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namedSheetViews/namedSheetView1.xml" ContentType="application/vnd.ms-excel.namedsheetviews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namedSheetViews/namedSheetView2.xml" ContentType="application/vnd.ms-excel.namedsheetviews+xml"/>
  <Override PartName="/xl/pivotTables/pivotTable1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gannetworld.sharepoint.com/sites/administracion/Documentos compartidos/Reporting/Sales/Reporte Mensual TA/"/>
    </mc:Choice>
  </mc:AlternateContent>
  <xr:revisionPtr revIDLastSave="3412" documentId="8_{EA24878D-67C4-4F22-803A-CAB76F44A022}" xr6:coauthVersionLast="47" xr6:coauthVersionMax="47" xr10:uidLastSave="{68AA77EC-6C0E-4D8B-8C52-A62784FF9926}"/>
  <bookViews>
    <workbookView xWindow="-28920" yWindow="-5520" windowWidth="29040" windowHeight="15720" tabRatio="746" firstSheet="7" activeTab="6" xr2:uid="{AC186693-1B87-4819-A3F0-096FB2526BEC}"/>
  </bookViews>
  <sheets>
    <sheet name="Reportes TA noviembre" sheetId="22" state="hidden" r:id="rId1"/>
    <sheet name="Ventas por Linea de Negocio old" sheetId="15" state="hidden" r:id="rId2"/>
    <sheet name="Detalle1" sheetId="37" state="hidden" r:id="rId3"/>
    <sheet name="Reportes TA diciembre" sheetId="28" state="hidden" r:id="rId4"/>
    <sheet name="Hoja2" sheetId="36" state="hidden" r:id="rId5"/>
    <sheet name="DATA (2)" sheetId="33" state="hidden" r:id="rId6"/>
    <sheet name="Ventas por Linea de Negocio" sheetId="40" r:id="rId7"/>
    <sheet name="Reportes TA Enero" sheetId="39" r:id="rId8"/>
    <sheet name="DATA NEW" sheetId="35" r:id="rId9"/>
    <sheet name="DATA" sheetId="25" state="hidden" r:id="rId10"/>
    <sheet name="data de esther" sheetId="34" state="hidden" r:id="rId11"/>
    <sheet name="DATA old" sheetId="13" state="hidden" r:id="rId12"/>
    <sheet name="Hoja1" sheetId="26" state="hidden" r:id="rId13"/>
  </sheets>
  <definedNames>
    <definedName name="_xlnm._FilterDatabase" localSheetId="9" hidden="1">DATA!$A$1:$AC$991</definedName>
    <definedName name="_xlnm._FilterDatabase" localSheetId="5" hidden="1">'DATA (2)'!$A$1:$AC$990</definedName>
    <definedName name="_xlnm._FilterDatabase" localSheetId="8" hidden="1">'DATA NEW'!$A$1:$AD$1064</definedName>
    <definedName name="_xlnm._FilterDatabase" localSheetId="11" hidden="1">'DATA old'!$A$1:$Z$943</definedName>
  </definedNames>
  <calcPr calcId="191028"/>
  <pivotCaches>
    <pivotCache cacheId="3993" r:id="rId14"/>
    <pivotCache cacheId="4002" r:id="rId15"/>
    <pivotCache cacheId="4076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40" l="1"/>
  <c r="A10" i="40"/>
  <c r="A11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A32" i="40"/>
  <c r="A33" i="40"/>
  <c r="A34" i="40"/>
  <c r="A35" i="40"/>
  <c r="A37" i="40"/>
  <c r="A38" i="40"/>
  <c r="A39" i="40"/>
  <c r="A40" i="40"/>
  <c r="A41" i="40"/>
  <c r="A42" i="40"/>
  <c r="A43" i="40"/>
  <c r="A44" i="40"/>
  <c r="A36" i="40"/>
  <c r="A45" i="40"/>
  <c r="A46" i="40"/>
  <c r="A105" i="39"/>
  <c r="A106" i="39"/>
  <c r="A107" i="39"/>
  <c r="A108" i="39"/>
  <c r="A109" i="39"/>
  <c r="A110" i="39"/>
  <c r="A111" i="39"/>
  <c r="A112" i="39"/>
  <c r="A113" i="39"/>
  <c r="A114" i="39"/>
  <c r="A115" i="39"/>
  <c r="A116" i="39"/>
  <c r="A117" i="39"/>
  <c r="A118" i="39"/>
  <c r="A119" i="39"/>
  <c r="A120" i="39"/>
  <c r="A121" i="39"/>
  <c r="A122" i="39"/>
  <c r="A123" i="39"/>
  <c r="A124" i="39"/>
  <c r="A125" i="39"/>
  <c r="A126" i="39"/>
  <c r="A127" i="39"/>
  <c r="A128" i="39"/>
  <c r="A129" i="39"/>
  <c r="A130" i="39"/>
  <c r="A131" i="39"/>
  <c r="A132" i="39"/>
  <c r="A133" i="39"/>
  <c r="A134" i="39"/>
  <c r="A135" i="39"/>
  <c r="A136" i="39"/>
  <c r="A104" i="39"/>
  <c r="Y3" i="35"/>
  <c r="Y1065" i="35"/>
  <c r="Y1066" i="35"/>
  <c r="Y1067" i="35"/>
  <c r="Y1068" i="35"/>
  <c r="Y1069" i="35"/>
  <c r="Y1070" i="35"/>
  <c r="Y1071" i="35"/>
  <c r="Y1072" i="35"/>
  <c r="Y1073" i="35"/>
  <c r="Y1074" i="35"/>
  <c r="Y1075" i="35"/>
  <c r="Y1076" i="35"/>
  <c r="Y1077" i="35"/>
  <c r="Y1078" i="35"/>
  <c r="Y1079" i="35"/>
  <c r="Y1080" i="35"/>
  <c r="Y1081" i="35"/>
  <c r="Y1082" i="35"/>
  <c r="Y1083" i="35"/>
  <c r="Y1084" i="35"/>
  <c r="Y1085" i="35"/>
  <c r="Y1086" i="35"/>
  <c r="Y1087" i="35"/>
  <c r="Y1088" i="35"/>
  <c r="Y1089" i="35"/>
  <c r="Y1090" i="35"/>
  <c r="Y1091" i="35"/>
  <c r="Y1092" i="35"/>
  <c r="Y1093" i="35"/>
  <c r="Y1094" i="35"/>
  <c r="Y1095" i="35"/>
  <c r="Y1096" i="35"/>
  <c r="Y1097" i="35"/>
  <c r="Y1098" i="35"/>
  <c r="Y1099" i="35"/>
  <c r="Y1100" i="35"/>
  <c r="Y1101" i="35"/>
  <c r="Y1102" i="35"/>
  <c r="Y1103" i="35"/>
  <c r="Y1104" i="35"/>
  <c r="Y1105" i="35"/>
  <c r="Y1106" i="35"/>
  <c r="Y1107" i="35"/>
  <c r="Y1108" i="35"/>
  <c r="Y1109" i="35"/>
  <c r="Y1110" i="35"/>
  <c r="Y1111" i="35"/>
  <c r="Y1112" i="35"/>
  <c r="Y1113" i="35"/>
  <c r="Y1114" i="35"/>
  <c r="Y1115" i="35"/>
  <c r="Y1116" i="35"/>
  <c r="Z1046" i="35"/>
  <c r="AA1046" i="35"/>
  <c r="AB1046" i="35"/>
  <c r="AC1046" i="35"/>
  <c r="AD1046" i="35"/>
  <c r="Z1047" i="35"/>
  <c r="AA1047" i="35"/>
  <c r="AB1047" i="35"/>
  <c r="AC1047" i="35"/>
  <c r="AD1047" i="35"/>
  <c r="Z1048" i="35"/>
  <c r="AA1048" i="35"/>
  <c r="AB1048" i="35"/>
  <c r="AC1048" i="35"/>
  <c r="AD1048" i="35"/>
  <c r="Z1049" i="35"/>
  <c r="AA1049" i="35"/>
  <c r="AB1049" i="35"/>
  <c r="AC1049" i="35"/>
  <c r="AD1049" i="35"/>
  <c r="Z1050" i="35"/>
  <c r="AA1050" i="35"/>
  <c r="AB1050" i="35"/>
  <c r="AC1050" i="35"/>
  <c r="AD1050" i="35"/>
  <c r="Z1051" i="35"/>
  <c r="AA1051" i="35"/>
  <c r="AB1051" i="35"/>
  <c r="AC1051" i="35"/>
  <c r="AD1051" i="35"/>
  <c r="Z1052" i="35"/>
  <c r="AA1052" i="35"/>
  <c r="AB1052" i="35"/>
  <c r="AC1052" i="35"/>
  <c r="AD1052" i="35"/>
  <c r="Z1053" i="35"/>
  <c r="AA1053" i="35"/>
  <c r="AB1053" i="35"/>
  <c r="AC1053" i="35"/>
  <c r="AD1053" i="35"/>
  <c r="Z1054" i="35"/>
  <c r="AA1054" i="35"/>
  <c r="AB1054" i="35"/>
  <c r="AC1054" i="35"/>
  <c r="AD1054" i="35"/>
  <c r="Z1055" i="35"/>
  <c r="AA1055" i="35"/>
  <c r="AB1055" i="35"/>
  <c r="AC1055" i="35"/>
  <c r="AD1055" i="35"/>
  <c r="Z1056" i="35"/>
  <c r="AA1056" i="35"/>
  <c r="AB1056" i="35"/>
  <c r="AC1056" i="35"/>
  <c r="AD1056" i="35"/>
  <c r="Z1057" i="35"/>
  <c r="AA1057" i="35"/>
  <c r="AB1057" i="35"/>
  <c r="AC1057" i="35"/>
  <c r="AD1057" i="35"/>
  <c r="Z1058" i="35"/>
  <c r="AA1058" i="35"/>
  <c r="AB1058" i="35"/>
  <c r="AC1058" i="35"/>
  <c r="AD1058" i="35"/>
  <c r="Z1059" i="35"/>
  <c r="AA1059" i="35"/>
  <c r="AB1059" i="35"/>
  <c r="AC1059" i="35"/>
  <c r="AD1059" i="35"/>
  <c r="Z1060" i="35"/>
  <c r="AA1060" i="35"/>
  <c r="AB1060" i="35"/>
  <c r="AC1060" i="35"/>
  <c r="AD1060" i="35"/>
  <c r="Z1061" i="35"/>
  <c r="AA1061" i="35"/>
  <c r="AB1061" i="35"/>
  <c r="AC1061" i="35"/>
  <c r="AD1061" i="35"/>
  <c r="Z1062" i="35"/>
  <c r="AA1062" i="35"/>
  <c r="AB1062" i="35"/>
  <c r="AC1062" i="35"/>
  <c r="AD1062" i="35"/>
  <c r="Z1063" i="35"/>
  <c r="AA1063" i="35"/>
  <c r="AB1063" i="35"/>
  <c r="AC1063" i="35"/>
  <c r="AD1063" i="35"/>
  <c r="Z1064" i="35"/>
  <c r="AA1064" i="35"/>
  <c r="AB1064" i="35"/>
  <c r="AC1064" i="35"/>
  <c r="AD1064" i="35"/>
  <c r="Z1065" i="35"/>
  <c r="AA1065" i="35"/>
  <c r="AB1065" i="35"/>
  <c r="AC1065" i="35"/>
  <c r="AD1065" i="35"/>
  <c r="Z1066" i="35"/>
  <c r="AA1066" i="35"/>
  <c r="AB1066" i="35"/>
  <c r="AC1066" i="35"/>
  <c r="AD1066" i="35"/>
  <c r="Z1067" i="35"/>
  <c r="AA1067" i="35"/>
  <c r="AB1067" i="35"/>
  <c r="AC1067" i="35"/>
  <c r="AD1067" i="35"/>
  <c r="Z1068" i="35"/>
  <c r="AA1068" i="35"/>
  <c r="AB1068" i="35"/>
  <c r="AC1068" i="35"/>
  <c r="AD1068" i="35"/>
  <c r="Z1069" i="35"/>
  <c r="AA1069" i="35"/>
  <c r="AB1069" i="35"/>
  <c r="AC1069" i="35"/>
  <c r="AD1069" i="35"/>
  <c r="Z1070" i="35"/>
  <c r="AA1070" i="35"/>
  <c r="AB1070" i="35"/>
  <c r="AC1070" i="35"/>
  <c r="AD1070" i="35"/>
  <c r="Z1071" i="35"/>
  <c r="AA1071" i="35"/>
  <c r="AB1071" i="35"/>
  <c r="AC1071" i="35"/>
  <c r="AD1071" i="35"/>
  <c r="Z1072" i="35"/>
  <c r="AA1072" i="35"/>
  <c r="AB1072" i="35"/>
  <c r="AC1072" i="35"/>
  <c r="AD1072" i="35"/>
  <c r="Z1073" i="35"/>
  <c r="AA1073" i="35"/>
  <c r="AB1073" i="35"/>
  <c r="AC1073" i="35"/>
  <c r="AD1073" i="35"/>
  <c r="Z1074" i="35"/>
  <c r="AA1074" i="35"/>
  <c r="AB1074" i="35"/>
  <c r="AC1074" i="35"/>
  <c r="AD1074" i="35"/>
  <c r="Z1075" i="35"/>
  <c r="AA1075" i="35"/>
  <c r="AB1075" i="35"/>
  <c r="AC1075" i="35"/>
  <c r="AD1075" i="35"/>
  <c r="Z1076" i="35"/>
  <c r="AA1076" i="35"/>
  <c r="AB1076" i="35"/>
  <c r="AC1076" i="35"/>
  <c r="AD1076" i="35"/>
  <c r="Z1077" i="35"/>
  <c r="AA1077" i="35"/>
  <c r="AB1077" i="35"/>
  <c r="AC1077" i="35"/>
  <c r="AD1077" i="35"/>
  <c r="Z1078" i="35"/>
  <c r="AA1078" i="35"/>
  <c r="AB1078" i="35"/>
  <c r="AC1078" i="35"/>
  <c r="AD1078" i="35"/>
  <c r="Z1079" i="35"/>
  <c r="AA1079" i="35"/>
  <c r="AB1079" i="35"/>
  <c r="AC1079" i="35"/>
  <c r="AD1079" i="35"/>
  <c r="Z1080" i="35"/>
  <c r="AA1080" i="35"/>
  <c r="AB1080" i="35"/>
  <c r="AC1080" i="35"/>
  <c r="AD1080" i="35"/>
  <c r="Z1081" i="35"/>
  <c r="AA1081" i="35"/>
  <c r="AB1081" i="35"/>
  <c r="AC1081" i="35"/>
  <c r="AD1081" i="35"/>
  <c r="Z1082" i="35"/>
  <c r="AA1082" i="35"/>
  <c r="AB1082" i="35"/>
  <c r="AC1082" i="35"/>
  <c r="AD1082" i="35"/>
  <c r="Z1083" i="35"/>
  <c r="AA1083" i="35"/>
  <c r="AB1083" i="35"/>
  <c r="AC1083" i="35"/>
  <c r="AD1083" i="35"/>
  <c r="Z1084" i="35"/>
  <c r="AA1084" i="35"/>
  <c r="AB1084" i="35"/>
  <c r="AC1084" i="35"/>
  <c r="AD1084" i="35"/>
  <c r="Z1085" i="35"/>
  <c r="AA1085" i="35"/>
  <c r="AB1085" i="35"/>
  <c r="AC1085" i="35"/>
  <c r="AD1085" i="35"/>
  <c r="Z1086" i="35"/>
  <c r="AA1086" i="35"/>
  <c r="AB1086" i="35"/>
  <c r="AC1086" i="35"/>
  <c r="AD1086" i="35"/>
  <c r="Z1087" i="35"/>
  <c r="AA1087" i="35"/>
  <c r="AB1087" i="35"/>
  <c r="AC1087" i="35"/>
  <c r="AD1087" i="35"/>
  <c r="Z1088" i="35"/>
  <c r="AA1088" i="35"/>
  <c r="AB1088" i="35"/>
  <c r="AC1088" i="35"/>
  <c r="AD1088" i="35"/>
  <c r="Z1089" i="35"/>
  <c r="AA1089" i="35"/>
  <c r="AB1089" i="35"/>
  <c r="AC1089" i="35"/>
  <c r="AD1089" i="35"/>
  <c r="Z1090" i="35"/>
  <c r="AA1090" i="35"/>
  <c r="AB1090" i="35"/>
  <c r="AC1090" i="35"/>
  <c r="AD1090" i="35"/>
  <c r="Z1091" i="35"/>
  <c r="AA1091" i="35"/>
  <c r="AB1091" i="35"/>
  <c r="AC1091" i="35"/>
  <c r="AD1091" i="35"/>
  <c r="Z1092" i="35"/>
  <c r="AA1092" i="35"/>
  <c r="AB1092" i="35"/>
  <c r="AC1092" i="35"/>
  <c r="AD1092" i="35"/>
  <c r="Z1093" i="35"/>
  <c r="AA1093" i="35"/>
  <c r="AB1093" i="35"/>
  <c r="AC1093" i="35"/>
  <c r="AD1093" i="35"/>
  <c r="Z1094" i="35"/>
  <c r="AA1094" i="35"/>
  <c r="AB1094" i="35"/>
  <c r="AC1094" i="35"/>
  <c r="AD1094" i="35"/>
  <c r="Z1095" i="35"/>
  <c r="AA1095" i="35"/>
  <c r="AB1095" i="35"/>
  <c r="AC1095" i="35"/>
  <c r="AD1095" i="35"/>
  <c r="Z1096" i="35"/>
  <c r="AA1096" i="35"/>
  <c r="AB1096" i="35"/>
  <c r="AC1096" i="35"/>
  <c r="AD1096" i="35"/>
  <c r="Z1097" i="35"/>
  <c r="AA1097" i="35"/>
  <c r="AB1097" i="35"/>
  <c r="AC1097" i="35"/>
  <c r="AD1097" i="35"/>
  <c r="Z1098" i="35"/>
  <c r="AA1098" i="35"/>
  <c r="AB1098" i="35"/>
  <c r="AC1098" i="35"/>
  <c r="AD1098" i="35"/>
  <c r="Z1099" i="35"/>
  <c r="AA1099" i="35"/>
  <c r="AB1099" i="35"/>
  <c r="AC1099" i="35"/>
  <c r="AD1099" i="35"/>
  <c r="Z1100" i="35"/>
  <c r="AA1100" i="35"/>
  <c r="AB1100" i="35"/>
  <c r="AC1100" i="35"/>
  <c r="AD1100" i="35"/>
  <c r="Z1101" i="35"/>
  <c r="AA1101" i="35"/>
  <c r="AB1101" i="35"/>
  <c r="AC1101" i="35"/>
  <c r="AD1101" i="35"/>
  <c r="Z1102" i="35"/>
  <c r="AA1102" i="35"/>
  <c r="AB1102" i="35"/>
  <c r="AC1102" i="35"/>
  <c r="AD1102" i="35"/>
  <c r="Z1103" i="35"/>
  <c r="AA1103" i="35"/>
  <c r="AB1103" i="35"/>
  <c r="AC1103" i="35"/>
  <c r="AD1103" i="35"/>
  <c r="Z1104" i="35"/>
  <c r="AA1104" i="35"/>
  <c r="AB1104" i="35"/>
  <c r="AC1104" i="35"/>
  <c r="AD1104" i="35"/>
  <c r="Z1105" i="35"/>
  <c r="AA1105" i="35"/>
  <c r="AB1105" i="35"/>
  <c r="AC1105" i="35"/>
  <c r="AD1105" i="35"/>
  <c r="Z1106" i="35"/>
  <c r="AA1106" i="35"/>
  <c r="AB1106" i="35"/>
  <c r="AC1106" i="35"/>
  <c r="AD1106" i="35"/>
  <c r="Z1107" i="35"/>
  <c r="AA1107" i="35"/>
  <c r="AB1107" i="35"/>
  <c r="AC1107" i="35"/>
  <c r="AD1107" i="35"/>
  <c r="Z1108" i="35"/>
  <c r="AA1108" i="35"/>
  <c r="AB1108" i="35"/>
  <c r="AC1108" i="35"/>
  <c r="AD1108" i="35"/>
  <c r="Z1109" i="35"/>
  <c r="AA1109" i="35"/>
  <c r="AB1109" i="35"/>
  <c r="AC1109" i="35"/>
  <c r="AD1109" i="35"/>
  <c r="Z1110" i="35"/>
  <c r="AA1110" i="35"/>
  <c r="AB1110" i="35"/>
  <c r="AC1110" i="35"/>
  <c r="AD1110" i="35"/>
  <c r="Z1111" i="35"/>
  <c r="AA1111" i="35"/>
  <c r="AB1111" i="35"/>
  <c r="AC1111" i="35"/>
  <c r="AD1111" i="35"/>
  <c r="Z1112" i="35"/>
  <c r="AA1112" i="35"/>
  <c r="AB1112" i="35"/>
  <c r="AC1112" i="35"/>
  <c r="AD1112" i="35"/>
  <c r="Z1113" i="35"/>
  <c r="AA1113" i="35"/>
  <c r="AB1113" i="35"/>
  <c r="AC1113" i="35"/>
  <c r="AD1113" i="35"/>
  <c r="Z1114" i="35"/>
  <c r="AA1114" i="35"/>
  <c r="AB1114" i="35"/>
  <c r="AC1114" i="35"/>
  <c r="AD1114" i="35"/>
  <c r="Z1115" i="35"/>
  <c r="AA1115" i="35"/>
  <c r="AB1115" i="35"/>
  <c r="AC1115" i="35"/>
  <c r="AD1115" i="35"/>
  <c r="Z1116" i="35"/>
  <c r="AA1116" i="35"/>
  <c r="AB1116" i="35"/>
  <c r="AC1116" i="35"/>
  <c r="AD1116" i="35"/>
  <c r="Y1046" i="35"/>
  <c r="D222" i="28"/>
  <c r="E222" i="28"/>
  <c r="F222" i="28"/>
  <c r="G222" i="28"/>
  <c r="H222" i="28"/>
  <c r="I222" i="28"/>
  <c r="J222" i="28"/>
  <c r="K222" i="28"/>
  <c r="L222" i="28"/>
  <c r="M222" i="28"/>
  <c r="N222" i="28"/>
  <c r="O222" i="28"/>
  <c r="C222" i="28"/>
  <c r="Y1064" i="35" l="1"/>
  <c r="Y1063" i="35"/>
  <c r="Y1062" i="35"/>
  <c r="Y1061" i="35"/>
  <c r="Y1060" i="35"/>
  <c r="Y1059" i="35"/>
  <c r="Y1058" i="35"/>
  <c r="Y1057" i="35"/>
  <c r="Y1056" i="35"/>
  <c r="Y1055" i="35"/>
  <c r="Y1054" i="35"/>
  <c r="Y1053" i="35"/>
  <c r="Y1052" i="35"/>
  <c r="Y1051" i="35"/>
  <c r="Y1050" i="35"/>
  <c r="Y1049" i="35"/>
  <c r="Y1048" i="35"/>
  <c r="Y1047" i="35"/>
  <c r="AD1045" i="35"/>
  <c r="AA1045" i="35"/>
  <c r="AB1045" i="35" s="1"/>
  <c r="AC1045" i="35" s="1"/>
  <c r="Z1045" i="35"/>
  <c r="Y1045" i="35"/>
  <c r="AD1044" i="35"/>
  <c r="AA1044" i="35"/>
  <c r="AB1044" i="35" s="1"/>
  <c r="AC1044" i="35" s="1"/>
  <c r="Z1044" i="35"/>
  <c r="Y1044" i="35"/>
  <c r="AD1043" i="35"/>
  <c r="AA1043" i="35"/>
  <c r="AB1043" i="35" s="1"/>
  <c r="AC1043" i="35" s="1"/>
  <c r="Z1043" i="35"/>
  <c r="Y1043" i="35"/>
  <c r="AD1042" i="35"/>
  <c r="AA1042" i="35"/>
  <c r="AB1042" i="35" s="1"/>
  <c r="AC1042" i="35" s="1"/>
  <c r="Z1042" i="35"/>
  <c r="Y1042" i="35"/>
  <c r="AD1041" i="35"/>
  <c r="AA1041" i="35"/>
  <c r="AB1041" i="35" s="1"/>
  <c r="AC1041" i="35" s="1"/>
  <c r="Z1041" i="35"/>
  <c r="Y1041" i="35"/>
  <c r="AD1040" i="35"/>
  <c r="AA1040" i="35"/>
  <c r="AB1040" i="35" s="1"/>
  <c r="AC1040" i="35" s="1"/>
  <c r="Z1040" i="35"/>
  <c r="Y1040" i="35"/>
  <c r="AD1039" i="35"/>
  <c r="AA1039" i="35"/>
  <c r="AB1039" i="35" s="1"/>
  <c r="AC1039" i="35" s="1"/>
  <c r="Z1039" i="35"/>
  <c r="Y1039" i="35"/>
  <c r="AD1038" i="35"/>
  <c r="AA1038" i="35"/>
  <c r="AB1038" i="35" s="1"/>
  <c r="AC1038" i="35" s="1"/>
  <c r="Z1038" i="35"/>
  <c r="Y1038" i="35"/>
  <c r="AD1037" i="35"/>
  <c r="AA1037" i="35"/>
  <c r="AB1037" i="35" s="1"/>
  <c r="AC1037" i="35" s="1"/>
  <c r="Z1037" i="35"/>
  <c r="Y1037" i="35"/>
  <c r="AD1036" i="35"/>
  <c r="AA1036" i="35"/>
  <c r="AB1036" i="35" s="1"/>
  <c r="AC1036" i="35" s="1"/>
  <c r="Z1036" i="35"/>
  <c r="Y1036" i="35"/>
  <c r="AD1035" i="35"/>
  <c r="AA1035" i="35"/>
  <c r="AB1035" i="35" s="1"/>
  <c r="AC1035" i="35" s="1"/>
  <c r="Z1035" i="35"/>
  <c r="Y1035" i="35"/>
  <c r="AD1034" i="35"/>
  <c r="AA1034" i="35"/>
  <c r="AB1034" i="35" s="1"/>
  <c r="AC1034" i="35" s="1"/>
  <c r="Z1034" i="35"/>
  <c r="Y1034" i="35"/>
  <c r="AD1033" i="35"/>
  <c r="AA1033" i="35"/>
  <c r="AB1033" i="35" s="1"/>
  <c r="AC1033" i="35" s="1"/>
  <c r="Z1033" i="35"/>
  <c r="Y1033" i="35"/>
  <c r="AD1032" i="35"/>
  <c r="AA1032" i="35"/>
  <c r="AB1032" i="35" s="1"/>
  <c r="AC1032" i="35" s="1"/>
  <c r="Z1032" i="35"/>
  <c r="Y1032" i="35"/>
  <c r="AD1031" i="35"/>
  <c r="AA1031" i="35"/>
  <c r="AB1031" i="35" s="1"/>
  <c r="AC1031" i="35" s="1"/>
  <c r="Z1031" i="35"/>
  <c r="Y1031" i="35"/>
  <c r="AD1030" i="35"/>
  <c r="AA1030" i="35"/>
  <c r="AB1030" i="35" s="1"/>
  <c r="AC1030" i="35" s="1"/>
  <c r="Z1030" i="35"/>
  <c r="Y1030" i="35"/>
  <c r="AD1029" i="35"/>
  <c r="AA1029" i="35"/>
  <c r="AB1029" i="35" s="1"/>
  <c r="AC1029" i="35" s="1"/>
  <c r="Z1029" i="35"/>
  <c r="Y1029" i="35"/>
  <c r="AD1028" i="35"/>
  <c r="AA1028" i="35"/>
  <c r="AB1028" i="35" s="1"/>
  <c r="AC1028" i="35" s="1"/>
  <c r="Z1028" i="35"/>
  <c r="Y1028" i="35"/>
  <c r="AD1027" i="35"/>
  <c r="AA1027" i="35"/>
  <c r="AB1027" i="35" s="1"/>
  <c r="AC1027" i="35" s="1"/>
  <c r="Z1027" i="35"/>
  <c r="Y1027" i="35"/>
  <c r="AD1026" i="35"/>
  <c r="AA1026" i="35"/>
  <c r="AB1026" i="35" s="1"/>
  <c r="AC1026" i="35" s="1"/>
  <c r="Z1026" i="35"/>
  <c r="Y1026" i="35"/>
  <c r="AD1025" i="35"/>
  <c r="AA1025" i="35"/>
  <c r="AB1025" i="35" s="1"/>
  <c r="AC1025" i="35" s="1"/>
  <c r="Z1025" i="35"/>
  <c r="Y1025" i="35"/>
  <c r="AD1024" i="35"/>
  <c r="AA1024" i="35"/>
  <c r="AB1024" i="35" s="1"/>
  <c r="AC1024" i="35" s="1"/>
  <c r="Z1024" i="35"/>
  <c r="Y1024" i="35"/>
  <c r="AD1023" i="35"/>
  <c r="AA1023" i="35"/>
  <c r="AB1023" i="35" s="1"/>
  <c r="AC1023" i="35" s="1"/>
  <c r="Z1023" i="35"/>
  <c r="Y1023" i="35"/>
  <c r="AD1022" i="35"/>
  <c r="AA1022" i="35"/>
  <c r="AB1022" i="35" s="1"/>
  <c r="AC1022" i="35" s="1"/>
  <c r="Z1022" i="35"/>
  <c r="Y1022" i="35"/>
  <c r="AD1021" i="35"/>
  <c r="AA1021" i="35"/>
  <c r="AB1021" i="35" s="1"/>
  <c r="AC1021" i="35" s="1"/>
  <c r="Z1021" i="35"/>
  <c r="Y1021" i="35"/>
  <c r="AD1020" i="35"/>
  <c r="AA1020" i="35"/>
  <c r="AB1020" i="35" s="1"/>
  <c r="AC1020" i="35" s="1"/>
  <c r="Z1020" i="35"/>
  <c r="Y1020" i="35"/>
  <c r="AD1019" i="35"/>
  <c r="AA1019" i="35"/>
  <c r="AB1019" i="35" s="1"/>
  <c r="AC1019" i="35" s="1"/>
  <c r="Z1019" i="35"/>
  <c r="Y1019" i="35"/>
  <c r="AD1018" i="35"/>
  <c r="AA1018" i="35"/>
  <c r="AB1018" i="35" s="1"/>
  <c r="AC1018" i="35" s="1"/>
  <c r="Z1018" i="35"/>
  <c r="Y1018" i="35"/>
  <c r="AD1017" i="35"/>
  <c r="AA1017" i="35"/>
  <c r="AB1017" i="35" s="1"/>
  <c r="AC1017" i="35" s="1"/>
  <c r="Z1017" i="35"/>
  <c r="Y1017" i="35"/>
  <c r="AD1016" i="35"/>
  <c r="AA1016" i="35"/>
  <c r="AB1016" i="35" s="1"/>
  <c r="AC1016" i="35" s="1"/>
  <c r="Z1016" i="35"/>
  <c r="Y1016" i="35"/>
  <c r="AD1015" i="35"/>
  <c r="AA1015" i="35"/>
  <c r="AB1015" i="35" s="1"/>
  <c r="AC1015" i="35" s="1"/>
  <c r="Z1015" i="35"/>
  <c r="Y1015" i="35"/>
  <c r="AD1014" i="35"/>
  <c r="AA1014" i="35"/>
  <c r="AB1014" i="35" s="1"/>
  <c r="AC1014" i="35" s="1"/>
  <c r="Z1014" i="35"/>
  <c r="Y1014" i="35"/>
  <c r="AD1013" i="35"/>
  <c r="AA1013" i="35"/>
  <c r="AB1013" i="35" s="1"/>
  <c r="AC1013" i="35" s="1"/>
  <c r="Z1013" i="35"/>
  <c r="Y1013" i="35"/>
  <c r="AD1012" i="35"/>
  <c r="AA1012" i="35"/>
  <c r="AB1012" i="35" s="1"/>
  <c r="AC1012" i="35" s="1"/>
  <c r="Z1012" i="35"/>
  <c r="Y1012" i="35"/>
  <c r="AD1011" i="35"/>
  <c r="AA1011" i="35"/>
  <c r="AB1011" i="35" s="1"/>
  <c r="AC1011" i="35" s="1"/>
  <c r="Z1011" i="35"/>
  <c r="Y1011" i="35"/>
  <c r="AD1010" i="35"/>
  <c r="AA1010" i="35"/>
  <c r="AB1010" i="35" s="1"/>
  <c r="AC1010" i="35" s="1"/>
  <c r="Z1010" i="35"/>
  <c r="Y1010" i="35"/>
  <c r="AD1009" i="35"/>
  <c r="AA1009" i="35"/>
  <c r="AB1009" i="35" s="1"/>
  <c r="AC1009" i="35" s="1"/>
  <c r="Z1009" i="35"/>
  <c r="Y1009" i="35"/>
  <c r="AD1008" i="35"/>
  <c r="AA1008" i="35"/>
  <c r="AB1008" i="35" s="1"/>
  <c r="AC1008" i="35" s="1"/>
  <c r="Z1008" i="35"/>
  <c r="Y1008" i="35"/>
  <c r="AD1007" i="35"/>
  <c r="AA1007" i="35"/>
  <c r="AB1007" i="35" s="1"/>
  <c r="AC1007" i="35" s="1"/>
  <c r="Z1007" i="35"/>
  <c r="Y1007" i="35"/>
  <c r="AD1006" i="35"/>
  <c r="AA1006" i="35"/>
  <c r="AB1006" i="35" s="1"/>
  <c r="AC1006" i="35" s="1"/>
  <c r="Z1006" i="35"/>
  <c r="Y1006" i="35"/>
  <c r="AD1005" i="35"/>
  <c r="AA1005" i="35"/>
  <c r="AB1005" i="35" s="1"/>
  <c r="AC1005" i="35" s="1"/>
  <c r="Z1005" i="35"/>
  <c r="Y1005" i="35"/>
  <c r="AD1004" i="35"/>
  <c r="AA1004" i="35"/>
  <c r="AB1004" i="35" s="1"/>
  <c r="AC1004" i="35" s="1"/>
  <c r="Z1004" i="35"/>
  <c r="Y1004" i="35"/>
  <c r="AD1003" i="35"/>
  <c r="AA1003" i="35"/>
  <c r="AB1003" i="35" s="1"/>
  <c r="AC1003" i="35" s="1"/>
  <c r="Z1003" i="35"/>
  <c r="Y1003" i="35"/>
  <c r="AD1002" i="35"/>
  <c r="AA1002" i="35"/>
  <c r="AB1002" i="35" s="1"/>
  <c r="AC1002" i="35" s="1"/>
  <c r="Z1002" i="35"/>
  <c r="Y1002" i="35"/>
  <c r="AD1001" i="35"/>
  <c r="AA1001" i="35"/>
  <c r="AB1001" i="35" s="1"/>
  <c r="AC1001" i="35" s="1"/>
  <c r="Z1001" i="35"/>
  <c r="Y1001" i="35"/>
  <c r="AD1000" i="35"/>
  <c r="AA1000" i="35"/>
  <c r="AB1000" i="35" s="1"/>
  <c r="AC1000" i="35" s="1"/>
  <c r="Z1000" i="35"/>
  <c r="Y1000" i="35"/>
  <c r="AD999" i="35"/>
  <c r="AA999" i="35"/>
  <c r="AB999" i="35" s="1"/>
  <c r="AC999" i="35" s="1"/>
  <c r="Z999" i="35"/>
  <c r="Y999" i="35"/>
  <c r="AD998" i="35"/>
  <c r="AA998" i="35"/>
  <c r="AB998" i="35" s="1"/>
  <c r="AC998" i="35" s="1"/>
  <c r="Z998" i="35"/>
  <c r="Y998" i="35"/>
  <c r="AD997" i="35"/>
  <c r="AA997" i="35"/>
  <c r="AB997" i="35" s="1"/>
  <c r="AC997" i="35" s="1"/>
  <c r="Z997" i="35"/>
  <c r="Y997" i="35"/>
  <c r="AD996" i="35"/>
  <c r="AA996" i="35"/>
  <c r="AB996" i="35" s="1"/>
  <c r="AC996" i="35" s="1"/>
  <c r="Z996" i="35"/>
  <c r="Y996" i="35"/>
  <c r="AD995" i="35"/>
  <c r="AA995" i="35"/>
  <c r="AB995" i="35" s="1"/>
  <c r="AC995" i="35" s="1"/>
  <c r="Z995" i="35"/>
  <c r="Y995" i="35"/>
  <c r="AD994" i="35"/>
  <c r="AA994" i="35"/>
  <c r="AB994" i="35" s="1"/>
  <c r="AC994" i="35" s="1"/>
  <c r="Z994" i="35"/>
  <c r="Y994" i="35"/>
  <c r="AD993" i="35"/>
  <c r="AA993" i="35"/>
  <c r="AB993" i="35" s="1"/>
  <c r="AC993" i="35" s="1"/>
  <c r="Z993" i="35"/>
  <c r="Y993" i="35"/>
  <c r="AD992" i="35"/>
  <c r="AA992" i="35"/>
  <c r="AB992" i="35" s="1"/>
  <c r="AC992" i="35" s="1"/>
  <c r="Z992" i="35"/>
  <c r="Y992" i="35"/>
  <c r="AD991" i="35"/>
  <c r="AA991" i="35"/>
  <c r="AB991" i="35" s="1"/>
  <c r="AC991" i="35" s="1"/>
  <c r="Z991" i="35"/>
  <c r="Y991" i="35"/>
  <c r="AD990" i="35"/>
  <c r="AA990" i="35"/>
  <c r="AB990" i="35" s="1"/>
  <c r="AC990" i="35" s="1"/>
  <c r="Z990" i="35"/>
  <c r="Y990" i="35"/>
  <c r="AD989" i="35"/>
  <c r="AA989" i="35"/>
  <c r="AB989" i="35" s="1"/>
  <c r="AC989" i="35" s="1"/>
  <c r="Z989" i="35"/>
  <c r="Y989" i="35"/>
  <c r="AD988" i="35"/>
  <c r="AA988" i="35"/>
  <c r="AB988" i="35" s="1"/>
  <c r="AC988" i="35" s="1"/>
  <c r="Z988" i="35"/>
  <c r="Y988" i="35"/>
  <c r="AD987" i="35"/>
  <c r="AA987" i="35"/>
  <c r="AB987" i="35" s="1"/>
  <c r="AC987" i="35" s="1"/>
  <c r="Z987" i="35"/>
  <c r="Y987" i="35"/>
  <c r="AD986" i="35"/>
  <c r="AA986" i="35"/>
  <c r="AB986" i="35" s="1"/>
  <c r="AC986" i="35" s="1"/>
  <c r="Z986" i="35"/>
  <c r="Y986" i="35"/>
  <c r="AD985" i="35"/>
  <c r="AA985" i="35"/>
  <c r="AB985" i="35" s="1"/>
  <c r="AC985" i="35" s="1"/>
  <c r="Z985" i="35"/>
  <c r="Y985" i="35"/>
  <c r="AD984" i="35"/>
  <c r="AA984" i="35"/>
  <c r="AB984" i="35" s="1"/>
  <c r="AC984" i="35" s="1"/>
  <c r="Z984" i="35"/>
  <c r="Y984" i="35"/>
  <c r="AD983" i="35"/>
  <c r="AA983" i="35"/>
  <c r="AB983" i="35" s="1"/>
  <c r="AC983" i="35" s="1"/>
  <c r="Z983" i="35"/>
  <c r="Y983" i="35"/>
  <c r="AD982" i="35"/>
  <c r="AA982" i="35"/>
  <c r="AB982" i="35" s="1"/>
  <c r="AC982" i="35" s="1"/>
  <c r="Z982" i="35"/>
  <c r="Y982" i="35"/>
  <c r="AD981" i="35"/>
  <c r="AA981" i="35"/>
  <c r="AB981" i="35" s="1"/>
  <c r="AC981" i="35" s="1"/>
  <c r="Z981" i="35"/>
  <c r="Y981" i="35"/>
  <c r="AD980" i="35"/>
  <c r="AA980" i="35"/>
  <c r="AB980" i="35" s="1"/>
  <c r="AC980" i="35" s="1"/>
  <c r="Z980" i="35"/>
  <c r="Y980" i="35"/>
  <c r="AD979" i="35"/>
  <c r="AA979" i="35"/>
  <c r="AB979" i="35" s="1"/>
  <c r="AC979" i="35" s="1"/>
  <c r="Z979" i="35"/>
  <c r="Y979" i="35"/>
  <c r="AD978" i="35"/>
  <c r="AA978" i="35"/>
  <c r="AB978" i="35" s="1"/>
  <c r="AC978" i="35" s="1"/>
  <c r="Z978" i="35"/>
  <c r="Y978" i="35"/>
  <c r="AD977" i="35"/>
  <c r="AA977" i="35"/>
  <c r="AB977" i="35" s="1"/>
  <c r="AC977" i="35" s="1"/>
  <c r="Z977" i="35"/>
  <c r="Y977" i="35"/>
  <c r="AD976" i="35"/>
  <c r="AA976" i="35"/>
  <c r="AB976" i="35" s="1"/>
  <c r="AC976" i="35" s="1"/>
  <c r="Z976" i="35"/>
  <c r="Y976" i="35"/>
  <c r="AD975" i="35"/>
  <c r="AA975" i="35"/>
  <c r="AB975" i="35" s="1"/>
  <c r="AC975" i="35" s="1"/>
  <c r="Z975" i="35"/>
  <c r="Y975" i="35"/>
  <c r="AD974" i="35"/>
  <c r="AA974" i="35"/>
  <c r="AB974" i="35" s="1"/>
  <c r="AC974" i="35" s="1"/>
  <c r="Z974" i="35"/>
  <c r="Y974" i="35"/>
  <c r="AD973" i="35"/>
  <c r="AA973" i="35"/>
  <c r="AB973" i="35" s="1"/>
  <c r="AC973" i="35" s="1"/>
  <c r="Z973" i="35"/>
  <c r="Y973" i="35"/>
  <c r="AD972" i="35"/>
  <c r="AA972" i="35"/>
  <c r="AB972" i="35" s="1"/>
  <c r="AC972" i="35" s="1"/>
  <c r="Z972" i="35"/>
  <c r="Y972" i="35"/>
  <c r="AD971" i="35"/>
  <c r="AA971" i="35"/>
  <c r="AB971" i="35" s="1"/>
  <c r="AC971" i="35" s="1"/>
  <c r="Z971" i="35"/>
  <c r="Y971" i="35"/>
  <c r="AD970" i="35"/>
  <c r="AA970" i="35"/>
  <c r="AB970" i="35" s="1"/>
  <c r="AC970" i="35" s="1"/>
  <c r="Z970" i="35"/>
  <c r="Y970" i="35"/>
  <c r="AD969" i="35"/>
  <c r="AA969" i="35"/>
  <c r="AB969" i="35" s="1"/>
  <c r="AC969" i="35" s="1"/>
  <c r="Z969" i="35"/>
  <c r="Y969" i="35"/>
  <c r="AD968" i="35"/>
  <c r="AA968" i="35"/>
  <c r="AB968" i="35" s="1"/>
  <c r="AC968" i="35" s="1"/>
  <c r="Z968" i="35"/>
  <c r="Y968" i="35"/>
  <c r="AD967" i="35"/>
  <c r="AA967" i="35"/>
  <c r="AB967" i="35" s="1"/>
  <c r="AC967" i="35" s="1"/>
  <c r="Z967" i="35"/>
  <c r="Y967" i="35"/>
  <c r="AD966" i="35"/>
  <c r="AA966" i="35"/>
  <c r="AB966" i="35" s="1"/>
  <c r="AC966" i="35" s="1"/>
  <c r="Z966" i="35"/>
  <c r="Y966" i="35"/>
  <c r="AD965" i="35"/>
  <c r="AA965" i="35"/>
  <c r="AB965" i="35" s="1"/>
  <c r="AC965" i="35" s="1"/>
  <c r="Z965" i="35"/>
  <c r="Y965" i="35"/>
  <c r="AD964" i="35"/>
  <c r="AA964" i="35"/>
  <c r="AB964" i="35" s="1"/>
  <c r="AC964" i="35" s="1"/>
  <c r="Z964" i="35"/>
  <c r="Y964" i="35"/>
  <c r="AD963" i="35"/>
  <c r="AA963" i="35"/>
  <c r="AB963" i="35" s="1"/>
  <c r="AC963" i="35" s="1"/>
  <c r="Z963" i="35"/>
  <c r="Y963" i="35"/>
  <c r="AD962" i="35"/>
  <c r="AA962" i="35"/>
  <c r="AB962" i="35" s="1"/>
  <c r="AC962" i="35" s="1"/>
  <c r="Z962" i="35"/>
  <c r="Y962" i="35"/>
  <c r="AD961" i="35"/>
  <c r="AA961" i="35"/>
  <c r="AB961" i="35" s="1"/>
  <c r="AC961" i="35" s="1"/>
  <c r="Z961" i="35"/>
  <c r="Y961" i="35"/>
  <c r="AD960" i="35"/>
  <c r="AA960" i="35"/>
  <c r="AB960" i="35" s="1"/>
  <c r="AC960" i="35" s="1"/>
  <c r="Z960" i="35"/>
  <c r="Y960" i="35"/>
  <c r="AD959" i="35"/>
  <c r="AA959" i="35"/>
  <c r="AB959" i="35" s="1"/>
  <c r="AC959" i="35" s="1"/>
  <c r="Z959" i="35"/>
  <c r="Y959" i="35"/>
  <c r="AD958" i="35"/>
  <c r="AA958" i="35"/>
  <c r="AB958" i="35" s="1"/>
  <c r="AC958" i="35" s="1"/>
  <c r="Z958" i="35"/>
  <c r="Y958" i="35"/>
  <c r="AD957" i="35"/>
  <c r="AA957" i="35"/>
  <c r="AB957" i="35" s="1"/>
  <c r="AC957" i="35" s="1"/>
  <c r="Z957" i="35"/>
  <c r="Y957" i="35"/>
  <c r="AD956" i="35"/>
  <c r="AA956" i="35"/>
  <c r="AB956" i="35" s="1"/>
  <c r="AC956" i="35" s="1"/>
  <c r="Z956" i="35"/>
  <c r="Y956" i="35"/>
  <c r="AD955" i="35"/>
  <c r="AA955" i="35"/>
  <c r="AB955" i="35" s="1"/>
  <c r="AC955" i="35" s="1"/>
  <c r="Z955" i="35"/>
  <c r="Y955" i="35"/>
  <c r="AD954" i="35"/>
  <c r="AA954" i="35"/>
  <c r="AB954" i="35" s="1"/>
  <c r="AC954" i="35" s="1"/>
  <c r="Z954" i="35"/>
  <c r="Y954" i="35"/>
  <c r="AD953" i="35"/>
  <c r="AA953" i="35"/>
  <c r="AB953" i="35" s="1"/>
  <c r="AC953" i="35" s="1"/>
  <c r="Z953" i="35"/>
  <c r="Y953" i="35"/>
  <c r="AD952" i="35"/>
  <c r="AA952" i="35"/>
  <c r="AB952" i="35" s="1"/>
  <c r="AC952" i="35" s="1"/>
  <c r="Z952" i="35"/>
  <c r="Y952" i="35"/>
  <c r="AD951" i="35"/>
  <c r="AA951" i="35"/>
  <c r="AB951" i="35" s="1"/>
  <c r="AC951" i="35" s="1"/>
  <c r="Z951" i="35"/>
  <c r="Y951" i="35"/>
  <c r="AD950" i="35"/>
  <c r="AA950" i="35"/>
  <c r="AB950" i="35" s="1"/>
  <c r="AC950" i="35" s="1"/>
  <c r="Z950" i="35"/>
  <c r="Y950" i="35"/>
  <c r="AD949" i="35"/>
  <c r="AA949" i="35"/>
  <c r="AB949" i="35" s="1"/>
  <c r="AC949" i="35" s="1"/>
  <c r="Z949" i="35"/>
  <c r="Y949" i="35"/>
  <c r="AD948" i="35"/>
  <c r="AA948" i="35"/>
  <c r="AB948" i="35" s="1"/>
  <c r="AC948" i="35" s="1"/>
  <c r="Z948" i="35"/>
  <c r="Y948" i="35"/>
  <c r="AD947" i="35"/>
  <c r="AA947" i="35"/>
  <c r="AB947" i="35" s="1"/>
  <c r="AC947" i="35" s="1"/>
  <c r="Z947" i="35"/>
  <c r="Y947" i="35"/>
  <c r="AD946" i="35"/>
  <c r="AA946" i="35"/>
  <c r="AB946" i="35" s="1"/>
  <c r="AC946" i="35" s="1"/>
  <c r="Z946" i="35"/>
  <c r="Y946" i="35"/>
  <c r="AD945" i="35"/>
  <c r="AA945" i="35"/>
  <c r="AB945" i="35" s="1"/>
  <c r="AC945" i="35" s="1"/>
  <c r="Z945" i="35"/>
  <c r="Y945" i="35"/>
  <c r="AD944" i="35"/>
  <c r="AA944" i="35"/>
  <c r="AB944" i="35" s="1"/>
  <c r="AC944" i="35" s="1"/>
  <c r="Z944" i="35"/>
  <c r="Y944" i="35"/>
  <c r="AD943" i="35"/>
  <c r="AA943" i="35"/>
  <c r="AB943" i="35" s="1"/>
  <c r="AC943" i="35" s="1"/>
  <c r="Z943" i="35"/>
  <c r="Y943" i="35"/>
  <c r="AD942" i="35"/>
  <c r="AA942" i="35"/>
  <c r="AB942" i="35" s="1"/>
  <c r="AC942" i="35" s="1"/>
  <c r="Z942" i="35"/>
  <c r="Y942" i="35"/>
  <c r="AD941" i="35"/>
  <c r="AA941" i="35"/>
  <c r="AB941" i="35" s="1"/>
  <c r="AC941" i="35" s="1"/>
  <c r="Z941" i="35"/>
  <c r="Y941" i="35"/>
  <c r="AD940" i="35"/>
  <c r="AA940" i="35"/>
  <c r="AB940" i="35" s="1"/>
  <c r="AC940" i="35" s="1"/>
  <c r="Z940" i="35"/>
  <c r="Y940" i="35"/>
  <c r="AD939" i="35"/>
  <c r="AA939" i="35"/>
  <c r="AB939" i="35" s="1"/>
  <c r="AC939" i="35" s="1"/>
  <c r="Z939" i="35"/>
  <c r="Y939" i="35"/>
  <c r="AD938" i="35"/>
  <c r="AA938" i="35"/>
  <c r="AB938" i="35" s="1"/>
  <c r="AC938" i="35" s="1"/>
  <c r="Z938" i="35"/>
  <c r="Y938" i="35"/>
  <c r="AD937" i="35"/>
  <c r="AA937" i="35"/>
  <c r="AB937" i="35" s="1"/>
  <c r="AC937" i="35" s="1"/>
  <c r="Z937" i="35"/>
  <c r="Y937" i="35"/>
  <c r="AD936" i="35"/>
  <c r="AA936" i="35"/>
  <c r="AB936" i="35" s="1"/>
  <c r="AC936" i="35" s="1"/>
  <c r="Z936" i="35"/>
  <c r="Y936" i="35"/>
  <c r="AD935" i="35"/>
  <c r="AA935" i="35"/>
  <c r="AB935" i="35" s="1"/>
  <c r="AC935" i="35" s="1"/>
  <c r="Z935" i="35"/>
  <c r="Y935" i="35"/>
  <c r="AD934" i="35"/>
  <c r="AA934" i="35"/>
  <c r="AB934" i="35" s="1"/>
  <c r="AC934" i="35" s="1"/>
  <c r="Z934" i="35"/>
  <c r="Y934" i="35"/>
  <c r="AD933" i="35"/>
  <c r="AA933" i="35"/>
  <c r="AB933" i="35" s="1"/>
  <c r="AC933" i="35" s="1"/>
  <c r="Z933" i="35"/>
  <c r="Y933" i="35"/>
  <c r="AD932" i="35"/>
  <c r="AA932" i="35"/>
  <c r="AB932" i="35" s="1"/>
  <c r="AC932" i="35" s="1"/>
  <c r="Z932" i="35"/>
  <c r="Y932" i="35"/>
  <c r="AD931" i="35"/>
  <c r="AA931" i="35"/>
  <c r="AB931" i="35" s="1"/>
  <c r="AC931" i="35" s="1"/>
  <c r="Z931" i="35"/>
  <c r="Y931" i="35"/>
  <c r="AD930" i="35"/>
  <c r="AA930" i="35"/>
  <c r="AB930" i="35" s="1"/>
  <c r="AC930" i="35" s="1"/>
  <c r="Z930" i="35"/>
  <c r="Y930" i="35"/>
  <c r="AD929" i="35"/>
  <c r="AA929" i="35"/>
  <c r="AB929" i="35" s="1"/>
  <c r="AC929" i="35" s="1"/>
  <c r="Z929" i="35"/>
  <c r="Y929" i="35"/>
  <c r="AD928" i="35"/>
  <c r="AA928" i="35"/>
  <c r="AB928" i="35" s="1"/>
  <c r="AC928" i="35" s="1"/>
  <c r="Z928" i="35"/>
  <c r="Y928" i="35"/>
  <c r="AD927" i="35"/>
  <c r="AA927" i="35"/>
  <c r="AB927" i="35" s="1"/>
  <c r="AC927" i="35" s="1"/>
  <c r="Z927" i="35"/>
  <c r="Y927" i="35"/>
  <c r="AD926" i="35"/>
  <c r="AA926" i="35"/>
  <c r="AB926" i="35" s="1"/>
  <c r="AC926" i="35" s="1"/>
  <c r="Z926" i="35"/>
  <c r="Y926" i="35"/>
  <c r="AD925" i="35"/>
  <c r="AA925" i="35"/>
  <c r="AB925" i="35" s="1"/>
  <c r="AC925" i="35" s="1"/>
  <c r="Z925" i="35"/>
  <c r="Y925" i="35"/>
  <c r="AD924" i="35"/>
  <c r="AA924" i="35"/>
  <c r="AB924" i="35" s="1"/>
  <c r="AC924" i="35" s="1"/>
  <c r="Z924" i="35"/>
  <c r="Y924" i="35"/>
  <c r="AD923" i="35"/>
  <c r="AA923" i="35"/>
  <c r="AB923" i="35" s="1"/>
  <c r="AC923" i="35" s="1"/>
  <c r="Z923" i="35"/>
  <c r="Y923" i="35"/>
  <c r="AD922" i="35"/>
  <c r="AA922" i="35"/>
  <c r="AB922" i="35" s="1"/>
  <c r="AC922" i="35" s="1"/>
  <c r="Z922" i="35"/>
  <c r="Y922" i="35"/>
  <c r="AD921" i="35"/>
  <c r="AA921" i="35"/>
  <c r="AB921" i="35" s="1"/>
  <c r="AC921" i="35" s="1"/>
  <c r="Z921" i="35"/>
  <c r="Y921" i="35"/>
  <c r="AD920" i="35"/>
  <c r="AA920" i="35"/>
  <c r="AB920" i="35" s="1"/>
  <c r="AC920" i="35" s="1"/>
  <c r="Z920" i="35"/>
  <c r="Y920" i="35"/>
  <c r="AD919" i="35"/>
  <c r="AA919" i="35"/>
  <c r="AB919" i="35" s="1"/>
  <c r="AC919" i="35" s="1"/>
  <c r="Z919" i="35"/>
  <c r="Y919" i="35"/>
  <c r="AD918" i="35"/>
  <c r="AA918" i="35"/>
  <c r="AB918" i="35" s="1"/>
  <c r="AC918" i="35" s="1"/>
  <c r="Z918" i="35"/>
  <c r="Y918" i="35"/>
  <c r="AD917" i="35"/>
  <c r="AA917" i="35"/>
  <c r="AB917" i="35" s="1"/>
  <c r="AC917" i="35" s="1"/>
  <c r="Z917" i="35"/>
  <c r="Y917" i="35"/>
  <c r="AD916" i="35"/>
  <c r="AA916" i="35"/>
  <c r="AB916" i="35" s="1"/>
  <c r="AC916" i="35" s="1"/>
  <c r="Z916" i="35"/>
  <c r="Y916" i="35"/>
  <c r="AD915" i="35"/>
  <c r="AA915" i="35"/>
  <c r="AB915" i="35" s="1"/>
  <c r="AC915" i="35" s="1"/>
  <c r="Z915" i="35"/>
  <c r="Y915" i="35"/>
  <c r="AD914" i="35"/>
  <c r="AA914" i="35"/>
  <c r="AB914" i="35" s="1"/>
  <c r="AC914" i="35" s="1"/>
  <c r="Z914" i="35"/>
  <c r="Y914" i="35"/>
  <c r="AD913" i="35"/>
  <c r="AA913" i="35"/>
  <c r="AB913" i="35" s="1"/>
  <c r="AC913" i="35" s="1"/>
  <c r="Z913" i="35"/>
  <c r="Y913" i="35"/>
  <c r="AD912" i="35"/>
  <c r="AA912" i="35"/>
  <c r="AB912" i="35" s="1"/>
  <c r="AC912" i="35" s="1"/>
  <c r="Z912" i="35"/>
  <c r="Y912" i="35"/>
  <c r="AD911" i="35"/>
  <c r="AA911" i="35"/>
  <c r="AB911" i="35" s="1"/>
  <c r="AC911" i="35" s="1"/>
  <c r="Z911" i="35"/>
  <c r="Y911" i="35"/>
  <c r="AD910" i="35"/>
  <c r="AA910" i="35"/>
  <c r="AB910" i="35" s="1"/>
  <c r="AC910" i="35" s="1"/>
  <c r="Z910" i="35"/>
  <c r="Y910" i="35"/>
  <c r="AD909" i="35"/>
  <c r="AA909" i="35"/>
  <c r="AB909" i="35" s="1"/>
  <c r="AC909" i="35" s="1"/>
  <c r="Z909" i="35"/>
  <c r="Y909" i="35"/>
  <c r="AD908" i="35"/>
  <c r="AA908" i="35"/>
  <c r="AB908" i="35" s="1"/>
  <c r="AC908" i="35" s="1"/>
  <c r="Z908" i="35"/>
  <c r="Y908" i="35"/>
  <c r="AD907" i="35"/>
  <c r="AA907" i="35"/>
  <c r="AB907" i="35" s="1"/>
  <c r="AC907" i="35" s="1"/>
  <c r="Z907" i="35"/>
  <c r="Y907" i="35"/>
  <c r="AD906" i="35"/>
  <c r="AA906" i="35"/>
  <c r="AB906" i="35" s="1"/>
  <c r="AC906" i="35" s="1"/>
  <c r="Z906" i="35"/>
  <c r="Y906" i="35"/>
  <c r="AD905" i="35"/>
  <c r="AA905" i="35"/>
  <c r="AB905" i="35" s="1"/>
  <c r="AC905" i="35" s="1"/>
  <c r="Z905" i="35"/>
  <c r="Y905" i="35"/>
  <c r="AD904" i="35"/>
  <c r="AA904" i="35"/>
  <c r="AB904" i="35" s="1"/>
  <c r="AC904" i="35" s="1"/>
  <c r="Z904" i="35"/>
  <c r="Y904" i="35"/>
  <c r="AD903" i="35"/>
  <c r="AA903" i="35"/>
  <c r="AB903" i="35" s="1"/>
  <c r="AC903" i="35" s="1"/>
  <c r="Z903" i="35"/>
  <c r="Y903" i="35"/>
  <c r="AD902" i="35"/>
  <c r="AA902" i="35"/>
  <c r="AB902" i="35" s="1"/>
  <c r="AC902" i="35" s="1"/>
  <c r="Z902" i="35"/>
  <c r="Y902" i="35"/>
  <c r="AD901" i="35"/>
  <c r="AA901" i="35"/>
  <c r="AB901" i="35" s="1"/>
  <c r="AC901" i="35" s="1"/>
  <c r="Z901" i="35"/>
  <c r="Y901" i="35"/>
  <c r="AD900" i="35"/>
  <c r="AA900" i="35"/>
  <c r="AB900" i="35" s="1"/>
  <c r="AC900" i="35" s="1"/>
  <c r="Z900" i="35"/>
  <c r="Y900" i="35"/>
  <c r="AD899" i="35"/>
  <c r="AA899" i="35"/>
  <c r="AB899" i="35" s="1"/>
  <c r="AC899" i="35" s="1"/>
  <c r="Z899" i="35"/>
  <c r="Y899" i="35"/>
  <c r="AD898" i="35"/>
  <c r="AA898" i="35"/>
  <c r="AB898" i="35" s="1"/>
  <c r="AC898" i="35" s="1"/>
  <c r="Z898" i="35"/>
  <c r="Y898" i="35"/>
  <c r="AD897" i="35"/>
  <c r="AA897" i="35"/>
  <c r="AB897" i="35" s="1"/>
  <c r="AC897" i="35" s="1"/>
  <c r="Z897" i="35"/>
  <c r="Y897" i="35"/>
  <c r="AD896" i="35"/>
  <c r="AA896" i="35"/>
  <c r="AB896" i="35" s="1"/>
  <c r="AC896" i="35" s="1"/>
  <c r="Z896" i="35"/>
  <c r="Y896" i="35"/>
  <c r="AD895" i="35"/>
  <c r="AA895" i="35"/>
  <c r="AB895" i="35" s="1"/>
  <c r="AC895" i="35" s="1"/>
  <c r="Z895" i="35"/>
  <c r="Y895" i="35"/>
  <c r="AD894" i="35"/>
  <c r="AA894" i="35"/>
  <c r="AB894" i="35" s="1"/>
  <c r="AC894" i="35" s="1"/>
  <c r="Z894" i="35"/>
  <c r="Y894" i="35"/>
  <c r="AD893" i="35"/>
  <c r="AA893" i="35"/>
  <c r="AB893" i="35" s="1"/>
  <c r="AC893" i="35" s="1"/>
  <c r="Z893" i="35"/>
  <c r="Y893" i="35"/>
  <c r="AD892" i="35"/>
  <c r="AA892" i="35"/>
  <c r="AB892" i="35" s="1"/>
  <c r="AC892" i="35" s="1"/>
  <c r="Z892" i="35"/>
  <c r="Y892" i="35"/>
  <c r="AD891" i="35"/>
  <c r="AA891" i="35"/>
  <c r="AB891" i="35" s="1"/>
  <c r="AC891" i="35" s="1"/>
  <c r="Z891" i="35"/>
  <c r="Y891" i="35"/>
  <c r="AD890" i="35"/>
  <c r="AA890" i="35"/>
  <c r="AB890" i="35" s="1"/>
  <c r="AC890" i="35" s="1"/>
  <c r="Z890" i="35"/>
  <c r="Y890" i="35"/>
  <c r="AD889" i="35"/>
  <c r="AA889" i="35"/>
  <c r="AB889" i="35" s="1"/>
  <c r="AC889" i="35" s="1"/>
  <c r="Z889" i="35"/>
  <c r="Y889" i="35"/>
  <c r="AD888" i="35"/>
  <c r="AA888" i="35"/>
  <c r="AB888" i="35" s="1"/>
  <c r="AC888" i="35" s="1"/>
  <c r="Z888" i="35"/>
  <c r="Y888" i="35"/>
  <c r="AD887" i="35"/>
  <c r="AA887" i="35"/>
  <c r="AB887" i="35" s="1"/>
  <c r="AC887" i="35" s="1"/>
  <c r="Z887" i="35"/>
  <c r="Y887" i="35"/>
  <c r="AD886" i="35"/>
  <c r="AA886" i="35"/>
  <c r="AB886" i="35" s="1"/>
  <c r="AC886" i="35" s="1"/>
  <c r="Z886" i="35"/>
  <c r="Y886" i="35"/>
  <c r="AD885" i="35"/>
  <c r="AA885" i="35"/>
  <c r="AB885" i="35" s="1"/>
  <c r="AC885" i="35" s="1"/>
  <c r="Z885" i="35"/>
  <c r="Y885" i="35"/>
  <c r="AD884" i="35"/>
  <c r="AA884" i="35"/>
  <c r="AB884" i="35" s="1"/>
  <c r="AC884" i="35" s="1"/>
  <c r="Z884" i="35"/>
  <c r="Y884" i="35"/>
  <c r="AD883" i="35"/>
  <c r="AA883" i="35"/>
  <c r="AB883" i="35" s="1"/>
  <c r="AC883" i="35" s="1"/>
  <c r="Z883" i="35"/>
  <c r="Y883" i="35"/>
  <c r="AD882" i="35"/>
  <c r="AA882" i="35"/>
  <c r="AB882" i="35" s="1"/>
  <c r="AC882" i="35" s="1"/>
  <c r="Z882" i="35"/>
  <c r="Y882" i="35"/>
  <c r="AD881" i="35"/>
  <c r="AA881" i="35"/>
  <c r="AB881" i="35" s="1"/>
  <c r="AC881" i="35" s="1"/>
  <c r="Z881" i="35"/>
  <c r="Y881" i="35"/>
  <c r="AD880" i="35"/>
  <c r="AA880" i="35"/>
  <c r="AB880" i="35" s="1"/>
  <c r="AC880" i="35" s="1"/>
  <c r="Z880" i="35"/>
  <c r="Y880" i="35"/>
  <c r="AD879" i="35"/>
  <c r="AA879" i="35"/>
  <c r="AB879" i="35" s="1"/>
  <c r="AC879" i="35" s="1"/>
  <c r="Z879" i="35"/>
  <c r="Y879" i="35"/>
  <c r="AD878" i="35"/>
  <c r="AA878" i="35"/>
  <c r="AB878" i="35" s="1"/>
  <c r="AC878" i="35" s="1"/>
  <c r="Z878" i="35"/>
  <c r="Y878" i="35"/>
  <c r="AD877" i="35"/>
  <c r="AA877" i="35"/>
  <c r="AB877" i="35" s="1"/>
  <c r="AC877" i="35" s="1"/>
  <c r="Z877" i="35"/>
  <c r="Y877" i="35"/>
  <c r="AD876" i="35"/>
  <c r="AA876" i="35"/>
  <c r="AB876" i="35" s="1"/>
  <c r="AC876" i="35" s="1"/>
  <c r="Z876" i="35"/>
  <c r="Y876" i="35"/>
  <c r="AD875" i="35"/>
  <c r="AA875" i="35"/>
  <c r="AB875" i="35" s="1"/>
  <c r="AC875" i="35" s="1"/>
  <c r="Z875" i="35"/>
  <c r="Y875" i="35"/>
  <c r="AD874" i="35"/>
  <c r="AA874" i="35"/>
  <c r="AB874" i="35" s="1"/>
  <c r="AC874" i="35" s="1"/>
  <c r="Z874" i="35"/>
  <c r="Y874" i="35"/>
  <c r="AD873" i="35"/>
  <c r="AA873" i="35"/>
  <c r="AB873" i="35" s="1"/>
  <c r="AC873" i="35" s="1"/>
  <c r="Z873" i="35"/>
  <c r="Y873" i="35"/>
  <c r="AD872" i="35"/>
  <c r="AA872" i="35"/>
  <c r="AB872" i="35" s="1"/>
  <c r="AC872" i="35" s="1"/>
  <c r="Z872" i="35"/>
  <c r="Y872" i="35"/>
  <c r="AD871" i="35"/>
  <c r="AA871" i="35"/>
  <c r="AB871" i="35" s="1"/>
  <c r="AC871" i="35" s="1"/>
  <c r="Z871" i="35"/>
  <c r="Y871" i="35"/>
  <c r="AD870" i="35"/>
  <c r="AA870" i="35"/>
  <c r="AB870" i="35" s="1"/>
  <c r="AC870" i="35" s="1"/>
  <c r="Z870" i="35"/>
  <c r="Y870" i="35"/>
  <c r="AD869" i="35"/>
  <c r="AA869" i="35"/>
  <c r="AB869" i="35" s="1"/>
  <c r="AC869" i="35" s="1"/>
  <c r="Z869" i="35"/>
  <c r="Y869" i="35"/>
  <c r="AD868" i="35"/>
  <c r="AA868" i="35"/>
  <c r="AB868" i="35" s="1"/>
  <c r="AC868" i="35" s="1"/>
  <c r="Z868" i="35"/>
  <c r="Y868" i="35"/>
  <c r="AD867" i="35"/>
  <c r="AA867" i="35"/>
  <c r="AB867" i="35" s="1"/>
  <c r="AC867" i="35" s="1"/>
  <c r="Z867" i="35"/>
  <c r="Y867" i="35"/>
  <c r="AD866" i="35"/>
  <c r="AA866" i="35"/>
  <c r="AB866" i="35" s="1"/>
  <c r="AC866" i="35" s="1"/>
  <c r="Z866" i="35"/>
  <c r="Y866" i="35"/>
  <c r="AD865" i="35"/>
  <c r="AA865" i="35"/>
  <c r="AB865" i="35" s="1"/>
  <c r="AC865" i="35" s="1"/>
  <c r="Z865" i="35"/>
  <c r="Y865" i="35"/>
  <c r="AD864" i="35"/>
  <c r="AA864" i="35"/>
  <c r="AB864" i="35" s="1"/>
  <c r="AC864" i="35" s="1"/>
  <c r="Z864" i="35"/>
  <c r="Y864" i="35"/>
  <c r="AD863" i="35"/>
  <c r="AA863" i="35"/>
  <c r="AB863" i="35" s="1"/>
  <c r="AC863" i="35" s="1"/>
  <c r="Z863" i="35"/>
  <c r="Y863" i="35"/>
  <c r="AD862" i="35"/>
  <c r="AA862" i="35"/>
  <c r="AB862" i="35" s="1"/>
  <c r="AC862" i="35" s="1"/>
  <c r="Z862" i="35"/>
  <c r="Y862" i="35"/>
  <c r="AD861" i="35"/>
  <c r="AA861" i="35"/>
  <c r="AB861" i="35" s="1"/>
  <c r="AC861" i="35" s="1"/>
  <c r="Z861" i="35"/>
  <c r="Y861" i="35"/>
  <c r="AD860" i="35"/>
  <c r="AA860" i="35"/>
  <c r="AB860" i="35" s="1"/>
  <c r="AC860" i="35" s="1"/>
  <c r="Z860" i="35"/>
  <c r="Y860" i="35"/>
  <c r="AD859" i="35"/>
  <c r="AA859" i="35"/>
  <c r="AB859" i="35" s="1"/>
  <c r="AC859" i="35" s="1"/>
  <c r="Z859" i="35"/>
  <c r="Y859" i="35"/>
  <c r="AD858" i="35"/>
  <c r="AA858" i="35"/>
  <c r="AB858" i="35" s="1"/>
  <c r="AC858" i="35" s="1"/>
  <c r="Z858" i="35"/>
  <c r="Y858" i="35"/>
  <c r="AD857" i="35"/>
  <c r="AA857" i="35"/>
  <c r="AB857" i="35" s="1"/>
  <c r="AC857" i="35" s="1"/>
  <c r="Z857" i="35"/>
  <c r="Y857" i="35"/>
  <c r="AD856" i="35"/>
  <c r="AA856" i="35"/>
  <c r="AB856" i="35" s="1"/>
  <c r="AC856" i="35" s="1"/>
  <c r="Z856" i="35"/>
  <c r="Y856" i="35"/>
  <c r="AD855" i="35"/>
  <c r="AA855" i="35"/>
  <c r="AB855" i="35" s="1"/>
  <c r="AC855" i="35" s="1"/>
  <c r="Z855" i="35"/>
  <c r="Y855" i="35"/>
  <c r="AD854" i="35"/>
  <c r="AA854" i="35"/>
  <c r="AB854" i="35" s="1"/>
  <c r="AC854" i="35" s="1"/>
  <c r="Z854" i="35"/>
  <c r="Y854" i="35"/>
  <c r="AD853" i="35"/>
  <c r="AA853" i="35"/>
  <c r="AB853" i="35" s="1"/>
  <c r="AC853" i="35" s="1"/>
  <c r="Z853" i="35"/>
  <c r="Y853" i="35"/>
  <c r="AD852" i="35"/>
  <c r="AA852" i="35"/>
  <c r="AB852" i="35" s="1"/>
  <c r="AC852" i="35" s="1"/>
  <c r="Z852" i="35"/>
  <c r="Y852" i="35"/>
  <c r="AD851" i="35"/>
  <c r="AA851" i="35"/>
  <c r="AB851" i="35" s="1"/>
  <c r="AC851" i="35" s="1"/>
  <c r="Z851" i="35"/>
  <c r="Y851" i="35"/>
  <c r="AD850" i="35"/>
  <c r="AA850" i="35"/>
  <c r="AB850" i="35" s="1"/>
  <c r="AC850" i="35" s="1"/>
  <c r="Z850" i="35"/>
  <c r="Y850" i="35"/>
  <c r="AD849" i="35"/>
  <c r="AA849" i="35"/>
  <c r="AB849" i="35" s="1"/>
  <c r="AC849" i="35" s="1"/>
  <c r="Z849" i="35"/>
  <c r="Y849" i="35"/>
  <c r="AD848" i="35"/>
  <c r="AA848" i="35"/>
  <c r="AB848" i="35" s="1"/>
  <c r="AC848" i="35" s="1"/>
  <c r="Z848" i="35"/>
  <c r="Y848" i="35"/>
  <c r="AD847" i="35"/>
  <c r="AA847" i="35"/>
  <c r="AB847" i="35" s="1"/>
  <c r="AC847" i="35" s="1"/>
  <c r="Z847" i="35"/>
  <c r="Y847" i="35"/>
  <c r="AD846" i="35"/>
  <c r="AA846" i="35"/>
  <c r="AB846" i="35" s="1"/>
  <c r="AC846" i="35" s="1"/>
  <c r="Z846" i="35"/>
  <c r="Y846" i="35"/>
  <c r="AD845" i="35"/>
  <c r="AA845" i="35"/>
  <c r="AB845" i="35" s="1"/>
  <c r="AC845" i="35" s="1"/>
  <c r="Z845" i="35"/>
  <c r="Y845" i="35"/>
  <c r="AD844" i="35"/>
  <c r="AA844" i="35"/>
  <c r="AB844" i="35" s="1"/>
  <c r="AC844" i="35" s="1"/>
  <c r="Z844" i="35"/>
  <c r="Y844" i="35"/>
  <c r="AD843" i="35"/>
  <c r="AA843" i="35"/>
  <c r="AB843" i="35" s="1"/>
  <c r="AC843" i="35" s="1"/>
  <c r="Z843" i="35"/>
  <c r="Y843" i="35"/>
  <c r="AD842" i="35"/>
  <c r="AA842" i="35"/>
  <c r="AB842" i="35" s="1"/>
  <c r="AC842" i="35" s="1"/>
  <c r="Z842" i="35"/>
  <c r="Y842" i="35"/>
  <c r="AD841" i="35"/>
  <c r="AA841" i="35"/>
  <c r="AB841" i="35" s="1"/>
  <c r="AC841" i="35" s="1"/>
  <c r="Z841" i="35"/>
  <c r="Y841" i="35"/>
  <c r="AD840" i="35"/>
  <c r="AA840" i="35"/>
  <c r="AB840" i="35" s="1"/>
  <c r="AC840" i="35" s="1"/>
  <c r="Z840" i="35"/>
  <c r="Y840" i="35"/>
  <c r="AD839" i="35"/>
  <c r="AA839" i="35"/>
  <c r="AB839" i="35" s="1"/>
  <c r="AC839" i="35" s="1"/>
  <c r="Z839" i="35"/>
  <c r="Y839" i="35"/>
  <c r="AD838" i="35"/>
  <c r="AA838" i="35"/>
  <c r="AB838" i="35" s="1"/>
  <c r="AC838" i="35" s="1"/>
  <c r="Z838" i="35"/>
  <c r="Y838" i="35"/>
  <c r="AD837" i="35"/>
  <c r="AA837" i="35"/>
  <c r="AB837" i="35" s="1"/>
  <c r="AC837" i="35" s="1"/>
  <c r="Z837" i="35"/>
  <c r="Y837" i="35"/>
  <c r="AD836" i="35"/>
  <c r="AA836" i="35"/>
  <c r="AB836" i="35" s="1"/>
  <c r="AC836" i="35" s="1"/>
  <c r="Z836" i="35"/>
  <c r="Y836" i="35"/>
  <c r="AD835" i="35"/>
  <c r="AA835" i="35"/>
  <c r="AB835" i="35" s="1"/>
  <c r="AC835" i="35" s="1"/>
  <c r="Z835" i="35"/>
  <c r="Y835" i="35"/>
  <c r="AD834" i="35"/>
  <c r="AA834" i="35"/>
  <c r="AB834" i="35" s="1"/>
  <c r="AC834" i="35" s="1"/>
  <c r="Z834" i="35"/>
  <c r="Y834" i="35"/>
  <c r="AD833" i="35"/>
  <c r="AA833" i="35"/>
  <c r="AB833" i="35" s="1"/>
  <c r="AC833" i="35" s="1"/>
  <c r="Z833" i="35"/>
  <c r="Y833" i="35"/>
  <c r="AD832" i="35"/>
  <c r="AA832" i="35"/>
  <c r="AB832" i="35" s="1"/>
  <c r="AC832" i="35" s="1"/>
  <c r="Z832" i="35"/>
  <c r="Y832" i="35"/>
  <c r="AD831" i="35"/>
  <c r="AA831" i="35"/>
  <c r="AB831" i="35" s="1"/>
  <c r="AC831" i="35" s="1"/>
  <c r="Z831" i="35"/>
  <c r="Y831" i="35"/>
  <c r="AD830" i="35"/>
  <c r="AA830" i="35"/>
  <c r="AB830" i="35" s="1"/>
  <c r="AC830" i="35" s="1"/>
  <c r="Z830" i="35"/>
  <c r="Y830" i="35"/>
  <c r="AD829" i="35"/>
  <c r="AA829" i="35"/>
  <c r="AB829" i="35" s="1"/>
  <c r="AC829" i="35" s="1"/>
  <c r="Z829" i="35"/>
  <c r="Y829" i="35"/>
  <c r="AD828" i="35"/>
  <c r="AA828" i="35"/>
  <c r="AB828" i="35" s="1"/>
  <c r="AC828" i="35" s="1"/>
  <c r="Z828" i="35"/>
  <c r="Y828" i="35"/>
  <c r="AD827" i="35"/>
  <c r="AA827" i="35"/>
  <c r="AB827" i="35" s="1"/>
  <c r="AC827" i="35" s="1"/>
  <c r="Z827" i="35"/>
  <c r="Y827" i="35"/>
  <c r="AD826" i="35"/>
  <c r="AA826" i="35"/>
  <c r="AB826" i="35" s="1"/>
  <c r="AC826" i="35" s="1"/>
  <c r="Z826" i="35"/>
  <c r="Y826" i="35"/>
  <c r="AD825" i="35"/>
  <c r="AA825" i="35"/>
  <c r="AB825" i="35" s="1"/>
  <c r="AC825" i="35" s="1"/>
  <c r="Z825" i="35"/>
  <c r="Y825" i="35"/>
  <c r="AD824" i="35"/>
  <c r="AA824" i="35"/>
  <c r="AB824" i="35" s="1"/>
  <c r="AC824" i="35" s="1"/>
  <c r="Z824" i="35"/>
  <c r="Y824" i="35"/>
  <c r="AD823" i="35"/>
  <c r="AA823" i="35"/>
  <c r="AB823" i="35" s="1"/>
  <c r="AC823" i="35" s="1"/>
  <c r="Z823" i="35"/>
  <c r="Y823" i="35"/>
  <c r="AD822" i="35"/>
  <c r="AA822" i="35"/>
  <c r="AB822" i="35" s="1"/>
  <c r="AC822" i="35" s="1"/>
  <c r="Z822" i="35"/>
  <c r="Y822" i="35"/>
  <c r="AD821" i="35"/>
  <c r="AA821" i="35"/>
  <c r="AB821" i="35" s="1"/>
  <c r="AC821" i="35" s="1"/>
  <c r="Z821" i="35"/>
  <c r="Y821" i="35"/>
  <c r="AD820" i="35"/>
  <c r="AA820" i="35"/>
  <c r="AB820" i="35" s="1"/>
  <c r="AC820" i="35" s="1"/>
  <c r="Z820" i="35"/>
  <c r="Y820" i="35"/>
  <c r="AD819" i="35"/>
  <c r="AA819" i="35"/>
  <c r="AB819" i="35" s="1"/>
  <c r="AC819" i="35" s="1"/>
  <c r="Z819" i="35"/>
  <c r="Y819" i="35"/>
  <c r="AD818" i="35"/>
  <c r="AA818" i="35"/>
  <c r="AB818" i="35" s="1"/>
  <c r="AC818" i="35" s="1"/>
  <c r="Z818" i="35"/>
  <c r="Y818" i="35"/>
  <c r="AD817" i="35"/>
  <c r="AA817" i="35"/>
  <c r="AB817" i="35" s="1"/>
  <c r="AC817" i="35" s="1"/>
  <c r="Z817" i="35"/>
  <c r="Y817" i="35"/>
  <c r="AD816" i="35"/>
  <c r="AA816" i="35"/>
  <c r="AB816" i="35" s="1"/>
  <c r="AC816" i="35" s="1"/>
  <c r="Z816" i="35"/>
  <c r="Y816" i="35"/>
  <c r="AD815" i="35"/>
  <c r="AA815" i="35"/>
  <c r="AB815" i="35" s="1"/>
  <c r="AC815" i="35" s="1"/>
  <c r="Z815" i="35"/>
  <c r="Y815" i="35"/>
  <c r="AD814" i="35"/>
  <c r="AA814" i="35"/>
  <c r="AB814" i="35" s="1"/>
  <c r="AC814" i="35" s="1"/>
  <c r="Z814" i="35"/>
  <c r="Y814" i="35"/>
  <c r="AD813" i="35"/>
  <c r="AA813" i="35"/>
  <c r="AB813" i="35" s="1"/>
  <c r="AC813" i="35" s="1"/>
  <c r="Z813" i="35"/>
  <c r="Y813" i="35"/>
  <c r="AD812" i="35"/>
  <c r="AA812" i="35"/>
  <c r="AB812" i="35" s="1"/>
  <c r="AC812" i="35" s="1"/>
  <c r="Z812" i="35"/>
  <c r="Y812" i="35"/>
  <c r="AD811" i="35"/>
  <c r="AA811" i="35"/>
  <c r="AB811" i="35" s="1"/>
  <c r="AC811" i="35" s="1"/>
  <c r="Z811" i="35"/>
  <c r="Y811" i="35"/>
  <c r="AD810" i="35"/>
  <c r="AA810" i="35"/>
  <c r="AB810" i="35" s="1"/>
  <c r="AC810" i="35" s="1"/>
  <c r="Z810" i="35"/>
  <c r="Y810" i="35"/>
  <c r="AD809" i="35"/>
  <c r="AA809" i="35"/>
  <c r="AB809" i="35" s="1"/>
  <c r="AC809" i="35" s="1"/>
  <c r="Z809" i="35"/>
  <c r="Y809" i="35"/>
  <c r="AD808" i="35"/>
  <c r="AA808" i="35"/>
  <c r="AB808" i="35" s="1"/>
  <c r="AC808" i="35" s="1"/>
  <c r="Z808" i="35"/>
  <c r="Y808" i="35"/>
  <c r="AD807" i="35"/>
  <c r="AA807" i="35"/>
  <c r="AB807" i="35" s="1"/>
  <c r="AC807" i="35" s="1"/>
  <c r="Z807" i="35"/>
  <c r="Y807" i="35"/>
  <c r="AD806" i="35"/>
  <c r="AA806" i="35"/>
  <c r="AB806" i="35" s="1"/>
  <c r="AC806" i="35" s="1"/>
  <c r="Z806" i="35"/>
  <c r="Y806" i="35"/>
  <c r="AD805" i="35"/>
  <c r="AA805" i="35"/>
  <c r="AB805" i="35" s="1"/>
  <c r="AC805" i="35" s="1"/>
  <c r="Z805" i="35"/>
  <c r="Y805" i="35"/>
  <c r="AD804" i="35"/>
  <c r="AA804" i="35"/>
  <c r="AB804" i="35" s="1"/>
  <c r="AC804" i="35" s="1"/>
  <c r="Z804" i="35"/>
  <c r="Y804" i="35"/>
  <c r="AD803" i="35"/>
  <c r="AA803" i="35"/>
  <c r="AB803" i="35" s="1"/>
  <c r="AC803" i="35" s="1"/>
  <c r="Z803" i="35"/>
  <c r="Y803" i="35"/>
  <c r="AD802" i="35"/>
  <c r="AA802" i="35"/>
  <c r="AB802" i="35" s="1"/>
  <c r="AC802" i="35" s="1"/>
  <c r="Z802" i="35"/>
  <c r="Y802" i="35"/>
  <c r="AD801" i="35"/>
  <c r="AA801" i="35"/>
  <c r="AB801" i="35" s="1"/>
  <c r="AC801" i="35" s="1"/>
  <c r="Z801" i="35"/>
  <c r="Y801" i="35"/>
  <c r="AD800" i="35"/>
  <c r="AA800" i="35"/>
  <c r="AB800" i="35" s="1"/>
  <c r="AC800" i="35" s="1"/>
  <c r="Z800" i="35"/>
  <c r="Y800" i="35"/>
  <c r="AD799" i="35"/>
  <c r="AA799" i="35"/>
  <c r="AB799" i="35" s="1"/>
  <c r="AC799" i="35" s="1"/>
  <c r="Z799" i="35"/>
  <c r="Y799" i="35"/>
  <c r="AD798" i="35"/>
  <c r="AA798" i="35"/>
  <c r="AB798" i="35" s="1"/>
  <c r="AC798" i="35" s="1"/>
  <c r="Z798" i="35"/>
  <c r="Y798" i="35"/>
  <c r="AD797" i="35"/>
  <c r="AA797" i="35"/>
  <c r="AB797" i="35" s="1"/>
  <c r="AC797" i="35" s="1"/>
  <c r="Z797" i="35"/>
  <c r="Y797" i="35"/>
  <c r="AD796" i="35"/>
  <c r="AA796" i="35"/>
  <c r="AB796" i="35" s="1"/>
  <c r="AC796" i="35" s="1"/>
  <c r="Z796" i="35"/>
  <c r="Y796" i="35"/>
  <c r="AD795" i="35"/>
  <c r="AA795" i="35"/>
  <c r="AB795" i="35" s="1"/>
  <c r="AC795" i="35" s="1"/>
  <c r="Z795" i="35"/>
  <c r="Y795" i="35"/>
  <c r="AD794" i="35"/>
  <c r="AA794" i="35"/>
  <c r="AB794" i="35" s="1"/>
  <c r="AC794" i="35" s="1"/>
  <c r="Z794" i="35"/>
  <c r="Y794" i="35"/>
  <c r="AD793" i="35"/>
  <c r="AA793" i="35"/>
  <c r="AB793" i="35" s="1"/>
  <c r="AC793" i="35" s="1"/>
  <c r="Z793" i="35"/>
  <c r="Y793" i="35"/>
  <c r="AD792" i="35"/>
  <c r="AA792" i="35"/>
  <c r="AB792" i="35" s="1"/>
  <c r="AC792" i="35" s="1"/>
  <c r="Z792" i="35"/>
  <c r="Y792" i="35"/>
  <c r="AD791" i="35"/>
  <c r="AA791" i="35"/>
  <c r="AB791" i="35" s="1"/>
  <c r="AC791" i="35" s="1"/>
  <c r="Z791" i="35"/>
  <c r="Y791" i="35"/>
  <c r="AD790" i="35"/>
  <c r="AA790" i="35"/>
  <c r="AB790" i="35" s="1"/>
  <c r="AC790" i="35" s="1"/>
  <c r="Z790" i="35"/>
  <c r="Y790" i="35"/>
  <c r="AD789" i="35"/>
  <c r="AA789" i="35"/>
  <c r="AB789" i="35" s="1"/>
  <c r="AC789" i="35" s="1"/>
  <c r="Z789" i="35"/>
  <c r="Y789" i="35"/>
  <c r="AD788" i="35"/>
  <c r="AA788" i="35"/>
  <c r="AB788" i="35" s="1"/>
  <c r="AC788" i="35" s="1"/>
  <c r="Z788" i="35"/>
  <c r="Y788" i="35"/>
  <c r="AD787" i="35"/>
  <c r="AA787" i="35"/>
  <c r="AB787" i="35" s="1"/>
  <c r="AC787" i="35" s="1"/>
  <c r="Z787" i="35"/>
  <c r="Y787" i="35"/>
  <c r="AD786" i="35"/>
  <c r="AA786" i="35"/>
  <c r="AB786" i="35" s="1"/>
  <c r="AC786" i="35" s="1"/>
  <c r="Z786" i="35"/>
  <c r="Y786" i="35"/>
  <c r="AD785" i="35"/>
  <c r="AA785" i="35"/>
  <c r="AB785" i="35" s="1"/>
  <c r="AC785" i="35" s="1"/>
  <c r="Z785" i="35"/>
  <c r="Y785" i="35"/>
  <c r="AD784" i="35"/>
  <c r="AA784" i="35"/>
  <c r="AB784" i="35" s="1"/>
  <c r="AC784" i="35" s="1"/>
  <c r="Z784" i="35"/>
  <c r="Y784" i="35"/>
  <c r="AD783" i="35"/>
  <c r="AA783" i="35"/>
  <c r="AB783" i="35" s="1"/>
  <c r="AC783" i="35" s="1"/>
  <c r="Z783" i="35"/>
  <c r="Y783" i="35"/>
  <c r="AD782" i="35"/>
  <c r="AA782" i="35"/>
  <c r="AB782" i="35" s="1"/>
  <c r="AC782" i="35" s="1"/>
  <c r="Z782" i="35"/>
  <c r="Y782" i="35"/>
  <c r="AD781" i="35"/>
  <c r="AA781" i="35"/>
  <c r="AB781" i="35" s="1"/>
  <c r="AC781" i="35" s="1"/>
  <c r="Z781" i="35"/>
  <c r="Y781" i="35"/>
  <c r="AD780" i="35"/>
  <c r="AA780" i="35"/>
  <c r="AB780" i="35" s="1"/>
  <c r="AC780" i="35" s="1"/>
  <c r="Z780" i="35"/>
  <c r="Y780" i="35"/>
  <c r="AD779" i="35"/>
  <c r="AA779" i="35"/>
  <c r="AB779" i="35" s="1"/>
  <c r="AC779" i="35" s="1"/>
  <c r="Z779" i="35"/>
  <c r="Y779" i="35"/>
  <c r="AD778" i="35"/>
  <c r="AA778" i="35"/>
  <c r="AB778" i="35" s="1"/>
  <c r="AC778" i="35" s="1"/>
  <c r="Z778" i="35"/>
  <c r="Y778" i="35"/>
  <c r="AD777" i="35"/>
  <c r="AA777" i="35"/>
  <c r="AB777" i="35" s="1"/>
  <c r="AC777" i="35" s="1"/>
  <c r="Z777" i="35"/>
  <c r="Y777" i="35"/>
  <c r="AD776" i="35"/>
  <c r="AA776" i="35"/>
  <c r="AB776" i="35" s="1"/>
  <c r="AC776" i="35" s="1"/>
  <c r="Z776" i="35"/>
  <c r="Y776" i="35"/>
  <c r="AD775" i="35"/>
  <c r="AA775" i="35"/>
  <c r="AB775" i="35" s="1"/>
  <c r="AC775" i="35" s="1"/>
  <c r="Z775" i="35"/>
  <c r="Y775" i="35"/>
  <c r="AD774" i="35"/>
  <c r="AA774" i="35"/>
  <c r="AB774" i="35" s="1"/>
  <c r="AC774" i="35" s="1"/>
  <c r="Z774" i="35"/>
  <c r="Y774" i="35"/>
  <c r="AD773" i="35"/>
  <c r="AA773" i="35"/>
  <c r="AB773" i="35" s="1"/>
  <c r="AC773" i="35" s="1"/>
  <c r="Z773" i="35"/>
  <c r="Y773" i="35"/>
  <c r="AD772" i="35"/>
  <c r="AA772" i="35"/>
  <c r="AB772" i="35" s="1"/>
  <c r="AC772" i="35" s="1"/>
  <c r="Z772" i="35"/>
  <c r="Y772" i="35"/>
  <c r="AD771" i="35"/>
  <c r="AA771" i="35"/>
  <c r="AB771" i="35" s="1"/>
  <c r="AC771" i="35" s="1"/>
  <c r="Z771" i="35"/>
  <c r="Y771" i="35"/>
  <c r="AD770" i="35"/>
  <c r="AA770" i="35"/>
  <c r="AB770" i="35" s="1"/>
  <c r="AC770" i="35" s="1"/>
  <c r="Z770" i="35"/>
  <c r="Y770" i="35"/>
  <c r="AD769" i="35"/>
  <c r="AA769" i="35"/>
  <c r="AB769" i="35" s="1"/>
  <c r="AC769" i="35" s="1"/>
  <c r="Z769" i="35"/>
  <c r="Y769" i="35"/>
  <c r="AD768" i="35"/>
  <c r="AA768" i="35"/>
  <c r="AB768" i="35" s="1"/>
  <c r="AC768" i="35" s="1"/>
  <c r="Z768" i="35"/>
  <c r="Y768" i="35"/>
  <c r="AD767" i="35"/>
  <c r="AA767" i="35"/>
  <c r="AB767" i="35" s="1"/>
  <c r="AC767" i="35" s="1"/>
  <c r="Z767" i="35"/>
  <c r="Y767" i="35"/>
  <c r="AD766" i="35"/>
  <c r="AA766" i="35"/>
  <c r="AB766" i="35" s="1"/>
  <c r="AC766" i="35" s="1"/>
  <c r="Z766" i="35"/>
  <c r="Y766" i="35"/>
  <c r="AD765" i="35"/>
  <c r="AA765" i="35"/>
  <c r="AB765" i="35" s="1"/>
  <c r="AC765" i="35" s="1"/>
  <c r="Z765" i="35"/>
  <c r="Y765" i="35"/>
  <c r="AD764" i="35"/>
  <c r="AA764" i="35"/>
  <c r="AB764" i="35" s="1"/>
  <c r="AC764" i="35" s="1"/>
  <c r="Z764" i="35"/>
  <c r="Y764" i="35"/>
  <c r="AD763" i="35"/>
  <c r="AA763" i="35"/>
  <c r="AB763" i="35" s="1"/>
  <c r="AC763" i="35" s="1"/>
  <c r="Z763" i="35"/>
  <c r="Y763" i="35"/>
  <c r="AD762" i="35"/>
  <c r="AA762" i="35"/>
  <c r="AB762" i="35" s="1"/>
  <c r="AC762" i="35" s="1"/>
  <c r="Z762" i="35"/>
  <c r="Y762" i="35"/>
  <c r="AD761" i="35"/>
  <c r="AA761" i="35"/>
  <c r="AB761" i="35" s="1"/>
  <c r="AC761" i="35" s="1"/>
  <c r="Z761" i="35"/>
  <c r="Y761" i="35"/>
  <c r="AD760" i="35"/>
  <c r="AA760" i="35"/>
  <c r="AB760" i="35" s="1"/>
  <c r="AC760" i="35" s="1"/>
  <c r="Z760" i="35"/>
  <c r="Y760" i="35"/>
  <c r="AD759" i="35"/>
  <c r="AA759" i="35"/>
  <c r="AB759" i="35" s="1"/>
  <c r="AC759" i="35" s="1"/>
  <c r="Z759" i="35"/>
  <c r="Y759" i="35"/>
  <c r="AD758" i="35"/>
  <c r="AA758" i="35"/>
  <c r="AB758" i="35" s="1"/>
  <c r="AC758" i="35" s="1"/>
  <c r="Z758" i="35"/>
  <c r="Y758" i="35"/>
  <c r="AD757" i="35"/>
  <c r="AA757" i="35"/>
  <c r="AB757" i="35" s="1"/>
  <c r="AC757" i="35" s="1"/>
  <c r="Z757" i="35"/>
  <c r="Y757" i="35"/>
  <c r="AD756" i="35"/>
  <c r="AA756" i="35"/>
  <c r="AB756" i="35" s="1"/>
  <c r="AC756" i="35" s="1"/>
  <c r="Z756" i="35"/>
  <c r="Y756" i="35"/>
  <c r="AD755" i="35"/>
  <c r="AA755" i="35"/>
  <c r="AB755" i="35" s="1"/>
  <c r="AC755" i="35" s="1"/>
  <c r="Z755" i="35"/>
  <c r="Y755" i="35"/>
  <c r="AD754" i="35"/>
  <c r="AA754" i="35"/>
  <c r="AB754" i="35" s="1"/>
  <c r="AC754" i="35" s="1"/>
  <c r="Z754" i="35"/>
  <c r="Y754" i="35"/>
  <c r="AD753" i="35"/>
  <c r="AA753" i="35"/>
  <c r="AB753" i="35" s="1"/>
  <c r="AC753" i="35" s="1"/>
  <c r="Z753" i="35"/>
  <c r="Y753" i="35"/>
  <c r="AD752" i="35"/>
  <c r="AA752" i="35"/>
  <c r="AB752" i="35" s="1"/>
  <c r="AC752" i="35" s="1"/>
  <c r="Z752" i="35"/>
  <c r="Y752" i="35"/>
  <c r="AD751" i="35"/>
  <c r="AA751" i="35"/>
  <c r="AB751" i="35" s="1"/>
  <c r="AC751" i="35" s="1"/>
  <c r="Z751" i="35"/>
  <c r="Y751" i="35"/>
  <c r="AD750" i="35"/>
  <c r="AA750" i="35"/>
  <c r="AB750" i="35" s="1"/>
  <c r="AC750" i="35" s="1"/>
  <c r="Z750" i="35"/>
  <c r="Y750" i="35"/>
  <c r="AD749" i="35"/>
  <c r="AA749" i="35"/>
  <c r="AB749" i="35" s="1"/>
  <c r="AC749" i="35" s="1"/>
  <c r="Z749" i="35"/>
  <c r="Y749" i="35"/>
  <c r="AD748" i="35"/>
  <c r="AA748" i="35"/>
  <c r="AB748" i="35" s="1"/>
  <c r="AC748" i="35" s="1"/>
  <c r="Z748" i="35"/>
  <c r="Y748" i="35"/>
  <c r="AD747" i="35"/>
  <c r="AA747" i="35"/>
  <c r="AB747" i="35" s="1"/>
  <c r="AC747" i="35" s="1"/>
  <c r="Z747" i="35"/>
  <c r="Y747" i="35"/>
  <c r="AD746" i="35"/>
  <c r="AA746" i="35"/>
  <c r="AB746" i="35" s="1"/>
  <c r="AC746" i="35" s="1"/>
  <c r="Z746" i="35"/>
  <c r="Y746" i="35"/>
  <c r="AD745" i="35"/>
  <c r="AA745" i="35"/>
  <c r="AB745" i="35" s="1"/>
  <c r="AC745" i="35" s="1"/>
  <c r="Z745" i="35"/>
  <c r="Y745" i="35"/>
  <c r="AD744" i="35"/>
  <c r="AA744" i="35"/>
  <c r="AB744" i="35" s="1"/>
  <c r="AC744" i="35" s="1"/>
  <c r="Z744" i="35"/>
  <c r="Y744" i="35"/>
  <c r="AD743" i="35"/>
  <c r="AA743" i="35"/>
  <c r="AB743" i="35" s="1"/>
  <c r="AC743" i="35" s="1"/>
  <c r="Z743" i="35"/>
  <c r="Y743" i="35"/>
  <c r="AD742" i="35"/>
  <c r="AA742" i="35"/>
  <c r="AB742" i="35" s="1"/>
  <c r="AC742" i="35" s="1"/>
  <c r="Z742" i="35"/>
  <c r="Y742" i="35"/>
  <c r="AD741" i="35"/>
  <c r="AA741" i="35"/>
  <c r="AB741" i="35" s="1"/>
  <c r="AC741" i="35" s="1"/>
  <c r="Z741" i="35"/>
  <c r="Y741" i="35"/>
  <c r="AD740" i="35"/>
  <c r="AA740" i="35"/>
  <c r="AB740" i="35" s="1"/>
  <c r="AC740" i="35" s="1"/>
  <c r="Z740" i="35"/>
  <c r="Y740" i="35"/>
  <c r="AD739" i="35"/>
  <c r="AA739" i="35"/>
  <c r="AB739" i="35" s="1"/>
  <c r="AC739" i="35" s="1"/>
  <c r="Z739" i="35"/>
  <c r="Y739" i="35"/>
  <c r="AD738" i="35"/>
  <c r="AA738" i="35"/>
  <c r="AB738" i="35" s="1"/>
  <c r="AC738" i="35" s="1"/>
  <c r="Z738" i="35"/>
  <c r="Y738" i="35"/>
  <c r="AD737" i="35"/>
  <c r="AA737" i="35"/>
  <c r="AB737" i="35" s="1"/>
  <c r="AC737" i="35" s="1"/>
  <c r="Z737" i="35"/>
  <c r="Y737" i="35"/>
  <c r="AD736" i="35"/>
  <c r="AA736" i="35"/>
  <c r="AB736" i="35" s="1"/>
  <c r="AC736" i="35" s="1"/>
  <c r="Z736" i="35"/>
  <c r="Y736" i="35"/>
  <c r="AD735" i="35"/>
  <c r="AA735" i="35"/>
  <c r="AB735" i="35" s="1"/>
  <c r="AC735" i="35" s="1"/>
  <c r="Z735" i="35"/>
  <c r="Y735" i="35"/>
  <c r="AD734" i="35"/>
  <c r="AA734" i="35"/>
  <c r="AB734" i="35" s="1"/>
  <c r="AC734" i="35" s="1"/>
  <c r="Z734" i="35"/>
  <c r="Y734" i="35"/>
  <c r="AD733" i="35"/>
  <c r="AA733" i="35"/>
  <c r="AB733" i="35" s="1"/>
  <c r="AC733" i="35" s="1"/>
  <c r="Z733" i="35"/>
  <c r="Y733" i="35"/>
  <c r="AD732" i="35"/>
  <c r="AA732" i="35"/>
  <c r="AB732" i="35" s="1"/>
  <c r="AC732" i="35" s="1"/>
  <c r="Z732" i="35"/>
  <c r="Y732" i="35"/>
  <c r="AD731" i="35"/>
  <c r="AA731" i="35"/>
  <c r="AB731" i="35" s="1"/>
  <c r="AC731" i="35" s="1"/>
  <c r="Z731" i="35"/>
  <c r="Y731" i="35"/>
  <c r="AD730" i="35"/>
  <c r="AA730" i="35"/>
  <c r="AB730" i="35" s="1"/>
  <c r="AC730" i="35" s="1"/>
  <c r="Z730" i="35"/>
  <c r="Y730" i="35"/>
  <c r="AD729" i="35"/>
  <c r="AA729" i="35"/>
  <c r="AB729" i="35" s="1"/>
  <c r="AC729" i="35" s="1"/>
  <c r="Z729" i="35"/>
  <c r="Y729" i="35"/>
  <c r="AD728" i="35"/>
  <c r="AA728" i="35"/>
  <c r="AB728" i="35" s="1"/>
  <c r="AC728" i="35" s="1"/>
  <c r="Z728" i="35"/>
  <c r="Y728" i="35"/>
  <c r="AD727" i="35"/>
  <c r="AA727" i="35"/>
  <c r="AB727" i="35" s="1"/>
  <c r="AC727" i="35" s="1"/>
  <c r="Z727" i="35"/>
  <c r="Y727" i="35"/>
  <c r="AD726" i="35"/>
  <c r="AA726" i="35"/>
  <c r="AB726" i="35" s="1"/>
  <c r="AC726" i="35" s="1"/>
  <c r="Z726" i="35"/>
  <c r="Y726" i="35"/>
  <c r="AD725" i="35"/>
  <c r="AA725" i="35"/>
  <c r="AB725" i="35" s="1"/>
  <c r="AC725" i="35" s="1"/>
  <c r="Z725" i="35"/>
  <c r="Y725" i="35"/>
  <c r="AD724" i="35"/>
  <c r="AA724" i="35"/>
  <c r="AB724" i="35" s="1"/>
  <c r="AC724" i="35" s="1"/>
  <c r="Z724" i="35"/>
  <c r="Y724" i="35"/>
  <c r="AD723" i="35"/>
  <c r="AA723" i="35"/>
  <c r="AB723" i="35" s="1"/>
  <c r="AC723" i="35" s="1"/>
  <c r="Z723" i="35"/>
  <c r="Y723" i="35"/>
  <c r="AD722" i="35"/>
  <c r="AA722" i="35"/>
  <c r="AB722" i="35" s="1"/>
  <c r="AC722" i="35" s="1"/>
  <c r="Z722" i="35"/>
  <c r="Y722" i="35"/>
  <c r="AD721" i="35"/>
  <c r="AA721" i="35"/>
  <c r="AB721" i="35" s="1"/>
  <c r="AC721" i="35" s="1"/>
  <c r="Z721" i="35"/>
  <c r="Y721" i="35"/>
  <c r="AD720" i="35"/>
  <c r="AA720" i="35"/>
  <c r="AB720" i="35" s="1"/>
  <c r="AC720" i="35" s="1"/>
  <c r="Z720" i="35"/>
  <c r="Y720" i="35"/>
  <c r="AD719" i="35"/>
  <c r="AA719" i="35"/>
  <c r="AB719" i="35" s="1"/>
  <c r="AC719" i="35" s="1"/>
  <c r="Z719" i="35"/>
  <c r="Y719" i="35"/>
  <c r="AD718" i="35"/>
  <c r="AA718" i="35"/>
  <c r="AB718" i="35" s="1"/>
  <c r="AC718" i="35" s="1"/>
  <c r="Z718" i="35"/>
  <c r="Y718" i="35"/>
  <c r="AD717" i="35"/>
  <c r="AA717" i="35"/>
  <c r="AB717" i="35" s="1"/>
  <c r="AC717" i="35" s="1"/>
  <c r="Z717" i="35"/>
  <c r="Y717" i="35"/>
  <c r="AD716" i="35"/>
  <c r="AA716" i="35"/>
  <c r="AB716" i="35" s="1"/>
  <c r="AC716" i="35" s="1"/>
  <c r="Z716" i="35"/>
  <c r="Y716" i="35"/>
  <c r="AD715" i="35"/>
  <c r="AA715" i="35"/>
  <c r="AB715" i="35" s="1"/>
  <c r="AC715" i="35" s="1"/>
  <c r="Z715" i="35"/>
  <c r="Y715" i="35"/>
  <c r="AD714" i="35"/>
  <c r="AA714" i="35"/>
  <c r="AB714" i="35" s="1"/>
  <c r="AC714" i="35" s="1"/>
  <c r="Z714" i="35"/>
  <c r="Y714" i="35"/>
  <c r="AD713" i="35"/>
  <c r="AA713" i="35"/>
  <c r="AB713" i="35" s="1"/>
  <c r="AC713" i="35" s="1"/>
  <c r="Z713" i="35"/>
  <c r="Y713" i="35"/>
  <c r="AD712" i="35"/>
  <c r="AA712" i="35"/>
  <c r="AB712" i="35" s="1"/>
  <c r="AC712" i="35" s="1"/>
  <c r="Z712" i="35"/>
  <c r="Y712" i="35"/>
  <c r="AD711" i="35"/>
  <c r="AA711" i="35"/>
  <c r="AB711" i="35" s="1"/>
  <c r="AC711" i="35" s="1"/>
  <c r="Z711" i="35"/>
  <c r="Y711" i="35"/>
  <c r="AD710" i="35"/>
  <c r="AA710" i="35"/>
  <c r="AB710" i="35" s="1"/>
  <c r="AC710" i="35" s="1"/>
  <c r="Z710" i="35"/>
  <c r="Y710" i="35"/>
  <c r="AD709" i="35"/>
  <c r="AA709" i="35"/>
  <c r="AB709" i="35" s="1"/>
  <c r="AC709" i="35" s="1"/>
  <c r="Z709" i="35"/>
  <c r="Y709" i="35"/>
  <c r="AD708" i="35"/>
  <c r="AA708" i="35"/>
  <c r="AB708" i="35" s="1"/>
  <c r="AC708" i="35" s="1"/>
  <c r="Z708" i="35"/>
  <c r="Y708" i="35"/>
  <c r="AD707" i="35"/>
  <c r="AA707" i="35"/>
  <c r="AB707" i="35" s="1"/>
  <c r="AC707" i="35" s="1"/>
  <c r="Z707" i="35"/>
  <c r="Y707" i="35"/>
  <c r="AD706" i="35"/>
  <c r="AA706" i="35"/>
  <c r="AB706" i="35" s="1"/>
  <c r="AC706" i="35" s="1"/>
  <c r="Z706" i="35"/>
  <c r="Y706" i="35"/>
  <c r="AD705" i="35"/>
  <c r="AA705" i="35"/>
  <c r="AB705" i="35" s="1"/>
  <c r="AC705" i="35" s="1"/>
  <c r="Z705" i="35"/>
  <c r="Y705" i="35"/>
  <c r="AD704" i="35"/>
  <c r="AA704" i="35"/>
  <c r="AB704" i="35" s="1"/>
  <c r="AC704" i="35" s="1"/>
  <c r="Z704" i="35"/>
  <c r="Y704" i="35"/>
  <c r="AD703" i="35"/>
  <c r="AA703" i="35"/>
  <c r="AB703" i="35" s="1"/>
  <c r="AC703" i="35" s="1"/>
  <c r="Z703" i="35"/>
  <c r="Y703" i="35"/>
  <c r="AD702" i="35"/>
  <c r="AA702" i="35"/>
  <c r="AB702" i="35" s="1"/>
  <c r="AC702" i="35" s="1"/>
  <c r="Z702" i="35"/>
  <c r="Y702" i="35"/>
  <c r="AD701" i="35"/>
  <c r="AA701" i="35"/>
  <c r="AB701" i="35" s="1"/>
  <c r="AC701" i="35" s="1"/>
  <c r="Z701" i="35"/>
  <c r="Y701" i="35"/>
  <c r="AD700" i="35"/>
  <c r="AA700" i="35"/>
  <c r="AB700" i="35" s="1"/>
  <c r="AC700" i="35" s="1"/>
  <c r="Z700" i="35"/>
  <c r="Y700" i="35"/>
  <c r="AD699" i="35"/>
  <c r="AA699" i="35"/>
  <c r="AB699" i="35" s="1"/>
  <c r="AC699" i="35" s="1"/>
  <c r="Z699" i="35"/>
  <c r="Y699" i="35"/>
  <c r="AD698" i="35"/>
  <c r="AA698" i="35"/>
  <c r="AB698" i="35" s="1"/>
  <c r="AC698" i="35" s="1"/>
  <c r="Z698" i="35"/>
  <c r="Y698" i="35"/>
  <c r="AD697" i="35"/>
  <c r="AA697" i="35"/>
  <c r="AB697" i="35" s="1"/>
  <c r="AC697" i="35" s="1"/>
  <c r="Z697" i="35"/>
  <c r="Y697" i="35"/>
  <c r="AD696" i="35"/>
  <c r="AA696" i="35"/>
  <c r="AB696" i="35" s="1"/>
  <c r="AC696" i="35" s="1"/>
  <c r="Z696" i="35"/>
  <c r="Y696" i="35"/>
  <c r="AD695" i="35"/>
  <c r="AA695" i="35"/>
  <c r="AB695" i="35" s="1"/>
  <c r="AC695" i="35" s="1"/>
  <c r="Z695" i="35"/>
  <c r="Y695" i="35"/>
  <c r="AD694" i="35"/>
  <c r="AA694" i="35"/>
  <c r="AB694" i="35" s="1"/>
  <c r="AC694" i="35" s="1"/>
  <c r="Z694" i="35"/>
  <c r="Y694" i="35"/>
  <c r="AD693" i="35"/>
  <c r="AA693" i="35"/>
  <c r="AB693" i="35" s="1"/>
  <c r="AC693" i="35" s="1"/>
  <c r="Z693" i="35"/>
  <c r="Y693" i="35"/>
  <c r="AD692" i="35"/>
  <c r="AA692" i="35"/>
  <c r="AB692" i="35" s="1"/>
  <c r="AC692" i="35" s="1"/>
  <c r="Z692" i="35"/>
  <c r="Y692" i="35"/>
  <c r="AD691" i="35"/>
  <c r="AA691" i="35"/>
  <c r="AB691" i="35" s="1"/>
  <c r="AC691" i="35" s="1"/>
  <c r="Z691" i="35"/>
  <c r="Y691" i="35"/>
  <c r="AD690" i="35"/>
  <c r="AA690" i="35"/>
  <c r="AB690" i="35" s="1"/>
  <c r="AC690" i="35" s="1"/>
  <c r="Z690" i="35"/>
  <c r="Y690" i="35"/>
  <c r="AD689" i="35"/>
  <c r="AA689" i="35"/>
  <c r="AB689" i="35" s="1"/>
  <c r="AC689" i="35" s="1"/>
  <c r="Z689" i="35"/>
  <c r="Y689" i="35"/>
  <c r="AD688" i="35"/>
  <c r="AA688" i="35"/>
  <c r="AB688" i="35" s="1"/>
  <c r="AC688" i="35" s="1"/>
  <c r="Z688" i="35"/>
  <c r="Y688" i="35"/>
  <c r="AD687" i="35"/>
  <c r="AA687" i="35"/>
  <c r="AB687" i="35" s="1"/>
  <c r="AC687" i="35" s="1"/>
  <c r="Z687" i="35"/>
  <c r="Y687" i="35"/>
  <c r="AD686" i="35"/>
  <c r="AA686" i="35"/>
  <c r="AB686" i="35" s="1"/>
  <c r="AC686" i="35" s="1"/>
  <c r="Z686" i="35"/>
  <c r="Y686" i="35"/>
  <c r="AD685" i="35"/>
  <c r="AA685" i="35"/>
  <c r="AB685" i="35" s="1"/>
  <c r="AC685" i="35" s="1"/>
  <c r="Z685" i="35"/>
  <c r="Y685" i="35"/>
  <c r="AD684" i="35"/>
  <c r="AA684" i="35"/>
  <c r="AB684" i="35" s="1"/>
  <c r="AC684" i="35" s="1"/>
  <c r="Z684" i="35"/>
  <c r="Y684" i="35"/>
  <c r="AD683" i="35"/>
  <c r="AA683" i="35"/>
  <c r="AB683" i="35" s="1"/>
  <c r="AC683" i="35" s="1"/>
  <c r="Z683" i="35"/>
  <c r="Y683" i="35"/>
  <c r="AD682" i="35"/>
  <c r="AA682" i="35"/>
  <c r="AB682" i="35" s="1"/>
  <c r="AC682" i="35" s="1"/>
  <c r="Z682" i="35"/>
  <c r="Y682" i="35"/>
  <c r="AD681" i="35"/>
  <c r="AA681" i="35"/>
  <c r="AB681" i="35" s="1"/>
  <c r="AC681" i="35" s="1"/>
  <c r="Z681" i="35"/>
  <c r="Y681" i="35"/>
  <c r="AD680" i="35"/>
  <c r="AA680" i="35"/>
  <c r="AB680" i="35" s="1"/>
  <c r="AC680" i="35" s="1"/>
  <c r="Z680" i="35"/>
  <c r="Y680" i="35"/>
  <c r="AD679" i="35"/>
  <c r="AA679" i="35"/>
  <c r="AB679" i="35" s="1"/>
  <c r="AC679" i="35" s="1"/>
  <c r="Z679" i="35"/>
  <c r="Y679" i="35"/>
  <c r="AD678" i="35"/>
  <c r="AA678" i="35"/>
  <c r="AB678" i="35" s="1"/>
  <c r="AC678" i="35" s="1"/>
  <c r="Z678" i="35"/>
  <c r="Y678" i="35"/>
  <c r="AD677" i="35"/>
  <c r="AA677" i="35"/>
  <c r="AB677" i="35" s="1"/>
  <c r="AC677" i="35" s="1"/>
  <c r="Z677" i="35"/>
  <c r="Y677" i="35"/>
  <c r="AD676" i="35"/>
  <c r="AA676" i="35"/>
  <c r="AB676" i="35" s="1"/>
  <c r="AC676" i="35" s="1"/>
  <c r="Z676" i="35"/>
  <c r="Y676" i="35"/>
  <c r="AD675" i="35"/>
  <c r="AA675" i="35"/>
  <c r="AB675" i="35" s="1"/>
  <c r="AC675" i="35" s="1"/>
  <c r="Z675" i="35"/>
  <c r="Y675" i="35"/>
  <c r="AD674" i="35"/>
  <c r="AA674" i="35"/>
  <c r="AB674" i="35" s="1"/>
  <c r="AC674" i="35" s="1"/>
  <c r="Z674" i="35"/>
  <c r="Y674" i="35"/>
  <c r="AD673" i="35"/>
  <c r="AA673" i="35"/>
  <c r="AB673" i="35" s="1"/>
  <c r="AC673" i="35" s="1"/>
  <c r="Z673" i="35"/>
  <c r="Y673" i="35"/>
  <c r="AD672" i="35"/>
  <c r="AA672" i="35"/>
  <c r="AB672" i="35" s="1"/>
  <c r="AC672" i="35" s="1"/>
  <c r="Z672" i="35"/>
  <c r="Y672" i="35"/>
  <c r="AD671" i="35"/>
  <c r="AA671" i="35"/>
  <c r="AB671" i="35" s="1"/>
  <c r="AC671" i="35" s="1"/>
  <c r="Z671" i="35"/>
  <c r="Y671" i="35"/>
  <c r="AD670" i="35"/>
  <c r="AA670" i="35"/>
  <c r="AB670" i="35" s="1"/>
  <c r="AC670" i="35" s="1"/>
  <c r="Z670" i="35"/>
  <c r="Y670" i="35"/>
  <c r="AD669" i="35"/>
  <c r="AA669" i="35"/>
  <c r="AB669" i="35" s="1"/>
  <c r="AC669" i="35" s="1"/>
  <c r="Z669" i="35"/>
  <c r="Y669" i="35"/>
  <c r="AD668" i="35"/>
  <c r="AA668" i="35"/>
  <c r="AB668" i="35" s="1"/>
  <c r="AC668" i="35" s="1"/>
  <c r="Z668" i="35"/>
  <c r="Y668" i="35"/>
  <c r="AD667" i="35"/>
  <c r="AA667" i="35"/>
  <c r="AB667" i="35" s="1"/>
  <c r="AC667" i="35" s="1"/>
  <c r="Z667" i="35"/>
  <c r="Y667" i="35"/>
  <c r="AD666" i="35"/>
  <c r="AA666" i="35"/>
  <c r="AB666" i="35" s="1"/>
  <c r="AC666" i="35" s="1"/>
  <c r="Z666" i="35"/>
  <c r="Y666" i="35"/>
  <c r="AD665" i="35"/>
  <c r="AA665" i="35"/>
  <c r="AB665" i="35" s="1"/>
  <c r="AC665" i="35" s="1"/>
  <c r="Z665" i="35"/>
  <c r="Y665" i="35"/>
  <c r="AD664" i="35"/>
  <c r="AA664" i="35"/>
  <c r="AB664" i="35" s="1"/>
  <c r="AC664" i="35" s="1"/>
  <c r="Z664" i="35"/>
  <c r="Y664" i="35"/>
  <c r="AD663" i="35"/>
  <c r="AA663" i="35"/>
  <c r="AB663" i="35" s="1"/>
  <c r="AC663" i="35" s="1"/>
  <c r="Z663" i="35"/>
  <c r="Y663" i="35"/>
  <c r="AD662" i="35"/>
  <c r="AA662" i="35"/>
  <c r="AB662" i="35" s="1"/>
  <c r="AC662" i="35" s="1"/>
  <c r="Z662" i="35"/>
  <c r="Y662" i="35"/>
  <c r="AD661" i="35"/>
  <c r="AA661" i="35"/>
  <c r="AB661" i="35" s="1"/>
  <c r="AC661" i="35" s="1"/>
  <c r="Z661" i="35"/>
  <c r="Y661" i="35"/>
  <c r="AD660" i="35"/>
  <c r="AA660" i="35"/>
  <c r="AB660" i="35" s="1"/>
  <c r="AC660" i="35" s="1"/>
  <c r="Z660" i="35"/>
  <c r="Y660" i="35"/>
  <c r="AD659" i="35"/>
  <c r="AA659" i="35"/>
  <c r="AB659" i="35" s="1"/>
  <c r="AC659" i="35" s="1"/>
  <c r="Z659" i="35"/>
  <c r="Y659" i="35"/>
  <c r="AD658" i="35"/>
  <c r="AA658" i="35"/>
  <c r="AB658" i="35" s="1"/>
  <c r="AC658" i="35" s="1"/>
  <c r="Z658" i="35"/>
  <c r="Y658" i="35"/>
  <c r="AD657" i="35"/>
  <c r="AA657" i="35"/>
  <c r="AB657" i="35" s="1"/>
  <c r="AC657" i="35" s="1"/>
  <c r="Z657" i="35"/>
  <c r="Y657" i="35"/>
  <c r="AD656" i="35"/>
  <c r="AA656" i="35"/>
  <c r="AB656" i="35" s="1"/>
  <c r="AC656" i="35" s="1"/>
  <c r="Z656" i="35"/>
  <c r="Y656" i="35"/>
  <c r="AD655" i="35"/>
  <c r="AA655" i="35"/>
  <c r="AB655" i="35" s="1"/>
  <c r="AC655" i="35" s="1"/>
  <c r="Z655" i="35"/>
  <c r="Y655" i="35"/>
  <c r="AD654" i="35"/>
  <c r="AA654" i="35"/>
  <c r="AB654" i="35" s="1"/>
  <c r="AC654" i="35" s="1"/>
  <c r="Z654" i="35"/>
  <c r="Y654" i="35"/>
  <c r="AD653" i="35"/>
  <c r="AA653" i="35"/>
  <c r="AB653" i="35" s="1"/>
  <c r="AC653" i="35" s="1"/>
  <c r="Z653" i="35"/>
  <c r="Y653" i="35"/>
  <c r="AD652" i="35"/>
  <c r="AA652" i="35"/>
  <c r="AB652" i="35" s="1"/>
  <c r="AC652" i="35" s="1"/>
  <c r="Z652" i="35"/>
  <c r="Y652" i="35"/>
  <c r="AD651" i="35"/>
  <c r="AA651" i="35"/>
  <c r="AB651" i="35" s="1"/>
  <c r="AC651" i="35" s="1"/>
  <c r="Z651" i="35"/>
  <c r="Y651" i="35"/>
  <c r="AD650" i="35"/>
  <c r="AA650" i="35"/>
  <c r="AB650" i="35" s="1"/>
  <c r="AC650" i="35" s="1"/>
  <c r="Z650" i="35"/>
  <c r="Y650" i="35"/>
  <c r="AD649" i="35"/>
  <c r="AA649" i="35"/>
  <c r="AB649" i="35" s="1"/>
  <c r="AC649" i="35" s="1"/>
  <c r="Z649" i="35"/>
  <c r="Y649" i="35"/>
  <c r="AD648" i="35"/>
  <c r="AA648" i="35"/>
  <c r="AB648" i="35" s="1"/>
  <c r="AC648" i="35" s="1"/>
  <c r="Z648" i="35"/>
  <c r="Y648" i="35"/>
  <c r="AD647" i="35"/>
  <c r="AA647" i="35"/>
  <c r="AB647" i="35" s="1"/>
  <c r="AC647" i="35" s="1"/>
  <c r="Z647" i="35"/>
  <c r="Y647" i="35"/>
  <c r="AD646" i="35"/>
  <c r="AA646" i="35"/>
  <c r="AB646" i="35" s="1"/>
  <c r="AC646" i="35" s="1"/>
  <c r="Z646" i="35"/>
  <c r="Y646" i="35"/>
  <c r="AD645" i="35"/>
  <c r="AA645" i="35"/>
  <c r="AB645" i="35" s="1"/>
  <c r="AC645" i="35" s="1"/>
  <c r="Z645" i="35"/>
  <c r="Y645" i="35"/>
  <c r="AD644" i="35"/>
  <c r="AA644" i="35"/>
  <c r="AB644" i="35" s="1"/>
  <c r="AC644" i="35" s="1"/>
  <c r="Z644" i="35"/>
  <c r="Y644" i="35"/>
  <c r="AD643" i="35"/>
  <c r="AA643" i="35"/>
  <c r="AB643" i="35" s="1"/>
  <c r="AC643" i="35" s="1"/>
  <c r="Z643" i="35"/>
  <c r="Y643" i="35"/>
  <c r="AD642" i="35"/>
  <c r="AA642" i="35"/>
  <c r="AB642" i="35" s="1"/>
  <c r="AC642" i="35" s="1"/>
  <c r="Z642" i="35"/>
  <c r="Y642" i="35"/>
  <c r="AD641" i="35"/>
  <c r="AA641" i="35"/>
  <c r="AB641" i="35" s="1"/>
  <c r="AC641" i="35" s="1"/>
  <c r="Z641" i="35"/>
  <c r="Y641" i="35"/>
  <c r="AD640" i="35"/>
  <c r="AA640" i="35"/>
  <c r="AB640" i="35" s="1"/>
  <c r="AC640" i="35" s="1"/>
  <c r="Z640" i="35"/>
  <c r="Y640" i="35"/>
  <c r="AD639" i="35"/>
  <c r="AA639" i="35"/>
  <c r="AB639" i="35" s="1"/>
  <c r="AC639" i="35" s="1"/>
  <c r="Z639" i="35"/>
  <c r="Y639" i="35"/>
  <c r="AD638" i="35"/>
  <c r="AA638" i="35"/>
  <c r="AB638" i="35" s="1"/>
  <c r="AC638" i="35" s="1"/>
  <c r="Z638" i="35"/>
  <c r="Y638" i="35"/>
  <c r="AD637" i="35"/>
  <c r="AA637" i="35"/>
  <c r="AB637" i="35" s="1"/>
  <c r="AC637" i="35" s="1"/>
  <c r="Z637" i="35"/>
  <c r="Y637" i="35"/>
  <c r="AD636" i="35"/>
  <c r="AA636" i="35"/>
  <c r="AB636" i="35" s="1"/>
  <c r="AC636" i="35" s="1"/>
  <c r="Z636" i="35"/>
  <c r="Y636" i="35"/>
  <c r="AD635" i="35"/>
  <c r="AA635" i="35"/>
  <c r="AB635" i="35" s="1"/>
  <c r="AC635" i="35" s="1"/>
  <c r="Z635" i="35"/>
  <c r="Y635" i="35"/>
  <c r="AD634" i="35"/>
  <c r="AA634" i="35"/>
  <c r="AB634" i="35" s="1"/>
  <c r="AC634" i="35" s="1"/>
  <c r="Z634" i="35"/>
  <c r="Y634" i="35"/>
  <c r="AD633" i="35"/>
  <c r="AA633" i="35"/>
  <c r="AB633" i="35" s="1"/>
  <c r="AC633" i="35" s="1"/>
  <c r="Z633" i="35"/>
  <c r="Y633" i="35"/>
  <c r="AD632" i="35"/>
  <c r="AA632" i="35"/>
  <c r="AB632" i="35" s="1"/>
  <c r="AC632" i="35" s="1"/>
  <c r="Z632" i="35"/>
  <c r="Y632" i="35"/>
  <c r="AD631" i="35"/>
  <c r="AA631" i="35"/>
  <c r="AB631" i="35" s="1"/>
  <c r="AC631" i="35" s="1"/>
  <c r="Z631" i="35"/>
  <c r="Y631" i="35"/>
  <c r="AD630" i="35"/>
  <c r="AA630" i="35"/>
  <c r="AB630" i="35" s="1"/>
  <c r="AC630" i="35" s="1"/>
  <c r="Z630" i="35"/>
  <c r="Y630" i="35"/>
  <c r="AD629" i="35"/>
  <c r="AA629" i="35"/>
  <c r="AB629" i="35" s="1"/>
  <c r="AC629" i="35" s="1"/>
  <c r="Z629" i="35"/>
  <c r="Y629" i="35"/>
  <c r="AD628" i="35"/>
  <c r="AA628" i="35"/>
  <c r="AB628" i="35" s="1"/>
  <c r="AC628" i="35" s="1"/>
  <c r="Z628" i="35"/>
  <c r="Y628" i="35"/>
  <c r="AD627" i="35"/>
  <c r="AA627" i="35"/>
  <c r="AB627" i="35" s="1"/>
  <c r="AC627" i="35" s="1"/>
  <c r="Z627" i="35"/>
  <c r="Y627" i="35"/>
  <c r="AD626" i="35"/>
  <c r="AA626" i="35"/>
  <c r="AB626" i="35" s="1"/>
  <c r="AC626" i="35" s="1"/>
  <c r="Z626" i="35"/>
  <c r="Y626" i="35"/>
  <c r="AD625" i="35"/>
  <c r="AA625" i="35"/>
  <c r="AB625" i="35" s="1"/>
  <c r="AC625" i="35" s="1"/>
  <c r="Z625" i="35"/>
  <c r="Y625" i="35"/>
  <c r="AD624" i="35"/>
  <c r="AA624" i="35"/>
  <c r="AB624" i="35" s="1"/>
  <c r="AC624" i="35" s="1"/>
  <c r="Z624" i="35"/>
  <c r="Y624" i="35"/>
  <c r="AD623" i="35"/>
  <c r="AA623" i="35"/>
  <c r="AB623" i="35" s="1"/>
  <c r="AC623" i="35" s="1"/>
  <c r="Z623" i="35"/>
  <c r="Y623" i="35"/>
  <c r="AD622" i="35"/>
  <c r="AA622" i="35"/>
  <c r="AB622" i="35" s="1"/>
  <c r="AC622" i="35" s="1"/>
  <c r="Z622" i="35"/>
  <c r="Y622" i="35"/>
  <c r="AD621" i="35"/>
  <c r="AA621" i="35"/>
  <c r="AB621" i="35" s="1"/>
  <c r="AC621" i="35" s="1"/>
  <c r="Z621" i="35"/>
  <c r="Y621" i="35"/>
  <c r="AD620" i="35"/>
  <c r="AA620" i="35"/>
  <c r="AB620" i="35" s="1"/>
  <c r="AC620" i="35" s="1"/>
  <c r="Z620" i="35"/>
  <c r="Y620" i="35"/>
  <c r="AD619" i="35"/>
  <c r="AA619" i="35"/>
  <c r="AB619" i="35" s="1"/>
  <c r="AC619" i="35" s="1"/>
  <c r="Z619" i="35"/>
  <c r="Y619" i="35"/>
  <c r="AD618" i="35"/>
  <c r="AA618" i="35"/>
  <c r="AB618" i="35" s="1"/>
  <c r="AC618" i="35" s="1"/>
  <c r="Z618" i="35"/>
  <c r="Y618" i="35"/>
  <c r="AD617" i="35"/>
  <c r="AA617" i="35"/>
  <c r="AB617" i="35" s="1"/>
  <c r="AC617" i="35" s="1"/>
  <c r="Z617" i="35"/>
  <c r="Y617" i="35"/>
  <c r="AD616" i="35"/>
  <c r="AA616" i="35"/>
  <c r="AB616" i="35" s="1"/>
  <c r="AC616" i="35" s="1"/>
  <c r="Z616" i="35"/>
  <c r="Y616" i="35"/>
  <c r="AD615" i="35"/>
  <c r="AA615" i="35"/>
  <c r="AB615" i="35" s="1"/>
  <c r="AC615" i="35" s="1"/>
  <c r="Z615" i="35"/>
  <c r="Y615" i="35"/>
  <c r="AD614" i="35"/>
  <c r="AA614" i="35"/>
  <c r="AB614" i="35" s="1"/>
  <c r="AC614" i="35" s="1"/>
  <c r="Z614" i="35"/>
  <c r="Y614" i="35"/>
  <c r="AD613" i="35"/>
  <c r="AA613" i="35"/>
  <c r="AB613" i="35" s="1"/>
  <c r="AC613" i="35" s="1"/>
  <c r="Z613" i="35"/>
  <c r="Y613" i="35"/>
  <c r="AD612" i="35"/>
  <c r="AA612" i="35"/>
  <c r="AB612" i="35" s="1"/>
  <c r="AC612" i="35" s="1"/>
  <c r="Z612" i="35"/>
  <c r="Y612" i="35"/>
  <c r="AD611" i="35"/>
  <c r="AA611" i="35"/>
  <c r="AB611" i="35" s="1"/>
  <c r="AC611" i="35" s="1"/>
  <c r="Z611" i="35"/>
  <c r="Y611" i="35"/>
  <c r="AD610" i="35"/>
  <c r="AA610" i="35"/>
  <c r="AB610" i="35" s="1"/>
  <c r="AC610" i="35" s="1"/>
  <c r="Z610" i="35"/>
  <c r="Y610" i="35"/>
  <c r="AD609" i="35"/>
  <c r="AA609" i="35"/>
  <c r="AB609" i="35" s="1"/>
  <c r="AC609" i="35" s="1"/>
  <c r="Z609" i="35"/>
  <c r="Y609" i="35"/>
  <c r="AD608" i="35"/>
  <c r="AA608" i="35"/>
  <c r="AB608" i="35" s="1"/>
  <c r="AC608" i="35" s="1"/>
  <c r="Z608" i="35"/>
  <c r="Y608" i="35"/>
  <c r="AD607" i="35"/>
  <c r="AA607" i="35"/>
  <c r="AB607" i="35" s="1"/>
  <c r="AC607" i="35" s="1"/>
  <c r="Z607" i="35"/>
  <c r="Y607" i="35"/>
  <c r="AD606" i="35"/>
  <c r="AA606" i="35"/>
  <c r="AB606" i="35" s="1"/>
  <c r="AC606" i="35" s="1"/>
  <c r="Z606" i="35"/>
  <c r="Y606" i="35"/>
  <c r="AD605" i="35"/>
  <c r="AA605" i="35"/>
  <c r="AB605" i="35" s="1"/>
  <c r="AC605" i="35" s="1"/>
  <c r="Z605" i="35"/>
  <c r="Y605" i="35"/>
  <c r="AD604" i="35"/>
  <c r="AA604" i="35"/>
  <c r="AB604" i="35" s="1"/>
  <c r="AC604" i="35" s="1"/>
  <c r="Z604" i="35"/>
  <c r="Y604" i="35"/>
  <c r="AD603" i="35"/>
  <c r="AA603" i="35"/>
  <c r="AB603" i="35" s="1"/>
  <c r="AC603" i="35" s="1"/>
  <c r="Z603" i="35"/>
  <c r="Y603" i="35"/>
  <c r="AD602" i="35"/>
  <c r="AA602" i="35"/>
  <c r="AB602" i="35" s="1"/>
  <c r="AC602" i="35" s="1"/>
  <c r="Z602" i="35"/>
  <c r="Y602" i="35"/>
  <c r="AD601" i="35"/>
  <c r="AA601" i="35"/>
  <c r="AB601" i="35" s="1"/>
  <c r="AC601" i="35" s="1"/>
  <c r="Z601" i="35"/>
  <c r="Y601" i="35"/>
  <c r="AD600" i="35"/>
  <c r="AA600" i="35"/>
  <c r="AB600" i="35" s="1"/>
  <c r="AC600" i="35" s="1"/>
  <c r="Z600" i="35"/>
  <c r="Y600" i="35"/>
  <c r="AD599" i="35"/>
  <c r="AA599" i="35"/>
  <c r="AB599" i="35" s="1"/>
  <c r="AC599" i="35" s="1"/>
  <c r="Z599" i="35"/>
  <c r="Y599" i="35"/>
  <c r="AD598" i="35"/>
  <c r="AA598" i="35"/>
  <c r="AB598" i="35" s="1"/>
  <c r="AC598" i="35" s="1"/>
  <c r="Z598" i="35"/>
  <c r="Y598" i="35"/>
  <c r="AD597" i="35"/>
  <c r="AA597" i="35"/>
  <c r="AB597" i="35" s="1"/>
  <c r="AC597" i="35" s="1"/>
  <c r="Z597" i="35"/>
  <c r="Y597" i="35"/>
  <c r="AD596" i="35"/>
  <c r="AA596" i="35"/>
  <c r="AB596" i="35" s="1"/>
  <c r="AC596" i="35" s="1"/>
  <c r="Z596" i="35"/>
  <c r="Y596" i="35"/>
  <c r="AD595" i="35"/>
  <c r="AA595" i="35"/>
  <c r="AB595" i="35" s="1"/>
  <c r="AC595" i="35" s="1"/>
  <c r="Z595" i="35"/>
  <c r="Y595" i="35"/>
  <c r="AD594" i="35"/>
  <c r="AA594" i="35"/>
  <c r="AB594" i="35" s="1"/>
  <c r="AC594" i="35" s="1"/>
  <c r="Z594" i="35"/>
  <c r="Y594" i="35"/>
  <c r="AD593" i="35"/>
  <c r="AA593" i="35"/>
  <c r="AB593" i="35" s="1"/>
  <c r="AC593" i="35" s="1"/>
  <c r="Z593" i="35"/>
  <c r="Y593" i="35"/>
  <c r="AD592" i="35"/>
  <c r="AA592" i="35"/>
  <c r="AB592" i="35" s="1"/>
  <c r="AC592" i="35" s="1"/>
  <c r="Z592" i="35"/>
  <c r="Y592" i="35"/>
  <c r="AD591" i="35"/>
  <c r="AA591" i="35"/>
  <c r="AB591" i="35" s="1"/>
  <c r="AC591" i="35" s="1"/>
  <c r="Z591" i="35"/>
  <c r="Y591" i="35"/>
  <c r="AD590" i="35"/>
  <c r="AA590" i="35"/>
  <c r="AB590" i="35" s="1"/>
  <c r="AC590" i="35" s="1"/>
  <c r="Z590" i="35"/>
  <c r="Y590" i="35"/>
  <c r="AD589" i="35"/>
  <c r="AA589" i="35"/>
  <c r="AB589" i="35" s="1"/>
  <c r="AC589" i="35" s="1"/>
  <c r="Z589" i="35"/>
  <c r="Y589" i="35"/>
  <c r="AD588" i="35"/>
  <c r="AA588" i="35"/>
  <c r="AB588" i="35" s="1"/>
  <c r="AC588" i="35" s="1"/>
  <c r="Z588" i="35"/>
  <c r="Y588" i="35"/>
  <c r="AD587" i="35"/>
  <c r="AA587" i="35"/>
  <c r="AB587" i="35" s="1"/>
  <c r="AC587" i="35" s="1"/>
  <c r="Z587" i="35"/>
  <c r="Y587" i="35"/>
  <c r="AD586" i="35"/>
  <c r="AA586" i="35"/>
  <c r="AB586" i="35" s="1"/>
  <c r="AC586" i="35" s="1"/>
  <c r="Z586" i="35"/>
  <c r="Y586" i="35"/>
  <c r="AD585" i="35"/>
  <c r="AA585" i="35"/>
  <c r="AB585" i="35" s="1"/>
  <c r="AC585" i="35" s="1"/>
  <c r="Z585" i="35"/>
  <c r="Y585" i="35"/>
  <c r="AD584" i="35"/>
  <c r="AA584" i="35"/>
  <c r="AB584" i="35" s="1"/>
  <c r="AC584" i="35" s="1"/>
  <c r="Z584" i="35"/>
  <c r="Y584" i="35"/>
  <c r="AD583" i="35"/>
  <c r="AA583" i="35"/>
  <c r="AB583" i="35" s="1"/>
  <c r="AC583" i="35" s="1"/>
  <c r="Z583" i="35"/>
  <c r="Y583" i="35"/>
  <c r="AD582" i="35"/>
  <c r="AA582" i="35"/>
  <c r="AB582" i="35" s="1"/>
  <c r="AC582" i="35" s="1"/>
  <c r="Z582" i="35"/>
  <c r="Y582" i="35"/>
  <c r="AD581" i="35"/>
  <c r="AA581" i="35"/>
  <c r="AB581" i="35" s="1"/>
  <c r="AC581" i="35" s="1"/>
  <c r="Z581" i="35"/>
  <c r="Y581" i="35"/>
  <c r="AD580" i="35"/>
  <c r="AA580" i="35"/>
  <c r="AB580" i="35" s="1"/>
  <c r="AC580" i="35" s="1"/>
  <c r="Z580" i="35"/>
  <c r="Y580" i="35"/>
  <c r="AD579" i="35"/>
  <c r="AA579" i="35"/>
  <c r="AB579" i="35" s="1"/>
  <c r="AC579" i="35" s="1"/>
  <c r="Z579" i="35"/>
  <c r="Y579" i="35"/>
  <c r="AD578" i="35"/>
  <c r="AA578" i="35"/>
  <c r="AB578" i="35" s="1"/>
  <c r="AC578" i="35" s="1"/>
  <c r="Z578" i="35"/>
  <c r="Y578" i="35"/>
  <c r="AD577" i="35"/>
  <c r="AA577" i="35"/>
  <c r="AB577" i="35" s="1"/>
  <c r="AC577" i="35" s="1"/>
  <c r="Z577" i="35"/>
  <c r="Y577" i="35"/>
  <c r="AD576" i="35"/>
  <c r="AA576" i="35"/>
  <c r="AB576" i="35" s="1"/>
  <c r="AC576" i="35" s="1"/>
  <c r="Z576" i="35"/>
  <c r="Y576" i="35"/>
  <c r="AD575" i="35"/>
  <c r="AA575" i="35"/>
  <c r="AB575" i="35" s="1"/>
  <c r="AC575" i="35" s="1"/>
  <c r="Z575" i="35"/>
  <c r="Y575" i="35"/>
  <c r="AD574" i="35"/>
  <c r="AA574" i="35"/>
  <c r="AB574" i="35" s="1"/>
  <c r="AC574" i="35" s="1"/>
  <c r="Z574" i="35"/>
  <c r="Y574" i="35"/>
  <c r="AD573" i="35"/>
  <c r="AA573" i="35"/>
  <c r="AB573" i="35" s="1"/>
  <c r="AC573" i="35" s="1"/>
  <c r="Z573" i="35"/>
  <c r="Y573" i="35"/>
  <c r="AD572" i="35"/>
  <c r="AA572" i="35"/>
  <c r="AB572" i="35" s="1"/>
  <c r="AC572" i="35" s="1"/>
  <c r="Z572" i="35"/>
  <c r="Y572" i="35"/>
  <c r="AD571" i="35"/>
  <c r="AA571" i="35"/>
  <c r="AB571" i="35" s="1"/>
  <c r="AC571" i="35" s="1"/>
  <c r="Z571" i="35"/>
  <c r="Y571" i="35"/>
  <c r="AD570" i="35"/>
  <c r="AA570" i="35"/>
  <c r="AB570" i="35" s="1"/>
  <c r="AC570" i="35" s="1"/>
  <c r="Z570" i="35"/>
  <c r="Y570" i="35"/>
  <c r="AD569" i="35"/>
  <c r="AA569" i="35"/>
  <c r="AB569" i="35" s="1"/>
  <c r="AC569" i="35" s="1"/>
  <c r="Z569" i="35"/>
  <c r="Y569" i="35"/>
  <c r="AD568" i="35"/>
  <c r="AA568" i="35"/>
  <c r="AB568" i="35" s="1"/>
  <c r="AC568" i="35" s="1"/>
  <c r="Z568" i="35"/>
  <c r="Y568" i="35"/>
  <c r="AD567" i="35"/>
  <c r="AA567" i="35"/>
  <c r="AB567" i="35" s="1"/>
  <c r="AC567" i="35" s="1"/>
  <c r="Z567" i="35"/>
  <c r="Y567" i="35"/>
  <c r="AD566" i="35"/>
  <c r="AA566" i="35"/>
  <c r="AB566" i="35" s="1"/>
  <c r="AC566" i="35" s="1"/>
  <c r="Z566" i="35"/>
  <c r="Y566" i="35"/>
  <c r="AD565" i="35"/>
  <c r="AA565" i="35"/>
  <c r="AB565" i="35" s="1"/>
  <c r="AC565" i="35" s="1"/>
  <c r="Z565" i="35"/>
  <c r="Y565" i="35"/>
  <c r="AD564" i="35"/>
  <c r="AA564" i="35"/>
  <c r="AB564" i="35" s="1"/>
  <c r="AC564" i="35" s="1"/>
  <c r="Z564" i="35"/>
  <c r="Y564" i="35"/>
  <c r="AD563" i="35"/>
  <c r="AA563" i="35"/>
  <c r="AB563" i="35" s="1"/>
  <c r="AC563" i="35" s="1"/>
  <c r="Z563" i="35"/>
  <c r="Y563" i="35"/>
  <c r="AD562" i="35"/>
  <c r="AA562" i="35"/>
  <c r="AB562" i="35" s="1"/>
  <c r="AC562" i="35" s="1"/>
  <c r="Z562" i="35"/>
  <c r="Y562" i="35"/>
  <c r="AD561" i="35"/>
  <c r="AA561" i="35"/>
  <c r="AB561" i="35" s="1"/>
  <c r="AC561" i="35" s="1"/>
  <c r="Z561" i="35"/>
  <c r="Y561" i="35"/>
  <c r="AD560" i="35"/>
  <c r="AA560" i="35"/>
  <c r="AB560" i="35" s="1"/>
  <c r="AC560" i="35" s="1"/>
  <c r="Z560" i="35"/>
  <c r="Y560" i="35"/>
  <c r="AD559" i="35"/>
  <c r="AA559" i="35"/>
  <c r="AB559" i="35" s="1"/>
  <c r="AC559" i="35" s="1"/>
  <c r="Z559" i="35"/>
  <c r="Y559" i="35"/>
  <c r="AD558" i="35"/>
  <c r="AA558" i="35"/>
  <c r="AB558" i="35" s="1"/>
  <c r="AC558" i="35" s="1"/>
  <c r="Z558" i="35"/>
  <c r="Y558" i="35"/>
  <c r="AD557" i="35"/>
  <c r="AA557" i="35"/>
  <c r="AB557" i="35" s="1"/>
  <c r="AC557" i="35" s="1"/>
  <c r="Z557" i="35"/>
  <c r="Y557" i="35"/>
  <c r="AD556" i="35"/>
  <c r="AA556" i="35"/>
  <c r="AB556" i="35" s="1"/>
  <c r="AC556" i="35" s="1"/>
  <c r="Z556" i="35"/>
  <c r="Y556" i="35"/>
  <c r="AD555" i="35"/>
  <c r="AA555" i="35"/>
  <c r="AB555" i="35" s="1"/>
  <c r="AC555" i="35" s="1"/>
  <c r="Z555" i="35"/>
  <c r="Y555" i="35"/>
  <c r="AD554" i="35"/>
  <c r="AA554" i="35"/>
  <c r="AB554" i="35" s="1"/>
  <c r="AC554" i="35" s="1"/>
  <c r="Z554" i="35"/>
  <c r="Y554" i="35"/>
  <c r="AD553" i="35"/>
  <c r="AA553" i="35"/>
  <c r="AB553" i="35" s="1"/>
  <c r="AC553" i="35" s="1"/>
  <c r="Z553" i="35"/>
  <c r="Y553" i="35"/>
  <c r="AD552" i="35"/>
  <c r="AA552" i="35"/>
  <c r="AB552" i="35" s="1"/>
  <c r="AC552" i="35" s="1"/>
  <c r="Z552" i="35"/>
  <c r="Y552" i="35"/>
  <c r="AD551" i="35"/>
  <c r="AA551" i="35"/>
  <c r="AB551" i="35" s="1"/>
  <c r="AC551" i="35" s="1"/>
  <c r="Z551" i="35"/>
  <c r="Y551" i="35"/>
  <c r="AD550" i="35"/>
  <c r="AA550" i="35"/>
  <c r="AB550" i="35" s="1"/>
  <c r="AC550" i="35" s="1"/>
  <c r="Z550" i="35"/>
  <c r="Y550" i="35"/>
  <c r="AD549" i="35"/>
  <c r="AA549" i="35"/>
  <c r="AB549" i="35" s="1"/>
  <c r="AC549" i="35" s="1"/>
  <c r="Z549" i="35"/>
  <c r="Y549" i="35"/>
  <c r="AD548" i="35"/>
  <c r="AA548" i="35"/>
  <c r="AB548" i="35" s="1"/>
  <c r="AC548" i="35" s="1"/>
  <c r="Z548" i="35"/>
  <c r="Y548" i="35"/>
  <c r="AD547" i="35"/>
  <c r="AA547" i="35"/>
  <c r="AB547" i="35" s="1"/>
  <c r="AC547" i="35" s="1"/>
  <c r="Z547" i="35"/>
  <c r="Y547" i="35"/>
  <c r="AD546" i="35"/>
  <c r="AA546" i="35"/>
  <c r="AB546" i="35" s="1"/>
  <c r="AC546" i="35" s="1"/>
  <c r="Z546" i="35"/>
  <c r="Y546" i="35"/>
  <c r="AD545" i="35"/>
  <c r="AA545" i="35"/>
  <c r="AB545" i="35" s="1"/>
  <c r="AC545" i="35" s="1"/>
  <c r="Z545" i="35"/>
  <c r="Y545" i="35"/>
  <c r="AD544" i="35"/>
  <c r="AA544" i="35"/>
  <c r="AB544" i="35" s="1"/>
  <c r="AC544" i="35" s="1"/>
  <c r="Z544" i="35"/>
  <c r="Y544" i="35"/>
  <c r="AD543" i="35"/>
  <c r="AA543" i="35"/>
  <c r="AB543" i="35" s="1"/>
  <c r="AC543" i="35" s="1"/>
  <c r="Z543" i="35"/>
  <c r="Y543" i="35"/>
  <c r="AD542" i="35"/>
  <c r="AA542" i="35"/>
  <c r="AB542" i="35" s="1"/>
  <c r="AC542" i="35" s="1"/>
  <c r="Z542" i="35"/>
  <c r="Y542" i="35"/>
  <c r="AD541" i="35"/>
  <c r="AA541" i="35"/>
  <c r="AB541" i="35" s="1"/>
  <c r="AC541" i="35" s="1"/>
  <c r="Z541" i="35"/>
  <c r="Y541" i="35"/>
  <c r="AD540" i="35"/>
  <c r="AA540" i="35"/>
  <c r="AB540" i="35" s="1"/>
  <c r="AC540" i="35" s="1"/>
  <c r="Z540" i="35"/>
  <c r="Y540" i="35"/>
  <c r="AD539" i="35"/>
  <c r="AA539" i="35"/>
  <c r="AB539" i="35" s="1"/>
  <c r="AC539" i="35" s="1"/>
  <c r="Z539" i="35"/>
  <c r="Y539" i="35"/>
  <c r="AD538" i="35"/>
  <c r="AA538" i="35"/>
  <c r="AB538" i="35" s="1"/>
  <c r="AC538" i="35" s="1"/>
  <c r="Z538" i="35"/>
  <c r="Y538" i="35"/>
  <c r="AD537" i="35"/>
  <c r="AA537" i="35"/>
  <c r="AB537" i="35" s="1"/>
  <c r="AC537" i="35" s="1"/>
  <c r="Z537" i="35"/>
  <c r="Y537" i="35"/>
  <c r="AD536" i="35"/>
  <c r="AA536" i="35"/>
  <c r="AB536" i="35" s="1"/>
  <c r="AC536" i="35" s="1"/>
  <c r="Z536" i="35"/>
  <c r="Y536" i="35"/>
  <c r="AD535" i="35"/>
  <c r="AA535" i="35"/>
  <c r="AB535" i="35" s="1"/>
  <c r="AC535" i="35" s="1"/>
  <c r="Z535" i="35"/>
  <c r="Y535" i="35"/>
  <c r="AD534" i="35"/>
  <c r="AA534" i="35"/>
  <c r="AB534" i="35" s="1"/>
  <c r="AC534" i="35" s="1"/>
  <c r="Z534" i="35"/>
  <c r="Y534" i="35"/>
  <c r="AD533" i="35"/>
  <c r="AA533" i="35"/>
  <c r="AB533" i="35" s="1"/>
  <c r="AC533" i="35" s="1"/>
  <c r="Z533" i="35"/>
  <c r="Y533" i="35"/>
  <c r="AD532" i="35"/>
  <c r="AA532" i="35"/>
  <c r="AB532" i="35" s="1"/>
  <c r="AC532" i="35" s="1"/>
  <c r="Z532" i="35"/>
  <c r="Y532" i="35"/>
  <c r="AD531" i="35"/>
  <c r="AA531" i="35"/>
  <c r="AB531" i="35" s="1"/>
  <c r="AC531" i="35" s="1"/>
  <c r="Z531" i="35"/>
  <c r="Y531" i="35"/>
  <c r="AD530" i="35"/>
  <c r="AA530" i="35"/>
  <c r="AB530" i="35" s="1"/>
  <c r="AC530" i="35" s="1"/>
  <c r="Z530" i="35"/>
  <c r="Y530" i="35"/>
  <c r="AD529" i="35"/>
  <c r="AA529" i="35"/>
  <c r="AB529" i="35" s="1"/>
  <c r="AC529" i="35" s="1"/>
  <c r="Z529" i="35"/>
  <c r="Y529" i="35"/>
  <c r="AD528" i="35"/>
  <c r="AA528" i="35"/>
  <c r="AB528" i="35" s="1"/>
  <c r="AC528" i="35" s="1"/>
  <c r="Z528" i="35"/>
  <c r="Y528" i="35"/>
  <c r="AD527" i="35"/>
  <c r="AA527" i="35"/>
  <c r="AB527" i="35" s="1"/>
  <c r="AC527" i="35" s="1"/>
  <c r="Z527" i="35"/>
  <c r="Y527" i="35"/>
  <c r="AD526" i="35"/>
  <c r="AA526" i="35"/>
  <c r="AB526" i="35" s="1"/>
  <c r="AC526" i="35" s="1"/>
  <c r="Z526" i="35"/>
  <c r="Y526" i="35"/>
  <c r="AD525" i="35"/>
  <c r="AA525" i="35"/>
  <c r="AB525" i="35" s="1"/>
  <c r="AC525" i="35" s="1"/>
  <c r="Z525" i="35"/>
  <c r="Y525" i="35"/>
  <c r="AD524" i="35"/>
  <c r="AA524" i="35"/>
  <c r="AB524" i="35" s="1"/>
  <c r="AC524" i="35" s="1"/>
  <c r="Z524" i="35"/>
  <c r="Y524" i="35"/>
  <c r="AD523" i="35"/>
  <c r="AA523" i="35"/>
  <c r="AB523" i="35" s="1"/>
  <c r="AC523" i="35" s="1"/>
  <c r="Z523" i="35"/>
  <c r="Y523" i="35"/>
  <c r="AD522" i="35"/>
  <c r="AA522" i="35"/>
  <c r="AB522" i="35" s="1"/>
  <c r="AC522" i="35" s="1"/>
  <c r="Z522" i="35"/>
  <c r="Y522" i="35"/>
  <c r="AD521" i="35"/>
  <c r="AA521" i="35"/>
  <c r="AB521" i="35" s="1"/>
  <c r="AC521" i="35" s="1"/>
  <c r="Z521" i="35"/>
  <c r="Y521" i="35"/>
  <c r="AD520" i="35"/>
  <c r="AA520" i="35"/>
  <c r="AB520" i="35" s="1"/>
  <c r="AC520" i="35" s="1"/>
  <c r="Z520" i="35"/>
  <c r="Y520" i="35"/>
  <c r="AD519" i="35"/>
  <c r="AA519" i="35"/>
  <c r="AB519" i="35" s="1"/>
  <c r="AC519" i="35" s="1"/>
  <c r="Z519" i="35"/>
  <c r="Y519" i="35"/>
  <c r="AD518" i="35"/>
  <c r="AA518" i="35"/>
  <c r="AB518" i="35" s="1"/>
  <c r="AC518" i="35" s="1"/>
  <c r="Z518" i="35"/>
  <c r="Y518" i="35"/>
  <c r="AD517" i="35"/>
  <c r="AA517" i="35"/>
  <c r="AB517" i="35" s="1"/>
  <c r="AC517" i="35" s="1"/>
  <c r="Z517" i="35"/>
  <c r="Y517" i="35"/>
  <c r="AD516" i="35"/>
  <c r="AA516" i="35"/>
  <c r="AB516" i="35" s="1"/>
  <c r="AC516" i="35" s="1"/>
  <c r="Z516" i="35"/>
  <c r="Y516" i="35"/>
  <c r="AD515" i="35"/>
  <c r="AA515" i="35"/>
  <c r="AB515" i="35" s="1"/>
  <c r="AC515" i="35" s="1"/>
  <c r="Z515" i="35"/>
  <c r="Y515" i="35"/>
  <c r="AD514" i="35"/>
  <c r="AA514" i="35"/>
  <c r="AB514" i="35" s="1"/>
  <c r="AC514" i="35" s="1"/>
  <c r="Z514" i="35"/>
  <c r="Y514" i="35"/>
  <c r="AD513" i="35"/>
  <c r="AA513" i="35"/>
  <c r="AB513" i="35" s="1"/>
  <c r="AC513" i="35" s="1"/>
  <c r="Z513" i="35"/>
  <c r="Y513" i="35"/>
  <c r="AD512" i="35"/>
  <c r="AA512" i="35"/>
  <c r="AB512" i="35" s="1"/>
  <c r="AC512" i="35" s="1"/>
  <c r="Z512" i="35"/>
  <c r="Y512" i="35"/>
  <c r="AD511" i="35"/>
  <c r="AA511" i="35"/>
  <c r="AB511" i="35" s="1"/>
  <c r="AC511" i="35" s="1"/>
  <c r="Z511" i="35"/>
  <c r="Y511" i="35"/>
  <c r="AD510" i="35"/>
  <c r="AA510" i="35"/>
  <c r="AB510" i="35" s="1"/>
  <c r="AC510" i="35" s="1"/>
  <c r="Z510" i="35"/>
  <c r="Y510" i="35"/>
  <c r="AD509" i="35"/>
  <c r="AA509" i="35"/>
  <c r="AB509" i="35" s="1"/>
  <c r="AC509" i="35" s="1"/>
  <c r="Z509" i="35"/>
  <c r="Y509" i="35"/>
  <c r="AD508" i="35"/>
  <c r="AA508" i="35"/>
  <c r="AB508" i="35" s="1"/>
  <c r="AC508" i="35" s="1"/>
  <c r="Z508" i="35"/>
  <c r="Y508" i="35"/>
  <c r="AD507" i="35"/>
  <c r="AA507" i="35"/>
  <c r="AB507" i="35" s="1"/>
  <c r="AC507" i="35" s="1"/>
  <c r="Z507" i="35"/>
  <c r="Y507" i="35"/>
  <c r="AD506" i="35"/>
  <c r="AA506" i="35"/>
  <c r="AB506" i="35" s="1"/>
  <c r="AC506" i="35" s="1"/>
  <c r="Z506" i="35"/>
  <c r="Y506" i="35"/>
  <c r="AD505" i="35"/>
  <c r="AA505" i="35"/>
  <c r="AB505" i="35" s="1"/>
  <c r="AC505" i="35" s="1"/>
  <c r="Z505" i="35"/>
  <c r="Y505" i="35"/>
  <c r="AD504" i="35"/>
  <c r="AA504" i="35"/>
  <c r="AB504" i="35" s="1"/>
  <c r="AC504" i="35" s="1"/>
  <c r="Z504" i="35"/>
  <c r="Y504" i="35"/>
  <c r="AD503" i="35"/>
  <c r="AA503" i="35"/>
  <c r="AB503" i="35" s="1"/>
  <c r="AC503" i="35" s="1"/>
  <c r="Z503" i="35"/>
  <c r="Y503" i="35"/>
  <c r="AD502" i="35"/>
  <c r="AA502" i="35"/>
  <c r="AB502" i="35" s="1"/>
  <c r="AC502" i="35" s="1"/>
  <c r="Z502" i="35"/>
  <c r="Y502" i="35"/>
  <c r="AD501" i="35"/>
  <c r="AA501" i="35"/>
  <c r="AB501" i="35" s="1"/>
  <c r="AC501" i="35" s="1"/>
  <c r="Z501" i="35"/>
  <c r="Y501" i="35"/>
  <c r="AD500" i="35"/>
  <c r="AA500" i="35"/>
  <c r="AB500" i="35" s="1"/>
  <c r="AC500" i="35" s="1"/>
  <c r="Z500" i="35"/>
  <c r="Y500" i="35"/>
  <c r="AD499" i="35"/>
  <c r="AA499" i="35"/>
  <c r="AB499" i="35" s="1"/>
  <c r="AC499" i="35" s="1"/>
  <c r="Z499" i="35"/>
  <c r="Y499" i="35"/>
  <c r="AD498" i="35"/>
  <c r="AA498" i="35"/>
  <c r="AB498" i="35" s="1"/>
  <c r="AC498" i="35" s="1"/>
  <c r="Z498" i="35"/>
  <c r="Y498" i="35"/>
  <c r="AD497" i="35"/>
  <c r="AA497" i="35"/>
  <c r="AB497" i="35" s="1"/>
  <c r="AC497" i="35" s="1"/>
  <c r="Z497" i="35"/>
  <c r="Y497" i="35"/>
  <c r="AD496" i="35"/>
  <c r="AA496" i="35"/>
  <c r="AB496" i="35" s="1"/>
  <c r="AC496" i="35" s="1"/>
  <c r="Z496" i="35"/>
  <c r="Y496" i="35"/>
  <c r="AD495" i="35"/>
  <c r="AA495" i="35"/>
  <c r="AB495" i="35" s="1"/>
  <c r="AC495" i="35" s="1"/>
  <c r="Z495" i="35"/>
  <c r="Y495" i="35"/>
  <c r="AD494" i="35"/>
  <c r="AA494" i="35"/>
  <c r="AB494" i="35" s="1"/>
  <c r="AC494" i="35" s="1"/>
  <c r="Z494" i="35"/>
  <c r="Y494" i="35"/>
  <c r="AD493" i="35"/>
  <c r="AA493" i="35"/>
  <c r="AB493" i="35" s="1"/>
  <c r="AC493" i="35" s="1"/>
  <c r="Z493" i="35"/>
  <c r="Y493" i="35"/>
  <c r="AD492" i="35"/>
  <c r="AA492" i="35"/>
  <c r="AB492" i="35" s="1"/>
  <c r="AC492" i="35" s="1"/>
  <c r="Z492" i="35"/>
  <c r="Y492" i="35"/>
  <c r="AD491" i="35"/>
  <c r="AA491" i="35"/>
  <c r="AB491" i="35" s="1"/>
  <c r="AC491" i="35" s="1"/>
  <c r="Z491" i="35"/>
  <c r="Y491" i="35"/>
  <c r="AD490" i="35"/>
  <c r="AA490" i="35"/>
  <c r="AB490" i="35" s="1"/>
  <c r="AC490" i="35" s="1"/>
  <c r="Z490" i="35"/>
  <c r="Y490" i="35"/>
  <c r="AD489" i="35"/>
  <c r="AA489" i="35"/>
  <c r="AB489" i="35" s="1"/>
  <c r="AC489" i="35" s="1"/>
  <c r="Z489" i="35"/>
  <c r="Y489" i="35"/>
  <c r="AD488" i="35"/>
  <c r="AA488" i="35"/>
  <c r="AB488" i="35" s="1"/>
  <c r="AC488" i="35" s="1"/>
  <c r="Z488" i="35"/>
  <c r="Y488" i="35"/>
  <c r="AD487" i="35"/>
  <c r="AA487" i="35"/>
  <c r="AB487" i="35" s="1"/>
  <c r="AC487" i="35" s="1"/>
  <c r="Z487" i="35"/>
  <c r="Y487" i="35"/>
  <c r="AD486" i="35"/>
  <c r="AA486" i="35"/>
  <c r="AB486" i="35" s="1"/>
  <c r="AC486" i="35" s="1"/>
  <c r="Z486" i="35"/>
  <c r="Y486" i="35"/>
  <c r="AD485" i="35"/>
  <c r="AA485" i="35"/>
  <c r="AB485" i="35" s="1"/>
  <c r="AC485" i="35" s="1"/>
  <c r="Z485" i="35"/>
  <c r="Y485" i="35"/>
  <c r="AD484" i="35"/>
  <c r="AA484" i="35"/>
  <c r="AB484" i="35" s="1"/>
  <c r="AC484" i="35" s="1"/>
  <c r="Z484" i="35"/>
  <c r="Y484" i="35"/>
  <c r="AD483" i="35"/>
  <c r="AA483" i="35"/>
  <c r="AB483" i="35" s="1"/>
  <c r="AC483" i="35" s="1"/>
  <c r="Z483" i="35"/>
  <c r="Y483" i="35"/>
  <c r="AD482" i="35"/>
  <c r="AA482" i="35"/>
  <c r="AB482" i="35" s="1"/>
  <c r="AC482" i="35" s="1"/>
  <c r="Z482" i="35"/>
  <c r="Y482" i="35"/>
  <c r="AD481" i="35"/>
  <c r="AA481" i="35"/>
  <c r="AB481" i="35" s="1"/>
  <c r="AC481" i="35" s="1"/>
  <c r="Z481" i="35"/>
  <c r="Y481" i="35"/>
  <c r="AD480" i="35"/>
  <c r="AA480" i="35"/>
  <c r="AB480" i="35" s="1"/>
  <c r="AC480" i="35" s="1"/>
  <c r="Z480" i="35"/>
  <c r="Y480" i="35"/>
  <c r="AD479" i="35"/>
  <c r="AA479" i="35"/>
  <c r="AB479" i="35" s="1"/>
  <c r="AC479" i="35" s="1"/>
  <c r="Z479" i="35"/>
  <c r="Y479" i="35"/>
  <c r="AD478" i="35"/>
  <c r="AA478" i="35"/>
  <c r="AB478" i="35" s="1"/>
  <c r="AC478" i="35" s="1"/>
  <c r="Z478" i="35"/>
  <c r="Y478" i="35"/>
  <c r="AD477" i="35"/>
  <c r="AA477" i="35"/>
  <c r="AB477" i="35" s="1"/>
  <c r="AC477" i="35" s="1"/>
  <c r="Z477" i="35"/>
  <c r="Y477" i="35"/>
  <c r="AD476" i="35"/>
  <c r="AA476" i="35"/>
  <c r="AB476" i="35" s="1"/>
  <c r="AC476" i="35" s="1"/>
  <c r="Z476" i="35"/>
  <c r="Y476" i="35"/>
  <c r="AD475" i="35"/>
  <c r="AA475" i="35"/>
  <c r="AB475" i="35" s="1"/>
  <c r="AC475" i="35" s="1"/>
  <c r="Z475" i="35"/>
  <c r="Y475" i="35"/>
  <c r="AD474" i="35"/>
  <c r="AA474" i="35"/>
  <c r="AB474" i="35" s="1"/>
  <c r="AC474" i="35" s="1"/>
  <c r="Z474" i="35"/>
  <c r="Y474" i="35"/>
  <c r="AD473" i="35"/>
  <c r="AA473" i="35"/>
  <c r="AB473" i="35" s="1"/>
  <c r="AC473" i="35" s="1"/>
  <c r="Z473" i="35"/>
  <c r="Y473" i="35"/>
  <c r="AD472" i="35"/>
  <c r="AA472" i="35"/>
  <c r="AB472" i="35" s="1"/>
  <c r="AC472" i="35" s="1"/>
  <c r="Z472" i="35"/>
  <c r="Y472" i="35"/>
  <c r="AD471" i="35"/>
  <c r="AA471" i="35"/>
  <c r="AB471" i="35" s="1"/>
  <c r="AC471" i="35" s="1"/>
  <c r="Z471" i="35"/>
  <c r="Y471" i="35"/>
  <c r="AD470" i="35"/>
  <c r="AA470" i="35"/>
  <c r="AB470" i="35" s="1"/>
  <c r="AC470" i="35" s="1"/>
  <c r="Z470" i="35"/>
  <c r="Y470" i="35"/>
  <c r="AD469" i="35"/>
  <c r="AA469" i="35"/>
  <c r="AB469" i="35" s="1"/>
  <c r="AC469" i="35" s="1"/>
  <c r="Z469" i="35"/>
  <c r="Y469" i="35"/>
  <c r="AD468" i="35"/>
  <c r="AA468" i="35"/>
  <c r="AB468" i="35" s="1"/>
  <c r="AC468" i="35" s="1"/>
  <c r="Z468" i="35"/>
  <c r="Y468" i="35"/>
  <c r="AD467" i="35"/>
  <c r="AA467" i="35"/>
  <c r="AB467" i="35" s="1"/>
  <c r="AC467" i="35" s="1"/>
  <c r="Z467" i="35"/>
  <c r="Y467" i="35"/>
  <c r="AD466" i="35"/>
  <c r="AA466" i="35"/>
  <c r="AB466" i="35" s="1"/>
  <c r="AC466" i="35" s="1"/>
  <c r="Z466" i="35"/>
  <c r="Y466" i="35"/>
  <c r="AD465" i="35"/>
  <c r="AA465" i="35"/>
  <c r="AB465" i="35" s="1"/>
  <c r="AC465" i="35" s="1"/>
  <c r="Z465" i="35"/>
  <c r="Y465" i="35"/>
  <c r="AD464" i="35"/>
  <c r="AA464" i="35"/>
  <c r="AB464" i="35" s="1"/>
  <c r="AC464" i="35" s="1"/>
  <c r="Z464" i="35"/>
  <c r="Y464" i="35"/>
  <c r="AD463" i="35"/>
  <c r="AA463" i="35"/>
  <c r="AB463" i="35" s="1"/>
  <c r="AC463" i="35" s="1"/>
  <c r="Z463" i="35"/>
  <c r="Y463" i="35"/>
  <c r="AD462" i="35"/>
  <c r="AA462" i="35"/>
  <c r="AB462" i="35" s="1"/>
  <c r="AC462" i="35" s="1"/>
  <c r="Z462" i="35"/>
  <c r="Y462" i="35"/>
  <c r="AD461" i="35"/>
  <c r="AA461" i="35"/>
  <c r="AB461" i="35" s="1"/>
  <c r="AC461" i="35" s="1"/>
  <c r="Z461" i="35"/>
  <c r="Y461" i="35"/>
  <c r="AD460" i="35"/>
  <c r="AA460" i="35"/>
  <c r="AB460" i="35" s="1"/>
  <c r="AC460" i="35" s="1"/>
  <c r="Z460" i="35"/>
  <c r="Y460" i="35"/>
  <c r="AD459" i="35"/>
  <c r="AA459" i="35"/>
  <c r="AB459" i="35" s="1"/>
  <c r="AC459" i="35" s="1"/>
  <c r="Z459" i="35"/>
  <c r="Y459" i="35"/>
  <c r="AD458" i="35"/>
  <c r="AA458" i="35"/>
  <c r="AB458" i="35" s="1"/>
  <c r="AC458" i="35" s="1"/>
  <c r="Z458" i="35"/>
  <c r="Y458" i="35"/>
  <c r="AD457" i="35"/>
  <c r="AA457" i="35"/>
  <c r="AB457" i="35" s="1"/>
  <c r="AC457" i="35" s="1"/>
  <c r="Z457" i="35"/>
  <c r="Y457" i="35"/>
  <c r="AD456" i="35"/>
  <c r="AA456" i="35"/>
  <c r="AB456" i="35" s="1"/>
  <c r="AC456" i="35" s="1"/>
  <c r="Z456" i="35"/>
  <c r="Y456" i="35"/>
  <c r="AD455" i="35"/>
  <c r="AA455" i="35"/>
  <c r="AB455" i="35" s="1"/>
  <c r="AC455" i="35" s="1"/>
  <c r="Z455" i="35"/>
  <c r="Y455" i="35"/>
  <c r="AD454" i="35"/>
  <c r="AA454" i="35"/>
  <c r="AB454" i="35" s="1"/>
  <c r="AC454" i="35" s="1"/>
  <c r="Z454" i="35"/>
  <c r="Y454" i="35"/>
  <c r="AD453" i="35"/>
  <c r="AA453" i="35"/>
  <c r="AB453" i="35" s="1"/>
  <c r="AC453" i="35" s="1"/>
  <c r="Z453" i="35"/>
  <c r="Y453" i="35"/>
  <c r="AD452" i="35"/>
  <c r="AA452" i="35"/>
  <c r="AB452" i="35" s="1"/>
  <c r="AC452" i="35" s="1"/>
  <c r="Z452" i="35"/>
  <c r="Y452" i="35"/>
  <c r="AD451" i="35"/>
  <c r="AA451" i="35"/>
  <c r="AB451" i="35" s="1"/>
  <c r="AC451" i="35" s="1"/>
  <c r="Z451" i="35"/>
  <c r="Y451" i="35"/>
  <c r="AD450" i="35"/>
  <c r="AA450" i="35"/>
  <c r="AB450" i="35" s="1"/>
  <c r="AC450" i="35" s="1"/>
  <c r="Z450" i="35"/>
  <c r="Y450" i="35"/>
  <c r="AD449" i="35"/>
  <c r="AA449" i="35"/>
  <c r="AB449" i="35" s="1"/>
  <c r="AC449" i="35" s="1"/>
  <c r="Z449" i="35"/>
  <c r="Y449" i="35"/>
  <c r="AD448" i="35"/>
  <c r="AA448" i="35"/>
  <c r="AB448" i="35" s="1"/>
  <c r="AC448" i="35" s="1"/>
  <c r="Z448" i="35"/>
  <c r="Y448" i="35"/>
  <c r="AD447" i="35"/>
  <c r="AA447" i="35"/>
  <c r="AB447" i="35" s="1"/>
  <c r="AC447" i="35" s="1"/>
  <c r="Z447" i="35"/>
  <c r="Y447" i="35"/>
  <c r="AD446" i="35"/>
  <c r="AA446" i="35"/>
  <c r="AB446" i="35" s="1"/>
  <c r="AC446" i="35" s="1"/>
  <c r="Z446" i="35"/>
  <c r="Y446" i="35"/>
  <c r="AD445" i="35"/>
  <c r="AA445" i="35"/>
  <c r="AB445" i="35" s="1"/>
  <c r="AC445" i="35" s="1"/>
  <c r="Z445" i="35"/>
  <c r="Y445" i="35"/>
  <c r="AD444" i="35"/>
  <c r="AA444" i="35"/>
  <c r="AB444" i="35" s="1"/>
  <c r="AC444" i="35" s="1"/>
  <c r="Z444" i="35"/>
  <c r="Y444" i="35"/>
  <c r="AD443" i="35"/>
  <c r="AA443" i="35"/>
  <c r="AB443" i="35" s="1"/>
  <c r="AC443" i="35" s="1"/>
  <c r="Z443" i="35"/>
  <c r="Y443" i="35"/>
  <c r="AD442" i="35"/>
  <c r="AA442" i="35"/>
  <c r="AB442" i="35" s="1"/>
  <c r="AC442" i="35" s="1"/>
  <c r="Z442" i="35"/>
  <c r="Y442" i="35"/>
  <c r="AD441" i="35"/>
  <c r="AA441" i="35"/>
  <c r="AB441" i="35" s="1"/>
  <c r="AC441" i="35" s="1"/>
  <c r="Z441" i="35"/>
  <c r="Y441" i="35"/>
  <c r="AD440" i="35"/>
  <c r="AA440" i="35"/>
  <c r="AB440" i="35" s="1"/>
  <c r="AC440" i="35" s="1"/>
  <c r="Z440" i="35"/>
  <c r="Y440" i="35"/>
  <c r="AD439" i="35"/>
  <c r="AA439" i="35"/>
  <c r="AB439" i="35" s="1"/>
  <c r="AC439" i="35" s="1"/>
  <c r="Z439" i="35"/>
  <c r="Y439" i="35"/>
  <c r="AD438" i="35"/>
  <c r="AA438" i="35"/>
  <c r="AB438" i="35" s="1"/>
  <c r="AC438" i="35" s="1"/>
  <c r="Z438" i="35"/>
  <c r="Y438" i="35"/>
  <c r="AD437" i="35"/>
  <c r="AA437" i="35"/>
  <c r="AB437" i="35" s="1"/>
  <c r="AC437" i="35" s="1"/>
  <c r="Z437" i="35"/>
  <c r="Y437" i="35"/>
  <c r="AD436" i="35"/>
  <c r="AA436" i="35"/>
  <c r="AB436" i="35" s="1"/>
  <c r="AC436" i="35" s="1"/>
  <c r="Z436" i="35"/>
  <c r="Y436" i="35"/>
  <c r="AD435" i="35"/>
  <c r="AA435" i="35"/>
  <c r="AB435" i="35" s="1"/>
  <c r="AC435" i="35" s="1"/>
  <c r="Z435" i="35"/>
  <c r="Y435" i="35"/>
  <c r="AD434" i="35"/>
  <c r="AA434" i="35"/>
  <c r="AB434" i="35" s="1"/>
  <c r="AC434" i="35" s="1"/>
  <c r="Z434" i="35"/>
  <c r="Y434" i="35"/>
  <c r="AD433" i="35"/>
  <c r="AA433" i="35"/>
  <c r="AB433" i="35" s="1"/>
  <c r="AC433" i="35" s="1"/>
  <c r="Z433" i="35"/>
  <c r="Y433" i="35"/>
  <c r="AD432" i="35"/>
  <c r="AA432" i="35"/>
  <c r="AB432" i="35" s="1"/>
  <c r="AC432" i="35" s="1"/>
  <c r="Z432" i="35"/>
  <c r="Y432" i="35"/>
  <c r="AD431" i="35"/>
  <c r="AA431" i="35"/>
  <c r="AB431" i="35" s="1"/>
  <c r="AC431" i="35" s="1"/>
  <c r="Z431" i="35"/>
  <c r="Y431" i="35"/>
  <c r="AD430" i="35"/>
  <c r="AA430" i="35"/>
  <c r="AB430" i="35" s="1"/>
  <c r="AC430" i="35" s="1"/>
  <c r="Z430" i="35"/>
  <c r="Y430" i="35"/>
  <c r="AD429" i="35"/>
  <c r="AA429" i="35"/>
  <c r="AB429" i="35" s="1"/>
  <c r="AC429" i="35" s="1"/>
  <c r="Z429" i="35"/>
  <c r="Y429" i="35"/>
  <c r="AD428" i="35"/>
  <c r="AA428" i="35"/>
  <c r="AB428" i="35" s="1"/>
  <c r="AC428" i="35" s="1"/>
  <c r="Z428" i="35"/>
  <c r="Y428" i="35"/>
  <c r="AD427" i="35"/>
  <c r="AA427" i="35"/>
  <c r="AB427" i="35" s="1"/>
  <c r="AC427" i="35" s="1"/>
  <c r="Z427" i="35"/>
  <c r="Y427" i="35"/>
  <c r="AD426" i="35"/>
  <c r="AA426" i="35"/>
  <c r="AB426" i="35" s="1"/>
  <c r="AC426" i="35" s="1"/>
  <c r="Z426" i="35"/>
  <c r="Y426" i="35"/>
  <c r="AD425" i="35"/>
  <c r="AA425" i="35"/>
  <c r="AB425" i="35" s="1"/>
  <c r="AC425" i="35" s="1"/>
  <c r="Z425" i="35"/>
  <c r="Y425" i="35"/>
  <c r="AD424" i="35"/>
  <c r="AA424" i="35"/>
  <c r="AB424" i="35" s="1"/>
  <c r="AC424" i="35" s="1"/>
  <c r="Z424" i="35"/>
  <c r="Y424" i="35"/>
  <c r="AD423" i="35"/>
  <c r="AA423" i="35"/>
  <c r="AB423" i="35" s="1"/>
  <c r="AC423" i="35" s="1"/>
  <c r="Z423" i="35"/>
  <c r="Y423" i="35"/>
  <c r="AD422" i="35"/>
  <c r="AA422" i="35"/>
  <c r="AB422" i="35" s="1"/>
  <c r="AC422" i="35" s="1"/>
  <c r="Z422" i="35"/>
  <c r="Y422" i="35"/>
  <c r="AD421" i="35"/>
  <c r="AA421" i="35"/>
  <c r="AB421" i="35" s="1"/>
  <c r="AC421" i="35" s="1"/>
  <c r="Z421" i="35"/>
  <c r="Y421" i="35"/>
  <c r="AD420" i="35"/>
  <c r="AA420" i="35"/>
  <c r="AB420" i="35" s="1"/>
  <c r="AC420" i="35" s="1"/>
  <c r="Z420" i="35"/>
  <c r="Y420" i="35"/>
  <c r="AD419" i="35"/>
  <c r="AA419" i="35"/>
  <c r="AB419" i="35" s="1"/>
  <c r="AC419" i="35" s="1"/>
  <c r="Z419" i="35"/>
  <c r="Y419" i="35"/>
  <c r="AD418" i="35"/>
  <c r="AA418" i="35"/>
  <c r="AB418" i="35" s="1"/>
  <c r="AC418" i="35" s="1"/>
  <c r="Z418" i="35"/>
  <c r="Y418" i="35"/>
  <c r="AD417" i="35"/>
  <c r="AA417" i="35"/>
  <c r="AB417" i="35" s="1"/>
  <c r="AC417" i="35" s="1"/>
  <c r="Z417" i="35"/>
  <c r="Y417" i="35"/>
  <c r="AD416" i="35"/>
  <c r="AA416" i="35"/>
  <c r="AB416" i="35" s="1"/>
  <c r="AC416" i="35" s="1"/>
  <c r="Z416" i="35"/>
  <c r="Y416" i="35"/>
  <c r="AD415" i="35"/>
  <c r="AA415" i="35"/>
  <c r="AB415" i="35" s="1"/>
  <c r="AC415" i="35" s="1"/>
  <c r="Z415" i="35"/>
  <c r="Y415" i="35"/>
  <c r="AD414" i="35"/>
  <c r="AA414" i="35"/>
  <c r="AB414" i="35" s="1"/>
  <c r="AC414" i="35" s="1"/>
  <c r="Z414" i="35"/>
  <c r="Y414" i="35"/>
  <c r="AD413" i="35"/>
  <c r="AA413" i="35"/>
  <c r="AB413" i="35" s="1"/>
  <c r="AC413" i="35" s="1"/>
  <c r="Z413" i="35"/>
  <c r="Y413" i="35"/>
  <c r="AD412" i="35"/>
  <c r="AA412" i="35"/>
  <c r="AB412" i="35" s="1"/>
  <c r="AC412" i="35" s="1"/>
  <c r="Z412" i="35"/>
  <c r="Y412" i="35"/>
  <c r="AD411" i="35"/>
  <c r="AA411" i="35"/>
  <c r="AB411" i="35" s="1"/>
  <c r="AC411" i="35" s="1"/>
  <c r="Z411" i="35"/>
  <c r="Y411" i="35"/>
  <c r="AD410" i="35"/>
  <c r="AA410" i="35"/>
  <c r="AB410" i="35" s="1"/>
  <c r="AC410" i="35" s="1"/>
  <c r="Z410" i="35"/>
  <c r="Y410" i="35"/>
  <c r="AD409" i="35"/>
  <c r="AA409" i="35"/>
  <c r="AB409" i="35" s="1"/>
  <c r="AC409" i="35" s="1"/>
  <c r="Z409" i="35"/>
  <c r="Y409" i="35"/>
  <c r="AD408" i="35"/>
  <c r="AA408" i="35"/>
  <c r="AB408" i="35" s="1"/>
  <c r="AC408" i="35" s="1"/>
  <c r="Z408" i="35"/>
  <c r="Y408" i="35"/>
  <c r="AD407" i="35"/>
  <c r="AA407" i="35"/>
  <c r="AB407" i="35" s="1"/>
  <c r="AC407" i="35" s="1"/>
  <c r="Z407" i="35"/>
  <c r="Y407" i="35"/>
  <c r="AD406" i="35"/>
  <c r="AA406" i="35"/>
  <c r="AB406" i="35" s="1"/>
  <c r="AC406" i="35" s="1"/>
  <c r="Z406" i="35"/>
  <c r="Y406" i="35"/>
  <c r="AD405" i="35"/>
  <c r="AA405" i="35"/>
  <c r="AB405" i="35" s="1"/>
  <c r="AC405" i="35" s="1"/>
  <c r="Z405" i="35"/>
  <c r="Y405" i="35"/>
  <c r="AD404" i="35"/>
  <c r="AA404" i="35"/>
  <c r="AB404" i="35" s="1"/>
  <c r="AC404" i="35" s="1"/>
  <c r="Z404" i="35"/>
  <c r="Y404" i="35"/>
  <c r="AD403" i="35"/>
  <c r="AA403" i="35"/>
  <c r="AB403" i="35" s="1"/>
  <c r="AC403" i="35" s="1"/>
  <c r="Z403" i="35"/>
  <c r="Y403" i="35"/>
  <c r="AD402" i="35"/>
  <c r="AA402" i="35"/>
  <c r="AB402" i="35" s="1"/>
  <c r="AC402" i="35" s="1"/>
  <c r="Z402" i="35"/>
  <c r="Y402" i="35"/>
  <c r="AD401" i="35"/>
  <c r="AA401" i="35"/>
  <c r="AB401" i="35" s="1"/>
  <c r="AC401" i="35" s="1"/>
  <c r="Z401" i="35"/>
  <c r="Y401" i="35"/>
  <c r="AD400" i="35"/>
  <c r="AA400" i="35"/>
  <c r="AB400" i="35" s="1"/>
  <c r="AC400" i="35" s="1"/>
  <c r="Z400" i="35"/>
  <c r="Y400" i="35"/>
  <c r="AD399" i="35"/>
  <c r="AA399" i="35"/>
  <c r="AB399" i="35" s="1"/>
  <c r="AC399" i="35" s="1"/>
  <c r="Z399" i="35"/>
  <c r="Y399" i="35"/>
  <c r="AD398" i="35"/>
  <c r="AA398" i="35"/>
  <c r="AB398" i="35" s="1"/>
  <c r="AC398" i="35" s="1"/>
  <c r="Z398" i="35"/>
  <c r="Y398" i="35"/>
  <c r="AD397" i="35"/>
  <c r="AA397" i="35"/>
  <c r="AB397" i="35" s="1"/>
  <c r="AC397" i="35" s="1"/>
  <c r="Z397" i="35"/>
  <c r="Y397" i="35"/>
  <c r="AD396" i="35"/>
  <c r="AA396" i="35"/>
  <c r="AB396" i="35" s="1"/>
  <c r="AC396" i="35" s="1"/>
  <c r="Z396" i="35"/>
  <c r="Y396" i="35"/>
  <c r="AD395" i="35"/>
  <c r="AA395" i="35"/>
  <c r="AB395" i="35" s="1"/>
  <c r="AC395" i="35" s="1"/>
  <c r="Z395" i="35"/>
  <c r="Y395" i="35"/>
  <c r="AD394" i="35"/>
  <c r="AA394" i="35"/>
  <c r="AB394" i="35" s="1"/>
  <c r="AC394" i="35" s="1"/>
  <c r="Z394" i="35"/>
  <c r="Y394" i="35"/>
  <c r="AD393" i="35"/>
  <c r="AA393" i="35"/>
  <c r="AB393" i="35" s="1"/>
  <c r="AC393" i="35" s="1"/>
  <c r="Z393" i="35"/>
  <c r="Y393" i="35"/>
  <c r="AD392" i="35"/>
  <c r="AA392" i="35"/>
  <c r="AB392" i="35" s="1"/>
  <c r="AC392" i="35" s="1"/>
  <c r="Z392" i="35"/>
  <c r="Y392" i="35"/>
  <c r="AD391" i="35"/>
  <c r="AA391" i="35"/>
  <c r="AB391" i="35" s="1"/>
  <c r="AC391" i="35" s="1"/>
  <c r="Z391" i="35"/>
  <c r="Y391" i="35"/>
  <c r="AD390" i="35"/>
  <c r="AA390" i="35"/>
  <c r="AB390" i="35" s="1"/>
  <c r="AC390" i="35" s="1"/>
  <c r="Z390" i="35"/>
  <c r="Y390" i="35"/>
  <c r="AD389" i="35"/>
  <c r="AA389" i="35"/>
  <c r="AB389" i="35" s="1"/>
  <c r="AC389" i="35" s="1"/>
  <c r="Z389" i="35"/>
  <c r="Y389" i="35"/>
  <c r="AD388" i="35"/>
  <c r="AA388" i="35"/>
  <c r="AB388" i="35" s="1"/>
  <c r="AC388" i="35" s="1"/>
  <c r="Z388" i="35"/>
  <c r="Y388" i="35"/>
  <c r="AD387" i="35"/>
  <c r="AA387" i="35"/>
  <c r="AB387" i="35" s="1"/>
  <c r="AC387" i="35" s="1"/>
  <c r="Z387" i="35"/>
  <c r="Y387" i="35"/>
  <c r="AD386" i="35"/>
  <c r="AA386" i="35"/>
  <c r="AB386" i="35" s="1"/>
  <c r="AC386" i="35" s="1"/>
  <c r="Z386" i="35"/>
  <c r="Y386" i="35"/>
  <c r="AD385" i="35"/>
  <c r="AA385" i="35"/>
  <c r="AB385" i="35" s="1"/>
  <c r="AC385" i="35" s="1"/>
  <c r="Z385" i="35"/>
  <c r="Y385" i="35"/>
  <c r="AD384" i="35"/>
  <c r="AA384" i="35"/>
  <c r="AB384" i="35" s="1"/>
  <c r="AC384" i="35" s="1"/>
  <c r="Z384" i="35"/>
  <c r="Y384" i="35"/>
  <c r="AD383" i="35"/>
  <c r="AA383" i="35"/>
  <c r="AB383" i="35" s="1"/>
  <c r="AC383" i="35" s="1"/>
  <c r="Z383" i="35"/>
  <c r="Y383" i="35"/>
  <c r="AD382" i="35"/>
  <c r="AA382" i="35"/>
  <c r="AB382" i="35" s="1"/>
  <c r="AC382" i="35" s="1"/>
  <c r="Z382" i="35"/>
  <c r="Y382" i="35"/>
  <c r="AD381" i="35"/>
  <c r="AA381" i="35"/>
  <c r="AB381" i="35" s="1"/>
  <c r="AC381" i="35" s="1"/>
  <c r="Z381" i="35"/>
  <c r="Y381" i="35"/>
  <c r="AD380" i="35"/>
  <c r="AA380" i="35"/>
  <c r="AB380" i="35" s="1"/>
  <c r="AC380" i="35" s="1"/>
  <c r="Z380" i="35"/>
  <c r="Y380" i="35"/>
  <c r="AD379" i="35"/>
  <c r="AA379" i="35"/>
  <c r="AB379" i="35" s="1"/>
  <c r="AC379" i="35" s="1"/>
  <c r="Z379" i="35"/>
  <c r="Y379" i="35"/>
  <c r="AD378" i="35"/>
  <c r="AA378" i="35"/>
  <c r="AB378" i="35" s="1"/>
  <c r="AC378" i="35" s="1"/>
  <c r="Z378" i="35"/>
  <c r="Y378" i="35"/>
  <c r="AD377" i="35"/>
  <c r="AA377" i="35"/>
  <c r="AB377" i="35" s="1"/>
  <c r="AC377" i="35" s="1"/>
  <c r="Z377" i="35"/>
  <c r="Y377" i="35"/>
  <c r="AD376" i="35"/>
  <c r="AA376" i="35"/>
  <c r="AB376" i="35" s="1"/>
  <c r="AC376" i="35" s="1"/>
  <c r="Z376" i="35"/>
  <c r="Y376" i="35"/>
  <c r="AD375" i="35"/>
  <c r="AA375" i="35"/>
  <c r="AB375" i="35" s="1"/>
  <c r="AC375" i="35" s="1"/>
  <c r="Z375" i="35"/>
  <c r="Y375" i="35"/>
  <c r="AD374" i="35"/>
  <c r="AA374" i="35"/>
  <c r="AB374" i="35" s="1"/>
  <c r="AC374" i="35" s="1"/>
  <c r="Z374" i="35"/>
  <c r="Y374" i="35"/>
  <c r="AD373" i="35"/>
  <c r="AA373" i="35"/>
  <c r="AB373" i="35" s="1"/>
  <c r="AC373" i="35" s="1"/>
  <c r="Z373" i="35"/>
  <c r="Y373" i="35"/>
  <c r="AD372" i="35"/>
  <c r="AA372" i="35"/>
  <c r="AB372" i="35" s="1"/>
  <c r="AC372" i="35" s="1"/>
  <c r="Z372" i="35"/>
  <c r="Y372" i="35"/>
  <c r="AD371" i="35"/>
  <c r="AA371" i="35"/>
  <c r="AB371" i="35" s="1"/>
  <c r="AC371" i="35" s="1"/>
  <c r="Z371" i="35"/>
  <c r="Y371" i="35"/>
  <c r="AD370" i="35"/>
  <c r="AA370" i="35"/>
  <c r="AB370" i="35" s="1"/>
  <c r="AC370" i="35" s="1"/>
  <c r="Z370" i="35"/>
  <c r="Y370" i="35"/>
  <c r="AD369" i="35"/>
  <c r="AA369" i="35"/>
  <c r="AB369" i="35" s="1"/>
  <c r="AC369" i="35" s="1"/>
  <c r="Z369" i="35"/>
  <c r="Y369" i="35"/>
  <c r="AD368" i="35"/>
  <c r="AA368" i="35"/>
  <c r="AB368" i="35" s="1"/>
  <c r="AC368" i="35" s="1"/>
  <c r="Z368" i="35"/>
  <c r="Y368" i="35"/>
  <c r="AD367" i="35"/>
  <c r="AA367" i="35"/>
  <c r="AB367" i="35" s="1"/>
  <c r="AC367" i="35" s="1"/>
  <c r="Z367" i="35"/>
  <c r="Y367" i="35"/>
  <c r="AD366" i="35"/>
  <c r="AA366" i="35"/>
  <c r="AB366" i="35" s="1"/>
  <c r="AC366" i="35" s="1"/>
  <c r="Z366" i="35"/>
  <c r="Y366" i="35"/>
  <c r="AD365" i="35"/>
  <c r="AA365" i="35"/>
  <c r="AB365" i="35" s="1"/>
  <c r="AC365" i="35" s="1"/>
  <c r="Z365" i="35"/>
  <c r="Y365" i="35"/>
  <c r="AD364" i="35"/>
  <c r="AA364" i="35"/>
  <c r="AB364" i="35" s="1"/>
  <c r="AC364" i="35" s="1"/>
  <c r="Z364" i="35"/>
  <c r="Y364" i="35"/>
  <c r="AD363" i="35"/>
  <c r="AA363" i="35"/>
  <c r="AB363" i="35" s="1"/>
  <c r="AC363" i="35" s="1"/>
  <c r="Z363" i="35"/>
  <c r="Y363" i="35"/>
  <c r="AD362" i="35"/>
  <c r="AA362" i="35"/>
  <c r="AB362" i="35" s="1"/>
  <c r="AC362" i="35" s="1"/>
  <c r="Z362" i="35"/>
  <c r="Y362" i="35"/>
  <c r="AD361" i="35"/>
  <c r="AA361" i="35"/>
  <c r="AB361" i="35" s="1"/>
  <c r="AC361" i="35" s="1"/>
  <c r="Z361" i="35"/>
  <c r="Y361" i="35"/>
  <c r="AD360" i="35"/>
  <c r="AA360" i="35"/>
  <c r="AB360" i="35" s="1"/>
  <c r="AC360" i="35" s="1"/>
  <c r="Z360" i="35"/>
  <c r="Y360" i="35"/>
  <c r="AD359" i="35"/>
  <c r="AA359" i="35"/>
  <c r="AB359" i="35" s="1"/>
  <c r="AC359" i="35" s="1"/>
  <c r="Z359" i="35"/>
  <c r="Y359" i="35"/>
  <c r="AD358" i="35"/>
  <c r="AA358" i="35"/>
  <c r="AB358" i="35" s="1"/>
  <c r="AC358" i="35" s="1"/>
  <c r="Z358" i="35"/>
  <c r="Y358" i="35"/>
  <c r="AD357" i="35"/>
  <c r="AA357" i="35"/>
  <c r="AB357" i="35" s="1"/>
  <c r="AC357" i="35" s="1"/>
  <c r="Z357" i="35"/>
  <c r="Y357" i="35"/>
  <c r="AD356" i="35"/>
  <c r="AA356" i="35"/>
  <c r="AB356" i="35" s="1"/>
  <c r="AC356" i="35" s="1"/>
  <c r="Z356" i="35"/>
  <c r="Y356" i="35"/>
  <c r="AD355" i="35"/>
  <c r="AA355" i="35"/>
  <c r="AB355" i="35" s="1"/>
  <c r="AC355" i="35" s="1"/>
  <c r="Z355" i="35"/>
  <c r="Y355" i="35"/>
  <c r="AD354" i="35"/>
  <c r="AA354" i="35"/>
  <c r="AB354" i="35" s="1"/>
  <c r="AC354" i="35" s="1"/>
  <c r="Z354" i="35"/>
  <c r="Y354" i="35"/>
  <c r="AD353" i="35"/>
  <c r="AA353" i="35"/>
  <c r="AB353" i="35" s="1"/>
  <c r="AC353" i="35" s="1"/>
  <c r="Z353" i="35"/>
  <c r="Y353" i="35"/>
  <c r="AD352" i="35"/>
  <c r="AA352" i="35"/>
  <c r="AB352" i="35" s="1"/>
  <c r="AC352" i="35" s="1"/>
  <c r="Z352" i="35"/>
  <c r="Y352" i="35"/>
  <c r="AD351" i="35"/>
  <c r="AA351" i="35"/>
  <c r="AB351" i="35" s="1"/>
  <c r="AC351" i="35" s="1"/>
  <c r="Z351" i="35"/>
  <c r="Y351" i="35"/>
  <c r="AD350" i="35"/>
  <c r="AA350" i="35"/>
  <c r="AB350" i="35" s="1"/>
  <c r="AC350" i="35" s="1"/>
  <c r="Z350" i="35"/>
  <c r="Y350" i="35"/>
  <c r="AD349" i="35"/>
  <c r="AA349" i="35"/>
  <c r="AB349" i="35" s="1"/>
  <c r="AC349" i="35" s="1"/>
  <c r="Z349" i="35"/>
  <c r="Y349" i="35"/>
  <c r="AD348" i="35"/>
  <c r="AA348" i="35"/>
  <c r="AB348" i="35" s="1"/>
  <c r="AC348" i="35" s="1"/>
  <c r="Z348" i="35"/>
  <c r="Y348" i="35"/>
  <c r="AD347" i="35"/>
  <c r="AA347" i="35"/>
  <c r="AB347" i="35" s="1"/>
  <c r="AC347" i="35" s="1"/>
  <c r="Z347" i="35"/>
  <c r="Y347" i="35"/>
  <c r="AD346" i="35"/>
  <c r="AA346" i="35"/>
  <c r="AB346" i="35" s="1"/>
  <c r="AC346" i="35" s="1"/>
  <c r="Z346" i="35"/>
  <c r="Y346" i="35"/>
  <c r="AD345" i="35"/>
  <c r="AA345" i="35"/>
  <c r="AB345" i="35" s="1"/>
  <c r="AC345" i="35" s="1"/>
  <c r="Z345" i="35"/>
  <c r="Y345" i="35"/>
  <c r="AD344" i="35"/>
  <c r="AA344" i="35"/>
  <c r="AB344" i="35" s="1"/>
  <c r="AC344" i="35" s="1"/>
  <c r="Z344" i="35"/>
  <c r="Y344" i="35"/>
  <c r="AD343" i="35"/>
  <c r="AA343" i="35"/>
  <c r="AB343" i="35" s="1"/>
  <c r="AC343" i="35" s="1"/>
  <c r="Z343" i="35"/>
  <c r="Y343" i="35"/>
  <c r="AD342" i="35"/>
  <c r="AA342" i="35"/>
  <c r="AB342" i="35" s="1"/>
  <c r="AC342" i="35" s="1"/>
  <c r="Z342" i="35"/>
  <c r="Y342" i="35"/>
  <c r="AD341" i="35"/>
  <c r="AA341" i="35"/>
  <c r="AB341" i="35" s="1"/>
  <c r="AC341" i="35" s="1"/>
  <c r="Z341" i="35"/>
  <c r="Y341" i="35"/>
  <c r="AD340" i="35"/>
  <c r="AA340" i="35"/>
  <c r="AB340" i="35" s="1"/>
  <c r="AC340" i="35" s="1"/>
  <c r="Z340" i="35"/>
  <c r="Y340" i="35"/>
  <c r="AD339" i="35"/>
  <c r="AA339" i="35"/>
  <c r="AB339" i="35" s="1"/>
  <c r="AC339" i="35" s="1"/>
  <c r="Z339" i="35"/>
  <c r="Y339" i="35"/>
  <c r="AD338" i="35"/>
  <c r="AA338" i="35"/>
  <c r="AB338" i="35" s="1"/>
  <c r="AC338" i="35" s="1"/>
  <c r="Z338" i="35"/>
  <c r="Y338" i="35"/>
  <c r="AD337" i="35"/>
  <c r="AA337" i="35"/>
  <c r="AB337" i="35" s="1"/>
  <c r="AC337" i="35" s="1"/>
  <c r="Z337" i="35"/>
  <c r="Y337" i="35"/>
  <c r="AD336" i="35"/>
  <c r="AA336" i="35"/>
  <c r="AB336" i="35" s="1"/>
  <c r="AC336" i="35" s="1"/>
  <c r="Z336" i="35"/>
  <c r="Y336" i="35"/>
  <c r="AD335" i="35"/>
  <c r="AA335" i="35"/>
  <c r="AB335" i="35" s="1"/>
  <c r="AC335" i="35" s="1"/>
  <c r="Z335" i="35"/>
  <c r="Y335" i="35"/>
  <c r="AD334" i="35"/>
  <c r="AA334" i="35"/>
  <c r="AB334" i="35" s="1"/>
  <c r="AC334" i="35" s="1"/>
  <c r="Z334" i="35"/>
  <c r="Y334" i="35"/>
  <c r="AD333" i="35"/>
  <c r="AA333" i="35"/>
  <c r="AB333" i="35" s="1"/>
  <c r="AC333" i="35" s="1"/>
  <c r="Z333" i="35"/>
  <c r="Y333" i="35"/>
  <c r="AD332" i="35"/>
  <c r="AA332" i="35"/>
  <c r="AB332" i="35" s="1"/>
  <c r="AC332" i="35" s="1"/>
  <c r="Z332" i="35"/>
  <c r="Y332" i="35"/>
  <c r="AD331" i="35"/>
  <c r="AA331" i="35"/>
  <c r="AB331" i="35" s="1"/>
  <c r="AC331" i="35" s="1"/>
  <c r="Z331" i="35"/>
  <c r="Y331" i="35"/>
  <c r="AD330" i="35"/>
  <c r="AA330" i="35"/>
  <c r="AB330" i="35" s="1"/>
  <c r="AC330" i="35" s="1"/>
  <c r="Z330" i="35"/>
  <c r="Y330" i="35"/>
  <c r="AD329" i="35"/>
  <c r="AA329" i="35"/>
  <c r="AB329" i="35" s="1"/>
  <c r="AC329" i="35" s="1"/>
  <c r="Z329" i="35"/>
  <c r="Y329" i="35"/>
  <c r="AD328" i="35"/>
  <c r="AA328" i="35"/>
  <c r="AB328" i="35" s="1"/>
  <c r="AC328" i="35" s="1"/>
  <c r="Z328" i="35"/>
  <c r="Y328" i="35"/>
  <c r="AD327" i="35"/>
  <c r="AA327" i="35"/>
  <c r="AB327" i="35" s="1"/>
  <c r="AC327" i="35" s="1"/>
  <c r="Z327" i="35"/>
  <c r="Y327" i="35"/>
  <c r="AD326" i="35"/>
  <c r="AA326" i="35"/>
  <c r="AB326" i="35" s="1"/>
  <c r="AC326" i="35" s="1"/>
  <c r="Z326" i="35"/>
  <c r="Y326" i="35"/>
  <c r="AD325" i="35"/>
  <c r="AA325" i="35"/>
  <c r="AB325" i="35" s="1"/>
  <c r="AC325" i="35" s="1"/>
  <c r="Z325" i="35"/>
  <c r="Y325" i="35"/>
  <c r="AD324" i="35"/>
  <c r="AA324" i="35"/>
  <c r="AB324" i="35" s="1"/>
  <c r="AC324" i="35" s="1"/>
  <c r="Z324" i="35"/>
  <c r="Y324" i="35"/>
  <c r="AD323" i="35"/>
  <c r="AA323" i="35"/>
  <c r="AB323" i="35" s="1"/>
  <c r="AC323" i="35" s="1"/>
  <c r="Z323" i="35"/>
  <c r="Y323" i="35"/>
  <c r="AD322" i="35"/>
  <c r="AA322" i="35"/>
  <c r="AB322" i="35" s="1"/>
  <c r="AC322" i="35" s="1"/>
  <c r="Z322" i="35"/>
  <c r="Y322" i="35"/>
  <c r="AD321" i="35"/>
  <c r="AA321" i="35"/>
  <c r="AB321" i="35" s="1"/>
  <c r="AC321" i="35" s="1"/>
  <c r="Z321" i="35"/>
  <c r="Y321" i="35"/>
  <c r="AD320" i="35"/>
  <c r="AA320" i="35"/>
  <c r="AB320" i="35" s="1"/>
  <c r="AC320" i="35" s="1"/>
  <c r="Z320" i="35"/>
  <c r="Y320" i="35"/>
  <c r="AD319" i="35"/>
  <c r="AA319" i="35"/>
  <c r="AB319" i="35" s="1"/>
  <c r="AC319" i="35" s="1"/>
  <c r="Z319" i="35"/>
  <c r="Y319" i="35"/>
  <c r="AD318" i="35"/>
  <c r="AA318" i="35"/>
  <c r="AB318" i="35" s="1"/>
  <c r="AC318" i="35" s="1"/>
  <c r="Z318" i="35"/>
  <c r="Y318" i="35"/>
  <c r="AD317" i="35"/>
  <c r="AA317" i="35"/>
  <c r="AB317" i="35" s="1"/>
  <c r="AC317" i="35" s="1"/>
  <c r="Z317" i="35"/>
  <c r="Y317" i="35"/>
  <c r="AD316" i="35"/>
  <c r="AA316" i="35"/>
  <c r="AB316" i="35" s="1"/>
  <c r="AC316" i="35" s="1"/>
  <c r="Z316" i="35"/>
  <c r="Y316" i="35"/>
  <c r="AD315" i="35"/>
  <c r="AA315" i="35"/>
  <c r="AB315" i="35" s="1"/>
  <c r="AC315" i="35" s="1"/>
  <c r="Z315" i="35"/>
  <c r="Y315" i="35"/>
  <c r="AD314" i="35"/>
  <c r="AA314" i="35"/>
  <c r="AB314" i="35" s="1"/>
  <c r="AC314" i="35" s="1"/>
  <c r="Z314" i="35"/>
  <c r="Y314" i="35"/>
  <c r="AD313" i="35"/>
  <c r="AA313" i="35"/>
  <c r="AB313" i="35" s="1"/>
  <c r="AC313" i="35" s="1"/>
  <c r="Z313" i="35"/>
  <c r="Y313" i="35"/>
  <c r="AD312" i="35"/>
  <c r="AA312" i="35"/>
  <c r="AB312" i="35" s="1"/>
  <c r="AC312" i="35" s="1"/>
  <c r="Z312" i="35"/>
  <c r="Y312" i="35"/>
  <c r="AD311" i="35"/>
  <c r="AA311" i="35"/>
  <c r="AB311" i="35" s="1"/>
  <c r="AC311" i="35" s="1"/>
  <c r="Z311" i="35"/>
  <c r="Y311" i="35"/>
  <c r="AD310" i="35"/>
  <c r="AA310" i="35"/>
  <c r="AB310" i="35" s="1"/>
  <c r="AC310" i="35" s="1"/>
  <c r="Z310" i="35"/>
  <c r="Y310" i="35"/>
  <c r="AD309" i="35"/>
  <c r="AA309" i="35"/>
  <c r="AB309" i="35" s="1"/>
  <c r="AC309" i="35" s="1"/>
  <c r="Z309" i="35"/>
  <c r="Y309" i="35"/>
  <c r="AD308" i="35"/>
  <c r="AA308" i="35"/>
  <c r="AB308" i="35" s="1"/>
  <c r="AC308" i="35" s="1"/>
  <c r="Z308" i="35"/>
  <c r="Y308" i="35"/>
  <c r="AD307" i="35"/>
  <c r="AA307" i="35"/>
  <c r="AB307" i="35" s="1"/>
  <c r="AC307" i="35" s="1"/>
  <c r="Z307" i="35"/>
  <c r="Y307" i="35"/>
  <c r="AD306" i="35"/>
  <c r="AA306" i="35"/>
  <c r="AB306" i="35" s="1"/>
  <c r="AC306" i="35" s="1"/>
  <c r="Z306" i="35"/>
  <c r="Y306" i="35"/>
  <c r="AD305" i="35"/>
  <c r="AA305" i="35"/>
  <c r="AB305" i="35" s="1"/>
  <c r="AC305" i="35" s="1"/>
  <c r="Z305" i="35"/>
  <c r="Y305" i="35"/>
  <c r="AD304" i="35"/>
  <c r="AA304" i="35"/>
  <c r="AB304" i="35" s="1"/>
  <c r="AC304" i="35" s="1"/>
  <c r="Z304" i="35"/>
  <c r="Y304" i="35"/>
  <c r="AD303" i="35"/>
  <c r="AA303" i="35"/>
  <c r="AB303" i="35" s="1"/>
  <c r="AC303" i="35" s="1"/>
  <c r="Z303" i="35"/>
  <c r="Y303" i="35"/>
  <c r="AD302" i="35"/>
  <c r="AA302" i="35"/>
  <c r="AB302" i="35" s="1"/>
  <c r="AC302" i="35" s="1"/>
  <c r="Z302" i="35"/>
  <c r="Y302" i="35"/>
  <c r="AD301" i="35"/>
  <c r="AA301" i="35"/>
  <c r="AB301" i="35" s="1"/>
  <c r="AC301" i="35" s="1"/>
  <c r="Z301" i="35"/>
  <c r="Y301" i="35"/>
  <c r="AD300" i="35"/>
  <c r="AA300" i="35"/>
  <c r="AB300" i="35" s="1"/>
  <c r="AC300" i="35" s="1"/>
  <c r="Z300" i="35"/>
  <c r="Y300" i="35"/>
  <c r="AD299" i="35"/>
  <c r="AA299" i="35"/>
  <c r="AB299" i="35" s="1"/>
  <c r="AC299" i="35" s="1"/>
  <c r="Z299" i="35"/>
  <c r="Y299" i="35"/>
  <c r="AD298" i="35"/>
  <c r="AA298" i="35"/>
  <c r="AB298" i="35" s="1"/>
  <c r="AC298" i="35" s="1"/>
  <c r="Z298" i="35"/>
  <c r="Y298" i="35"/>
  <c r="AD297" i="35"/>
  <c r="AA297" i="35"/>
  <c r="AB297" i="35" s="1"/>
  <c r="AC297" i="35" s="1"/>
  <c r="Z297" i="35"/>
  <c r="Y297" i="35"/>
  <c r="AD296" i="35"/>
  <c r="AA296" i="35"/>
  <c r="AB296" i="35" s="1"/>
  <c r="AC296" i="35" s="1"/>
  <c r="Z296" i="35"/>
  <c r="Y296" i="35"/>
  <c r="AD295" i="35"/>
  <c r="AA295" i="35"/>
  <c r="AB295" i="35" s="1"/>
  <c r="AC295" i="35" s="1"/>
  <c r="Z295" i="35"/>
  <c r="Y295" i="35"/>
  <c r="AD294" i="35"/>
  <c r="AA294" i="35"/>
  <c r="AB294" i="35" s="1"/>
  <c r="AC294" i="35" s="1"/>
  <c r="Z294" i="35"/>
  <c r="Y294" i="35"/>
  <c r="AD293" i="35"/>
  <c r="AA293" i="35"/>
  <c r="AB293" i="35" s="1"/>
  <c r="AC293" i="35" s="1"/>
  <c r="Z293" i="35"/>
  <c r="Y293" i="35"/>
  <c r="AD292" i="35"/>
  <c r="AA292" i="35"/>
  <c r="AB292" i="35" s="1"/>
  <c r="AC292" i="35" s="1"/>
  <c r="Z292" i="35"/>
  <c r="Y292" i="35"/>
  <c r="AD291" i="35"/>
  <c r="AA291" i="35"/>
  <c r="AB291" i="35" s="1"/>
  <c r="AC291" i="35" s="1"/>
  <c r="Z291" i="35"/>
  <c r="Y291" i="35"/>
  <c r="AD290" i="35"/>
  <c r="AA290" i="35"/>
  <c r="AB290" i="35" s="1"/>
  <c r="AC290" i="35" s="1"/>
  <c r="Z290" i="35"/>
  <c r="Y290" i="35"/>
  <c r="AD289" i="35"/>
  <c r="AA289" i="35"/>
  <c r="AB289" i="35" s="1"/>
  <c r="AC289" i="35" s="1"/>
  <c r="Z289" i="35"/>
  <c r="Y289" i="35"/>
  <c r="AD288" i="35"/>
  <c r="AA288" i="35"/>
  <c r="AB288" i="35" s="1"/>
  <c r="AC288" i="35" s="1"/>
  <c r="Z288" i="35"/>
  <c r="Y288" i="35"/>
  <c r="AD287" i="35"/>
  <c r="AA287" i="35"/>
  <c r="AB287" i="35" s="1"/>
  <c r="AC287" i="35" s="1"/>
  <c r="Z287" i="35"/>
  <c r="Y287" i="35"/>
  <c r="AD286" i="35"/>
  <c r="AA286" i="35"/>
  <c r="AB286" i="35" s="1"/>
  <c r="AC286" i="35" s="1"/>
  <c r="Z286" i="35"/>
  <c r="Y286" i="35"/>
  <c r="AD285" i="35"/>
  <c r="AA285" i="35"/>
  <c r="AB285" i="35" s="1"/>
  <c r="AC285" i="35" s="1"/>
  <c r="Z285" i="35"/>
  <c r="Y285" i="35"/>
  <c r="AD284" i="35"/>
  <c r="AA284" i="35"/>
  <c r="AB284" i="35" s="1"/>
  <c r="AC284" i="35" s="1"/>
  <c r="Z284" i="35"/>
  <c r="Y284" i="35"/>
  <c r="AD283" i="35"/>
  <c r="AA283" i="35"/>
  <c r="AB283" i="35" s="1"/>
  <c r="AC283" i="35" s="1"/>
  <c r="Z283" i="35"/>
  <c r="Y283" i="35"/>
  <c r="AD282" i="35"/>
  <c r="AA282" i="35"/>
  <c r="AB282" i="35" s="1"/>
  <c r="AC282" i="35" s="1"/>
  <c r="Z282" i="35"/>
  <c r="Y282" i="35"/>
  <c r="AD281" i="35"/>
  <c r="AA281" i="35"/>
  <c r="AB281" i="35" s="1"/>
  <c r="AC281" i="35" s="1"/>
  <c r="Z281" i="35"/>
  <c r="Y281" i="35"/>
  <c r="AD280" i="35"/>
  <c r="AA280" i="35"/>
  <c r="AB280" i="35" s="1"/>
  <c r="AC280" i="35" s="1"/>
  <c r="Z280" i="35"/>
  <c r="Y280" i="35"/>
  <c r="AD279" i="35"/>
  <c r="AA279" i="35"/>
  <c r="AB279" i="35" s="1"/>
  <c r="AC279" i="35" s="1"/>
  <c r="Z279" i="35"/>
  <c r="Y279" i="35"/>
  <c r="AD278" i="35"/>
  <c r="AA278" i="35"/>
  <c r="AB278" i="35" s="1"/>
  <c r="AC278" i="35" s="1"/>
  <c r="Z278" i="35"/>
  <c r="Y278" i="35"/>
  <c r="AD277" i="35"/>
  <c r="AA277" i="35"/>
  <c r="AB277" i="35" s="1"/>
  <c r="AC277" i="35" s="1"/>
  <c r="Z277" i="35"/>
  <c r="Y277" i="35"/>
  <c r="AD276" i="35"/>
  <c r="AA276" i="35"/>
  <c r="AB276" i="35" s="1"/>
  <c r="AC276" i="35" s="1"/>
  <c r="Z276" i="35"/>
  <c r="Y276" i="35"/>
  <c r="AD275" i="35"/>
  <c r="AA275" i="35"/>
  <c r="AB275" i="35" s="1"/>
  <c r="AC275" i="35" s="1"/>
  <c r="Z275" i="35"/>
  <c r="Y275" i="35"/>
  <c r="AD274" i="35"/>
  <c r="AA274" i="35"/>
  <c r="AB274" i="35" s="1"/>
  <c r="AC274" i="35" s="1"/>
  <c r="Z274" i="35"/>
  <c r="Y274" i="35"/>
  <c r="AD273" i="35"/>
  <c r="AA273" i="35"/>
  <c r="AB273" i="35" s="1"/>
  <c r="AC273" i="35" s="1"/>
  <c r="Z273" i="35"/>
  <c r="Y273" i="35"/>
  <c r="AD272" i="35"/>
  <c r="AA272" i="35"/>
  <c r="AB272" i="35" s="1"/>
  <c r="AC272" i="35" s="1"/>
  <c r="Z272" i="35"/>
  <c r="Y272" i="35"/>
  <c r="AD271" i="35"/>
  <c r="AA271" i="35"/>
  <c r="AB271" i="35" s="1"/>
  <c r="AC271" i="35" s="1"/>
  <c r="Z271" i="35"/>
  <c r="Y271" i="35"/>
  <c r="AD270" i="35"/>
  <c r="AA270" i="35"/>
  <c r="AB270" i="35" s="1"/>
  <c r="AC270" i="35" s="1"/>
  <c r="Z270" i="35"/>
  <c r="Y270" i="35"/>
  <c r="AD269" i="35"/>
  <c r="AA269" i="35"/>
  <c r="AB269" i="35" s="1"/>
  <c r="AC269" i="35" s="1"/>
  <c r="Z269" i="35"/>
  <c r="Y269" i="35"/>
  <c r="AD268" i="35"/>
  <c r="AA268" i="35"/>
  <c r="AB268" i="35" s="1"/>
  <c r="AC268" i="35" s="1"/>
  <c r="Z268" i="35"/>
  <c r="Y268" i="35"/>
  <c r="AD267" i="35"/>
  <c r="AA267" i="35"/>
  <c r="AB267" i="35" s="1"/>
  <c r="AC267" i="35" s="1"/>
  <c r="Z267" i="35"/>
  <c r="Y267" i="35"/>
  <c r="AD266" i="35"/>
  <c r="AA266" i="35"/>
  <c r="AB266" i="35" s="1"/>
  <c r="AC266" i="35" s="1"/>
  <c r="Z266" i="35"/>
  <c r="Y266" i="35"/>
  <c r="AD265" i="35"/>
  <c r="AA265" i="35"/>
  <c r="AB265" i="35" s="1"/>
  <c r="AC265" i="35" s="1"/>
  <c r="Z265" i="35"/>
  <c r="Y265" i="35"/>
  <c r="AD264" i="35"/>
  <c r="AA264" i="35"/>
  <c r="AB264" i="35" s="1"/>
  <c r="AC264" i="35" s="1"/>
  <c r="Z264" i="35"/>
  <c r="Y264" i="35"/>
  <c r="AD263" i="35"/>
  <c r="AA263" i="35"/>
  <c r="AB263" i="35" s="1"/>
  <c r="AC263" i="35" s="1"/>
  <c r="Z263" i="35"/>
  <c r="Y263" i="35"/>
  <c r="AD262" i="35"/>
  <c r="AA262" i="35"/>
  <c r="AB262" i="35" s="1"/>
  <c r="AC262" i="35" s="1"/>
  <c r="Z262" i="35"/>
  <c r="Y262" i="35"/>
  <c r="AD261" i="35"/>
  <c r="AA261" i="35"/>
  <c r="AB261" i="35" s="1"/>
  <c r="AC261" i="35" s="1"/>
  <c r="Z261" i="35"/>
  <c r="Y261" i="35"/>
  <c r="AD260" i="35"/>
  <c r="AA260" i="35"/>
  <c r="AB260" i="35" s="1"/>
  <c r="AC260" i="35" s="1"/>
  <c r="Z260" i="35"/>
  <c r="Y260" i="35"/>
  <c r="AD259" i="35"/>
  <c r="AA259" i="35"/>
  <c r="AB259" i="35" s="1"/>
  <c r="AC259" i="35" s="1"/>
  <c r="Z259" i="35"/>
  <c r="Y259" i="35"/>
  <c r="AD258" i="35"/>
  <c r="AA258" i="35"/>
  <c r="AB258" i="35" s="1"/>
  <c r="AC258" i="35" s="1"/>
  <c r="Z258" i="35"/>
  <c r="Y258" i="35"/>
  <c r="AD257" i="35"/>
  <c r="AA257" i="35"/>
  <c r="AB257" i="35" s="1"/>
  <c r="AC257" i="35" s="1"/>
  <c r="Z257" i="35"/>
  <c r="Y257" i="35"/>
  <c r="AD256" i="35"/>
  <c r="AA256" i="35"/>
  <c r="AB256" i="35" s="1"/>
  <c r="AC256" i="35" s="1"/>
  <c r="Z256" i="35"/>
  <c r="Y256" i="35"/>
  <c r="AD255" i="35"/>
  <c r="AA255" i="35"/>
  <c r="AB255" i="35" s="1"/>
  <c r="AC255" i="35" s="1"/>
  <c r="Z255" i="35"/>
  <c r="Y255" i="35"/>
  <c r="AD254" i="35"/>
  <c r="AA254" i="35"/>
  <c r="AB254" i="35" s="1"/>
  <c r="AC254" i="35" s="1"/>
  <c r="Z254" i="35"/>
  <c r="Y254" i="35"/>
  <c r="AD253" i="35"/>
  <c r="AA253" i="35"/>
  <c r="AB253" i="35" s="1"/>
  <c r="AC253" i="35" s="1"/>
  <c r="Z253" i="35"/>
  <c r="Y253" i="35"/>
  <c r="AD252" i="35"/>
  <c r="AA252" i="35"/>
  <c r="AB252" i="35" s="1"/>
  <c r="AC252" i="35" s="1"/>
  <c r="Z252" i="35"/>
  <c r="Y252" i="35"/>
  <c r="AD251" i="35"/>
  <c r="AA251" i="35"/>
  <c r="AB251" i="35" s="1"/>
  <c r="AC251" i="35" s="1"/>
  <c r="Z251" i="35"/>
  <c r="Y251" i="35"/>
  <c r="AD250" i="35"/>
  <c r="AA250" i="35"/>
  <c r="AB250" i="35" s="1"/>
  <c r="AC250" i="35" s="1"/>
  <c r="Z250" i="35"/>
  <c r="Y250" i="35"/>
  <c r="AD249" i="35"/>
  <c r="AA249" i="35"/>
  <c r="AB249" i="35" s="1"/>
  <c r="AC249" i="35" s="1"/>
  <c r="Z249" i="35"/>
  <c r="Y249" i="35"/>
  <c r="AD248" i="35"/>
  <c r="AA248" i="35"/>
  <c r="AB248" i="35" s="1"/>
  <c r="AC248" i="35" s="1"/>
  <c r="Z248" i="35"/>
  <c r="Y248" i="35"/>
  <c r="AD247" i="35"/>
  <c r="AA247" i="35"/>
  <c r="AB247" i="35" s="1"/>
  <c r="AC247" i="35" s="1"/>
  <c r="Z247" i="35"/>
  <c r="Y247" i="35"/>
  <c r="AD246" i="35"/>
  <c r="AA246" i="35"/>
  <c r="AB246" i="35" s="1"/>
  <c r="AC246" i="35" s="1"/>
  <c r="Z246" i="35"/>
  <c r="Y246" i="35"/>
  <c r="AD245" i="35"/>
  <c r="AA245" i="35"/>
  <c r="AB245" i="35" s="1"/>
  <c r="AC245" i="35" s="1"/>
  <c r="Z245" i="35"/>
  <c r="Y245" i="35"/>
  <c r="AD244" i="35"/>
  <c r="AA244" i="35"/>
  <c r="AB244" i="35" s="1"/>
  <c r="AC244" i="35" s="1"/>
  <c r="Z244" i="35"/>
  <c r="Y244" i="35"/>
  <c r="AD243" i="35"/>
  <c r="AA243" i="35"/>
  <c r="AB243" i="35" s="1"/>
  <c r="AC243" i="35" s="1"/>
  <c r="Z243" i="35"/>
  <c r="Y243" i="35"/>
  <c r="AD242" i="35"/>
  <c r="AA242" i="35"/>
  <c r="AB242" i="35" s="1"/>
  <c r="AC242" i="35" s="1"/>
  <c r="Z242" i="35"/>
  <c r="Y242" i="35"/>
  <c r="AD241" i="35"/>
  <c r="AA241" i="35"/>
  <c r="AB241" i="35" s="1"/>
  <c r="AC241" i="35" s="1"/>
  <c r="Z241" i="35"/>
  <c r="Y241" i="35"/>
  <c r="AD240" i="35"/>
  <c r="AA240" i="35"/>
  <c r="AB240" i="35" s="1"/>
  <c r="AC240" i="35" s="1"/>
  <c r="Z240" i="35"/>
  <c r="Y240" i="35"/>
  <c r="AD239" i="35"/>
  <c r="AA239" i="35"/>
  <c r="AB239" i="35" s="1"/>
  <c r="AC239" i="35" s="1"/>
  <c r="Z239" i="35"/>
  <c r="Y239" i="35"/>
  <c r="AD238" i="35"/>
  <c r="AA238" i="35"/>
  <c r="AB238" i="35" s="1"/>
  <c r="AC238" i="35" s="1"/>
  <c r="Z238" i="35"/>
  <c r="Y238" i="35"/>
  <c r="AD237" i="35"/>
  <c r="AA237" i="35"/>
  <c r="AB237" i="35" s="1"/>
  <c r="AC237" i="35" s="1"/>
  <c r="Z237" i="35"/>
  <c r="Y237" i="35"/>
  <c r="AD236" i="35"/>
  <c r="AA236" i="35"/>
  <c r="AB236" i="35" s="1"/>
  <c r="AC236" i="35" s="1"/>
  <c r="Z236" i="35"/>
  <c r="Y236" i="35"/>
  <c r="AD235" i="35"/>
  <c r="AA235" i="35"/>
  <c r="AB235" i="35" s="1"/>
  <c r="AC235" i="35" s="1"/>
  <c r="Z235" i="35"/>
  <c r="Y235" i="35"/>
  <c r="AD234" i="35"/>
  <c r="AA234" i="35"/>
  <c r="AB234" i="35" s="1"/>
  <c r="AC234" i="35" s="1"/>
  <c r="Z234" i="35"/>
  <c r="Y234" i="35"/>
  <c r="AD233" i="35"/>
  <c r="AA233" i="35"/>
  <c r="AB233" i="35" s="1"/>
  <c r="AC233" i="35" s="1"/>
  <c r="Z233" i="35"/>
  <c r="Y233" i="35"/>
  <c r="AD232" i="35"/>
  <c r="AA232" i="35"/>
  <c r="AB232" i="35" s="1"/>
  <c r="AC232" i="35" s="1"/>
  <c r="Z232" i="35"/>
  <c r="Y232" i="35"/>
  <c r="AD231" i="35"/>
  <c r="AA231" i="35"/>
  <c r="AB231" i="35" s="1"/>
  <c r="AC231" i="35" s="1"/>
  <c r="Z231" i="35"/>
  <c r="Y231" i="35"/>
  <c r="AD230" i="35"/>
  <c r="AA230" i="35"/>
  <c r="AB230" i="35" s="1"/>
  <c r="AC230" i="35" s="1"/>
  <c r="Z230" i="35"/>
  <c r="Y230" i="35"/>
  <c r="AD229" i="35"/>
  <c r="AA229" i="35"/>
  <c r="AB229" i="35" s="1"/>
  <c r="AC229" i="35" s="1"/>
  <c r="Z229" i="35"/>
  <c r="Y229" i="35"/>
  <c r="AD228" i="35"/>
  <c r="AA228" i="35"/>
  <c r="AB228" i="35" s="1"/>
  <c r="AC228" i="35" s="1"/>
  <c r="Z228" i="35"/>
  <c r="Y228" i="35"/>
  <c r="AD227" i="35"/>
  <c r="AA227" i="35"/>
  <c r="AB227" i="35" s="1"/>
  <c r="AC227" i="35" s="1"/>
  <c r="Z227" i="35"/>
  <c r="Y227" i="35"/>
  <c r="AD226" i="35"/>
  <c r="AA226" i="35"/>
  <c r="AB226" i="35" s="1"/>
  <c r="AC226" i="35" s="1"/>
  <c r="Z226" i="35"/>
  <c r="Y226" i="35"/>
  <c r="AD225" i="35"/>
  <c r="AA225" i="35"/>
  <c r="AB225" i="35" s="1"/>
  <c r="AC225" i="35" s="1"/>
  <c r="Z225" i="35"/>
  <c r="Y225" i="35"/>
  <c r="AD224" i="35"/>
  <c r="AA224" i="35"/>
  <c r="AB224" i="35" s="1"/>
  <c r="AC224" i="35" s="1"/>
  <c r="Z224" i="35"/>
  <c r="Y224" i="35"/>
  <c r="AD223" i="35"/>
  <c r="AA223" i="35"/>
  <c r="AB223" i="35" s="1"/>
  <c r="AC223" i="35" s="1"/>
  <c r="Z223" i="35"/>
  <c r="Y223" i="35"/>
  <c r="AD222" i="35"/>
  <c r="AA222" i="35"/>
  <c r="AB222" i="35" s="1"/>
  <c r="AC222" i="35" s="1"/>
  <c r="Z222" i="35"/>
  <c r="Y222" i="35"/>
  <c r="AD221" i="35"/>
  <c r="AA221" i="35"/>
  <c r="AB221" i="35" s="1"/>
  <c r="AC221" i="35" s="1"/>
  <c r="Z221" i="35"/>
  <c r="Y221" i="35"/>
  <c r="AD220" i="35"/>
  <c r="AA220" i="35"/>
  <c r="AB220" i="35" s="1"/>
  <c r="AC220" i="35" s="1"/>
  <c r="Z220" i="35"/>
  <c r="Y220" i="35"/>
  <c r="AD219" i="35"/>
  <c r="AA219" i="35"/>
  <c r="AB219" i="35" s="1"/>
  <c r="AC219" i="35" s="1"/>
  <c r="Z219" i="35"/>
  <c r="Y219" i="35"/>
  <c r="AD218" i="35"/>
  <c r="AA218" i="35"/>
  <c r="AB218" i="35" s="1"/>
  <c r="AC218" i="35" s="1"/>
  <c r="Z218" i="35"/>
  <c r="Y218" i="35"/>
  <c r="AD217" i="35"/>
  <c r="AA217" i="35"/>
  <c r="AB217" i="35" s="1"/>
  <c r="AC217" i="35" s="1"/>
  <c r="Z217" i="35"/>
  <c r="Y217" i="35"/>
  <c r="AD216" i="35"/>
  <c r="AA216" i="35"/>
  <c r="AB216" i="35" s="1"/>
  <c r="AC216" i="35" s="1"/>
  <c r="Z216" i="35"/>
  <c r="Y216" i="35"/>
  <c r="AD215" i="35"/>
  <c r="AA215" i="35"/>
  <c r="AB215" i="35" s="1"/>
  <c r="AC215" i="35" s="1"/>
  <c r="Z215" i="35"/>
  <c r="Y215" i="35"/>
  <c r="AD214" i="35"/>
  <c r="AA214" i="35"/>
  <c r="AB214" i="35" s="1"/>
  <c r="AC214" i="35" s="1"/>
  <c r="Z214" i="35"/>
  <c r="Y214" i="35"/>
  <c r="AD213" i="35"/>
  <c r="AA213" i="35"/>
  <c r="AB213" i="35" s="1"/>
  <c r="AC213" i="35" s="1"/>
  <c r="Z213" i="35"/>
  <c r="Y213" i="35"/>
  <c r="AD212" i="35"/>
  <c r="AA212" i="35"/>
  <c r="AB212" i="35" s="1"/>
  <c r="AC212" i="35" s="1"/>
  <c r="Z212" i="35"/>
  <c r="Y212" i="35"/>
  <c r="AD211" i="35"/>
  <c r="AA211" i="35"/>
  <c r="AB211" i="35" s="1"/>
  <c r="AC211" i="35" s="1"/>
  <c r="Z211" i="35"/>
  <c r="Y211" i="35"/>
  <c r="AD210" i="35"/>
  <c r="AA210" i="35"/>
  <c r="AB210" i="35" s="1"/>
  <c r="AC210" i="35" s="1"/>
  <c r="Z210" i="35"/>
  <c r="Y210" i="35"/>
  <c r="AD209" i="35"/>
  <c r="AA209" i="35"/>
  <c r="AB209" i="35" s="1"/>
  <c r="AC209" i="35" s="1"/>
  <c r="Z209" i="35"/>
  <c r="Y209" i="35"/>
  <c r="AD208" i="35"/>
  <c r="AA208" i="35"/>
  <c r="AB208" i="35" s="1"/>
  <c r="AC208" i="35" s="1"/>
  <c r="Z208" i="35"/>
  <c r="Y208" i="35"/>
  <c r="AD207" i="35"/>
  <c r="AA207" i="35"/>
  <c r="AB207" i="35" s="1"/>
  <c r="AC207" i="35" s="1"/>
  <c r="Z207" i="35"/>
  <c r="Y207" i="35"/>
  <c r="AD206" i="35"/>
  <c r="AA206" i="35"/>
  <c r="AB206" i="35" s="1"/>
  <c r="AC206" i="35" s="1"/>
  <c r="Z206" i="35"/>
  <c r="Y206" i="35"/>
  <c r="AD205" i="35"/>
  <c r="AA205" i="35"/>
  <c r="AB205" i="35" s="1"/>
  <c r="AC205" i="35" s="1"/>
  <c r="Z205" i="35"/>
  <c r="Y205" i="35"/>
  <c r="AD204" i="35"/>
  <c r="AA204" i="35"/>
  <c r="AB204" i="35" s="1"/>
  <c r="AC204" i="35" s="1"/>
  <c r="Z204" i="35"/>
  <c r="Y204" i="35"/>
  <c r="AD203" i="35"/>
  <c r="AA203" i="35"/>
  <c r="AB203" i="35" s="1"/>
  <c r="AC203" i="35" s="1"/>
  <c r="Z203" i="35"/>
  <c r="Y203" i="35"/>
  <c r="AD202" i="35"/>
  <c r="AA202" i="35"/>
  <c r="AB202" i="35" s="1"/>
  <c r="AC202" i="35" s="1"/>
  <c r="Z202" i="35"/>
  <c r="Y202" i="35"/>
  <c r="AD201" i="35"/>
  <c r="AA201" i="35"/>
  <c r="AB201" i="35" s="1"/>
  <c r="AC201" i="35" s="1"/>
  <c r="Z201" i="35"/>
  <c r="Y201" i="35"/>
  <c r="AD200" i="35"/>
  <c r="AA200" i="35"/>
  <c r="AB200" i="35" s="1"/>
  <c r="AC200" i="35" s="1"/>
  <c r="Z200" i="35"/>
  <c r="Y200" i="35"/>
  <c r="AD199" i="35"/>
  <c r="AA199" i="35"/>
  <c r="AB199" i="35" s="1"/>
  <c r="AC199" i="35" s="1"/>
  <c r="Z199" i="35"/>
  <c r="Y199" i="35"/>
  <c r="AD198" i="35"/>
  <c r="AA198" i="35"/>
  <c r="AB198" i="35" s="1"/>
  <c r="AC198" i="35" s="1"/>
  <c r="Z198" i="35"/>
  <c r="Y198" i="35"/>
  <c r="AD197" i="35"/>
  <c r="AA197" i="35"/>
  <c r="AB197" i="35" s="1"/>
  <c r="AC197" i="35" s="1"/>
  <c r="Z197" i="35"/>
  <c r="Y197" i="35"/>
  <c r="AD196" i="35"/>
  <c r="AA196" i="35"/>
  <c r="AB196" i="35" s="1"/>
  <c r="AC196" i="35" s="1"/>
  <c r="Z196" i="35"/>
  <c r="Y196" i="35"/>
  <c r="AD195" i="35"/>
  <c r="AA195" i="35"/>
  <c r="AB195" i="35" s="1"/>
  <c r="AC195" i="35" s="1"/>
  <c r="Z195" i="35"/>
  <c r="Y195" i="35"/>
  <c r="AD194" i="35"/>
  <c r="AA194" i="35"/>
  <c r="AB194" i="35" s="1"/>
  <c r="AC194" i="35" s="1"/>
  <c r="Z194" i="35"/>
  <c r="Y194" i="35"/>
  <c r="AD193" i="35"/>
  <c r="AA193" i="35"/>
  <c r="AB193" i="35" s="1"/>
  <c r="AC193" i="35" s="1"/>
  <c r="Z193" i="35"/>
  <c r="Y193" i="35"/>
  <c r="AD192" i="35"/>
  <c r="AA192" i="35"/>
  <c r="AB192" i="35" s="1"/>
  <c r="AC192" i="35" s="1"/>
  <c r="Z192" i="35"/>
  <c r="Y192" i="35"/>
  <c r="AD191" i="35"/>
  <c r="AA191" i="35"/>
  <c r="AB191" i="35" s="1"/>
  <c r="AC191" i="35" s="1"/>
  <c r="Z191" i="35"/>
  <c r="Y191" i="35"/>
  <c r="AD190" i="35"/>
  <c r="AA190" i="35"/>
  <c r="AB190" i="35" s="1"/>
  <c r="AC190" i="35" s="1"/>
  <c r="Z190" i="35"/>
  <c r="Y190" i="35"/>
  <c r="AD189" i="35"/>
  <c r="AA189" i="35"/>
  <c r="AB189" i="35" s="1"/>
  <c r="AC189" i="35" s="1"/>
  <c r="Z189" i="35"/>
  <c r="Y189" i="35"/>
  <c r="AD188" i="35"/>
  <c r="AA188" i="35"/>
  <c r="AB188" i="35" s="1"/>
  <c r="AC188" i="35" s="1"/>
  <c r="Z188" i="35"/>
  <c r="Y188" i="35"/>
  <c r="AD187" i="35"/>
  <c r="AA187" i="35"/>
  <c r="AB187" i="35" s="1"/>
  <c r="AC187" i="35" s="1"/>
  <c r="Z187" i="35"/>
  <c r="Y187" i="35"/>
  <c r="AD186" i="35"/>
  <c r="AA186" i="35"/>
  <c r="AB186" i="35" s="1"/>
  <c r="AC186" i="35" s="1"/>
  <c r="Z186" i="35"/>
  <c r="Y186" i="35"/>
  <c r="AD185" i="35"/>
  <c r="AA185" i="35"/>
  <c r="AB185" i="35" s="1"/>
  <c r="AC185" i="35" s="1"/>
  <c r="Z185" i="35"/>
  <c r="Y185" i="35"/>
  <c r="AD184" i="35"/>
  <c r="AA184" i="35"/>
  <c r="AB184" i="35" s="1"/>
  <c r="AC184" i="35" s="1"/>
  <c r="Z184" i="35"/>
  <c r="Y184" i="35"/>
  <c r="AD183" i="35"/>
  <c r="AA183" i="35"/>
  <c r="AB183" i="35" s="1"/>
  <c r="AC183" i="35" s="1"/>
  <c r="Z183" i="35"/>
  <c r="Y183" i="35"/>
  <c r="AD182" i="35"/>
  <c r="AA182" i="35"/>
  <c r="AB182" i="35" s="1"/>
  <c r="AC182" i="35" s="1"/>
  <c r="Z182" i="35"/>
  <c r="Y182" i="35"/>
  <c r="AD181" i="35"/>
  <c r="AA181" i="35"/>
  <c r="AB181" i="35" s="1"/>
  <c r="AC181" i="35" s="1"/>
  <c r="Z181" i="35"/>
  <c r="Y181" i="35"/>
  <c r="AD180" i="35"/>
  <c r="AA180" i="35"/>
  <c r="AB180" i="35" s="1"/>
  <c r="AC180" i="35" s="1"/>
  <c r="Z180" i="35"/>
  <c r="Y180" i="35"/>
  <c r="AD179" i="35"/>
  <c r="AA179" i="35"/>
  <c r="AB179" i="35" s="1"/>
  <c r="AC179" i="35" s="1"/>
  <c r="Z179" i="35"/>
  <c r="Y179" i="35"/>
  <c r="AD178" i="35"/>
  <c r="AA178" i="35"/>
  <c r="AB178" i="35" s="1"/>
  <c r="AC178" i="35" s="1"/>
  <c r="Z178" i="35"/>
  <c r="Y178" i="35"/>
  <c r="AD177" i="35"/>
  <c r="AA177" i="35"/>
  <c r="AB177" i="35" s="1"/>
  <c r="AC177" i="35" s="1"/>
  <c r="Z177" i="35"/>
  <c r="Y177" i="35"/>
  <c r="AD176" i="35"/>
  <c r="AA176" i="35"/>
  <c r="AB176" i="35" s="1"/>
  <c r="AC176" i="35" s="1"/>
  <c r="Z176" i="35"/>
  <c r="Y176" i="35"/>
  <c r="AD175" i="35"/>
  <c r="AA175" i="35"/>
  <c r="AB175" i="35" s="1"/>
  <c r="AC175" i="35" s="1"/>
  <c r="Z175" i="35"/>
  <c r="Y175" i="35"/>
  <c r="AD174" i="35"/>
  <c r="AA174" i="35"/>
  <c r="AB174" i="35" s="1"/>
  <c r="AC174" i="35" s="1"/>
  <c r="Z174" i="35"/>
  <c r="Y174" i="35"/>
  <c r="AD173" i="35"/>
  <c r="AA173" i="35"/>
  <c r="AB173" i="35" s="1"/>
  <c r="AC173" i="35" s="1"/>
  <c r="Z173" i="35"/>
  <c r="Y173" i="35"/>
  <c r="AD172" i="35"/>
  <c r="AA172" i="35"/>
  <c r="AB172" i="35" s="1"/>
  <c r="AC172" i="35" s="1"/>
  <c r="Z172" i="35"/>
  <c r="Y172" i="35"/>
  <c r="AD171" i="35"/>
  <c r="AA171" i="35"/>
  <c r="AB171" i="35" s="1"/>
  <c r="AC171" i="35" s="1"/>
  <c r="Z171" i="35"/>
  <c r="Y171" i="35"/>
  <c r="AD170" i="35"/>
  <c r="AA170" i="35"/>
  <c r="AB170" i="35" s="1"/>
  <c r="AC170" i="35" s="1"/>
  <c r="Z170" i="35"/>
  <c r="Y170" i="35"/>
  <c r="AD169" i="35"/>
  <c r="AA169" i="35"/>
  <c r="AB169" i="35" s="1"/>
  <c r="AC169" i="35" s="1"/>
  <c r="Z169" i="35"/>
  <c r="Y169" i="35"/>
  <c r="AD168" i="35"/>
  <c r="AA168" i="35"/>
  <c r="AB168" i="35" s="1"/>
  <c r="AC168" i="35" s="1"/>
  <c r="Z168" i="35"/>
  <c r="Y168" i="35"/>
  <c r="AD167" i="35"/>
  <c r="AA167" i="35"/>
  <c r="AB167" i="35" s="1"/>
  <c r="AC167" i="35" s="1"/>
  <c r="Z167" i="35"/>
  <c r="Y167" i="35"/>
  <c r="AD166" i="35"/>
  <c r="AA166" i="35"/>
  <c r="AB166" i="35" s="1"/>
  <c r="AC166" i="35" s="1"/>
  <c r="Z166" i="35"/>
  <c r="Y166" i="35"/>
  <c r="AD165" i="35"/>
  <c r="AA165" i="35"/>
  <c r="AB165" i="35" s="1"/>
  <c r="AC165" i="35" s="1"/>
  <c r="Z165" i="35"/>
  <c r="Y165" i="35"/>
  <c r="AD164" i="35"/>
  <c r="AA164" i="35"/>
  <c r="AB164" i="35" s="1"/>
  <c r="AC164" i="35" s="1"/>
  <c r="Z164" i="35"/>
  <c r="Y164" i="35"/>
  <c r="AD163" i="35"/>
  <c r="AA163" i="35"/>
  <c r="AB163" i="35" s="1"/>
  <c r="AC163" i="35" s="1"/>
  <c r="Z163" i="35"/>
  <c r="Y163" i="35"/>
  <c r="AD162" i="35"/>
  <c r="AA162" i="35"/>
  <c r="AB162" i="35" s="1"/>
  <c r="AC162" i="35" s="1"/>
  <c r="Z162" i="35"/>
  <c r="Y162" i="35"/>
  <c r="AD161" i="35"/>
  <c r="AA161" i="35"/>
  <c r="AB161" i="35" s="1"/>
  <c r="AC161" i="35" s="1"/>
  <c r="Z161" i="35"/>
  <c r="Y161" i="35"/>
  <c r="AD160" i="35"/>
  <c r="AA160" i="35"/>
  <c r="AB160" i="35" s="1"/>
  <c r="AC160" i="35" s="1"/>
  <c r="Z160" i="35"/>
  <c r="Y160" i="35"/>
  <c r="AD159" i="35"/>
  <c r="AA159" i="35"/>
  <c r="AB159" i="35" s="1"/>
  <c r="AC159" i="35" s="1"/>
  <c r="Z159" i="35"/>
  <c r="Y159" i="35"/>
  <c r="AD158" i="35"/>
  <c r="AA158" i="35"/>
  <c r="AB158" i="35" s="1"/>
  <c r="AC158" i="35" s="1"/>
  <c r="Z158" i="35"/>
  <c r="Y158" i="35"/>
  <c r="AD157" i="35"/>
  <c r="AA157" i="35"/>
  <c r="AB157" i="35" s="1"/>
  <c r="AC157" i="35" s="1"/>
  <c r="Z157" i="35"/>
  <c r="Y157" i="35"/>
  <c r="AD156" i="35"/>
  <c r="AA156" i="35"/>
  <c r="AB156" i="35" s="1"/>
  <c r="AC156" i="35" s="1"/>
  <c r="Z156" i="35"/>
  <c r="Y156" i="35"/>
  <c r="AD155" i="35"/>
  <c r="AA155" i="35"/>
  <c r="AB155" i="35" s="1"/>
  <c r="AC155" i="35" s="1"/>
  <c r="Z155" i="35"/>
  <c r="Y155" i="35"/>
  <c r="AD154" i="35"/>
  <c r="AA154" i="35"/>
  <c r="AB154" i="35" s="1"/>
  <c r="AC154" i="35" s="1"/>
  <c r="Z154" i="35"/>
  <c r="Y154" i="35"/>
  <c r="AD153" i="35"/>
  <c r="AA153" i="35"/>
  <c r="AB153" i="35" s="1"/>
  <c r="AC153" i="35" s="1"/>
  <c r="Z153" i="35"/>
  <c r="Y153" i="35"/>
  <c r="AD152" i="35"/>
  <c r="AA152" i="35"/>
  <c r="AB152" i="35" s="1"/>
  <c r="AC152" i="35" s="1"/>
  <c r="Z152" i="35"/>
  <c r="Y152" i="35"/>
  <c r="AD151" i="35"/>
  <c r="AA151" i="35"/>
  <c r="AB151" i="35" s="1"/>
  <c r="AC151" i="35" s="1"/>
  <c r="Z151" i="35"/>
  <c r="Y151" i="35"/>
  <c r="AD150" i="35"/>
  <c r="AA150" i="35"/>
  <c r="AB150" i="35" s="1"/>
  <c r="AC150" i="35" s="1"/>
  <c r="Z150" i="35"/>
  <c r="Y150" i="35"/>
  <c r="AD149" i="35"/>
  <c r="AA149" i="35"/>
  <c r="AB149" i="35" s="1"/>
  <c r="AC149" i="35" s="1"/>
  <c r="Z149" i="35"/>
  <c r="Y149" i="35"/>
  <c r="AD148" i="35"/>
  <c r="AA148" i="35"/>
  <c r="AB148" i="35" s="1"/>
  <c r="AC148" i="35" s="1"/>
  <c r="Z148" i="35"/>
  <c r="Y148" i="35"/>
  <c r="AD147" i="35"/>
  <c r="AA147" i="35"/>
  <c r="AB147" i="35" s="1"/>
  <c r="AC147" i="35" s="1"/>
  <c r="Z147" i="35"/>
  <c r="Y147" i="35"/>
  <c r="AD146" i="35"/>
  <c r="AA146" i="35"/>
  <c r="AB146" i="35" s="1"/>
  <c r="AC146" i="35" s="1"/>
  <c r="Z146" i="35"/>
  <c r="Y146" i="35"/>
  <c r="AD145" i="35"/>
  <c r="AA145" i="35"/>
  <c r="AB145" i="35" s="1"/>
  <c r="AC145" i="35" s="1"/>
  <c r="Z145" i="35"/>
  <c r="Y145" i="35"/>
  <c r="AD144" i="35"/>
  <c r="AA144" i="35"/>
  <c r="AB144" i="35" s="1"/>
  <c r="AC144" i="35" s="1"/>
  <c r="Z144" i="35"/>
  <c r="Y144" i="35"/>
  <c r="AD143" i="35"/>
  <c r="AA143" i="35"/>
  <c r="AB143" i="35" s="1"/>
  <c r="AC143" i="35" s="1"/>
  <c r="Z143" i="35"/>
  <c r="Y143" i="35"/>
  <c r="AD142" i="35"/>
  <c r="AA142" i="35"/>
  <c r="AB142" i="35" s="1"/>
  <c r="AC142" i="35" s="1"/>
  <c r="Z142" i="35"/>
  <c r="Y142" i="35"/>
  <c r="AD141" i="35"/>
  <c r="AA141" i="35"/>
  <c r="AB141" i="35" s="1"/>
  <c r="AC141" i="35" s="1"/>
  <c r="Z141" i="35"/>
  <c r="Y141" i="35"/>
  <c r="AD140" i="35"/>
  <c r="AA140" i="35"/>
  <c r="AB140" i="35" s="1"/>
  <c r="AC140" i="35" s="1"/>
  <c r="Z140" i="35"/>
  <c r="Y140" i="35"/>
  <c r="AD139" i="35"/>
  <c r="AA139" i="35"/>
  <c r="AB139" i="35" s="1"/>
  <c r="AC139" i="35" s="1"/>
  <c r="Z139" i="35"/>
  <c r="Y139" i="35"/>
  <c r="AD138" i="35"/>
  <c r="AA138" i="35"/>
  <c r="AB138" i="35" s="1"/>
  <c r="AC138" i="35" s="1"/>
  <c r="Z138" i="35"/>
  <c r="Y138" i="35"/>
  <c r="AD137" i="35"/>
  <c r="AA137" i="35"/>
  <c r="AB137" i="35" s="1"/>
  <c r="AC137" i="35" s="1"/>
  <c r="Z137" i="35"/>
  <c r="Y137" i="35"/>
  <c r="AD136" i="35"/>
  <c r="AA136" i="35"/>
  <c r="AB136" i="35" s="1"/>
  <c r="AC136" i="35" s="1"/>
  <c r="Z136" i="35"/>
  <c r="Y136" i="35"/>
  <c r="AD135" i="35"/>
  <c r="AA135" i="35"/>
  <c r="AB135" i="35" s="1"/>
  <c r="AC135" i="35" s="1"/>
  <c r="Z135" i="35"/>
  <c r="Y135" i="35"/>
  <c r="AD134" i="35"/>
  <c r="AA134" i="35"/>
  <c r="AB134" i="35" s="1"/>
  <c r="AC134" i="35" s="1"/>
  <c r="Z134" i="35"/>
  <c r="Y134" i="35"/>
  <c r="AD133" i="35"/>
  <c r="AA133" i="35"/>
  <c r="AB133" i="35" s="1"/>
  <c r="AC133" i="35" s="1"/>
  <c r="Z133" i="35"/>
  <c r="Y133" i="35"/>
  <c r="AD132" i="35"/>
  <c r="AA132" i="35"/>
  <c r="AB132" i="35" s="1"/>
  <c r="AC132" i="35" s="1"/>
  <c r="Z132" i="35"/>
  <c r="Y132" i="35"/>
  <c r="AD131" i="35"/>
  <c r="AA131" i="35"/>
  <c r="AB131" i="35" s="1"/>
  <c r="AC131" i="35" s="1"/>
  <c r="Z131" i="35"/>
  <c r="Y131" i="35"/>
  <c r="AD130" i="35"/>
  <c r="AA130" i="35"/>
  <c r="AB130" i="35" s="1"/>
  <c r="AC130" i="35" s="1"/>
  <c r="Z130" i="35"/>
  <c r="Y130" i="35"/>
  <c r="AD129" i="35"/>
  <c r="AA129" i="35"/>
  <c r="AB129" i="35" s="1"/>
  <c r="AC129" i="35" s="1"/>
  <c r="Z129" i="35"/>
  <c r="Y129" i="35"/>
  <c r="AD128" i="35"/>
  <c r="AA128" i="35"/>
  <c r="AB128" i="35" s="1"/>
  <c r="AC128" i="35" s="1"/>
  <c r="Z128" i="35"/>
  <c r="Y128" i="35"/>
  <c r="AD127" i="35"/>
  <c r="AA127" i="35"/>
  <c r="AB127" i="35" s="1"/>
  <c r="AC127" i="35" s="1"/>
  <c r="Z127" i="35"/>
  <c r="Y127" i="35"/>
  <c r="AD126" i="35"/>
  <c r="AA126" i="35"/>
  <c r="AB126" i="35" s="1"/>
  <c r="AC126" i="35" s="1"/>
  <c r="Z126" i="35"/>
  <c r="Y126" i="35"/>
  <c r="AD125" i="35"/>
  <c r="AA125" i="35"/>
  <c r="AB125" i="35" s="1"/>
  <c r="AC125" i="35" s="1"/>
  <c r="Z125" i="35"/>
  <c r="Y125" i="35"/>
  <c r="AD124" i="35"/>
  <c r="AA124" i="35"/>
  <c r="AB124" i="35" s="1"/>
  <c r="AC124" i="35" s="1"/>
  <c r="Z124" i="35"/>
  <c r="Y124" i="35"/>
  <c r="AD123" i="35"/>
  <c r="AA123" i="35"/>
  <c r="AB123" i="35" s="1"/>
  <c r="AC123" i="35" s="1"/>
  <c r="Z123" i="35"/>
  <c r="Y123" i="35"/>
  <c r="AD122" i="35"/>
  <c r="AA122" i="35"/>
  <c r="AB122" i="35" s="1"/>
  <c r="AC122" i="35" s="1"/>
  <c r="Z122" i="35"/>
  <c r="Y122" i="35"/>
  <c r="AD121" i="35"/>
  <c r="AA121" i="35"/>
  <c r="AB121" i="35" s="1"/>
  <c r="AC121" i="35" s="1"/>
  <c r="Z121" i="35"/>
  <c r="Y121" i="35"/>
  <c r="AD120" i="35"/>
  <c r="AA120" i="35"/>
  <c r="AB120" i="35" s="1"/>
  <c r="AC120" i="35" s="1"/>
  <c r="Z120" i="35"/>
  <c r="Y120" i="35"/>
  <c r="AD119" i="35"/>
  <c r="AA119" i="35"/>
  <c r="AB119" i="35" s="1"/>
  <c r="AC119" i="35" s="1"/>
  <c r="Z119" i="35"/>
  <c r="Y119" i="35"/>
  <c r="AD118" i="35"/>
  <c r="AA118" i="35"/>
  <c r="AB118" i="35" s="1"/>
  <c r="AC118" i="35" s="1"/>
  <c r="Z118" i="35"/>
  <c r="Y118" i="35"/>
  <c r="AD117" i="35"/>
  <c r="AA117" i="35"/>
  <c r="AB117" i="35" s="1"/>
  <c r="AC117" i="35" s="1"/>
  <c r="Z117" i="35"/>
  <c r="Y117" i="35"/>
  <c r="AD116" i="35"/>
  <c r="AA116" i="35"/>
  <c r="AB116" i="35" s="1"/>
  <c r="AC116" i="35" s="1"/>
  <c r="Z116" i="35"/>
  <c r="Y116" i="35"/>
  <c r="AD115" i="35"/>
  <c r="AA115" i="35"/>
  <c r="AB115" i="35" s="1"/>
  <c r="AC115" i="35" s="1"/>
  <c r="Z115" i="35"/>
  <c r="Y115" i="35"/>
  <c r="AD114" i="35"/>
  <c r="AA114" i="35"/>
  <c r="AB114" i="35" s="1"/>
  <c r="AC114" i="35" s="1"/>
  <c r="Z114" i="35"/>
  <c r="Y114" i="35"/>
  <c r="AD113" i="35"/>
  <c r="AA113" i="35"/>
  <c r="AB113" i="35" s="1"/>
  <c r="AC113" i="35" s="1"/>
  <c r="Z113" i="35"/>
  <c r="Y113" i="35"/>
  <c r="AD112" i="35"/>
  <c r="AA112" i="35"/>
  <c r="AB112" i="35" s="1"/>
  <c r="AC112" i="35" s="1"/>
  <c r="Z112" i="35"/>
  <c r="Y112" i="35"/>
  <c r="AD111" i="35"/>
  <c r="AA111" i="35"/>
  <c r="AB111" i="35" s="1"/>
  <c r="AC111" i="35" s="1"/>
  <c r="Z111" i="35"/>
  <c r="Y111" i="35"/>
  <c r="AD110" i="35"/>
  <c r="AA110" i="35"/>
  <c r="AB110" i="35" s="1"/>
  <c r="AC110" i="35" s="1"/>
  <c r="Z110" i="35"/>
  <c r="Y110" i="35"/>
  <c r="AD109" i="35"/>
  <c r="AA109" i="35"/>
  <c r="AB109" i="35" s="1"/>
  <c r="AC109" i="35" s="1"/>
  <c r="Z109" i="35"/>
  <c r="Y109" i="35"/>
  <c r="AD108" i="35"/>
  <c r="AA108" i="35"/>
  <c r="AB108" i="35" s="1"/>
  <c r="AC108" i="35" s="1"/>
  <c r="Z108" i="35"/>
  <c r="Y108" i="35"/>
  <c r="AD107" i="35"/>
  <c r="AA107" i="35"/>
  <c r="AB107" i="35" s="1"/>
  <c r="AC107" i="35" s="1"/>
  <c r="Z107" i="35"/>
  <c r="Y107" i="35"/>
  <c r="AD106" i="35"/>
  <c r="AA106" i="35"/>
  <c r="AB106" i="35" s="1"/>
  <c r="AC106" i="35" s="1"/>
  <c r="Z106" i="35"/>
  <c r="Y106" i="35"/>
  <c r="AD105" i="35"/>
  <c r="AA105" i="35"/>
  <c r="AB105" i="35" s="1"/>
  <c r="AC105" i="35" s="1"/>
  <c r="Z105" i="35"/>
  <c r="Y105" i="35"/>
  <c r="AD104" i="35"/>
  <c r="AA104" i="35"/>
  <c r="AB104" i="35" s="1"/>
  <c r="AC104" i="35" s="1"/>
  <c r="Z104" i="35"/>
  <c r="Y104" i="35"/>
  <c r="AD103" i="35"/>
  <c r="AA103" i="35"/>
  <c r="AB103" i="35" s="1"/>
  <c r="AC103" i="35" s="1"/>
  <c r="Z103" i="35"/>
  <c r="Y103" i="35"/>
  <c r="AD102" i="35"/>
  <c r="AA102" i="35"/>
  <c r="AB102" i="35" s="1"/>
  <c r="AC102" i="35" s="1"/>
  <c r="Z102" i="35"/>
  <c r="Y102" i="35"/>
  <c r="AD101" i="35"/>
  <c r="AA101" i="35"/>
  <c r="AB101" i="35" s="1"/>
  <c r="AC101" i="35" s="1"/>
  <c r="Z101" i="35"/>
  <c r="Y101" i="35"/>
  <c r="AD100" i="35"/>
  <c r="AA100" i="35"/>
  <c r="AB100" i="35" s="1"/>
  <c r="AC100" i="35" s="1"/>
  <c r="Z100" i="35"/>
  <c r="Y100" i="35"/>
  <c r="AD99" i="35"/>
  <c r="AA99" i="35"/>
  <c r="AB99" i="35" s="1"/>
  <c r="AC99" i="35" s="1"/>
  <c r="Z99" i="35"/>
  <c r="Y99" i="35"/>
  <c r="AD98" i="35"/>
  <c r="AA98" i="35"/>
  <c r="AB98" i="35" s="1"/>
  <c r="AC98" i="35" s="1"/>
  <c r="Z98" i="35"/>
  <c r="Y98" i="35"/>
  <c r="AD97" i="35"/>
  <c r="AA97" i="35"/>
  <c r="AB97" i="35" s="1"/>
  <c r="AC97" i="35" s="1"/>
  <c r="Z97" i="35"/>
  <c r="Y97" i="35"/>
  <c r="AD96" i="35"/>
  <c r="AA96" i="35"/>
  <c r="AB96" i="35" s="1"/>
  <c r="AC96" i="35" s="1"/>
  <c r="Z96" i="35"/>
  <c r="Y96" i="35"/>
  <c r="AD95" i="35"/>
  <c r="AA95" i="35"/>
  <c r="AB95" i="35" s="1"/>
  <c r="AC95" i="35" s="1"/>
  <c r="Z95" i="35"/>
  <c r="Y95" i="35"/>
  <c r="AD94" i="35"/>
  <c r="AA94" i="35"/>
  <c r="AB94" i="35" s="1"/>
  <c r="AC94" i="35" s="1"/>
  <c r="Z94" i="35"/>
  <c r="Y94" i="35"/>
  <c r="AD93" i="35"/>
  <c r="AA93" i="35"/>
  <c r="AB93" i="35" s="1"/>
  <c r="AC93" i="35" s="1"/>
  <c r="Z93" i="35"/>
  <c r="Y93" i="35"/>
  <c r="AD92" i="35"/>
  <c r="AA92" i="35"/>
  <c r="AB92" i="35" s="1"/>
  <c r="AC92" i="35" s="1"/>
  <c r="Z92" i="35"/>
  <c r="Y92" i="35"/>
  <c r="AD91" i="35"/>
  <c r="AA91" i="35"/>
  <c r="AB91" i="35" s="1"/>
  <c r="AC91" i="35" s="1"/>
  <c r="Z91" i="35"/>
  <c r="Y91" i="35"/>
  <c r="AD90" i="35"/>
  <c r="AA90" i="35"/>
  <c r="AB90" i="35" s="1"/>
  <c r="AC90" i="35" s="1"/>
  <c r="Z90" i="35"/>
  <c r="Y90" i="35"/>
  <c r="AD89" i="35"/>
  <c r="AA89" i="35"/>
  <c r="AB89" i="35" s="1"/>
  <c r="AC89" i="35" s="1"/>
  <c r="Z89" i="35"/>
  <c r="Y89" i="35"/>
  <c r="AD88" i="35"/>
  <c r="AA88" i="35"/>
  <c r="AB88" i="35" s="1"/>
  <c r="AC88" i="35" s="1"/>
  <c r="Z88" i="35"/>
  <c r="Y88" i="35"/>
  <c r="AD87" i="35"/>
  <c r="AA87" i="35"/>
  <c r="AB87" i="35" s="1"/>
  <c r="AC87" i="35" s="1"/>
  <c r="Z87" i="35"/>
  <c r="Y87" i="35"/>
  <c r="AD86" i="35"/>
  <c r="AA86" i="35"/>
  <c r="AB86" i="35" s="1"/>
  <c r="AC86" i="35" s="1"/>
  <c r="Z86" i="35"/>
  <c r="Y86" i="35"/>
  <c r="AD85" i="35"/>
  <c r="AA85" i="35"/>
  <c r="AB85" i="35" s="1"/>
  <c r="AC85" i="35" s="1"/>
  <c r="Z85" i="35"/>
  <c r="Y85" i="35"/>
  <c r="AD84" i="35"/>
  <c r="AA84" i="35"/>
  <c r="AB84" i="35" s="1"/>
  <c r="AC84" i="35" s="1"/>
  <c r="Z84" i="35"/>
  <c r="Y84" i="35"/>
  <c r="AD83" i="35"/>
  <c r="AA83" i="35"/>
  <c r="AB83" i="35" s="1"/>
  <c r="AC83" i="35" s="1"/>
  <c r="Z83" i="35"/>
  <c r="Y83" i="35"/>
  <c r="AD82" i="35"/>
  <c r="AA82" i="35"/>
  <c r="AB82" i="35" s="1"/>
  <c r="AC82" i="35" s="1"/>
  <c r="Z82" i="35"/>
  <c r="Y82" i="35"/>
  <c r="AD81" i="35"/>
  <c r="AA81" i="35"/>
  <c r="AB81" i="35" s="1"/>
  <c r="AC81" i="35" s="1"/>
  <c r="Z81" i="35"/>
  <c r="Y81" i="35"/>
  <c r="AD80" i="35"/>
  <c r="AA80" i="35"/>
  <c r="AB80" i="35" s="1"/>
  <c r="AC80" i="35" s="1"/>
  <c r="Z80" i="35"/>
  <c r="Y80" i="35"/>
  <c r="AD79" i="35"/>
  <c r="AA79" i="35"/>
  <c r="AB79" i="35" s="1"/>
  <c r="AC79" i="35" s="1"/>
  <c r="Z79" i="35"/>
  <c r="Y79" i="35"/>
  <c r="AD78" i="35"/>
  <c r="AA78" i="35"/>
  <c r="AB78" i="35" s="1"/>
  <c r="AC78" i="35" s="1"/>
  <c r="Z78" i="35"/>
  <c r="Y78" i="35"/>
  <c r="AD77" i="35"/>
  <c r="AA77" i="35"/>
  <c r="AB77" i="35" s="1"/>
  <c r="AC77" i="35" s="1"/>
  <c r="Z77" i="35"/>
  <c r="Y77" i="35"/>
  <c r="AD76" i="35"/>
  <c r="AA76" i="35"/>
  <c r="AB76" i="35" s="1"/>
  <c r="AC76" i="35" s="1"/>
  <c r="Z76" i="35"/>
  <c r="Y76" i="35"/>
  <c r="AD75" i="35"/>
  <c r="AA75" i="35"/>
  <c r="AB75" i="35" s="1"/>
  <c r="AC75" i="35" s="1"/>
  <c r="Z75" i="35"/>
  <c r="Y75" i="35"/>
  <c r="AD74" i="35"/>
  <c r="AA74" i="35"/>
  <c r="AB74" i="35" s="1"/>
  <c r="AC74" i="35" s="1"/>
  <c r="Z74" i="35"/>
  <c r="Y74" i="35"/>
  <c r="AD73" i="35"/>
  <c r="AA73" i="35"/>
  <c r="AB73" i="35" s="1"/>
  <c r="AC73" i="35" s="1"/>
  <c r="Z73" i="35"/>
  <c r="Y73" i="35"/>
  <c r="AD72" i="35"/>
  <c r="AA72" i="35"/>
  <c r="AB72" i="35" s="1"/>
  <c r="AC72" i="35" s="1"/>
  <c r="Z72" i="35"/>
  <c r="Y72" i="35"/>
  <c r="AD71" i="35"/>
  <c r="AA71" i="35"/>
  <c r="AB71" i="35" s="1"/>
  <c r="AC71" i="35" s="1"/>
  <c r="Z71" i="35"/>
  <c r="Y71" i="35"/>
  <c r="AD70" i="35"/>
  <c r="AA70" i="35"/>
  <c r="AB70" i="35" s="1"/>
  <c r="AC70" i="35" s="1"/>
  <c r="Z70" i="35"/>
  <c r="Y70" i="35"/>
  <c r="AD69" i="35"/>
  <c r="AA69" i="35"/>
  <c r="AB69" i="35" s="1"/>
  <c r="AC69" i="35" s="1"/>
  <c r="Z69" i="35"/>
  <c r="Y69" i="35"/>
  <c r="AD68" i="35"/>
  <c r="AA68" i="35"/>
  <c r="AB68" i="35" s="1"/>
  <c r="AC68" i="35" s="1"/>
  <c r="Z68" i="35"/>
  <c r="Y68" i="35"/>
  <c r="AD67" i="35"/>
  <c r="AA67" i="35"/>
  <c r="AB67" i="35" s="1"/>
  <c r="AC67" i="35" s="1"/>
  <c r="Z67" i="35"/>
  <c r="Y67" i="35"/>
  <c r="AD66" i="35"/>
  <c r="AA66" i="35"/>
  <c r="AB66" i="35" s="1"/>
  <c r="AC66" i="35" s="1"/>
  <c r="Z66" i="35"/>
  <c r="Y66" i="35"/>
  <c r="AD65" i="35"/>
  <c r="AA65" i="35"/>
  <c r="AB65" i="35" s="1"/>
  <c r="AC65" i="35" s="1"/>
  <c r="Z65" i="35"/>
  <c r="Y65" i="35"/>
  <c r="AD64" i="35"/>
  <c r="AA64" i="35"/>
  <c r="AB64" i="35" s="1"/>
  <c r="AC64" i="35" s="1"/>
  <c r="Z64" i="35"/>
  <c r="Y64" i="35"/>
  <c r="AD63" i="35"/>
  <c r="AA63" i="35"/>
  <c r="AB63" i="35" s="1"/>
  <c r="AC63" i="35" s="1"/>
  <c r="Z63" i="35"/>
  <c r="Y63" i="35"/>
  <c r="AD62" i="35"/>
  <c r="AA62" i="35"/>
  <c r="AB62" i="35" s="1"/>
  <c r="AC62" i="35" s="1"/>
  <c r="Z62" i="35"/>
  <c r="Y62" i="35"/>
  <c r="AD61" i="35"/>
  <c r="AA61" i="35"/>
  <c r="AB61" i="35" s="1"/>
  <c r="AC61" i="35" s="1"/>
  <c r="Z61" i="35"/>
  <c r="Y61" i="35"/>
  <c r="AD60" i="35"/>
  <c r="AA60" i="35"/>
  <c r="AB60" i="35" s="1"/>
  <c r="AC60" i="35" s="1"/>
  <c r="Z60" i="35"/>
  <c r="Y60" i="35"/>
  <c r="AD59" i="35"/>
  <c r="AA59" i="35"/>
  <c r="AB59" i="35" s="1"/>
  <c r="AC59" i="35" s="1"/>
  <c r="Z59" i="35"/>
  <c r="Y59" i="35"/>
  <c r="AD58" i="35"/>
  <c r="AA58" i="35"/>
  <c r="AB58" i="35" s="1"/>
  <c r="AC58" i="35" s="1"/>
  <c r="Z58" i="35"/>
  <c r="Y58" i="35"/>
  <c r="AD57" i="35"/>
  <c r="AA57" i="35"/>
  <c r="AB57" i="35" s="1"/>
  <c r="AC57" i="35" s="1"/>
  <c r="Z57" i="35"/>
  <c r="Y57" i="35"/>
  <c r="AD56" i="35"/>
  <c r="AA56" i="35"/>
  <c r="AB56" i="35" s="1"/>
  <c r="AC56" i="35" s="1"/>
  <c r="Z56" i="35"/>
  <c r="Y56" i="35"/>
  <c r="AD55" i="35"/>
  <c r="AA55" i="35"/>
  <c r="AB55" i="35" s="1"/>
  <c r="AC55" i="35" s="1"/>
  <c r="Z55" i="35"/>
  <c r="Y55" i="35"/>
  <c r="AD54" i="35"/>
  <c r="AA54" i="35"/>
  <c r="AB54" i="35" s="1"/>
  <c r="AC54" i="35" s="1"/>
  <c r="Z54" i="35"/>
  <c r="Y54" i="35"/>
  <c r="AD53" i="35"/>
  <c r="AA53" i="35"/>
  <c r="AB53" i="35" s="1"/>
  <c r="AC53" i="35" s="1"/>
  <c r="Z53" i="35"/>
  <c r="Y53" i="35"/>
  <c r="AD52" i="35"/>
  <c r="AA52" i="35"/>
  <c r="AB52" i="35" s="1"/>
  <c r="AC52" i="35" s="1"/>
  <c r="Z52" i="35"/>
  <c r="Y52" i="35"/>
  <c r="AD51" i="35"/>
  <c r="AA51" i="35"/>
  <c r="AB51" i="35" s="1"/>
  <c r="AC51" i="35" s="1"/>
  <c r="Z51" i="35"/>
  <c r="Y51" i="35"/>
  <c r="AD50" i="35"/>
  <c r="AA50" i="35"/>
  <c r="AB50" i="35" s="1"/>
  <c r="AC50" i="35" s="1"/>
  <c r="Z50" i="35"/>
  <c r="Y50" i="35"/>
  <c r="AD49" i="35"/>
  <c r="AA49" i="35"/>
  <c r="AB49" i="35" s="1"/>
  <c r="AC49" i="35" s="1"/>
  <c r="Z49" i="35"/>
  <c r="Y49" i="35"/>
  <c r="AD48" i="35"/>
  <c r="AA48" i="35"/>
  <c r="AB48" i="35" s="1"/>
  <c r="AC48" i="35" s="1"/>
  <c r="Z48" i="35"/>
  <c r="Y48" i="35"/>
  <c r="AD47" i="35"/>
  <c r="AA47" i="35"/>
  <c r="AB47" i="35" s="1"/>
  <c r="AC47" i="35" s="1"/>
  <c r="Z47" i="35"/>
  <c r="Y47" i="35"/>
  <c r="AD46" i="35"/>
  <c r="AA46" i="35"/>
  <c r="AB46" i="35" s="1"/>
  <c r="AC46" i="35" s="1"/>
  <c r="Z46" i="35"/>
  <c r="Y46" i="35"/>
  <c r="AD45" i="35"/>
  <c r="AA45" i="35"/>
  <c r="AB45" i="35" s="1"/>
  <c r="AC45" i="35" s="1"/>
  <c r="Z45" i="35"/>
  <c r="Y45" i="35"/>
  <c r="AD44" i="35"/>
  <c r="AA44" i="35"/>
  <c r="AB44" i="35" s="1"/>
  <c r="AC44" i="35" s="1"/>
  <c r="Z44" i="35"/>
  <c r="Y44" i="35"/>
  <c r="AD43" i="35"/>
  <c r="AA43" i="35"/>
  <c r="AB43" i="35" s="1"/>
  <c r="AC43" i="35" s="1"/>
  <c r="Z43" i="35"/>
  <c r="Y43" i="35"/>
  <c r="AD42" i="35"/>
  <c r="AA42" i="35"/>
  <c r="AB42" i="35" s="1"/>
  <c r="AC42" i="35" s="1"/>
  <c r="Z42" i="35"/>
  <c r="Y42" i="35"/>
  <c r="AD41" i="35"/>
  <c r="AA41" i="35"/>
  <c r="AB41" i="35" s="1"/>
  <c r="AC41" i="35" s="1"/>
  <c r="Z41" i="35"/>
  <c r="Y41" i="35"/>
  <c r="AD40" i="35"/>
  <c r="AA40" i="35"/>
  <c r="AB40" i="35" s="1"/>
  <c r="AC40" i="35" s="1"/>
  <c r="Z40" i="35"/>
  <c r="Y40" i="35"/>
  <c r="AD39" i="35"/>
  <c r="AA39" i="35"/>
  <c r="AB39" i="35" s="1"/>
  <c r="AC39" i="35" s="1"/>
  <c r="Z39" i="35"/>
  <c r="Y39" i="35"/>
  <c r="AD38" i="35"/>
  <c r="AA38" i="35"/>
  <c r="AB38" i="35" s="1"/>
  <c r="AC38" i="35" s="1"/>
  <c r="Z38" i="35"/>
  <c r="Y38" i="35"/>
  <c r="AD37" i="35"/>
  <c r="AA37" i="35"/>
  <c r="AB37" i="35" s="1"/>
  <c r="AC37" i="35" s="1"/>
  <c r="Z37" i="35"/>
  <c r="Y37" i="35"/>
  <c r="AD36" i="35"/>
  <c r="AA36" i="35"/>
  <c r="AB36" i="35" s="1"/>
  <c r="AC36" i="35" s="1"/>
  <c r="Z36" i="35"/>
  <c r="Y36" i="35"/>
  <c r="AD35" i="35"/>
  <c r="AA35" i="35"/>
  <c r="AB35" i="35" s="1"/>
  <c r="AC35" i="35" s="1"/>
  <c r="Z35" i="35"/>
  <c r="Y35" i="35"/>
  <c r="AD34" i="35"/>
  <c r="AA34" i="35"/>
  <c r="AB34" i="35" s="1"/>
  <c r="AC34" i="35" s="1"/>
  <c r="Z34" i="35"/>
  <c r="Y34" i="35"/>
  <c r="AD33" i="35"/>
  <c r="AA33" i="35"/>
  <c r="AB33" i="35" s="1"/>
  <c r="AC33" i="35" s="1"/>
  <c r="Z33" i="35"/>
  <c r="Y33" i="35"/>
  <c r="AD32" i="35"/>
  <c r="AA32" i="35"/>
  <c r="AB32" i="35" s="1"/>
  <c r="AC32" i="35" s="1"/>
  <c r="Z32" i="35"/>
  <c r="Y32" i="35"/>
  <c r="AD31" i="35"/>
  <c r="AA31" i="35"/>
  <c r="AB31" i="35" s="1"/>
  <c r="AC31" i="35" s="1"/>
  <c r="Z31" i="35"/>
  <c r="Y31" i="35"/>
  <c r="AD30" i="35"/>
  <c r="AA30" i="35"/>
  <c r="AB30" i="35" s="1"/>
  <c r="AC30" i="35" s="1"/>
  <c r="Z30" i="35"/>
  <c r="Y30" i="35"/>
  <c r="AD29" i="35"/>
  <c r="AA29" i="35"/>
  <c r="AB29" i="35" s="1"/>
  <c r="AC29" i="35" s="1"/>
  <c r="Z29" i="35"/>
  <c r="Y29" i="35"/>
  <c r="AD28" i="35"/>
  <c r="AA28" i="35"/>
  <c r="AB28" i="35" s="1"/>
  <c r="AC28" i="35" s="1"/>
  <c r="Z28" i="35"/>
  <c r="Y28" i="35"/>
  <c r="AD27" i="35"/>
  <c r="AA27" i="35"/>
  <c r="AB27" i="35" s="1"/>
  <c r="AC27" i="35" s="1"/>
  <c r="Z27" i="35"/>
  <c r="Y27" i="35"/>
  <c r="AD26" i="35"/>
  <c r="AA26" i="35"/>
  <c r="AB26" i="35" s="1"/>
  <c r="AC26" i="35" s="1"/>
  <c r="Z26" i="35"/>
  <c r="Y26" i="35"/>
  <c r="AD25" i="35"/>
  <c r="AA25" i="35"/>
  <c r="AB25" i="35" s="1"/>
  <c r="AC25" i="35" s="1"/>
  <c r="Z25" i="35"/>
  <c r="Y25" i="35"/>
  <c r="AD24" i="35"/>
  <c r="AA24" i="35"/>
  <c r="AB24" i="35" s="1"/>
  <c r="AC24" i="35" s="1"/>
  <c r="Z24" i="35"/>
  <c r="Y24" i="35"/>
  <c r="AD23" i="35"/>
  <c r="AA23" i="35"/>
  <c r="AB23" i="35" s="1"/>
  <c r="AC23" i="35" s="1"/>
  <c r="Z23" i="35"/>
  <c r="Y23" i="35"/>
  <c r="AD22" i="35"/>
  <c r="AA22" i="35"/>
  <c r="AB22" i="35" s="1"/>
  <c r="AC22" i="35" s="1"/>
  <c r="Z22" i="35"/>
  <c r="Y22" i="35"/>
  <c r="AD21" i="35"/>
  <c r="AA21" i="35"/>
  <c r="AB21" i="35" s="1"/>
  <c r="AC21" i="35" s="1"/>
  <c r="Z21" i="35"/>
  <c r="Y21" i="35"/>
  <c r="AD20" i="35"/>
  <c r="AA20" i="35"/>
  <c r="AB20" i="35" s="1"/>
  <c r="AC20" i="35" s="1"/>
  <c r="Z20" i="35"/>
  <c r="Y20" i="35"/>
  <c r="AD19" i="35"/>
  <c r="AA19" i="35"/>
  <c r="AB19" i="35" s="1"/>
  <c r="AC19" i="35" s="1"/>
  <c r="Z19" i="35"/>
  <c r="Y19" i="35"/>
  <c r="AD18" i="35"/>
  <c r="AA18" i="35"/>
  <c r="AB18" i="35" s="1"/>
  <c r="AC18" i="35" s="1"/>
  <c r="Z18" i="35"/>
  <c r="Y18" i="35"/>
  <c r="AD17" i="35"/>
  <c r="AA17" i="35"/>
  <c r="AB17" i="35" s="1"/>
  <c r="AC17" i="35" s="1"/>
  <c r="Z17" i="35"/>
  <c r="Y17" i="35"/>
  <c r="AD16" i="35"/>
  <c r="AA16" i="35"/>
  <c r="AB16" i="35" s="1"/>
  <c r="AC16" i="35" s="1"/>
  <c r="Z16" i="35"/>
  <c r="Y16" i="35"/>
  <c r="AD15" i="35"/>
  <c r="AA15" i="35"/>
  <c r="AB15" i="35" s="1"/>
  <c r="AC15" i="35" s="1"/>
  <c r="Z15" i="35"/>
  <c r="Y15" i="35"/>
  <c r="AD14" i="35"/>
  <c r="AA14" i="35"/>
  <c r="AB14" i="35" s="1"/>
  <c r="AC14" i="35" s="1"/>
  <c r="Z14" i="35"/>
  <c r="Y14" i="35"/>
  <c r="AD13" i="35"/>
  <c r="AA13" i="35"/>
  <c r="AB13" i="35" s="1"/>
  <c r="AC13" i="35" s="1"/>
  <c r="Z13" i="35"/>
  <c r="Y13" i="35"/>
  <c r="AD12" i="35"/>
  <c r="AA12" i="35"/>
  <c r="AB12" i="35" s="1"/>
  <c r="AC12" i="35" s="1"/>
  <c r="Z12" i="35"/>
  <c r="Y12" i="35"/>
  <c r="AD11" i="35"/>
  <c r="AA11" i="35"/>
  <c r="AB11" i="35" s="1"/>
  <c r="AC11" i="35" s="1"/>
  <c r="Z11" i="35"/>
  <c r="Y11" i="35"/>
  <c r="AD10" i="35"/>
  <c r="AA10" i="35"/>
  <c r="AB10" i="35" s="1"/>
  <c r="AC10" i="35" s="1"/>
  <c r="Z10" i="35"/>
  <c r="Y10" i="35"/>
  <c r="AD9" i="35"/>
  <c r="AA9" i="35"/>
  <c r="AB9" i="35" s="1"/>
  <c r="AC9" i="35" s="1"/>
  <c r="Z9" i="35"/>
  <c r="Y9" i="35"/>
  <c r="AD8" i="35"/>
  <c r="AA8" i="35"/>
  <c r="AB8" i="35" s="1"/>
  <c r="AC8" i="35" s="1"/>
  <c r="Z8" i="35"/>
  <c r="Y8" i="35"/>
  <c r="AD7" i="35"/>
  <c r="AA7" i="35"/>
  <c r="AB7" i="35" s="1"/>
  <c r="AC7" i="35" s="1"/>
  <c r="Z7" i="35"/>
  <c r="Y7" i="35"/>
  <c r="AD6" i="35"/>
  <c r="AA6" i="35"/>
  <c r="AB6" i="35" s="1"/>
  <c r="AC6" i="35" s="1"/>
  <c r="Z6" i="35"/>
  <c r="Y6" i="35"/>
  <c r="AD5" i="35"/>
  <c r="AA5" i="35"/>
  <c r="AB5" i="35" s="1"/>
  <c r="AC5" i="35" s="1"/>
  <c r="Z5" i="35"/>
  <c r="Y5" i="35"/>
  <c r="AD4" i="35"/>
  <c r="AA4" i="35"/>
  <c r="AB4" i="35" s="1"/>
  <c r="AC4" i="35" s="1"/>
  <c r="Z4" i="35"/>
  <c r="Y4" i="35"/>
  <c r="AD3" i="35"/>
  <c r="AA3" i="35"/>
  <c r="AB3" i="35" s="1"/>
  <c r="AC3" i="35" s="1"/>
  <c r="Z3" i="35"/>
  <c r="AD2" i="35"/>
  <c r="AA2" i="35"/>
  <c r="AB2" i="35" s="1"/>
  <c r="AC2" i="35" s="1"/>
  <c r="Z2" i="35"/>
  <c r="Y2" i="35"/>
  <c r="A9" i="15"/>
  <c r="I10" i="36"/>
  <c r="L4" i="36"/>
  <c r="K10" i="36"/>
  <c r="J10" i="36"/>
  <c r="A154" i="28" l="1"/>
  <c r="A155" i="28"/>
  <c r="A156" i="28"/>
  <c r="A157" i="28"/>
  <c r="A222" i="28"/>
  <c r="A159" i="28"/>
  <c r="A160" i="28"/>
  <c r="A161" i="28"/>
  <c r="A162" i="28"/>
  <c r="A163" i="28"/>
  <c r="A133" i="28"/>
  <c r="A134" i="28"/>
  <c r="A121" i="28"/>
  <c r="A153" i="28"/>
  <c r="A152" i="28"/>
  <c r="A151" i="28"/>
  <c r="A150" i="28"/>
  <c r="A149" i="28"/>
  <c r="A148" i="28"/>
  <c r="A147" i="28"/>
  <c r="A146" i="28"/>
  <c r="A145" i="28"/>
  <c r="A144" i="28"/>
  <c r="A143" i="28"/>
  <c r="A142" i="28"/>
  <c r="A141" i="28"/>
  <c r="A140" i="28"/>
  <c r="A139" i="28"/>
  <c r="A138" i="28"/>
  <c r="A137" i="28"/>
  <c r="A136" i="28"/>
  <c r="A135" i="28"/>
  <c r="A132" i="28"/>
  <c r="A131" i="28"/>
  <c r="A130" i="28"/>
  <c r="A129" i="28"/>
  <c r="A128" i="28"/>
  <c r="A127" i="28"/>
  <c r="A126" i="28"/>
  <c r="A125" i="28"/>
  <c r="A124" i="28"/>
  <c r="A123" i="28"/>
  <c r="A122" i="28"/>
  <c r="A45" i="15"/>
  <c r="A17" i="15"/>
  <c r="A5" i="15"/>
  <c r="A6" i="15"/>
  <c r="A53" i="15"/>
  <c r="A41" i="28"/>
  <c r="Y3" i="33"/>
  <c r="Z3" i="33"/>
  <c r="AA3" i="33"/>
  <c r="AB3" i="33"/>
  <c r="AC3" i="33"/>
  <c r="Y4" i="33"/>
  <c r="Z4" i="33"/>
  <c r="AA4" i="33"/>
  <c r="AB4" i="33"/>
  <c r="AC4" i="33"/>
  <c r="Y5" i="33"/>
  <c r="Z5" i="33"/>
  <c r="AA5" i="33"/>
  <c r="AB5" i="33"/>
  <c r="AC5" i="33"/>
  <c r="Y6" i="33"/>
  <c r="Z6" i="33"/>
  <c r="AA6" i="33"/>
  <c r="AB6" i="33"/>
  <c r="AC6" i="33"/>
  <c r="Y7" i="33"/>
  <c r="Z7" i="33"/>
  <c r="AA7" i="33"/>
  <c r="AB7" i="33"/>
  <c r="AC7" i="33"/>
  <c r="Y8" i="33"/>
  <c r="Z8" i="33"/>
  <c r="AA8" i="33"/>
  <c r="AB8" i="33"/>
  <c r="AC8" i="33"/>
  <c r="Y9" i="33"/>
  <c r="Z9" i="33"/>
  <c r="AA9" i="33"/>
  <c r="AB9" i="33"/>
  <c r="AC9" i="33"/>
  <c r="Y10" i="33"/>
  <c r="Z10" i="33"/>
  <c r="AA10" i="33"/>
  <c r="AB10" i="33"/>
  <c r="AC10" i="33"/>
  <c r="Y11" i="33"/>
  <c r="Z11" i="33"/>
  <c r="AA11" i="33"/>
  <c r="AB11" i="33"/>
  <c r="AC11" i="33"/>
  <c r="Y12" i="33"/>
  <c r="Z12" i="33"/>
  <c r="AA12" i="33"/>
  <c r="AB12" i="33"/>
  <c r="AC12" i="33"/>
  <c r="Y13" i="33"/>
  <c r="Z13" i="33"/>
  <c r="AA13" i="33"/>
  <c r="AB13" i="33"/>
  <c r="AC13" i="33"/>
  <c r="Y14" i="33"/>
  <c r="Z14" i="33"/>
  <c r="AA14" i="33"/>
  <c r="AB14" i="33"/>
  <c r="AC14" i="33"/>
  <c r="Y15" i="33"/>
  <c r="Z15" i="33"/>
  <c r="AA15" i="33"/>
  <c r="AB15" i="33"/>
  <c r="AC15" i="33"/>
  <c r="Y16" i="33"/>
  <c r="Z16" i="33"/>
  <c r="AA16" i="33"/>
  <c r="AB16" i="33"/>
  <c r="AC16" i="33"/>
  <c r="Y17" i="33"/>
  <c r="Z17" i="33"/>
  <c r="AA17" i="33"/>
  <c r="AB17" i="33"/>
  <c r="AC17" i="33"/>
  <c r="Y18" i="33"/>
  <c r="Z18" i="33"/>
  <c r="AA18" i="33"/>
  <c r="AB18" i="33"/>
  <c r="AC18" i="33"/>
  <c r="Y19" i="33"/>
  <c r="Z19" i="33"/>
  <c r="AA19" i="33"/>
  <c r="AB19" i="33"/>
  <c r="AC19" i="33"/>
  <c r="Y20" i="33"/>
  <c r="Z20" i="33"/>
  <c r="AA20" i="33"/>
  <c r="AB20" i="33"/>
  <c r="AC20" i="33"/>
  <c r="Y21" i="33"/>
  <c r="Z21" i="33"/>
  <c r="AA21" i="33"/>
  <c r="AB21" i="33"/>
  <c r="AC21" i="33"/>
  <c r="Y22" i="33"/>
  <c r="Z22" i="33"/>
  <c r="AA22" i="33"/>
  <c r="AB22" i="33"/>
  <c r="AC22" i="33"/>
  <c r="Y23" i="33"/>
  <c r="Z23" i="33"/>
  <c r="AA23" i="33"/>
  <c r="AB23" i="33"/>
  <c r="AC23" i="33"/>
  <c r="Y24" i="33"/>
  <c r="Z24" i="33"/>
  <c r="AA24" i="33"/>
  <c r="AB24" i="33"/>
  <c r="AC24" i="33"/>
  <c r="Y25" i="33"/>
  <c r="Z25" i="33"/>
  <c r="AA25" i="33"/>
  <c r="AB25" i="33"/>
  <c r="AC25" i="33"/>
  <c r="Y26" i="33"/>
  <c r="Z26" i="33"/>
  <c r="AA26" i="33"/>
  <c r="AB26" i="33"/>
  <c r="AC26" i="33"/>
  <c r="Y27" i="33"/>
  <c r="Z27" i="33"/>
  <c r="AA27" i="33"/>
  <c r="AB27" i="33"/>
  <c r="AC27" i="33"/>
  <c r="Y28" i="33"/>
  <c r="Z28" i="33"/>
  <c r="AA28" i="33"/>
  <c r="AB28" i="33"/>
  <c r="AC28" i="33"/>
  <c r="Y29" i="33"/>
  <c r="Z29" i="33"/>
  <c r="AA29" i="33"/>
  <c r="AB29" i="33"/>
  <c r="AC29" i="33"/>
  <c r="Y30" i="33"/>
  <c r="Z30" i="33"/>
  <c r="AA30" i="33"/>
  <c r="AB30" i="33"/>
  <c r="AC30" i="33"/>
  <c r="Y31" i="33"/>
  <c r="Z31" i="33"/>
  <c r="AA31" i="33"/>
  <c r="AB31" i="33"/>
  <c r="AC31" i="33"/>
  <c r="Y32" i="33"/>
  <c r="Z32" i="33"/>
  <c r="AA32" i="33"/>
  <c r="AB32" i="33"/>
  <c r="AC32" i="33"/>
  <c r="Y33" i="33"/>
  <c r="Z33" i="33"/>
  <c r="AA33" i="33"/>
  <c r="AB33" i="33"/>
  <c r="AC33" i="33"/>
  <c r="Y34" i="33"/>
  <c r="Z34" i="33"/>
  <c r="AA34" i="33"/>
  <c r="AB34" i="33"/>
  <c r="AC34" i="33"/>
  <c r="Y35" i="33"/>
  <c r="Z35" i="33"/>
  <c r="AA35" i="33"/>
  <c r="AB35" i="33"/>
  <c r="AC35" i="33"/>
  <c r="Y36" i="33"/>
  <c r="Z36" i="33"/>
  <c r="AA36" i="33"/>
  <c r="AB36" i="33"/>
  <c r="AC36" i="33"/>
  <c r="Y37" i="33"/>
  <c r="Z37" i="33"/>
  <c r="AA37" i="33"/>
  <c r="AB37" i="33"/>
  <c r="AC37" i="33"/>
  <c r="Y38" i="33"/>
  <c r="Z38" i="33"/>
  <c r="AA38" i="33"/>
  <c r="AB38" i="33"/>
  <c r="AC38" i="33"/>
  <c r="Y39" i="33"/>
  <c r="Z39" i="33"/>
  <c r="AA39" i="33"/>
  <c r="AB39" i="33"/>
  <c r="AC39" i="33"/>
  <c r="Y40" i="33"/>
  <c r="Z40" i="33"/>
  <c r="AA40" i="33"/>
  <c r="AB40" i="33"/>
  <c r="AC40" i="33"/>
  <c r="Y41" i="33"/>
  <c r="Z41" i="33"/>
  <c r="AA41" i="33"/>
  <c r="AB41" i="33"/>
  <c r="AC41" i="33"/>
  <c r="Y42" i="33"/>
  <c r="Z42" i="33"/>
  <c r="AA42" i="33"/>
  <c r="AB42" i="33"/>
  <c r="AC42" i="33"/>
  <c r="Y43" i="33"/>
  <c r="Z43" i="33"/>
  <c r="AA43" i="33"/>
  <c r="AB43" i="33"/>
  <c r="AC43" i="33"/>
  <c r="Y44" i="33"/>
  <c r="Z44" i="33"/>
  <c r="AA44" i="33"/>
  <c r="AB44" i="33"/>
  <c r="AC44" i="33"/>
  <c r="Y45" i="33"/>
  <c r="Z45" i="33"/>
  <c r="AA45" i="33"/>
  <c r="AB45" i="33"/>
  <c r="AC45" i="33"/>
  <c r="Y46" i="33"/>
  <c r="Z46" i="33"/>
  <c r="AA46" i="33"/>
  <c r="AB46" i="33"/>
  <c r="AC46" i="33"/>
  <c r="Y47" i="33"/>
  <c r="Z47" i="33"/>
  <c r="AA47" i="33"/>
  <c r="AB47" i="33"/>
  <c r="AC47" i="33"/>
  <c r="Y48" i="33"/>
  <c r="Z48" i="33"/>
  <c r="AA48" i="33"/>
  <c r="AB48" i="33"/>
  <c r="AC48" i="33"/>
  <c r="Y49" i="33"/>
  <c r="Z49" i="33"/>
  <c r="AA49" i="33"/>
  <c r="AB49" i="33"/>
  <c r="AC49" i="33"/>
  <c r="Y50" i="33"/>
  <c r="Z50" i="33"/>
  <c r="AA50" i="33"/>
  <c r="AB50" i="33"/>
  <c r="AC50" i="33"/>
  <c r="Y51" i="33"/>
  <c r="Z51" i="33"/>
  <c r="AA51" i="33"/>
  <c r="AB51" i="33"/>
  <c r="AC51" i="33"/>
  <c r="Y52" i="33"/>
  <c r="Z52" i="33"/>
  <c r="AA52" i="33"/>
  <c r="AB52" i="33"/>
  <c r="AC52" i="33"/>
  <c r="Y53" i="33"/>
  <c r="Z53" i="33"/>
  <c r="AA53" i="33"/>
  <c r="AB53" i="33"/>
  <c r="AC53" i="33"/>
  <c r="Y54" i="33"/>
  <c r="Z54" i="33"/>
  <c r="AA54" i="33"/>
  <c r="AB54" i="33"/>
  <c r="AC54" i="33"/>
  <c r="Y55" i="33"/>
  <c r="Z55" i="33"/>
  <c r="AA55" i="33"/>
  <c r="AB55" i="33"/>
  <c r="AC55" i="33"/>
  <c r="Y56" i="33"/>
  <c r="Z56" i="33"/>
  <c r="AA56" i="33"/>
  <c r="AB56" i="33"/>
  <c r="AC56" i="33"/>
  <c r="Y57" i="33"/>
  <c r="Z57" i="33"/>
  <c r="AA57" i="33"/>
  <c r="AB57" i="33"/>
  <c r="AC57" i="33"/>
  <c r="Y58" i="33"/>
  <c r="Z58" i="33"/>
  <c r="AA58" i="33"/>
  <c r="AB58" i="33"/>
  <c r="AC58" i="33"/>
  <c r="Y59" i="33"/>
  <c r="Z59" i="33"/>
  <c r="AA59" i="33"/>
  <c r="AB59" i="33"/>
  <c r="AC59" i="33"/>
  <c r="Y60" i="33"/>
  <c r="Z60" i="33"/>
  <c r="AA60" i="33"/>
  <c r="AB60" i="33"/>
  <c r="AC60" i="33"/>
  <c r="Y61" i="33"/>
  <c r="Z61" i="33"/>
  <c r="AA61" i="33"/>
  <c r="AB61" i="33"/>
  <c r="AC61" i="33"/>
  <c r="Y62" i="33"/>
  <c r="Z62" i="33"/>
  <c r="AA62" i="33"/>
  <c r="AB62" i="33"/>
  <c r="AC62" i="33"/>
  <c r="Y63" i="33"/>
  <c r="Z63" i="33"/>
  <c r="AA63" i="33"/>
  <c r="AB63" i="33"/>
  <c r="AC63" i="33"/>
  <c r="Y64" i="33"/>
  <c r="Z64" i="33"/>
  <c r="AA64" i="33"/>
  <c r="AB64" i="33"/>
  <c r="AC64" i="33"/>
  <c r="Y65" i="33"/>
  <c r="Z65" i="33"/>
  <c r="AA65" i="33"/>
  <c r="AB65" i="33"/>
  <c r="AC65" i="33"/>
  <c r="Y66" i="33"/>
  <c r="Z66" i="33"/>
  <c r="AA66" i="33"/>
  <c r="AB66" i="33"/>
  <c r="AC66" i="33"/>
  <c r="Y67" i="33"/>
  <c r="Z67" i="33"/>
  <c r="AA67" i="33"/>
  <c r="AB67" i="33"/>
  <c r="AC67" i="33"/>
  <c r="Y68" i="33"/>
  <c r="Z68" i="33"/>
  <c r="AA68" i="33"/>
  <c r="AB68" i="33"/>
  <c r="AC68" i="33"/>
  <c r="Y69" i="33"/>
  <c r="Z69" i="33"/>
  <c r="AA69" i="33"/>
  <c r="AB69" i="33"/>
  <c r="AC69" i="33"/>
  <c r="Y70" i="33"/>
  <c r="Z70" i="33"/>
  <c r="AA70" i="33"/>
  <c r="AB70" i="33"/>
  <c r="AC70" i="33"/>
  <c r="Y71" i="33"/>
  <c r="Z71" i="33"/>
  <c r="AA71" i="33"/>
  <c r="AB71" i="33"/>
  <c r="AC71" i="33"/>
  <c r="Y72" i="33"/>
  <c r="Z72" i="33"/>
  <c r="AA72" i="33"/>
  <c r="AB72" i="33"/>
  <c r="AC72" i="33"/>
  <c r="Y73" i="33"/>
  <c r="Z73" i="33"/>
  <c r="AA73" i="33"/>
  <c r="AB73" i="33"/>
  <c r="AC73" i="33"/>
  <c r="Y74" i="33"/>
  <c r="Z74" i="33"/>
  <c r="AA74" i="33"/>
  <c r="AB74" i="33"/>
  <c r="AC74" i="33"/>
  <c r="Y75" i="33"/>
  <c r="Z75" i="33"/>
  <c r="AA75" i="33"/>
  <c r="AB75" i="33"/>
  <c r="AC75" i="33"/>
  <c r="Y76" i="33"/>
  <c r="Z76" i="33"/>
  <c r="AA76" i="33"/>
  <c r="AB76" i="33"/>
  <c r="AC76" i="33"/>
  <c r="Y77" i="33"/>
  <c r="Z77" i="33"/>
  <c r="AA77" i="33"/>
  <c r="AB77" i="33"/>
  <c r="AC77" i="33"/>
  <c r="Y78" i="33"/>
  <c r="Z78" i="33"/>
  <c r="AA78" i="33"/>
  <c r="AB78" i="33"/>
  <c r="AC78" i="33"/>
  <c r="Y79" i="33"/>
  <c r="Z79" i="33"/>
  <c r="AA79" i="33"/>
  <c r="AB79" i="33"/>
  <c r="AC79" i="33"/>
  <c r="Y80" i="33"/>
  <c r="Z80" i="33"/>
  <c r="AA80" i="33"/>
  <c r="AB80" i="33"/>
  <c r="AC80" i="33"/>
  <c r="Y81" i="33"/>
  <c r="Z81" i="33"/>
  <c r="AA81" i="33"/>
  <c r="AB81" i="33"/>
  <c r="AC81" i="33"/>
  <c r="Y82" i="33"/>
  <c r="Z82" i="33"/>
  <c r="AA82" i="33"/>
  <c r="AB82" i="33"/>
  <c r="AC82" i="33"/>
  <c r="Y83" i="33"/>
  <c r="Z83" i="33"/>
  <c r="AA83" i="33"/>
  <c r="AB83" i="33"/>
  <c r="AC83" i="33"/>
  <c r="Y84" i="33"/>
  <c r="Z84" i="33"/>
  <c r="AA84" i="33"/>
  <c r="AB84" i="33"/>
  <c r="AC84" i="33"/>
  <c r="Y85" i="33"/>
  <c r="Z85" i="33"/>
  <c r="AA85" i="33"/>
  <c r="AB85" i="33"/>
  <c r="AC85" i="33"/>
  <c r="Y86" i="33"/>
  <c r="Z86" i="33"/>
  <c r="AA86" i="33"/>
  <c r="AB86" i="33"/>
  <c r="AC86" i="33"/>
  <c r="Y87" i="33"/>
  <c r="Z87" i="33"/>
  <c r="AA87" i="33"/>
  <c r="AB87" i="33"/>
  <c r="AC87" i="33"/>
  <c r="Y88" i="33"/>
  <c r="Z88" i="33"/>
  <c r="AA88" i="33"/>
  <c r="AB88" i="33"/>
  <c r="AC88" i="33"/>
  <c r="Y89" i="33"/>
  <c r="Z89" i="33"/>
  <c r="AA89" i="33"/>
  <c r="AB89" i="33"/>
  <c r="AC89" i="33"/>
  <c r="Y90" i="33"/>
  <c r="Z90" i="33"/>
  <c r="AA90" i="33"/>
  <c r="AB90" i="33"/>
  <c r="AC90" i="33"/>
  <c r="Y91" i="33"/>
  <c r="Z91" i="33"/>
  <c r="AA91" i="33"/>
  <c r="AB91" i="33"/>
  <c r="AC91" i="33"/>
  <c r="Y92" i="33"/>
  <c r="Z92" i="33"/>
  <c r="AA92" i="33"/>
  <c r="AB92" i="33"/>
  <c r="AC92" i="33"/>
  <c r="Y93" i="33"/>
  <c r="Z93" i="33"/>
  <c r="AA93" i="33"/>
  <c r="AB93" i="33"/>
  <c r="AC93" i="33"/>
  <c r="Y94" i="33"/>
  <c r="Z94" i="33"/>
  <c r="AA94" i="33"/>
  <c r="AB94" i="33"/>
  <c r="AC94" i="33"/>
  <c r="Y95" i="33"/>
  <c r="Z95" i="33"/>
  <c r="AA95" i="33"/>
  <c r="AB95" i="33"/>
  <c r="AC95" i="33"/>
  <c r="Y96" i="33"/>
  <c r="Z96" i="33"/>
  <c r="AA96" i="33"/>
  <c r="AB96" i="33"/>
  <c r="AC96" i="33"/>
  <c r="Y97" i="33"/>
  <c r="Z97" i="33"/>
  <c r="AA97" i="33"/>
  <c r="AB97" i="33"/>
  <c r="AC97" i="33"/>
  <c r="Y98" i="33"/>
  <c r="Z98" i="33"/>
  <c r="AA98" i="33"/>
  <c r="AB98" i="33"/>
  <c r="AC98" i="33"/>
  <c r="Y99" i="33"/>
  <c r="Z99" i="33"/>
  <c r="AA99" i="33"/>
  <c r="AB99" i="33"/>
  <c r="AC99" i="33"/>
  <c r="Y100" i="33"/>
  <c r="Z100" i="33"/>
  <c r="AA100" i="33"/>
  <c r="AB100" i="33"/>
  <c r="AC100" i="33"/>
  <c r="Y101" i="33"/>
  <c r="Z101" i="33"/>
  <c r="AA101" i="33"/>
  <c r="AB101" i="33"/>
  <c r="AC101" i="33"/>
  <c r="Y102" i="33"/>
  <c r="Z102" i="33"/>
  <c r="AA102" i="33"/>
  <c r="AB102" i="33"/>
  <c r="AC102" i="33"/>
  <c r="Y103" i="33"/>
  <c r="Z103" i="33"/>
  <c r="AA103" i="33"/>
  <c r="AB103" i="33"/>
  <c r="AC103" i="33"/>
  <c r="Y104" i="33"/>
  <c r="Z104" i="33"/>
  <c r="AA104" i="33"/>
  <c r="AB104" i="33"/>
  <c r="AC104" i="33"/>
  <c r="Y105" i="33"/>
  <c r="Z105" i="33"/>
  <c r="AA105" i="33"/>
  <c r="AB105" i="33"/>
  <c r="AC105" i="33"/>
  <c r="Y106" i="33"/>
  <c r="Z106" i="33"/>
  <c r="AA106" i="33"/>
  <c r="AB106" i="33"/>
  <c r="AC106" i="33"/>
  <c r="Y107" i="33"/>
  <c r="Z107" i="33"/>
  <c r="AA107" i="33"/>
  <c r="AB107" i="33"/>
  <c r="AC107" i="33"/>
  <c r="Y108" i="33"/>
  <c r="Z108" i="33"/>
  <c r="AA108" i="33"/>
  <c r="AB108" i="33"/>
  <c r="AC108" i="33"/>
  <c r="Y109" i="33"/>
  <c r="Z109" i="33"/>
  <c r="AA109" i="33"/>
  <c r="AB109" i="33"/>
  <c r="AC109" i="33"/>
  <c r="Y110" i="33"/>
  <c r="Z110" i="33"/>
  <c r="AA110" i="33"/>
  <c r="AB110" i="33"/>
  <c r="AC110" i="33"/>
  <c r="Y111" i="33"/>
  <c r="Z111" i="33"/>
  <c r="AA111" i="33"/>
  <c r="AB111" i="33"/>
  <c r="AC111" i="33"/>
  <c r="Y112" i="33"/>
  <c r="Z112" i="33"/>
  <c r="AA112" i="33"/>
  <c r="AB112" i="33"/>
  <c r="AC112" i="33"/>
  <c r="Y113" i="33"/>
  <c r="Z113" i="33"/>
  <c r="AA113" i="33"/>
  <c r="AB113" i="33"/>
  <c r="AC113" i="33"/>
  <c r="Y114" i="33"/>
  <c r="Z114" i="33"/>
  <c r="AA114" i="33"/>
  <c r="AB114" i="33"/>
  <c r="AC114" i="33"/>
  <c r="Y115" i="33"/>
  <c r="Z115" i="33"/>
  <c r="AA115" i="33"/>
  <c r="AB115" i="33"/>
  <c r="AC115" i="33"/>
  <c r="Y116" i="33"/>
  <c r="Z116" i="33"/>
  <c r="AA116" i="33"/>
  <c r="AB116" i="33"/>
  <c r="AC116" i="33"/>
  <c r="Y117" i="33"/>
  <c r="Z117" i="33"/>
  <c r="AA117" i="33"/>
  <c r="AB117" i="33"/>
  <c r="AC117" i="33"/>
  <c r="Y118" i="33"/>
  <c r="Z118" i="33"/>
  <c r="AA118" i="33"/>
  <c r="AB118" i="33"/>
  <c r="AC118" i="33"/>
  <c r="Y119" i="33"/>
  <c r="Z119" i="33"/>
  <c r="AA119" i="33"/>
  <c r="AB119" i="33"/>
  <c r="AC119" i="33"/>
  <c r="Y120" i="33"/>
  <c r="Z120" i="33"/>
  <c r="AA120" i="33"/>
  <c r="AB120" i="33"/>
  <c r="AC120" i="33"/>
  <c r="Y121" i="33"/>
  <c r="Z121" i="33"/>
  <c r="AA121" i="33"/>
  <c r="AB121" i="33"/>
  <c r="AC121" i="33"/>
  <c r="Y122" i="33"/>
  <c r="Z122" i="33"/>
  <c r="AA122" i="33"/>
  <c r="AB122" i="33"/>
  <c r="AC122" i="33"/>
  <c r="Y123" i="33"/>
  <c r="Z123" i="33"/>
  <c r="AA123" i="33"/>
  <c r="AB123" i="33"/>
  <c r="AC123" i="33"/>
  <c r="Y124" i="33"/>
  <c r="Z124" i="33"/>
  <c r="AA124" i="33"/>
  <c r="AB124" i="33"/>
  <c r="AC124" i="33"/>
  <c r="Y125" i="33"/>
  <c r="Z125" i="33"/>
  <c r="AA125" i="33"/>
  <c r="AB125" i="33"/>
  <c r="AC125" i="33"/>
  <c r="Y126" i="33"/>
  <c r="Z126" i="33"/>
  <c r="AA126" i="33"/>
  <c r="AB126" i="33"/>
  <c r="AC126" i="33"/>
  <c r="Y127" i="33"/>
  <c r="Z127" i="33"/>
  <c r="AA127" i="33"/>
  <c r="AB127" i="33"/>
  <c r="AC127" i="33"/>
  <c r="Y128" i="33"/>
  <c r="Z128" i="33"/>
  <c r="AA128" i="33"/>
  <c r="AB128" i="33"/>
  <c r="AC128" i="33"/>
  <c r="Y129" i="33"/>
  <c r="Z129" i="33"/>
  <c r="AA129" i="33"/>
  <c r="AB129" i="33"/>
  <c r="AC129" i="33"/>
  <c r="Y130" i="33"/>
  <c r="Z130" i="33"/>
  <c r="AA130" i="33"/>
  <c r="AB130" i="33"/>
  <c r="AC130" i="33"/>
  <c r="Y131" i="33"/>
  <c r="Z131" i="33"/>
  <c r="AA131" i="33"/>
  <c r="AB131" i="33"/>
  <c r="AC131" i="33"/>
  <c r="Y132" i="33"/>
  <c r="Z132" i="33"/>
  <c r="AA132" i="33"/>
  <c r="AB132" i="33"/>
  <c r="AC132" i="33"/>
  <c r="Y133" i="33"/>
  <c r="Z133" i="33"/>
  <c r="AA133" i="33"/>
  <c r="AB133" i="33"/>
  <c r="AC133" i="33"/>
  <c r="Y134" i="33"/>
  <c r="Z134" i="33"/>
  <c r="AA134" i="33"/>
  <c r="AB134" i="33"/>
  <c r="AC134" i="33"/>
  <c r="Y135" i="33"/>
  <c r="Z135" i="33"/>
  <c r="AA135" i="33"/>
  <c r="AB135" i="33"/>
  <c r="AC135" i="33"/>
  <c r="Y136" i="33"/>
  <c r="Z136" i="33"/>
  <c r="AA136" i="33"/>
  <c r="AB136" i="33"/>
  <c r="AC136" i="33"/>
  <c r="Y137" i="33"/>
  <c r="Z137" i="33"/>
  <c r="AA137" i="33"/>
  <c r="AB137" i="33"/>
  <c r="AC137" i="33"/>
  <c r="Y138" i="33"/>
  <c r="Z138" i="33"/>
  <c r="AA138" i="33"/>
  <c r="AB138" i="33"/>
  <c r="AC138" i="33"/>
  <c r="Y139" i="33"/>
  <c r="Z139" i="33"/>
  <c r="AA139" i="33"/>
  <c r="AB139" i="33"/>
  <c r="AC139" i="33"/>
  <c r="Y140" i="33"/>
  <c r="Z140" i="33"/>
  <c r="AA140" i="33"/>
  <c r="AB140" i="33"/>
  <c r="AC140" i="33"/>
  <c r="Y141" i="33"/>
  <c r="Z141" i="33"/>
  <c r="AA141" i="33"/>
  <c r="AB141" i="33"/>
  <c r="AC141" i="33"/>
  <c r="Y142" i="33"/>
  <c r="Z142" i="33"/>
  <c r="AA142" i="33"/>
  <c r="AB142" i="33"/>
  <c r="AC142" i="33"/>
  <c r="Y143" i="33"/>
  <c r="Z143" i="33"/>
  <c r="AA143" i="33"/>
  <c r="AB143" i="33"/>
  <c r="AC143" i="33"/>
  <c r="Y144" i="33"/>
  <c r="Z144" i="33"/>
  <c r="AA144" i="33"/>
  <c r="AB144" i="33"/>
  <c r="AC144" i="33"/>
  <c r="Y145" i="33"/>
  <c r="Z145" i="33"/>
  <c r="AA145" i="33"/>
  <c r="AB145" i="33"/>
  <c r="AC145" i="33"/>
  <c r="Y146" i="33"/>
  <c r="Z146" i="33"/>
  <c r="AA146" i="33"/>
  <c r="AB146" i="33"/>
  <c r="AC146" i="33"/>
  <c r="Y147" i="33"/>
  <c r="Z147" i="33"/>
  <c r="AA147" i="33"/>
  <c r="AB147" i="33"/>
  <c r="AC147" i="33"/>
  <c r="Y148" i="33"/>
  <c r="Z148" i="33"/>
  <c r="AA148" i="33"/>
  <c r="AB148" i="33"/>
  <c r="AC148" i="33"/>
  <c r="Y149" i="33"/>
  <c r="Z149" i="33"/>
  <c r="AA149" i="33"/>
  <c r="AB149" i="33"/>
  <c r="AC149" i="33"/>
  <c r="Y150" i="33"/>
  <c r="Z150" i="33"/>
  <c r="AA150" i="33"/>
  <c r="AB150" i="33"/>
  <c r="AC150" i="33"/>
  <c r="Y151" i="33"/>
  <c r="Z151" i="33"/>
  <c r="AA151" i="33"/>
  <c r="AB151" i="33"/>
  <c r="AC151" i="33"/>
  <c r="Y152" i="33"/>
  <c r="Z152" i="33"/>
  <c r="AA152" i="33"/>
  <c r="AB152" i="33"/>
  <c r="AC152" i="33"/>
  <c r="Y153" i="33"/>
  <c r="Z153" i="33"/>
  <c r="AA153" i="33"/>
  <c r="AB153" i="33"/>
  <c r="AC153" i="33"/>
  <c r="Y154" i="33"/>
  <c r="Z154" i="33"/>
  <c r="AA154" i="33"/>
  <c r="AB154" i="33"/>
  <c r="AC154" i="33"/>
  <c r="Y155" i="33"/>
  <c r="Z155" i="33"/>
  <c r="AA155" i="33"/>
  <c r="AB155" i="33"/>
  <c r="AC155" i="33"/>
  <c r="Y156" i="33"/>
  <c r="Z156" i="33"/>
  <c r="AA156" i="33"/>
  <c r="AB156" i="33"/>
  <c r="AC156" i="33"/>
  <c r="Y157" i="33"/>
  <c r="Z157" i="33"/>
  <c r="AA157" i="33"/>
  <c r="AB157" i="33"/>
  <c r="AC157" i="33"/>
  <c r="Y158" i="33"/>
  <c r="Z158" i="33"/>
  <c r="AA158" i="33"/>
  <c r="AB158" i="33"/>
  <c r="AC158" i="33"/>
  <c r="Y159" i="33"/>
  <c r="Z159" i="33"/>
  <c r="AA159" i="33"/>
  <c r="AB159" i="33"/>
  <c r="AC159" i="33"/>
  <c r="Y160" i="33"/>
  <c r="Z160" i="33"/>
  <c r="AA160" i="33"/>
  <c r="AB160" i="33"/>
  <c r="AC160" i="33"/>
  <c r="Y161" i="33"/>
  <c r="Z161" i="33"/>
  <c r="AA161" i="33"/>
  <c r="AB161" i="33"/>
  <c r="AC161" i="33"/>
  <c r="Y162" i="33"/>
  <c r="Z162" i="33"/>
  <c r="AA162" i="33"/>
  <c r="AB162" i="33"/>
  <c r="AC162" i="33"/>
  <c r="Y163" i="33"/>
  <c r="Z163" i="33"/>
  <c r="AA163" i="33"/>
  <c r="AB163" i="33"/>
  <c r="AC163" i="33"/>
  <c r="Y164" i="33"/>
  <c r="Z164" i="33"/>
  <c r="AA164" i="33"/>
  <c r="AB164" i="33"/>
  <c r="AC164" i="33"/>
  <c r="Y165" i="33"/>
  <c r="Z165" i="33"/>
  <c r="AA165" i="33"/>
  <c r="AB165" i="33"/>
  <c r="AC165" i="33"/>
  <c r="Y166" i="33"/>
  <c r="Z166" i="33"/>
  <c r="AA166" i="33"/>
  <c r="AB166" i="33"/>
  <c r="AC166" i="33"/>
  <c r="Y167" i="33"/>
  <c r="Z167" i="33"/>
  <c r="AA167" i="33"/>
  <c r="AB167" i="33"/>
  <c r="AC167" i="33"/>
  <c r="Y168" i="33"/>
  <c r="Z168" i="33"/>
  <c r="AA168" i="33"/>
  <c r="AB168" i="33"/>
  <c r="AC168" i="33"/>
  <c r="Y169" i="33"/>
  <c r="Z169" i="33"/>
  <c r="AA169" i="33"/>
  <c r="AB169" i="33"/>
  <c r="AC169" i="33"/>
  <c r="Y170" i="33"/>
  <c r="Z170" i="33"/>
  <c r="AA170" i="33"/>
  <c r="AB170" i="33"/>
  <c r="AC170" i="33"/>
  <c r="Y171" i="33"/>
  <c r="Z171" i="33"/>
  <c r="AA171" i="33"/>
  <c r="AB171" i="33"/>
  <c r="AC171" i="33"/>
  <c r="Y172" i="33"/>
  <c r="Z172" i="33"/>
  <c r="AA172" i="33"/>
  <c r="AB172" i="33"/>
  <c r="AC172" i="33"/>
  <c r="Y173" i="33"/>
  <c r="Z173" i="33"/>
  <c r="AA173" i="33"/>
  <c r="AB173" i="33"/>
  <c r="AC173" i="33"/>
  <c r="Y174" i="33"/>
  <c r="Z174" i="33"/>
  <c r="AA174" i="33"/>
  <c r="AB174" i="33"/>
  <c r="AC174" i="33"/>
  <c r="Y175" i="33"/>
  <c r="Z175" i="33"/>
  <c r="AA175" i="33"/>
  <c r="AB175" i="33"/>
  <c r="AC175" i="33"/>
  <c r="Y176" i="33"/>
  <c r="Z176" i="33"/>
  <c r="AA176" i="33"/>
  <c r="AB176" i="33"/>
  <c r="AC176" i="33"/>
  <c r="Y177" i="33"/>
  <c r="Z177" i="33"/>
  <c r="AA177" i="33"/>
  <c r="AB177" i="33"/>
  <c r="AC177" i="33"/>
  <c r="Y178" i="33"/>
  <c r="Z178" i="33"/>
  <c r="AA178" i="33"/>
  <c r="AB178" i="33"/>
  <c r="AC178" i="33"/>
  <c r="Y179" i="33"/>
  <c r="Z179" i="33"/>
  <c r="AA179" i="33"/>
  <c r="AB179" i="33"/>
  <c r="AC179" i="33"/>
  <c r="Y180" i="33"/>
  <c r="Z180" i="33"/>
  <c r="AA180" i="33"/>
  <c r="AB180" i="33"/>
  <c r="AC180" i="33"/>
  <c r="Y181" i="33"/>
  <c r="Z181" i="33"/>
  <c r="AA181" i="33"/>
  <c r="AB181" i="33"/>
  <c r="AC181" i="33"/>
  <c r="Y182" i="33"/>
  <c r="Z182" i="33"/>
  <c r="AA182" i="33"/>
  <c r="AB182" i="33"/>
  <c r="AC182" i="33"/>
  <c r="Y183" i="33"/>
  <c r="Z183" i="33"/>
  <c r="AA183" i="33"/>
  <c r="AB183" i="33"/>
  <c r="AC183" i="33"/>
  <c r="Y184" i="33"/>
  <c r="Z184" i="33"/>
  <c r="AA184" i="33"/>
  <c r="AB184" i="33"/>
  <c r="AC184" i="33"/>
  <c r="Y185" i="33"/>
  <c r="Z185" i="33"/>
  <c r="AA185" i="33"/>
  <c r="AB185" i="33"/>
  <c r="AC185" i="33"/>
  <c r="Y186" i="33"/>
  <c r="Z186" i="33"/>
  <c r="AA186" i="33"/>
  <c r="AB186" i="33"/>
  <c r="AC186" i="33"/>
  <c r="Y187" i="33"/>
  <c r="Z187" i="33"/>
  <c r="AA187" i="33"/>
  <c r="AB187" i="33"/>
  <c r="AC187" i="33"/>
  <c r="Y188" i="33"/>
  <c r="Z188" i="33"/>
  <c r="AA188" i="33"/>
  <c r="AB188" i="33"/>
  <c r="AC188" i="33"/>
  <c r="Y189" i="33"/>
  <c r="Z189" i="33"/>
  <c r="AA189" i="33"/>
  <c r="AB189" i="33"/>
  <c r="AC189" i="33"/>
  <c r="Y190" i="33"/>
  <c r="Z190" i="33"/>
  <c r="AA190" i="33"/>
  <c r="AB190" i="33"/>
  <c r="AC190" i="33"/>
  <c r="Y191" i="33"/>
  <c r="Z191" i="33"/>
  <c r="AA191" i="33"/>
  <c r="AB191" i="33"/>
  <c r="AC191" i="33"/>
  <c r="Y192" i="33"/>
  <c r="Z192" i="33"/>
  <c r="AA192" i="33"/>
  <c r="AB192" i="33"/>
  <c r="AC192" i="33"/>
  <c r="Y193" i="33"/>
  <c r="Z193" i="33"/>
  <c r="AA193" i="33"/>
  <c r="AB193" i="33"/>
  <c r="AC193" i="33"/>
  <c r="Y194" i="33"/>
  <c r="Z194" i="33"/>
  <c r="AA194" i="33"/>
  <c r="AB194" i="33"/>
  <c r="AC194" i="33"/>
  <c r="Y195" i="33"/>
  <c r="Z195" i="33"/>
  <c r="AA195" i="33"/>
  <c r="AB195" i="33"/>
  <c r="AC195" i="33"/>
  <c r="Y196" i="33"/>
  <c r="Z196" i="33"/>
  <c r="AA196" i="33"/>
  <c r="AB196" i="33"/>
  <c r="AC196" i="33"/>
  <c r="Y197" i="33"/>
  <c r="Z197" i="33"/>
  <c r="AA197" i="33"/>
  <c r="AB197" i="33"/>
  <c r="AC197" i="33"/>
  <c r="Y198" i="33"/>
  <c r="Z198" i="33"/>
  <c r="AA198" i="33"/>
  <c r="AB198" i="33"/>
  <c r="AC198" i="33"/>
  <c r="Y199" i="33"/>
  <c r="Z199" i="33"/>
  <c r="AA199" i="33"/>
  <c r="AB199" i="33"/>
  <c r="AC199" i="33"/>
  <c r="Y200" i="33"/>
  <c r="Z200" i="33"/>
  <c r="AA200" i="33"/>
  <c r="AB200" i="33"/>
  <c r="AC200" i="33"/>
  <c r="Y201" i="33"/>
  <c r="Z201" i="33"/>
  <c r="AA201" i="33"/>
  <c r="AB201" i="33"/>
  <c r="AC201" i="33"/>
  <c r="Y202" i="33"/>
  <c r="Z202" i="33"/>
  <c r="AA202" i="33"/>
  <c r="AB202" i="33"/>
  <c r="AC202" i="33"/>
  <c r="Y203" i="33"/>
  <c r="Z203" i="33"/>
  <c r="AA203" i="33"/>
  <c r="AB203" i="33"/>
  <c r="AC203" i="33"/>
  <c r="Y204" i="33"/>
  <c r="Z204" i="33"/>
  <c r="AA204" i="33"/>
  <c r="AB204" i="33"/>
  <c r="AC204" i="33"/>
  <c r="Y205" i="33"/>
  <c r="Z205" i="33"/>
  <c r="AA205" i="33"/>
  <c r="AB205" i="33"/>
  <c r="AC205" i="33"/>
  <c r="Y206" i="33"/>
  <c r="Z206" i="33"/>
  <c r="AA206" i="33"/>
  <c r="AB206" i="33"/>
  <c r="AC206" i="33"/>
  <c r="Y207" i="33"/>
  <c r="Z207" i="33"/>
  <c r="AA207" i="33"/>
  <c r="AB207" i="33"/>
  <c r="AC207" i="33"/>
  <c r="Y208" i="33"/>
  <c r="Z208" i="33"/>
  <c r="AA208" i="33"/>
  <c r="AB208" i="33"/>
  <c r="AC208" i="33"/>
  <c r="Y209" i="33"/>
  <c r="Z209" i="33"/>
  <c r="AA209" i="33"/>
  <c r="AB209" i="33"/>
  <c r="AC209" i="33"/>
  <c r="Y210" i="33"/>
  <c r="Z210" i="33"/>
  <c r="AA210" i="33"/>
  <c r="AB210" i="33"/>
  <c r="AC210" i="33"/>
  <c r="Y211" i="33"/>
  <c r="Z211" i="33"/>
  <c r="AA211" i="33"/>
  <c r="AB211" i="33"/>
  <c r="AC211" i="33"/>
  <c r="Y212" i="33"/>
  <c r="Z212" i="33"/>
  <c r="AA212" i="33"/>
  <c r="AB212" i="33"/>
  <c r="AC212" i="33"/>
  <c r="Y213" i="33"/>
  <c r="Z213" i="33"/>
  <c r="AA213" i="33"/>
  <c r="AB213" i="33"/>
  <c r="AC213" i="33"/>
  <c r="Y214" i="33"/>
  <c r="Z214" i="33"/>
  <c r="AA214" i="33"/>
  <c r="AB214" i="33"/>
  <c r="AC214" i="33"/>
  <c r="Y215" i="33"/>
  <c r="Z215" i="33"/>
  <c r="AA215" i="33"/>
  <c r="AB215" i="33"/>
  <c r="AC215" i="33"/>
  <c r="Y216" i="33"/>
  <c r="Z216" i="33"/>
  <c r="AA216" i="33"/>
  <c r="AB216" i="33"/>
  <c r="AC216" i="33"/>
  <c r="Y217" i="33"/>
  <c r="Z217" i="33"/>
  <c r="AA217" i="33"/>
  <c r="AB217" i="33"/>
  <c r="AC217" i="33"/>
  <c r="Y218" i="33"/>
  <c r="Z218" i="33"/>
  <c r="AA218" i="33"/>
  <c r="AB218" i="33"/>
  <c r="AC218" i="33"/>
  <c r="Y219" i="33"/>
  <c r="Z219" i="33"/>
  <c r="AA219" i="33"/>
  <c r="AB219" i="33"/>
  <c r="AC219" i="33"/>
  <c r="Y220" i="33"/>
  <c r="Z220" i="33"/>
  <c r="AA220" i="33"/>
  <c r="AB220" i="33"/>
  <c r="AC220" i="33"/>
  <c r="Y221" i="33"/>
  <c r="Z221" i="33"/>
  <c r="AA221" i="33"/>
  <c r="AB221" i="33"/>
  <c r="AC221" i="33"/>
  <c r="Y222" i="33"/>
  <c r="Z222" i="33"/>
  <c r="AA222" i="33"/>
  <c r="AB222" i="33"/>
  <c r="AC222" i="33"/>
  <c r="Y223" i="33"/>
  <c r="Z223" i="33"/>
  <c r="AA223" i="33"/>
  <c r="AB223" i="33"/>
  <c r="AC223" i="33"/>
  <c r="Y224" i="33"/>
  <c r="Z224" i="33"/>
  <c r="AA224" i="33"/>
  <c r="AB224" i="33"/>
  <c r="AC224" i="33"/>
  <c r="Y225" i="33"/>
  <c r="Z225" i="33"/>
  <c r="AA225" i="33"/>
  <c r="AB225" i="33"/>
  <c r="AC225" i="33"/>
  <c r="Y226" i="33"/>
  <c r="Z226" i="33"/>
  <c r="AA226" i="33"/>
  <c r="AB226" i="33"/>
  <c r="AC226" i="33"/>
  <c r="Y227" i="33"/>
  <c r="Z227" i="33"/>
  <c r="AA227" i="33"/>
  <c r="AB227" i="33"/>
  <c r="AC227" i="33"/>
  <c r="Y228" i="33"/>
  <c r="Z228" i="33"/>
  <c r="AA228" i="33"/>
  <c r="AB228" i="33"/>
  <c r="AC228" i="33"/>
  <c r="Y229" i="33"/>
  <c r="Z229" i="33"/>
  <c r="AA229" i="33"/>
  <c r="AB229" i="33"/>
  <c r="AC229" i="33"/>
  <c r="Y230" i="33"/>
  <c r="Z230" i="33"/>
  <c r="AA230" i="33"/>
  <c r="AB230" i="33"/>
  <c r="AC230" i="33"/>
  <c r="Y231" i="33"/>
  <c r="Z231" i="33"/>
  <c r="AA231" i="33"/>
  <c r="AB231" i="33"/>
  <c r="AC231" i="33"/>
  <c r="Y232" i="33"/>
  <c r="Z232" i="33"/>
  <c r="AA232" i="33"/>
  <c r="AB232" i="33"/>
  <c r="AC232" i="33"/>
  <c r="Y233" i="33"/>
  <c r="Z233" i="33"/>
  <c r="AA233" i="33"/>
  <c r="AB233" i="33"/>
  <c r="AC233" i="33"/>
  <c r="Y234" i="33"/>
  <c r="Z234" i="33"/>
  <c r="AA234" i="33"/>
  <c r="AB234" i="33"/>
  <c r="AC234" i="33"/>
  <c r="Y235" i="33"/>
  <c r="Z235" i="33"/>
  <c r="AA235" i="33"/>
  <c r="AB235" i="33"/>
  <c r="AC235" i="33"/>
  <c r="Y236" i="33"/>
  <c r="Z236" i="33"/>
  <c r="AA236" i="33"/>
  <c r="AB236" i="33"/>
  <c r="AC236" i="33"/>
  <c r="Y237" i="33"/>
  <c r="Z237" i="33"/>
  <c r="AA237" i="33"/>
  <c r="AB237" i="33"/>
  <c r="AC237" i="33"/>
  <c r="Y238" i="33"/>
  <c r="Z238" i="33"/>
  <c r="AA238" i="33"/>
  <c r="AB238" i="33"/>
  <c r="AC238" i="33"/>
  <c r="Y239" i="33"/>
  <c r="Z239" i="33"/>
  <c r="AA239" i="33"/>
  <c r="AB239" i="33"/>
  <c r="AC239" i="33"/>
  <c r="Y240" i="33"/>
  <c r="Z240" i="33"/>
  <c r="AA240" i="33"/>
  <c r="AB240" i="33"/>
  <c r="AC240" i="33"/>
  <c r="Y241" i="33"/>
  <c r="Z241" i="33"/>
  <c r="AA241" i="33"/>
  <c r="AB241" i="33"/>
  <c r="AC241" i="33"/>
  <c r="Y242" i="33"/>
  <c r="Z242" i="33"/>
  <c r="AA242" i="33"/>
  <c r="AB242" i="33"/>
  <c r="AC242" i="33"/>
  <c r="Y243" i="33"/>
  <c r="Z243" i="33"/>
  <c r="AA243" i="33"/>
  <c r="AB243" i="33"/>
  <c r="AC243" i="33"/>
  <c r="Y244" i="33"/>
  <c r="Z244" i="33"/>
  <c r="AA244" i="33"/>
  <c r="AB244" i="33"/>
  <c r="AC244" i="33"/>
  <c r="Y245" i="33"/>
  <c r="Z245" i="33"/>
  <c r="AA245" i="33"/>
  <c r="AB245" i="33"/>
  <c r="AC245" i="33"/>
  <c r="Y246" i="33"/>
  <c r="Z246" i="33"/>
  <c r="AA246" i="33"/>
  <c r="AB246" i="33"/>
  <c r="AC246" i="33"/>
  <c r="Y247" i="33"/>
  <c r="Z247" i="33"/>
  <c r="AA247" i="33"/>
  <c r="AB247" i="33"/>
  <c r="AC247" i="33"/>
  <c r="Y248" i="33"/>
  <c r="Z248" i="33"/>
  <c r="AA248" i="33"/>
  <c r="AB248" i="33"/>
  <c r="AC248" i="33"/>
  <c r="Y249" i="33"/>
  <c r="Z249" i="33"/>
  <c r="AA249" i="33"/>
  <c r="AB249" i="33"/>
  <c r="AC249" i="33"/>
  <c r="Y250" i="33"/>
  <c r="Z250" i="33"/>
  <c r="AA250" i="33"/>
  <c r="AB250" i="33"/>
  <c r="AC250" i="33"/>
  <c r="Y251" i="33"/>
  <c r="Z251" i="33"/>
  <c r="AA251" i="33"/>
  <c r="AB251" i="33"/>
  <c r="AC251" i="33"/>
  <c r="Y252" i="33"/>
  <c r="Z252" i="33"/>
  <c r="AA252" i="33"/>
  <c r="AB252" i="33"/>
  <c r="AC252" i="33"/>
  <c r="Y253" i="33"/>
  <c r="Z253" i="33"/>
  <c r="AA253" i="33"/>
  <c r="AB253" i="33"/>
  <c r="AC253" i="33"/>
  <c r="Y254" i="33"/>
  <c r="Z254" i="33"/>
  <c r="AA254" i="33"/>
  <c r="AB254" i="33"/>
  <c r="AC254" i="33"/>
  <c r="Y255" i="33"/>
  <c r="Z255" i="33"/>
  <c r="AA255" i="33"/>
  <c r="AB255" i="33"/>
  <c r="AC255" i="33"/>
  <c r="Y256" i="33"/>
  <c r="Z256" i="33"/>
  <c r="AA256" i="33"/>
  <c r="AB256" i="33"/>
  <c r="AC256" i="33"/>
  <c r="Y257" i="33"/>
  <c r="Z257" i="33"/>
  <c r="AA257" i="33"/>
  <c r="AB257" i="33"/>
  <c r="AC257" i="33"/>
  <c r="Y258" i="33"/>
  <c r="Z258" i="33"/>
  <c r="AA258" i="33"/>
  <c r="AB258" i="33"/>
  <c r="AC258" i="33"/>
  <c r="Y259" i="33"/>
  <c r="Z259" i="33"/>
  <c r="AA259" i="33"/>
  <c r="AB259" i="33"/>
  <c r="AC259" i="33"/>
  <c r="Y260" i="33"/>
  <c r="Z260" i="33"/>
  <c r="AA260" i="33"/>
  <c r="AB260" i="33"/>
  <c r="AC260" i="33"/>
  <c r="Y261" i="33"/>
  <c r="Z261" i="33"/>
  <c r="AA261" i="33"/>
  <c r="AB261" i="33"/>
  <c r="AC261" i="33"/>
  <c r="Y262" i="33"/>
  <c r="Z262" i="33"/>
  <c r="AA262" i="33"/>
  <c r="AB262" i="33"/>
  <c r="AC262" i="33"/>
  <c r="Y263" i="33"/>
  <c r="Z263" i="33"/>
  <c r="AA263" i="33"/>
  <c r="AB263" i="33"/>
  <c r="AC263" i="33"/>
  <c r="Y264" i="33"/>
  <c r="Z264" i="33"/>
  <c r="AA264" i="33"/>
  <c r="AB264" i="33"/>
  <c r="AC264" i="33"/>
  <c r="Y265" i="33"/>
  <c r="Z265" i="33"/>
  <c r="AA265" i="33"/>
  <c r="AB265" i="33"/>
  <c r="AC265" i="33"/>
  <c r="Y266" i="33"/>
  <c r="Z266" i="33"/>
  <c r="AA266" i="33"/>
  <c r="AB266" i="33"/>
  <c r="AC266" i="33"/>
  <c r="Y267" i="33"/>
  <c r="Z267" i="33"/>
  <c r="AA267" i="33"/>
  <c r="AB267" i="33"/>
  <c r="AC267" i="33"/>
  <c r="Y268" i="33"/>
  <c r="Z268" i="33"/>
  <c r="AA268" i="33"/>
  <c r="AB268" i="33"/>
  <c r="AC268" i="33"/>
  <c r="Y269" i="33"/>
  <c r="Z269" i="33"/>
  <c r="AA269" i="33"/>
  <c r="AB269" i="33"/>
  <c r="AC269" i="33"/>
  <c r="Y270" i="33"/>
  <c r="Z270" i="33"/>
  <c r="AA270" i="33"/>
  <c r="AB270" i="33"/>
  <c r="AC270" i="33"/>
  <c r="Y271" i="33"/>
  <c r="Z271" i="33"/>
  <c r="AA271" i="33"/>
  <c r="AB271" i="33"/>
  <c r="AC271" i="33"/>
  <c r="Y272" i="33"/>
  <c r="Z272" i="33"/>
  <c r="AA272" i="33"/>
  <c r="AB272" i="33"/>
  <c r="AC272" i="33"/>
  <c r="Y273" i="33"/>
  <c r="Z273" i="33"/>
  <c r="AA273" i="33"/>
  <c r="AB273" i="33"/>
  <c r="AC273" i="33"/>
  <c r="Y274" i="33"/>
  <c r="Z274" i="33"/>
  <c r="AA274" i="33"/>
  <c r="AB274" i="33"/>
  <c r="AC274" i="33"/>
  <c r="Y275" i="33"/>
  <c r="Z275" i="33"/>
  <c r="AA275" i="33"/>
  <c r="AB275" i="33"/>
  <c r="AC275" i="33"/>
  <c r="Y276" i="33"/>
  <c r="Z276" i="33"/>
  <c r="AA276" i="33"/>
  <c r="AB276" i="33"/>
  <c r="AC276" i="33"/>
  <c r="Y277" i="33"/>
  <c r="Z277" i="33"/>
  <c r="AA277" i="33"/>
  <c r="AB277" i="33"/>
  <c r="AC277" i="33"/>
  <c r="Y278" i="33"/>
  <c r="Z278" i="33"/>
  <c r="AA278" i="33"/>
  <c r="AB278" i="33"/>
  <c r="AC278" i="33"/>
  <c r="Y279" i="33"/>
  <c r="Z279" i="33"/>
  <c r="AA279" i="33"/>
  <c r="AB279" i="33"/>
  <c r="AC279" i="33"/>
  <c r="Y280" i="33"/>
  <c r="Z280" i="33"/>
  <c r="AA280" i="33"/>
  <c r="AB280" i="33"/>
  <c r="AC280" i="33"/>
  <c r="Y281" i="33"/>
  <c r="Z281" i="33"/>
  <c r="AA281" i="33"/>
  <c r="AB281" i="33"/>
  <c r="AC281" i="33"/>
  <c r="Y282" i="33"/>
  <c r="Z282" i="33"/>
  <c r="AA282" i="33"/>
  <c r="AB282" i="33"/>
  <c r="AC282" i="33"/>
  <c r="Y283" i="33"/>
  <c r="Z283" i="33"/>
  <c r="AA283" i="33"/>
  <c r="AB283" i="33"/>
  <c r="AC283" i="33"/>
  <c r="Y284" i="33"/>
  <c r="Z284" i="33"/>
  <c r="AA284" i="33"/>
  <c r="AB284" i="33"/>
  <c r="AC284" i="33"/>
  <c r="Y285" i="33"/>
  <c r="Z285" i="33"/>
  <c r="AA285" i="33"/>
  <c r="AB285" i="33"/>
  <c r="AC285" i="33"/>
  <c r="Y286" i="33"/>
  <c r="Z286" i="33"/>
  <c r="AA286" i="33"/>
  <c r="AB286" i="33"/>
  <c r="AC286" i="33"/>
  <c r="Y287" i="33"/>
  <c r="Z287" i="33"/>
  <c r="AA287" i="33"/>
  <c r="AB287" i="33"/>
  <c r="AC287" i="33"/>
  <c r="Y288" i="33"/>
  <c r="Z288" i="33"/>
  <c r="AA288" i="33"/>
  <c r="AB288" i="33"/>
  <c r="AC288" i="33"/>
  <c r="Y289" i="33"/>
  <c r="Z289" i="33"/>
  <c r="AA289" i="33"/>
  <c r="AB289" i="33"/>
  <c r="AC289" i="33"/>
  <c r="Y290" i="33"/>
  <c r="Z290" i="33"/>
  <c r="AA290" i="33"/>
  <c r="AB290" i="33"/>
  <c r="AC290" i="33"/>
  <c r="Y291" i="33"/>
  <c r="Z291" i="33"/>
  <c r="AA291" i="33"/>
  <c r="AB291" i="33"/>
  <c r="AC291" i="33"/>
  <c r="Y292" i="33"/>
  <c r="Z292" i="33"/>
  <c r="AA292" i="33"/>
  <c r="AB292" i="33"/>
  <c r="AC292" i="33"/>
  <c r="Y293" i="33"/>
  <c r="Z293" i="33"/>
  <c r="AA293" i="33"/>
  <c r="AB293" i="33"/>
  <c r="AC293" i="33"/>
  <c r="Y294" i="33"/>
  <c r="Z294" i="33"/>
  <c r="AA294" i="33"/>
  <c r="AB294" i="33"/>
  <c r="AC294" i="33"/>
  <c r="Y295" i="33"/>
  <c r="Z295" i="33"/>
  <c r="AA295" i="33"/>
  <c r="AB295" i="33"/>
  <c r="AC295" i="33"/>
  <c r="Y296" i="33"/>
  <c r="Z296" i="33"/>
  <c r="AA296" i="33"/>
  <c r="AB296" i="33"/>
  <c r="AC296" i="33"/>
  <c r="Y297" i="33"/>
  <c r="Z297" i="33"/>
  <c r="AA297" i="33"/>
  <c r="AB297" i="33"/>
  <c r="AC297" i="33"/>
  <c r="Y298" i="33"/>
  <c r="Z298" i="33"/>
  <c r="AA298" i="33"/>
  <c r="AB298" i="33"/>
  <c r="AC298" i="33"/>
  <c r="Y299" i="33"/>
  <c r="Z299" i="33"/>
  <c r="AA299" i="33"/>
  <c r="AB299" i="33"/>
  <c r="AC299" i="33"/>
  <c r="Y300" i="33"/>
  <c r="Z300" i="33"/>
  <c r="AA300" i="33"/>
  <c r="AB300" i="33"/>
  <c r="AC300" i="33"/>
  <c r="Y301" i="33"/>
  <c r="Z301" i="33"/>
  <c r="AA301" i="33"/>
  <c r="AB301" i="33"/>
  <c r="AC301" i="33"/>
  <c r="Y302" i="33"/>
  <c r="Z302" i="33"/>
  <c r="AA302" i="33"/>
  <c r="AB302" i="33"/>
  <c r="AC302" i="33"/>
  <c r="Y303" i="33"/>
  <c r="Z303" i="33"/>
  <c r="AA303" i="33"/>
  <c r="AB303" i="33"/>
  <c r="AC303" i="33"/>
  <c r="Y304" i="33"/>
  <c r="Z304" i="33"/>
  <c r="AA304" i="33"/>
  <c r="AB304" i="33"/>
  <c r="AC304" i="33"/>
  <c r="Y305" i="33"/>
  <c r="Z305" i="33"/>
  <c r="AA305" i="33"/>
  <c r="AB305" i="33"/>
  <c r="AC305" i="33"/>
  <c r="Y306" i="33"/>
  <c r="Z306" i="33"/>
  <c r="AA306" i="33"/>
  <c r="AB306" i="33"/>
  <c r="AC306" i="33"/>
  <c r="Y307" i="33"/>
  <c r="Z307" i="33"/>
  <c r="AA307" i="33"/>
  <c r="AB307" i="33"/>
  <c r="AC307" i="33"/>
  <c r="Y308" i="33"/>
  <c r="Z308" i="33"/>
  <c r="AA308" i="33"/>
  <c r="AB308" i="33"/>
  <c r="AC308" i="33"/>
  <c r="Y309" i="33"/>
  <c r="Z309" i="33"/>
  <c r="AA309" i="33"/>
  <c r="AB309" i="33"/>
  <c r="AC309" i="33"/>
  <c r="Y310" i="33"/>
  <c r="Z310" i="33"/>
  <c r="AA310" i="33"/>
  <c r="AB310" i="33"/>
  <c r="AC310" i="33"/>
  <c r="Y311" i="33"/>
  <c r="Z311" i="33"/>
  <c r="AA311" i="33"/>
  <c r="AB311" i="33"/>
  <c r="AC311" i="33"/>
  <c r="Y312" i="33"/>
  <c r="Z312" i="33"/>
  <c r="AA312" i="33"/>
  <c r="AB312" i="33"/>
  <c r="AC312" i="33"/>
  <c r="Y313" i="33"/>
  <c r="Z313" i="33"/>
  <c r="AA313" i="33"/>
  <c r="AB313" i="33"/>
  <c r="AC313" i="33"/>
  <c r="Y314" i="33"/>
  <c r="Z314" i="33"/>
  <c r="AA314" i="33"/>
  <c r="AB314" i="33"/>
  <c r="AC314" i="33"/>
  <c r="Y315" i="33"/>
  <c r="Z315" i="33"/>
  <c r="AA315" i="33"/>
  <c r="AB315" i="33"/>
  <c r="AC315" i="33"/>
  <c r="Y316" i="33"/>
  <c r="Z316" i="33"/>
  <c r="AA316" i="33"/>
  <c r="AB316" i="33"/>
  <c r="AC316" i="33"/>
  <c r="Y317" i="33"/>
  <c r="Z317" i="33"/>
  <c r="AA317" i="33"/>
  <c r="AB317" i="33"/>
  <c r="AC317" i="33"/>
  <c r="Y318" i="33"/>
  <c r="Z318" i="33"/>
  <c r="AA318" i="33"/>
  <c r="AB318" i="33"/>
  <c r="AC318" i="33"/>
  <c r="Y319" i="33"/>
  <c r="Z319" i="33"/>
  <c r="AA319" i="33"/>
  <c r="AB319" i="33"/>
  <c r="AC319" i="33"/>
  <c r="Y320" i="33"/>
  <c r="Z320" i="33"/>
  <c r="AA320" i="33"/>
  <c r="AB320" i="33"/>
  <c r="AC320" i="33"/>
  <c r="Y321" i="33"/>
  <c r="Z321" i="33"/>
  <c r="AA321" i="33"/>
  <c r="AB321" i="33"/>
  <c r="AC321" i="33"/>
  <c r="Y322" i="33"/>
  <c r="Z322" i="33"/>
  <c r="AA322" i="33"/>
  <c r="AB322" i="33"/>
  <c r="AC322" i="33"/>
  <c r="Y323" i="33"/>
  <c r="Z323" i="33"/>
  <c r="AA323" i="33"/>
  <c r="AB323" i="33"/>
  <c r="AC323" i="33"/>
  <c r="Y324" i="33"/>
  <c r="Z324" i="33"/>
  <c r="AA324" i="33"/>
  <c r="AB324" i="33"/>
  <c r="AC324" i="33"/>
  <c r="Y325" i="33"/>
  <c r="Z325" i="33"/>
  <c r="AA325" i="33"/>
  <c r="AB325" i="33"/>
  <c r="AC325" i="33"/>
  <c r="Y326" i="33"/>
  <c r="Z326" i="33"/>
  <c r="AA326" i="33"/>
  <c r="AB326" i="33"/>
  <c r="AC326" i="33"/>
  <c r="Y327" i="33"/>
  <c r="Z327" i="33"/>
  <c r="AA327" i="33"/>
  <c r="AB327" i="33"/>
  <c r="AC327" i="33"/>
  <c r="Y328" i="33"/>
  <c r="Z328" i="33"/>
  <c r="AA328" i="33"/>
  <c r="AB328" i="33"/>
  <c r="AC328" i="33"/>
  <c r="Y329" i="33"/>
  <c r="Z329" i="33"/>
  <c r="AA329" i="33"/>
  <c r="AB329" i="33"/>
  <c r="AC329" i="33"/>
  <c r="Y330" i="33"/>
  <c r="Z330" i="33"/>
  <c r="AA330" i="33"/>
  <c r="AB330" i="33"/>
  <c r="AC330" i="33"/>
  <c r="Y331" i="33"/>
  <c r="Z331" i="33"/>
  <c r="AA331" i="33"/>
  <c r="AB331" i="33"/>
  <c r="AC331" i="33"/>
  <c r="Y332" i="33"/>
  <c r="Z332" i="33"/>
  <c r="AA332" i="33"/>
  <c r="AB332" i="33"/>
  <c r="AC332" i="33"/>
  <c r="Y333" i="33"/>
  <c r="Z333" i="33"/>
  <c r="AA333" i="33"/>
  <c r="AB333" i="33"/>
  <c r="AC333" i="33"/>
  <c r="Y334" i="33"/>
  <c r="Z334" i="33"/>
  <c r="AA334" i="33"/>
  <c r="AB334" i="33"/>
  <c r="AC334" i="33"/>
  <c r="Y335" i="33"/>
  <c r="Z335" i="33"/>
  <c r="AA335" i="33"/>
  <c r="AB335" i="33"/>
  <c r="AC335" i="33"/>
  <c r="Y336" i="33"/>
  <c r="Z336" i="33"/>
  <c r="AA336" i="33"/>
  <c r="AB336" i="33"/>
  <c r="AC336" i="33"/>
  <c r="Y337" i="33"/>
  <c r="Z337" i="33"/>
  <c r="AA337" i="33"/>
  <c r="AB337" i="33"/>
  <c r="AC337" i="33"/>
  <c r="Y338" i="33"/>
  <c r="Z338" i="33"/>
  <c r="AA338" i="33"/>
  <c r="AB338" i="33"/>
  <c r="AC338" i="33"/>
  <c r="Y339" i="33"/>
  <c r="Z339" i="33"/>
  <c r="AA339" i="33"/>
  <c r="AB339" i="33"/>
  <c r="AC339" i="33"/>
  <c r="Y340" i="33"/>
  <c r="Z340" i="33"/>
  <c r="AA340" i="33"/>
  <c r="AB340" i="33"/>
  <c r="AC340" i="33"/>
  <c r="Y341" i="33"/>
  <c r="Z341" i="33"/>
  <c r="AA341" i="33"/>
  <c r="AB341" i="33"/>
  <c r="AC341" i="33"/>
  <c r="Y342" i="33"/>
  <c r="Z342" i="33"/>
  <c r="AA342" i="33"/>
  <c r="AB342" i="33"/>
  <c r="AC342" i="33"/>
  <c r="Y343" i="33"/>
  <c r="Z343" i="33"/>
  <c r="AA343" i="33"/>
  <c r="AB343" i="33"/>
  <c r="AC343" i="33"/>
  <c r="Y344" i="33"/>
  <c r="Z344" i="33"/>
  <c r="AA344" i="33"/>
  <c r="AB344" i="33"/>
  <c r="AC344" i="33"/>
  <c r="Y345" i="33"/>
  <c r="Z345" i="33"/>
  <c r="AA345" i="33"/>
  <c r="AB345" i="33"/>
  <c r="AC345" i="33"/>
  <c r="Y346" i="33"/>
  <c r="Z346" i="33"/>
  <c r="AA346" i="33"/>
  <c r="AB346" i="33"/>
  <c r="AC346" i="33"/>
  <c r="Y347" i="33"/>
  <c r="Z347" i="33"/>
  <c r="AA347" i="33"/>
  <c r="AB347" i="33"/>
  <c r="AC347" i="33"/>
  <c r="Y348" i="33"/>
  <c r="Z348" i="33"/>
  <c r="AA348" i="33"/>
  <c r="AB348" i="33"/>
  <c r="AC348" i="33"/>
  <c r="Y349" i="33"/>
  <c r="Z349" i="33"/>
  <c r="AA349" i="33"/>
  <c r="AB349" i="33"/>
  <c r="AC349" i="33"/>
  <c r="Y350" i="33"/>
  <c r="Z350" i="33"/>
  <c r="AA350" i="33"/>
  <c r="AB350" i="33"/>
  <c r="AC350" i="33"/>
  <c r="Y351" i="33"/>
  <c r="Z351" i="33"/>
  <c r="AA351" i="33"/>
  <c r="AB351" i="33"/>
  <c r="AC351" i="33"/>
  <c r="Y352" i="33"/>
  <c r="Z352" i="33"/>
  <c r="AA352" i="33"/>
  <c r="AB352" i="33"/>
  <c r="AC352" i="33"/>
  <c r="Y353" i="33"/>
  <c r="Z353" i="33"/>
  <c r="AA353" i="33"/>
  <c r="AB353" i="33"/>
  <c r="AC353" i="33"/>
  <c r="Y354" i="33"/>
  <c r="Z354" i="33"/>
  <c r="AA354" i="33"/>
  <c r="AB354" i="33"/>
  <c r="AC354" i="33"/>
  <c r="Y355" i="33"/>
  <c r="Z355" i="33"/>
  <c r="AA355" i="33"/>
  <c r="AB355" i="33"/>
  <c r="AC355" i="33"/>
  <c r="Y356" i="33"/>
  <c r="Z356" i="33"/>
  <c r="AA356" i="33"/>
  <c r="AB356" i="33"/>
  <c r="AC356" i="33"/>
  <c r="Y357" i="33"/>
  <c r="Z357" i="33"/>
  <c r="AA357" i="33"/>
  <c r="AB357" i="33"/>
  <c r="AC357" i="33"/>
  <c r="Y358" i="33"/>
  <c r="Z358" i="33"/>
  <c r="AA358" i="33"/>
  <c r="AB358" i="33"/>
  <c r="AC358" i="33"/>
  <c r="Y359" i="33"/>
  <c r="Z359" i="33"/>
  <c r="AA359" i="33"/>
  <c r="AB359" i="33"/>
  <c r="AC359" i="33"/>
  <c r="Y360" i="33"/>
  <c r="Z360" i="33"/>
  <c r="AA360" i="33"/>
  <c r="AB360" i="33"/>
  <c r="AC360" i="33"/>
  <c r="Y361" i="33"/>
  <c r="Z361" i="33"/>
  <c r="AA361" i="33"/>
  <c r="AB361" i="33"/>
  <c r="AC361" i="33"/>
  <c r="Y362" i="33"/>
  <c r="Z362" i="33"/>
  <c r="AA362" i="33"/>
  <c r="AB362" i="33"/>
  <c r="AC362" i="33"/>
  <c r="Y363" i="33"/>
  <c r="Z363" i="33"/>
  <c r="AA363" i="33"/>
  <c r="AB363" i="33"/>
  <c r="AC363" i="33"/>
  <c r="Y364" i="33"/>
  <c r="Z364" i="33"/>
  <c r="AA364" i="33"/>
  <c r="AB364" i="33"/>
  <c r="AC364" i="33"/>
  <c r="Y365" i="33"/>
  <c r="Z365" i="33"/>
  <c r="AA365" i="33"/>
  <c r="AB365" i="33"/>
  <c r="AC365" i="33"/>
  <c r="Y366" i="33"/>
  <c r="Z366" i="33"/>
  <c r="AA366" i="33"/>
  <c r="AB366" i="33"/>
  <c r="AC366" i="33"/>
  <c r="Y367" i="33"/>
  <c r="Z367" i="33"/>
  <c r="AA367" i="33"/>
  <c r="AB367" i="33"/>
  <c r="AC367" i="33"/>
  <c r="Y368" i="33"/>
  <c r="Z368" i="33"/>
  <c r="AA368" i="33"/>
  <c r="AB368" i="33"/>
  <c r="AC368" i="33"/>
  <c r="Y369" i="33"/>
  <c r="Z369" i="33"/>
  <c r="AA369" i="33"/>
  <c r="AB369" i="33"/>
  <c r="AC369" i="33"/>
  <c r="Y370" i="33"/>
  <c r="Z370" i="33"/>
  <c r="AA370" i="33"/>
  <c r="AB370" i="33"/>
  <c r="AC370" i="33"/>
  <c r="Y371" i="33"/>
  <c r="Z371" i="33"/>
  <c r="AA371" i="33"/>
  <c r="AB371" i="33"/>
  <c r="AC371" i="33"/>
  <c r="Y372" i="33"/>
  <c r="Z372" i="33"/>
  <c r="AA372" i="33"/>
  <c r="AB372" i="33"/>
  <c r="AC372" i="33"/>
  <c r="Y373" i="33"/>
  <c r="Z373" i="33"/>
  <c r="AA373" i="33"/>
  <c r="AB373" i="33"/>
  <c r="AC373" i="33"/>
  <c r="Y374" i="33"/>
  <c r="Z374" i="33"/>
  <c r="AA374" i="33"/>
  <c r="AB374" i="33"/>
  <c r="AC374" i="33"/>
  <c r="Y375" i="33"/>
  <c r="Z375" i="33"/>
  <c r="AA375" i="33"/>
  <c r="AB375" i="33"/>
  <c r="AC375" i="33"/>
  <c r="Y376" i="33"/>
  <c r="Z376" i="33"/>
  <c r="AA376" i="33"/>
  <c r="AB376" i="33"/>
  <c r="AC376" i="33"/>
  <c r="Y377" i="33"/>
  <c r="Z377" i="33"/>
  <c r="AA377" i="33"/>
  <c r="AB377" i="33"/>
  <c r="AC377" i="33"/>
  <c r="Y378" i="33"/>
  <c r="Z378" i="33"/>
  <c r="AA378" i="33"/>
  <c r="AB378" i="33"/>
  <c r="AC378" i="33"/>
  <c r="Y379" i="33"/>
  <c r="Z379" i="33"/>
  <c r="AA379" i="33"/>
  <c r="AB379" i="33"/>
  <c r="AC379" i="33"/>
  <c r="Y380" i="33"/>
  <c r="Z380" i="33"/>
  <c r="AA380" i="33"/>
  <c r="AB380" i="33"/>
  <c r="AC380" i="33"/>
  <c r="Y381" i="33"/>
  <c r="Z381" i="33"/>
  <c r="AA381" i="33"/>
  <c r="AB381" i="33"/>
  <c r="AC381" i="33"/>
  <c r="Y382" i="33"/>
  <c r="Z382" i="33"/>
  <c r="AA382" i="33"/>
  <c r="AB382" i="33"/>
  <c r="AC382" i="33"/>
  <c r="Y383" i="33"/>
  <c r="Z383" i="33"/>
  <c r="AA383" i="33"/>
  <c r="AB383" i="33"/>
  <c r="AC383" i="33"/>
  <c r="Y384" i="33"/>
  <c r="Z384" i="33"/>
  <c r="AA384" i="33"/>
  <c r="AB384" i="33"/>
  <c r="AC384" i="33"/>
  <c r="Y385" i="33"/>
  <c r="Z385" i="33"/>
  <c r="AA385" i="33"/>
  <c r="AB385" i="33"/>
  <c r="AC385" i="33"/>
  <c r="Y386" i="33"/>
  <c r="Z386" i="33"/>
  <c r="AA386" i="33"/>
  <c r="AB386" i="33"/>
  <c r="AC386" i="33"/>
  <c r="Y387" i="33"/>
  <c r="Z387" i="33"/>
  <c r="AA387" i="33"/>
  <c r="AB387" i="33"/>
  <c r="AC387" i="33"/>
  <c r="Y388" i="33"/>
  <c r="Z388" i="33"/>
  <c r="AA388" i="33"/>
  <c r="AB388" i="33"/>
  <c r="AC388" i="33"/>
  <c r="Y389" i="33"/>
  <c r="Z389" i="33"/>
  <c r="AA389" i="33"/>
  <c r="AB389" i="33"/>
  <c r="AC389" i="33"/>
  <c r="Y390" i="33"/>
  <c r="Z390" i="33"/>
  <c r="AA390" i="33"/>
  <c r="AB390" i="33"/>
  <c r="AC390" i="33"/>
  <c r="Y391" i="33"/>
  <c r="Z391" i="33"/>
  <c r="AA391" i="33"/>
  <c r="AB391" i="33"/>
  <c r="AC391" i="33"/>
  <c r="Y392" i="33"/>
  <c r="Z392" i="33"/>
  <c r="AA392" i="33"/>
  <c r="AB392" i="33"/>
  <c r="AC392" i="33"/>
  <c r="Y393" i="33"/>
  <c r="Z393" i="33"/>
  <c r="AA393" i="33"/>
  <c r="AB393" i="33"/>
  <c r="AC393" i="33"/>
  <c r="Y394" i="33"/>
  <c r="Z394" i="33"/>
  <c r="AA394" i="33"/>
  <c r="AB394" i="33"/>
  <c r="AC394" i="33"/>
  <c r="Y395" i="33"/>
  <c r="Z395" i="33"/>
  <c r="AA395" i="33"/>
  <c r="AB395" i="33"/>
  <c r="AC395" i="33"/>
  <c r="Y396" i="33"/>
  <c r="Z396" i="33"/>
  <c r="AA396" i="33"/>
  <c r="AB396" i="33"/>
  <c r="AC396" i="33"/>
  <c r="Y397" i="33"/>
  <c r="Z397" i="33"/>
  <c r="AA397" i="33"/>
  <c r="AB397" i="33"/>
  <c r="AC397" i="33"/>
  <c r="Y398" i="33"/>
  <c r="Z398" i="33"/>
  <c r="AA398" i="33"/>
  <c r="AB398" i="33"/>
  <c r="AC398" i="33"/>
  <c r="Y399" i="33"/>
  <c r="Z399" i="33"/>
  <c r="AA399" i="33"/>
  <c r="AB399" i="33"/>
  <c r="AC399" i="33"/>
  <c r="Y400" i="33"/>
  <c r="Z400" i="33"/>
  <c r="AA400" i="33"/>
  <c r="AB400" i="33"/>
  <c r="AC400" i="33"/>
  <c r="Y401" i="33"/>
  <c r="Z401" i="33"/>
  <c r="AA401" i="33"/>
  <c r="AB401" i="33"/>
  <c r="AC401" i="33"/>
  <c r="Y402" i="33"/>
  <c r="Z402" i="33"/>
  <c r="AA402" i="33"/>
  <c r="AB402" i="33"/>
  <c r="AC402" i="33"/>
  <c r="Y403" i="33"/>
  <c r="Z403" i="33"/>
  <c r="AA403" i="33"/>
  <c r="AB403" i="33"/>
  <c r="AC403" i="33"/>
  <c r="Y404" i="33"/>
  <c r="Z404" i="33"/>
  <c r="AA404" i="33"/>
  <c r="AB404" i="33"/>
  <c r="AC404" i="33"/>
  <c r="Y405" i="33"/>
  <c r="Z405" i="33"/>
  <c r="AA405" i="33"/>
  <c r="AB405" i="33"/>
  <c r="AC405" i="33"/>
  <c r="Y406" i="33"/>
  <c r="Z406" i="33"/>
  <c r="AA406" i="33"/>
  <c r="AB406" i="33"/>
  <c r="AC406" i="33"/>
  <c r="Y407" i="33"/>
  <c r="Z407" i="33"/>
  <c r="AA407" i="33"/>
  <c r="AB407" i="33"/>
  <c r="AC407" i="33"/>
  <c r="Y408" i="33"/>
  <c r="Z408" i="33"/>
  <c r="AA408" i="33"/>
  <c r="AB408" i="33"/>
  <c r="AC408" i="33"/>
  <c r="Y409" i="33"/>
  <c r="Z409" i="33"/>
  <c r="AA409" i="33"/>
  <c r="AB409" i="33"/>
  <c r="AC409" i="33"/>
  <c r="Y410" i="33"/>
  <c r="Z410" i="33"/>
  <c r="AA410" i="33"/>
  <c r="AB410" i="33"/>
  <c r="AC410" i="33"/>
  <c r="Y411" i="33"/>
  <c r="Z411" i="33"/>
  <c r="AA411" i="33"/>
  <c r="AB411" i="33"/>
  <c r="AC411" i="33"/>
  <c r="Y412" i="33"/>
  <c r="Z412" i="33"/>
  <c r="AA412" i="33"/>
  <c r="AB412" i="33"/>
  <c r="AC412" i="33"/>
  <c r="Y413" i="33"/>
  <c r="Z413" i="33"/>
  <c r="AA413" i="33"/>
  <c r="AB413" i="33"/>
  <c r="AC413" i="33"/>
  <c r="Y414" i="33"/>
  <c r="Z414" i="33"/>
  <c r="AA414" i="33"/>
  <c r="AB414" i="33"/>
  <c r="AC414" i="33"/>
  <c r="Y415" i="33"/>
  <c r="Z415" i="33"/>
  <c r="AA415" i="33"/>
  <c r="AB415" i="33"/>
  <c r="AC415" i="33"/>
  <c r="Y416" i="33"/>
  <c r="Z416" i="33"/>
  <c r="AA416" i="33"/>
  <c r="AB416" i="33"/>
  <c r="AC416" i="33"/>
  <c r="Y417" i="33"/>
  <c r="Z417" i="33"/>
  <c r="AA417" i="33"/>
  <c r="AB417" i="33"/>
  <c r="AC417" i="33"/>
  <c r="Y418" i="33"/>
  <c r="Z418" i="33"/>
  <c r="AA418" i="33"/>
  <c r="AB418" i="33"/>
  <c r="AC418" i="33"/>
  <c r="Y419" i="33"/>
  <c r="Z419" i="33"/>
  <c r="AA419" i="33"/>
  <c r="AB419" i="33"/>
  <c r="AC419" i="33"/>
  <c r="Y420" i="33"/>
  <c r="Z420" i="33"/>
  <c r="AA420" i="33"/>
  <c r="AB420" i="33"/>
  <c r="AC420" i="33"/>
  <c r="Y421" i="33"/>
  <c r="Z421" i="33"/>
  <c r="AA421" i="33"/>
  <c r="AB421" i="33"/>
  <c r="AC421" i="33"/>
  <c r="Y422" i="33"/>
  <c r="Z422" i="33"/>
  <c r="AA422" i="33"/>
  <c r="AB422" i="33"/>
  <c r="AC422" i="33"/>
  <c r="Y423" i="33"/>
  <c r="Z423" i="33"/>
  <c r="AA423" i="33"/>
  <c r="AB423" i="33"/>
  <c r="AC423" i="33"/>
  <c r="Y424" i="33"/>
  <c r="Z424" i="33"/>
  <c r="AA424" i="33"/>
  <c r="AB424" i="33"/>
  <c r="AC424" i="33"/>
  <c r="Y425" i="33"/>
  <c r="Z425" i="33"/>
  <c r="AA425" i="33"/>
  <c r="AB425" i="33"/>
  <c r="AC425" i="33"/>
  <c r="Y426" i="33"/>
  <c r="Z426" i="33"/>
  <c r="AA426" i="33"/>
  <c r="AB426" i="33"/>
  <c r="AC426" i="33"/>
  <c r="Y427" i="33"/>
  <c r="Z427" i="33"/>
  <c r="AA427" i="33"/>
  <c r="AB427" i="33"/>
  <c r="AC427" i="33"/>
  <c r="Y428" i="33"/>
  <c r="Z428" i="33"/>
  <c r="AA428" i="33"/>
  <c r="AB428" i="33"/>
  <c r="AC428" i="33"/>
  <c r="Y429" i="33"/>
  <c r="Z429" i="33"/>
  <c r="AA429" i="33"/>
  <c r="AB429" i="33"/>
  <c r="AC429" i="33"/>
  <c r="Y430" i="33"/>
  <c r="Z430" i="33"/>
  <c r="AA430" i="33"/>
  <c r="AB430" i="33"/>
  <c r="AC430" i="33"/>
  <c r="Y431" i="33"/>
  <c r="Z431" i="33"/>
  <c r="AA431" i="33"/>
  <c r="AB431" i="33"/>
  <c r="AC431" i="33"/>
  <c r="Y432" i="33"/>
  <c r="Z432" i="33"/>
  <c r="AA432" i="33"/>
  <c r="AB432" i="33"/>
  <c r="AC432" i="33"/>
  <c r="Y433" i="33"/>
  <c r="Z433" i="33"/>
  <c r="AA433" i="33"/>
  <c r="AB433" i="33"/>
  <c r="AC433" i="33"/>
  <c r="Y434" i="33"/>
  <c r="Z434" i="33"/>
  <c r="AA434" i="33"/>
  <c r="AB434" i="33"/>
  <c r="AC434" i="33"/>
  <c r="Y435" i="33"/>
  <c r="Z435" i="33"/>
  <c r="AA435" i="33"/>
  <c r="AB435" i="33"/>
  <c r="AC435" i="33"/>
  <c r="Y436" i="33"/>
  <c r="Z436" i="33"/>
  <c r="AA436" i="33"/>
  <c r="AB436" i="33"/>
  <c r="AC436" i="33"/>
  <c r="Y437" i="33"/>
  <c r="Z437" i="33"/>
  <c r="AA437" i="33"/>
  <c r="AB437" i="33"/>
  <c r="AC437" i="33"/>
  <c r="Y438" i="33"/>
  <c r="Z438" i="33"/>
  <c r="AA438" i="33"/>
  <c r="AB438" i="33"/>
  <c r="AC438" i="33"/>
  <c r="Y439" i="33"/>
  <c r="Z439" i="33"/>
  <c r="AA439" i="33"/>
  <c r="AB439" i="33"/>
  <c r="AC439" i="33"/>
  <c r="Y440" i="33"/>
  <c r="Z440" i="33"/>
  <c r="AA440" i="33"/>
  <c r="AB440" i="33"/>
  <c r="AC440" i="33"/>
  <c r="Y441" i="33"/>
  <c r="Z441" i="33"/>
  <c r="AA441" i="33"/>
  <c r="AB441" i="33"/>
  <c r="AC441" i="33"/>
  <c r="Y442" i="33"/>
  <c r="Z442" i="33"/>
  <c r="AA442" i="33"/>
  <c r="AB442" i="33"/>
  <c r="AC442" i="33"/>
  <c r="Y443" i="33"/>
  <c r="Z443" i="33"/>
  <c r="AA443" i="33"/>
  <c r="AB443" i="33"/>
  <c r="AC443" i="33"/>
  <c r="Y444" i="33"/>
  <c r="Z444" i="33"/>
  <c r="AA444" i="33"/>
  <c r="AB444" i="33"/>
  <c r="AC444" i="33"/>
  <c r="Y445" i="33"/>
  <c r="Z445" i="33"/>
  <c r="AA445" i="33"/>
  <c r="AB445" i="33"/>
  <c r="AC445" i="33"/>
  <c r="Y446" i="33"/>
  <c r="Z446" i="33"/>
  <c r="AA446" i="33"/>
  <c r="AB446" i="33"/>
  <c r="AC446" i="33"/>
  <c r="Y447" i="33"/>
  <c r="Z447" i="33"/>
  <c r="AA447" i="33"/>
  <c r="AB447" i="33"/>
  <c r="AC447" i="33"/>
  <c r="Y448" i="33"/>
  <c r="Z448" i="33"/>
  <c r="AA448" i="33"/>
  <c r="AB448" i="33"/>
  <c r="AC448" i="33"/>
  <c r="Y449" i="33"/>
  <c r="Z449" i="33"/>
  <c r="AA449" i="33"/>
  <c r="AB449" i="33"/>
  <c r="AC449" i="33"/>
  <c r="Y450" i="33"/>
  <c r="Z450" i="33"/>
  <c r="AA450" i="33"/>
  <c r="AB450" i="33"/>
  <c r="AC450" i="33"/>
  <c r="Y451" i="33"/>
  <c r="Z451" i="33"/>
  <c r="AA451" i="33"/>
  <c r="AB451" i="33"/>
  <c r="AC451" i="33"/>
  <c r="Y452" i="33"/>
  <c r="Z452" i="33"/>
  <c r="AA452" i="33"/>
  <c r="AB452" i="33"/>
  <c r="AC452" i="33"/>
  <c r="Y453" i="33"/>
  <c r="Z453" i="33"/>
  <c r="AA453" i="33"/>
  <c r="AB453" i="33"/>
  <c r="AC453" i="33"/>
  <c r="Y454" i="33"/>
  <c r="Z454" i="33"/>
  <c r="AA454" i="33"/>
  <c r="AB454" i="33"/>
  <c r="AC454" i="33"/>
  <c r="Y455" i="33"/>
  <c r="Z455" i="33"/>
  <c r="AA455" i="33"/>
  <c r="AB455" i="33"/>
  <c r="AC455" i="33"/>
  <c r="Y456" i="33"/>
  <c r="Z456" i="33"/>
  <c r="AA456" i="33"/>
  <c r="AB456" i="33"/>
  <c r="AC456" i="33"/>
  <c r="Y457" i="33"/>
  <c r="Z457" i="33"/>
  <c r="AA457" i="33"/>
  <c r="AB457" i="33"/>
  <c r="AC457" i="33"/>
  <c r="Y458" i="33"/>
  <c r="Z458" i="33"/>
  <c r="AA458" i="33"/>
  <c r="AB458" i="33"/>
  <c r="AC458" i="33"/>
  <c r="Y459" i="33"/>
  <c r="Z459" i="33"/>
  <c r="AA459" i="33"/>
  <c r="AB459" i="33"/>
  <c r="AC459" i="33"/>
  <c r="Y460" i="33"/>
  <c r="Z460" i="33"/>
  <c r="AA460" i="33"/>
  <c r="AB460" i="33"/>
  <c r="AC460" i="33"/>
  <c r="Y461" i="33"/>
  <c r="Z461" i="33"/>
  <c r="AA461" i="33"/>
  <c r="AB461" i="33"/>
  <c r="AC461" i="33"/>
  <c r="Y462" i="33"/>
  <c r="Z462" i="33"/>
  <c r="AA462" i="33"/>
  <c r="AB462" i="33"/>
  <c r="AC462" i="33"/>
  <c r="Y463" i="33"/>
  <c r="Z463" i="33"/>
  <c r="AA463" i="33"/>
  <c r="AB463" i="33"/>
  <c r="AC463" i="33"/>
  <c r="Y464" i="33"/>
  <c r="Z464" i="33"/>
  <c r="AA464" i="33"/>
  <c r="AB464" i="33"/>
  <c r="AC464" i="33"/>
  <c r="Y465" i="33"/>
  <c r="Z465" i="33"/>
  <c r="AA465" i="33"/>
  <c r="AB465" i="33"/>
  <c r="AC465" i="33"/>
  <c r="Y466" i="33"/>
  <c r="Z466" i="33"/>
  <c r="AA466" i="33"/>
  <c r="AB466" i="33"/>
  <c r="AC466" i="33"/>
  <c r="Y467" i="33"/>
  <c r="Z467" i="33"/>
  <c r="AA467" i="33"/>
  <c r="AB467" i="33"/>
  <c r="AC467" i="33"/>
  <c r="Y468" i="33"/>
  <c r="Z468" i="33"/>
  <c r="AA468" i="33"/>
  <c r="AB468" i="33"/>
  <c r="AC468" i="33"/>
  <c r="Y469" i="33"/>
  <c r="Z469" i="33"/>
  <c r="AA469" i="33"/>
  <c r="AB469" i="33"/>
  <c r="AC469" i="33"/>
  <c r="Y470" i="33"/>
  <c r="Z470" i="33"/>
  <c r="AA470" i="33"/>
  <c r="AB470" i="33"/>
  <c r="AC470" i="33"/>
  <c r="Y471" i="33"/>
  <c r="Z471" i="33"/>
  <c r="AA471" i="33"/>
  <c r="AB471" i="33"/>
  <c r="AC471" i="33"/>
  <c r="Y472" i="33"/>
  <c r="Z472" i="33"/>
  <c r="AA472" i="33"/>
  <c r="AB472" i="33"/>
  <c r="AC472" i="33"/>
  <c r="Y473" i="33"/>
  <c r="Z473" i="33"/>
  <c r="AA473" i="33"/>
  <c r="AB473" i="33"/>
  <c r="AC473" i="33"/>
  <c r="Y474" i="33"/>
  <c r="Z474" i="33"/>
  <c r="AA474" i="33"/>
  <c r="AB474" i="33"/>
  <c r="AC474" i="33"/>
  <c r="Y475" i="33"/>
  <c r="Z475" i="33"/>
  <c r="AA475" i="33"/>
  <c r="AB475" i="33"/>
  <c r="AC475" i="33"/>
  <c r="Y476" i="33"/>
  <c r="Z476" i="33"/>
  <c r="AA476" i="33"/>
  <c r="AB476" i="33"/>
  <c r="AC476" i="33"/>
  <c r="Y477" i="33"/>
  <c r="Z477" i="33"/>
  <c r="AA477" i="33"/>
  <c r="AB477" i="33"/>
  <c r="AC477" i="33"/>
  <c r="Y478" i="33"/>
  <c r="Z478" i="33"/>
  <c r="AA478" i="33"/>
  <c r="AB478" i="33"/>
  <c r="AC478" i="33"/>
  <c r="Y479" i="33"/>
  <c r="Z479" i="33"/>
  <c r="AA479" i="33"/>
  <c r="AB479" i="33"/>
  <c r="AC479" i="33"/>
  <c r="Y480" i="33"/>
  <c r="Z480" i="33"/>
  <c r="AA480" i="33"/>
  <c r="AB480" i="33"/>
  <c r="AC480" i="33"/>
  <c r="Y481" i="33"/>
  <c r="Z481" i="33"/>
  <c r="AA481" i="33"/>
  <c r="AB481" i="33"/>
  <c r="AC481" i="33"/>
  <c r="Y482" i="33"/>
  <c r="Z482" i="33"/>
  <c r="AA482" i="33"/>
  <c r="AB482" i="33"/>
  <c r="AC482" i="33"/>
  <c r="Y483" i="33"/>
  <c r="Z483" i="33"/>
  <c r="AA483" i="33"/>
  <c r="AB483" i="33"/>
  <c r="AC483" i="33"/>
  <c r="Y484" i="33"/>
  <c r="Z484" i="33"/>
  <c r="AA484" i="33"/>
  <c r="AB484" i="33"/>
  <c r="AC484" i="33"/>
  <c r="Y485" i="33"/>
  <c r="Z485" i="33"/>
  <c r="AA485" i="33"/>
  <c r="AB485" i="33"/>
  <c r="AC485" i="33"/>
  <c r="Y486" i="33"/>
  <c r="Z486" i="33"/>
  <c r="AA486" i="33"/>
  <c r="AB486" i="33"/>
  <c r="AC486" i="33"/>
  <c r="Y487" i="33"/>
  <c r="Z487" i="33"/>
  <c r="AA487" i="33"/>
  <c r="AB487" i="33"/>
  <c r="AC487" i="33"/>
  <c r="Y488" i="33"/>
  <c r="Z488" i="33"/>
  <c r="AA488" i="33"/>
  <c r="AB488" i="33"/>
  <c r="AC488" i="33"/>
  <c r="Y489" i="33"/>
  <c r="Z489" i="33"/>
  <c r="AA489" i="33"/>
  <c r="AB489" i="33"/>
  <c r="AC489" i="33"/>
  <c r="Y490" i="33"/>
  <c r="Z490" i="33"/>
  <c r="AA490" i="33"/>
  <c r="AB490" i="33"/>
  <c r="AC490" i="33"/>
  <c r="Y491" i="33"/>
  <c r="Z491" i="33"/>
  <c r="AA491" i="33"/>
  <c r="AB491" i="33"/>
  <c r="AC491" i="33"/>
  <c r="Y492" i="33"/>
  <c r="Z492" i="33"/>
  <c r="AA492" i="33"/>
  <c r="AB492" i="33"/>
  <c r="AC492" i="33"/>
  <c r="Y493" i="33"/>
  <c r="Z493" i="33"/>
  <c r="AA493" i="33"/>
  <c r="AB493" i="33"/>
  <c r="AC493" i="33"/>
  <c r="Y494" i="33"/>
  <c r="Z494" i="33"/>
  <c r="AA494" i="33"/>
  <c r="AB494" i="33"/>
  <c r="AC494" i="33"/>
  <c r="Y495" i="33"/>
  <c r="Z495" i="33"/>
  <c r="AA495" i="33"/>
  <c r="AB495" i="33"/>
  <c r="AC495" i="33"/>
  <c r="Y496" i="33"/>
  <c r="Z496" i="33"/>
  <c r="AA496" i="33"/>
  <c r="AB496" i="33"/>
  <c r="AC496" i="33"/>
  <c r="Y497" i="33"/>
  <c r="Z497" i="33"/>
  <c r="AA497" i="33"/>
  <c r="AB497" i="33"/>
  <c r="AC497" i="33"/>
  <c r="Y498" i="33"/>
  <c r="Z498" i="33"/>
  <c r="AA498" i="33"/>
  <c r="AB498" i="33"/>
  <c r="AC498" i="33"/>
  <c r="Y499" i="33"/>
  <c r="Z499" i="33"/>
  <c r="AA499" i="33"/>
  <c r="AB499" i="33"/>
  <c r="AC499" i="33"/>
  <c r="Y500" i="33"/>
  <c r="Z500" i="33"/>
  <c r="AA500" i="33"/>
  <c r="AB500" i="33"/>
  <c r="AC500" i="33"/>
  <c r="Y501" i="33"/>
  <c r="Z501" i="33"/>
  <c r="AA501" i="33"/>
  <c r="AB501" i="33"/>
  <c r="AC501" i="33"/>
  <c r="Y502" i="33"/>
  <c r="Z502" i="33"/>
  <c r="AA502" i="33"/>
  <c r="AB502" i="33"/>
  <c r="AC502" i="33"/>
  <c r="Y503" i="33"/>
  <c r="Z503" i="33"/>
  <c r="AA503" i="33"/>
  <c r="AB503" i="33"/>
  <c r="AC503" i="33"/>
  <c r="Y504" i="33"/>
  <c r="Z504" i="33"/>
  <c r="AA504" i="33"/>
  <c r="AB504" i="33"/>
  <c r="AC504" i="33"/>
  <c r="Y505" i="33"/>
  <c r="Z505" i="33"/>
  <c r="AA505" i="33"/>
  <c r="AB505" i="33"/>
  <c r="AC505" i="33"/>
  <c r="Y506" i="33"/>
  <c r="Z506" i="33"/>
  <c r="AA506" i="33"/>
  <c r="AB506" i="33"/>
  <c r="AC506" i="33"/>
  <c r="Y507" i="33"/>
  <c r="Z507" i="33"/>
  <c r="AA507" i="33"/>
  <c r="AB507" i="33"/>
  <c r="AC507" i="33"/>
  <c r="Y508" i="33"/>
  <c r="Z508" i="33"/>
  <c r="AA508" i="33"/>
  <c r="AB508" i="33"/>
  <c r="AC508" i="33"/>
  <c r="Y509" i="33"/>
  <c r="Z509" i="33"/>
  <c r="AA509" i="33"/>
  <c r="AB509" i="33"/>
  <c r="AC509" i="33"/>
  <c r="Y510" i="33"/>
  <c r="Z510" i="33"/>
  <c r="AA510" i="33"/>
  <c r="AB510" i="33"/>
  <c r="AC510" i="33"/>
  <c r="Y511" i="33"/>
  <c r="Z511" i="33"/>
  <c r="AA511" i="33"/>
  <c r="AB511" i="33"/>
  <c r="AC511" i="33"/>
  <c r="Y512" i="33"/>
  <c r="Z512" i="33"/>
  <c r="AA512" i="33"/>
  <c r="AB512" i="33"/>
  <c r="AC512" i="33"/>
  <c r="Y513" i="33"/>
  <c r="Z513" i="33"/>
  <c r="AA513" i="33"/>
  <c r="AB513" i="33"/>
  <c r="AC513" i="33"/>
  <c r="Y514" i="33"/>
  <c r="Z514" i="33"/>
  <c r="AA514" i="33"/>
  <c r="AB514" i="33"/>
  <c r="AC514" i="33"/>
  <c r="Y515" i="33"/>
  <c r="Z515" i="33"/>
  <c r="AA515" i="33"/>
  <c r="AB515" i="33"/>
  <c r="AC515" i="33"/>
  <c r="Y516" i="33"/>
  <c r="Z516" i="33"/>
  <c r="AA516" i="33"/>
  <c r="AB516" i="33"/>
  <c r="AC516" i="33"/>
  <c r="Y517" i="33"/>
  <c r="Z517" i="33"/>
  <c r="AA517" i="33"/>
  <c r="AB517" i="33"/>
  <c r="AC517" i="33"/>
  <c r="Y518" i="33"/>
  <c r="Z518" i="33"/>
  <c r="AA518" i="33"/>
  <c r="AB518" i="33"/>
  <c r="AC518" i="33"/>
  <c r="Y519" i="33"/>
  <c r="Z519" i="33"/>
  <c r="AA519" i="33"/>
  <c r="AB519" i="33"/>
  <c r="AC519" i="33"/>
  <c r="Y520" i="33"/>
  <c r="Z520" i="33"/>
  <c r="AA520" i="33"/>
  <c r="AB520" i="33"/>
  <c r="AC520" i="33"/>
  <c r="Y521" i="33"/>
  <c r="Z521" i="33"/>
  <c r="AA521" i="33"/>
  <c r="AB521" i="33"/>
  <c r="AC521" i="33"/>
  <c r="Y522" i="33"/>
  <c r="Z522" i="33"/>
  <c r="AA522" i="33"/>
  <c r="AB522" i="33"/>
  <c r="AC522" i="33"/>
  <c r="Y523" i="33"/>
  <c r="Z523" i="33"/>
  <c r="AA523" i="33"/>
  <c r="AB523" i="33"/>
  <c r="AC523" i="33"/>
  <c r="Y524" i="33"/>
  <c r="Z524" i="33"/>
  <c r="AA524" i="33"/>
  <c r="AB524" i="33"/>
  <c r="AC524" i="33"/>
  <c r="Y525" i="33"/>
  <c r="Z525" i="33"/>
  <c r="AA525" i="33"/>
  <c r="AB525" i="33"/>
  <c r="AC525" i="33"/>
  <c r="Y526" i="33"/>
  <c r="Z526" i="33"/>
  <c r="AA526" i="33"/>
  <c r="AB526" i="33"/>
  <c r="AC526" i="33"/>
  <c r="Y527" i="33"/>
  <c r="Z527" i="33"/>
  <c r="AA527" i="33"/>
  <c r="AB527" i="33"/>
  <c r="AC527" i="33"/>
  <c r="Y528" i="33"/>
  <c r="Z528" i="33"/>
  <c r="AA528" i="33"/>
  <c r="AB528" i="33"/>
  <c r="AC528" i="33"/>
  <c r="Y529" i="33"/>
  <c r="Z529" i="33"/>
  <c r="AA529" i="33"/>
  <c r="AB529" i="33"/>
  <c r="AC529" i="33"/>
  <c r="Y530" i="33"/>
  <c r="Z530" i="33"/>
  <c r="AA530" i="33"/>
  <c r="AB530" i="33"/>
  <c r="AC530" i="33"/>
  <c r="Y531" i="33"/>
  <c r="Z531" i="33"/>
  <c r="AA531" i="33"/>
  <c r="AB531" i="33"/>
  <c r="AC531" i="33"/>
  <c r="Y532" i="33"/>
  <c r="Z532" i="33"/>
  <c r="AA532" i="33"/>
  <c r="AB532" i="33"/>
  <c r="AC532" i="33"/>
  <c r="Y533" i="33"/>
  <c r="Z533" i="33"/>
  <c r="AA533" i="33"/>
  <c r="AB533" i="33"/>
  <c r="AC533" i="33"/>
  <c r="Y534" i="33"/>
  <c r="Z534" i="33"/>
  <c r="AA534" i="33"/>
  <c r="AB534" i="33"/>
  <c r="AC534" i="33"/>
  <c r="Y535" i="33"/>
  <c r="Z535" i="33"/>
  <c r="AA535" i="33"/>
  <c r="AB535" i="33"/>
  <c r="AC535" i="33"/>
  <c r="Y536" i="33"/>
  <c r="Z536" i="33"/>
  <c r="AA536" i="33"/>
  <c r="AB536" i="33"/>
  <c r="AC536" i="33"/>
  <c r="Y537" i="33"/>
  <c r="Z537" i="33"/>
  <c r="AA537" i="33"/>
  <c r="AB537" i="33"/>
  <c r="AC537" i="33"/>
  <c r="Y538" i="33"/>
  <c r="Z538" i="33"/>
  <c r="AA538" i="33"/>
  <c r="AB538" i="33"/>
  <c r="AC538" i="33"/>
  <c r="Y539" i="33"/>
  <c r="Z539" i="33"/>
  <c r="AA539" i="33"/>
  <c r="AB539" i="33"/>
  <c r="AC539" i="33"/>
  <c r="Y540" i="33"/>
  <c r="Z540" i="33"/>
  <c r="AA540" i="33"/>
  <c r="AB540" i="33"/>
  <c r="AC540" i="33"/>
  <c r="Y541" i="33"/>
  <c r="Z541" i="33"/>
  <c r="AA541" i="33"/>
  <c r="AB541" i="33"/>
  <c r="AC541" i="33"/>
  <c r="Y542" i="33"/>
  <c r="Z542" i="33"/>
  <c r="AA542" i="33"/>
  <c r="AB542" i="33"/>
  <c r="AC542" i="33"/>
  <c r="Y543" i="33"/>
  <c r="Z543" i="33"/>
  <c r="AA543" i="33"/>
  <c r="AB543" i="33"/>
  <c r="AC543" i="33"/>
  <c r="Y544" i="33"/>
  <c r="Z544" i="33"/>
  <c r="AA544" i="33"/>
  <c r="AB544" i="33"/>
  <c r="AC544" i="33"/>
  <c r="Y545" i="33"/>
  <c r="Z545" i="33"/>
  <c r="AA545" i="33"/>
  <c r="AB545" i="33"/>
  <c r="AC545" i="33"/>
  <c r="Y546" i="33"/>
  <c r="Z546" i="33"/>
  <c r="AA546" i="33"/>
  <c r="AB546" i="33"/>
  <c r="AC546" i="33"/>
  <c r="Y547" i="33"/>
  <c r="Z547" i="33"/>
  <c r="AA547" i="33"/>
  <c r="AB547" i="33"/>
  <c r="AC547" i="33"/>
  <c r="Y548" i="33"/>
  <c r="Z548" i="33"/>
  <c r="AA548" i="33"/>
  <c r="AB548" i="33"/>
  <c r="AC548" i="33"/>
  <c r="Y549" i="33"/>
  <c r="Z549" i="33"/>
  <c r="AA549" i="33"/>
  <c r="AB549" i="33"/>
  <c r="AC549" i="33"/>
  <c r="Y550" i="33"/>
  <c r="Z550" i="33"/>
  <c r="AA550" i="33"/>
  <c r="AB550" i="33"/>
  <c r="AC550" i="33"/>
  <c r="Y551" i="33"/>
  <c r="Z551" i="33"/>
  <c r="AA551" i="33"/>
  <c r="AB551" i="33"/>
  <c r="AC551" i="33"/>
  <c r="Y552" i="33"/>
  <c r="Z552" i="33"/>
  <c r="AA552" i="33"/>
  <c r="AB552" i="33"/>
  <c r="AC552" i="33"/>
  <c r="Y553" i="33"/>
  <c r="Z553" i="33"/>
  <c r="AA553" i="33"/>
  <c r="AB553" i="33"/>
  <c r="AC553" i="33"/>
  <c r="Y554" i="33"/>
  <c r="Z554" i="33"/>
  <c r="AA554" i="33"/>
  <c r="AB554" i="33"/>
  <c r="AC554" i="33"/>
  <c r="Y555" i="33"/>
  <c r="Z555" i="33"/>
  <c r="AA555" i="33"/>
  <c r="AB555" i="33"/>
  <c r="AC555" i="33"/>
  <c r="Y556" i="33"/>
  <c r="Z556" i="33"/>
  <c r="AA556" i="33"/>
  <c r="AB556" i="33"/>
  <c r="AC556" i="33"/>
  <c r="Y557" i="33"/>
  <c r="Z557" i="33"/>
  <c r="AA557" i="33"/>
  <c r="AB557" i="33"/>
  <c r="AC557" i="33"/>
  <c r="Y558" i="33"/>
  <c r="Z558" i="33"/>
  <c r="AA558" i="33"/>
  <c r="AB558" i="33"/>
  <c r="AC558" i="33"/>
  <c r="Y559" i="33"/>
  <c r="Z559" i="33"/>
  <c r="AA559" i="33"/>
  <c r="AB559" i="33"/>
  <c r="AC559" i="33"/>
  <c r="Y560" i="33"/>
  <c r="Z560" i="33"/>
  <c r="AA560" i="33"/>
  <c r="AB560" i="33"/>
  <c r="AC560" i="33"/>
  <c r="Y561" i="33"/>
  <c r="Z561" i="33"/>
  <c r="AA561" i="33"/>
  <c r="AB561" i="33"/>
  <c r="AC561" i="33"/>
  <c r="Y562" i="33"/>
  <c r="Z562" i="33"/>
  <c r="AA562" i="33"/>
  <c r="AB562" i="33"/>
  <c r="AC562" i="33"/>
  <c r="Y563" i="33"/>
  <c r="Z563" i="33"/>
  <c r="AA563" i="33"/>
  <c r="AB563" i="33"/>
  <c r="AC563" i="33"/>
  <c r="Y564" i="33"/>
  <c r="Z564" i="33"/>
  <c r="AA564" i="33"/>
  <c r="AB564" i="33"/>
  <c r="AC564" i="33"/>
  <c r="Y565" i="33"/>
  <c r="Z565" i="33"/>
  <c r="AA565" i="33"/>
  <c r="AB565" i="33"/>
  <c r="AC565" i="33"/>
  <c r="Y566" i="33"/>
  <c r="Z566" i="33"/>
  <c r="AA566" i="33"/>
  <c r="AB566" i="33"/>
  <c r="AC566" i="33"/>
  <c r="Y567" i="33"/>
  <c r="Z567" i="33"/>
  <c r="AA567" i="33"/>
  <c r="AB567" i="33"/>
  <c r="AC567" i="33"/>
  <c r="Y568" i="33"/>
  <c r="Z568" i="33"/>
  <c r="AA568" i="33"/>
  <c r="AB568" i="33"/>
  <c r="AC568" i="33"/>
  <c r="Y569" i="33"/>
  <c r="Z569" i="33"/>
  <c r="AA569" i="33"/>
  <c r="AB569" i="33"/>
  <c r="AC569" i="33"/>
  <c r="Y570" i="33"/>
  <c r="Z570" i="33"/>
  <c r="AA570" i="33"/>
  <c r="AB570" i="33"/>
  <c r="AC570" i="33"/>
  <c r="Y571" i="33"/>
  <c r="Z571" i="33"/>
  <c r="AA571" i="33"/>
  <c r="AB571" i="33"/>
  <c r="AC571" i="33"/>
  <c r="Y572" i="33"/>
  <c r="Z572" i="33"/>
  <c r="AA572" i="33"/>
  <c r="AB572" i="33"/>
  <c r="AC572" i="33"/>
  <c r="Y573" i="33"/>
  <c r="Z573" i="33"/>
  <c r="AA573" i="33"/>
  <c r="AB573" i="33"/>
  <c r="AC573" i="33"/>
  <c r="Y574" i="33"/>
  <c r="Z574" i="33"/>
  <c r="AA574" i="33"/>
  <c r="AB574" i="33"/>
  <c r="AC574" i="33"/>
  <c r="Y575" i="33"/>
  <c r="Z575" i="33"/>
  <c r="AA575" i="33"/>
  <c r="AB575" i="33"/>
  <c r="AC575" i="33"/>
  <c r="Y576" i="33"/>
  <c r="Z576" i="33"/>
  <c r="AA576" i="33"/>
  <c r="AB576" i="33"/>
  <c r="AC576" i="33"/>
  <c r="Y577" i="33"/>
  <c r="Z577" i="33"/>
  <c r="AA577" i="33"/>
  <c r="AB577" i="33"/>
  <c r="AC577" i="33"/>
  <c r="Y578" i="33"/>
  <c r="Z578" i="33"/>
  <c r="AA578" i="33"/>
  <c r="AB578" i="33"/>
  <c r="AC578" i="33"/>
  <c r="Y579" i="33"/>
  <c r="Z579" i="33"/>
  <c r="AA579" i="33"/>
  <c r="AB579" i="33"/>
  <c r="AC579" i="33"/>
  <c r="Y580" i="33"/>
  <c r="Z580" i="33"/>
  <c r="AA580" i="33"/>
  <c r="AB580" i="33"/>
  <c r="AC580" i="33"/>
  <c r="Y581" i="33"/>
  <c r="Z581" i="33"/>
  <c r="AA581" i="33"/>
  <c r="AB581" i="33"/>
  <c r="AC581" i="33"/>
  <c r="Y582" i="33"/>
  <c r="Z582" i="33"/>
  <c r="AA582" i="33"/>
  <c r="AB582" i="33"/>
  <c r="AC582" i="33"/>
  <c r="Y583" i="33"/>
  <c r="Z583" i="33"/>
  <c r="AA583" i="33"/>
  <c r="AB583" i="33"/>
  <c r="AC583" i="33"/>
  <c r="Y584" i="33"/>
  <c r="Z584" i="33"/>
  <c r="AA584" i="33"/>
  <c r="AB584" i="33"/>
  <c r="AC584" i="33"/>
  <c r="Y585" i="33"/>
  <c r="Z585" i="33"/>
  <c r="AA585" i="33"/>
  <c r="AB585" i="33"/>
  <c r="AC585" i="33"/>
  <c r="Y586" i="33"/>
  <c r="Z586" i="33"/>
  <c r="AA586" i="33"/>
  <c r="AB586" i="33"/>
  <c r="AC586" i="33"/>
  <c r="Y587" i="33"/>
  <c r="Z587" i="33"/>
  <c r="AA587" i="33"/>
  <c r="AB587" i="33"/>
  <c r="AC587" i="33"/>
  <c r="Y588" i="33"/>
  <c r="Z588" i="33"/>
  <c r="AA588" i="33"/>
  <c r="AB588" i="33"/>
  <c r="AC588" i="33"/>
  <c r="Y589" i="33"/>
  <c r="Z589" i="33"/>
  <c r="AA589" i="33"/>
  <c r="AB589" i="33"/>
  <c r="AC589" i="33"/>
  <c r="Y590" i="33"/>
  <c r="Z590" i="33"/>
  <c r="AA590" i="33"/>
  <c r="AB590" i="33"/>
  <c r="AC590" i="33"/>
  <c r="Y591" i="33"/>
  <c r="Z591" i="33"/>
  <c r="AA591" i="33"/>
  <c r="AB591" i="33"/>
  <c r="AC591" i="33"/>
  <c r="Y592" i="33"/>
  <c r="Z592" i="33"/>
  <c r="AA592" i="33"/>
  <c r="AB592" i="33"/>
  <c r="AC592" i="33"/>
  <c r="Y593" i="33"/>
  <c r="Z593" i="33"/>
  <c r="AA593" i="33"/>
  <c r="AB593" i="33"/>
  <c r="AC593" i="33"/>
  <c r="Y594" i="33"/>
  <c r="Z594" i="33"/>
  <c r="AA594" i="33"/>
  <c r="AB594" i="33"/>
  <c r="AC594" i="33"/>
  <c r="Y595" i="33"/>
  <c r="Z595" i="33"/>
  <c r="AA595" i="33"/>
  <c r="AB595" i="33"/>
  <c r="AC595" i="33"/>
  <c r="Y596" i="33"/>
  <c r="Z596" i="33"/>
  <c r="AA596" i="33"/>
  <c r="AB596" i="33"/>
  <c r="AC596" i="33"/>
  <c r="Y597" i="33"/>
  <c r="Z597" i="33"/>
  <c r="AA597" i="33"/>
  <c r="AB597" i="33"/>
  <c r="AC597" i="33"/>
  <c r="Y598" i="33"/>
  <c r="Z598" i="33"/>
  <c r="AA598" i="33"/>
  <c r="AB598" i="33"/>
  <c r="AC598" i="33"/>
  <c r="Y599" i="33"/>
  <c r="Z599" i="33"/>
  <c r="AA599" i="33"/>
  <c r="AB599" i="33"/>
  <c r="AC599" i="33"/>
  <c r="Y600" i="33"/>
  <c r="Z600" i="33"/>
  <c r="AA600" i="33"/>
  <c r="AB600" i="33"/>
  <c r="AC600" i="33"/>
  <c r="Y601" i="33"/>
  <c r="Z601" i="33"/>
  <c r="AA601" i="33"/>
  <c r="AB601" i="33"/>
  <c r="AC601" i="33"/>
  <c r="Y602" i="33"/>
  <c r="Z602" i="33"/>
  <c r="AA602" i="33"/>
  <c r="AB602" i="33"/>
  <c r="AC602" i="33"/>
  <c r="Y603" i="33"/>
  <c r="Z603" i="33"/>
  <c r="AA603" i="33"/>
  <c r="AB603" i="33"/>
  <c r="AC603" i="33"/>
  <c r="Y604" i="33"/>
  <c r="Z604" i="33"/>
  <c r="AA604" i="33"/>
  <c r="AB604" i="33"/>
  <c r="AC604" i="33"/>
  <c r="Y605" i="33"/>
  <c r="Z605" i="33"/>
  <c r="AA605" i="33"/>
  <c r="AB605" i="33"/>
  <c r="AC605" i="33"/>
  <c r="Y606" i="33"/>
  <c r="Z606" i="33"/>
  <c r="AA606" i="33"/>
  <c r="AB606" i="33"/>
  <c r="AC606" i="33"/>
  <c r="Y607" i="33"/>
  <c r="Z607" i="33"/>
  <c r="AA607" i="33"/>
  <c r="AB607" i="33"/>
  <c r="AC607" i="33"/>
  <c r="Y608" i="33"/>
  <c r="Z608" i="33"/>
  <c r="AA608" i="33"/>
  <c r="AB608" i="33"/>
  <c r="AC608" i="33"/>
  <c r="Y609" i="33"/>
  <c r="Z609" i="33"/>
  <c r="AA609" i="33"/>
  <c r="AB609" i="33"/>
  <c r="AC609" i="33"/>
  <c r="Y610" i="33"/>
  <c r="Z610" i="33"/>
  <c r="AA610" i="33"/>
  <c r="AB610" i="33"/>
  <c r="AC610" i="33"/>
  <c r="Y611" i="33"/>
  <c r="Z611" i="33"/>
  <c r="AA611" i="33"/>
  <c r="AB611" i="33"/>
  <c r="AC611" i="33"/>
  <c r="Y612" i="33"/>
  <c r="Z612" i="33"/>
  <c r="AA612" i="33"/>
  <c r="AB612" i="33"/>
  <c r="AC612" i="33"/>
  <c r="Y613" i="33"/>
  <c r="Z613" i="33"/>
  <c r="AA613" i="33"/>
  <c r="AB613" i="33"/>
  <c r="AC613" i="33"/>
  <c r="Y614" i="33"/>
  <c r="Z614" i="33"/>
  <c r="AA614" i="33"/>
  <c r="AB614" i="33"/>
  <c r="AC614" i="33"/>
  <c r="Y615" i="33"/>
  <c r="Z615" i="33"/>
  <c r="AA615" i="33"/>
  <c r="AB615" i="33"/>
  <c r="AC615" i="33"/>
  <c r="Y616" i="33"/>
  <c r="Z616" i="33"/>
  <c r="AA616" i="33"/>
  <c r="AB616" i="33"/>
  <c r="AC616" i="33"/>
  <c r="Y617" i="33"/>
  <c r="Z617" i="33"/>
  <c r="AA617" i="33"/>
  <c r="AB617" i="33"/>
  <c r="AC617" i="33"/>
  <c r="Y618" i="33"/>
  <c r="Z618" i="33"/>
  <c r="AA618" i="33"/>
  <c r="AB618" i="33"/>
  <c r="AC618" i="33"/>
  <c r="Y619" i="33"/>
  <c r="Z619" i="33"/>
  <c r="AA619" i="33"/>
  <c r="AB619" i="33"/>
  <c r="AC619" i="33"/>
  <c r="Y620" i="33"/>
  <c r="Z620" i="33"/>
  <c r="AA620" i="33"/>
  <c r="AB620" i="33"/>
  <c r="AC620" i="33"/>
  <c r="Y621" i="33"/>
  <c r="Z621" i="33"/>
  <c r="AA621" i="33"/>
  <c r="AB621" i="33"/>
  <c r="AC621" i="33"/>
  <c r="Y622" i="33"/>
  <c r="Z622" i="33"/>
  <c r="AA622" i="33"/>
  <c r="AB622" i="33"/>
  <c r="AC622" i="33"/>
  <c r="Y623" i="33"/>
  <c r="Z623" i="33"/>
  <c r="AA623" i="33"/>
  <c r="AB623" i="33"/>
  <c r="AC623" i="33"/>
  <c r="Y624" i="33"/>
  <c r="Z624" i="33"/>
  <c r="AA624" i="33"/>
  <c r="AB624" i="33"/>
  <c r="AC624" i="33"/>
  <c r="Y625" i="33"/>
  <c r="Z625" i="33"/>
  <c r="AA625" i="33"/>
  <c r="AB625" i="33"/>
  <c r="AC625" i="33"/>
  <c r="Y626" i="33"/>
  <c r="Z626" i="33"/>
  <c r="AA626" i="33"/>
  <c r="AB626" i="33"/>
  <c r="AC626" i="33"/>
  <c r="Y627" i="33"/>
  <c r="Z627" i="33"/>
  <c r="AA627" i="33"/>
  <c r="AB627" i="33"/>
  <c r="AC627" i="33"/>
  <c r="Y628" i="33"/>
  <c r="Z628" i="33"/>
  <c r="AA628" i="33"/>
  <c r="AB628" i="33"/>
  <c r="AC628" i="33"/>
  <c r="Y629" i="33"/>
  <c r="Z629" i="33"/>
  <c r="AA629" i="33"/>
  <c r="AB629" i="33"/>
  <c r="AC629" i="33"/>
  <c r="Y630" i="33"/>
  <c r="Z630" i="33"/>
  <c r="AA630" i="33"/>
  <c r="AB630" i="33"/>
  <c r="AC630" i="33"/>
  <c r="Y631" i="33"/>
  <c r="Z631" i="33"/>
  <c r="AA631" i="33"/>
  <c r="AB631" i="33"/>
  <c r="AC631" i="33"/>
  <c r="Y632" i="33"/>
  <c r="Z632" i="33"/>
  <c r="AA632" i="33"/>
  <c r="AB632" i="33"/>
  <c r="AC632" i="33"/>
  <c r="Y633" i="33"/>
  <c r="Z633" i="33"/>
  <c r="AA633" i="33"/>
  <c r="AB633" i="33"/>
  <c r="AC633" i="33"/>
  <c r="Y634" i="33"/>
  <c r="Z634" i="33"/>
  <c r="AA634" i="33"/>
  <c r="AB634" i="33"/>
  <c r="AC634" i="33"/>
  <c r="Y635" i="33"/>
  <c r="Z635" i="33"/>
  <c r="AA635" i="33"/>
  <c r="AB635" i="33"/>
  <c r="AC635" i="33"/>
  <c r="Y636" i="33"/>
  <c r="Z636" i="33"/>
  <c r="AA636" i="33"/>
  <c r="AB636" i="33"/>
  <c r="AC636" i="33"/>
  <c r="Y637" i="33"/>
  <c r="Z637" i="33"/>
  <c r="AA637" i="33"/>
  <c r="AB637" i="33"/>
  <c r="AC637" i="33"/>
  <c r="Y638" i="33"/>
  <c r="Z638" i="33"/>
  <c r="AA638" i="33"/>
  <c r="AB638" i="33"/>
  <c r="AC638" i="33"/>
  <c r="Y639" i="33"/>
  <c r="Z639" i="33"/>
  <c r="AA639" i="33"/>
  <c r="AB639" i="33"/>
  <c r="AC639" i="33"/>
  <c r="Y640" i="33"/>
  <c r="Z640" i="33"/>
  <c r="AA640" i="33"/>
  <c r="AB640" i="33"/>
  <c r="AC640" i="33"/>
  <c r="Y641" i="33"/>
  <c r="Z641" i="33"/>
  <c r="AA641" i="33"/>
  <c r="AB641" i="33"/>
  <c r="AC641" i="33"/>
  <c r="Y642" i="33"/>
  <c r="Z642" i="33"/>
  <c r="AA642" i="33"/>
  <c r="AB642" i="33"/>
  <c r="AC642" i="33"/>
  <c r="Y643" i="33"/>
  <c r="Z643" i="33"/>
  <c r="AA643" i="33"/>
  <c r="AB643" i="33"/>
  <c r="AC643" i="33"/>
  <c r="Y644" i="33"/>
  <c r="Z644" i="33"/>
  <c r="AA644" i="33"/>
  <c r="AB644" i="33"/>
  <c r="AC644" i="33"/>
  <c r="Y645" i="33"/>
  <c r="Z645" i="33"/>
  <c r="AA645" i="33"/>
  <c r="AB645" i="33"/>
  <c r="AC645" i="33"/>
  <c r="Y646" i="33"/>
  <c r="Z646" i="33"/>
  <c r="AA646" i="33"/>
  <c r="AB646" i="33"/>
  <c r="AC646" i="33"/>
  <c r="Y647" i="33"/>
  <c r="Z647" i="33"/>
  <c r="AA647" i="33"/>
  <c r="AB647" i="33"/>
  <c r="AC647" i="33"/>
  <c r="Y648" i="33"/>
  <c r="Z648" i="33"/>
  <c r="AA648" i="33"/>
  <c r="AB648" i="33"/>
  <c r="AC648" i="33"/>
  <c r="Y649" i="33"/>
  <c r="Z649" i="33"/>
  <c r="AA649" i="33"/>
  <c r="AB649" i="33"/>
  <c r="AC649" i="33"/>
  <c r="Y650" i="33"/>
  <c r="Z650" i="33"/>
  <c r="AA650" i="33"/>
  <c r="AB650" i="33"/>
  <c r="AC650" i="33"/>
  <c r="Y651" i="33"/>
  <c r="Z651" i="33"/>
  <c r="AA651" i="33"/>
  <c r="AB651" i="33"/>
  <c r="AC651" i="33"/>
  <c r="Y652" i="33"/>
  <c r="Z652" i="33"/>
  <c r="AA652" i="33"/>
  <c r="AB652" i="33"/>
  <c r="AC652" i="33"/>
  <c r="Y653" i="33"/>
  <c r="Z653" i="33"/>
  <c r="AA653" i="33"/>
  <c r="AB653" i="33"/>
  <c r="AC653" i="33"/>
  <c r="Y654" i="33"/>
  <c r="Z654" i="33"/>
  <c r="AA654" i="33"/>
  <c r="AB654" i="33"/>
  <c r="AC654" i="33"/>
  <c r="Y655" i="33"/>
  <c r="Z655" i="33"/>
  <c r="AA655" i="33"/>
  <c r="AB655" i="33"/>
  <c r="AC655" i="33"/>
  <c r="Y656" i="33"/>
  <c r="Z656" i="33"/>
  <c r="AA656" i="33"/>
  <c r="AB656" i="33"/>
  <c r="AC656" i="33"/>
  <c r="Y657" i="33"/>
  <c r="Z657" i="33"/>
  <c r="AA657" i="33"/>
  <c r="AB657" i="33"/>
  <c r="AC657" i="33"/>
  <c r="Y658" i="33"/>
  <c r="Z658" i="33"/>
  <c r="AA658" i="33"/>
  <c r="AB658" i="33"/>
  <c r="AC658" i="33"/>
  <c r="Y659" i="33"/>
  <c r="Z659" i="33"/>
  <c r="AA659" i="33"/>
  <c r="AB659" i="33"/>
  <c r="AC659" i="33"/>
  <c r="Y660" i="33"/>
  <c r="Z660" i="33"/>
  <c r="AA660" i="33"/>
  <c r="AB660" i="33"/>
  <c r="AC660" i="33"/>
  <c r="Y661" i="33"/>
  <c r="Z661" i="33"/>
  <c r="AA661" i="33"/>
  <c r="AB661" i="33"/>
  <c r="AC661" i="33"/>
  <c r="Y662" i="33"/>
  <c r="Z662" i="33"/>
  <c r="AA662" i="33"/>
  <c r="AB662" i="33"/>
  <c r="AC662" i="33"/>
  <c r="Y663" i="33"/>
  <c r="Z663" i="33"/>
  <c r="AA663" i="33"/>
  <c r="AB663" i="33"/>
  <c r="AC663" i="33"/>
  <c r="Y664" i="33"/>
  <c r="Z664" i="33"/>
  <c r="AA664" i="33"/>
  <c r="AB664" i="33"/>
  <c r="AC664" i="33"/>
  <c r="Y665" i="33"/>
  <c r="Z665" i="33"/>
  <c r="AA665" i="33"/>
  <c r="AB665" i="33"/>
  <c r="AC665" i="33"/>
  <c r="Y666" i="33"/>
  <c r="Z666" i="33"/>
  <c r="AA666" i="33"/>
  <c r="AB666" i="33"/>
  <c r="AC666" i="33"/>
  <c r="Y667" i="33"/>
  <c r="Z667" i="33"/>
  <c r="AA667" i="33"/>
  <c r="AB667" i="33"/>
  <c r="AC667" i="33"/>
  <c r="Y668" i="33"/>
  <c r="Z668" i="33"/>
  <c r="AA668" i="33"/>
  <c r="AB668" i="33"/>
  <c r="AC668" i="33"/>
  <c r="Y669" i="33"/>
  <c r="Z669" i="33"/>
  <c r="AA669" i="33"/>
  <c r="AB669" i="33"/>
  <c r="AC669" i="33"/>
  <c r="Y670" i="33"/>
  <c r="Z670" i="33"/>
  <c r="AA670" i="33"/>
  <c r="AB670" i="33"/>
  <c r="AC670" i="33"/>
  <c r="Y671" i="33"/>
  <c r="Z671" i="33"/>
  <c r="AA671" i="33"/>
  <c r="AB671" i="33"/>
  <c r="AC671" i="33"/>
  <c r="Y672" i="33"/>
  <c r="Z672" i="33"/>
  <c r="AA672" i="33"/>
  <c r="AB672" i="33"/>
  <c r="AC672" i="33"/>
  <c r="Y673" i="33"/>
  <c r="Z673" i="33"/>
  <c r="AA673" i="33"/>
  <c r="AB673" i="33"/>
  <c r="AC673" i="33"/>
  <c r="Y674" i="33"/>
  <c r="Z674" i="33"/>
  <c r="AA674" i="33"/>
  <c r="AB674" i="33"/>
  <c r="AC674" i="33"/>
  <c r="Y675" i="33"/>
  <c r="Z675" i="33"/>
  <c r="AA675" i="33"/>
  <c r="AB675" i="33"/>
  <c r="AC675" i="33"/>
  <c r="Y676" i="33"/>
  <c r="Z676" i="33"/>
  <c r="AA676" i="33"/>
  <c r="AB676" i="33"/>
  <c r="AC676" i="33"/>
  <c r="Y677" i="33"/>
  <c r="Z677" i="33"/>
  <c r="AA677" i="33"/>
  <c r="AB677" i="33"/>
  <c r="AC677" i="33"/>
  <c r="Y678" i="33"/>
  <c r="Z678" i="33"/>
  <c r="AA678" i="33"/>
  <c r="AB678" i="33"/>
  <c r="AC678" i="33"/>
  <c r="Y679" i="33"/>
  <c r="Z679" i="33"/>
  <c r="AA679" i="33"/>
  <c r="AB679" i="33"/>
  <c r="AC679" i="33"/>
  <c r="Y680" i="33"/>
  <c r="Z680" i="33"/>
  <c r="AA680" i="33"/>
  <c r="AB680" i="33"/>
  <c r="AC680" i="33"/>
  <c r="Y681" i="33"/>
  <c r="Z681" i="33"/>
  <c r="AA681" i="33"/>
  <c r="AB681" i="33"/>
  <c r="AC681" i="33"/>
  <c r="Y682" i="33"/>
  <c r="Z682" i="33"/>
  <c r="AA682" i="33"/>
  <c r="AB682" i="33"/>
  <c r="AC682" i="33"/>
  <c r="Y683" i="33"/>
  <c r="Z683" i="33"/>
  <c r="AA683" i="33"/>
  <c r="AB683" i="33"/>
  <c r="AC683" i="33"/>
  <c r="Y684" i="33"/>
  <c r="Z684" i="33"/>
  <c r="AA684" i="33"/>
  <c r="AB684" i="33"/>
  <c r="AC684" i="33"/>
  <c r="Y685" i="33"/>
  <c r="Z685" i="33"/>
  <c r="AA685" i="33"/>
  <c r="AB685" i="33"/>
  <c r="AC685" i="33"/>
  <c r="Y686" i="33"/>
  <c r="Z686" i="33"/>
  <c r="AA686" i="33"/>
  <c r="AB686" i="33"/>
  <c r="AC686" i="33"/>
  <c r="Y687" i="33"/>
  <c r="Z687" i="33"/>
  <c r="AA687" i="33"/>
  <c r="AB687" i="33"/>
  <c r="AC687" i="33"/>
  <c r="Y688" i="33"/>
  <c r="Z688" i="33"/>
  <c r="AA688" i="33"/>
  <c r="AB688" i="33"/>
  <c r="AC688" i="33"/>
  <c r="Y689" i="33"/>
  <c r="Z689" i="33"/>
  <c r="AA689" i="33"/>
  <c r="AB689" i="33"/>
  <c r="AC689" i="33"/>
  <c r="Y690" i="33"/>
  <c r="Z690" i="33"/>
  <c r="AA690" i="33"/>
  <c r="AB690" i="33"/>
  <c r="AC690" i="33"/>
  <c r="Y691" i="33"/>
  <c r="Z691" i="33"/>
  <c r="AA691" i="33"/>
  <c r="AB691" i="33"/>
  <c r="AC691" i="33"/>
  <c r="Y692" i="33"/>
  <c r="Z692" i="33"/>
  <c r="AA692" i="33"/>
  <c r="AB692" i="33"/>
  <c r="AC692" i="33"/>
  <c r="Y693" i="33"/>
  <c r="Z693" i="33"/>
  <c r="AA693" i="33"/>
  <c r="AB693" i="33"/>
  <c r="AC693" i="33"/>
  <c r="Y694" i="33"/>
  <c r="Z694" i="33"/>
  <c r="AA694" i="33"/>
  <c r="AB694" i="33"/>
  <c r="AC694" i="33"/>
  <c r="Y695" i="33"/>
  <c r="Z695" i="33"/>
  <c r="AA695" i="33"/>
  <c r="AB695" i="33"/>
  <c r="AC695" i="33"/>
  <c r="Y696" i="33"/>
  <c r="Z696" i="33"/>
  <c r="AA696" i="33"/>
  <c r="AB696" i="33"/>
  <c r="AC696" i="33"/>
  <c r="Y697" i="33"/>
  <c r="Z697" i="33"/>
  <c r="AA697" i="33"/>
  <c r="AB697" i="33"/>
  <c r="AC697" i="33"/>
  <c r="Y698" i="33"/>
  <c r="Z698" i="33"/>
  <c r="AA698" i="33"/>
  <c r="AB698" i="33"/>
  <c r="AC698" i="33"/>
  <c r="Y699" i="33"/>
  <c r="Z699" i="33"/>
  <c r="AA699" i="33"/>
  <c r="AB699" i="33"/>
  <c r="AC699" i="33"/>
  <c r="Y700" i="33"/>
  <c r="Z700" i="33"/>
  <c r="AA700" i="33"/>
  <c r="AB700" i="33"/>
  <c r="AC700" i="33"/>
  <c r="Y701" i="33"/>
  <c r="Z701" i="33"/>
  <c r="AA701" i="33"/>
  <c r="AB701" i="33"/>
  <c r="AC701" i="33"/>
  <c r="Y702" i="33"/>
  <c r="Z702" i="33"/>
  <c r="AA702" i="33"/>
  <c r="AB702" i="33"/>
  <c r="AC702" i="33"/>
  <c r="Y703" i="33"/>
  <c r="Z703" i="33"/>
  <c r="AA703" i="33"/>
  <c r="AB703" i="33"/>
  <c r="AC703" i="33"/>
  <c r="Y704" i="33"/>
  <c r="Z704" i="33"/>
  <c r="AA704" i="33"/>
  <c r="AB704" i="33"/>
  <c r="AC704" i="33"/>
  <c r="Y705" i="33"/>
  <c r="Z705" i="33"/>
  <c r="AA705" i="33"/>
  <c r="AB705" i="33"/>
  <c r="AC705" i="33"/>
  <c r="Y706" i="33"/>
  <c r="Z706" i="33"/>
  <c r="AA706" i="33"/>
  <c r="AB706" i="33"/>
  <c r="AC706" i="33"/>
  <c r="Y707" i="33"/>
  <c r="Z707" i="33"/>
  <c r="AA707" i="33"/>
  <c r="AB707" i="33"/>
  <c r="AC707" i="33"/>
  <c r="Y708" i="33"/>
  <c r="Z708" i="33"/>
  <c r="AA708" i="33"/>
  <c r="AB708" i="33"/>
  <c r="AC708" i="33"/>
  <c r="Y709" i="33"/>
  <c r="Z709" i="33"/>
  <c r="AA709" i="33"/>
  <c r="AB709" i="33"/>
  <c r="AC709" i="33"/>
  <c r="Y710" i="33"/>
  <c r="Z710" i="33"/>
  <c r="AA710" i="33"/>
  <c r="AB710" i="33"/>
  <c r="AC710" i="33"/>
  <c r="Y711" i="33"/>
  <c r="Z711" i="33"/>
  <c r="AA711" i="33"/>
  <c r="AB711" i="33"/>
  <c r="AC711" i="33"/>
  <c r="Y712" i="33"/>
  <c r="Z712" i="33"/>
  <c r="AA712" i="33"/>
  <c r="AB712" i="33"/>
  <c r="AC712" i="33"/>
  <c r="Y713" i="33"/>
  <c r="Z713" i="33"/>
  <c r="AA713" i="33"/>
  <c r="AB713" i="33"/>
  <c r="AC713" i="33"/>
  <c r="Y714" i="33"/>
  <c r="Z714" i="33"/>
  <c r="AA714" i="33"/>
  <c r="AB714" i="33"/>
  <c r="AC714" i="33"/>
  <c r="Y715" i="33"/>
  <c r="Z715" i="33"/>
  <c r="AA715" i="33"/>
  <c r="AB715" i="33"/>
  <c r="AC715" i="33"/>
  <c r="Y716" i="33"/>
  <c r="Z716" i="33"/>
  <c r="AA716" i="33"/>
  <c r="AB716" i="33"/>
  <c r="AC716" i="33"/>
  <c r="Y717" i="33"/>
  <c r="Z717" i="33"/>
  <c r="AA717" i="33"/>
  <c r="AB717" i="33"/>
  <c r="AC717" i="33"/>
  <c r="Y718" i="33"/>
  <c r="Z718" i="33"/>
  <c r="AA718" i="33"/>
  <c r="AB718" i="33"/>
  <c r="AC718" i="33"/>
  <c r="Y719" i="33"/>
  <c r="Z719" i="33"/>
  <c r="AA719" i="33"/>
  <c r="AB719" i="33"/>
  <c r="AC719" i="33"/>
  <c r="Y720" i="33"/>
  <c r="Z720" i="33"/>
  <c r="AA720" i="33"/>
  <c r="AB720" i="33"/>
  <c r="AC720" i="33"/>
  <c r="Y721" i="33"/>
  <c r="Z721" i="33"/>
  <c r="AA721" i="33"/>
  <c r="AB721" i="33"/>
  <c r="AC721" i="33"/>
  <c r="Y722" i="33"/>
  <c r="Z722" i="33"/>
  <c r="AA722" i="33"/>
  <c r="AB722" i="33"/>
  <c r="AC722" i="33"/>
  <c r="Y723" i="33"/>
  <c r="Z723" i="33"/>
  <c r="AA723" i="33"/>
  <c r="AB723" i="33"/>
  <c r="AC723" i="33"/>
  <c r="Y724" i="33"/>
  <c r="Z724" i="33"/>
  <c r="AA724" i="33"/>
  <c r="AB724" i="33"/>
  <c r="AC724" i="33"/>
  <c r="Y725" i="33"/>
  <c r="Z725" i="33"/>
  <c r="AA725" i="33"/>
  <c r="AB725" i="33"/>
  <c r="AC725" i="33"/>
  <c r="Y726" i="33"/>
  <c r="Z726" i="33"/>
  <c r="AA726" i="33"/>
  <c r="AB726" i="33"/>
  <c r="AC726" i="33"/>
  <c r="Y727" i="33"/>
  <c r="Z727" i="33"/>
  <c r="AA727" i="33"/>
  <c r="AB727" i="33"/>
  <c r="AC727" i="33"/>
  <c r="Y728" i="33"/>
  <c r="Z728" i="33"/>
  <c r="AA728" i="33"/>
  <c r="AB728" i="33"/>
  <c r="AC728" i="33"/>
  <c r="Y729" i="33"/>
  <c r="Z729" i="33"/>
  <c r="AA729" i="33"/>
  <c r="AB729" i="33"/>
  <c r="AC729" i="33"/>
  <c r="Y730" i="33"/>
  <c r="Z730" i="33"/>
  <c r="AA730" i="33"/>
  <c r="AB730" i="33"/>
  <c r="AC730" i="33"/>
  <c r="Y731" i="33"/>
  <c r="Z731" i="33"/>
  <c r="AA731" i="33"/>
  <c r="AB731" i="33"/>
  <c r="AC731" i="33"/>
  <c r="Y732" i="33"/>
  <c r="Z732" i="33"/>
  <c r="AA732" i="33"/>
  <c r="AB732" i="33"/>
  <c r="AC732" i="33"/>
  <c r="Y733" i="33"/>
  <c r="Z733" i="33"/>
  <c r="AA733" i="33"/>
  <c r="AB733" i="33"/>
  <c r="AC733" i="33"/>
  <c r="Y734" i="33"/>
  <c r="Z734" i="33"/>
  <c r="AA734" i="33"/>
  <c r="AB734" i="33"/>
  <c r="AC734" i="33"/>
  <c r="Y735" i="33"/>
  <c r="Z735" i="33"/>
  <c r="AA735" i="33"/>
  <c r="AB735" i="33"/>
  <c r="AC735" i="33"/>
  <c r="Y736" i="33"/>
  <c r="Z736" i="33"/>
  <c r="AA736" i="33"/>
  <c r="AB736" i="33"/>
  <c r="AC736" i="33"/>
  <c r="Y737" i="33"/>
  <c r="Z737" i="33"/>
  <c r="AA737" i="33"/>
  <c r="AB737" i="33"/>
  <c r="AC737" i="33"/>
  <c r="Y738" i="33"/>
  <c r="Z738" i="33"/>
  <c r="AA738" i="33"/>
  <c r="AB738" i="33"/>
  <c r="AC738" i="33"/>
  <c r="Y739" i="33"/>
  <c r="Z739" i="33"/>
  <c r="AA739" i="33"/>
  <c r="AB739" i="33"/>
  <c r="AC739" i="33"/>
  <c r="Y740" i="33"/>
  <c r="Z740" i="33"/>
  <c r="AA740" i="33"/>
  <c r="AB740" i="33"/>
  <c r="AC740" i="33"/>
  <c r="Y741" i="33"/>
  <c r="Z741" i="33"/>
  <c r="AA741" i="33"/>
  <c r="AB741" i="33"/>
  <c r="AC741" i="33"/>
  <c r="Y742" i="33"/>
  <c r="Z742" i="33"/>
  <c r="AA742" i="33"/>
  <c r="AB742" i="33"/>
  <c r="AC742" i="33"/>
  <c r="Y743" i="33"/>
  <c r="Z743" i="33"/>
  <c r="AA743" i="33"/>
  <c r="AB743" i="33"/>
  <c r="AC743" i="33"/>
  <c r="Y744" i="33"/>
  <c r="Z744" i="33"/>
  <c r="AA744" i="33"/>
  <c r="AB744" i="33"/>
  <c r="AC744" i="33"/>
  <c r="Y745" i="33"/>
  <c r="Z745" i="33"/>
  <c r="AA745" i="33"/>
  <c r="AB745" i="33"/>
  <c r="AC745" i="33"/>
  <c r="Y746" i="33"/>
  <c r="Z746" i="33"/>
  <c r="AA746" i="33"/>
  <c r="AB746" i="33"/>
  <c r="AC746" i="33"/>
  <c r="Y747" i="33"/>
  <c r="Z747" i="33"/>
  <c r="AA747" i="33"/>
  <c r="AB747" i="33"/>
  <c r="AC747" i="33"/>
  <c r="Y748" i="33"/>
  <c r="Z748" i="33"/>
  <c r="AA748" i="33"/>
  <c r="AB748" i="33"/>
  <c r="AC748" i="33"/>
  <c r="Y749" i="33"/>
  <c r="Z749" i="33"/>
  <c r="AA749" i="33"/>
  <c r="AB749" i="33"/>
  <c r="AC749" i="33"/>
  <c r="Y750" i="33"/>
  <c r="Z750" i="33"/>
  <c r="AA750" i="33"/>
  <c r="AB750" i="33"/>
  <c r="AC750" i="33"/>
  <c r="Y751" i="33"/>
  <c r="Z751" i="33"/>
  <c r="AA751" i="33"/>
  <c r="AB751" i="33"/>
  <c r="AC751" i="33"/>
  <c r="Y752" i="33"/>
  <c r="Z752" i="33"/>
  <c r="AA752" i="33"/>
  <c r="AB752" i="33"/>
  <c r="AC752" i="33"/>
  <c r="Y753" i="33"/>
  <c r="Z753" i="33"/>
  <c r="AA753" i="33"/>
  <c r="AB753" i="33"/>
  <c r="AC753" i="33"/>
  <c r="Y754" i="33"/>
  <c r="Z754" i="33"/>
  <c r="AA754" i="33"/>
  <c r="AB754" i="33"/>
  <c r="AC754" i="33"/>
  <c r="Y755" i="33"/>
  <c r="Z755" i="33"/>
  <c r="AA755" i="33"/>
  <c r="AB755" i="33"/>
  <c r="AC755" i="33"/>
  <c r="Y756" i="33"/>
  <c r="Z756" i="33"/>
  <c r="AA756" i="33"/>
  <c r="AB756" i="33"/>
  <c r="AC756" i="33"/>
  <c r="Y757" i="33"/>
  <c r="Z757" i="33"/>
  <c r="AA757" i="33"/>
  <c r="AB757" i="33"/>
  <c r="AC757" i="33"/>
  <c r="Y758" i="33"/>
  <c r="Z758" i="33"/>
  <c r="AA758" i="33"/>
  <c r="AB758" i="33"/>
  <c r="AC758" i="33"/>
  <c r="Y759" i="33"/>
  <c r="Z759" i="33"/>
  <c r="AA759" i="33"/>
  <c r="AB759" i="33"/>
  <c r="AC759" i="33"/>
  <c r="Y760" i="33"/>
  <c r="Z760" i="33"/>
  <c r="AA760" i="33"/>
  <c r="AB760" i="33"/>
  <c r="AC760" i="33"/>
  <c r="Y761" i="33"/>
  <c r="Z761" i="33"/>
  <c r="AA761" i="33"/>
  <c r="AB761" i="33"/>
  <c r="AC761" i="33"/>
  <c r="Y762" i="33"/>
  <c r="Z762" i="33"/>
  <c r="AA762" i="33"/>
  <c r="AB762" i="33"/>
  <c r="AC762" i="33"/>
  <c r="Y763" i="33"/>
  <c r="Z763" i="33"/>
  <c r="AA763" i="33"/>
  <c r="AB763" i="33"/>
  <c r="AC763" i="33"/>
  <c r="Y764" i="33"/>
  <c r="Z764" i="33"/>
  <c r="AA764" i="33"/>
  <c r="AB764" i="33"/>
  <c r="AC764" i="33"/>
  <c r="Y765" i="33"/>
  <c r="Z765" i="33"/>
  <c r="AA765" i="33"/>
  <c r="AB765" i="33"/>
  <c r="AC765" i="33"/>
  <c r="Y766" i="33"/>
  <c r="Z766" i="33"/>
  <c r="AA766" i="33"/>
  <c r="AB766" i="33"/>
  <c r="AC766" i="33"/>
  <c r="Y767" i="33"/>
  <c r="Z767" i="33"/>
  <c r="AA767" i="33"/>
  <c r="AB767" i="33"/>
  <c r="AC767" i="33"/>
  <c r="Y768" i="33"/>
  <c r="Z768" i="33"/>
  <c r="AA768" i="33"/>
  <c r="AB768" i="33"/>
  <c r="AC768" i="33"/>
  <c r="Y769" i="33"/>
  <c r="Z769" i="33"/>
  <c r="AA769" i="33"/>
  <c r="AB769" i="33"/>
  <c r="AC769" i="33"/>
  <c r="Y770" i="33"/>
  <c r="Z770" i="33"/>
  <c r="AA770" i="33"/>
  <c r="AB770" i="33"/>
  <c r="AC770" i="33"/>
  <c r="Y771" i="33"/>
  <c r="Z771" i="33"/>
  <c r="AA771" i="33"/>
  <c r="AB771" i="33"/>
  <c r="AC771" i="33"/>
  <c r="Y772" i="33"/>
  <c r="Z772" i="33"/>
  <c r="AA772" i="33"/>
  <c r="AB772" i="33"/>
  <c r="AC772" i="33"/>
  <c r="Y773" i="33"/>
  <c r="Z773" i="33"/>
  <c r="AA773" i="33"/>
  <c r="AB773" i="33"/>
  <c r="AC773" i="33"/>
  <c r="Y774" i="33"/>
  <c r="Z774" i="33"/>
  <c r="AA774" i="33"/>
  <c r="AB774" i="33"/>
  <c r="AC774" i="33"/>
  <c r="Y775" i="33"/>
  <c r="Z775" i="33"/>
  <c r="AA775" i="33"/>
  <c r="AB775" i="33"/>
  <c r="AC775" i="33"/>
  <c r="Y776" i="33"/>
  <c r="Z776" i="33"/>
  <c r="AA776" i="33"/>
  <c r="AB776" i="33"/>
  <c r="AC776" i="33"/>
  <c r="Y777" i="33"/>
  <c r="Z777" i="33"/>
  <c r="AA777" i="33"/>
  <c r="AB777" i="33"/>
  <c r="AC777" i="33"/>
  <c r="Y778" i="33"/>
  <c r="Z778" i="33"/>
  <c r="AA778" i="33"/>
  <c r="AB778" i="33"/>
  <c r="AC778" i="33"/>
  <c r="Y779" i="33"/>
  <c r="Z779" i="33"/>
  <c r="AA779" i="33"/>
  <c r="AB779" i="33"/>
  <c r="AC779" i="33"/>
  <c r="Y780" i="33"/>
  <c r="Z780" i="33"/>
  <c r="AA780" i="33"/>
  <c r="AB780" i="33"/>
  <c r="AC780" i="33"/>
  <c r="Y781" i="33"/>
  <c r="Z781" i="33"/>
  <c r="AA781" i="33"/>
  <c r="AB781" i="33"/>
  <c r="AC781" i="33"/>
  <c r="Y782" i="33"/>
  <c r="Z782" i="33"/>
  <c r="AA782" i="33"/>
  <c r="AB782" i="33"/>
  <c r="AC782" i="33"/>
  <c r="Y783" i="33"/>
  <c r="Z783" i="33"/>
  <c r="AA783" i="33"/>
  <c r="AB783" i="33"/>
  <c r="AC783" i="33"/>
  <c r="Y784" i="33"/>
  <c r="Z784" i="33"/>
  <c r="AA784" i="33"/>
  <c r="AB784" i="33"/>
  <c r="AC784" i="33"/>
  <c r="Y785" i="33"/>
  <c r="Z785" i="33"/>
  <c r="AA785" i="33"/>
  <c r="AB785" i="33"/>
  <c r="AC785" i="33"/>
  <c r="Y786" i="33"/>
  <c r="Z786" i="33"/>
  <c r="AA786" i="33"/>
  <c r="AB786" i="33"/>
  <c r="AC786" i="33"/>
  <c r="Y787" i="33"/>
  <c r="Z787" i="33"/>
  <c r="AA787" i="33"/>
  <c r="AB787" i="33"/>
  <c r="AC787" i="33"/>
  <c r="Y788" i="33"/>
  <c r="Z788" i="33"/>
  <c r="AA788" i="33"/>
  <c r="AB788" i="33"/>
  <c r="AC788" i="33"/>
  <c r="Y789" i="33"/>
  <c r="Z789" i="33"/>
  <c r="AA789" i="33"/>
  <c r="AB789" i="33"/>
  <c r="AC789" i="33"/>
  <c r="Y790" i="33"/>
  <c r="Z790" i="33"/>
  <c r="AA790" i="33"/>
  <c r="AB790" i="33"/>
  <c r="AC790" i="33"/>
  <c r="Y791" i="33"/>
  <c r="Z791" i="33"/>
  <c r="AA791" i="33"/>
  <c r="AB791" i="33"/>
  <c r="AC791" i="33"/>
  <c r="Y792" i="33"/>
  <c r="Z792" i="33"/>
  <c r="AA792" i="33"/>
  <c r="AB792" i="33"/>
  <c r="AC792" i="33"/>
  <c r="Y793" i="33"/>
  <c r="Z793" i="33"/>
  <c r="AA793" i="33"/>
  <c r="AB793" i="33"/>
  <c r="AC793" i="33"/>
  <c r="Y794" i="33"/>
  <c r="Z794" i="33"/>
  <c r="AA794" i="33"/>
  <c r="AB794" i="33"/>
  <c r="AC794" i="33"/>
  <c r="Y795" i="33"/>
  <c r="Z795" i="33"/>
  <c r="AA795" i="33"/>
  <c r="AB795" i="33"/>
  <c r="AC795" i="33"/>
  <c r="Y796" i="33"/>
  <c r="Z796" i="33"/>
  <c r="AA796" i="33"/>
  <c r="AB796" i="33"/>
  <c r="AC796" i="33"/>
  <c r="Y797" i="33"/>
  <c r="Z797" i="33"/>
  <c r="AA797" i="33"/>
  <c r="AB797" i="33"/>
  <c r="AC797" i="33"/>
  <c r="Y798" i="33"/>
  <c r="Z798" i="33"/>
  <c r="AA798" i="33"/>
  <c r="AB798" i="33"/>
  <c r="AC798" i="33"/>
  <c r="Y799" i="33"/>
  <c r="Z799" i="33"/>
  <c r="AA799" i="33"/>
  <c r="AB799" i="33"/>
  <c r="AC799" i="33"/>
  <c r="Y800" i="33"/>
  <c r="Z800" i="33"/>
  <c r="AA800" i="33"/>
  <c r="AB800" i="33"/>
  <c r="AC800" i="33"/>
  <c r="Y801" i="33"/>
  <c r="Z801" i="33"/>
  <c r="AA801" i="33"/>
  <c r="AB801" i="33"/>
  <c r="AC801" i="33"/>
  <c r="Y802" i="33"/>
  <c r="Z802" i="33"/>
  <c r="AA802" i="33"/>
  <c r="AB802" i="33"/>
  <c r="AC802" i="33"/>
  <c r="Y803" i="33"/>
  <c r="Z803" i="33"/>
  <c r="AA803" i="33"/>
  <c r="AB803" i="33"/>
  <c r="AC803" i="33"/>
  <c r="Y804" i="33"/>
  <c r="Z804" i="33"/>
  <c r="AA804" i="33"/>
  <c r="AB804" i="33"/>
  <c r="AC804" i="33"/>
  <c r="Y805" i="33"/>
  <c r="Z805" i="33"/>
  <c r="AA805" i="33"/>
  <c r="AB805" i="33"/>
  <c r="AC805" i="33"/>
  <c r="Y806" i="33"/>
  <c r="Z806" i="33"/>
  <c r="AA806" i="33"/>
  <c r="AB806" i="33"/>
  <c r="AC806" i="33"/>
  <c r="Y807" i="33"/>
  <c r="Z807" i="33"/>
  <c r="AA807" i="33"/>
  <c r="AB807" i="33"/>
  <c r="AC807" i="33"/>
  <c r="Y808" i="33"/>
  <c r="Z808" i="33"/>
  <c r="AA808" i="33"/>
  <c r="AB808" i="33"/>
  <c r="AC808" i="33"/>
  <c r="Y809" i="33"/>
  <c r="Z809" i="33"/>
  <c r="AA809" i="33"/>
  <c r="AB809" i="33"/>
  <c r="AC809" i="33"/>
  <c r="Y810" i="33"/>
  <c r="Z810" i="33"/>
  <c r="AA810" i="33"/>
  <c r="AB810" i="33"/>
  <c r="AC810" i="33"/>
  <c r="Y811" i="33"/>
  <c r="Z811" i="33"/>
  <c r="AA811" i="33"/>
  <c r="AB811" i="33"/>
  <c r="AC811" i="33"/>
  <c r="Y812" i="33"/>
  <c r="Z812" i="33"/>
  <c r="AA812" i="33"/>
  <c r="AB812" i="33"/>
  <c r="AC812" i="33"/>
  <c r="Y813" i="33"/>
  <c r="Z813" i="33"/>
  <c r="AA813" i="33"/>
  <c r="AB813" i="33"/>
  <c r="AC813" i="33"/>
  <c r="Y814" i="33"/>
  <c r="Z814" i="33"/>
  <c r="AA814" i="33"/>
  <c r="AB814" i="33"/>
  <c r="AC814" i="33"/>
  <c r="Y815" i="33"/>
  <c r="Z815" i="33"/>
  <c r="AA815" i="33"/>
  <c r="AB815" i="33"/>
  <c r="AC815" i="33"/>
  <c r="Y816" i="33"/>
  <c r="Z816" i="33"/>
  <c r="AA816" i="33"/>
  <c r="AB816" i="33"/>
  <c r="AC816" i="33"/>
  <c r="Y817" i="33"/>
  <c r="Z817" i="33"/>
  <c r="AA817" i="33"/>
  <c r="AB817" i="33"/>
  <c r="AC817" i="33"/>
  <c r="Y818" i="33"/>
  <c r="Z818" i="33"/>
  <c r="AA818" i="33"/>
  <c r="AB818" i="33"/>
  <c r="AC818" i="33"/>
  <c r="Y819" i="33"/>
  <c r="Z819" i="33"/>
  <c r="AA819" i="33"/>
  <c r="AB819" i="33"/>
  <c r="AC819" i="33"/>
  <c r="Y820" i="33"/>
  <c r="Z820" i="33"/>
  <c r="AA820" i="33"/>
  <c r="AB820" i="33"/>
  <c r="AC820" i="33"/>
  <c r="Y821" i="33"/>
  <c r="Z821" i="33"/>
  <c r="AA821" i="33"/>
  <c r="AB821" i="33"/>
  <c r="AC821" i="33"/>
  <c r="Y822" i="33"/>
  <c r="Z822" i="33"/>
  <c r="AA822" i="33"/>
  <c r="AB822" i="33"/>
  <c r="AC822" i="33"/>
  <c r="Y823" i="33"/>
  <c r="Z823" i="33"/>
  <c r="AA823" i="33"/>
  <c r="AB823" i="33"/>
  <c r="AC823" i="33"/>
  <c r="Y824" i="33"/>
  <c r="Z824" i="33"/>
  <c r="AA824" i="33"/>
  <c r="AB824" i="33"/>
  <c r="AC824" i="33"/>
  <c r="Y825" i="33"/>
  <c r="Z825" i="33"/>
  <c r="AA825" i="33"/>
  <c r="AB825" i="33"/>
  <c r="AC825" i="33"/>
  <c r="Y826" i="33"/>
  <c r="Z826" i="33"/>
  <c r="AA826" i="33"/>
  <c r="AB826" i="33"/>
  <c r="AC826" i="33"/>
  <c r="Y827" i="33"/>
  <c r="Z827" i="33"/>
  <c r="AA827" i="33"/>
  <c r="AB827" i="33"/>
  <c r="AC827" i="33"/>
  <c r="Y828" i="33"/>
  <c r="Z828" i="33"/>
  <c r="AA828" i="33"/>
  <c r="AB828" i="33"/>
  <c r="AC828" i="33"/>
  <c r="Y829" i="33"/>
  <c r="Z829" i="33"/>
  <c r="AA829" i="33"/>
  <c r="AB829" i="33"/>
  <c r="AC829" i="33"/>
  <c r="Y830" i="33"/>
  <c r="Z830" i="33"/>
  <c r="AA830" i="33"/>
  <c r="AB830" i="33"/>
  <c r="AC830" i="33"/>
  <c r="Y831" i="33"/>
  <c r="Z831" i="33"/>
  <c r="AA831" i="33"/>
  <c r="AB831" i="33"/>
  <c r="AC831" i="33"/>
  <c r="Y832" i="33"/>
  <c r="Z832" i="33"/>
  <c r="AA832" i="33"/>
  <c r="AB832" i="33"/>
  <c r="AC832" i="33"/>
  <c r="Y833" i="33"/>
  <c r="Z833" i="33"/>
  <c r="AA833" i="33"/>
  <c r="AB833" i="33"/>
  <c r="AC833" i="33"/>
  <c r="Y834" i="33"/>
  <c r="Z834" i="33"/>
  <c r="AA834" i="33"/>
  <c r="AB834" i="33"/>
  <c r="AC834" i="33"/>
  <c r="Y835" i="33"/>
  <c r="Z835" i="33"/>
  <c r="AA835" i="33"/>
  <c r="AB835" i="33"/>
  <c r="AC835" i="33"/>
  <c r="Y836" i="33"/>
  <c r="Z836" i="33"/>
  <c r="AA836" i="33"/>
  <c r="AB836" i="33"/>
  <c r="AC836" i="33"/>
  <c r="Y837" i="33"/>
  <c r="Z837" i="33"/>
  <c r="AA837" i="33"/>
  <c r="AB837" i="33"/>
  <c r="AC837" i="33"/>
  <c r="Y838" i="33"/>
  <c r="Z838" i="33"/>
  <c r="AA838" i="33"/>
  <c r="AB838" i="33"/>
  <c r="AC838" i="33"/>
  <c r="Y839" i="33"/>
  <c r="Z839" i="33"/>
  <c r="AA839" i="33"/>
  <c r="AB839" i="33"/>
  <c r="AC839" i="33"/>
  <c r="Y840" i="33"/>
  <c r="Z840" i="33"/>
  <c r="AA840" i="33"/>
  <c r="AB840" i="33"/>
  <c r="AC840" i="33"/>
  <c r="Y841" i="33"/>
  <c r="Z841" i="33"/>
  <c r="AA841" i="33"/>
  <c r="AB841" i="33"/>
  <c r="AC841" i="33"/>
  <c r="Y842" i="33"/>
  <c r="Z842" i="33"/>
  <c r="AA842" i="33"/>
  <c r="AB842" i="33"/>
  <c r="AC842" i="33"/>
  <c r="Y843" i="33"/>
  <c r="Z843" i="33"/>
  <c r="AA843" i="33"/>
  <c r="AB843" i="33"/>
  <c r="AC843" i="33"/>
  <c r="Y844" i="33"/>
  <c r="Z844" i="33"/>
  <c r="AA844" i="33"/>
  <c r="AB844" i="33"/>
  <c r="AC844" i="33"/>
  <c r="Y845" i="33"/>
  <c r="Z845" i="33"/>
  <c r="AA845" i="33"/>
  <c r="AB845" i="33"/>
  <c r="AC845" i="33"/>
  <c r="Y846" i="33"/>
  <c r="Z846" i="33"/>
  <c r="AA846" i="33"/>
  <c r="AB846" i="33"/>
  <c r="AC846" i="33"/>
  <c r="Y847" i="33"/>
  <c r="Z847" i="33"/>
  <c r="AA847" i="33"/>
  <c r="AB847" i="33"/>
  <c r="AC847" i="33"/>
  <c r="Y848" i="33"/>
  <c r="Z848" i="33"/>
  <c r="AA848" i="33"/>
  <c r="AB848" i="33"/>
  <c r="AC848" i="33"/>
  <c r="Y849" i="33"/>
  <c r="Z849" i="33"/>
  <c r="AA849" i="33"/>
  <c r="AB849" i="33"/>
  <c r="AC849" i="33"/>
  <c r="Y850" i="33"/>
  <c r="Z850" i="33"/>
  <c r="AA850" i="33"/>
  <c r="AB850" i="33"/>
  <c r="AC850" i="33"/>
  <c r="Y851" i="33"/>
  <c r="Z851" i="33"/>
  <c r="AA851" i="33"/>
  <c r="AB851" i="33"/>
  <c r="AC851" i="33"/>
  <c r="Y852" i="33"/>
  <c r="Z852" i="33"/>
  <c r="AA852" i="33"/>
  <c r="AB852" i="33"/>
  <c r="AC852" i="33"/>
  <c r="Y853" i="33"/>
  <c r="Z853" i="33"/>
  <c r="AA853" i="33"/>
  <c r="AB853" i="33"/>
  <c r="AC853" i="33"/>
  <c r="Y854" i="33"/>
  <c r="Z854" i="33"/>
  <c r="AA854" i="33"/>
  <c r="AB854" i="33"/>
  <c r="AC854" i="33"/>
  <c r="Y855" i="33"/>
  <c r="Z855" i="33"/>
  <c r="AA855" i="33"/>
  <c r="AB855" i="33"/>
  <c r="AC855" i="33"/>
  <c r="Y856" i="33"/>
  <c r="Z856" i="33"/>
  <c r="AA856" i="33"/>
  <c r="AB856" i="33"/>
  <c r="AC856" i="33"/>
  <c r="Y857" i="33"/>
  <c r="Z857" i="33"/>
  <c r="AA857" i="33"/>
  <c r="AB857" i="33"/>
  <c r="AC857" i="33"/>
  <c r="Y858" i="33"/>
  <c r="Z858" i="33"/>
  <c r="AA858" i="33"/>
  <c r="AB858" i="33"/>
  <c r="AC858" i="33"/>
  <c r="Y859" i="33"/>
  <c r="Z859" i="33"/>
  <c r="AA859" i="33"/>
  <c r="AB859" i="33"/>
  <c r="AC859" i="33"/>
  <c r="Y860" i="33"/>
  <c r="Z860" i="33"/>
  <c r="AA860" i="33"/>
  <c r="AB860" i="33"/>
  <c r="AC860" i="33"/>
  <c r="Y861" i="33"/>
  <c r="Z861" i="33"/>
  <c r="AA861" i="33"/>
  <c r="AB861" i="33"/>
  <c r="AC861" i="33"/>
  <c r="Y862" i="33"/>
  <c r="Z862" i="33"/>
  <c r="AA862" i="33"/>
  <c r="AB862" i="33"/>
  <c r="AC862" i="33"/>
  <c r="Y863" i="33"/>
  <c r="Z863" i="33"/>
  <c r="AA863" i="33"/>
  <c r="AB863" i="33"/>
  <c r="AC863" i="33"/>
  <c r="Y864" i="33"/>
  <c r="Z864" i="33"/>
  <c r="AA864" i="33"/>
  <c r="AB864" i="33"/>
  <c r="AC864" i="33"/>
  <c r="Y865" i="33"/>
  <c r="Z865" i="33"/>
  <c r="AA865" i="33"/>
  <c r="AB865" i="33"/>
  <c r="AC865" i="33"/>
  <c r="Y866" i="33"/>
  <c r="Z866" i="33"/>
  <c r="AA866" i="33"/>
  <c r="AB866" i="33"/>
  <c r="AC866" i="33"/>
  <c r="Y867" i="33"/>
  <c r="Z867" i="33"/>
  <c r="AA867" i="33"/>
  <c r="AB867" i="33"/>
  <c r="AC867" i="33"/>
  <c r="Y868" i="33"/>
  <c r="Z868" i="33"/>
  <c r="AA868" i="33"/>
  <c r="AB868" i="33"/>
  <c r="AC868" i="33"/>
  <c r="Y869" i="33"/>
  <c r="Z869" i="33"/>
  <c r="AA869" i="33"/>
  <c r="AB869" i="33"/>
  <c r="AC869" i="33"/>
  <c r="Y870" i="33"/>
  <c r="Z870" i="33"/>
  <c r="AA870" i="33"/>
  <c r="AB870" i="33"/>
  <c r="AC870" i="33"/>
  <c r="Y871" i="33"/>
  <c r="Z871" i="33"/>
  <c r="AA871" i="33"/>
  <c r="AB871" i="33"/>
  <c r="AC871" i="33"/>
  <c r="Y872" i="33"/>
  <c r="Z872" i="33"/>
  <c r="AA872" i="33"/>
  <c r="AB872" i="33"/>
  <c r="AC872" i="33"/>
  <c r="Y873" i="33"/>
  <c r="Z873" i="33"/>
  <c r="AA873" i="33"/>
  <c r="AB873" i="33"/>
  <c r="AC873" i="33"/>
  <c r="Y874" i="33"/>
  <c r="Z874" i="33"/>
  <c r="AA874" i="33"/>
  <c r="AB874" i="33"/>
  <c r="AC874" i="33"/>
  <c r="Y875" i="33"/>
  <c r="Z875" i="33"/>
  <c r="AA875" i="33"/>
  <c r="AB875" i="33"/>
  <c r="AC875" i="33"/>
  <c r="Y876" i="33"/>
  <c r="Z876" i="33"/>
  <c r="AA876" i="33"/>
  <c r="AB876" i="33"/>
  <c r="AC876" i="33"/>
  <c r="Y877" i="33"/>
  <c r="Z877" i="33"/>
  <c r="AA877" i="33"/>
  <c r="AB877" i="33"/>
  <c r="AC877" i="33"/>
  <c r="Y878" i="33"/>
  <c r="Z878" i="33"/>
  <c r="AA878" i="33"/>
  <c r="AB878" i="33"/>
  <c r="AC878" i="33"/>
  <c r="Y879" i="33"/>
  <c r="Z879" i="33"/>
  <c r="AA879" i="33"/>
  <c r="AB879" i="33"/>
  <c r="AC879" i="33"/>
  <c r="Y880" i="33"/>
  <c r="Z880" i="33"/>
  <c r="AA880" i="33"/>
  <c r="AB880" i="33"/>
  <c r="AC880" i="33"/>
  <c r="Y881" i="33"/>
  <c r="Z881" i="33"/>
  <c r="AA881" i="33"/>
  <c r="AB881" i="33"/>
  <c r="AC881" i="33"/>
  <c r="Y882" i="33"/>
  <c r="Z882" i="33"/>
  <c r="AA882" i="33"/>
  <c r="AB882" i="33"/>
  <c r="AC882" i="33"/>
  <c r="Y883" i="33"/>
  <c r="Z883" i="33"/>
  <c r="AA883" i="33"/>
  <c r="AB883" i="33"/>
  <c r="AC883" i="33"/>
  <c r="Y884" i="33"/>
  <c r="Z884" i="33"/>
  <c r="AA884" i="33"/>
  <c r="AB884" i="33"/>
  <c r="AC884" i="33"/>
  <c r="Y885" i="33"/>
  <c r="Z885" i="33"/>
  <c r="AA885" i="33"/>
  <c r="AB885" i="33"/>
  <c r="AC885" i="33"/>
  <c r="Y886" i="33"/>
  <c r="Z886" i="33"/>
  <c r="AA886" i="33"/>
  <c r="AB886" i="33"/>
  <c r="AC886" i="33"/>
  <c r="Y887" i="33"/>
  <c r="Z887" i="33"/>
  <c r="AA887" i="33"/>
  <c r="AB887" i="33"/>
  <c r="AC887" i="33"/>
  <c r="Y888" i="33"/>
  <c r="Z888" i="33"/>
  <c r="AA888" i="33"/>
  <c r="AB888" i="33"/>
  <c r="AC888" i="33"/>
  <c r="Y889" i="33"/>
  <c r="Z889" i="33"/>
  <c r="AA889" i="33"/>
  <c r="AB889" i="33"/>
  <c r="AC889" i="33"/>
  <c r="Y890" i="33"/>
  <c r="Z890" i="33"/>
  <c r="AA890" i="33"/>
  <c r="AB890" i="33"/>
  <c r="AC890" i="33"/>
  <c r="Y891" i="33"/>
  <c r="Z891" i="33"/>
  <c r="AA891" i="33"/>
  <c r="AB891" i="33"/>
  <c r="AC891" i="33"/>
  <c r="Y892" i="33"/>
  <c r="Z892" i="33"/>
  <c r="AA892" i="33"/>
  <c r="AB892" i="33"/>
  <c r="AC892" i="33"/>
  <c r="Y893" i="33"/>
  <c r="Z893" i="33"/>
  <c r="AA893" i="33"/>
  <c r="AB893" i="33"/>
  <c r="AC893" i="33"/>
  <c r="Y894" i="33"/>
  <c r="Z894" i="33"/>
  <c r="AA894" i="33"/>
  <c r="AB894" i="33"/>
  <c r="AC894" i="33"/>
  <c r="Y895" i="33"/>
  <c r="Z895" i="33"/>
  <c r="AA895" i="33"/>
  <c r="AB895" i="33"/>
  <c r="AC895" i="33"/>
  <c r="Y896" i="33"/>
  <c r="Z896" i="33"/>
  <c r="AA896" i="33"/>
  <c r="AB896" i="33"/>
  <c r="AC896" i="33"/>
  <c r="Y897" i="33"/>
  <c r="Z897" i="33"/>
  <c r="AA897" i="33"/>
  <c r="AB897" i="33"/>
  <c r="AC897" i="33"/>
  <c r="Y898" i="33"/>
  <c r="Z898" i="33"/>
  <c r="AA898" i="33"/>
  <c r="AB898" i="33"/>
  <c r="AC898" i="33"/>
  <c r="Y899" i="33"/>
  <c r="Z899" i="33"/>
  <c r="AA899" i="33"/>
  <c r="AB899" i="33"/>
  <c r="AC899" i="33"/>
  <c r="Y900" i="33"/>
  <c r="Z900" i="33"/>
  <c r="AA900" i="33"/>
  <c r="AB900" i="33"/>
  <c r="AC900" i="33"/>
  <c r="Y901" i="33"/>
  <c r="Z901" i="33"/>
  <c r="AA901" i="33"/>
  <c r="AB901" i="33"/>
  <c r="AC901" i="33"/>
  <c r="Y902" i="33"/>
  <c r="Z902" i="33"/>
  <c r="AA902" i="33"/>
  <c r="AB902" i="33"/>
  <c r="AC902" i="33"/>
  <c r="Y903" i="33"/>
  <c r="Z903" i="33"/>
  <c r="AA903" i="33"/>
  <c r="AB903" i="33"/>
  <c r="AC903" i="33"/>
  <c r="Y904" i="33"/>
  <c r="Z904" i="33"/>
  <c r="AA904" i="33"/>
  <c r="AB904" i="33"/>
  <c r="AC904" i="33"/>
  <c r="Y905" i="33"/>
  <c r="Z905" i="33"/>
  <c r="AA905" i="33"/>
  <c r="AB905" i="33"/>
  <c r="AC905" i="33"/>
  <c r="Y906" i="33"/>
  <c r="Z906" i="33"/>
  <c r="AA906" i="33"/>
  <c r="AB906" i="33"/>
  <c r="AC906" i="33"/>
  <c r="Y907" i="33"/>
  <c r="Z907" i="33"/>
  <c r="AA907" i="33"/>
  <c r="AB907" i="33"/>
  <c r="AC907" i="33"/>
  <c r="Y908" i="33"/>
  <c r="Z908" i="33"/>
  <c r="AA908" i="33"/>
  <c r="AB908" i="33"/>
  <c r="AC908" i="33"/>
  <c r="Y909" i="33"/>
  <c r="Z909" i="33"/>
  <c r="AA909" i="33"/>
  <c r="AB909" i="33"/>
  <c r="AC909" i="33"/>
  <c r="Y910" i="33"/>
  <c r="Z910" i="33"/>
  <c r="AA910" i="33"/>
  <c r="AB910" i="33"/>
  <c r="AC910" i="33"/>
  <c r="Y911" i="33"/>
  <c r="Z911" i="33"/>
  <c r="AA911" i="33"/>
  <c r="AB911" i="33"/>
  <c r="AC911" i="33"/>
  <c r="Y912" i="33"/>
  <c r="Z912" i="33"/>
  <c r="AA912" i="33"/>
  <c r="AB912" i="33"/>
  <c r="AC912" i="33"/>
  <c r="Y913" i="33"/>
  <c r="Z913" i="33"/>
  <c r="AA913" i="33"/>
  <c r="AB913" i="33"/>
  <c r="AC913" i="33"/>
  <c r="Y914" i="33"/>
  <c r="Z914" i="33"/>
  <c r="AA914" i="33"/>
  <c r="AB914" i="33"/>
  <c r="AC914" i="33"/>
  <c r="Y915" i="33"/>
  <c r="Z915" i="33"/>
  <c r="AA915" i="33"/>
  <c r="AB915" i="33"/>
  <c r="AC915" i="33"/>
  <c r="Y916" i="33"/>
  <c r="Z916" i="33"/>
  <c r="AA916" i="33"/>
  <c r="AB916" i="33"/>
  <c r="AC916" i="33"/>
  <c r="Y917" i="33"/>
  <c r="Z917" i="33"/>
  <c r="AA917" i="33"/>
  <c r="AB917" i="33"/>
  <c r="AC917" i="33"/>
  <c r="Y918" i="33"/>
  <c r="Z918" i="33"/>
  <c r="AA918" i="33"/>
  <c r="AB918" i="33"/>
  <c r="AC918" i="33"/>
  <c r="Y919" i="33"/>
  <c r="Z919" i="33"/>
  <c r="AA919" i="33"/>
  <c r="AB919" i="33"/>
  <c r="AC919" i="33"/>
  <c r="Y920" i="33"/>
  <c r="Z920" i="33"/>
  <c r="AA920" i="33"/>
  <c r="AB920" i="33"/>
  <c r="AC920" i="33"/>
  <c r="Y921" i="33"/>
  <c r="Z921" i="33"/>
  <c r="AA921" i="33"/>
  <c r="AB921" i="33"/>
  <c r="AC921" i="33"/>
  <c r="Y922" i="33"/>
  <c r="Z922" i="33"/>
  <c r="AA922" i="33"/>
  <c r="AB922" i="33"/>
  <c r="AC922" i="33"/>
  <c r="Y923" i="33"/>
  <c r="Z923" i="33"/>
  <c r="AA923" i="33"/>
  <c r="AB923" i="33"/>
  <c r="AC923" i="33"/>
  <c r="Y924" i="33"/>
  <c r="Z924" i="33"/>
  <c r="AA924" i="33"/>
  <c r="AB924" i="33"/>
  <c r="AC924" i="33"/>
  <c r="Y925" i="33"/>
  <c r="Z925" i="33"/>
  <c r="AA925" i="33"/>
  <c r="AB925" i="33"/>
  <c r="AC925" i="33"/>
  <c r="Y926" i="33"/>
  <c r="Z926" i="33"/>
  <c r="AA926" i="33"/>
  <c r="AB926" i="33"/>
  <c r="AC926" i="33"/>
  <c r="Y927" i="33"/>
  <c r="Z927" i="33"/>
  <c r="AA927" i="33"/>
  <c r="AB927" i="33"/>
  <c r="AC927" i="33"/>
  <c r="Y928" i="33"/>
  <c r="Z928" i="33"/>
  <c r="AA928" i="33"/>
  <c r="AB928" i="33"/>
  <c r="AC928" i="33"/>
  <c r="Y929" i="33"/>
  <c r="Z929" i="33"/>
  <c r="AA929" i="33"/>
  <c r="AB929" i="33"/>
  <c r="AC929" i="33"/>
  <c r="Y930" i="33"/>
  <c r="Z930" i="33"/>
  <c r="AA930" i="33"/>
  <c r="AB930" i="33"/>
  <c r="AC930" i="33"/>
  <c r="Y931" i="33"/>
  <c r="Z931" i="33"/>
  <c r="AA931" i="33"/>
  <c r="AB931" i="33"/>
  <c r="AC931" i="33"/>
  <c r="Y932" i="33"/>
  <c r="Z932" i="33"/>
  <c r="AA932" i="33"/>
  <c r="AB932" i="33"/>
  <c r="AC932" i="33"/>
  <c r="Y933" i="33"/>
  <c r="Z933" i="33"/>
  <c r="AA933" i="33"/>
  <c r="AB933" i="33"/>
  <c r="AC933" i="33"/>
  <c r="Y934" i="33"/>
  <c r="Z934" i="33"/>
  <c r="AA934" i="33"/>
  <c r="AB934" i="33"/>
  <c r="AC934" i="33"/>
  <c r="Y935" i="33"/>
  <c r="Z935" i="33"/>
  <c r="AA935" i="33"/>
  <c r="AB935" i="33"/>
  <c r="AC935" i="33"/>
  <c r="Y936" i="33"/>
  <c r="Z936" i="33"/>
  <c r="AA936" i="33"/>
  <c r="AB936" i="33"/>
  <c r="AC936" i="33"/>
  <c r="Y937" i="33"/>
  <c r="Z937" i="33"/>
  <c r="AA937" i="33"/>
  <c r="AB937" i="33"/>
  <c r="AC937" i="33"/>
  <c r="Y938" i="33"/>
  <c r="Z938" i="33"/>
  <c r="AA938" i="33"/>
  <c r="AB938" i="33"/>
  <c r="AC938" i="33"/>
  <c r="Y939" i="33"/>
  <c r="Z939" i="33"/>
  <c r="AA939" i="33"/>
  <c r="AB939" i="33"/>
  <c r="AC939" i="33"/>
  <c r="Y940" i="33"/>
  <c r="Z940" i="33"/>
  <c r="AA940" i="33"/>
  <c r="AB940" i="33"/>
  <c r="AC940" i="33"/>
  <c r="Y941" i="33"/>
  <c r="Z941" i="33"/>
  <c r="AA941" i="33"/>
  <c r="AB941" i="33"/>
  <c r="AC941" i="33"/>
  <c r="Y942" i="33"/>
  <c r="Z942" i="33"/>
  <c r="AA942" i="33"/>
  <c r="AB942" i="33"/>
  <c r="AC942" i="33"/>
  <c r="Y943" i="33"/>
  <c r="Z943" i="33"/>
  <c r="AA943" i="33"/>
  <c r="AB943" i="33"/>
  <c r="AC943" i="33"/>
  <c r="Y944" i="33"/>
  <c r="Z944" i="33"/>
  <c r="AA944" i="33"/>
  <c r="AB944" i="33"/>
  <c r="AC944" i="33"/>
  <c r="Y945" i="33"/>
  <c r="Z945" i="33"/>
  <c r="AA945" i="33"/>
  <c r="AB945" i="33"/>
  <c r="AC945" i="33"/>
  <c r="Y946" i="33"/>
  <c r="Z946" i="33"/>
  <c r="AA946" i="33"/>
  <c r="AB946" i="33"/>
  <c r="AC946" i="33"/>
  <c r="Y947" i="33"/>
  <c r="Z947" i="33"/>
  <c r="AA947" i="33"/>
  <c r="AB947" i="33"/>
  <c r="AC947" i="33"/>
  <c r="Y948" i="33"/>
  <c r="Z948" i="33"/>
  <c r="AA948" i="33"/>
  <c r="AB948" i="33"/>
  <c r="AC948" i="33"/>
  <c r="Y949" i="33"/>
  <c r="Z949" i="33"/>
  <c r="AA949" i="33"/>
  <c r="AB949" i="33"/>
  <c r="AC949" i="33"/>
  <c r="Y950" i="33"/>
  <c r="Z950" i="33"/>
  <c r="AA950" i="33"/>
  <c r="AB950" i="33"/>
  <c r="AC950" i="33"/>
  <c r="Y951" i="33"/>
  <c r="Z951" i="33"/>
  <c r="AA951" i="33"/>
  <c r="AB951" i="33"/>
  <c r="AC951" i="33"/>
  <c r="Y952" i="33"/>
  <c r="Z952" i="33"/>
  <c r="AA952" i="33"/>
  <c r="AB952" i="33"/>
  <c r="AC952" i="33"/>
  <c r="Y953" i="33"/>
  <c r="Z953" i="33"/>
  <c r="AA953" i="33"/>
  <c r="AB953" i="33"/>
  <c r="AC953" i="33"/>
  <c r="Y954" i="33"/>
  <c r="Z954" i="33"/>
  <c r="AA954" i="33"/>
  <c r="AB954" i="33"/>
  <c r="AC954" i="33"/>
  <c r="Y955" i="33"/>
  <c r="Z955" i="33"/>
  <c r="AA955" i="33"/>
  <c r="AB955" i="33"/>
  <c r="AC955" i="33"/>
  <c r="Y956" i="33"/>
  <c r="Z956" i="33"/>
  <c r="AA956" i="33"/>
  <c r="AB956" i="33"/>
  <c r="AC956" i="33"/>
  <c r="Y957" i="33"/>
  <c r="Z957" i="33"/>
  <c r="AA957" i="33"/>
  <c r="AB957" i="33"/>
  <c r="AC957" i="33"/>
  <c r="Y958" i="33"/>
  <c r="Z958" i="33"/>
  <c r="AA958" i="33"/>
  <c r="AB958" i="33"/>
  <c r="AC958" i="33"/>
  <c r="Y959" i="33"/>
  <c r="Z959" i="33"/>
  <c r="AA959" i="33"/>
  <c r="AB959" i="33"/>
  <c r="AC959" i="33"/>
  <c r="Y960" i="33"/>
  <c r="Z960" i="33"/>
  <c r="AA960" i="33"/>
  <c r="AB960" i="33"/>
  <c r="AC960" i="33"/>
  <c r="Y961" i="33"/>
  <c r="Z961" i="33"/>
  <c r="AA961" i="33"/>
  <c r="AB961" i="33"/>
  <c r="AC961" i="33"/>
  <c r="Y962" i="33"/>
  <c r="Z962" i="33"/>
  <c r="AA962" i="33"/>
  <c r="AB962" i="33"/>
  <c r="AC962" i="33"/>
  <c r="Y963" i="33"/>
  <c r="Z963" i="33"/>
  <c r="AA963" i="33"/>
  <c r="AB963" i="33"/>
  <c r="AC963" i="33"/>
  <c r="Y964" i="33"/>
  <c r="Z964" i="33"/>
  <c r="AA964" i="33"/>
  <c r="AB964" i="33"/>
  <c r="AC964" i="33"/>
  <c r="Y965" i="33"/>
  <c r="Z965" i="33"/>
  <c r="AA965" i="33"/>
  <c r="AB965" i="33"/>
  <c r="AC965" i="33"/>
  <c r="Y966" i="33"/>
  <c r="Z966" i="33"/>
  <c r="AA966" i="33"/>
  <c r="AB966" i="33"/>
  <c r="AC966" i="33"/>
  <c r="Y967" i="33"/>
  <c r="Z967" i="33"/>
  <c r="AA967" i="33"/>
  <c r="AB967" i="33"/>
  <c r="AC967" i="33"/>
  <c r="Y968" i="33"/>
  <c r="Z968" i="33"/>
  <c r="AA968" i="33"/>
  <c r="AB968" i="33"/>
  <c r="AC968" i="33"/>
  <c r="Y969" i="33"/>
  <c r="Z969" i="33"/>
  <c r="AA969" i="33"/>
  <c r="AB969" i="33"/>
  <c r="AC969" i="33"/>
  <c r="Y970" i="33"/>
  <c r="Z970" i="33"/>
  <c r="AA970" i="33"/>
  <c r="AB970" i="33"/>
  <c r="AC970" i="33"/>
  <c r="Y971" i="33"/>
  <c r="Z971" i="33"/>
  <c r="AA971" i="33"/>
  <c r="AB971" i="33"/>
  <c r="AC971" i="33"/>
  <c r="Y972" i="33"/>
  <c r="Z972" i="33"/>
  <c r="AA972" i="33"/>
  <c r="AB972" i="33"/>
  <c r="AC972" i="33"/>
  <c r="Y973" i="33"/>
  <c r="Z973" i="33"/>
  <c r="AA973" i="33"/>
  <c r="AB973" i="33"/>
  <c r="AC973" i="33"/>
  <c r="Y974" i="33"/>
  <c r="Z974" i="33"/>
  <c r="AA974" i="33"/>
  <c r="AB974" i="33"/>
  <c r="AC974" i="33"/>
  <c r="Y975" i="33"/>
  <c r="Z975" i="33"/>
  <c r="AA975" i="33"/>
  <c r="AB975" i="33"/>
  <c r="AC975" i="33"/>
  <c r="Y976" i="33"/>
  <c r="Z976" i="33"/>
  <c r="AA976" i="33"/>
  <c r="AB976" i="33"/>
  <c r="AC976" i="33"/>
  <c r="Y977" i="33"/>
  <c r="Z977" i="33"/>
  <c r="AA977" i="33"/>
  <c r="AB977" i="33"/>
  <c r="AC977" i="33"/>
  <c r="Y978" i="33"/>
  <c r="Z978" i="33"/>
  <c r="AA978" i="33"/>
  <c r="AB978" i="33"/>
  <c r="AC978" i="33"/>
  <c r="Y979" i="33"/>
  <c r="Z979" i="33"/>
  <c r="AA979" i="33"/>
  <c r="AB979" i="33"/>
  <c r="AC979" i="33"/>
  <c r="Y980" i="33"/>
  <c r="Z980" i="33"/>
  <c r="AA980" i="33"/>
  <c r="AB980" i="33"/>
  <c r="AC980" i="33"/>
  <c r="Y981" i="33"/>
  <c r="Z981" i="33"/>
  <c r="AA981" i="33"/>
  <c r="AB981" i="33"/>
  <c r="AC981" i="33"/>
  <c r="Y982" i="33"/>
  <c r="Z982" i="33"/>
  <c r="AA982" i="33"/>
  <c r="AB982" i="33"/>
  <c r="AC982" i="33"/>
  <c r="Y983" i="33"/>
  <c r="Z983" i="33"/>
  <c r="AA983" i="33"/>
  <c r="AB983" i="33"/>
  <c r="AC983" i="33"/>
  <c r="Y984" i="33"/>
  <c r="Z984" i="33"/>
  <c r="AA984" i="33"/>
  <c r="AB984" i="33"/>
  <c r="AC984" i="33"/>
  <c r="Y985" i="33"/>
  <c r="Z985" i="33"/>
  <c r="AA985" i="33"/>
  <c r="AB985" i="33"/>
  <c r="AC985" i="33"/>
  <c r="Y986" i="33"/>
  <c r="Z986" i="33"/>
  <c r="AA986" i="33"/>
  <c r="AB986" i="33"/>
  <c r="AC986" i="33"/>
  <c r="Y987" i="33"/>
  <c r="Z987" i="33"/>
  <c r="AA987" i="33"/>
  <c r="AB987" i="33"/>
  <c r="AC987" i="33"/>
  <c r="Y988" i="33"/>
  <c r="Z988" i="33"/>
  <c r="AA988" i="33"/>
  <c r="AB988" i="33"/>
  <c r="AC988" i="33"/>
  <c r="Y989" i="33"/>
  <c r="Z989" i="33"/>
  <c r="AA989" i="33"/>
  <c r="AB989" i="33"/>
  <c r="AC989" i="33"/>
  <c r="Y990" i="33"/>
  <c r="Z990" i="33"/>
  <c r="AA990" i="33"/>
  <c r="AB990" i="33"/>
  <c r="AC990" i="33"/>
  <c r="AC2" i="33"/>
  <c r="AA2" i="33"/>
  <c r="AB2" i="33" s="1"/>
  <c r="Z2" i="33"/>
  <c r="Y2" i="33"/>
  <c r="A8" i="15"/>
  <c r="A10" i="15"/>
  <c r="A11" i="15"/>
  <c r="A12" i="15"/>
  <c r="A13" i="15"/>
  <c r="A14" i="15"/>
  <c r="A15" i="15"/>
  <c r="A16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6" i="15"/>
  <c r="A47" i="15"/>
  <c r="A48" i="15"/>
  <c r="A49" i="15"/>
  <c r="A50" i="15"/>
  <c r="A51" i="15"/>
  <c r="A52" i="15"/>
  <c r="A54" i="15"/>
  <c r="A55" i="15"/>
  <c r="A7" i="15"/>
  <c r="Y784" i="25"/>
  <c r="Y864" i="25"/>
  <c r="Y404" i="25"/>
  <c r="W2" i="13"/>
  <c r="X2" i="13"/>
  <c r="Y2" i="13"/>
  <c r="Z2" i="13" s="1"/>
  <c r="W3" i="13"/>
  <c r="X3" i="13"/>
  <c r="Y3" i="13"/>
  <c r="Z3" i="13" s="1"/>
  <c r="W4" i="13"/>
  <c r="X4" i="13"/>
  <c r="Y4" i="13"/>
  <c r="Z4" i="13" s="1"/>
  <c r="W5" i="13"/>
  <c r="X5" i="13"/>
  <c r="Y5" i="13"/>
  <c r="Z5" i="13" s="1"/>
  <c r="W6" i="13"/>
  <c r="X6" i="13"/>
  <c r="Y6" i="13"/>
  <c r="Z6" i="13" s="1"/>
  <c r="W7" i="13"/>
  <c r="X7" i="13"/>
  <c r="Y7" i="13"/>
  <c r="Z7" i="13" s="1"/>
  <c r="W8" i="13"/>
  <c r="X8" i="13"/>
  <c r="Y8" i="13"/>
  <c r="Z8" i="13" s="1"/>
  <c r="W9" i="13"/>
  <c r="X9" i="13"/>
  <c r="Y9" i="13"/>
  <c r="Z9" i="13" s="1"/>
  <c r="W10" i="13"/>
  <c r="X10" i="13"/>
  <c r="Y10" i="13"/>
  <c r="Z10" i="13" s="1"/>
  <c r="W11" i="13"/>
  <c r="X11" i="13"/>
  <c r="Y11" i="13"/>
  <c r="Z11" i="13" s="1"/>
  <c r="W12" i="13"/>
  <c r="X12" i="13"/>
  <c r="Y12" i="13"/>
  <c r="Z12" i="13" s="1"/>
  <c r="W13" i="13"/>
  <c r="X13" i="13"/>
  <c r="Y13" i="13"/>
  <c r="Z13" i="13" s="1"/>
  <c r="W14" i="13"/>
  <c r="X14" i="13"/>
  <c r="Y14" i="13"/>
  <c r="Z14" i="13" s="1"/>
  <c r="W15" i="13"/>
  <c r="X15" i="13"/>
  <c r="Y15" i="13"/>
  <c r="Z15" i="13" s="1"/>
  <c r="W16" i="13"/>
  <c r="X16" i="13"/>
  <c r="Y16" i="13"/>
  <c r="Z16" i="13" s="1"/>
  <c r="W17" i="13"/>
  <c r="X17" i="13"/>
  <c r="Y17" i="13"/>
  <c r="Z17" i="13" s="1"/>
  <c r="W18" i="13"/>
  <c r="X18" i="13"/>
  <c r="Y18" i="13"/>
  <c r="Z18" i="13" s="1"/>
  <c r="W19" i="13"/>
  <c r="X19" i="13"/>
  <c r="Y19" i="13"/>
  <c r="Z19" i="13" s="1"/>
  <c r="W20" i="13"/>
  <c r="X20" i="13"/>
  <c r="Y20" i="13"/>
  <c r="Z20" i="13" s="1"/>
  <c r="W21" i="13"/>
  <c r="X21" i="13"/>
  <c r="Y21" i="13"/>
  <c r="Z21" i="13" s="1"/>
  <c r="W22" i="13"/>
  <c r="X22" i="13"/>
  <c r="Y22" i="13"/>
  <c r="Z22" i="13" s="1"/>
  <c r="W23" i="13"/>
  <c r="X23" i="13"/>
  <c r="Y23" i="13"/>
  <c r="Z23" i="13" s="1"/>
  <c r="W24" i="13"/>
  <c r="X24" i="13"/>
  <c r="Y24" i="13"/>
  <c r="Z24" i="13" s="1"/>
  <c r="W25" i="13"/>
  <c r="X25" i="13"/>
  <c r="Y25" i="13"/>
  <c r="Z25" i="13" s="1"/>
  <c r="W26" i="13"/>
  <c r="X26" i="13"/>
  <c r="Y26" i="13"/>
  <c r="Z26" i="13" s="1"/>
  <c r="W27" i="13"/>
  <c r="X27" i="13"/>
  <c r="Y27" i="13"/>
  <c r="Z27" i="13" s="1"/>
  <c r="W28" i="13"/>
  <c r="X28" i="13"/>
  <c r="Y28" i="13"/>
  <c r="Z28" i="13" s="1"/>
  <c r="W29" i="13"/>
  <c r="X29" i="13"/>
  <c r="Y29" i="13"/>
  <c r="Z29" i="13" s="1"/>
  <c r="W30" i="13"/>
  <c r="X30" i="13"/>
  <c r="Y30" i="13"/>
  <c r="Z30" i="13" s="1"/>
  <c r="W31" i="13"/>
  <c r="X31" i="13"/>
  <c r="Y31" i="13"/>
  <c r="Z31" i="13" s="1"/>
  <c r="W32" i="13"/>
  <c r="X32" i="13"/>
  <c r="Y32" i="13"/>
  <c r="Z32" i="13" s="1"/>
  <c r="W33" i="13"/>
  <c r="X33" i="13"/>
  <c r="Y33" i="13"/>
  <c r="Z33" i="13" s="1"/>
  <c r="W34" i="13"/>
  <c r="X34" i="13"/>
  <c r="Y34" i="13"/>
  <c r="Z34" i="13" s="1"/>
  <c r="W35" i="13"/>
  <c r="X35" i="13"/>
  <c r="Y35" i="13"/>
  <c r="Z35" i="13" s="1"/>
  <c r="W36" i="13"/>
  <c r="X36" i="13"/>
  <c r="Y36" i="13"/>
  <c r="Z36" i="13" s="1"/>
  <c r="W37" i="13"/>
  <c r="X37" i="13"/>
  <c r="Y37" i="13"/>
  <c r="Z37" i="13"/>
  <c r="W38" i="13"/>
  <c r="X38" i="13"/>
  <c r="Y38" i="13"/>
  <c r="Z38" i="13" s="1"/>
  <c r="W39" i="13"/>
  <c r="X39" i="13"/>
  <c r="Y39" i="13"/>
  <c r="Z39" i="13" s="1"/>
  <c r="W40" i="13"/>
  <c r="X40" i="13"/>
  <c r="Y40" i="13"/>
  <c r="Z40" i="13" s="1"/>
  <c r="W41" i="13"/>
  <c r="X41" i="13"/>
  <c r="Y41" i="13"/>
  <c r="Z41" i="13" s="1"/>
  <c r="W42" i="13"/>
  <c r="X42" i="13"/>
  <c r="Y42" i="13"/>
  <c r="Z42" i="13" s="1"/>
  <c r="W43" i="13"/>
  <c r="X43" i="13"/>
  <c r="Y43" i="13"/>
  <c r="Z43" i="13" s="1"/>
  <c r="W44" i="13"/>
  <c r="X44" i="13"/>
  <c r="Y44" i="13"/>
  <c r="Z44" i="13" s="1"/>
  <c r="W45" i="13"/>
  <c r="X45" i="13"/>
  <c r="Y45" i="13"/>
  <c r="Z45" i="13" s="1"/>
  <c r="W46" i="13"/>
  <c r="X46" i="13"/>
  <c r="Y46" i="13"/>
  <c r="Z46" i="13" s="1"/>
  <c r="W47" i="13"/>
  <c r="X47" i="13"/>
  <c r="Y47" i="13"/>
  <c r="Z47" i="13" s="1"/>
  <c r="W48" i="13"/>
  <c r="X48" i="13"/>
  <c r="Y48" i="13"/>
  <c r="Z48" i="13" s="1"/>
  <c r="W49" i="13"/>
  <c r="X49" i="13"/>
  <c r="Y49" i="13"/>
  <c r="Z49" i="13" s="1"/>
  <c r="W50" i="13"/>
  <c r="X50" i="13"/>
  <c r="Y50" i="13"/>
  <c r="Z50" i="13" s="1"/>
  <c r="W51" i="13"/>
  <c r="X51" i="13"/>
  <c r="Y51" i="13"/>
  <c r="Z51" i="13" s="1"/>
  <c r="W52" i="13"/>
  <c r="X52" i="13"/>
  <c r="Y52" i="13"/>
  <c r="Z52" i="13" s="1"/>
  <c r="W53" i="13"/>
  <c r="X53" i="13"/>
  <c r="Y53" i="13"/>
  <c r="Z53" i="13" s="1"/>
  <c r="W54" i="13"/>
  <c r="X54" i="13"/>
  <c r="Y54" i="13"/>
  <c r="Z54" i="13" s="1"/>
  <c r="W55" i="13"/>
  <c r="X55" i="13"/>
  <c r="Y55" i="13"/>
  <c r="Z55" i="13" s="1"/>
  <c r="W56" i="13"/>
  <c r="X56" i="13"/>
  <c r="Y56" i="13"/>
  <c r="Z56" i="13" s="1"/>
  <c r="W57" i="13"/>
  <c r="X57" i="13"/>
  <c r="Y57" i="13"/>
  <c r="Z57" i="13" s="1"/>
  <c r="W58" i="13"/>
  <c r="X58" i="13"/>
  <c r="Y58" i="13"/>
  <c r="Z58" i="13" s="1"/>
  <c r="W59" i="13"/>
  <c r="X59" i="13"/>
  <c r="Y59" i="13"/>
  <c r="Z59" i="13" s="1"/>
  <c r="W60" i="13"/>
  <c r="X60" i="13"/>
  <c r="Y60" i="13"/>
  <c r="Z60" i="13" s="1"/>
  <c r="W61" i="13"/>
  <c r="X61" i="13"/>
  <c r="Y61" i="13"/>
  <c r="Z61" i="13" s="1"/>
  <c r="W62" i="13"/>
  <c r="X62" i="13"/>
  <c r="Y62" i="13"/>
  <c r="Z62" i="13" s="1"/>
  <c r="W63" i="13"/>
  <c r="X63" i="13"/>
  <c r="Y63" i="13"/>
  <c r="Z63" i="13" s="1"/>
  <c r="W64" i="13"/>
  <c r="X64" i="13"/>
  <c r="Y64" i="13"/>
  <c r="Z64" i="13" s="1"/>
  <c r="W65" i="13"/>
  <c r="X65" i="13"/>
  <c r="Y65" i="13"/>
  <c r="Z65" i="13" s="1"/>
  <c r="W66" i="13"/>
  <c r="X66" i="13"/>
  <c r="Y66" i="13"/>
  <c r="Z66" i="13" s="1"/>
  <c r="W67" i="13"/>
  <c r="X67" i="13"/>
  <c r="Y67" i="13"/>
  <c r="Z67" i="13" s="1"/>
  <c r="W68" i="13"/>
  <c r="X68" i="13"/>
  <c r="Y68" i="13"/>
  <c r="Z68" i="13" s="1"/>
  <c r="W69" i="13"/>
  <c r="X69" i="13"/>
  <c r="Y69" i="13"/>
  <c r="Z69" i="13" s="1"/>
  <c r="W70" i="13"/>
  <c r="X70" i="13"/>
  <c r="Y70" i="13"/>
  <c r="Z70" i="13" s="1"/>
  <c r="W71" i="13"/>
  <c r="X71" i="13"/>
  <c r="Y71" i="13"/>
  <c r="Z71" i="13" s="1"/>
  <c r="W72" i="13"/>
  <c r="X72" i="13"/>
  <c r="Y72" i="13"/>
  <c r="Z72" i="13" s="1"/>
  <c r="W73" i="13"/>
  <c r="X73" i="13"/>
  <c r="Y73" i="13"/>
  <c r="Z73" i="13" s="1"/>
  <c r="W74" i="13"/>
  <c r="X74" i="13"/>
  <c r="Y74" i="13"/>
  <c r="Z74" i="13" s="1"/>
  <c r="W75" i="13"/>
  <c r="X75" i="13"/>
  <c r="Y75" i="13"/>
  <c r="Z75" i="13" s="1"/>
  <c r="W76" i="13"/>
  <c r="X76" i="13"/>
  <c r="Y76" i="13"/>
  <c r="Z76" i="13" s="1"/>
  <c r="W77" i="13"/>
  <c r="X77" i="13"/>
  <c r="Y77" i="13"/>
  <c r="Z77" i="13" s="1"/>
  <c r="W78" i="13"/>
  <c r="X78" i="13"/>
  <c r="Y78" i="13"/>
  <c r="Z78" i="13" s="1"/>
  <c r="W79" i="13"/>
  <c r="X79" i="13"/>
  <c r="Y79" i="13"/>
  <c r="Z79" i="13" s="1"/>
  <c r="W80" i="13"/>
  <c r="X80" i="13"/>
  <c r="Y80" i="13"/>
  <c r="Z80" i="13" s="1"/>
  <c r="W81" i="13"/>
  <c r="X81" i="13"/>
  <c r="Y81" i="13"/>
  <c r="Z81" i="13" s="1"/>
  <c r="W82" i="13"/>
  <c r="X82" i="13"/>
  <c r="Y82" i="13"/>
  <c r="Z82" i="13" s="1"/>
  <c r="W83" i="13"/>
  <c r="X83" i="13"/>
  <c r="Y83" i="13"/>
  <c r="Z83" i="13" s="1"/>
  <c r="W84" i="13"/>
  <c r="X84" i="13"/>
  <c r="Y84" i="13"/>
  <c r="Z84" i="13" s="1"/>
  <c r="W85" i="13"/>
  <c r="X85" i="13"/>
  <c r="Y85" i="13"/>
  <c r="Z85" i="13" s="1"/>
  <c r="W86" i="13"/>
  <c r="X86" i="13"/>
  <c r="Y86" i="13"/>
  <c r="Z86" i="13" s="1"/>
  <c r="W87" i="13"/>
  <c r="X87" i="13"/>
  <c r="Y87" i="13"/>
  <c r="Z87" i="13" s="1"/>
  <c r="W88" i="13"/>
  <c r="X88" i="13"/>
  <c r="Y88" i="13"/>
  <c r="Z88" i="13" s="1"/>
  <c r="W89" i="13"/>
  <c r="X89" i="13"/>
  <c r="Y89" i="13"/>
  <c r="Z89" i="13" s="1"/>
  <c r="W90" i="13"/>
  <c r="X90" i="13"/>
  <c r="Y90" i="13"/>
  <c r="Z90" i="13" s="1"/>
  <c r="W91" i="13"/>
  <c r="X91" i="13"/>
  <c r="Y91" i="13"/>
  <c r="Z91" i="13" s="1"/>
  <c r="W92" i="13"/>
  <c r="X92" i="13"/>
  <c r="Y92" i="13"/>
  <c r="Z92" i="13" s="1"/>
  <c r="W93" i="13"/>
  <c r="X93" i="13"/>
  <c r="Y93" i="13"/>
  <c r="Z93" i="13" s="1"/>
  <c r="W94" i="13"/>
  <c r="X94" i="13"/>
  <c r="Y94" i="13"/>
  <c r="Z94" i="13" s="1"/>
  <c r="W95" i="13"/>
  <c r="X95" i="13"/>
  <c r="Y95" i="13"/>
  <c r="Z95" i="13" s="1"/>
  <c r="W96" i="13"/>
  <c r="X96" i="13"/>
  <c r="Y96" i="13"/>
  <c r="Z96" i="13" s="1"/>
  <c r="W97" i="13"/>
  <c r="X97" i="13"/>
  <c r="Y97" i="13"/>
  <c r="Z97" i="13" s="1"/>
  <c r="W98" i="13"/>
  <c r="X98" i="13"/>
  <c r="Y98" i="13"/>
  <c r="Z98" i="13" s="1"/>
  <c r="W99" i="13"/>
  <c r="X99" i="13"/>
  <c r="Y99" i="13"/>
  <c r="Z99" i="13" s="1"/>
  <c r="W100" i="13"/>
  <c r="X100" i="13"/>
  <c r="Y100" i="13"/>
  <c r="Z100" i="13" s="1"/>
  <c r="W101" i="13"/>
  <c r="X101" i="13"/>
  <c r="Y101" i="13"/>
  <c r="Z101" i="13" s="1"/>
  <c r="W102" i="13"/>
  <c r="X102" i="13"/>
  <c r="Y102" i="13"/>
  <c r="Z102" i="13" s="1"/>
  <c r="W103" i="13"/>
  <c r="X103" i="13"/>
  <c r="Y103" i="13"/>
  <c r="Z103" i="13" s="1"/>
  <c r="W104" i="13"/>
  <c r="X104" i="13"/>
  <c r="Y104" i="13"/>
  <c r="Z104" i="13" s="1"/>
  <c r="W105" i="13"/>
  <c r="X105" i="13"/>
  <c r="Y105" i="13"/>
  <c r="Z105" i="13" s="1"/>
  <c r="W106" i="13"/>
  <c r="X106" i="13"/>
  <c r="Y106" i="13"/>
  <c r="Z106" i="13" s="1"/>
  <c r="W107" i="13"/>
  <c r="X107" i="13"/>
  <c r="Y107" i="13"/>
  <c r="Z107" i="13" s="1"/>
  <c r="W108" i="13"/>
  <c r="X108" i="13"/>
  <c r="Y108" i="13"/>
  <c r="Z108" i="13" s="1"/>
  <c r="W109" i="13"/>
  <c r="X109" i="13"/>
  <c r="Y109" i="13"/>
  <c r="Z109" i="13" s="1"/>
  <c r="W110" i="13"/>
  <c r="X110" i="13"/>
  <c r="Y110" i="13"/>
  <c r="Z110" i="13" s="1"/>
  <c r="W111" i="13"/>
  <c r="X111" i="13"/>
  <c r="Y111" i="13"/>
  <c r="Z111" i="13" s="1"/>
  <c r="W112" i="13"/>
  <c r="X112" i="13"/>
  <c r="Y112" i="13"/>
  <c r="Z112" i="13" s="1"/>
  <c r="W113" i="13"/>
  <c r="X113" i="13"/>
  <c r="Y113" i="13"/>
  <c r="Z113" i="13" s="1"/>
  <c r="W114" i="13"/>
  <c r="X114" i="13"/>
  <c r="Y114" i="13"/>
  <c r="Z114" i="13" s="1"/>
  <c r="W115" i="13"/>
  <c r="X115" i="13"/>
  <c r="Y115" i="13"/>
  <c r="Z115" i="13" s="1"/>
  <c r="W116" i="13"/>
  <c r="X116" i="13"/>
  <c r="Y116" i="13"/>
  <c r="Z116" i="13" s="1"/>
  <c r="W117" i="13"/>
  <c r="X117" i="13"/>
  <c r="Y117" i="13"/>
  <c r="Z117" i="13" s="1"/>
  <c r="W118" i="13"/>
  <c r="X118" i="13"/>
  <c r="Y118" i="13"/>
  <c r="Z118" i="13" s="1"/>
  <c r="W119" i="13"/>
  <c r="X119" i="13"/>
  <c r="Y119" i="13"/>
  <c r="Z119" i="13" s="1"/>
  <c r="W120" i="13"/>
  <c r="X120" i="13"/>
  <c r="Y120" i="13"/>
  <c r="Z120" i="13" s="1"/>
  <c r="W121" i="13"/>
  <c r="X121" i="13"/>
  <c r="Y121" i="13"/>
  <c r="Z121" i="13" s="1"/>
  <c r="W122" i="13"/>
  <c r="X122" i="13"/>
  <c r="Y122" i="13"/>
  <c r="Z122" i="13" s="1"/>
  <c r="W123" i="13"/>
  <c r="X123" i="13"/>
  <c r="Y123" i="13"/>
  <c r="Z123" i="13" s="1"/>
  <c r="W124" i="13"/>
  <c r="X124" i="13"/>
  <c r="Y124" i="13"/>
  <c r="Z124" i="13" s="1"/>
  <c r="W125" i="13"/>
  <c r="X125" i="13"/>
  <c r="Y125" i="13"/>
  <c r="Z125" i="13" s="1"/>
  <c r="W126" i="13"/>
  <c r="X126" i="13"/>
  <c r="Y126" i="13"/>
  <c r="Z126" i="13" s="1"/>
  <c r="W127" i="13"/>
  <c r="X127" i="13"/>
  <c r="Y127" i="13"/>
  <c r="Z127" i="13" s="1"/>
  <c r="W128" i="13"/>
  <c r="X128" i="13"/>
  <c r="Y128" i="13"/>
  <c r="Z128" i="13" s="1"/>
  <c r="W129" i="13"/>
  <c r="X129" i="13"/>
  <c r="Y129" i="13"/>
  <c r="Z129" i="13" s="1"/>
  <c r="W130" i="13"/>
  <c r="X130" i="13"/>
  <c r="Y130" i="13"/>
  <c r="Z130" i="13" s="1"/>
  <c r="W131" i="13"/>
  <c r="X131" i="13"/>
  <c r="Y131" i="13"/>
  <c r="Z131" i="13" s="1"/>
  <c r="W132" i="13"/>
  <c r="X132" i="13"/>
  <c r="Y132" i="13"/>
  <c r="Z132" i="13" s="1"/>
  <c r="W133" i="13"/>
  <c r="X133" i="13"/>
  <c r="Y133" i="13"/>
  <c r="Z133" i="13" s="1"/>
  <c r="W134" i="13"/>
  <c r="X134" i="13"/>
  <c r="Y134" i="13"/>
  <c r="Z134" i="13" s="1"/>
  <c r="W135" i="13"/>
  <c r="X135" i="13"/>
  <c r="Y135" i="13"/>
  <c r="Z135" i="13" s="1"/>
  <c r="W136" i="13"/>
  <c r="X136" i="13"/>
  <c r="Y136" i="13"/>
  <c r="Z136" i="13" s="1"/>
  <c r="W137" i="13"/>
  <c r="X137" i="13"/>
  <c r="Y137" i="13"/>
  <c r="Z137" i="13" s="1"/>
  <c r="W138" i="13"/>
  <c r="X138" i="13"/>
  <c r="Y138" i="13"/>
  <c r="Z138" i="13" s="1"/>
  <c r="W139" i="13"/>
  <c r="X139" i="13"/>
  <c r="Y139" i="13"/>
  <c r="Z139" i="13" s="1"/>
  <c r="W140" i="13"/>
  <c r="X140" i="13"/>
  <c r="Y140" i="13"/>
  <c r="Z140" i="13" s="1"/>
  <c r="W141" i="13"/>
  <c r="X141" i="13"/>
  <c r="Y141" i="13"/>
  <c r="Z141" i="13" s="1"/>
  <c r="W142" i="13"/>
  <c r="X142" i="13"/>
  <c r="Y142" i="13"/>
  <c r="Z142" i="13" s="1"/>
  <c r="W143" i="13"/>
  <c r="X143" i="13"/>
  <c r="Y143" i="13"/>
  <c r="Z143" i="13" s="1"/>
  <c r="W144" i="13"/>
  <c r="X144" i="13"/>
  <c r="Y144" i="13"/>
  <c r="Z144" i="13" s="1"/>
  <c r="W145" i="13"/>
  <c r="X145" i="13"/>
  <c r="Y145" i="13"/>
  <c r="Z145" i="13" s="1"/>
  <c r="W146" i="13"/>
  <c r="X146" i="13"/>
  <c r="Y146" i="13"/>
  <c r="Z146" i="13" s="1"/>
  <c r="W147" i="13"/>
  <c r="X147" i="13"/>
  <c r="Y147" i="13"/>
  <c r="Z147" i="13" s="1"/>
  <c r="W148" i="13"/>
  <c r="X148" i="13"/>
  <c r="Y148" i="13"/>
  <c r="Z148" i="13" s="1"/>
  <c r="W149" i="13"/>
  <c r="X149" i="13"/>
  <c r="Y149" i="13"/>
  <c r="Z149" i="13" s="1"/>
  <c r="W150" i="13"/>
  <c r="X150" i="13"/>
  <c r="Y150" i="13"/>
  <c r="Z150" i="13" s="1"/>
  <c r="W151" i="13"/>
  <c r="X151" i="13"/>
  <c r="Y151" i="13"/>
  <c r="Z151" i="13" s="1"/>
  <c r="W152" i="13"/>
  <c r="X152" i="13"/>
  <c r="Y152" i="13"/>
  <c r="Z152" i="13"/>
  <c r="W153" i="13"/>
  <c r="X153" i="13"/>
  <c r="Y153" i="13"/>
  <c r="Z153" i="13" s="1"/>
  <c r="W154" i="13"/>
  <c r="X154" i="13"/>
  <c r="Y154" i="13"/>
  <c r="Z154" i="13" s="1"/>
  <c r="W155" i="13"/>
  <c r="X155" i="13"/>
  <c r="Y155" i="13"/>
  <c r="Z155" i="13" s="1"/>
  <c r="W156" i="13"/>
  <c r="X156" i="13"/>
  <c r="Y156" i="13"/>
  <c r="Z156" i="13" s="1"/>
  <c r="W157" i="13"/>
  <c r="X157" i="13"/>
  <c r="Y157" i="13"/>
  <c r="Z157" i="13" s="1"/>
  <c r="W158" i="13"/>
  <c r="X158" i="13"/>
  <c r="Y158" i="13"/>
  <c r="Z158" i="13" s="1"/>
  <c r="W159" i="13"/>
  <c r="X159" i="13"/>
  <c r="Y159" i="13"/>
  <c r="Z159" i="13" s="1"/>
  <c r="W160" i="13"/>
  <c r="X160" i="13"/>
  <c r="Y160" i="13"/>
  <c r="Z160" i="13" s="1"/>
  <c r="W161" i="13"/>
  <c r="X161" i="13"/>
  <c r="Y161" i="13"/>
  <c r="Z161" i="13" s="1"/>
  <c r="W162" i="13"/>
  <c r="X162" i="13"/>
  <c r="Y162" i="13"/>
  <c r="Z162" i="13" s="1"/>
  <c r="W163" i="13"/>
  <c r="X163" i="13"/>
  <c r="Y163" i="13"/>
  <c r="Z163" i="13" s="1"/>
  <c r="W164" i="13"/>
  <c r="X164" i="13"/>
  <c r="Y164" i="13"/>
  <c r="Z164" i="13" s="1"/>
  <c r="W165" i="13"/>
  <c r="X165" i="13"/>
  <c r="Y165" i="13"/>
  <c r="Z165" i="13" s="1"/>
  <c r="W166" i="13"/>
  <c r="X166" i="13"/>
  <c r="Y166" i="13"/>
  <c r="Z166" i="13" s="1"/>
  <c r="W167" i="13"/>
  <c r="X167" i="13"/>
  <c r="Y167" i="13"/>
  <c r="Z167" i="13" s="1"/>
  <c r="W168" i="13"/>
  <c r="X168" i="13"/>
  <c r="Y168" i="13"/>
  <c r="Z168" i="13" s="1"/>
  <c r="W169" i="13"/>
  <c r="X169" i="13"/>
  <c r="Y169" i="13"/>
  <c r="Z169" i="13" s="1"/>
  <c r="W170" i="13"/>
  <c r="X170" i="13"/>
  <c r="Y170" i="13"/>
  <c r="Z170" i="13" s="1"/>
  <c r="W171" i="13"/>
  <c r="X171" i="13"/>
  <c r="Y171" i="13"/>
  <c r="Z171" i="13" s="1"/>
  <c r="W172" i="13"/>
  <c r="X172" i="13"/>
  <c r="Y172" i="13"/>
  <c r="Z172" i="13" s="1"/>
  <c r="W173" i="13"/>
  <c r="X173" i="13"/>
  <c r="Y173" i="13"/>
  <c r="Z173" i="13" s="1"/>
  <c r="W174" i="13"/>
  <c r="X174" i="13"/>
  <c r="Y174" i="13"/>
  <c r="Z174" i="13" s="1"/>
  <c r="W175" i="13"/>
  <c r="X175" i="13"/>
  <c r="Y175" i="13"/>
  <c r="Z175" i="13" s="1"/>
  <c r="W176" i="13"/>
  <c r="X176" i="13"/>
  <c r="Y176" i="13"/>
  <c r="Z176" i="13" s="1"/>
  <c r="W177" i="13"/>
  <c r="X177" i="13"/>
  <c r="Y177" i="13"/>
  <c r="Z177" i="13" s="1"/>
  <c r="W178" i="13"/>
  <c r="X178" i="13"/>
  <c r="Y178" i="13"/>
  <c r="Z178" i="13" s="1"/>
  <c r="W179" i="13"/>
  <c r="X179" i="13"/>
  <c r="Y179" i="13"/>
  <c r="Z179" i="13" s="1"/>
  <c r="W180" i="13"/>
  <c r="X180" i="13"/>
  <c r="Y180" i="13"/>
  <c r="Z180" i="13" s="1"/>
  <c r="W181" i="13"/>
  <c r="X181" i="13"/>
  <c r="Y181" i="13"/>
  <c r="Z181" i="13"/>
  <c r="W182" i="13"/>
  <c r="X182" i="13"/>
  <c r="Y182" i="13"/>
  <c r="Z182" i="13" s="1"/>
  <c r="W183" i="13"/>
  <c r="X183" i="13"/>
  <c r="Y183" i="13"/>
  <c r="Z183" i="13" s="1"/>
  <c r="W184" i="13"/>
  <c r="X184" i="13"/>
  <c r="Y184" i="13"/>
  <c r="Z184" i="13" s="1"/>
  <c r="W185" i="13"/>
  <c r="X185" i="13"/>
  <c r="Y185" i="13"/>
  <c r="Z185" i="13" s="1"/>
  <c r="W186" i="13"/>
  <c r="X186" i="13"/>
  <c r="Y186" i="13"/>
  <c r="Z186" i="13" s="1"/>
  <c r="W187" i="13"/>
  <c r="X187" i="13"/>
  <c r="Y187" i="13"/>
  <c r="Z187" i="13" s="1"/>
  <c r="W188" i="13"/>
  <c r="X188" i="13"/>
  <c r="Y188" i="13"/>
  <c r="Z188" i="13" s="1"/>
  <c r="W189" i="13"/>
  <c r="X189" i="13"/>
  <c r="Y189" i="13"/>
  <c r="Z189" i="13" s="1"/>
  <c r="W190" i="13"/>
  <c r="X190" i="13"/>
  <c r="Y190" i="13"/>
  <c r="Z190" i="13" s="1"/>
  <c r="W191" i="13"/>
  <c r="X191" i="13"/>
  <c r="Y191" i="13"/>
  <c r="Z191" i="13" s="1"/>
  <c r="W192" i="13"/>
  <c r="X192" i="13"/>
  <c r="Y192" i="13"/>
  <c r="Z192" i="13" s="1"/>
  <c r="W193" i="13"/>
  <c r="X193" i="13"/>
  <c r="Y193" i="13"/>
  <c r="Z193" i="13" s="1"/>
  <c r="W194" i="13"/>
  <c r="X194" i="13"/>
  <c r="Y194" i="13"/>
  <c r="Z194" i="13" s="1"/>
  <c r="W195" i="13"/>
  <c r="X195" i="13"/>
  <c r="Y195" i="13"/>
  <c r="Z195" i="13" s="1"/>
  <c r="W196" i="13"/>
  <c r="X196" i="13"/>
  <c r="Y196" i="13"/>
  <c r="Z196" i="13" s="1"/>
  <c r="W197" i="13"/>
  <c r="X197" i="13"/>
  <c r="Y197" i="13"/>
  <c r="Z197" i="13" s="1"/>
  <c r="W198" i="13"/>
  <c r="X198" i="13"/>
  <c r="Y198" i="13"/>
  <c r="Z198" i="13" s="1"/>
  <c r="W199" i="13"/>
  <c r="X199" i="13"/>
  <c r="Y199" i="13"/>
  <c r="Z199" i="13" s="1"/>
  <c r="W200" i="13"/>
  <c r="X200" i="13"/>
  <c r="Y200" i="13"/>
  <c r="Z200" i="13" s="1"/>
  <c r="W201" i="13"/>
  <c r="X201" i="13"/>
  <c r="Y201" i="13"/>
  <c r="Z201" i="13" s="1"/>
  <c r="W202" i="13"/>
  <c r="X202" i="13"/>
  <c r="Y202" i="13"/>
  <c r="Z202" i="13" s="1"/>
  <c r="W203" i="13"/>
  <c r="X203" i="13"/>
  <c r="Y203" i="13"/>
  <c r="Z203" i="13" s="1"/>
  <c r="W204" i="13"/>
  <c r="X204" i="13"/>
  <c r="Y204" i="13"/>
  <c r="Z204" i="13" s="1"/>
  <c r="W205" i="13"/>
  <c r="X205" i="13"/>
  <c r="Y205" i="13"/>
  <c r="Z205" i="13" s="1"/>
  <c r="W206" i="13"/>
  <c r="X206" i="13"/>
  <c r="Y206" i="13"/>
  <c r="Z206" i="13" s="1"/>
  <c r="W207" i="13"/>
  <c r="X207" i="13"/>
  <c r="Y207" i="13"/>
  <c r="Z207" i="13" s="1"/>
  <c r="W208" i="13"/>
  <c r="X208" i="13"/>
  <c r="Y208" i="13"/>
  <c r="Z208" i="13" s="1"/>
  <c r="W209" i="13"/>
  <c r="X209" i="13"/>
  <c r="Y209" i="13"/>
  <c r="Z209" i="13" s="1"/>
  <c r="W210" i="13"/>
  <c r="X210" i="13"/>
  <c r="Y210" i="13"/>
  <c r="Z210" i="13" s="1"/>
  <c r="W211" i="13"/>
  <c r="X211" i="13"/>
  <c r="Y211" i="13"/>
  <c r="Z211" i="13" s="1"/>
  <c r="W212" i="13"/>
  <c r="X212" i="13"/>
  <c r="Y212" i="13"/>
  <c r="Z212" i="13" s="1"/>
  <c r="W213" i="13"/>
  <c r="X213" i="13"/>
  <c r="Y213" i="13"/>
  <c r="Z213" i="13" s="1"/>
  <c r="W214" i="13"/>
  <c r="X214" i="13"/>
  <c r="Y214" i="13"/>
  <c r="Z214" i="13" s="1"/>
  <c r="W215" i="13"/>
  <c r="X215" i="13"/>
  <c r="Y215" i="13"/>
  <c r="Z215" i="13" s="1"/>
  <c r="W216" i="13"/>
  <c r="X216" i="13"/>
  <c r="Y216" i="13"/>
  <c r="Z216" i="13" s="1"/>
  <c r="W217" i="13"/>
  <c r="X217" i="13"/>
  <c r="Y217" i="13"/>
  <c r="Z217" i="13" s="1"/>
  <c r="W218" i="13"/>
  <c r="X218" i="13"/>
  <c r="Y218" i="13"/>
  <c r="Z218" i="13" s="1"/>
  <c r="W219" i="13"/>
  <c r="X219" i="13"/>
  <c r="Y219" i="13"/>
  <c r="Z219" i="13" s="1"/>
  <c r="W220" i="13"/>
  <c r="X220" i="13"/>
  <c r="Y220" i="13"/>
  <c r="Z220" i="13" s="1"/>
  <c r="W221" i="13"/>
  <c r="X221" i="13"/>
  <c r="Y221" i="13"/>
  <c r="Z221" i="13" s="1"/>
  <c r="W222" i="13"/>
  <c r="X222" i="13"/>
  <c r="Y222" i="13"/>
  <c r="Z222" i="13" s="1"/>
  <c r="W223" i="13"/>
  <c r="X223" i="13"/>
  <c r="Y223" i="13"/>
  <c r="Z223" i="13" s="1"/>
  <c r="W224" i="13"/>
  <c r="X224" i="13"/>
  <c r="Y224" i="13"/>
  <c r="Z224" i="13" s="1"/>
  <c r="W225" i="13"/>
  <c r="X225" i="13"/>
  <c r="Y225" i="13"/>
  <c r="Z225" i="13" s="1"/>
  <c r="W226" i="13"/>
  <c r="X226" i="13"/>
  <c r="Y226" i="13"/>
  <c r="Z226" i="13" s="1"/>
  <c r="W227" i="13"/>
  <c r="X227" i="13"/>
  <c r="Y227" i="13"/>
  <c r="Z227" i="13" s="1"/>
  <c r="W228" i="13"/>
  <c r="X228" i="13"/>
  <c r="Y228" i="13"/>
  <c r="Z228" i="13" s="1"/>
  <c r="W229" i="13"/>
  <c r="X229" i="13"/>
  <c r="Y229" i="13"/>
  <c r="Z229" i="13" s="1"/>
  <c r="W230" i="13"/>
  <c r="X230" i="13"/>
  <c r="Y230" i="13"/>
  <c r="Z230" i="13" s="1"/>
  <c r="W231" i="13"/>
  <c r="X231" i="13"/>
  <c r="Y231" i="13"/>
  <c r="Z231" i="13" s="1"/>
  <c r="W232" i="13"/>
  <c r="X232" i="13"/>
  <c r="Y232" i="13"/>
  <c r="Z232" i="13" s="1"/>
  <c r="W233" i="13"/>
  <c r="X233" i="13"/>
  <c r="Y233" i="13"/>
  <c r="Z233" i="13" s="1"/>
  <c r="W234" i="13"/>
  <c r="X234" i="13"/>
  <c r="Y234" i="13"/>
  <c r="Z234" i="13" s="1"/>
  <c r="W235" i="13"/>
  <c r="X235" i="13"/>
  <c r="Y235" i="13"/>
  <c r="Z235" i="13" s="1"/>
  <c r="W236" i="13"/>
  <c r="X236" i="13"/>
  <c r="Y236" i="13"/>
  <c r="Z236" i="13" s="1"/>
  <c r="W237" i="13"/>
  <c r="X237" i="13"/>
  <c r="Y237" i="13"/>
  <c r="Z237" i="13" s="1"/>
  <c r="W238" i="13"/>
  <c r="X238" i="13"/>
  <c r="Y238" i="13"/>
  <c r="Z238" i="13" s="1"/>
  <c r="W239" i="13"/>
  <c r="X239" i="13"/>
  <c r="Y239" i="13"/>
  <c r="Z239" i="13" s="1"/>
  <c r="W240" i="13"/>
  <c r="X240" i="13"/>
  <c r="Y240" i="13"/>
  <c r="Z240" i="13" s="1"/>
  <c r="W241" i="13"/>
  <c r="X241" i="13"/>
  <c r="Y241" i="13"/>
  <c r="Z241" i="13" s="1"/>
  <c r="W242" i="13"/>
  <c r="X242" i="13"/>
  <c r="Y242" i="13"/>
  <c r="Z242" i="13" s="1"/>
  <c r="W243" i="13"/>
  <c r="X243" i="13"/>
  <c r="Y243" i="13"/>
  <c r="Z243" i="13" s="1"/>
  <c r="W244" i="13"/>
  <c r="X244" i="13"/>
  <c r="Y244" i="13"/>
  <c r="Z244" i="13" s="1"/>
  <c r="W245" i="13"/>
  <c r="X245" i="13"/>
  <c r="Y245" i="13"/>
  <c r="Z245" i="13" s="1"/>
  <c r="W246" i="13"/>
  <c r="X246" i="13"/>
  <c r="Y246" i="13"/>
  <c r="Z246" i="13" s="1"/>
  <c r="W247" i="13"/>
  <c r="X247" i="13"/>
  <c r="Y247" i="13"/>
  <c r="Z247" i="13" s="1"/>
  <c r="W248" i="13"/>
  <c r="X248" i="13"/>
  <c r="Y248" i="13"/>
  <c r="Z248" i="13" s="1"/>
  <c r="W249" i="13"/>
  <c r="X249" i="13"/>
  <c r="Y249" i="13"/>
  <c r="Z249" i="13" s="1"/>
  <c r="W250" i="13"/>
  <c r="X250" i="13"/>
  <c r="Y250" i="13"/>
  <c r="Z250" i="13" s="1"/>
  <c r="W251" i="13"/>
  <c r="X251" i="13"/>
  <c r="Y251" i="13"/>
  <c r="Z251" i="13" s="1"/>
  <c r="W252" i="13"/>
  <c r="X252" i="13"/>
  <c r="Y252" i="13"/>
  <c r="Z252" i="13" s="1"/>
  <c r="W253" i="13"/>
  <c r="X253" i="13"/>
  <c r="Y253" i="13"/>
  <c r="Z253" i="13" s="1"/>
  <c r="W254" i="13"/>
  <c r="X254" i="13"/>
  <c r="Y254" i="13"/>
  <c r="Z254" i="13" s="1"/>
  <c r="W255" i="13"/>
  <c r="X255" i="13"/>
  <c r="Y255" i="13"/>
  <c r="Z255" i="13" s="1"/>
  <c r="W256" i="13"/>
  <c r="X256" i="13"/>
  <c r="Y256" i="13"/>
  <c r="Z256" i="13" s="1"/>
  <c r="W257" i="13"/>
  <c r="X257" i="13"/>
  <c r="Y257" i="13"/>
  <c r="Z257" i="13" s="1"/>
  <c r="W258" i="13"/>
  <c r="X258" i="13"/>
  <c r="Y258" i="13"/>
  <c r="Z258" i="13"/>
  <c r="W259" i="13"/>
  <c r="X259" i="13"/>
  <c r="Y259" i="13"/>
  <c r="Z259" i="13" s="1"/>
  <c r="W260" i="13"/>
  <c r="X260" i="13"/>
  <c r="Y260" i="13"/>
  <c r="Z260" i="13" s="1"/>
  <c r="W261" i="13"/>
  <c r="X261" i="13"/>
  <c r="Y261" i="13"/>
  <c r="Z261" i="13" s="1"/>
  <c r="W262" i="13"/>
  <c r="X262" i="13"/>
  <c r="Y262" i="13"/>
  <c r="Z262" i="13" s="1"/>
  <c r="W263" i="13"/>
  <c r="X263" i="13"/>
  <c r="Y263" i="13"/>
  <c r="Z263" i="13" s="1"/>
  <c r="W264" i="13"/>
  <c r="X264" i="13"/>
  <c r="Y264" i="13"/>
  <c r="Z264" i="13" s="1"/>
  <c r="W265" i="13"/>
  <c r="X265" i="13"/>
  <c r="Y265" i="13"/>
  <c r="Z265" i="13" s="1"/>
  <c r="W266" i="13"/>
  <c r="X266" i="13"/>
  <c r="Y266" i="13"/>
  <c r="Z266" i="13" s="1"/>
  <c r="W267" i="13"/>
  <c r="X267" i="13"/>
  <c r="Y267" i="13"/>
  <c r="Z267" i="13" s="1"/>
  <c r="W268" i="13"/>
  <c r="X268" i="13"/>
  <c r="Y268" i="13"/>
  <c r="Z268" i="13" s="1"/>
  <c r="W269" i="13"/>
  <c r="X269" i="13"/>
  <c r="Y269" i="13"/>
  <c r="Z269" i="13" s="1"/>
  <c r="W270" i="13"/>
  <c r="X270" i="13"/>
  <c r="Y270" i="13"/>
  <c r="Z270" i="13" s="1"/>
  <c r="W271" i="13"/>
  <c r="X271" i="13"/>
  <c r="Y271" i="13"/>
  <c r="Z271" i="13" s="1"/>
  <c r="W272" i="13"/>
  <c r="X272" i="13"/>
  <c r="Y272" i="13"/>
  <c r="Z272" i="13" s="1"/>
  <c r="W273" i="13"/>
  <c r="X273" i="13"/>
  <c r="Y273" i="13"/>
  <c r="Z273" i="13" s="1"/>
  <c r="W274" i="13"/>
  <c r="X274" i="13"/>
  <c r="Y274" i="13"/>
  <c r="Z274" i="13" s="1"/>
  <c r="W275" i="13"/>
  <c r="X275" i="13"/>
  <c r="Y275" i="13"/>
  <c r="Z275" i="13" s="1"/>
  <c r="W276" i="13"/>
  <c r="X276" i="13"/>
  <c r="Y276" i="13"/>
  <c r="Z276" i="13" s="1"/>
  <c r="W277" i="13"/>
  <c r="X277" i="13"/>
  <c r="Y277" i="13"/>
  <c r="Z277" i="13" s="1"/>
  <c r="W278" i="13"/>
  <c r="X278" i="13"/>
  <c r="Y278" i="13"/>
  <c r="Z278" i="13" s="1"/>
  <c r="W279" i="13"/>
  <c r="X279" i="13"/>
  <c r="Y279" i="13"/>
  <c r="Z279" i="13" s="1"/>
  <c r="W280" i="13"/>
  <c r="X280" i="13"/>
  <c r="Y280" i="13"/>
  <c r="Z280" i="13" s="1"/>
  <c r="W281" i="13"/>
  <c r="X281" i="13"/>
  <c r="Y281" i="13"/>
  <c r="Z281" i="13" s="1"/>
  <c r="W282" i="13"/>
  <c r="X282" i="13"/>
  <c r="Y282" i="13"/>
  <c r="Z282" i="13" s="1"/>
  <c r="W283" i="13"/>
  <c r="X283" i="13"/>
  <c r="Y283" i="13"/>
  <c r="Z283" i="13" s="1"/>
  <c r="W284" i="13"/>
  <c r="X284" i="13"/>
  <c r="Y284" i="13"/>
  <c r="Z284" i="13" s="1"/>
  <c r="W285" i="13"/>
  <c r="X285" i="13"/>
  <c r="Y285" i="13"/>
  <c r="Z285" i="13" s="1"/>
  <c r="W286" i="13"/>
  <c r="X286" i="13"/>
  <c r="Y286" i="13"/>
  <c r="Z286" i="13" s="1"/>
  <c r="W287" i="13"/>
  <c r="X287" i="13"/>
  <c r="Y287" i="13"/>
  <c r="Z287" i="13" s="1"/>
  <c r="W288" i="13"/>
  <c r="X288" i="13"/>
  <c r="Y288" i="13"/>
  <c r="Z288" i="13" s="1"/>
  <c r="W289" i="13"/>
  <c r="X289" i="13"/>
  <c r="Y289" i="13"/>
  <c r="Z289" i="13" s="1"/>
  <c r="W290" i="13"/>
  <c r="X290" i="13"/>
  <c r="Y290" i="13"/>
  <c r="Z290" i="13" s="1"/>
  <c r="W291" i="13"/>
  <c r="X291" i="13"/>
  <c r="Y291" i="13"/>
  <c r="Z291" i="13" s="1"/>
  <c r="W292" i="13"/>
  <c r="X292" i="13"/>
  <c r="Y292" i="13"/>
  <c r="Z292" i="13" s="1"/>
  <c r="W293" i="13"/>
  <c r="X293" i="13"/>
  <c r="Y293" i="13"/>
  <c r="Z293" i="13" s="1"/>
  <c r="W294" i="13"/>
  <c r="X294" i="13"/>
  <c r="Y294" i="13"/>
  <c r="Z294" i="13" s="1"/>
  <c r="W295" i="13"/>
  <c r="X295" i="13"/>
  <c r="Y295" i="13"/>
  <c r="Z295" i="13" s="1"/>
  <c r="W296" i="13"/>
  <c r="X296" i="13"/>
  <c r="Y296" i="13"/>
  <c r="Z296" i="13" s="1"/>
  <c r="W297" i="13"/>
  <c r="X297" i="13"/>
  <c r="Y297" i="13"/>
  <c r="Z297" i="13" s="1"/>
  <c r="W298" i="13"/>
  <c r="X298" i="13"/>
  <c r="Y298" i="13"/>
  <c r="Z298" i="13" s="1"/>
  <c r="W299" i="13"/>
  <c r="X299" i="13"/>
  <c r="Y299" i="13"/>
  <c r="Z299" i="13" s="1"/>
  <c r="W300" i="13"/>
  <c r="X300" i="13"/>
  <c r="Y300" i="13"/>
  <c r="Z300" i="13" s="1"/>
  <c r="W301" i="13"/>
  <c r="X301" i="13"/>
  <c r="Y301" i="13"/>
  <c r="Z301" i="13" s="1"/>
  <c r="W302" i="13"/>
  <c r="X302" i="13"/>
  <c r="Y302" i="13"/>
  <c r="Z302" i="13" s="1"/>
  <c r="W303" i="13"/>
  <c r="X303" i="13"/>
  <c r="Y303" i="13"/>
  <c r="Z303" i="13" s="1"/>
  <c r="W304" i="13"/>
  <c r="X304" i="13"/>
  <c r="Y304" i="13"/>
  <c r="Z304" i="13" s="1"/>
  <c r="W305" i="13"/>
  <c r="X305" i="13"/>
  <c r="Y305" i="13"/>
  <c r="Z305" i="13" s="1"/>
  <c r="W306" i="13"/>
  <c r="X306" i="13"/>
  <c r="Y306" i="13"/>
  <c r="Z306" i="13" s="1"/>
  <c r="W307" i="13"/>
  <c r="X307" i="13"/>
  <c r="Y307" i="13"/>
  <c r="Z307" i="13" s="1"/>
  <c r="W308" i="13"/>
  <c r="X308" i="13"/>
  <c r="Y308" i="13"/>
  <c r="Z308" i="13" s="1"/>
  <c r="W309" i="13"/>
  <c r="X309" i="13"/>
  <c r="Y309" i="13"/>
  <c r="Z309" i="13" s="1"/>
  <c r="W310" i="13"/>
  <c r="X310" i="13"/>
  <c r="Y310" i="13"/>
  <c r="Z310" i="13" s="1"/>
  <c r="W311" i="13"/>
  <c r="X311" i="13"/>
  <c r="Y311" i="13"/>
  <c r="Z311" i="13" s="1"/>
  <c r="W312" i="13"/>
  <c r="X312" i="13"/>
  <c r="Y312" i="13"/>
  <c r="Z312" i="13" s="1"/>
  <c r="W313" i="13"/>
  <c r="X313" i="13"/>
  <c r="Y313" i="13"/>
  <c r="Z313" i="13" s="1"/>
  <c r="W314" i="13"/>
  <c r="X314" i="13"/>
  <c r="Y314" i="13"/>
  <c r="Z314" i="13" s="1"/>
  <c r="W315" i="13"/>
  <c r="X315" i="13"/>
  <c r="Y315" i="13"/>
  <c r="Z315" i="13" s="1"/>
  <c r="W316" i="13"/>
  <c r="X316" i="13"/>
  <c r="Y316" i="13"/>
  <c r="Z316" i="13" s="1"/>
  <c r="W317" i="13"/>
  <c r="X317" i="13"/>
  <c r="Y317" i="13"/>
  <c r="Z317" i="13" s="1"/>
  <c r="W318" i="13"/>
  <c r="X318" i="13"/>
  <c r="Y318" i="13"/>
  <c r="Z318" i="13" s="1"/>
  <c r="W319" i="13"/>
  <c r="X319" i="13"/>
  <c r="Y319" i="13"/>
  <c r="Z319" i="13" s="1"/>
  <c r="W320" i="13"/>
  <c r="X320" i="13"/>
  <c r="Y320" i="13"/>
  <c r="Z320" i="13" s="1"/>
  <c r="W321" i="13"/>
  <c r="X321" i="13"/>
  <c r="Y321" i="13"/>
  <c r="Z321" i="13" s="1"/>
  <c r="W322" i="13"/>
  <c r="X322" i="13"/>
  <c r="Y322" i="13"/>
  <c r="Z322" i="13" s="1"/>
  <c r="W323" i="13"/>
  <c r="X323" i="13"/>
  <c r="Y323" i="13"/>
  <c r="Z323" i="13" s="1"/>
  <c r="W324" i="13"/>
  <c r="X324" i="13"/>
  <c r="Y324" i="13"/>
  <c r="Z324" i="13" s="1"/>
  <c r="W325" i="13"/>
  <c r="X325" i="13"/>
  <c r="Y325" i="13"/>
  <c r="Z325" i="13" s="1"/>
  <c r="W326" i="13"/>
  <c r="X326" i="13"/>
  <c r="Y326" i="13"/>
  <c r="Z326" i="13" s="1"/>
  <c r="W327" i="13"/>
  <c r="X327" i="13"/>
  <c r="Y327" i="13"/>
  <c r="Z327" i="13" s="1"/>
  <c r="W328" i="13"/>
  <c r="X328" i="13"/>
  <c r="Y328" i="13"/>
  <c r="Z328" i="13" s="1"/>
  <c r="W329" i="13"/>
  <c r="X329" i="13"/>
  <c r="Y329" i="13"/>
  <c r="Z329" i="13" s="1"/>
  <c r="W330" i="13"/>
  <c r="X330" i="13"/>
  <c r="Y330" i="13"/>
  <c r="Z330" i="13" s="1"/>
  <c r="W331" i="13"/>
  <c r="X331" i="13"/>
  <c r="Y331" i="13"/>
  <c r="Z331" i="13" s="1"/>
  <c r="W332" i="13"/>
  <c r="X332" i="13"/>
  <c r="Y332" i="13"/>
  <c r="Z332" i="13" s="1"/>
  <c r="W333" i="13"/>
  <c r="X333" i="13"/>
  <c r="Y333" i="13"/>
  <c r="Z333" i="13" s="1"/>
  <c r="W334" i="13"/>
  <c r="X334" i="13"/>
  <c r="Y334" i="13"/>
  <c r="Z334" i="13" s="1"/>
  <c r="W335" i="13"/>
  <c r="X335" i="13"/>
  <c r="Y335" i="13"/>
  <c r="Z335" i="13" s="1"/>
  <c r="W336" i="13"/>
  <c r="X336" i="13"/>
  <c r="Y336" i="13"/>
  <c r="Z336" i="13" s="1"/>
  <c r="W337" i="13"/>
  <c r="X337" i="13"/>
  <c r="Y337" i="13"/>
  <c r="Z337" i="13" s="1"/>
  <c r="W338" i="13"/>
  <c r="X338" i="13"/>
  <c r="Y338" i="13"/>
  <c r="Z338" i="13" s="1"/>
  <c r="W339" i="13"/>
  <c r="X339" i="13"/>
  <c r="Y339" i="13"/>
  <c r="Z339" i="13" s="1"/>
  <c r="W340" i="13"/>
  <c r="X340" i="13"/>
  <c r="Y340" i="13"/>
  <c r="Z340" i="13" s="1"/>
  <c r="W341" i="13"/>
  <c r="X341" i="13"/>
  <c r="Y341" i="13"/>
  <c r="Z341" i="13" s="1"/>
  <c r="W342" i="13"/>
  <c r="X342" i="13"/>
  <c r="Y342" i="13"/>
  <c r="Z342" i="13" s="1"/>
  <c r="W343" i="13"/>
  <c r="X343" i="13"/>
  <c r="Y343" i="13"/>
  <c r="Z343" i="13" s="1"/>
  <c r="W344" i="13"/>
  <c r="X344" i="13"/>
  <c r="Y344" i="13"/>
  <c r="Z344" i="13" s="1"/>
  <c r="W345" i="13"/>
  <c r="X345" i="13"/>
  <c r="Y345" i="13"/>
  <c r="Z345" i="13" s="1"/>
  <c r="W346" i="13"/>
  <c r="X346" i="13"/>
  <c r="Y346" i="13"/>
  <c r="Z346" i="13" s="1"/>
  <c r="W347" i="13"/>
  <c r="X347" i="13"/>
  <c r="Y347" i="13"/>
  <c r="Z347" i="13" s="1"/>
  <c r="W348" i="13"/>
  <c r="X348" i="13"/>
  <c r="Y348" i="13"/>
  <c r="Z348" i="13" s="1"/>
  <c r="W349" i="13"/>
  <c r="X349" i="13"/>
  <c r="Y349" i="13"/>
  <c r="Z349" i="13" s="1"/>
  <c r="W350" i="13"/>
  <c r="X350" i="13"/>
  <c r="Y350" i="13"/>
  <c r="Z350" i="13" s="1"/>
  <c r="W351" i="13"/>
  <c r="X351" i="13"/>
  <c r="Y351" i="13"/>
  <c r="Z351" i="13" s="1"/>
  <c r="W352" i="13"/>
  <c r="X352" i="13"/>
  <c r="Y352" i="13"/>
  <c r="Z352" i="13" s="1"/>
  <c r="W353" i="13"/>
  <c r="X353" i="13"/>
  <c r="Y353" i="13"/>
  <c r="Z353" i="13" s="1"/>
  <c r="W354" i="13"/>
  <c r="X354" i="13"/>
  <c r="Y354" i="13"/>
  <c r="Z354" i="13" s="1"/>
  <c r="W355" i="13"/>
  <c r="X355" i="13"/>
  <c r="Y355" i="13"/>
  <c r="Z355" i="13" s="1"/>
  <c r="W356" i="13"/>
  <c r="X356" i="13"/>
  <c r="Y356" i="13"/>
  <c r="Z356" i="13"/>
  <c r="W357" i="13"/>
  <c r="X357" i="13"/>
  <c r="Y357" i="13"/>
  <c r="Z357" i="13" s="1"/>
  <c r="W358" i="13"/>
  <c r="X358" i="13"/>
  <c r="Y358" i="13"/>
  <c r="Z358" i="13" s="1"/>
  <c r="W359" i="13"/>
  <c r="X359" i="13"/>
  <c r="Y359" i="13"/>
  <c r="Z359" i="13" s="1"/>
  <c r="W360" i="13"/>
  <c r="X360" i="13"/>
  <c r="Y360" i="13"/>
  <c r="Z360" i="13" s="1"/>
  <c r="W361" i="13"/>
  <c r="X361" i="13"/>
  <c r="Y361" i="13"/>
  <c r="Z361" i="13" s="1"/>
  <c r="W362" i="13"/>
  <c r="X362" i="13"/>
  <c r="Y362" i="13"/>
  <c r="Z362" i="13" s="1"/>
  <c r="W363" i="13"/>
  <c r="X363" i="13"/>
  <c r="Y363" i="13"/>
  <c r="Z363" i="13" s="1"/>
  <c r="W364" i="13"/>
  <c r="X364" i="13"/>
  <c r="Y364" i="13"/>
  <c r="Z364" i="13" s="1"/>
  <c r="W365" i="13"/>
  <c r="X365" i="13"/>
  <c r="Y365" i="13"/>
  <c r="Z365" i="13" s="1"/>
  <c r="W366" i="13"/>
  <c r="X366" i="13"/>
  <c r="Y366" i="13"/>
  <c r="Z366" i="13" s="1"/>
  <c r="W367" i="13"/>
  <c r="X367" i="13"/>
  <c r="Y367" i="13"/>
  <c r="Z367" i="13" s="1"/>
  <c r="W368" i="13"/>
  <c r="X368" i="13"/>
  <c r="Y368" i="13"/>
  <c r="Z368" i="13" s="1"/>
  <c r="W369" i="13"/>
  <c r="X369" i="13"/>
  <c r="Y369" i="13"/>
  <c r="Z369" i="13" s="1"/>
  <c r="W370" i="13"/>
  <c r="X370" i="13"/>
  <c r="Y370" i="13"/>
  <c r="Z370" i="13" s="1"/>
  <c r="W371" i="13"/>
  <c r="X371" i="13"/>
  <c r="Y371" i="13"/>
  <c r="Z371" i="13" s="1"/>
  <c r="W372" i="13"/>
  <c r="X372" i="13"/>
  <c r="Y372" i="13"/>
  <c r="Z372" i="13" s="1"/>
  <c r="W373" i="13"/>
  <c r="X373" i="13"/>
  <c r="Y373" i="13"/>
  <c r="Z373" i="13" s="1"/>
  <c r="W374" i="13"/>
  <c r="X374" i="13"/>
  <c r="Y374" i="13"/>
  <c r="Z374" i="13" s="1"/>
  <c r="W375" i="13"/>
  <c r="X375" i="13"/>
  <c r="Y375" i="13"/>
  <c r="Z375" i="13" s="1"/>
  <c r="W376" i="13"/>
  <c r="X376" i="13"/>
  <c r="Y376" i="13"/>
  <c r="Z376" i="13" s="1"/>
  <c r="W377" i="13"/>
  <c r="X377" i="13"/>
  <c r="Y377" i="13"/>
  <c r="Z377" i="13"/>
  <c r="W378" i="13"/>
  <c r="X378" i="13"/>
  <c r="Y378" i="13"/>
  <c r="Z378" i="13" s="1"/>
  <c r="W379" i="13"/>
  <c r="X379" i="13"/>
  <c r="Y379" i="13"/>
  <c r="Z379" i="13" s="1"/>
  <c r="W380" i="13"/>
  <c r="X380" i="13"/>
  <c r="Y380" i="13"/>
  <c r="Z380" i="13" s="1"/>
  <c r="W381" i="13"/>
  <c r="X381" i="13"/>
  <c r="Y381" i="13"/>
  <c r="Z381" i="13" s="1"/>
  <c r="W382" i="13"/>
  <c r="X382" i="13"/>
  <c r="Y382" i="13"/>
  <c r="Z382" i="13" s="1"/>
  <c r="W383" i="13"/>
  <c r="X383" i="13"/>
  <c r="Y383" i="13"/>
  <c r="Z383" i="13" s="1"/>
  <c r="W384" i="13"/>
  <c r="X384" i="13"/>
  <c r="Y384" i="13"/>
  <c r="Z384" i="13" s="1"/>
  <c r="W385" i="13"/>
  <c r="X385" i="13"/>
  <c r="Y385" i="13"/>
  <c r="Z385" i="13" s="1"/>
  <c r="W386" i="13"/>
  <c r="X386" i="13"/>
  <c r="Y386" i="13"/>
  <c r="Z386" i="13" s="1"/>
  <c r="W387" i="13"/>
  <c r="X387" i="13"/>
  <c r="Y387" i="13"/>
  <c r="Z387" i="13" s="1"/>
  <c r="W388" i="13"/>
  <c r="X388" i="13"/>
  <c r="Y388" i="13"/>
  <c r="Z388" i="13" s="1"/>
  <c r="W389" i="13"/>
  <c r="X389" i="13"/>
  <c r="Y389" i="13"/>
  <c r="Z389" i="13" s="1"/>
  <c r="W390" i="13"/>
  <c r="X390" i="13"/>
  <c r="Y390" i="13"/>
  <c r="Z390" i="13" s="1"/>
  <c r="W391" i="13"/>
  <c r="X391" i="13"/>
  <c r="Y391" i="13"/>
  <c r="Z391" i="13"/>
  <c r="W392" i="13"/>
  <c r="X392" i="13"/>
  <c r="Y392" i="13"/>
  <c r="Z392" i="13" s="1"/>
  <c r="W393" i="13"/>
  <c r="X393" i="13"/>
  <c r="Y393" i="13"/>
  <c r="Z393" i="13" s="1"/>
  <c r="W394" i="13"/>
  <c r="X394" i="13"/>
  <c r="Y394" i="13"/>
  <c r="Z394" i="13" s="1"/>
  <c r="W395" i="13"/>
  <c r="X395" i="13"/>
  <c r="Y395" i="13"/>
  <c r="Z395" i="13" s="1"/>
  <c r="W396" i="13"/>
  <c r="X396" i="13"/>
  <c r="Y396" i="13"/>
  <c r="Z396" i="13" s="1"/>
  <c r="W397" i="13"/>
  <c r="X397" i="13"/>
  <c r="Y397" i="13"/>
  <c r="Z397" i="13" s="1"/>
  <c r="W398" i="13"/>
  <c r="X398" i="13"/>
  <c r="Y398" i="13"/>
  <c r="Z398" i="13" s="1"/>
  <c r="W399" i="13"/>
  <c r="X399" i="13"/>
  <c r="Y399" i="13"/>
  <c r="Z399" i="13" s="1"/>
  <c r="W400" i="13"/>
  <c r="X400" i="13"/>
  <c r="Y400" i="13"/>
  <c r="Z400" i="13" s="1"/>
  <c r="W401" i="13"/>
  <c r="X401" i="13"/>
  <c r="Y401" i="13"/>
  <c r="Z401" i="13" s="1"/>
  <c r="W402" i="13"/>
  <c r="X402" i="13"/>
  <c r="Y402" i="13"/>
  <c r="Z402" i="13" s="1"/>
  <c r="W403" i="13"/>
  <c r="X403" i="13"/>
  <c r="Y403" i="13"/>
  <c r="Z403" i="13" s="1"/>
  <c r="W404" i="13"/>
  <c r="X404" i="13"/>
  <c r="Y404" i="13"/>
  <c r="Z404" i="13" s="1"/>
  <c r="W405" i="13"/>
  <c r="X405" i="13"/>
  <c r="Y405" i="13"/>
  <c r="Z405" i="13" s="1"/>
  <c r="W406" i="13"/>
  <c r="X406" i="13"/>
  <c r="Y406" i="13"/>
  <c r="Z406" i="13" s="1"/>
  <c r="W407" i="13"/>
  <c r="X407" i="13"/>
  <c r="Y407" i="13"/>
  <c r="Z407" i="13" s="1"/>
  <c r="W408" i="13"/>
  <c r="X408" i="13"/>
  <c r="Y408" i="13"/>
  <c r="Z408" i="13" s="1"/>
  <c r="W409" i="13"/>
  <c r="X409" i="13"/>
  <c r="Y409" i="13"/>
  <c r="Z409" i="13" s="1"/>
  <c r="W410" i="13"/>
  <c r="X410" i="13"/>
  <c r="Y410" i="13"/>
  <c r="Z410" i="13" s="1"/>
  <c r="W411" i="13"/>
  <c r="X411" i="13"/>
  <c r="Y411" i="13"/>
  <c r="Z411" i="13" s="1"/>
  <c r="W412" i="13"/>
  <c r="X412" i="13"/>
  <c r="Y412" i="13"/>
  <c r="Z412" i="13" s="1"/>
  <c r="W413" i="13"/>
  <c r="X413" i="13"/>
  <c r="Y413" i="13"/>
  <c r="Z413" i="13"/>
  <c r="W414" i="13"/>
  <c r="X414" i="13"/>
  <c r="Y414" i="13"/>
  <c r="Z414" i="13" s="1"/>
  <c r="W415" i="13"/>
  <c r="X415" i="13"/>
  <c r="Y415" i="13"/>
  <c r="Z415" i="13" s="1"/>
  <c r="W416" i="13"/>
  <c r="X416" i="13"/>
  <c r="Y416" i="13"/>
  <c r="Z416" i="13" s="1"/>
  <c r="W417" i="13"/>
  <c r="X417" i="13"/>
  <c r="Y417" i="13"/>
  <c r="Z417" i="13" s="1"/>
  <c r="W418" i="13"/>
  <c r="X418" i="13"/>
  <c r="Y418" i="13"/>
  <c r="Z418" i="13" s="1"/>
  <c r="W419" i="13"/>
  <c r="X419" i="13"/>
  <c r="Y419" i="13"/>
  <c r="Z419" i="13" s="1"/>
  <c r="W420" i="13"/>
  <c r="X420" i="13"/>
  <c r="Y420" i="13"/>
  <c r="Z420" i="13" s="1"/>
  <c r="W421" i="13"/>
  <c r="X421" i="13"/>
  <c r="Y421" i="13"/>
  <c r="Z421" i="13" s="1"/>
  <c r="W422" i="13"/>
  <c r="X422" i="13"/>
  <c r="Y422" i="13"/>
  <c r="Z422" i="13" s="1"/>
  <c r="W423" i="13"/>
  <c r="X423" i="13"/>
  <c r="Y423" i="13"/>
  <c r="Z423" i="13" s="1"/>
  <c r="W424" i="13"/>
  <c r="X424" i="13"/>
  <c r="Y424" i="13"/>
  <c r="Z424" i="13" s="1"/>
  <c r="W425" i="13"/>
  <c r="X425" i="13"/>
  <c r="Y425" i="13"/>
  <c r="Z425" i="13" s="1"/>
  <c r="W426" i="13"/>
  <c r="X426" i="13"/>
  <c r="Y426" i="13"/>
  <c r="Z426" i="13" s="1"/>
  <c r="W427" i="13"/>
  <c r="X427" i="13"/>
  <c r="Y427" i="13"/>
  <c r="Z427" i="13" s="1"/>
  <c r="W428" i="13"/>
  <c r="X428" i="13"/>
  <c r="Y428" i="13"/>
  <c r="Z428" i="13" s="1"/>
  <c r="W429" i="13"/>
  <c r="X429" i="13"/>
  <c r="Y429" i="13"/>
  <c r="Z429" i="13"/>
  <c r="W430" i="13"/>
  <c r="X430" i="13"/>
  <c r="Y430" i="13"/>
  <c r="Z430" i="13" s="1"/>
  <c r="W431" i="13"/>
  <c r="X431" i="13"/>
  <c r="Y431" i="13"/>
  <c r="Z431" i="13" s="1"/>
  <c r="W432" i="13"/>
  <c r="X432" i="13"/>
  <c r="Y432" i="13"/>
  <c r="Z432" i="13" s="1"/>
  <c r="W433" i="13"/>
  <c r="X433" i="13"/>
  <c r="Y433" i="13"/>
  <c r="Z433" i="13" s="1"/>
  <c r="W434" i="13"/>
  <c r="X434" i="13"/>
  <c r="Y434" i="13"/>
  <c r="Z434" i="13" s="1"/>
  <c r="W435" i="13"/>
  <c r="X435" i="13"/>
  <c r="Y435" i="13"/>
  <c r="Z435" i="13" s="1"/>
  <c r="W436" i="13"/>
  <c r="X436" i="13"/>
  <c r="Y436" i="13"/>
  <c r="Z436" i="13" s="1"/>
  <c r="W437" i="13"/>
  <c r="X437" i="13"/>
  <c r="Y437" i="13"/>
  <c r="Z437" i="13" s="1"/>
  <c r="W438" i="13"/>
  <c r="X438" i="13"/>
  <c r="Y438" i="13"/>
  <c r="Z438" i="13" s="1"/>
  <c r="W439" i="13"/>
  <c r="X439" i="13"/>
  <c r="Y439" i="13"/>
  <c r="Z439" i="13" s="1"/>
  <c r="W440" i="13"/>
  <c r="X440" i="13"/>
  <c r="Y440" i="13"/>
  <c r="Z440" i="13" s="1"/>
  <c r="W441" i="13"/>
  <c r="X441" i="13"/>
  <c r="Y441" i="13"/>
  <c r="Z441" i="13" s="1"/>
  <c r="W442" i="13"/>
  <c r="X442" i="13"/>
  <c r="Y442" i="13"/>
  <c r="Z442" i="13" s="1"/>
  <c r="W443" i="13"/>
  <c r="X443" i="13"/>
  <c r="Y443" i="13"/>
  <c r="Z443" i="13" s="1"/>
  <c r="W444" i="13"/>
  <c r="X444" i="13"/>
  <c r="Y444" i="13"/>
  <c r="Z444" i="13" s="1"/>
  <c r="W445" i="13"/>
  <c r="X445" i="13"/>
  <c r="Y445" i="13"/>
  <c r="Z445" i="13" s="1"/>
  <c r="W446" i="13"/>
  <c r="X446" i="13"/>
  <c r="Y446" i="13"/>
  <c r="Z446" i="13" s="1"/>
  <c r="W447" i="13"/>
  <c r="X447" i="13"/>
  <c r="Y447" i="13"/>
  <c r="Z447" i="13" s="1"/>
  <c r="W448" i="13"/>
  <c r="X448" i="13"/>
  <c r="Y448" i="13"/>
  <c r="Z448" i="13" s="1"/>
  <c r="W449" i="13"/>
  <c r="X449" i="13"/>
  <c r="Y449" i="13"/>
  <c r="Z449" i="13" s="1"/>
  <c r="W450" i="13"/>
  <c r="X450" i="13"/>
  <c r="Y450" i="13"/>
  <c r="Z450" i="13" s="1"/>
  <c r="W451" i="13"/>
  <c r="X451" i="13"/>
  <c r="Y451" i="13"/>
  <c r="Z451" i="13" s="1"/>
  <c r="W452" i="13"/>
  <c r="X452" i="13"/>
  <c r="Y452" i="13"/>
  <c r="Z452" i="13" s="1"/>
  <c r="W453" i="13"/>
  <c r="X453" i="13"/>
  <c r="Y453" i="13"/>
  <c r="Z453" i="13" s="1"/>
  <c r="W454" i="13"/>
  <c r="X454" i="13"/>
  <c r="Y454" i="13"/>
  <c r="Z454" i="13" s="1"/>
  <c r="W455" i="13"/>
  <c r="X455" i="13"/>
  <c r="Y455" i="13"/>
  <c r="Z455" i="13" s="1"/>
  <c r="W456" i="13"/>
  <c r="X456" i="13"/>
  <c r="Y456" i="13"/>
  <c r="Z456" i="13" s="1"/>
  <c r="W457" i="13"/>
  <c r="X457" i="13"/>
  <c r="Y457" i="13"/>
  <c r="Z457" i="13" s="1"/>
  <c r="W458" i="13"/>
  <c r="X458" i="13"/>
  <c r="Y458" i="13"/>
  <c r="Z458" i="13" s="1"/>
  <c r="W459" i="13"/>
  <c r="X459" i="13"/>
  <c r="Y459" i="13"/>
  <c r="Z459" i="13" s="1"/>
  <c r="W460" i="13"/>
  <c r="X460" i="13"/>
  <c r="Y460" i="13"/>
  <c r="Z460" i="13" s="1"/>
  <c r="W461" i="13"/>
  <c r="X461" i="13"/>
  <c r="Y461" i="13"/>
  <c r="Z461" i="13" s="1"/>
  <c r="W462" i="13"/>
  <c r="X462" i="13"/>
  <c r="Y462" i="13"/>
  <c r="Z462" i="13" s="1"/>
  <c r="W463" i="13"/>
  <c r="X463" i="13"/>
  <c r="Y463" i="13"/>
  <c r="Z463" i="13" s="1"/>
  <c r="W464" i="13"/>
  <c r="X464" i="13"/>
  <c r="Y464" i="13"/>
  <c r="Z464" i="13" s="1"/>
  <c r="W465" i="13"/>
  <c r="X465" i="13"/>
  <c r="Y465" i="13"/>
  <c r="Z465" i="13" s="1"/>
  <c r="W466" i="13"/>
  <c r="X466" i="13"/>
  <c r="Y466" i="13"/>
  <c r="Z466" i="13" s="1"/>
  <c r="W467" i="13"/>
  <c r="X467" i="13"/>
  <c r="Y467" i="13"/>
  <c r="Z467" i="13" s="1"/>
  <c r="W468" i="13"/>
  <c r="X468" i="13"/>
  <c r="Y468" i="13"/>
  <c r="Z468" i="13" s="1"/>
  <c r="W469" i="13"/>
  <c r="X469" i="13"/>
  <c r="Y469" i="13"/>
  <c r="Z469" i="13" s="1"/>
  <c r="W470" i="13"/>
  <c r="X470" i="13"/>
  <c r="Y470" i="13"/>
  <c r="Z470" i="13"/>
  <c r="W471" i="13"/>
  <c r="X471" i="13"/>
  <c r="Y471" i="13"/>
  <c r="Z471" i="13" s="1"/>
  <c r="W472" i="13"/>
  <c r="X472" i="13"/>
  <c r="Y472" i="13"/>
  <c r="Z472" i="13"/>
  <c r="W473" i="13"/>
  <c r="X473" i="13"/>
  <c r="Y473" i="13"/>
  <c r="Z473" i="13" s="1"/>
  <c r="W474" i="13"/>
  <c r="X474" i="13"/>
  <c r="Y474" i="13"/>
  <c r="Z474" i="13" s="1"/>
  <c r="W475" i="13"/>
  <c r="X475" i="13"/>
  <c r="Y475" i="13"/>
  <c r="Z475" i="13" s="1"/>
  <c r="W476" i="13"/>
  <c r="X476" i="13"/>
  <c r="Y476" i="13"/>
  <c r="Z476" i="13" s="1"/>
  <c r="W477" i="13"/>
  <c r="X477" i="13"/>
  <c r="Y477" i="13"/>
  <c r="Z477" i="13" s="1"/>
  <c r="W478" i="13"/>
  <c r="X478" i="13"/>
  <c r="Y478" i="13"/>
  <c r="Z478" i="13" s="1"/>
  <c r="W479" i="13"/>
  <c r="X479" i="13"/>
  <c r="Y479" i="13"/>
  <c r="Z479" i="13" s="1"/>
  <c r="W480" i="13"/>
  <c r="X480" i="13"/>
  <c r="Y480" i="13"/>
  <c r="Z480" i="13" s="1"/>
  <c r="W481" i="13"/>
  <c r="X481" i="13"/>
  <c r="Y481" i="13"/>
  <c r="Z481" i="13" s="1"/>
  <c r="W482" i="13"/>
  <c r="X482" i="13"/>
  <c r="Y482" i="13"/>
  <c r="Z482" i="13" s="1"/>
  <c r="W483" i="13"/>
  <c r="X483" i="13"/>
  <c r="Y483" i="13"/>
  <c r="Z483" i="13" s="1"/>
  <c r="W484" i="13"/>
  <c r="X484" i="13"/>
  <c r="Y484" i="13"/>
  <c r="Z484" i="13" s="1"/>
  <c r="W485" i="13"/>
  <c r="X485" i="13"/>
  <c r="Y485" i="13"/>
  <c r="Z485" i="13" s="1"/>
  <c r="W486" i="13"/>
  <c r="X486" i="13"/>
  <c r="Y486" i="13"/>
  <c r="Z486" i="13" s="1"/>
  <c r="W487" i="13"/>
  <c r="X487" i="13"/>
  <c r="Y487" i="13"/>
  <c r="Z487" i="13"/>
  <c r="W488" i="13"/>
  <c r="X488" i="13"/>
  <c r="Y488" i="13"/>
  <c r="Z488" i="13" s="1"/>
  <c r="W489" i="13"/>
  <c r="X489" i="13"/>
  <c r="Y489" i="13"/>
  <c r="Z489" i="13" s="1"/>
  <c r="W490" i="13"/>
  <c r="X490" i="13"/>
  <c r="Y490" i="13"/>
  <c r="Z490" i="13" s="1"/>
  <c r="W491" i="13"/>
  <c r="X491" i="13"/>
  <c r="Y491" i="13"/>
  <c r="Z491" i="13" s="1"/>
  <c r="W492" i="13"/>
  <c r="X492" i="13"/>
  <c r="Y492" i="13"/>
  <c r="Z492" i="13" s="1"/>
  <c r="W493" i="13"/>
  <c r="X493" i="13"/>
  <c r="Y493" i="13"/>
  <c r="Z493" i="13"/>
  <c r="W494" i="13"/>
  <c r="X494" i="13"/>
  <c r="Y494" i="13"/>
  <c r="Z494" i="13" s="1"/>
  <c r="W495" i="13"/>
  <c r="X495" i="13"/>
  <c r="Y495" i="13"/>
  <c r="Z495" i="13" s="1"/>
  <c r="W496" i="13"/>
  <c r="X496" i="13"/>
  <c r="Y496" i="13"/>
  <c r="Z496" i="13" s="1"/>
  <c r="W497" i="13"/>
  <c r="X497" i="13"/>
  <c r="Y497" i="13"/>
  <c r="Z497" i="13" s="1"/>
  <c r="W498" i="13"/>
  <c r="X498" i="13"/>
  <c r="Y498" i="13"/>
  <c r="Z498" i="13" s="1"/>
  <c r="W499" i="13"/>
  <c r="X499" i="13"/>
  <c r="Y499" i="13"/>
  <c r="Z499" i="13"/>
  <c r="W500" i="13"/>
  <c r="X500" i="13"/>
  <c r="Y500" i="13"/>
  <c r="Z500" i="13" s="1"/>
  <c r="W501" i="13"/>
  <c r="X501" i="13"/>
  <c r="Y501" i="13"/>
  <c r="Z501" i="13" s="1"/>
  <c r="W502" i="13"/>
  <c r="X502" i="13"/>
  <c r="Y502" i="13"/>
  <c r="Z502" i="13" s="1"/>
  <c r="W503" i="13"/>
  <c r="X503" i="13"/>
  <c r="Y503" i="13"/>
  <c r="Z503" i="13" s="1"/>
  <c r="W504" i="13"/>
  <c r="X504" i="13"/>
  <c r="Y504" i="13"/>
  <c r="Z504" i="13" s="1"/>
  <c r="W505" i="13"/>
  <c r="X505" i="13"/>
  <c r="Y505" i="13"/>
  <c r="Z505" i="13" s="1"/>
  <c r="W506" i="13"/>
  <c r="X506" i="13"/>
  <c r="Y506" i="13"/>
  <c r="Z506" i="13" s="1"/>
  <c r="W507" i="13"/>
  <c r="X507" i="13"/>
  <c r="Y507" i="13"/>
  <c r="Z507" i="13" s="1"/>
  <c r="W508" i="13"/>
  <c r="X508" i="13"/>
  <c r="Y508" i="13"/>
  <c r="Z508" i="13" s="1"/>
  <c r="W509" i="13"/>
  <c r="X509" i="13"/>
  <c r="Y509" i="13"/>
  <c r="Z509" i="13" s="1"/>
  <c r="W510" i="13"/>
  <c r="X510" i="13"/>
  <c r="Y510" i="13"/>
  <c r="Z510" i="13" s="1"/>
  <c r="W511" i="13"/>
  <c r="X511" i="13"/>
  <c r="Y511" i="13"/>
  <c r="Z511" i="13" s="1"/>
  <c r="W512" i="13"/>
  <c r="X512" i="13"/>
  <c r="Y512" i="13"/>
  <c r="Z512" i="13" s="1"/>
  <c r="W513" i="13"/>
  <c r="X513" i="13"/>
  <c r="Y513" i="13"/>
  <c r="Z513" i="13" s="1"/>
  <c r="W514" i="13"/>
  <c r="X514" i="13"/>
  <c r="Y514" i="13"/>
  <c r="Z514" i="13" s="1"/>
  <c r="W515" i="13"/>
  <c r="X515" i="13"/>
  <c r="Y515" i="13"/>
  <c r="Z515" i="13" s="1"/>
  <c r="W516" i="13"/>
  <c r="X516" i="13"/>
  <c r="Y516" i="13"/>
  <c r="Z516" i="13" s="1"/>
  <c r="W517" i="13"/>
  <c r="X517" i="13"/>
  <c r="Y517" i="13"/>
  <c r="Z517" i="13" s="1"/>
  <c r="W518" i="13"/>
  <c r="X518" i="13"/>
  <c r="Y518" i="13"/>
  <c r="Z518" i="13" s="1"/>
  <c r="W519" i="13"/>
  <c r="X519" i="13"/>
  <c r="Y519" i="13"/>
  <c r="Z519" i="13" s="1"/>
  <c r="W520" i="13"/>
  <c r="X520" i="13"/>
  <c r="Y520" i="13"/>
  <c r="Z520" i="13" s="1"/>
  <c r="W521" i="13"/>
  <c r="X521" i="13"/>
  <c r="Y521" i="13"/>
  <c r="Z521" i="13" s="1"/>
  <c r="W522" i="13"/>
  <c r="X522" i="13"/>
  <c r="Y522" i="13"/>
  <c r="Z522" i="13" s="1"/>
  <c r="W523" i="13"/>
  <c r="X523" i="13"/>
  <c r="Y523" i="13"/>
  <c r="Z523" i="13" s="1"/>
  <c r="W524" i="13"/>
  <c r="X524" i="13"/>
  <c r="Y524" i="13"/>
  <c r="Z524" i="13" s="1"/>
  <c r="W525" i="13"/>
  <c r="X525" i="13"/>
  <c r="Y525" i="13"/>
  <c r="Z525" i="13" s="1"/>
  <c r="W526" i="13"/>
  <c r="X526" i="13"/>
  <c r="Y526" i="13"/>
  <c r="Z526" i="13" s="1"/>
  <c r="W527" i="13"/>
  <c r="X527" i="13"/>
  <c r="Y527" i="13"/>
  <c r="Z527" i="13" s="1"/>
  <c r="W528" i="13"/>
  <c r="X528" i="13"/>
  <c r="Y528" i="13"/>
  <c r="Z528" i="13" s="1"/>
  <c r="W529" i="13"/>
  <c r="X529" i="13"/>
  <c r="Y529" i="13"/>
  <c r="Z529" i="13" s="1"/>
  <c r="W530" i="13"/>
  <c r="X530" i="13"/>
  <c r="Y530" i="13"/>
  <c r="Z530" i="13" s="1"/>
  <c r="W531" i="13"/>
  <c r="X531" i="13"/>
  <c r="Y531" i="13"/>
  <c r="Z531" i="13" s="1"/>
  <c r="W532" i="13"/>
  <c r="X532" i="13"/>
  <c r="Y532" i="13"/>
  <c r="Z532" i="13" s="1"/>
  <c r="W533" i="13"/>
  <c r="X533" i="13"/>
  <c r="Y533" i="13"/>
  <c r="Z533" i="13" s="1"/>
  <c r="W534" i="13"/>
  <c r="X534" i="13"/>
  <c r="Y534" i="13"/>
  <c r="Z534" i="13" s="1"/>
  <c r="W535" i="13"/>
  <c r="X535" i="13"/>
  <c r="Y535" i="13"/>
  <c r="Z535" i="13" s="1"/>
  <c r="W536" i="13"/>
  <c r="X536" i="13"/>
  <c r="Y536" i="13"/>
  <c r="Z536" i="13" s="1"/>
  <c r="W537" i="13"/>
  <c r="X537" i="13"/>
  <c r="Y537" i="13"/>
  <c r="Z537" i="13" s="1"/>
  <c r="W538" i="13"/>
  <c r="X538" i="13"/>
  <c r="Y538" i="13"/>
  <c r="Z538" i="13" s="1"/>
  <c r="W539" i="13"/>
  <c r="X539" i="13"/>
  <c r="Y539" i="13"/>
  <c r="Z539" i="13" s="1"/>
  <c r="W540" i="13"/>
  <c r="X540" i="13"/>
  <c r="Y540" i="13"/>
  <c r="Z540" i="13" s="1"/>
  <c r="W541" i="13"/>
  <c r="X541" i="13"/>
  <c r="Y541" i="13"/>
  <c r="Z541" i="13" s="1"/>
  <c r="W542" i="13"/>
  <c r="X542" i="13"/>
  <c r="Y542" i="13"/>
  <c r="Z542" i="13" s="1"/>
  <c r="W543" i="13"/>
  <c r="X543" i="13"/>
  <c r="Y543" i="13"/>
  <c r="Z543" i="13" s="1"/>
  <c r="W544" i="13"/>
  <c r="X544" i="13"/>
  <c r="Y544" i="13"/>
  <c r="Z544" i="13" s="1"/>
  <c r="W545" i="13"/>
  <c r="X545" i="13"/>
  <c r="Y545" i="13"/>
  <c r="Z545" i="13" s="1"/>
  <c r="W546" i="13"/>
  <c r="X546" i="13"/>
  <c r="Y546" i="13"/>
  <c r="Z546" i="13" s="1"/>
  <c r="W547" i="13"/>
  <c r="X547" i="13"/>
  <c r="Y547" i="13"/>
  <c r="Z547" i="13" s="1"/>
  <c r="W548" i="13"/>
  <c r="X548" i="13"/>
  <c r="Y548" i="13"/>
  <c r="Z548" i="13" s="1"/>
  <c r="W549" i="13"/>
  <c r="X549" i="13"/>
  <c r="Y549" i="13"/>
  <c r="Z549" i="13" s="1"/>
  <c r="W550" i="13"/>
  <c r="X550" i="13"/>
  <c r="Y550" i="13"/>
  <c r="Z550" i="13" s="1"/>
  <c r="W551" i="13"/>
  <c r="X551" i="13"/>
  <c r="Y551" i="13"/>
  <c r="Z551" i="13" s="1"/>
  <c r="W552" i="13"/>
  <c r="X552" i="13"/>
  <c r="Y552" i="13"/>
  <c r="Z552" i="13" s="1"/>
  <c r="W553" i="13"/>
  <c r="X553" i="13"/>
  <c r="Y553" i="13"/>
  <c r="Z553" i="13" s="1"/>
  <c r="W554" i="13"/>
  <c r="X554" i="13"/>
  <c r="Y554" i="13"/>
  <c r="Z554" i="13" s="1"/>
  <c r="W555" i="13"/>
  <c r="X555" i="13"/>
  <c r="Y555" i="13"/>
  <c r="Z555" i="13" s="1"/>
  <c r="W556" i="13"/>
  <c r="X556" i="13"/>
  <c r="Y556" i="13"/>
  <c r="Z556" i="13" s="1"/>
  <c r="W557" i="13"/>
  <c r="X557" i="13"/>
  <c r="Y557" i="13"/>
  <c r="Z557" i="13" s="1"/>
  <c r="W558" i="13"/>
  <c r="X558" i="13"/>
  <c r="Y558" i="13"/>
  <c r="Z558" i="13" s="1"/>
  <c r="W559" i="13"/>
  <c r="X559" i="13"/>
  <c r="Y559" i="13"/>
  <c r="Z559" i="13" s="1"/>
  <c r="W560" i="13"/>
  <c r="X560" i="13"/>
  <c r="Y560" i="13"/>
  <c r="Z560" i="13" s="1"/>
  <c r="W561" i="13"/>
  <c r="X561" i="13"/>
  <c r="Y561" i="13"/>
  <c r="Z561" i="13" s="1"/>
  <c r="W562" i="13"/>
  <c r="X562" i="13"/>
  <c r="Y562" i="13"/>
  <c r="Z562" i="13" s="1"/>
  <c r="W563" i="13"/>
  <c r="X563" i="13"/>
  <c r="Y563" i="13"/>
  <c r="Z563" i="13" s="1"/>
  <c r="W564" i="13"/>
  <c r="X564" i="13"/>
  <c r="Y564" i="13"/>
  <c r="Z564" i="13"/>
  <c r="W565" i="13"/>
  <c r="X565" i="13"/>
  <c r="Y565" i="13"/>
  <c r="Z565" i="13" s="1"/>
  <c r="W566" i="13"/>
  <c r="X566" i="13"/>
  <c r="Y566" i="13"/>
  <c r="Z566" i="13" s="1"/>
  <c r="W567" i="13"/>
  <c r="X567" i="13"/>
  <c r="Y567" i="13"/>
  <c r="Z567" i="13" s="1"/>
  <c r="W568" i="13"/>
  <c r="X568" i="13"/>
  <c r="Y568" i="13"/>
  <c r="Z568" i="13" s="1"/>
  <c r="W569" i="13"/>
  <c r="X569" i="13"/>
  <c r="Y569" i="13"/>
  <c r="Z569" i="13" s="1"/>
  <c r="W570" i="13"/>
  <c r="X570" i="13"/>
  <c r="Y570" i="13"/>
  <c r="Z570" i="13" s="1"/>
  <c r="W571" i="13"/>
  <c r="X571" i="13"/>
  <c r="Y571" i="13"/>
  <c r="Z571" i="13" s="1"/>
  <c r="W572" i="13"/>
  <c r="X572" i="13"/>
  <c r="Y572" i="13"/>
  <c r="Z572" i="13" s="1"/>
  <c r="W573" i="13"/>
  <c r="X573" i="13"/>
  <c r="Y573" i="13"/>
  <c r="Z573" i="13" s="1"/>
  <c r="W574" i="13"/>
  <c r="X574" i="13"/>
  <c r="Y574" i="13"/>
  <c r="Z574" i="13" s="1"/>
  <c r="W575" i="13"/>
  <c r="X575" i="13"/>
  <c r="Y575" i="13"/>
  <c r="Z575" i="13" s="1"/>
  <c r="W576" i="13"/>
  <c r="X576" i="13"/>
  <c r="Y576" i="13"/>
  <c r="Z576" i="13" s="1"/>
  <c r="W577" i="13"/>
  <c r="X577" i="13"/>
  <c r="Y577" i="13"/>
  <c r="Z577" i="13" s="1"/>
  <c r="W578" i="13"/>
  <c r="X578" i="13"/>
  <c r="Y578" i="13"/>
  <c r="Z578" i="13" s="1"/>
  <c r="W579" i="13"/>
  <c r="X579" i="13"/>
  <c r="Y579" i="13"/>
  <c r="Z579" i="13" s="1"/>
  <c r="W580" i="13"/>
  <c r="X580" i="13"/>
  <c r="Y580" i="13"/>
  <c r="Z580" i="13" s="1"/>
  <c r="W581" i="13"/>
  <c r="X581" i="13"/>
  <c r="Y581" i="13"/>
  <c r="Z581" i="13" s="1"/>
  <c r="W582" i="13"/>
  <c r="X582" i="13"/>
  <c r="Y582" i="13"/>
  <c r="Z582" i="13" s="1"/>
  <c r="W583" i="13"/>
  <c r="X583" i="13"/>
  <c r="Y583" i="13"/>
  <c r="Z583" i="13" s="1"/>
  <c r="W584" i="13"/>
  <c r="X584" i="13"/>
  <c r="Y584" i="13"/>
  <c r="Z584" i="13" s="1"/>
  <c r="W585" i="13"/>
  <c r="X585" i="13"/>
  <c r="Y585" i="13"/>
  <c r="Z585" i="13" s="1"/>
  <c r="W586" i="13"/>
  <c r="X586" i="13"/>
  <c r="Y586" i="13"/>
  <c r="Z586" i="13" s="1"/>
  <c r="W587" i="13"/>
  <c r="X587" i="13"/>
  <c r="Y587" i="13"/>
  <c r="Z587" i="13" s="1"/>
  <c r="W588" i="13"/>
  <c r="X588" i="13"/>
  <c r="Y588" i="13"/>
  <c r="Z588" i="13" s="1"/>
  <c r="W589" i="13"/>
  <c r="X589" i="13"/>
  <c r="Y589" i="13"/>
  <c r="Z589" i="13" s="1"/>
  <c r="W590" i="13"/>
  <c r="X590" i="13"/>
  <c r="Y590" i="13"/>
  <c r="Z590" i="13" s="1"/>
  <c r="W591" i="13"/>
  <c r="X591" i="13"/>
  <c r="Y591" i="13"/>
  <c r="Z591" i="13" s="1"/>
  <c r="W592" i="13"/>
  <c r="X592" i="13"/>
  <c r="Y592" i="13"/>
  <c r="Z592" i="13" s="1"/>
  <c r="W593" i="13"/>
  <c r="X593" i="13"/>
  <c r="Y593" i="13"/>
  <c r="Z593" i="13" s="1"/>
  <c r="W594" i="13"/>
  <c r="X594" i="13"/>
  <c r="Y594" i="13"/>
  <c r="Z594" i="13" s="1"/>
  <c r="W595" i="13"/>
  <c r="X595" i="13"/>
  <c r="Y595" i="13"/>
  <c r="Z595" i="13" s="1"/>
  <c r="W596" i="13"/>
  <c r="X596" i="13"/>
  <c r="Y596" i="13"/>
  <c r="Z596" i="13" s="1"/>
  <c r="W597" i="13"/>
  <c r="X597" i="13"/>
  <c r="Y597" i="13"/>
  <c r="Z597" i="13" s="1"/>
  <c r="W598" i="13"/>
  <c r="X598" i="13"/>
  <c r="Y598" i="13"/>
  <c r="Z598" i="13" s="1"/>
  <c r="W599" i="13"/>
  <c r="X599" i="13"/>
  <c r="Y599" i="13"/>
  <c r="Z599" i="13" s="1"/>
  <c r="W600" i="13"/>
  <c r="X600" i="13"/>
  <c r="Y600" i="13"/>
  <c r="Z600" i="13" s="1"/>
  <c r="W601" i="13"/>
  <c r="X601" i="13"/>
  <c r="Y601" i="13"/>
  <c r="Z601" i="13" s="1"/>
  <c r="W602" i="13"/>
  <c r="X602" i="13"/>
  <c r="Y602" i="13"/>
  <c r="Z602" i="13" s="1"/>
  <c r="W603" i="13"/>
  <c r="X603" i="13"/>
  <c r="Y603" i="13"/>
  <c r="Z603" i="13" s="1"/>
  <c r="W604" i="13"/>
  <c r="X604" i="13"/>
  <c r="Y604" i="13"/>
  <c r="Z604" i="13" s="1"/>
  <c r="W605" i="13"/>
  <c r="X605" i="13"/>
  <c r="Y605" i="13"/>
  <c r="Z605" i="13" s="1"/>
  <c r="W606" i="13"/>
  <c r="X606" i="13"/>
  <c r="Y606" i="13"/>
  <c r="Z606" i="13" s="1"/>
  <c r="W607" i="13"/>
  <c r="X607" i="13"/>
  <c r="Y607" i="13"/>
  <c r="Z607" i="13" s="1"/>
  <c r="W608" i="13"/>
  <c r="X608" i="13"/>
  <c r="Y608" i="13"/>
  <c r="Z608" i="13" s="1"/>
  <c r="W609" i="13"/>
  <c r="X609" i="13"/>
  <c r="Y609" i="13"/>
  <c r="Z609" i="13" s="1"/>
  <c r="W610" i="13"/>
  <c r="X610" i="13"/>
  <c r="Y610" i="13"/>
  <c r="Z610" i="13"/>
  <c r="W611" i="13"/>
  <c r="X611" i="13"/>
  <c r="Y611" i="13"/>
  <c r="Z611" i="13" s="1"/>
  <c r="W612" i="13"/>
  <c r="X612" i="13"/>
  <c r="Y612" i="13"/>
  <c r="Z612" i="13" s="1"/>
  <c r="W613" i="13"/>
  <c r="X613" i="13"/>
  <c r="Y613" i="13"/>
  <c r="Z613" i="13"/>
  <c r="W614" i="13"/>
  <c r="X614" i="13"/>
  <c r="Y614" i="13"/>
  <c r="Z614" i="13" s="1"/>
  <c r="W615" i="13"/>
  <c r="X615" i="13"/>
  <c r="Y615" i="13"/>
  <c r="Z615" i="13" s="1"/>
  <c r="W616" i="13"/>
  <c r="X616" i="13"/>
  <c r="Y616" i="13"/>
  <c r="Z616" i="13" s="1"/>
  <c r="W617" i="13"/>
  <c r="X617" i="13"/>
  <c r="Y617" i="13"/>
  <c r="Z617" i="13" s="1"/>
  <c r="W618" i="13"/>
  <c r="X618" i="13"/>
  <c r="Y618" i="13"/>
  <c r="Z618" i="13" s="1"/>
  <c r="W619" i="13"/>
  <c r="X619" i="13"/>
  <c r="Y619" i="13"/>
  <c r="Z619" i="13" s="1"/>
  <c r="W620" i="13"/>
  <c r="X620" i="13"/>
  <c r="Y620" i="13"/>
  <c r="Z620" i="13" s="1"/>
  <c r="W621" i="13"/>
  <c r="X621" i="13"/>
  <c r="Y621" i="13"/>
  <c r="Z621" i="13" s="1"/>
  <c r="W622" i="13"/>
  <c r="X622" i="13"/>
  <c r="Y622" i="13"/>
  <c r="Z622" i="13" s="1"/>
  <c r="W623" i="13"/>
  <c r="X623" i="13"/>
  <c r="Y623" i="13"/>
  <c r="Z623" i="13" s="1"/>
  <c r="W624" i="13"/>
  <c r="X624" i="13"/>
  <c r="Y624" i="13"/>
  <c r="Z624" i="13" s="1"/>
  <c r="W625" i="13"/>
  <c r="X625" i="13"/>
  <c r="Y625" i="13"/>
  <c r="Z625" i="13" s="1"/>
  <c r="W626" i="13"/>
  <c r="X626" i="13"/>
  <c r="Y626" i="13"/>
  <c r="Z626" i="13" s="1"/>
  <c r="W627" i="13"/>
  <c r="X627" i="13"/>
  <c r="Y627" i="13"/>
  <c r="Z627" i="13" s="1"/>
  <c r="W628" i="13"/>
  <c r="X628" i="13"/>
  <c r="Y628" i="13"/>
  <c r="Z628" i="13" s="1"/>
  <c r="W629" i="13"/>
  <c r="X629" i="13"/>
  <c r="Y629" i="13"/>
  <c r="Z629" i="13" s="1"/>
  <c r="W630" i="13"/>
  <c r="X630" i="13"/>
  <c r="Y630" i="13"/>
  <c r="Z630" i="13" s="1"/>
  <c r="W631" i="13"/>
  <c r="X631" i="13"/>
  <c r="Y631" i="13"/>
  <c r="Z631" i="13" s="1"/>
  <c r="W632" i="13"/>
  <c r="X632" i="13"/>
  <c r="Y632" i="13"/>
  <c r="Z632" i="13" s="1"/>
  <c r="W633" i="13"/>
  <c r="X633" i="13"/>
  <c r="Y633" i="13"/>
  <c r="Z633" i="13" s="1"/>
  <c r="W634" i="13"/>
  <c r="X634" i="13"/>
  <c r="Y634" i="13"/>
  <c r="Z634" i="13" s="1"/>
  <c r="W635" i="13"/>
  <c r="X635" i="13"/>
  <c r="Y635" i="13"/>
  <c r="Z635" i="13" s="1"/>
  <c r="W636" i="13"/>
  <c r="X636" i="13"/>
  <c r="Y636" i="13"/>
  <c r="Z636" i="13" s="1"/>
  <c r="W637" i="13"/>
  <c r="X637" i="13"/>
  <c r="Y637" i="13"/>
  <c r="Z637" i="13" s="1"/>
  <c r="W638" i="13"/>
  <c r="X638" i="13"/>
  <c r="Y638" i="13"/>
  <c r="Z638" i="13"/>
  <c r="W639" i="13"/>
  <c r="X639" i="13"/>
  <c r="Y639" i="13"/>
  <c r="Z639" i="13" s="1"/>
  <c r="W640" i="13"/>
  <c r="X640" i="13"/>
  <c r="Y640" i="13"/>
  <c r="Z640" i="13" s="1"/>
  <c r="W641" i="13"/>
  <c r="X641" i="13"/>
  <c r="Y641" i="13"/>
  <c r="Z641" i="13" s="1"/>
  <c r="W642" i="13"/>
  <c r="X642" i="13"/>
  <c r="Y642" i="13"/>
  <c r="Z642" i="13" s="1"/>
  <c r="W643" i="13"/>
  <c r="X643" i="13"/>
  <c r="Y643" i="13"/>
  <c r="Z643" i="13" s="1"/>
  <c r="W644" i="13"/>
  <c r="X644" i="13"/>
  <c r="Y644" i="13"/>
  <c r="Z644" i="13" s="1"/>
  <c r="W645" i="13"/>
  <c r="X645" i="13"/>
  <c r="Y645" i="13"/>
  <c r="Z645" i="13" s="1"/>
  <c r="W646" i="13"/>
  <c r="X646" i="13"/>
  <c r="Y646" i="13"/>
  <c r="Z646" i="13" s="1"/>
  <c r="W647" i="13"/>
  <c r="X647" i="13"/>
  <c r="Y647" i="13"/>
  <c r="Z647" i="13" s="1"/>
  <c r="W648" i="13"/>
  <c r="X648" i="13"/>
  <c r="Y648" i="13"/>
  <c r="Z648" i="13" s="1"/>
  <c r="W649" i="13"/>
  <c r="X649" i="13"/>
  <c r="Y649" i="13"/>
  <c r="Z649" i="13" s="1"/>
  <c r="W650" i="13"/>
  <c r="X650" i="13"/>
  <c r="Y650" i="13"/>
  <c r="Z650" i="13" s="1"/>
  <c r="W651" i="13"/>
  <c r="X651" i="13"/>
  <c r="Y651" i="13"/>
  <c r="Z651" i="13" s="1"/>
  <c r="W652" i="13"/>
  <c r="X652" i="13"/>
  <c r="Y652" i="13"/>
  <c r="Z652" i="13" s="1"/>
  <c r="W653" i="13"/>
  <c r="X653" i="13"/>
  <c r="Y653" i="13"/>
  <c r="Z653" i="13" s="1"/>
  <c r="W654" i="13"/>
  <c r="X654" i="13"/>
  <c r="Y654" i="13"/>
  <c r="Z654" i="13" s="1"/>
  <c r="W655" i="13"/>
  <c r="X655" i="13"/>
  <c r="Y655" i="13"/>
  <c r="Z655" i="13" s="1"/>
  <c r="W656" i="13"/>
  <c r="X656" i="13"/>
  <c r="Y656" i="13"/>
  <c r="Z656" i="13" s="1"/>
  <c r="W657" i="13"/>
  <c r="X657" i="13"/>
  <c r="Y657" i="13"/>
  <c r="Z657" i="13" s="1"/>
  <c r="W658" i="13"/>
  <c r="X658" i="13"/>
  <c r="Y658" i="13"/>
  <c r="Z658" i="13" s="1"/>
  <c r="W659" i="13"/>
  <c r="X659" i="13"/>
  <c r="Y659" i="13"/>
  <c r="Z659" i="13" s="1"/>
  <c r="W660" i="13"/>
  <c r="X660" i="13"/>
  <c r="Y660" i="13"/>
  <c r="Z660" i="13" s="1"/>
  <c r="W661" i="13"/>
  <c r="X661" i="13"/>
  <c r="Y661" i="13"/>
  <c r="Z661" i="13" s="1"/>
  <c r="W662" i="13"/>
  <c r="X662" i="13"/>
  <c r="Y662" i="13"/>
  <c r="Z662" i="13" s="1"/>
  <c r="W663" i="13"/>
  <c r="X663" i="13"/>
  <c r="Y663" i="13"/>
  <c r="Z663" i="13" s="1"/>
  <c r="W664" i="13"/>
  <c r="X664" i="13"/>
  <c r="Y664" i="13"/>
  <c r="Z664" i="13" s="1"/>
  <c r="W665" i="13"/>
  <c r="X665" i="13"/>
  <c r="Y665" i="13"/>
  <c r="Z665" i="13" s="1"/>
  <c r="W666" i="13"/>
  <c r="X666" i="13"/>
  <c r="Y666" i="13"/>
  <c r="Z666" i="13" s="1"/>
  <c r="W667" i="13"/>
  <c r="X667" i="13"/>
  <c r="Y667" i="13"/>
  <c r="Z667" i="13" s="1"/>
  <c r="W668" i="13"/>
  <c r="X668" i="13"/>
  <c r="Y668" i="13"/>
  <c r="Z668" i="13" s="1"/>
  <c r="W669" i="13"/>
  <c r="X669" i="13"/>
  <c r="Y669" i="13"/>
  <c r="Z669" i="13" s="1"/>
  <c r="W670" i="13"/>
  <c r="X670" i="13"/>
  <c r="Y670" i="13"/>
  <c r="Z670" i="13" s="1"/>
  <c r="W671" i="13"/>
  <c r="X671" i="13"/>
  <c r="Y671" i="13"/>
  <c r="Z671" i="13" s="1"/>
  <c r="W672" i="13"/>
  <c r="X672" i="13"/>
  <c r="Y672" i="13"/>
  <c r="Z672" i="13" s="1"/>
  <c r="W673" i="13"/>
  <c r="X673" i="13"/>
  <c r="Y673" i="13"/>
  <c r="Z673" i="13" s="1"/>
  <c r="W674" i="13"/>
  <c r="X674" i="13"/>
  <c r="Y674" i="13"/>
  <c r="Z674" i="13" s="1"/>
  <c r="W675" i="13"/>
  <c r="X675" i="13"/>
  <c r="Y675" i="13"/>
  <c r="Z675" i="13" s="1"/>
  <c r="W676" i="13"/>
  <c r="X676" i="13"/>
  <c r="Y676" i="13"/>
  <c r="Z676" i="13" s="1"/>
  <c r="W677" i="13"/>
  <c r="X677" i="13"/>
  <c r="Y677" i="13"/>
  <c r="Z677" i="13" s="1"/>
  <c r="W678" i="13"/>
  <c r="X678" i="13"/>
  <c r="Y678" i="13"/>
  <c r="Z678" i="13" s="1"/>
  <c r="W679" i="13"/>
  <c r="X679" i="13"/>
  <c r="Y679" i="13"/>
  <c r="Z679" i="13" s="1"/>
  <c r="W680" i="13"/>
  <c r="X680" i="13"/>
  <c r="Y680" i="13"/>
  <c r="Z680" i="13" s="1"/>
  <c r="W681" i="13"/>
  <c r="X681" i="13"/>
  <c r="Y681" i="13"/>
  <c r="Z681" i="13" s="1"/>
  <c r="W682" i="13"/>
  <c r="X682" i="13"/>
  <c r="Y682" i="13"/>
  <c r="Z682" i="13" s="1"/>
  <c r="W683" i="13"/>
  <c r="X683" i="13"/>
  <c r="Y683" i="13"/>
  <c r="Z683" i="13" s="1"/>
  <c r="W684" i="13"/>
  <c r="X684" i="13"/>
  <c r="Y684" i="13"/>
  <c r="Z684" i="13" s="1"/>
  <c r="W685" i="13"/>
  <c r="X685" i="13"/>
  <c r="Y685" i="13"/>
  <c r="Z685" i="13" s="1"/>
  <c r="W686" i="13"/>
  <c r="X686" i="13"/>
  <c r="Y686" i="13"/>
  <c r="Z686" i="13" s="1"/>
  <c r="W687" i="13"/>
  <c r="X687" i="13"/>
  <c r="Y687" i="13"/>
  <c r="Z687" i="13" s="1"/>
  <c r="W688" i="13"/>
  <c r="X688" i="13"/>
  <c r="Y688" i="13"/>
  <c r="Z688" i="13" s="1"/>
  <c r="W689" i="13"/>
  <c r="X689" i="13"/>
  <c r="Y689" i="13"/>
  <c r="Z689" i="13" s="1"/>
  <c r="W690" i="13"/>
  <c r="X690" i="13"/>
  <c r="Y690" i="13"/>
  <c r="Z690" i="13" s="1"/>
  <c r="W691" i="13"/>
  <c r="X691" i="13"/>
  <c r="Y691" i="13"/>
  <c r="Z691" i="13" s="1"/>
  <c r="W692" i="13"/>
  <c r="X692" i="13"/>
  <c r="Y692" i="13"/>
  <c r="Z692" i="13" s="1"/>
  <c r="W693" i="13"/>
  <c r="X693" i="13"/>
  <c r="Y693" i="13"/>
  <c r="Z693" i="13" s="1"/>
  <c r="W694" i="13"/>
  <c r="X694" i="13"/>
  <c r="Y694" i="13"/>
  <c r="Z694" i="13" s="1"/>
  <c r="W695" i="13"/>
  <c r="X695" i="13"/>
  <c r="Y695" i="13"/>
  <c r="Z695" i="13" s="1"/>
  <c r="W696" i="13"/>
  <c r="X696" i="13"/>
  <c r="Y696" i="13"/>
  <c r="Z696" i="13" s="1"/>
  <c r="W697" i="13"/>
  <c r="X697" i="13"/>
  <c r="Y697" i="13"/>
  <c r="Z697" i="13" s="1"/>
  <c r="W698" i="13"/>
  <c r="X698" i="13"/>
  <c r="Y698" i="13"/>
  <c r="Z698" i="13" s="1"/>
  <c r="W699" i="13"/>
  <c r="X699" i="13"/>
  <c r="Y699" i="13"/>
  <c r="Z699" i="13" s="1"/>
  <c r="W700" i="13"/>
  <c r="X700" i="13"/>
  <c r="Y700" i="13"/>
  <c r="Z700" i="13" s="1"/>
  <c r="W701" i="13"/>
  <c r="X701" i="13"/>
  <c r="Y701" i="13"/>
  <c r="Z701" i="13" s="1"/>
  <c r="W702" i="13"/>
  <c r="X702" i="13"/>
  <c r="Y702" i="13"/>
  <c r="Z702" i="13" s="1"/>
  <c r="W703" i="13"/>
  <c r="X703" i="13"/>
  <c r="Y703" i="13"/>
  <c r="Z703" i="13" s="1"/>
  <c r="W704" i="13"/>
  <c r="X704" i="13"/>
  <c r="Y704" i="13"/>
  <c r="Z704" i="13" s="1"/>
  <c r="W705" i="13"/>
  <c r="X705" i="13"/>
  <c r="Y705" i="13"/>
  <c r="Z705" i="13" s="1"/>
  <c r="W706" i="13"/>
  <c r="X706" i="13"/>
  <c r="Y706" i="13"/>
  <c r="Z706" i="13" s="1"/>
  <c r="W707" i="13"/>
  <c r="X707" i="13"/>
  <c r="Y707" i="13"/>
  <c r="Z707" i="13" s="1"/>
  <c r="W708" i="13"/>
  <c r="X708" i="13"/>
  <c r="Y708" i="13"/>
  <c r="Z708" i="13" s="1"/>
  <c r="W709" i="13"/>
  <c r="X709" i="13"/>
  <c r="Y709" i="13"/>
  <c r="Z709" i="13" s="1"/>
  <c r="W710" i="13"/>
  <c r="X710" i="13"/>
  <c r="Y710" i="13"/>
  <c r="Z710" i="13" s="1"/>
  <c r="W711" i="13"/>
  <c r="X711" i="13"/>
  <c r="Y711" i="13"/>
  <c r="Z711" i="13" s="1"/>
  <c r="W712" i="13"/>
  <c r="X712" i="13"/>
  <c r="Y712" i="13"/>
  <c r="Z712" i="13" s="1"/>
  <c r="W713" i="13"/>
  <c r="X713" i="13"/>
  <c r="Y713" i="13"/>
  <c r="Z713" i="13" s="1"/>
  <c r="W714" i="13"/>
  <c r="X714" i="13"/>
  <c r="Y714" i="13"/>
  <c r="Z714" i="13" s="1"/>
  <c r="W715" i="13"/>
  <c r="X715" i="13"/>
  <c r="Y715" i="13"/>
  <c r="Z715" i="13" s="1"/>
  <c r="W716" i="13"/>
  <c r="X716" i="13"/>
  <c r="Y716" i="13"/>
  <c r="Z716" i="13" s="1"/>
  <c r="W717" i="13"/>
  <c r="X717" i="13"/>
  <c r="Y717" i="13"/>
  <c r="Z717" i="13" s="1"/>
  <c r="W718" i="13"/>
  <c r="X718" i="13"/>
  <c r="Y718" i="13"/>
  <c r="Z718" i="13" s="1"/>
  <c r="W719" i="13"/>
  <c r="X719" i="13"/>
  <c r="Y719" i="13"/>
  <c r="Z719" i="13" s="1"/>
  <c r="W720" i="13"/>
  <c r="X720" i="13"/>
  <c r="Y720" i="13"/>
  <c r="Z720" i="13" s="1"/>
  <c r="W721" i="13"/>
  <c r="X721" i="13"/>
  <c r="Y721" i="13"/>
  <c r="Z721" i="13" s="1"/>
  <c r="W722" i="13"/>
  <c r="X722" i="13"/>
  <c r="Y722" i="13"/>
  <c r="Z722" i="13" s="1"/>
  <c r="W723" i="13"/>
  <c r="X723" i="13"/>
  <c r="Y723" i="13"/>
  <c r="Z723" i="13" s="1"/>
  <c r="W724" i="13"/>
  <c r="X724" i="13"/>
  <c r="Y724" i="13"/>
  <c r="Z724" i="13" s="1"/>
  <c r="W725" i="13"/>
  <c r="X725" i="13"/>
  <c r="Y725" i="13"/>
  <c r="Z725" i="13" s="1"/>
  <c r="W726" i="13"/>
  <c r="X726" i="13"/>
  <c r="Y726" i="13"/>
  <c r="Z726" i="13" s="1"/>
  <c r="W727" i="13"/>
  <c r="X727" i="13"/>
  <c r="Y727" i="13"/>
  <c r="Z727" i="13" s="1"/>
  <c r="W728" i="13"/>
  <c r="X728" i="13"/>
  <c r="Y728" i="13"/>
  <c r="Z728" i="13" s="1"/>
  <c r="W729" i="13"/>
  <c r="X729" i="13"/>
  <c r="Y729" i="13"/>
  <c r="Z729" i="13" s="1"/>
  <c r="W730" i="13"/>
  <c r="X730" i="13"/>
  <c r="Y730" i="13"/>
  <c r="Z730" i="13" s="1"/>
  <c r="W731" i="13"/>
  <c r="X731" i="13"/>
  <c r="Y731" i="13"/>
  <c r="Z731" i="13" s="1"/>
  <c r="W732" i="13"/>
  <c r="X732" i="13"/>
  <c r="Y732" i="13"/>
  <c r="Z732" i="13" s="1"/>
  <c r="W733" i="13"/>
  <c r="X733" i="13"/>
  <c r="Y733" i="13"/>
  <c r="Z733" i="13" s="1"/>
  <c r="W734" i="13"/>
  <c r="X734" i="13"/>
  <c r="Y734" i="13"/>
  <c r="Z734" i="13" s="1"/>
  <c r="W735" i="13"/>
  <c r="X735" i="13"/>
  <c r="Y735" i="13"/>
  <c r="Z735" i="13" s="1"/>
  <c r="W736" i="13"/>
  <c r="X736" i="13"/>
  <c r="Y736" i="13"/>
  <c r="Z736" i="13" s="1"/>
  <c r="W737" i="13"/>
  <c r="X737" i="13"/>
  <c r="Y737" i="13"/>
  <c r="Z737" i="13" s="1"/>
  <c r="W738" i="13"/>
  <c r="X738" i="13"/>
  <c r="Y738" i="13"/>
  <c r="Z738" i="13" s="1"/>
  <c r="W739" i="13"/>
  <c r="X739" i="13"/>
  <c r="Y739" i="13"/>
  <c r="Z739" i="13"/>
  <c r="W740" i="13"/>
  <c r="X740" i="13"/>
  <c r="Y740" i="13"/>
  <c r="Z740" i="13" s="1"/>
  <c r="W741" i="13"/>
  <c r="X741" i="13"/>
  <c r="Y741" i="13"/>
  <c r="Z741" i="13" s="1"/>
  <c r="W742" i="13"/>
  <c r="X742" i="13"/>
  <c r="Y742" i="13"/>
  <c r="Z742" i="13"/>
  <c r="W743" i="13"/>
  <c r="X743" i="13"/>
  <c r="Y743" i="13"/>
  <c r="Z743" i="13" s="1"/>
  <c r="W744" i="13"/>
  <c r="X744" i="13"/>
  <c r="Y744" i="13"/>
  <c r="Z744" i="13" s="1"/>
  <c r="W745" i="13"/>
  <c r="X745" i="13"/>
  <c r="Y745" i="13"/>
  <c r="Z745" i="13" s="1"/>
  <c r="W746" i="13"/>
  <c r="X746" i="13"/>
  <c r="Y746" i="13"/>
  <c r="Z746" i="13" s="1"/>
  <c r="W747" i="13"/>
  <c r="X747" i="13"/>
  <c r="Y747" i="13"/>
  <c r="Z747" i="13" s="1"/>
  <c r="W748" i="13"/>
  <c r="X748" i="13"/>
  <c r="Y748" i="13"/>
  <c r="Z748" i="13" s="1"/>
  <c r="W749" i="13"/>
  <c r="X749" i="13"/>
  <c r="Y749" i="13"/>
  <c r="Z749" i="13" s="1"/>
  <c r="W750" i="13"/>
  <c r="X750" i="13"/>
  <c r="Y750" i="13"/>
  <c r="Z750" i="13" s="1"/>
  <c r="W751" i="13"/>
  <c r="X751" i="13"/>
  <c r="Y751" i="13"/>
  <c r="Z751" i="13" s="1"/>
  <c r="W752" i="13"/>
  <c r="X752" i="13"/>
  <c r="Y752" i="13"/>
  <c r="Z752" i="13" s="1"/>
  <c r="W753" i="13"/>
  <c r="X753" i="13"/>
  <c r="Y753" i="13"/>
  <c r="Z753" i="13" s="1"/>
  <c r="W754" i="13"/>
  <c r="X754" i="13"/>
  <c r="Y754" i="13"/>
  <c r="Z754" i="13" s="1"/>
  <c r="W755" i="13"/>
  <c r="X755" i="13"/>
  <c r="Y755" i="13"/>
  <c r="Z755" i="13" s="1"/>
  <c r="W756" i="13"/>
  <c r="X756" i="13"/>
  <c r="Y756" i="13"/>
  <c r="Z756" i="13" s="1"/>
  <c r="W757" i="13"/>
  <c r="X757" i="13"/>
  <c r="Y757" i="13"/>
  <c r="Z757" i="13" s="1"/>
  <c r="W758" i="13"/>
  <c r="X758" i="13"/>
  <c r="Y758" i="13"/>
  <c r="Z758" i="13" s="1"/>
  <c r="W759" i="13"/>
  <c r="X759" i="13"/>
  <c r="Y759" i="13"/>
  <c r="Z759" i="13" s="1"/>
  <c r="W760" i="13"/>
  <c r="X760" i="13"/>
  <c r="Y760" i="13"/>
  <c r="Z760" i="13" s="1"/>
  <c r="W761" i="13"/>
  <c r="X761" i="13"/>
  <c r="Y761" i="13"/>
  <c r="Z761" i="13" s="1"/>
  <c r="W762" i="13"/>
  <c r="X762" i="13"/>
  <c r="Y762" i="13"/>
  <c r="Z762" i="13" s="1"/>
  <c r="W763" i="13"/>
  <c r="X763" i="13"/>
  <c r="Y763" i="13"/>
  <c r="Z763" i="13"/>
  <c r="W764" i="13"/>
  <c r="X764" i="13"/>
  <c r="Y764" i="13"/>
  <c r="Z764" i="13" s="1"/>
  <c r="W765" i="13"/>
  <c r="X765" i="13"/>
  <c r="Y765" i="13"/>
  <c r="Z765" i="13" s="1"/>
  <c r="W766" i="13"/>
  <c r="X766" i="13"/>
  <c r="Y766" i="13"/>
  <c r="Z766" i="13" s="1"/>
  <c r="W767" i="13"/>
  <c r="X767" i="13"/>
  <c r="Y767" i="13"/>
  <c r="Z767" i="13" s="1"/>
  <c r="W768" i="13"/>
  <c r="X768" i="13"/>
  <c r="Y768" i="13"/>
  <c r="Z768" i="13" s="1"/>
  <c r="W769" i="13"/>
  <c r="X769" i="13"/>
  <c r="Y769" i="13"/>
  <c r="Z769" i="13" s="1"/>
  <c r="W770" i="13"/>
  <c r="X770" i="13"/>
  <c r="Y770" i="13"/>
  <c r="Z770" i="13"/>
  <c r="W771" i="13"/>
  <c r="X771" i="13"/>
  <c r="Y771" i="13"/>
  <c r="Z771" i="13" s="1"/>
  <c r="W772" i="13"/>
  <c r="X772" i="13"/>
  <c r="Y772" i="13"/>
  <c r="Z772" i="13" s="1"/>
  <c r="W773" i="13"/>
  <c r="X773" i="13"/>
  <c r="Y773" i="13"/>
  <c r="Z773" i="13" s="1"/>
  <c r="W774" i="13"/>
  <c r="X774" i="13"/>
  <c r="Y774" i="13"/>
  <c r="Z774" i="13" s="1"/>
  <c r="W775" i="13"/>
  <c r="X775" i="13"/>
  <c r="Y775" i="13"/>
  <c r="Z775" i="13" s="1"/>
  <c r="W776" i="13"/>
  <c r="X776" i="13"/>
  <c r="Y776" i="13"/>
  <c r="Z776" i="13" s="1"/>
  <c r="W777" i="13"/>
  <c r="X777" i="13"/>
  <c r="Y777" i="13"/>
  <c r="Z777" i="13" s="1"/>
  <c r="W778" i="13"/>
  <c r="X778" i="13"/>
  <c r="Y778" i="13"/>
  <c r="Z778" i="13" s="1"/>
  <c r="W779" i="13"/>
  <c r="X779" i="13"/>
  <c r="Y779" i="13"/>
  <c r="Z779" i="13" s="1"/>
  <c r="W780" i="13"/>
  <c r="X780" i="13"/>
  <c r="Y780" i="13"/>
  <c r="Z780" i="13" s="1"/>
  <c r="W781" i="13"/>
  <c r="X781" i="13"/>
  <c r="Y781" i="13"/>
  <c r="Z781" i="13" s="1"/>
  <c r="W782" i="13"/>
  <c r="X782" i="13"/>
  <c r="Y782" i="13"/>
  <c r="Z782" i="13" s="1"/>
  <c r="W783" i="13"/>
  <c r="X783" i="13"/>
  <c r="Y783" i="13"/>
  <c r="Z783" i="13" s="1"/>
  <c r="W784" i="13"/>
  <c r="X784" i="13"/>
  <c r="Y784" i="13"/>
  <c r="Z784" i="13" s="1"/>
  <c r="W785" i="13"/>
  <c r="X785" i="13"/>
  <c r="Y785" i="13"/>
  <c r="Z785" i="13" s="1"/>
  <c r="W786" i="13"/>
  <c r="X786" i="13"/>
  <c r="Y786" i="13"/>
  <c r="Z786" i="13" s="1"/>
  <c r="W787" i="13"/>
  <c r="X787" i="13"/>
  <c r="Y787" i="13"/>
  <c r="Z787" i="13" s="1"/>
  <c r="W788" i="13"/>
  <c r="X788" i="13"/>
  <c r="Y788" i="13"/>
  <c r="Z788" i="13" s="1"/>
  <c r="W789" i="13"/>
  <c r="X789" i="13"/>
  <c r="Y789" i="13"/>
  <c r="Z789" i="13" s="1"/>
  <c r="W790" i="13"/>
  <c r="X790" i="13"/>
  <c r="Y790" i="13"/>
  <c r="Z790" i="13" s="1"/>
  <c r="W791" i="13"/>
  <c r="X791" i="13"/>
  <c r="Y791" i="13"/>
  <c r="Z791" i="13" s="1"/>
  <c r="W792" i="13"/>
  <c r="X792" i="13"/>
  <c r="Y792" i="13"/>
  <c r="Z792" i="13" s="1"/>
  <c r="W793" i="13"/>
  <c r="X793" i="13"/>
  <c r="Y793" i="13"/>
  <c r="Z793" i="13" s="1"/>
  <c r="W794" i="13"/>
  <c r="X794" i="13"/>
  <c r="Y794" i="13"/>
  <c r="Z794" i="13" s="1"/>
  <c r="W795" i="13"/>
  <c r="X795" i="13"/>
  <c r="Y795" i="13"/>
  <c r="Z795" i="13" s="1"/>
  <c r="W796" i="13"/>
  <c r="X796" i="13"/>
  <c r="Y796" i="13"/>
  <c r="Z796" i="13" s="1"/>
  <c r="W797" i="13"/>
  <c r="X797" i="13"/>
  <c r="Y797" i="13"/>
  <c r="Z797" i="13" s="1"/>
  <c r="W798" i="13"/>
  <c r="X798" i="13"/>
  <c r="Y798" i="13"/>
  <c r="Z798" i="13" s="1"/>
  <c r="W799" i="13"/>
  <c r="X799" i="13"/>
  <c r="Y799" i="13"/>
  <c r="Z799" i="13" s="1"/>
  <c r="W800" i="13"/>
  <c r="X800" i="13"/>
  <c r="Y800" i="13"/>
  <c r="Z800" i="13" s="1"/>
  <c r="W801" i="13"/>
  <c r="X801" i="13"/>
  <c r="Y801" i="13"/>
  <c r="Z801" i="13" s="1"/>
  <c r="W802" i="13"/>
  <c r="X802" i="13"/>
  <c r="Y802" i="13"/>
  <c r="Z802" i="13" s="1"/>
  <c r="W803" i="13"/>
  <c r="X803" i="13"/>
  <c r="Y803" i="13"/>
  <c r="Z803" i="13" s="1"/>
  <c r="W804" i="13"/>
  <c r="X804" i="13"/>
  <c r="Y804" i="13"/>
  <c r="Z804" i="13" s="1"/>
  <c r="W805" i="13"/>
  <c r="X805" i="13"/>
  <c r="Y805" i="13"/>
  <c r="Z805" i="13" s="1"/>
  <c r="W806" i="13"/>
  <c r="X806" i="13"/>
  <c r="Y806" i="13"/>
  <c r="Z806" i="13" s="1"/>
  <c r="W807" i="13"/>
  <c r="X807" i="13"/>
  <c r="Y807" i="13"/>
  <c r="Z807" i="13" s="1"/>
  <c r="W808" i="13"/>
  <c r="X808" i="13"/>
  <c r="Y808" i="13"/>
  <c r="Z808" i="13" s="1"/>
  <c r="W809" i="13"/>
  <c r="X809" i="13"/>
  <c r="Y809" i="13"/>
  <c r="Z809" i="13"/>
  <c r="W810" i="13"/>
  <c r="X810" i="13"/>
  <c r="Y810" i="13"/>
  <c r="Z810" i="13"/>
  <c r="W811" i="13"/>
  <c r="X811" i="13"/>
  <c r="Y811" i="13"/>
  <c r="Z811" i="13"/>
  <c r="W812" i="13"/>
  <c r="X812" i="13"/>
  <c r="Y812" i="13"/>
  <c r="Z812" i="13"/>
  <c r="W813" i="13"/>
  <c r="X813" i="13"/>
  <c r="Y813" i="13"/>
  <c r="Z813" i="13" s="1"/>
  <c r="W814" i="13"/>
  <c r="X814" i="13"/>
  <c r="Y814" i="13"/>
  <c r="Z814" i="13" s="1"/>
  <c r="W815" i="13"/>
  <c r="X815" i="13"/>
  <c r="Y815" i="13"/>
  <c r="Z815" i="13" s="1"/>
  <c r="W816" i="13"/>
  <c r="X816" i="13"/>
  <c r="Y816" i="13"/>
  <c r="Z816" i="13" s="1"/>
  <c r="W817" i="13"/>
  <c r="X817" i="13"/>
  <c r="Y817" i="13"/>
  <c r="Z817" i="13" s="1"/>
  <c r="W818" i="13"/>
  <c r="X818" i="13"/>
  <c r="Y818" i="13"/>
  <c r="Z818" i="13" s="1"/>
  <c r="W819" i="13"/>
  <c r="X819" i="13"/>
  <c r="Y819" i="13"/>
  <c r="Z819" i="13" s="1"/>
  <c r="W820" i="13"/>
  <c r="X820" i="13"/>
  <c r="Y820" i="13"/>
  <c r="Z820" i="13" s="1"/>
  <c r="W821" i="13"/>
  <c r="X821" i="13"/>
  <c r="Y821" i="13"/>
  <c r="Z821" i="13" s="1"/>
  <c r="W822" i="13"/>
  <c r="X822" i="13"/>
  <c r="Y822" i="13"/>
  <c r="Z822" i="13" s="1"/>
  <c r="W823" i="13"/>
  <c r="X823" i="13"/>
  <c r="Y823" i="13"/>
  <c r="Z823" i="13" s="1"/>
  <c r="W824" i="13"/>
  <c r="X824" i="13"/>
  <c r="Y824" i="13"/>
  <c r="Z824" i="13" s="1"/>
  <c r="W825" i="13"/>
  <c r="X825" i="13"/>
  <c r="Y825" i="13"/>
  <c r="Z825" i="13" s="1"/>
  <c r="W826" i="13"/>
  <c r="X826" i="13"/>
  <c r="Y826" i="13"/>
  <c r="Z826" i="13" s="1"/>
  <c r="W827" i="13"/>
  <c r="X827" i="13"/>
  <c r="Y827" i="13"/>
  <c r="Z827" i="13" s="1"/>
  <c r="W828" i="13"/>
  <c r="X828" i="13"/>
  <c r="Y828" i="13"/>
  <c r="Z828" i="13" s="1"/>
  <c r="W829" i="13"/>
  <c r="X829" i="13"/>
  <c r="Y829" i="13"/>
  <c r="Z829" i="13" s="1"/>
  <c r="W830" i="13"/>
  <c r="X830" i="13"/>
  <c r="Y830" i="13"/>
  <c r="Z830" i="13" s="1"/>
  <c r="W831" i="13"/>
  <c r="X831" i="13"/>
  <c r="Y831" i="13"/>
  <c r="Z831" i="13" s="1"/>
  <c r="W832" i="13"/>
  <c r="X832" i="13"/>
  <c r="Y832" i="13"/>
  <c r="Z832" i="13" s="1"/>
  <c r="W833" i="13"/>
  <c r="X833" i="13"/>
  <c r="Y833" i="13"/>
  <c r="Z833" i="13" s="1"/>
  <c r="W834" i="13"/>
  <c r="X834" i="13"/>
  <c r="Y834" i="13"/>
  <c r="Z834" i="13" s="1"/>
  <c r="W835" i="13"/>
  <c r="X835" i="13"/>
  <c r="Y835" i="13"/>
  <c r="Z835" i="13"/>
  <c r="W836" i="13"/>
  <c r="X836" i="13"/>
  <c r="Y836" i="13"/>
  <c r="Z836" i="13" s="1"/>
  <c r="W837" i="13"/>
  <c r="X837" i="13"/>
  <c r="Y837" i="13"/>
  <c r="Z837" i="13" s="1"/>
  <c r="W838" i="13"/>
  <c r="X838" i="13"/>
  <c r="Y838" i="13"/>
  <c r="Z838" i="13" s="1"/>
  <c r="W839" i="13"/>
  <c r="X839" i="13"/>
  <c r="Y839" i="13"/>
  <c r="Z839" i="13" s="1"/>
  <c r="W840" i="13"/>
  <c r="X840" i="13"/>
  <c r="Y840" i="13"/>
  <c r="Z840" i="13" s="1"/>
  <c r="W841" i="13"/>
  <c r="X841" i="13"/>
  <c r="Y841" i="13"/>
  <c r="Z841" i="13" s="1"/>
  <c r="W842" i="13"/>
  <c r="X842" i="13"/>
  <c r="Y842" i="13"/>
  <c r="Z842" i="13" s="1"/>
  <c r="W843" i="13"/>
  <c r="X843" i="13"/>
  <c r="Y843" i="13"/>
  <c r="Z843" i="13" s="1"/>
  <c r="W844" i="13"/>
  <c r="X844" i="13"/>
  <c r="Y844" i="13"/>
  <c r="Z844" i="13" s="1"/>
  <c r="W845" i="13"/>
  <c r="X845" i="13"/>
  <c r="Y845" i="13"/>
  <c r="Z845" i="13" s="1"/>
  <c r="W846" i="13"/>
  <c r="X846" i="13"/>
  <c r="Y846" i="13"/>
  <c r="Z846" i="13" s="1"/>
  <c r="W847" i="13"/>
  <c r="X847" i="13"/>
  <c r="Y847" i="13"/>
  <c r="Z847" i="13" s="1"/>
  <c r="W848" i="13"/>
  <c r="X848" i="13"/>
  <c r="Y848" i="13"/>
  <c r="Z848" i="13" s="1"/>
  <c r="W849" i="13"/>
  <c r="X849" i="13"/>
  <c r="Y849" i="13"/>
  <c r="Z849" i="13" s="1"/>
  <c r="W850" i="13"/>
  <c r="X850" i="13"/>
  <c r="Y850" i="13"/>
  <c r="Z850" i="13" s="1"/>
  <c r="W851" i="13"/>
  <c r="X851" i="13"/>
  <c r="Y851" i="13"/>
  <c r="Z851" i="13" s="1"/>
  <c r="W852" i="13"/>
  <c r="X852" i="13"/>
  <c r="Y852" i="13"/>
  <c r="Z852" i="13" s="1"/>
  <c r="W853" i="13"/>
  <c r="X853" i="13"/>
  <c r="Y853" i="13"/>
  <c r="Z853" i="13" s="1"/>
  <c r="W854" i="13"/>
  <c r="X854" i="13"/>
  <c r="Y854" i="13"/>
  <c r="Z854" i="13" s="1"/>
  <c r="W855" i="13"/>
  <c r="X855" i="13"/>
  <c r="Y855" i="13"/>
  <c r="Z855" i="13" s="1"/>
  <c r="W856" i="13"/>
  <c r="X856" i="13"/>
  <c r="Y856" i="13"/>
  <c r="Z856" i="13" s="1"/>
  <c r="W857" i="13"/>
  <c r="X857" i="13"/>
  <c r="Y857" i="13"/>
  <c r="Z857" i="13" s="1"/>
  <c r="W858" i="13"/>
  <c r="X858" i="13"/>
  <c r="Y858" i="13"/>
  <c r="Z858" i="13" s="1"/>
  <c r="W859" i="13"/>
  <c r="X859" i="13"/>
  <c r="Y859" i="13"/>
  <c r="Z859" i="13" s="1"/>
  <c r="W860" i="13"/>
  <c r="X860" i="13"/>
  <c r="Y860" i="13"/>
  <c r="Z860" i="13" s="1"/>
  <c r="W861" i="13"/>
  <c r="X861" i="13"/>
  <c r="Y861" i="13"/>
  <c r="Z861" i="13" s="1"/>
  <c r="W862" i="13"/>
  <c r="X862" i="13"/>
  <c r="Y862" i="13"/>
  <c r="Z862" i="13" s="1"/>
  <c r="W863" i="13"/>
  <c r="X863" i="13"/>
  <c r="Y863" i="13"/>
  <c r="Z863" i="13" s="1"/>
  <c r="W864" i="13"/>
  <c r="X864" i="13"/>
  <c r="Y864" i="13"/>
  <c r="Z864" i="13" s="1"/>
  <c r="W865" i="13"/>
  <c r="X865" i="13"/>
  <c r="Y865" i="13"/>
  <c r="Z865" i="13" s="1"/>
  <c r="W866" i="13"/>
  <c r="X866" i="13"/>
  <c r="Y866" i="13"/>
  <c r="Z866" i="13" s="1"/>
  <c r="W867" i="13"/>
  <c r="X867" i="13"/>
  <c r="Y867" i="13"/>
  <c r="Z867" i="13" s="1"/>
  <c r="W868" i="13"/>
  <c r="X868" i="13"/>
  <c r="Y868" i="13"/>
  <c r="Z868" i="13" s="1"/>
  <c r="W869" i="13"/>
  <c r="X869" i="13"/>
  <c r="Y869" i="13"/>
  <c r="Z869" i="13" s="1"/>
  <c r="W870" i="13"/>
  <c r="X870" i="13"/>
  <c r="Y870" i="13"/>
  <c r="Z870" i="13" s="1"/>
  <c r="W871" i="13"/>
  <c r="X871" i="13"/>
  <c r="Y871" i="13"/>
  <c r="Z871" i="13" s="1"/>
  <c r="W872" i="13"/>
  <c r="X872" i="13"/>
  <c r="Y872" i="13"/>
  <c r="Z872" i="13" s="1"/>
  <c r="W873" i="13"/>
  <c r="X873" i="13"/>
  <c r="Y873" i="13"/>
  <c r="Z873" i="13" s="1"/>
  <c r="W874" i="13"/>
  <c r="X874" i="13"/>
  <c r="Y874" i="13"/>
  <c r="Z874" i="13" s="1"/>
  <c r="W875" i="13"/>
  <c r="X875" i="13"/>
  <c r="Y875" i="13"/>
  <c r="Z875" i="13" s="1"/>
  <c r="W876" i="13"/>
  <c r="X876" i="13"/>
  <c r="Y876" i="13"/>
  <c r="Z876" i="13" s="1"/>
  <c r="W877" i="13"/>
  <c r="X877" i="13"/>
  <c r="Y877" i="13"/>
  <c r="Z877" i="13" s="1"/>
  <c r="W878" i="13"/>
  <c r="X878" i="13"/>
  <c r="Y878" i="13"/>
  <c r="Z878" i="13" s="1"/>
  <c r="W879" i="13"/>
  <c r="X879" i="13"/>
  <c r="Y879" i="13"/>
  <c r="Z879" i="13" s="1"/>
  <c r="W880" i="13"/>
  <c r="X880" i="13"/>
  <c r="Y880" i="13"/>
  <c r="Z880" i="13" s="1"/>
  <c r="W881" i="13"/>
  <c r="X881" i="13"/>
  <c r="Y881" i="13"/>
  <c r="Z881" i="13" s="1"/>
  <c r="W882" i="13"/>
  <c r="X882" i="13"/>
  <c r="Y882" i="13"/>
  <c r="Z882" i="13" s="1"/>
  <c r="W883" i="13"/>
  <c r="X883" i="13"/>
  <c r="Y883" i="13"/>
  <c r="Z883" i="13" s="1"/>
  <c r="W884" i="13"/>
  <c r="X884" i="13"/>
  <c r="Y884" i="13"/>
  <c r="Z884" i="13" s="1"/>
  <c r="W885" i="13"/>
  <c r="X885" i="13"/>
  <c r="Y885" i="13"/>
  <c r="Z885" i="13" s="1"/>
  <c r="W886" i="13"/>
  <c r="X886" i="13"/>
  <c r="Y886" i="13"/>
  <c r="Z886" i="13" s="1"/>
  <c r="W887" i="13"/>
  <c r="X887" i="13"/>
  <c r="Y887" i="13"/>
  <c r="Z887" i="13" s="1"/>
  <c r="W888" i="13"/>
  <c r="X888" i="13"/>
  <c r="Y888" i="13"/>
  <c r="Z888" i="13" s="1"/>
  <c r="W889" i="13"/>
  <c r="Z889" i="13"/>
  <c r="W890" i="13"/>
  <c r="X890" i="13"/>
  <c r="Y890" i="13"/>
  <c r="Z890" i="13" s="1"/>
  <c r="W891" i="13"/>
  <c r="X891" i="13"/>
  <c r="Y891" i="13"/>
  <c r="Z891" i="13" s="1"/>
  <c r="W892" i="13"/>
  <c r="X892" i="13"/>
  <c r="Y892" i="13"/>
  <c r="Z892" i="13" s="1"/>
  <c r="W893" i="13"/>
  <c r="X893" i="13"/>
  <c r="Y893" i="13"/>
  <c r="Z893" i="13" s="1"/>
  <c r="W894" i="13"/>
  <c r="X894" i="13"/>
  <c r="Y894" i="13"/>
  <c r="Z894" i="13" s="1"/>
  <c r="W895" i="13"/>
  <c r="X895" i="13"/>
  <c r="Y895" i="13"/>
  <c r="Z895" i="13" s="1"/>
  <c r="W896" i="13"/>
  <c r="X896" i="13"/>
  <c r="Y896" i="13"/>
  <c r="Z896" i="13" s="1"/>
  <c r="W897" i="13"/>
  <c r="X897" i="13"/>
  <c r="Y897" i="13"/>
  <c r="Z897" i="13" s="1"/>
  <c r="W898" i="13"/>
  <c r="X898" i="13"/>
  <c r="Y898" i="13"/>
  <c r="Z898" i="13" s="1"/>
  <c r="W899" i="13"/>
  <c r="X899" i="13"/>
  <c r="Y899" i="13"/>
  <c r="Z899" i="13" s="1"/>
  <c r="W900" i="13"/>
  <c r="X900" i="13"/>
  <c r="Y900" i="13"/>
  <c r="Z900" i="13" s="1"/>
  <c r="W901" i="13"/>
  <c r="X901" i="13"/>
  <c r="Y901" i="13"/>
  <c r="Z901" i="13" s="1"/>
  <c r="W902" i="13"/>
  <c r="X902" i="13"/>
  <c r="Y902" i="13"/>
  <c r="Z902" i="13" s="1"/>
  <c r="W903" i="13"/>
  <c r="X903" i="13"/>
  <c r="Y903" i="13"/>
  <c r="Z903" i="13" s="1"/>
  <c r="W904" i="13"/>
  <c r="X904" i="13"/>
  <c r="Y904" i="13"/>
  <c r="Z904" i="13" s="1"/>
  <c r="W905" i="13"/>
  <c r="X905" i="13"/>
  <c r="Y905" i="13"/>
  <c r="Z905" i="13" s="1"/>
  <c r="W906" i="13"/>
  <c r="X906" i="13"/>
  <c r="Y906" i="13"/>
  <c r="Z906" i="13" s="1"/>
  <c r="W907" i="13"/>
  <c r="X907" i="13"/>
  <c r="Y907" i="13"/>
  <c r="Z907" i="13" s="1"/>
  <c r="W908" i="13"/>
  <c r="X908" i="13"/>
  <c r="Y908" i="13"/>
  <c r="Z908" i="13" s="1"/>
  <c r="W909" i="13"/>
  <c r="X909" i="13"/>
  <c r="Y909" i="13"/>
  <c r="Z909" i="13" s="1"/>
  <c r="W910" i="13"/>
  <c r="X910" i="13"/>
  <c r="Y910" i="13"/>
  <c r="Z910" i="13" s="1"/>
  <c r="W911" i="13"/>
  <c r="X911" i="13"/>
  <c r="Y911" i="13"/>
  <c r="Z911" i="13" s="1"/>
  <c r="W912" i="13"/>
  <c r="X912" i="13"/>
  <c r="Y912" i="13"/>
  <c r="Z912" i="13" s="1"/>
  <c r="W913" i="13"/>
  <c r="X913" i="13"/>
  <c r="Y913" i="13"/>
  <c r="Z913" i="13" s="1"/>
  <c r="W914" i="13"/>
  <c r="X914" i="13"/>
  <c r="Y914" i="13"/>
  <c r="Z914" i="13" s="1"/>
  <c r="W915" i="13"/>
  <c r="X915" i="13"/>
  <c r="Y915" i="13"/>
  <c r="Z915" i="13" s="1"/>
  <c r="W916" i="13"/>
  <c r="X916" i="13"/>
  <c r="Y916" i="13"/>
  <c r="Z916" i="13" s="1"/>
  <c r="W917" i="13"/>
  <c r="X917" i="13"/>
  <c r="Y917" i="13"/>
  <c r="Z917" i="13" s="1"/>
  <c r="W918" i="13"/>
  <c r="X918" i="13"/>
  <c r="Y918" i="13"/>
  <c r="Z918" i="13" s="1"/>
  <c r="W919" i="13"/>
  <c r="X919" i="13"/>
  <c r="Y919" i="13"/>
  <c r="Z919" i="13" s="1"/>
  <c r="W920" i="13"/>
  <c r="X920" i="13"/>
  <c r="Y920" i="13"/>
  <c r="Z920" i="13" s="1"/>
  <c r="W921" i="13"/>
  <c r="X921" i="13"/>
  <c r="Y921" i="13"/>
  <c r="Z921" i="13" s="1"/>
  <c r="W922" i="13"/>
  <c r="X922" i="13"/>
  <c r="Y922" i="13"/>
  <c r="Z922" i="13" s="1"/>
  <c r="W923" i="13"/>
  <c r="X923" i="13"/>
  <c r="Y923" i="13"/>
  <c r="Z923" i="13" s="1"/>
  <c r="W924" i="13"/>
  <c r="X924" i="13"/>
  <c r="Y924" i="13"/>
  <c r="Z924" i="13" s="1"/>
  <c r="W925" i="13"/>
  <c r="X925" i="13"/>
  <c r="Y925" i="13"/>
  <c r="Z925" i="13" s="1"/>
  <c r="W926" i="13"/>
  <c r="X926" i="13"/>
  <c r="Y926" i="13"/>
  <c r="Z926" i="13" s="1"/>
  <c r="W927" i="13"/>
  <c r="X927" i="13"/>
  <c r="Y927" i="13"/>
  <c r="Z927" i="13" s="1"/>
  <c r="W928" i="13"/>
  <c r="X928" i="13"/>
  <c r="Y928" i="13"/>
  <c r="Z928" i="13" s="1"/>
  <c r="W929" i="13"/>
  <c r="X929" i="13"/>
  <c r="Y929" i="13"/>
  <c r="Z929" i="13" s="1"/>
  <c r="W930" i="13"/>
  <c r="X930" i="13"/>
  <c r="Y930" i="13"/>
  <c r="Z930" i="13" s="1"/>
  <c r="W931" i="13"/>
  <c r="X931" i="13"/>
  <c r="Y931" i="13"/>
  <c r="Z931" i="13" s="1"/>
  <c r="W932" i="13"/>
  <c r="X932" i="13"/>
  <c r="Y932" i="13"/>
  <c r="Z932" i="13" s="1"/>
  <c r="W933" i="13"/>
  <c r="X933" i="13"/>
  <c r="Y933" i="13"/>
  <c r="Z933" i="13" s="1"/>
  <c r="W934" i="13"/>
  <c r="X934" i="13"/>
  <c r="Y934" i="13"/>
  <c r="Z934" i="13" s="1"/>
  <c r="W935" i="13"/>
  <c r="X935" i="13"/>
  <c r="Y935" i="13"/>
  <c r="Z935" i="13" s="1"/>
  <c r="W936" i="13"/>
  <c r="X936" i="13"/>
  <c r="Y936" i="13"/>
  <c r="Z936" i="13" s="1"/>
  <c r="W937" i="13"/>
  <c r="X937" i="13"/>
  <c r="Y937" i="13"/>
  <c r="Z937" i="13" s="1"/>
  <c r="W938" i="13"/>
  <c r="X938" i="13"/>
  <c r="Y938" i="13"/>
  <c r="Z938" i="13" s="1"/>
  <c r="W939" i="13"/>
  <c r="X939" i="13"/>
  <c r="Y939" i="13"/>
  <c r="Z939" i="13"/>
  <c r="W940" i="13"/>
  <c r="X940" i="13"/>
  <c r="Y940" i="13"/>
  <c r="Z940" i="13" s="1"/>
  <c r="W941" i="13"/>
  <c r="X941" i="13"/>
  <c r="Y941" i="13"/>
  <c r="Z941" i="13" s="1"/>
  <c r="W942" i="13"/>
  <c r="X942" i="13"/>
  <c r="Y942" i="13"/>
  <c r="Z942" i="13" s="1"/>
  <c r="W943" i="13"/>
  <c r="X943" i="13"/>
  <c r="Y943" i="13"/>
  <c r="Z943" i="13" s="1"/>
  <c r="Z2" i="25"/>
  <c r="Z15" i="25"/>
  <c r="Z19" i="25"/>
  <c r="Z20" i="25"/>
  <c r="Z38" i="25"/>
  <c r="Z39" i="25"/>
  <c r="Z44" i="25"/>
  <c r="Z53" i="25"/>
  <c r="Z58" i="25"/>
  <c r="Z59" i="25"/>
  <c r="Z62" i="25"/>
  <c r="Z71" i="25"/>
  <c r="Z73" i="25"/>
  <c r="Z74" i="25"/>
  <c r="Z86" i="25"/>
  <c r="Z89" i="25"/>
  <c r="Z97" i="25"/>
  <c r="Z106" i="25"/>
  <c r="Z107" i="25"/>
  <c r="Z124" i="25"/>
  <c r="Z125" i="25"/>
  <c r="Z126" i="25"/>
  <c r="Z148" i="25"/>
  <c r="Z162" i="25"/>
  <c r="Z179" i="25"/>
  <c r="Z184" i="25"/>
  <c r="Z189" i="25"/>
  <c r="Z194" i="25"/>
  <c r="Z200" i="25"/>
  <c r="Z201" i="25"/>
  <c r="Z202" i="25"/>
  <c r="Z217" i="25"/>
  <c r="Z243" i="25"/>
  <c r="Z250" i="25"/>
  <c r="Z252" i="25"/>
  <c r="Z253" i="25"/>
  <c r="Z254" i="25"/>
  <c r="Z255" i="25"/>
  <c r="Z256" i="25"/>
  <c r="Z257" i="25"/>
  <c r="Z260" i="25"/>
  <c r="Z297" i="25"/>
  <c r="Z298" i="25"/>
  <c r="Z299" i="25"/>
  <c r="Z300" i="25"/>
  <c r="Z301" i="25"/>
  <c r="Z302" i="25"/>
  <c r="Z303" i="25"/>
  <c r="Z304" i="25"/>
  <c r="Z305" i="25"/>
  <c r="Z306" i="25"/>
  <c r="Z307" i="25"/>
  <c r="Z309" i="25"/>
  <c r="Z310" i="25"/>
  <c r="Z316" i="25"/>
  <c r="Z318" i="25"/>
  <c r="Z319" i="25"/>
  <c r="Z320" i="25"/>
  <c r="Z321" i="25"/>
  <c r="Z322" i="25"/>
  <c r="Z323" i="25"/>
  <c r="Z324" i="25"/>
  <c r="Z328" i="25"/>
  <c r="Z342" i="25"/>
  <c r="Z344" i="25"/>
  <c r="Z346" i="25"/>
  <c r="Z347" i="25"/>
  <c r="Z352" i="25"/>
  <c r="Z356" i="25"/>
  <c r="Z357" i="25"/>
  <c r="Z384" i="25"/>
  <c r="Z385" i="25"/>
  <c r="Z420" i="25"/>
  <c r="Z440" i="25"/>
  <c r="Z442" i="25"/>
  <c r="Z443" i="25"/>
  <c r="Z453" i="25"/>
  <c r="Z494" i="25"/>
  <c r="Z496" i="25"/>
  <c r="Z498" i="25"/>
  <c r="Z503" i="25"/>
  <c r="Z521" i="25"/>
  <c r="Z621" i="25"/>
  <c r="Z622" i="25"/>
  <c r="Z640" i="25"/>
  <c r="Z661" i="25"/>
  <c r="Z742" i="25"/>
  <c r="Z745" i="25"/>
  <c r="Z748" i="25"/>
  <c r="Z750" i="25"/>
  <c r="Z773" i="25"/>
  <c r="Z780" i="25"/>
  <c r="Z781" i="25"/>
  <c r="Z782" i="25"/>
  <c r="Z793" i="25"/>
  <c r="Z799" i="25"/>
  <c r="Z807" i="25"/>
  <c r="Z815" i="25"/>
  <c r="Z839" i="25"/>
  <c r="Z842" i="25"/>
  <c r="Z849" i="25"/>
  <c r="Z852" i="25"/>
  <c r="Z857" i="25"/>
  <c r="Z861" i="25"/>
  <c r="Z877" i="25"/>
  <c r="Z882" i="25"/>
  <c r="Z883" i="25"/>
  <c r="Z885" i="25"/>
  <c r="Z908" i="25"/>
  <c r="Z912" i="25"/>
  <c r="Z913" i="25"/>
  <c r="Z914" i="25"/>
  <c r="Z917" i="25"/>
  <c r="Z919" i="25"/>
  <c r="Z923" i="25"/>
  <c r="Z924" i="25"/>
  <c r="Z927" i="25"/>
  <c r="Z930" i="25"/>
  <c r="Z931" i="25"/>
  <c r="Z932" i="25"/>
  <c r="Z933" i="25"/>
  <c r="Z937" i="25"/>
  <c r="Z939" i="25"/>
  <c r="Z940" i="25"/>
  <c r="Z941" i="25"/>
  <c r="Z944" i="25"/>
  <c r="Z946" i="25"/>
  <c r="Z947" i="25"/>
  <c r="Z949" i="25"/>
  <c r="Z950" i="25"/>
  <c r="Z953" i="25"/>
  <c r="Z954" i="25"/>
  <c r="Z956" i="25"/>
  <c r="Z958" i="25"/>
  <c r="Z961" i="25"/>
  <c r="Z962" i="25"/>
  <c r="Z967" i="25"/>
  <c r="Z970" i="25"/>
  <c r="Z971" i="25"/>
  <c r="Z972" i="25"/>
  <c r="Z973" i="25"/>
  <c r="Z978" i="25"/>
  <c r="Z979" i="25"/>
  <c r="Z982" i="25"/>
  <c r="Z987" i="25"/>
  <c r="Z989" i="25"/>
  <c r="Z990" i="25"/>
  <c r="Z991" i="25"/>
  <c r="Z858" i="25"/>
  <c r="Z408" i="25"/>
  <c r="Z333" i="25"/>
  <c r="Z795" i="25"/>
  <c r="Z27" i="25"/>
  <c r="Z929" i="25"/>
  <c r="Z860" i="25"/>
  <c r="Z417" i="25"/>
  <c r="Z910" i="25"/>
  <c r="Z938" i="25"/>
  <c r="Z789" i="25"/>
  <c r="Z441" i="25"/>
  <c r="Z942" i="25"/>
  <c r="Z935" i="25"/>
  <c r="Z425" i="25"/>
  <c r="Z547" i="25"/>
  <c r="Z980" i="25"/>
  <c r="Z668" i="25"/>
  <c r="Z955" i="25"/>
  <c r="Z926" i="25"/>
  <c r="Z823" i="25"/>
  <c r="Z313" i="25"/>
  <c r="Z951" i="25"/>
  <c r="Z469" i="25"/>
  <c r="Z851" i="25"/>
  <c r="Z968" i="25"/>
  <c r="Z865" i="25"/>
  <c r="Z986" i="25"/>
  <c r="Z952" i="25"/>
  <c r="Z504" i="25"/>
  <c r="Z63" i="25"/>
  <c r="Z901" i="25"/>
  <c r="Z948" i="25"/>
  <c r="Z969" i="25"/>
  <c r="Z945" i="25"/>
  <c r="Z554" i="25"/>
  <c r="Z389" i="25"/>
  <c r="Z974" i="25"/>
  <c r="Z354" i="25"/>
  <c r="Z308" i="25"/>
  <c r="Z752" i="25"/>
  <c r="Z918" i="25"/>
  <c r="Z977" i="25"/>
  <c r="Z206" i="25"/>
  <c r="Z335" i="25"/>
  <c r="Z911" i="25"/>
  <c r="Z138" i="25"/>
  <c r="Z684" i="25"/>
  <c r="Z290" i="25"/>
  <c r="Z936" i="25"/>
  <c r="Z241" i="25"/>
  <c r="Z276" i="25"/>
  <c r="Z701" i="25"/>
  <c r="Z966" i="25"/>
  <c r="Z792" i="25"/>
  <c r="Z177" i="25"/>
  <c r="Z985" i="25"/>
  <c r="Z915" i="25"/>
  <c r="Z430" i="25"/>
  <c r="Z907" i="25"/>
  <c r="Z560" i="25"/>
  <c r="Z421" i="25"/>
  <c r="Z820" i="25"/>
  <c r="Z555" i="25"/>
  <c r="Z338" i="25"/>
  <c r="Z519" i="25"/>
  <c r="Z964" i="25"/>
  <c r="Z925" i="25"/>
  <c r="Z68" i="25"/>
  <c r="Z812" i="25"/>
  <c r="Z653" i="25"/>
  <c r="Z527" i="25"/>
  <c r="Z11" i="25"/>
  <c r="Z559" i="25"/>
  <c r="Z258" i="25"/>
  <c r="Z880" i="25"/>
  <c r="Z597" i="25"/>
  <c r="Z522" i="25"/>
  <c r="Z921" i="25"/>
  <c r="Z777" i="25"/>
  <c r="Z770" i="25"/>
  <c r="Z345" i="25"/>
  <c r="Z458" i="25"/>
  <c r="Z183" i="25"/>
  <c r="Z237" i="25"/>
  <c r="Z278" i="25"/>
  <c r="Z178" i="25"/>
  <c r="Z229" i="25"/>
  <c r="Z157" i="25"/>
  <c r="Z537" i="25"/>
  <c r="Z878" i="25"/>
  <c r="Z650" i="25"/>
  <c r="Z676" i="25"/>
  <c r="Z887" i="25"/>
  <c r="Z480" i="25"/>
  <c r="Z682" i="25"/>
  <c r="Z541" i="25"/>
  <c r="Z928" i="25"/>
  <c r="Z355" i="25"/>
  <c r="Z156" i="25"/>
  <c r="Z779" i="25"/>
  <c r="Z535" i="25"/>
  <c r="Z543" i="25"/>
  <c r="Z132" i="25"/>
  <c r="Z87" i="25"/>
  <c r="Z821" i="25"/>
  <c r="Z502" i="25"/>
  <c r="Z365" i="25"/>
  <c r="Z843" i="25"/>
  <c r="Z341" i="25"/>
  <c r="Z626" i="25"/>
  <c r="Z540" i="25"/>
  <c r="Z827" i="25"/>
  <c r="Z689" i="25"/>
  <c r="Z976" i="25"/>
  <c r="Z402" i="25"/>
  <c r="Z765" i="25"/>
  <c r="Z645" i="25"/>
  <c r="Z532" i="25"/>
  <c r="Z247" i="25"/>
  <c r="Z77" i="25"/>
  <c r="Z363" i="25"/>
  <c r="Z667" i="25"/>
  <c r="Z289" i="25"/>
  <c r="Z561" i="25"/>
  <c r="Z739" i="25"/>
  <c r="Z51" i="25"/>
  <c r="Z76" i="25"/>
  <c r="Z296" i="25"/>
  <c r="Z711" i="25"/>
  <c r="Z282" i="25"/>
  <c r="Z213" i="25"/>
  <c r="Z268" i="25"/>
  <c r="Z334" i="25"/>
  <c r="Z410" i="25"/>
  <c r="Z476" i="25"/>
  <c r="Z377" i="25"/>
  <c r="Z411" i="25"/>
  <c r="Z70" i="25"/>
  <c r="Z988" i="25"/>
  <c r="Z518" i="25"/>
  <c r="Z24" i="25"/>
  <c r="Z470" i="25"/>
  <c r="Z772" i="25"/>
  <c r="Z835" i="25"/>
  <c r="Z565" i="25"/>
  <c r="Z733" i="25"/>
  <c r="Z147" i="25"/>
  <c r="Z197" i="25"/>
  <c r="Z624" i="25"/>
  <c r="Z960" i="25"/>
  <c r="Z336" i="25"/>
  <c r="Z393" i="25"/>
  <c r="Z552" i="25"/>
  <c r="Z127" i="25"/>
  <c r="Z236" i="25"/>
  <c r="Z832" i="25"/>
  <c r="Z317" i="25"/>
  <c r="Z721" i="25"/>
  <c r="Z643" i="25"/>
  <c r="Z181" i="25"/>
  <c r="Z137" i="25"/>
  <c r="Z790" i="25"/>
  <c r="Z424" i="25"/>
  <c r="Z293" i="25"/>
  <c r="Z267" i="25"/>
  <c r="Z894" i="25"/>
  <c r="Z735" i="25"/>
  <c r="Z691" i="25"/>
  <c r="Z287" i="25"/>
  <c r="Z544" i="25"/>
  <c r="Z464" i="25"/>
  <c r="Z165" i="25"/>
  <c r="Z239" i="25"/>
  <c r="Z292" i="25"/>
  <c r="Z890" i="25"/>
  <c r="Z486" i="25"/>
  <c r="Z727" i="25"/>
  <c r="Z515" i="25"/>
  <c r="Z199" i="25"/>
  <c r="Z167" i="25"/>
  <c r="Z108" i="25"/>
  <c r="Z166" i="25"/>
  <c r="Z49" i="25"/>
  <c r="Z641" i="25"/>
  <c r="Z889" i="25"/>
  <c r="Z568" i="25"/>
  <c r="Z52" i="25"/>
  <c r="Z371" i="25"/>
  <c r="Z224" i="25"/>
  <c r="Z390" i="25"/>
  <c r="Z362" i="25"/>
  <c r="Z190" i="25"/>
  <c r="Z391" i="25"/>
  <c r="Z93" i="25"/>
  <c r="Z349" i="25"/>
  <c r="Z373" i="25"/>
  <c r="Z659" i="25"/>
  <c r="Z370" i="25"/>
  <c r="Z397" i="25"/>
  <c r="Z284" i="25"/>
  <c r="Z871" i="25"/>
  <c r="Z872" i="25"/>
  <c r="Z380" i="25"/>
  <c r="Z510" i="25"/>
  <c r="Z262" i="25"/>
  <c r="Z550" i="25"/>
  <c r="Z678" i="25"/>
  <c r="Z451" i="25"/>
  <c r="Z446" i="25"/>
  <c r="Z834" i="25"/>
  <c r="Z447" i="25"/>
  <c r="Z505" i="25"/>
  <c r="Z173" i="25"/>
  <c r="Z283" i="25"/>
  <c r="Z117" i="25"/>
  <c r="Z419" i="25"/>
  <c r="Z833" i="25"/>
  <c r="Z29" i="25"/>
  <c r="Z485" i="25"/>
  <c r="Z26" i="25"/>
  <c r="Z473" i="25"/>
  <c r="Z376" i="25"/>
  <c r="Z731" i="25"/>
  <c r="Z211" i="25"/>
  <c r="Z625" i="25"/>
  <c r="Z688" i="25"/>
  <c r="Z240" i="25"/>
  <c r="Z33" i="25"/>
  <c r="Z583" i="25"/>
  <c r="Z562" i="25"/>
  <c r="Z122" i="25"/>
  <c r="Z526" i="25"/>
  <c r="Z232" i="25"/>
  <c r="Z806" i="25"/>
  <c r="Z353" i="25"/>
  <c r="Z490" i="25"/>
  <c r="Z756" i="25"/>
  <c r="Z506" i="25"/>
  <c r="Z736" i="25"/>
  <c r="Z92" i="25"/>
  <c r="Z91" i="25"/>
  <c r="Z633" i="25"/>
  <c r="Z439" i="25"/>
  <c r="Z757" i="25"/>
  <c r="Z101" i="25"/>
  <c r="Z615" i="25"/>
  <c r="Z569" i="25"/>
  <c r="Z457" i="25"/>
  <c r="Z934" i="25"/>
  <c r="Z495" i="25"/>
  <c r="Z828" i="25"/>
  <c r="Z238" i="25"/>
  <c r="Z747" i="25"/>
  <c r="Z564" i="25"/>
  <c r="Z602" i="25"/>
  <c r="Z415" i="25"/>
  <c r="Z327" i="25"/>
  <c r="Z72" i="25"/>
  <c r="Z854" i="25"/>
  <c r="Z484" i="25"/>
  <c r="Z475" i="25"/>
  <c r="Z904" i="25"/>
  <c r="Z163" i="25"/>
  <c r="Z103" i="25"/>
  <c r="Z57" i="25"/>
  <c r="Z115" i="25"/>
  <c r="Z635" i="25"/>
  <c r="Z706" i="25"/>
  <c r="Z644" i="25"/>
  <c r="Z204" i="25"/>
  <c r="Z623" i="25"/>
  <c r="Z492" i="25"/>
  <c r="Z493" i="25"/>
  <c r="Z536" i="25"/>
  <c r="Z158" i="25"/>
  <c r="Z594" i="25"/>
  <c r="Z381" i="25"/>
  <c r="Z696" i="25"/>
  <c r="Z340" i="25"/>
  <c r="Z796" i="25"/>
  <c r="Z724" i="25"/>
  <c r="Z82" i="25"/>
  <c r="Z235" i="25"/>
  <c r="Z734" i="25"/>
  <c r="Z548" i="25"/>
  <c r="Z844" i="25"/>
  <c r="Z222" i="25"/>
  <c r="Z563" i="25"/>
  <c r="Z468" i="25"/>
  <c r="Z516" i="25"/>
  <c r="Z723" i="25"/>
  <c r="Z702" i="25"/>
  <c r="Z685" i="25"/>
  <c r="Z144" i="25"/>
  <c r="Z265" i="25"/>
  <c r="Z428" i="25"/>
  <c r="Z9" i="25"/>
  <c r="Z729" i="25"/>
  <c r="Z36" i="25"/>
  <c r="Z863" i="25"/>
  <c r="Z104" i="25"/>
  <c r="Z738" i="25"/>
  <c r="Z647" i="25"/>
  <c r="Z460" i="25"/>
  <c r="Z637" i="25"/>
  <c r="Z672" i="25"/>
  <c r="Z48" i="25"/>
  <c r="Z56" i="25"/>
  <c r="Z836" i="25"/>
  <c r="Z699" i="25"/>
  <c r="Z455" i="25"/>
  <c r="Z60" i="25"/>
  <c r="Z218" i="25"/>
  <c r="Z61" i="25"/>
  <c r="Z744" i="25"/>
  <c r="Z630" i="25"/>
  <c r="Z231" i="25"/>
  <c r="Z160" i="25"/>
  <c r="Z511" i="25"/>
  <c r="Z774" i="25"/>
  <c r="Z477" i="25"/>
  <c r="Z102" i="25"/>
  <c r="Z870" i="25"/>
  <c r="Z614" i="25"/>
  <c r="Z135" i="25"/>
  <c r="Z174" i="25"/>
  <c r="Z139" i="25"/>
  <c r="Z629" i="25"/>
  <c r="Z225" i="25"/>
  <c r="Z674" i="25"/>
  <c r="Z444" i="25"/>
  <c r="Z226" i="25"/>
  <c r="Z530" i="25"/>
  <c r="Z314" i="25"/>
  <c r="Z80" i="25"/>
  <c r="Z539" i="25"/>
  <c r="Z337" i="25"/>
  <c r="Z234" i="25"/>
  <c r="Z463" i="25"/>
  <c r="Z118" i="25"/>
  <c r="Z388" i="25"/>
  <c r="Z169" i="25"/>
  <c r="Z264" i="25"/>
  <c r="Z639" i="25"/>
  <c r="Z840" i="25"/>
  <c r="Z957" i="25"/>
  <c r="Z412" i="25"/>
  <c r="Z375" i="25"/>
  <c r="Z378" i="25"/>
  <c r="Z754" i="25"/>
  <c r="Z654" i="25"/>
  <c r="Z730" i="25"/>
  <c r="Z487" i="25"/>
  <c r="Z129" i="25"/>
  <c r="Z660" i="25"/>
  <c r="Z556" i="25"/>
  <c r="Z143" i="25"/>
  <c r="Z512" i="25"/>
  <c r="Z725" i="25"/>
  <c r="Z366" i="25"/>
  <c r="Z116" i="25"/>
  <c r="Z456" i="25"/>
  <c r="Z110" i="25"/>
  <c r="Z215" i="25"/>
  <c r="Z710" i="25"/>
  <c r="Z508" i="25"/>
  <c r="Z188" i="25"/>
  <c r="Z598" i="25"/>
  <c r="Z105" i="25"/>
  <c r="Z94" i="25"/>
  <c r="Z708" i="25"/>
  <c r="Z694" i="25"/>
  <c r="Z892" i="25"/>
  <c r="Z749" i="25"/>
  <c r="Z700" i="25"/>
  <c r="Z170" i="25"/>
  <c r="Z893" i="25"/>
  <c r="Z874" i="25"/>
  <c r="Z873" i="25"/>
  <c r="Z251" i="25"/>
  <c r="Z172" i="25"/>
  <c r="Z140" i="25"/>
  <c r="Z546" i="25"/>
  <c r="Z876" i="25"/>
  <c r="Z616" i="25"/>
  <c r="Z35" i="25"/>
  <c r="Z329" i="25"/>
  <c r="Z898" i="25"/>
  <c r="Z223" i="25"/>
  <c r="Z405" i="25"/>
  <c r="Z54" i="25"/>
  <c r="Z136" i="25"/>
  <c r="Z266" i="25"/>
  <c r="Z269" i="25"/>
  <c r="Z270" i="25"/>
  <c r="Z609" i="25"/>
  <c r="Z983" i="25"/>
  <c r="Z670" i="25"/>
  <c r="Z271" i="25"/>
  <c r="Z604" i="25"/>
  <c r="Z791" i="25"/>
  <c r="Z845" i="25"/>
  <c r="Z533" i="25"/>
  <c r="Z325" i="25"/>
  <c r="Z450" i="25"/>
  <c r="Z198" i="25"/>
  <c r="Z499" i="25"/>
  <c r="Z579" i="25"/>
  <c r="Z369" i="25"/>
  <c r="Z272" i="25"/>
  <c r="Z553" i="25"/>
  <c r="Z141" i="25"/>
  <c r="Z746" i="25"/>
  <c r="Z975" i="25"/>
  <c r="Z605" i="25"/>
  <c r="Z671" i="25"/>
  <c r="Z161" i="25"/>
  <c r="Z149" i="25"/>
  <c r="Z259" i="25"/>
  <c r="Z794" i="25"/>
  <c r="Z703" i="25"/>
  <c r="Z896" i="25"/>
  <c r="Z587" i="25"/>
  <c r="Z601" i="25"/>
  <c r="Z401" i="25"/>
  <c r="Z618" i="25"/>
  <c r="Z600" i="25"/>
  <c r="Z531" i="25"/>
  <c r="Z586" i="25"/>
  <c r="Z81" i="25"/>
  <c r="Z168" i="25"/>
  <c r="Z294" i="25"/>
  <c r="Z43" i="25"/>
  <c r="Z119" i="25"/>
  <c r="Z891" i="25"/>
  <c r="Z856" i="25"/>
  <c r="Z207" i="25"/>
  <c r="Z610" i="25"/>
  <c r="Z787" i="25"/>
  <c r="Z737" i="25"/>
  <c r="Z514" i="25"/>
  <c r="Z37" i="25"/>
  <c r="Z638" i="25"/>
  <c r="Z627" i="25"/>
  <c r="Z785" i="25"/>
  <c r="Z85" i="25"/>
  <c r="Z879" i="25"/>
  <c r="Z280" i="25"/>
  <c r="Z578" i="25"/>
  <c r="Z488" i="25"/>
  <c r="Z649" i="25"/>
  <c r="Z123" i="25"/>
  <c r="Z695" i="25"/>
  <c r="Z382" i="25"/>
  <c r="Z534" i="25"/>
  <c r="Z608" i="25"/>
  <c r="Z655" i="25"/>
  <c r="Z620" i="25"/>
  <c r="Z427" i="25"/>
  <c r="Z524" i="25"/>
  <c r="Z383" i="25"/>
  <c r="Z566" i="25"/>
  <c r="Z726" i="25"/>
  <c r="Z192" i="25"/>
  <c r="Z400" i="25"/>
  <c r="Z261" i="25"/>
  <c r="Z407" i="25"/>
  <c r="Z656" i="25"/>
  <c r="Z403" i="25"/>
  <c r="Z67" i="25"/>
  <c r="Z42" i="25"/>
  <c r="Z182" i="25"/>
  <c r="Z698" i="25"/>
  <c r="Z142" i="25"/>
  <c r="Z244" i="25"/>
  <c r="Z814" i="25"/>
  <c r="Z714" i="25"/>
  <c r="Z448" i="25"/>
  <c r="Z797" i="25"/>
  <c r="Z611" i="25"/>
  <c r="Z22" i="25"/>
  <c r="Z193" i="25"/>
  <c r="Z210" i="25"/>
  <c r="Z525" i="25"/>
  <c r="Z593" i="25"/>
  <c r="Z632" i="25"/>
  <c r="Z665" i="25"/>
  <c r="Z686" i="25"/>
  <c r="Z760" i="25"/>
  <c r="Z763" i="25"/>
  <c r="Z881" i="25"/>
  <c r="Z4" i="25"/>
  <c r="Z40" i="25"/>
  <c r="Z45" i="25"/>
  <c r="Z47" i="25"/>
  <c r="Z186" i="25"/>
  <c r="Z245" i="25"/>
  <c r="Z394" i="25"/>
  <c r="Z395" i="25"/>
  <c r="Z478" i="25"/>
  <c r="Z581" i="25"/>
  <c r="Z589" i="25"/>
  <c r="Z595" i="25"/>
  <c r="Z613" i="25"/>
  <c r="Z619" i="25"/>
  <c r="Z628" i="25"/>
  <c r="Z636" i="25"/>
  <c r="Z693" i="25"/>
  <c r="Z697" i="25"/>
  <c r="Z704" i="25"/>
  <c r="Z722" i="25"/>
  <c r="Z778" i="25"/>
  <c r="Z809" i="25"/>
  <c r="Z810" i="25"/>
  <c r="Z813" i="25"/>
  <c r="Z862" i="25"/>
  <c r="Z868" i="25"/>
  <c r="Z467" i="25"/>
  <c r="Z648" i="25"/>
  <c r="Z903" i="25"/>
  <c r="Z805" i="25"/>
  <c r="Z897" i="25"/>
  <c r="Z350" i="25"/>
  <c r="Z588" i="25"/>
  <c r="Z248" i="25"/>
  <c r="Z607" i="25"/>
  <c r="Z549" i="25"/>
  <c r="Z529" i="25"/>
  <c r="Z95" i="25"/>
  <c r="Z214" i="25"/>
  <c r="Z707" i="25"/>
  <c r="Z680" i="25"/>
  <c r="Z111" i="25"/>
  <c r="Z409" i="25"/>
  <c r="Z728" i="25"/>
  <c r="Z715" i="25"/>
  <c r="Z859" i="25"/>
  <c r="Z551" i="25"/>
  <c r="Z673" i="25"/>
  <c r="Z83" i="25"/>
  <c r="Z437" i="25"/>
  <c r="Z483" i="25"/>
  <c r="Z617" i="25"/>
  <c r="Z466" i="25"/>
  <c r="Z277" i="25"/>
  <c r="Z687" i="25"/>
  <c r="Z159" i="25"/>
  <c r="Z599" i="25"/>
  <c r="Z131" i="25"/>
  <c r="Z491" i="25"/>
  <c r="Z829" i="25"/>
  <c r="Z379" i="25"/>
  <c r="Z263" i="25"/>
  <c r="Z359" i="25"/>
  <c r="Z574" i="25"/>
  <c r="Z507" i="25"/>
  <c r="Z545" i="25"/>
  <c r="Z368" i="25"/>
  <c r="Z64" i="25"/>
  <c r="Z580" i="25"/>
  <c r="Z900" i="25"/>
  <c r="Z220" i="25"/>
  <c r="Z249" i="25"/>
  <c r="Z3" i="25"/>
  <c r="Z788" i="25"/>
  <c r="Z364" i="25"/>
  <c r="Z65" i="25"/>
  <c r="Z66" i="25"/>
  <c r="Z853" i="25"/>
  <c r="Z431" i="25"/>
  <c r="Z528" i="25"/>
  <c r="Z753" i="25"/>
  <c r="Z348" i="25"/>
  <c r="Z392" i="25"/>
  <c r="Z855" i="25"/>
  <c r="Z557" i="25"/>
  <c r="Z209" i="25"/>
  <c r="Z825" i="25"/>
  <c r="Z783" i="25"/>
  <c r="Z743" i="25"/>
  <c r="Z286" i="25"/>
  <c r="Z906" i="25"/>
  <c r="Z716" i="25"/>
  <c r="Z761" i="25"/>
  <c r="Z803" i="25"/>
  <c r="Z690" i="25"/>
  <c r="Z330" i="25"/>
  <c r="Z175" i="25"/>
  <c r="Z459" i="25"/>
  <c r="Z69" i="25"/>
  <c r="Z669" i="25"/>
  <c r="Z79" i="25"/>
  <c r="Z399" i="25"/>
  <c r="Z895" i="25"/>
  <c r="Z846" i="25"/>
  <c r="Z171" i="25"/>
  <c r="Z449" i="25"/>
  <c r="Z150" i="25"/>
  <c r="Z152" i="25"/>
  <c r="Z775" i="25"/>
  <c r="Z121" i="25"/>
  <c r="Z864" i="25"/>
  <c r="Z398" i="25"/>
  <c r="Z902" i="25"/>
  <c r="Z692" i="25"/>
  <c r="Z802" i="25"/>
  <c r="Z567" i="25"/>
  <c r="Z818" i="25"/>
  <c r="Z824" i="25"/>
  <c r="Z100" i="25"/>
  <c r="Z811" i="25"/>
  <c r="Z30" i="25"/>
  <c r="Z88" i="25"/>
  <c r="Z233" i="25"/>
  <c r="Z164" i="25"/>
  <c r="Z658" i="25"/>
  <c r="Z291" i="25"/>
  <c r="Z538" i="25"/>
  <c r="Z461" i="25"/>
  <c r="Z120" i="25"/>
  <c r="Z831" i="25"/>
  <c r="Z423" i="25"/>
  <c r="Z230" i="25"/>
  <c r="Z513" i="25"/>
  <c r="Z176" i="25"/>
  <c r="Z592" i="25"/>
  <c r="Z677" i="25"/>
  <c r="Z762" i="25"/>
  <c r="Z315" i="25"/>
  <c r="Z479" i="25"/>
  <c r="Z666" i="25"/>
  <c r="Z591" i="25"/>
  <c r="Z273" i="25"/>
  <c r="Z32" i="25"/>
  <c r="Z219" i="25"/>
  <c r="Z99" i="25"/>
  <c r="Z358" i="25"/>
  <c r="Z151" i="25"/>
  <c r="Z817" i="25"/>
  <c r="Z776" i="25"/>
  <c r="Z351" i="25"/>
  <c r="Z312" i="25"/>
  <c r="Z866" i="25"/>
  <c r="Z798" i="25"/>
  <c r="Z576" i="25"/>
  <c r="Z764" i="25"/>
  <c r="Z720" i="25"/>
  <c r="Z558" i="25"/>
  <c r="Z14" i="25"/>
  <c r="Z462" i="25"/>
  <c r="Z474" i="25"/>
  <c r="Z109" i="25"/>
  <c r="Z242" i="25"/>
  <c r="Z489" i="25"/>
  <c r="Z374" i="25"/>
  <c r="Z404" i="25"/>
  <c r="Z196" i="25"/>
  <c r="Z413" i="25"/>
  <c r="Z501" i="25"/>
  <c r="Z943" i="25"/>
  <c r="Z472" i="25"/>
  <c r="Z718" i="25"/>
  <c r="Z768" i="25"/>
  <c r="Z575" i="25"/>
  <c r="Z612" i="25"/>
  <c r="Z274" i="25"/>
  <c r="Z55" i="25"/>
  <c r="Z767" i="25"/>
  <c r="Z572" i="25"/>
  <c r="Z16" i="25"/>
  <c r="Z146" i="25"/>
  <c r="Z416" i="25"/>
  <c r="Z741" i="25"/>
  <c r="Z717" i="25"/>
  <c r="Z396" i="25"/>
  <c r="Z497" i="25"/>
  <c r="Z28" i="25"/>
  <c r="Z816" i="25"/>
  <c r="Z596" i="25"/>
  <c r="Z212" i="25"/>
  <c r="Z145" i="25"/>
  <c r="Z185" i="25"/>
  <c r="Z920" i="25"/>
  <c r="Z84" i="25"/>
  <c r="Z664" i="25"/>
  <c r="Z657" i="25"/>
  <c r="Z7" i="25"/>
  <c r="Z759" i="25"/>
  <c r="Z786" i="25"/>
  <c r="Z228" i="25"/>
  <c r="Z130" i="25"/>
  <c r="Z573" i="25"/>
  <c r="Z577" i="25"/>
  <c r="Z332" i="25"/>
  <c r="Z850" i="25"/>
  <c r="Z634" i="25"/>
  <c r="Z886" i="25"/>
  <c r="Z18" i="25"/>
  <c r="Z191" i="25"/>
  <c r="Z418" i="25"/>
  <c r="Z652" i="25"/>
  <c r="Z705" i="25"/>
  <c r="Z429" i="25"/>
  <c r="Z31" i="25"/>
  <c r="Z75" i="25"/>
  <c r="Z482" i="25"/>
  <c r="Z875" i="25"/>
  <c r="Z422" i="25"/>
  <c r="Z769" i="25"/>
  <c r="Z285" i="25"/>
  <c r="Z709" i="25"/>
  <c r="Z848" i="25"/>
  <c r="Z34" i="25"/>
  <c r="Z386" i="25"/>
  <c r="Z435" i="25"/>
  <c r="Z438" i="25"/>
  <c r="Z452" i="25"/>
  <c r="Z662" i="25"/>
  <c r="Z663" i="25"/>
  <c r="Z847" i="25"/>
  <c r="Z436" i="25"/>
  <c r="Z822" i="25"/>
  <c r="Z651" i="25"/>
  <c r="Z414" i="25"/>
  <c r="Z154" i="25"/>
  <c r="Z838" i="25"/>
  <c r="Z23" i="25"/>
  <c r="Z311" i="25"/>
  <c r="Z216" i="25"/>
  <c r="Z916" i="25"/>
  <c r="Z570" i="25"/>
  <c r="Z112" i="25"/>
  <c r="Z888" i="25"/>
  <c r="Z221" i="25"/>
  <c r="Z6" i="25"/>
  <c r="Z21" i="25"/>
  <c r="Z719" i="25"/>
  <c r="Z361" i="25"/>
  <c r="Z590" i="25"/>
  <c r="Z755" i="25"/>
  <c r="Z153" i="25"/>
  <c r="Z471" i="25"/>
  <c r="Z801" i="25"/>
  <c r="Z712" i="25"/>
  <c r="Z114" i="25"/>
  <c r="Z406" i="25"/>
  <c r="Z884" i="25"/>
  <c r="Z804" i="25"/>
  <c r="Z295" i="25"/>
  <c r="Z841" i="25"/>
  <c r="Z905" i="25"/>
  <c r="Z800" i="25"/>
  <c r="Z500" i="25"/>
  <c r="Z713" i="25"/>
  <c r="Z523" i="25"/>
  <c r="Z227" i="25"/>
  <c r="Z963" i="25"/>
  <c r="Z959" i="25"/>
  <c r="Z25" i="25"/>
  <c r="Z585" i="25"/>
  <c r="Z465" i="25"/>
  <c r="Z899" i="25"/>
  <c r="Z17" i="25"/>
  <c r="Z343" i="25"/>
  <c r="Z542" i="25"/>
  <c r="Z50" i="25"/>
  <c r="Z326" i="25"/>
  <c r="Z281" i="25"/>
  <c r="Z683" i="25"/>
  <c r="Z434" i="25"/>
  <c r="Z826" i="25"/>
  <c r="Z187" i="25"/>
  <c r="Z387" i="25"/>
  <c r="Z433" i="25"/>
  <c r="Z426" i="25"/>
  <c r="Z128" i="25"/>
  <c r="Z372" i="25"/>
  <c r="Z180" i="25"/>
  <c r="Z13" i="25"/>
  <c r="Z246" i="25"/>
  <c r="Z360" i="25"/>
  <c r="Z766" i="25"/>
  <c r="Z642" i="25"/>
  <c r="Z275" i="25"/>
  <c r="Z631" i="25"/>
  <c r="Z584" i="25"/>
  <c r="Z96" i="25"/>
  <c r="Z867" i="25"/>
  <c r="Z279" i="25"/>
  <c r="Z331" i="25"/>
  <c r="Z758" i="25"/>
  <c r="Z751" i="25"/>
  <c r="Z10" i="25"/>
  <c r="Z517" i="25"/>
  <c r="Z208" i="25"/>
  <c r="Z113" i="25"/>
  <c r="Z481" i="25"/>
  <c r="Z41" i="25"/>
  <c r="Z339" i="25"/>
  <c r="Z5" i="25"/>
  <c r="Z732" i="25"/>
  <c r="Z819" i="25"/>
  <c r="Z679" i="25"/>
  <c r="Z646" i="25"/>
  <c r="Z922" i="25"/>
  <c r="Z46" i="25"/>
  <c r="Z98" i="25"/>
  <c r="Z134" i="25"/>
  <c r="Z78" i="25"/>
  <c r="Z8" i="25"/>
  <c r="Z432" i="25"/>
  <c r="Z445" i="25"/>
  <c r="Z520" i="25"/>
  <c r="Z830" i="25"/>
  <c r="Z288" i="25"/>
  <c r="Z205" i="25"/>
  <c r="Z133" i="25"/>
  <c r="Z571" i="25"/>
  <c r="Z740" i="25"/>
  <c r="Z367" i="25"/>
  <c r="Z203" i="25"/>
  <c r="Z603" i="25"/>
  <c r="Z965" i="25"/>
  <c r="Z12" i="25"/>
  <c r="Z90" i="25"/>
  <c r="Z606" i="25"/>
  <c r="Z195" i="25"/>
  <c r="Z771" i="25"/>
  <c r="Z155" i="25"/>
  <c r="Z454" i="25"/>
  <c r="Z808" i="25"/>
  <c r="Z837" i="25"/>
  <c r="Z869" i="25"/>
  <c r="Z981" i="25"/>
  <c r="Z582" i="25"/>
  <c r="Z509" i="25"/>
  <c r="Z675" i="25"/>
  <c r="Z681" i="25"/>
  <c r="Z909" i="25"/>
  <c r="Z984" i="25"/>
  <c r="AC2" i="25"/>
  <c r="AC15" i="25"/>
  <c r="AC19" i="25"/>
  <c r="AC20" i="25"/>
  <c r="AC38" i="25"/>
  <c r="AC39" i="25"/>
  <c r="AC44" i="25"/>
  <c r="AC53" i="25"/>
  <c r="AC58" i="25"/>
  <c r="AC59" i="25"/>
  <c r="AC62" i="25"/>
  <c r="AC71" i="25"/>
  <c r="AC73" i="25"/>
  <c r="AC74" i="25"/>
  <c r="AC86" i="25"/>
  <c r="AC89" i="25"/>
  <c r="AC97" i="25"/>
  <c r="AC106" i="25"/>
  <c r="AC107" i="25"/>
  <c r="AC124" i="25"/>
  <c r="AC125" i="25"/>
  <c r="AC126" i="25"/>
  <c r="AC148" i="25"/>
  <c r="AC162" i="25"/>
  <c r="AC179" i="25"/>
  <c r="AC184" i="25"/>
  <c r="AC189" i="25"/>
  <c r="AC194" i="25"/>
  <c r="AC200" i="25"/>
  <c r="AC201" i="25"/>
  <c r="AC202" i="25"/>
  <c r="AC217" i="25"/>
  <c r="AC243" i="25"/>
  <c r="AC250" i="25"/>
  <c r="AC252" i="25"/>
  <c r="AC253" i="25"/>
  <c r="AC254" i="25"/>
  <c r="AC255" i="25"/>
  <c r="AC256" i="25"/>
  <c r="AC257" i="25"/>
  <c r="AC260" i="25"/>
  <c r="AC297" i="25"/>
  <c r="AC298" i="25"/>
  <c r="AC299" i="25"/>
  <c r="AC300" i="25"/>
  <c r="AC301" i="25"/>
  <c r="AC302" i="25"/>
  <c r="AC303" i="25"/>
  <c r="AC304" i="25"/>
  <c r="AC305" i="25"/>
  <c r="AC306" i="25"/>
  <c r="AC307" i="25"/>
  <c r="AC309" i="25"/>
  <c r="AC310" i="25"/>
  <c r="AC316" i="25"/>
  <c r="AC318" i="25"/>
  <c r="AC319" i="25"/>
  <c r="AC320" i="25"/>
  <c r="AC321" i="25"/>
  <c r="AC322" i="25"/>
  <c r="AC323" i="25"/>
  <c r="AC324" i="25"/>
  <c r="AC328" i="25"/>
  <c r="AC342" i="25"/>
  <c r="AC344" i="25"/>
  <c r="AC346" i="25"/>
  <c r="AC347" i="25"/>
  <c r="AC352" i="25"/>
  <c r="AC356" i="25"/>
  <c r="AC357" i="25"/>
  <c r="AC384" i="25"/>
  <c r="AC385" i="25"/>
  <c r="AC420" i="25"/>
  <c r="AC440" i="25"/>
  <c r="AC442" i="25"/>
  <c r="AC443" i="25"/>
  <c r="AC453" i="25"/>
  <c r="AC494" i="25"/>
  <c r="AC496" i="25"/>
  <c r="AC498" i="25"/>
  <c r="AC503" i="25"/>
  <c r="AC521" i="25"/>
  <c r="AC621" i="25"/>
  <c r="AC622" i="25"/>
  <c r="AC640" i="25"/>
  <c r="AC661" i="25"/>
  <c r="AC742" i="25"/>
  <c r="AC745" i="25"/>
  <c r="AC748" i="25"/>
  <c r="AC750" i="25"/>
  <c r="AC773" i="25"/>
  <c r="AC780" i="25"/>
  <c r="AC781" i="25"/>
  <c r="AC782" i="25"/>
  <c r="AC793" i="25"/>
  <c r="AC799" i="25"/>
  <c r="AC807" i="25"/>
  <c r="AC815" i="25"/>
  <c r="AC839" i="25"/>
  <c r="AC842" i="25"/>
  <c r="AC849" i="25"/>
  <c r="AC852" i="25"/>
  <c r="AC857" i="25"/>
  <c r="AC861" i="25"/>
  <c r="AC877" i="25"/>
  <c r="AC882" i="25"/>
  <c r="AC883" i="25"/>
  <c r="AC885" i="25"/>
  <c r="AC908" i="25"/>
  <c r="AC912" i="25"/>
  <c r="AC913" i="25"/>
  <c r="AC914" i="25"/>
  <c r="AC917" i="25"/>
  <c r="AC919" i="25"/>
  <c r="AC923" i="25"/>
  <c r="AC924" i="25"/>
  <c r="AC927" i="25"/>
  <c r="AC930" i="25"/>
  <c r="AC931" i="25"/>
  <c r="AC932" i="25"/>
  <c r="AC933" i="25"/>
  <c r="AC937" i="25"/>
  <c r="AC939" i="25"/>
  <c r="AC940" i="25"/>
  <c r="AC941" i="25"/>
  <c r="AC944" i="25"/>
  <c r="AC946" i="25"/>
  <c r="AC947" i="25"/>
  <c r="AC949" i="25"/>
  <c r="AC950" i="25"/>
  <c r="AC953" i="25"/>
  <c r="AC954" i="25"/>
  <c r="AC956" i="25"/>
  <c r="AC958" i="25"/>
  <c r="AC961" i="25"/>
  <c r="AC962" i="25"/>
  <c r="AC967" i="25"/>
  <c r="AC970" i="25"/>
  <c r="AC971" i="25"/>
  <c r="AC972" i="25"/>
  <c r="AC973" i="25"/>
  <c r="AC978" i="25"/>
  <c r="AC979" i="25"/>
  <c r="AC982" i="25"/>
  <c r="AC987" i="25"/>
  <c r="AC989" i="25"/>
  <c r="AC990" i="25"/>
  <c r="AC991" i="25"/>
  <c r="AC858" i="25"/>
  <c r="AC408" i="25"/>
  <c r="AC333" i="25"/>
  <c r="AC795" i="25"/>
  <c r="AC27" i="25"/>
  <c r="AC929" i="25"/>
  <c r="AC860" i="25"/>
  <c r="AC417" i="25"/>
  <c r="AC910" i="25"/>
  <c r="AC938" i="25"/>
  <c r="AC789" i="25"/>
  <c r="AC441" i="25"/>
  <c r="AC942" i="25"/>
  <c r="AC935" i="25"/>
  <c r="AC425" i="25"/>
  <c r="AC547" i="25"/>
  <c r="AC980" i="25"/>
  <c r="AC668" i="25"/>
  <c r="AC955" i="25"/>
  <c r="AC926" i="25"/>
  <c r="AC823" i="25"/>
  <c r="AC313" i="25"/>
  <c r="AC951" i="25"/>
  <c r="AC469" i="25"/>
  <c r="AC851" i="25"/>
  <c r="AC968" i="25"/>
  <c r="AC865" i="25"/>
  <c r="AC986" i="25"/>
  <c r="AC952" i="25"/>
  <c r="AC504" i="25"/>
  <c r="AC63" i="25"/>
  <c r="AC901" i="25"/>
  <c r="AC948" i="25"/>
  <c r="AC969" i="25"/>
  <c r="AC945" i="25"/>
  <c r="AC554" i="25"/>
  <c r="AC389" i="25"/>
  <c r="AC974" i="25"/>
  <c r="AC354" i="25"/>
  <c r="AC308" i="25"/>
  <c r="AC752" i="25"/>
  <c r="AC918" i="25"/>
  <c r="AC977" i="25"/>
  <c r="AC206" i="25"/>
  <c r="AC335" i="25"/>
  <c r="AC911" i="25"/>
  <c r="AC138" i="25"/>
  <c r="AC684" i="25"/>
  <c r="AC290" i="25"/>
  <c r="AC936" i="25"/>
  <c r="AC241" i="25"/>
  <c r="AC276" i="25"/>
  <c r="AC701" i="25"/>
  <c r="AC966" i="25"/>
  <c r="AC792" i="25"/>
  <c r="AC177" i="25"/>
  <c r="AC985" i="25"/>
  <c r="AC915" i="25"/>
  <c r="AC430" i="25"/>
  <c r="AC907" i="25"/>
  <c r="AC560" i="25"/>
  <c r="AC421" i="25"/>
  <c r="AC820" i="25"/>
  <c r="AC555" i="25"/>
  <c r="AC338" i="25"/>
  <c r="AC519" i="25"/>
  <c r="AC964" i="25"/>
  <c r="AC925" i="25"/>
  <c r="AC68" i="25"/>
  <c r="AC812" i="25"/>
  <c r="AC653" i="25"/>
  <c r="AC527" i="25"/>
  <c r="AC11" i="25"/>
  <c r="AC559" i="25"/>
  <c r="AC258" i="25"/>
  <c r="AC880" i="25"/>
  <c r="AC597" i="25"/>
  <c r="AC522" i="25"/>
  <c r="AC921" i="25"/>
  <c r="AC777" i="25"/>
  <c r="AC770" i="25"/>
  <c r="AC345" i="25"/>
  <c r="AC458" i="25"/>
  <c r="AC183" i="25"/>
  <c r="AC237" i="25"/>
  <c r="AC278" i="25"/>
  <c r="AC178" i="25"/>
  <c r="AC229" i="25"/>
  <c r="AC157" i="25"/>
  <c r="AC537" i="25"/>
  <c r="AC878" i="25"/>
  <c r="AC650" i="25"/>
  <c r="AC676" i="25"/>
  <c r="AC887" i="25"/>
  <c r="AC480" i="25"/>
  <c r="AC682" i="25"/>
  <c r="AC541" i="25"/>
  <c r="AC928" i="25"/>
  <c r="AC355" i="25"/>
  <c r="AC156" i="25"/>
  <c r="AC779" i="25"/>
  <c r="AC535" i="25"/>
  <c r="AC543" i="25"/>
  <c r="AC132" i="25"/>
  <c r="AC87" i="25"/>
  <c r="AC821" i="25"/>
  <c r="AC502" i="25"/>
  <c r="AC365" i="25"/>
  <c r="AC843" i="25"/>
  <c r="AC341" i="25"/>
  <c r="AC626" i="25"/>
  <c r="AC540" i="25"/>
  <c r="AC827" i="25"/>
  <c r="AC689" i="25"/>
  <c r="AC976" i="25"/>
  <c r="AC402" i="25"/>
  <c r="AC765" i="25"/>
  <c r="AC645" i="25"/>
  <c r="AC532" i="25"/>
  <c r="AC247" i="25"/>
  <c r="AC77" i="25"/>
  <c r="AC363" i="25"/>
  <c r="AC667" i="25"/>
  <c r="AC289" i="25"/>
  <c r="AC561" i="25"/>
  <c r="AC739" i="25"/>
  <c r="AC51" i="25"/>
  <c r="AC76" i="25"/>
  <c r="AC296" i="25"/>
  <c r="AC711" i="25"/>
  <c r="AC282" i="25"/>
  <c r="AC213" i="25"/>
  <c r="AC268" i="25"/>
  <c r="AC334" i="25"/>
  <c r="AC410" i="25"/>
  <c r="AC476" i="25"/>
  <c r="AC377" i="25"/>
  <c r="AC411" i="25"/>
  <c r="AC70" i="25"/>
  <c r="AC988" i="25"/>
  <c r="AC518" i="25"/>
  <c r="AC24" i="25"/>
  <c r="AC470" i="25"/>
  <c r="AC772" i="25"/>
  <c r="AC835" i="25"/>
  <c r="AC565" i="25"/>
  <c r="AC733" i="25"/>
  <c r="AC147" i="25"/>
  <c r="AC197" i="25"/>
  <c r="AC624" i="25"/>
  <c r="AC960" i="25"/>
  <c r="AC336" i="25"/>
  <c r="AC393" i="25"/>
  <c r="AC552" i="25"/>
  <c r="AC127" i="25"/>
  <c r="AC236" i="25"/>
  <c r="AC832" i="25"/>
  <c r="AC317" i="25"/>
  <c r="AC721" i="25"/>
  <c r="AC643" i="25"/>
  <c r="AC181" i="25"/>
  <c r="AC137" i="25"/>
  <c r="AC790" i="25"/>
  <c r="AC424" i="25"/>
  <c r="AC293" i="25"/>
  <c r="AC267" i="25"/>
  <c r="AC894" i="25"/>
  <c r="AC735" i="25"/>
  <c r="AC691" i="25"/>
  <c r="AC287" i="25"/>
  <c r="AC544" i="25"/>
  <c r="AC464" i="25"/>
  <c r="AC165" i="25"/>
  <c r="AC239" i="25"/>
  <c r="AC292" i="25"/>
  <c r="AC890" i="25"/>
  <c r="AC486" i="25"/>
  <c r="AC727" i="25"/>
  <c r="AC515" i="25"/>
  <c r="AC199" i="25"/>
  <c r="AC167" i="25"/>
  <c r="AC108" i="25"/>
  <c r="AC166" i="25"/>
  <c r="AC49" i="25"/>
  <c r="AC641" i="25"/>
  <c r="AC889" i="25"/>
  <c r="AC568" i="25"/>
  <c r="AC52" i="25"/>
  <c r="AC371" i="25"/>
  <c r="AC224" i="25"/>
  <c r="AC390" i="25"/>
  <c r="AC362" i="25"/>
  <c r="AC190" i="25"/>
  <c r="AC391" i="25"/>
  <c r="AC93" i="25"/>
  <c r="AC349" i="25"/>
  <c r="AC373" i="25"/>
  <c r="AC659" i="25"/>
  <c r="AC370" i="25"/>
  <c r="AC397" i="25"/>
  <c r="AC284" i="25"/>
  <c r="AC871" i="25"/>
  <c r="AC872" i="25"/>
  <c r="AC380" i="25"/>
  <c r="AC510" i="25"/>
  <c r="AC262" i="25"/>
  <c r="AC550" i="25"/>
  <c r="AC678" i="25"/>
  <c r="AC451" i="25"/>
  <c r="AC446" i="25"/>
  <c r="AC834" i="25"/>
  <c r="AC447" i="25"/>
  <c r="AC505" i="25"/>
  <c r="AC173" i="25"/>
  <c r="AC283" i="25"/>
  <c r="AC117" i="25"/>
  <c r="AC419" i="25"/>
  <c r="AC833" i="25"/>
  <c r="AC29" i="25"/>
  <c r="AC485" i="25"/>
  <c r="AC26" i="25"/>
  <c r="AC473" i="25"/>
  <c r="AC376" i="25"/>
  <c r="AC731" i="25"/>
  <c r="AC211" i="25"/>
  <c r="AC625" i="25"/>
  <c r="AC688" i="25"/>
  <c r="AC240" i="25"/>
  <c r="AC33" i="25"/>
  <c r="AC583" i="25"/>
  <c r="AC562" i="25"/>
  <c r="AC122" i="25"/>
  <c r="AC526" i="25"/>
  <c r="AC232" i="25"/>
  <c r="AC806" i="25"/>
  <c r="AC353" i="25"/>
  <c r="AC490" i="25"/>
  <c r="AC756" i="25"/>
  <c r="AC506" i="25"/>
  <c r="AC736" i="25"/>
  <c r="AC92" i="25"/>
  <c r="AC91" i="25"/>
  <c r="AC633" i="25"/>
  <c r="AC439" i="25"/>
  <c r="AC757" i="25"/>
  <c r="AC101" i="25"/>
  <c r="AC615" i="25"/>
  <c r="AC569" i="25"/>
  <c r="AC457" i="25"/>
  <c r="AC934" i="25"/>
  <c r="AC495" i="25"/>
  <c r="AC828" i="25"/>
  <c r="AC238" i="25"/>
  <c r="AC747" i="25"/>
  <c r="AC564" i="25"/>
  <c r="AC602" i="25"/>
  <c r="AC415" i="25"/>
  <c r="AC327" i="25"/>
  <c r="AC72" i="25"/>
  <c r="AC854" i="25"/>
  <c r="AC484" i="25"/>
  <c r="AC475" i="25"/>
  <c r="AC904" i="25"/>
  <c r="AC163" i="25"/>
  <c r="AC103" i="25"/>
  <c r="AC57" i="25"/>
  <c r="AC115" i="25"/>
  <c r="AC635" i="25"/>
  <c r="AC706" i="25"/>
  <c r="AC644" i="25"/>
  <c r="AC204" i="25"/>
  <c r="AC623" i="25"/>
  <c r="AC492" i="25"/>
  <c r="AC493" i="25"/>
  <c r="AC536" i="25"/>
  <c r="AC158" i="25"/>
  <c r="AC594" i="25"/>
  <c r="AC381" i="25"/>
  <c r="AC696" i="25"/>
  <c r="AC340" i="25"/>
  <c r="AC796" i="25"/>
  <c r="AC724" i="25"/>
  <c r="AC82" i="25"/>
  <c r="AC235" i="25"/>
  <c r="AC734" i="25"/>
  <c r="AC548" i="25"/>
  <c r="AC844" i="25"/>
  <c r="AC222" i="25"/>
  <c r="AC563" i="25"/>
  <c r="AC468" i="25"/>
  <c r="AC516" i="25"/>
  <c r="AC723" i="25"/>
  <c r="AC702" i="25"/>
  <c r="AC685" i="25"/>
  <c r="AC144" i="25"/>
  <c r="AC265" i="25"/>
  <c r="AC428" i="25"/>
  <c r="AC9" i="25"/>
  <c r="AC729" i="25"/>
  <c r="AC36" i="25"/>
  <c r="AC863" i="25"/>
  <c r="AC104" i="25"/>
  <c r="AC738" i="25"/>
  <c r="AC647" i="25"/>
  <c r="AC460" i="25"/>
  <c r="AC637" i="25"/>
  <c r="AC672" i="25"/>
  <c r="AC48" i="25"/>
  <c r="AC56" i="25"/>
  <c r="AC836" i="25"/>
  <c r="AC699" i="25"/>
  <c r="AC455" i="25"/>
  <c r="AC60" i="25"/>
  <c r="AC218" i="25"/>
  <c r="AC61" i="25"/>
  <c r="AC744" i="25"/>
  <c r="AC630" i="25"/>
  <c r="AC231" i="25"/>
  <c r="AC160" i="25"/>
  <c r="AC511" i="25"/>
  <c r="AC774" i="25"/>
  <c r="AC477" i="25"/>
  <c r="AC102" i="25"/>
  <c r="AC870" i="25"/>
  <c r="AC614" i="25"/>
  <c r="AC135" i="25"/>
  <c r="AC174" i="25"/>
  <c r="AC139" i="25"/>
  <c r="AC629" i="25"/>
  <c r="AC225" i="25"/>
  <c r="AC674" i="25"/>
  <c r="AC444" i="25"/>
  <c r="AC226" i="25"/>
  <c r="AC530" i="25"/>
  <c r="AC314" i="25"/>
  <c r="AC80" i="25"/>
  <c r="AC539" i="25"/>
  <c r="AC337" i="25"/>
  <c r="AC234" i="25"/>
  <c r="AC463" i="25"/>
  <c r="AC118" i="25"/>
  <c r="AC388" i="25"/>
  <c r="AC169" i="25"/>
  <c r="AC264" i="25"/>
  <c r="AC639" i="25"/>
  <c r="AC840" i="25"/>
  <c r="AC957" i="25"/>
  <c r="AC412" i="25"/>
  <c r="AC375" i="25"/>
  <c r="AC378" i="25"/>
  <c r="AC754" i="25"/>
  <c r="AC654" i="25"/>
  <c r="AC730" i="25"/>
  <c r="AC487" i="25"/>
  <c r="AC129" i="25"/>
  <c r="AC660" i="25"/>
  <c r="AC556" i="25"/>
  <c r="AC143" i="25"/>
  <c r="AC512" i="25"/>
  <c r="AC725" i="25"/>
  <c r="AC366" i="25"/>
  <c r="AC116" i="25"/>
  <c r="AC456" i="25"/>
  <c r="AC110" i="25"/>
  <c r="AC215" i="25"/>
  <c r="AC710" i="25"/>
  <c r="AC508" i="25"/>
  <c r="AC188" i="25"/>
  <c r="AC598" i="25"/>
  <c r="AC105" i="25"/>
  <c r="AC94" i="25"/>
  <c r="AC708" i="25"/>
  <c r="AC694" i="25"/>
  <c r="AC892" i="25"/>
  <c r="AC749" i="25"/>
  <c r="AC700" i="25"/>
  <c r="AC170" i="25"/>
  <c r="AC893" i="25"/>
  <c r="AC874" i="25"/>
  <c r="AC873" i="25"/>
  <c r="AC251" i="25"/>
  <c r="AC172" i="25"/>
  <c r="AC140" i="25"/>
  <c r="AC546" i="25"/>
  <c r="AC876" i="25"/>
  <c r="AC616" i="25"/>
  <c r="AC35" i="25"/>
  <c r="AC329" i="25"/>
  <c r="AC898" i="25"/>
  <c r="AC223" i="25"/>
  <c r="AC405" i="25"/>
  <c r="AC54" i="25"/>
  <c r="AC136" i="25"/>
  <c r="AC266" i="25"/>
  <c r="AC269" i="25"/>
  <c r="AC270" i="25"/>
  <c r="AC609" i="25"/>
  <c r="AC983" i="25"/>
  <c r="AC670" i="25"/>
  <c r="AC271" i="25"/>
  <c r="AC604" i="25"/>
  <c r="AC791" i="25"/>
  <c r="AC845" i="25"/>
  <c r="AC533" i="25"/>
  <c r="AC325" i="25"/>
  <c r="AC450" i="25"/>
  <c r="AC198" i="25"/>
  <c r="AC499" i="25"/>
  <c r="AC579" i="25"/>
  <c r="AC369" i="25"/>
  <c r="AC272" i="25"/>
  <c r="AC553" i="25"/>
  <c r="AC141" i="25"/>
  <c r="AC746" i="25"/>
  <c r="AC975" i="25"/>
  <c r="AC605" i="25"/>
  <c r="AC671" i="25"/>
  <c r="AC161" i="25"/>
  <c r="AC149" i="25"/>
  <c r="AC259" i="25"/>
  <c r="AC794" i="25"/>
  <c r="AC703" i="25"/>
  <c r="AC896" i="25"/>
  <c r="AC587" i="25"/>
  <c r="AC601" i="25"/>
  <c r="AC401" i="25"/>
  <c r="AC618" i="25"/>
  <c r="AC600" i="25"/>
  <c r="AC531" i="25"/>
  <c r="AC586" i="25"/>
  <c r="AC81" i="25"/>
  <c r="AC168" i="25"/>
  <c r="AC294" i="25"/>
  <c r="AC43" i="25"/>
  <c r="AC119" i="25"/>
  <c r="AC891" i="25"/>
  <c r="AC856" i="25"/>
  <c r="AC207" i="25"/>
  <c r="AC610" i="25"/>
  <c r="AC787" i="25"/>
  <c r="AC737" i="25"/>
  <c r="AC514" i="25"/>
  <c r="AC37" i="25"/>
  <c r="AC638" i="25"/>
  <c r="AC627" i="25"/>
  <c r="AC785" i="25"/>
  <c r="AC85" i="25"/>
  <c r="AC879" i="25"/>
  <c r="AC280" i="25"/>
  <c r="AC578" i="25"/>
  <c r="AC488" i="25"/>
  <c r="AC649" i="25"/>
  <c r="AC123" i="25"/>
  <c r="AC695" i="25"/>
  <c r="AC382" i="25"/>
  <c r="AC534" i="25"/>
  <c r="AC608" i="25"/>
  <c r="AC655" i="25"/>
  <c r="AC620" i="25"/>
  <c r="AC427" i="25"/>
  <c r="AC524" i="25"/>
  <c r="AC383" i="25"/>
  <c r="AC566" i="25"/>
  <c r="AC726" i="25"/>
  <c r="AC192" i="25"/>
  <c r="AC400" i="25"/>
  <c r="AC261" i="25"/>
  <c r="AC407" i="25"/>
  <c r="AC656" i="25"/>
  <c r="AC403" i="25"/>
  <c r="AC67" i="25"/>
  <c r="AC42" i="25"/>
  <c r="AC182" i="25"/>
  <c r="AC698" i="25"/>
  <c r="AC142" i="25"/>
  <c r="AC244" i="25"/>
  <c r="AC814" i="25"/>
  <c r="AC714" i="25"/>
  <c r="AC448" i="25"/>
  <c r="AC797" i="25"/>
  <c r="AC611" i="25"/>
  <c r="AC22" i="25"/>
  <c r="AC193" i="25"/>
  <c r="AC210" i="25"/>
  <c r="AC525" i="25"/>
  <c r="AC593" i="25"/>
  <c r="AC632" i="25"/>
  <c r="AC665" i="25"/>
  <c r="AC686" i="25"/>
  <c r="AC760" i="25"/>
  <c r="AC763" i="25"/>
  <c r="AC881" i="25"/>
  <c r="AC4" i="25"/>
  <c r="AC40" i="25"/>
  <c r="AC45" i="25"/>
  <c r="AC47" i="25"/>
  <c r="AC186" i="25"/>
  <c r="AC245" i="25"/>
  <c r="AC394" i="25"/>
  <c r="AC395" i="25"/>
  <c r="AC478" i="25"/>
  <c r="AC581" i="25"/>
  <c r="AC589" i="25"/>
  <c r="AC595" i="25"/>
  <c r="AC613" i="25"/>
  <c r="AC619" i="25"/>
  <c r="AC628" i="25"/>
  <c r="AC636" i="25"/>
  <c r="AC693" i="25"/>
  <c r="AC697" i="25"/>
  <c r="AC704" i="25"/>
  <c r="AC722" i="25"/>
  <c r="AC778" i="25"/>
  <c r="AC809" i="25"/>
  <c r="AC810" i="25"/>
  <c r="AC813" i="25"/>
  <c r="AC862" i="25"/>
  <c r="AC868" i="25"/>
  <c r="AC467" i="25"/>
  <c r="AC648" i="25"/>
  <c r="AC903" i="25"/>
  <c r="AC805" i="25"/>
  <c r="AC897" i="25"/>
  <c r="AC350" i="25"/>
  <c r="AC588" i="25"/>
  <c r="AC248" i="25"/>
  <c r="AC607" i="25"/>
  <c r="AC549" i="25"/>
  <c r="AC529" i="25"/>
  <c r="AC95" i="25"/>
  <c r="AC214" i="25"/>
  <c r="AC707" i="25"/>
  <c r="AC680" i="25"/>
  <c r="AC111" i="25"/>
  <c r="AC409" i="25"/>
  <c r="AC728" i="25"/>
  <c r="AC715" i="25"/>
  <c r="AC859" i="25"/>
  <c r="AC551" i="25"/>
  <c r="AC673" i="25"/>
  <c r="AC83" i="25"/>
  <c r="AC437" i="25"/>
  <c r="AC483" i="25"/>
  <c r="AC617" i="25"/>
  <c r="AC466" i="25"/>
  <c r="AC277" i="25"/>
  <c r="AC687" i="25"/>
  <c r="AC159" i="25"/>
  <c r="AC599" i="25"/>
  <c r="AC131" i="25"/>
  <c r="AC491" i="25"/>
  <c r="AC829" i="25"/>
  <c r="AC379" i="25"/>
  <c r="AC263" i="25"/>
  <c r="AC359" i="25"/>
  <c r="AC574" i="25"/>
  <c r="AC507" i="25"/>
  <c r="AC545" i="25"/>
  <c r="AC368" i="25"/>
  <c r="AC64" i="25"/>
  <c r="AC580" i="25"/>
  <c r="AC900" i="25"/>
  <c r="AC220" i="25"/>
  <c r="AC249" i="25"/>
  <c r="AC3" i="25"/>
  <c r="AC788" i="25"/>
  <c r="AC364" i="25"/>
  <c r="AC65" i="25"/>
  <c r="AC66" i="25"/>
  <c r="AC853" i="25"/>
  <c r="AC431" i="25"/>
  <c r="AC528" i="25"/>
  <c r="AC753" i="25"/>
  <c r="AC348" i="25"/>
  <c r="AC392" i="25"/>
  <c r="AC855" i="25"/>
  <c r="AC557" i="25"/>
  <c r="AC209" i="25"/>
  <c r="AC825" i="25"/>
  <c r="AC783" i="25"/>
  <c r="AC743" i="25"/>
  <c r="AC286" i="25"/>
  <c r="AC906" i="25"/>
  <c r="AC716" i="25"/>
  <c r="AC761" i="25"/>
  <c r="AC803" i="25"/>
  <c r="AC690" i="25"/>
  <c r="AC330" i="25"/>
  <c r="AC175" i="25"/>
  <c r="AC459" i="25"/>
  <c r="AC69" i="25"/>
  <c r="AC669" i="25"/>
  <c r="AC79" i="25"/>
  <c r="AC399" i="25"/>
  <c r="AC895" i="25"/>
  <c r="AC846" i="25"/>
  <c r="AC171" i="25"/>
  <c r="AC449" i="25"/>
  <c r="AC150" i="25"/>
  <c r="AC152" i="25"/>
  <c r="AC775" i="25"/>
  <c r="AC121" i="25"/>
  <c r="AC864" i="25"/>
  <c r="AC398" i="25"/>
  <c r="AC902" i="25"/>
  <c r="AC692" i="25"/>
  <c r="AC802" i="25"/>
  <c r="AC567" i="25"/>
  <c r="AC818" i="25"/>
  <c r="AC824" i="25"/>
  <c r="AC100" i="25"/>
  <c r="AC811" i="25"/>
  <c r="AC30" i="25"/>
  <c r="AC88" i="25"/>
  <c r="AC233" i="25"/>
  <c r="AC164" i="25"/>
  <c r="AC658" i="25"/>
  <c r="AC291" i="25"/>
  <c r="AC538" i="25"/>
  <c r="AC461" i="25"/>
  <c r="AC120" i="25"/>
  <c r="AC831" i="25"/>
  <c r="AC423" i="25"/>
  <c r="AC230" i="25"/>
  <c r="AC513" i="25"/>
  <c r="AC176" i="25"/>
  <c r="AC592" i="25"/>
  <c r="AC677" i="25"/>
  <c r="AC762" i="25"/>
  <c r="AC315" i="25"/>
  <c r="AC479" i="25"/>
  <c r="AC666" i="25"/>
  <c r="AC591" i="25"/>
  <c r="AC273" i="25"/>
  <c r="AC32" i="25"/>
  <c r="AC219" i="25"/>
  <c r="AC99" i="25"/>
  <c r="AC358" i="25"/>
  <c r="AC151" i="25"/>
  <c r="AC817" i="25"/>
  <c r="AC776" i="25"/>
  <c r="AC351" i="25"/>
  <c r="AC312" i="25"/>
  <c r="AC866" i="25"/>
  <c r="AC798" i="25"/>
  <c r="AC576" i="25"/>
  <c r="AC764" i="25"/>
  <c r="AC720" i="25"/>
  <c r="AC558" i="25"/>
  <c r="AC14" i="25"/>
  <c r="AC462" i="25"/>
  <c r="AC474" i="25"/>
  <c r="AC109" i="25"/>
  <c r="AC242" i="25"/>
  <c r="AC489" i="25"/>
  <c r="AC374" i="25"/>
  <c r="AC404" i="25"/>
  <c r="AC196" i="25"/>
  <c r="AC413" i="25"/>
  <c r="AC501" i="25"/>
  <c r="AC943" i="25"/>
  <c r="AC472" i="25"/>
  <c r="AC718" i="25"/>
  <c r="AC768" i="25"/>
  <c r="AC575" i="25"/>
  <c r="AC612" i="25"/>
  <c r="AC274" i="25"/>
  <c r="AC55" i="25"/>
  <c r="AC767" i="25"/>
  <c r="AC572" i="25"/>
  <c r="AC16" i="25"/>
  <c r="AC146" i="25"/>
  <c r="AC416" i="25"/>
  <c r="AC741" i="25"/>
  <c r="AC717" i="25"/>
  <c r="AC396" i="25"/>
  <c r="AC497" i="25"/>
  <c r="AC28" i="25"/>
  <c r="AC816" i="25"/>
  <c r="AC596" i="25"/>
  <c r="AC212" i="25"/>
  <c r="AC145" i="25"/>
  <c r="AC185" i="25"/>
  <c r="AC920" i="25"/>
  <c r="AC84" i="25"/>
  <c r="AC664" i="25"/>
  <c r="AC657" i="25"/>
  <c r="AC7" i="25"/>
  <c r="AC759" i="25"/>
  <c r="AC786" i="25"/>
  <c r="AC228" i="25"/>
  <c r="AC130" i="25"/>
  <c r="AC573" i="25"/>
  <c r="AC577" i="25"/>
  <c r="AC332" i="25"/>
  <c r="AC850" i="25"/>
  <c r="AC634" i="25"/>
  <c r="AC886" i="25"/>
  <c r="AC18" i="25"/>
  <c r="AC191" i="25"/>
  <c r="AC418" i="25"/>
  <c r="AC652" i="25"/>
  <c r="AC705" i="25"/>
  <c r="AC429" i="25"/>
  <c r="AC31" i="25"/>
  <c r="AC75" i="25"/>
  <c r="AC482" i="25"/>
  <c r="AC875" i="25"/>
  <c r="AC422" i="25"/>
  <c r="AC769" i="25"/>
  <c r="AC285" i="25"/>
  <c r="AC709" i="25"/>
  <c r="AC848" i="25"/>
  <c r="AC34" i="25"/>
  <c r="AC386" i="25"/>
  <c r="AC435" i="25"/>
  <c r="AC438" i="25"/>
  <c r="AC452" i="25"/>
  <c r="AC662" i="25"/>
  <c r="AC663" i="25"/>
  <c r="AC847" i="25"/>
  <c r="AC436" i="25"/>
  <c r="AC822" i="25"/>
  <c r="AC651" i="25"/>
  <c r="AC414" i="25"/>
  <c r="AC154" i="25"/>
  <c r="AC838" i="25"/>
  <c r="AC23" i="25"/>
  <c r="AC311" i="25"/>
  <c r="AC216" i="25"/>
  <c r="AC916" i="25"/>
  <c r="AC570" i="25"/>
  <c r="AC112" i="25"/>
  <c r="AC888" i="25"/>
  <c r="AC221" i="25"/>
  <c r="AC6" i="25"/>
  <c r="AC21" i="25"/>
  <c r="AC719" i="25"/>
  <c r="AC361" i="25"/>
  <c r="AC590" i="25"/>
  <c r="AC755" i="25"/>
  <c r="AC153" i="25"/>
  <c r="AC471" i="25"/>
  <c r="AC801" i="25"/>
  <c r="AC712" i="25"/>
  <c r="AC114" i="25"/>
  <c r="AC406" i="25"/>
  <c r="AC884" i="25"/>
  <c r="AC804" i="25"/>
  <c r="AC295" i="25"/>
  <c r="AC841" i="25"/>
  <c r="AC905" i="25"/>
  <c r="AC800" i="25"/>
  <c r="AC500" i="25"/>
  <c r="AC713" i="25"/>
  <c r="AC523" i="25"/>
  <c r="AC227" i="25"/>
  <c r="AC963" i="25"/>
  <c r="AC959" i="25"/>
  <c r="AC25" i="25"/>
  <c r="AC585" i="25"/>
  <c r="AC465" i="25"/>
  <c r="AC899" i="25"/>
  <c r="AC17" i="25"/>
  <c r="AC343" i="25"/>
  <c r="AC542" i="25"/>
  <c r="AC50" i="25"/>
  <c r="AC326" i="25"/>
  <c r="AC281" i="25"/>
  <c r="AC683" i="25"/>
  <c r="AC434" i="25"/>
  <c r="AC826" i="25"/>
  <c r="AC187" i="25"/>
  <c r="AC387" i="25"/>
  <c r="AC433" i="25"/>
  <c r="AC426" i="25"/>
  <c r="AC128" i="25"/>
  <c r="AC372" i="25"/>
  <c r="AC180" i="25"/>
  <c r="AC13" i="25"/>
  <c r="AC246" i="25"/>
  <c r="AC360" i="25"/>
  <c r="AC766" i="25"/>
  <c r="AC642" i="25"/>
  <c r="AC275" i="25"/>
  <c r="AC631" i="25"/>
  <c r="AC584" i="25"/>
  <c r="AC96" i="25"/>
  <c r="AC867" i="25"/>
  <c r="AC279" i="25"/>
  <c r="AC331" i="25"/>
  <c r="AC758" i="25"/>
  <c r="AC751" i="25"/>
  <c r="AC10" i="25"/>
  <c r="AC517" i="25"/>
  <c r="AC208" i="25"/>
  <c r="AC113" i="25"/>
  <c r="AC481" i="25"/>
  <c r="AC41" i="25"/>
  <c r="AC339" i="25"/>
  <c r="AC5" i="25"/>
  <c r="AC732" i="25"/>
  <c r="AC819" i="25"/>
  <c r="AC679" i="25"/>
  <c r="AC646" i="25"/>
  <c r="AC922" i="25"/>
  <c r="AC46" i="25"/>
  <c r="AC98" i="25"/>
  <c r="AC134" i="25"/>
  <c r="AC78" i="25"/>
  <c r="AC8" i="25"/>
  <c r="AC432" i="25"/>
  <c r="AC445" i="25"/>
  <c r="AC520" i="25"/>
  <c r="AC830" i="25"/>
  <c r="AC288" i="25"/>
  <c r="AC205" i="25"/>
  <c r="AC133" i="25"/>
  <c r="AC571" i="25"/>
  <c r="AC740" i="25"/>
  <c r="AC367" i="25"/>
  <c r="AC203" i="25"/>
  <c r="AC603" i="25"/>
  <c r="AC965" i="25"/>
  <c r="AC12" i="25"/>
  <c r="AC90" i="25"/>
  <c r="AC606" i="25"/>
  <c r="AC195" i="25"/>
  <c r="AC771" i="25"/>
  <c r="AC155" i="25"/>
  <c r="AC454" i="25"/>
  <c r="AC808" i="25"/>
  <c r="AC837" i="25"/>
  <c r="AC869" i="25"/>
  <c r="AC981" i="25"/>
  <c r="AC582" i="25"/>
  <c r="AC509" i="25"/>
  <c r="AC675" i="25"/>
  <c r="AC681" i="25"/>
  <c r="AC909" i="25"/>
  <c r="AC984" i="25"/>
  <c r="AA2" i="25"/>
  <c r="AB2" i="25" s="1"/>
  <c r="AA15" i="25"/>
  <c r="AB15" i="25" s="1"/>
  <c r="AA19" i="25"/>
  <c r="AB19" i="25" s="1"/>
  <c r="AA20" i="25"/>
  <c r="AB20" i="25" s="1"/>
  <c r="AA38" i="25"/>
  <c r="AB38" i="25" s="1"/>
  <c r="AA39" i="25"/>
  <c r="AB39" i="25" s="1"/>
  <c r="AA44" i="25"/>
  <c r="AB44" i="25" s="1"/>
  <c r="AA53" i="25"/>
  <c r="AB53" i="25" s="1"/>
  <c r="AA58" i="25"/>
  <c r="AB58" i="25" s="1"/>
  <c r="AA59" i="25"/>
  <c r="AB59" i="25" s="1"/>
  <c r="AA62" i="25"/>
  <c r="AB62" i="25" s="1"/>
  <c r="AA71" i="25"/>
  <c r="AB71" i="25" s="1"/>
  <c r="AA73" i="25"/>
  <c r="AB73" i="25" s="1"/>
  <c r="AA74" i="25"/>
  <c r="AB74" i="25" s="1"/>
  <c r="AA86" i="25"/>
  <c r="AB86" i="25" s="1"/>
  <c r="AA89" i="25"/>
  <c r="AB89" i="25" s="1"/>
  <c r="AA97" i="25"/>
  <c r="AB97" i="25" s="1"/>
  <c r="AA106" i="25"/>
  <c r="AB106" i="25" s="1"/>
  <c r="AA107" i="25"/>
  <c r="AB107" i="25" s="1"/>
  <c r="AA124" i="25"/>
  <c r="AB124" i="25" s="1"/>
  <c r="AA125" i="25"/>
  <c r="AB125" i="25" s="1"/>
  <c r="AA126" i="25"/>
  <c r="AB126" i="25" s="1"/>
  <c r="AA148" i="25"/>
  <c r="AB148" i="25" s="1"/>
  <c r="AA162" i="25"/>
  <c r="AB162" i="25" s="1"/>
  <c r="AA179" i="25"/>
  <c r="AB179" i="25" s="1"/>
  <c r="AA184" i="25"/>
  <c r="AB184" i="25" s="1"/>
  <c r="AA189" i="25"/>
  <c r="AB189" i="25" s="1"/>
  <c r="AA194" i="25"/>
  <c r="AB194" i="25" s="1"/>
  <c r="AA200" i="25"/>
  <c r="AB200" i="25" s="1"/>
  <c r="AA201" i="25"/>
  <c r="AB201" i="25" s="1"/>
  <c r="AA202" i="25"/>
  <c r="AB202" i="25" s="1"/>
  <c r="AA217" i="25"/>
  <c r="AB217" i="25" s="1"/>
  <c r="AA243" i="25"/>
  <c r="AB243" i="25" s="1"/>
  <c r="AA250" i="25"/>
  <c r="AB250" i="25" s="1"/>
  <c r="AA252" i="25"/>
  <c r="AB252" i="25" s="1"/>
  <c r="AA253" i="25"/>
  <c r="AB253" i="25" s="1"/>
  <c r="AA254" i="25"/>
  <c r="AB254" i="25" s="1"/>
  <c r="AA255" i="25"/>
  <c r="AB255" i="25" s="1"/>
  <c r="AA256" i="25"/>
  <c r="AB256" i="25" s="1"/>
  <c r="AA257" i="25"/>
  <c r="AB257" i="25" s="1"/>
  <c r="AA260" i="25"/>
  <c r="AB260" i="25" s="1"/>
  <c r="AA297" i="25"/>
  <c r="AB297" i="25" s="1"/>
  <c r="AA298" i="25"/>
  <c r="AB298" i="25" s="1"/>
  <c r="AA299" i="25"/>
  <c r="AB299" i="25" s="1"/>
  <c r="AA300" i="25"/>
  <c r="AB300" i="25" s="1"/>
  <c r="AA301" i="25"/>
  <c r="AB301" i="25" s="1"/>
  <c r="AA302" i="25"/>
  <c r="AB302" i="25" s="1"/>
  <c r="AA303" i="25"/>
  <c r="AB303" i="25" s="1"/>
  <c r="AA304" i="25"/>
  <c r="AB304" i="25" s="1"/>
  <c r="AA305" i="25"/>
  <c r="AB305" i="25" s="1"/>
  <c r="AA306" i="25"/>
  <c r="AB306" i="25" s="1"/>
  <c r="AA307" i="25"/>
  <c r="AB307" i="25" s="1"/>
  <c r="AA309" i="25"/>
  <c r="AB309" i="25" s="1"/>
  <c r="AA310" i="25"/>
  <c r="AB310" i="25" s="1"/>
  <c r="AA316" i="25"/>
  <c r="AB316" i="25" s="1"/>
  <c r="AA318" i="25"/>
  <c r="AB318" i="25" s="1"/>
  <c r="AA319" i="25"/>
  <c r="AB319" i="25" s="1"/>
  <c r="AA320" i="25"/>
  <c r="AB320" i="25" s="1"/>
  <c r="AA321" i="25"/>
  <c r="AB321" i="25" s="1"/>
  <c r="AA322" i="25"/>
  <c r="AB322" i="25" s="1"/>
  <c r="AA323" i="25"/>
  <c r="AB323" i="25" s="1"/>
  <c r="AA324" i="25"/>
  <c r="AB324" i="25" s="1"/>
  <c r="AA328" i="25"/>
  <c r="AB328" i="25" s="1"/>
  <c r="AA342" i="25"/>
  <c r="AB342" i="25" s="1"/>
  <c r="AA344" i="25"/>
  <c r="AB344" i="25" s="1"/>
  <c r="AA346" i="25"/>
  <c r="AB346" i="25" s="1"/>
  <c r="AA347" i="25"/>
  <c r="AB347" i="25" s="1"/>
  <c r="AA352" i="25"/>
  <c r="AB352" i="25" s="1"/>
  <c r="AA356" i="25"/>
  <c r="AB356" i="25" s="1"/>
  <c r="AA357" i="25"/>
  <c r="AB357" i="25" s="1"/>
  <c r="AA384" i="25"/>
  <c r="AB384" i="25" s="1"/>
  <c r="AA385" i="25"/>
  <c r="AB385" i="25" s="1"/>
  <c r="AA420" i="25"/>
  <c r="AB420" i="25" s="1"/>
  <c r="AA440" i="25"/>
  <c r="AB440" i="25" s="1"/>
  <c r="AA442" i="25"/>
  <c r="AB442" i="25" s="1"/>
  <c r="AA443" i="25"/>
  <c r="AB443" i="25" s="1"/>
  <c r="AA453" i="25"/>
  <c r="AB453" i="25" s="1"/>
  <c r="AA494" i="25"/>
  <c r="AB494" i="25" s="1"/>
  <c r="AA496" i="25"/>
  <c r="AB496" i="25" s="1"/>
  <c r="AA498" i="25"/>
  <c r="AB498" i="25" s="1"/>
  <c r="AA503" i="25"/>
  <c r="AB503" i="25" s="1"/>
  <c r="AA521" i="25"/>
  <c r="AB521" i="25" s="1"/>
  <c r="AA621" i="25"/>
  <c r="AB621" i="25" s="1"/>
  <c r="AA622" i="25"/>
  <c r="AB622" i="25" s="1"/>
  <c r="AA640" i="25"/>
  <c r="AB640" i="25" s="1"/>
  <c r="AA661" i="25"/>
  <c r="AB661" i="25" s="1"/>
  <c r="AA742" i="25"/>
  <c r="AB742" i="25" s="1"/>
  <c r="AA745" i="25"/>
  <c r="AB745" i="25" s="1"/>
  <c r="AA748" i="25"/>
  <c r="AB748" i="25" s="1"/>
  <c r="AA750" i="25"/>
  <c r="AB750" i="25" s="1"/>
  <c r="AA773" i="25"/>
  <c r="AB773" i="25" s="1"/>
  <c r="AA780" i="25"/>
  <c r="AB780" i="25" s="1"/>
  <c r="AA781" i="25"/>
  <c r="AB781" i="25" s="1"/>
  <c r="AA782" i="25"/>
  <c r="AB782" i="25" s="1"/>
  <c r="AA793" i="25"/>
  <c r="AB793" i="25" s="1"/>
  <c r="AA799" i="25"/>
  <c r="AB799" i="25" s="1"/>
  <c r="AA807" i="25"/>
  <c r="AB807" i="25" s="1"/>
  <c r="AA815" i="25"/>
  <c r="AB815" i="25" s="1"/>
  <c r="AA839" i="25"/>
  <c r="AB839" i="25" s="1"/>
  <c r="AA842" i="25"/>
  <c r="AB842" i="25" s="1"/>
  <c r="AA849" i="25"/>
  <c r="AB849" i="25" s="1"/>
  <c r="AA852" i="25"/>
  <c r="AB852" i="25" s="1"/>
  <c r="AA857" i="25"/>
  <c r="AB857" i="25" s="1"/>
  <c r="AA861" i="25"/>
  <c r="AB861" i="25" s="1"/>
  <c r="AA877" i="25"/>
  <c r="AB877" i="25" s="1"/>
  <c r="AA882" i="25"/>
  <c r="AB882" i="25" s="1"/>
  <c r="AA883" i="25"/>
  <c r="AB883" i="25" s="1"/>
  <c r="AA885" i="25"/>
  <c r="AB885" i="25" s="1"/>
  <c r="AA908" i="25"/>
  <c r="AB908" i="25" s="1"/>
  <c r="AA912" i="25"/>
  <c r="AB912" i="25" s="1"/>
  <c r="AA913" i="25"/>
  <c r="AB913" i="25" s="1"/>
  <c r="AA914" i="25"/>
  <c r="AB914" i="25" s="1"/>
  <c r="AA917" i="25"/>
  <c r="AB917" i="25" s="1"/>
  <c r="AA919" i="25"/>
  <c r="AB919" i="25" s="1"/>
  <c r="AA923" i="25"/>
  <c r="AB923" i="25" s="1"/>
  <c r="AA924" i="25"/>
  <c r="AB924" i="25" s="1"/>
  <c r="AA927" i="25"/>
  <c r="AB927" i="25" s="1"/>
  <c r="AA930" i="25"/>
  <c r="AB930" i="25" s="1"/>
  <c r="AA931" i="25"/>
  <c r="AB931" i="25" s="1"/>
  <c r="AA932" i="25"/>
  <c r="AB932" i="25" s="1"/>
  <c r="AA933" i="25"/>
  <c r="AB933" i="25" s="1"/>
  <c r="AA937" i="25"/>
  <c r="AB937" i="25" s="1"/>
  <c r="AA939" i="25"/>
  <c r="AB939" i="25" s="1"/>
  <c r="AA940" i="25"/>
  <c r="AB940" i="25" s="1"/>
  <c r="AA941" i="25"/>
  <c r="AB941" i="25" s="1"/>
  <c r="AA944" i="25"/>
  <c r="AB944" i="25" s="1"/>
  <c r="AA946" i="25"/>
  <c r="AB946" i="25" s="1"/>
  <c r="AA947" i="25"/>
  <c r="AB947" i="25" s="1"/>
  <c r="AA949" i="25"/>
  <c r="AB949" i="25" s="1"/>
  <c r="AA950" i="25"/>
  <c r="AB950" i="25" s="1"/>
  <c r="AA953" i="25"/>
  <c r="AB953" i="25" s="1"/>
  <c r="AA954" i="25"/>
  <c r="AB954" i="25" s="1"/>
  <c r="AA956" i="25"/>
  <c r="AB956" i="25" s="1"/>
  <c r="AA958" i="25"/>
  <c r="AB958" i="25" s="1"/>
  <c r="AA961" i="25"/>
  <c r="AB961" i="25" s="1"/>
  <c r="AA962" i="25"/>
  <c r="AB962" i="25" s="1"/>
  <c r="AA967" i="25"/>
  <c r="AB967" i="25" s="1"/>
  <c r="AA970" i="25"/>
  <c r="AB970" i="25" s="1"/>
  <c r="AA971" i="25"/>
  <c r="AB971" i="25" s="1"/>
  <c r="AA972" i="25"/>
  <c r="AB972" i="25" s="1"/>
  <c r="AA973" i="25"/>
  <c r="AB973" i="25" s="1"/>
  <c r="AA978" i="25"/>
  <c r="AB978" i="25" s="1"/>
  <c r="AA979" i="25"/>
  <c r="AB979" i="25" s="1"/>
  <c r="AA982" i="25"/>
  <c r="AB982" i="25" s="1"/>
  <c r="AA987" i="25"/>
  <c r="AB987" i="25" s="1"/>
  <c r="AA989" i="25"/>
  <c r="AB989" i="25" s="1"/>
  <c r="AA990" i="25"/>
  <c r="AB990" i="25" s="1"/>
  <c r="AA991" i="25"/>
  <c r="AB991" i="25" s="1"/>
  <c r="AA858" i="25"/>
  <c r="AB858" i="25" s="1"/>
  <c r="AA408" i="25"/>
  <c r="AB408" i="25" s="1"/>
  <c r="AA333" i="25"/>
  <c r="AB333" i="25" s="1"/>
  <c r="AA795" i="25"/>
  <c r="AB795" i="25" s="1"/>
  <c r="AA27" i="25"/>
  <c r="AB27" i="25" s="1"/>
  <c r="AA929" i="25"/>
  <c r="AB929" i="25" s="1"/>
  <c r="AA860" i="25"/>
  <c r="AB860" i="25" s="1"/>
  <c r="AA417" i="25"/>
  <c r="AB417" i="25" s="1"/>
  <c r="AA910" i="25"/>
  <c r="AB910" i="25" s="1"/>
  <c r="AA938" i="25"/>
  <c r="AB938" i="25" s="1"/>
  <c r="AA789" i="25"/>
  <c r="AB789" i="25" s="1"/>
  <c r="AA441" i="25"/>
  <c r="AB441" i="25" s="1"/>
  <c r="AA942" i="25"/>
  <c r="AB942" i="25" s="1"/>
  <c r="AA935" i="25"/>
  <c r="AB935" i="25" s="1"/>
  <c r="AA425" i="25"/>
  <c r="AB425" i="25" s="1"/>
  <c r="AA547" i="25"/>
  <c r="AB547" i="25" s="1"/>
  <c r="AA980" i="25"/>
  <c r="AB980" i="25" s="1"/>
  <c r="AA668" i="25"/>
  <c r="AB668" i="25" s="1"/>
  <c r="AA955" i="25"/>
  <c r="AB955" i="25" s="1"/>
  <c r="AA926" i="25"/>
  <c r="AB926" i="25" s="1"/>
  <c r="AA823" i="25"/>
  <c r="AB823" i="25" s="1"/>
  <c r="AA313" i="25"/>
  <c r="AB313" i="25" s="1"/>
  <c r="AA951" i="25"/>
  <c r="AB951" i="25" s="1"/>
  <c r="AA469" i="25"/>
  <c r="AB469" i="25" s="1"/>
  <c r="AA851" i="25"/>
  <c r="AB851" i="25" s="1"/>
  <c r="AA968" i="25"/>
  <c r="AB968" i="25" s="1"/>
  <c r="AA865" i="25"/>
  <c r="AB865" i="25" s="1"/>
  <c r="AA986" i="25"/>
  <c r="AB986" i="25" s="1"/>
  <c r="AA952" i="25"/>
  <c r="AB952" i="25" s="1"/>
  <c r="AA504" i="25"/>
  <c r="AB504" i="25" s="1"/>
  <c r="AA63" i="25"/>
  <c r="AB63" i="25" s="1"/>
  <c r="AA901" i="25"/>
  <c r="AB901" i="25" s="1"/>
  <c r="AA948" i="25"/>
  <c r="AB948" i="25" s="1"/>
  <c r="AA969" i="25"/>
  <c r="AB969" i="25" s="1"/>
  <c r="AA945" i="25"/>
  <c r="AB945" i="25" s="1"/>
  <c r="AA554" i="25"/>
  <c r="AB554" i="25" s="1"/>
  <c r="AA389" i="25"/>
  <c r="AB389" i="25" s="1"/>
  <c r="AA974" i="25"/>
  <c r="AB974" i="25" s="1"/>
  <c r="AA354" i="25"/>
  <c r="AB354" i="25" s="1"/>
  <c r="AA308" i="25"/>
  <c r="AB308" i="25" s="1"/>
  <c r="AA752" i="25"/>
  <c r="AB752" i="25" s="1"/>
  <c r="AA918" i="25"/>
  <c r="AB918" i="25" s="1"/>
  <c r="AA977" i="25"/>
  <c r="AB977" i="25" s="1"/>
  <c r="AA206" i="25"/>
  <c r="AB206" i="25" s="1"/>
  <c r="AA335" i="25"/>
  <c r="AB335" i="25" s="1"/>
  <c r="AA911" i="25"/>
  <c r="AB911" i="25" s="1"/>
  <c r="AA138" i="25"/>
  <c r="AB138" i="25" s="1"/>
  <c r="AA684" i="25"/>
  <c r="AB684" i="25" s="1"/>
  <c r="AA290" i="25"/>
  <c r="AB290" i="25" s="1"/>
  <c r="AA936" i="25"/>
  <c r="AB936" i="25" s="1"/>
  <c r="AA241" i="25"/>
  <c r="AB241" i="25" s="1"/>
  <c r="AA276" i="25"/>
  <c r="AB276" i="25" s="1"/>
  <c r="AA701" i="25"/>
  <c r="AB701" i="25" s="1"/>
  <c r="AA966" i="25"/>
  <c r="AB966" i="25" s="1"/>
  <c r="AA792" i="25"/>
  <c r="AB792" i="25" s="1"/>
  <c r="AA177" i="25"/>
  <c r="AB177" i="25" s="1"/>
  <c r="AA985" i="25"/>
  <c r="AB985" i="25" s="1"/>
  <c r="AA915" i="25"/>
  <c r="AB915" i="25" s="1"/>
  <c r="AA430" i="25"/>
  <c r="AB430" i="25" s="1"/>
  <c r="AA907" i="25"/>
  <c r="AB907" i="25" s="1"/>
  <c r="AA560" i="25"/>
  <c r="AB560" i="25" s="1"/>
  <c r="AA421" i="25"/>
  <c r="AB421" i="25" s="1"/>
  <c r="AA820" i="25"/>
  <c r="AB820" i="25" s="1"/>
  <c r="AA555" i="25"/>
  <c r="AB555" i="25" s="1"/>
  <c r="AA338" i="25"/>
  <c r="AB338" i="25" s="1"/>
  <c r="AA519" i="25"/>
  <c r="AB519" i="25" s="1"/>
  <c r="AA964" i="25"/>
  <c r="AB964" i="25" s="1"/>
  <c r="AA925" i="25"/>
  <c r="AB925" i="25" s="1"/>
  <c r="AA68" i="25"/>
  <c r="AB68" i="25" s="1"/>
  <c r="AA812" i="25"/>
  <c r="AB812" i="25" s="1"/>
  <c r="AA653" i="25"/>
  <c r="AB653" i="25" s="1"/>
  <c r="AA527" i="25"/>
  <c r="AB527" i="25" s="1"/>
  <c r="AA11" i="25"/>
  <c r="AB11" i="25" s="1"/>
  <c r="AA559" i="25"/>
  <c r="AB559" i="25" s="1"/>
  <c r="AA258" i="25"/>
  <c r="AB258" i="25" s="1"/>
  <c r="AA880" i="25"/>
  <c r="AB880" i="25" s="1"/>
  <c r="AA597" i="25"/>
  <c r="AB597" i="25" s="1"/>
  <c r="AA522" i="25"/>
  <c r="AB522" i="25" s="1"/>
  <c r="AA921" i="25"/>
  <c r="AB921" i="25" s="1"/>
  <c r="AA777" i="25"/>
  <c r="AB777" i="25" s="1"/>
  <c r="AA770" i="25"/>
  <c r="AB770" i="25" s="1"/>
  <c r="AA345" i="25"/>
  <c r="AB345" i="25" s="1"/>
  <c r="AA458" i="25"/>
  <c r="AB458" i="25" s="1"/>
  <c r="AA183" i="25"/>
  <c r="AB183" i="25" s="1"/>
  <c r="AA237" i="25"/>
  <c r="AB237" i="25" s="1"/>
  <c r="AA278" i="25"/>
  <c r="AB278" i="25" s="1"/>
  <c r="AA178" i="25"/>
  <c r="AB178" i="25" s="1"/>
  <c r="AA229" i="25"/>
  <c r="AB229" i="25" s="1"/>
  <c r="AA157" i="25"/>
  <c r="AB157" i="25" s="1"/>
  <c r="AA537" i="25"/>
  <c r="AB537" i="25" s="1"/>
  <c r="AA878" i="25"/>
  <c r="AB878" i="25" s="1"/>
  <c r="AA650" i="25"/>
  <c r="AB650" i="25" s="1"/>
  <c r="AA676" i="25"/>
  <c r="AB676" i="25" s="1"/>
  <c r="AA887" i="25"/>
  <c r="AB887" i="25" s="1"/>
  <c r="AA480" i="25"/>
  <c r="AB480" i="25" s="1"/>
  <c r="AA682" i="25"/>
  <c r="AB682" i="25" s="1"/>
  <c r="AA541" i="25"/>
  <c r="AB541" i="25" s="1"/>
  <c r="AA928" i="25"/>
  <c r="AB928" i="25" s="1"/>
  <c r="AA355" i="25"/>
  <c r="AB355" i="25" s="1"/>
  <c r="AA156" i="25"/>
  <c r="AB156" i="25" s="1"/>
  <c r="AA779" i="25"/>
  <c r="AB779" i="25" s="1"/>
  <c r="AA535" i="25"/>
  <c r="AB535" i="25" s="1"/>
  <c r="AA543" i="25"/>
  <c r="AB543" i="25" s="1"/>
  <c r="AA132" i="25"/>
  <c r="AB132" i="25" s="1"/>
  <c r="AA87" i="25"/>
  <c r="AB87" i="25" s="1"/>
  <c r="AA821" i="25"/>
  <c r="AB821" i="25" s="1"/>
  <c r="AA502" i="25"/>
  <c r="AB502" i="25" s="1"/>
  <c r="AA365" i="25"/>
  <c r="AB365" i="25" s="1"/>
  <c r="AA843" i="25"/>
  <c r="AB843" i="25" s="1"/>
  <c r="AA341" i="25"/>
  <c r="AB341" i="25" s="1"/>
  <c r="AA626" i="25"/>
  <c r="AB626" i="25" s="1"/>
  <c r="AA540" i="25"/>
  <c r="AB540" i="25" s="1"/>
  <c r="AA827" i="25"/>
  <c r="AB827" i="25" s="1"/>
  <c r="AA689" i="25"/>
  <c r="AB689" i="25" s="1"/>
  <c r="AA976" i="25"/>
  <c r="AB976" i="25" s="1"/>
  <c r="AA402" i="25"/>
  <c r="AB402" i="25" s="1"/>
  <c r="AA765" i="25"/>
  <c r="AB765" i="25" s="1"/>
  <c r="AA645" i="25"/>
  <c r="AB645" i="25" s="1"/>
  <c r="AA532" i="25"/>
  <c r="AB532" i="25" s="1"/>
  <c r="AA247" i="25"/>
  <c r="AB247" i="25" s="1"/>
  <c r="AA77" i="25"/>
  <c r="AB77" i="25" s="1"/>
  <c r="AA363" i="25"/>
  <c r="AB363" i="25" s="1"/>
  <c r="AA667" i="25"/>
  <c r="AB667" i="25" s="1"/>
  <c r="AA289" i="25"/>
  <c r="AB289" i="25" s="1"/>
  <c r="AA561" i="25"/>
  <c r="AB561" i="25" s="1"/>
  <c r="AA739" i="25"/>
  <c r="AB739" i="25" s="1"/>
  <c r="AA51" i="25"/>
  <c r="AB51" i="25" s="1"/>
  <c r="AA76" i="25"/>
  <c r="AB76" i="25" s="1"/>
  <c r="AA296" i="25"/>
  <c r="AB296" i="25" s="1"/>
  <c r="AA711" i="25"/>
  <c r="AB711" i="25" s="1"/>
  <c r="AA282" i="25"/>
  <c r="AB282" i="25" s="1"/>
  <c r="AA213" i="25"/>
  <c r="AB213" i="25" s="1"/>
  <c r="AA268" i="25"/>
  <c r="AB268" i="25" s="1"/>
  <c r="AA334" i="25"/>
  <c r="AB334" i="25" s="1"/>
  <c r="AA410" i="25"/>
  <c r="AB410" i="25" s="1"/>
  <c r="AA476" i="25"/>
  <c r="AB476" i="25" s="1"/>
  <c r="AA377" i="25"/>
  <c r="AB377" i="25" s="1"/>
  <c r="AA411" i="25"/>
  <c r="AB411" i="25" s="1"/>
  <c r="AA70" i="25"/>
  <c r="AB70" i="25" s="1"/>
  <c r="AA988" i="25"/>
  <c r="AB988" i="25" s="1"/>
  <c r="AA518" i="25"/>
  <c r="AB518" i="25" s="1"/>
  <c r="AA24" i="25"/>
  <c r="AB24" i="25" s="1"/>
  <c r="AA470" i="25"/>
  <c r="AB470" i="25" s="1"/>
  <c r="AA772" i="25"/>
  <c r="AB772" i="25" s="1"/>
  <c r="AA835" i="25"/>
  <c r="AB835" i="25" s="1"/>
  <c r="AA565" i="25"/>
  <c r="AB565" i="25" s="1"/>
  <c r="AA733" i="25"/>
  <c r="AB733" i="25" s="1"/>
  <c r="AA147" i="25"/>
  <c r="AB147" i="25" s="1"/>
  <c r="AA197" i="25"/>
  <c r="AB197" i="25" s="1"/>
  <c r="AA624" i="25"/>
  <c r="AB624" i="25" s="1"/>
  <c r="AA960" i="25"/>
  <c r="AB960" i="25" s="1"/>
  <c r="AA336" i="25"/>
  <c r="AB336" i="25" s="1"/>
  <c r="AA393" i="25"/>
  <c r="AB393" i="25" s="1"/>
  <c r="AA552" i="25"/>
  <c r="AB552" i="25" s="1"/>
  <c r="AA127" i="25"/>
  <c r="AB127" i="25" s="1"/>
  <c r="AA236" i="25"/>
  <c r="AB236" i="25" s="1"/>
  <c r="AA832" i="25"/>
  <c r="AB832" i="25" s="1"/>
  <c r="AA317" i="25"/>
  <c r="AB317" i="25" s="1"/>
  <c r="AA721" i="25"/>
  <c r="AB721" i="25" s="1"/>
  <c r="AA643" i="25"/>
  <c r="AB643" i="25" s="1"/>
  <c r="AA181" i="25"/>
  <c r="AB181" i="25" s="1"/>
  <c r="AA137" i="25"/>
  <c r="AB137" i="25" s="1"/>
  <c r="AA790" i="25"/>
  <c r="AB790" i="25" s="1"/>
  <c r="AA424" i="25"/>
  <c r="AB424" i="25" s="1"/>
  <c r="AA293" i="25"/>
  <c r="AB293" i="25" s="1"/>
  <c r="AA267" i="25"/>
  <c r="AB267" i="25" s="1"/>
  <c r="AA894" i="25"/>
  <c r="AB894" i="25" s="1"/>
  <c r="AA735" i="25"/>
  <c r="AB735" i="25" s="1"/>
  <c r="AA691" i="25"/>
  <c r="AB691" i="25" s="1"/>
  <c r="AA287" i="25"/>
  <c r="AB287" i="25" s="1"/>
  <c r="AA544" i="25"/>
  <c r="AB544" i="25" s="1"/>
  <c r="AA464" i="25"/>
  <c r="AB464" i="25" s="1"/>
  <c r="AA165" i="25"/>
  <c r="AB165" i="25" s="1"/>
  <c r="AA239" i="25"/>
  <c r="AB239" i="25" s="1"/>
  <c r="AA292" i="25"/>
  <c r="AB292" i="25" s="1"/>
  <c r="AA890" i="25"/>
  <c r="AB890" i="25" s="1"/>
  <c r="AA486" i="25"/>
  <c r="AB486" i="25" s="1"/>
  <c r="AA727" i="25"/>
  <c r="AB727" i="25" s="1"/>
  <c r="AA515" i="25"/>
  <c r="AB515" i="25" s="1"/>
  <c r="AA199" i="25"/>
  <c r="AB199" i="25" s="1"/>
  <c r="AA167" i="25"/>
  <c r="AB167" i="25" s="1"/>
  <c r="AA108" i="25"/>
  <c r="AB108" i="25" s="1"/>
  <c r="AA166" i="25"/>
  <c r="AB166" i="25" s="1"/>
  <c r="AA49" i="25"/>
  <c r="AB49" i="25" s="1"/>
  <c r="AA641" i="25"/>
  <c r="AB641" i="25" s="1"/>
  <c r="AA889" i="25"/>
  <c r="AB889" i="25" s="1"/>
  <c r="AA568" i="25"/>
  <c r="AB568" i="25" s="1"/>
  <c r="AA52" i="25"/>
  <c r="AB52" i="25" s="1"/>
  <c r="AA371" i="25"/>
  <c r="AB371" i="25" s="1"/>
  <c r="AA224" i="25"/>
  <c r="AB224" i="25" s="1"/>
  <c r="AA390" i="25"/>
  <c r="AB390" i="25" s="1"/>
  <c r="AA362" i="25"/>
  <c r="AB362" i="25" s="1"/>
  <c r="AA190" i="25"/>
  <c r="AB190" i="25" s="1"/>
  <c r="AA391" i="25"/>
  <c r="AB391" i="25" s="1"/>
  <c r="AA93" i="25"/>
  <c r="AB93" i="25" s="1"/>
  <c r="AA349" i="25"/>
  <c r="AB349" i="25" s="1"/>
  <c r="AA373" i="25"/>
  <c r="AB373" i="25" s="1"/>
  <c r="AA659" i="25"/>
  <c r="AB659" i="25" s="1"/>
  <c r="AA370" i="25"/>
  <c r="AB370" i="25" s="1"/>
  <c r="AA397" i="25"/>
  <c r="AB397" i="25" s="1"/>
  <c r="AA284" i="25"/>
  <c r="AB284" i="25" s="1"/>
  <c r="AA871" i="25"/>
  <c r="AB871" i="25" s="1"/>
  <c r="AA872" i="25"/>
  <c r="AB872" i="25" s="1"/>
  <c r="AA380" i="25"/>
  <c r="AB380" i="25" s="1"/>
  <c r="AA510" i="25"/>
  <c r="AB510" i="25" s="1"/>
  <c r="AA262" i="25"/>
  <c r="AB262" i="25" s="1"/>
  <c r="AA550" i="25"/>
  <c r="AB550" i="25" s="1"/>
  <c r="AA678" i="25"/>
  <c r="AB678" i="25" s="1"/>
  <c r="AA451" i="25"/>
  <c r="AB451" i="25" s="1"/>
  <c r="AA446" i="25"/>
  <c r="AB446" i="25" s="1"/>
  <c r="AA834" i="25"/>
  <c r="AB834" i="25" s="1"/>
  <c r="AA447" i="25"/>
  <c r="AB447" i="25" s="1"/>
  <c r="AA505" i="25"/>
  <c r="AB505" i="25" s="1"/>
  <c r="AA173" i="25"/>
  <c r="AB173" i="25" s="1"/>
  <c r="AA283" i="25"/>
  <c r="AB283" i="25" s="1"/>
  <c r="AA117" i="25"/>
  <c r="AB117" i="25" s="1"/>
  <c r="AA419" i="25"/>
  <c r="AB419" i="25" s="1"/>
  <c r="AA833" i="25"/>
  <c r="AB833" i="25" s="1"/>
  <c r="AA29" i="25"/>
  <c r="AB29" i="25" s="1"/>
  <c r="AA485" i="25"/>
  <c r="AB485" i="25" s="1"/>
  <c r="AA26" i="25"/>
  <c r="AB26" i="25" s="1"/>
  <c r="AA473" i="25"/>
  <c r="AB473" i="25" s="1"/>
  <c r="AA376" i="25"/>
  <c r="AB376" i="25" s="1"/>
  <c r="AA731" i="25"/>
  <c r="AB731" i="25" s="1"/>
  <c r="AA211" i="25"/>
  <c r="AB211" i="25" s="1"/>
  <c r="AA625" i="25"/>
  <c r="AB625" i="25" s="1"/>
  <c r="AA688" i="25"/>
  <c r="AB688" i="25" s="1"/>
  <c r="AA240" i="25"/>
  <c r="AB240" i="25" s="1"/>
  <c r="AA33" i="25"/>
  <c r="AB33" i="25" s="1"/>
  <c r="AA583" i="25"/>
  <c r="AB583" i="25" s="1"/>
  <c r="AA562" i="25"/>
  <c r="AB562" i="25" s="1"/>
  <c r="AA122" i="25"/>
  <c r="AB122" i="25" s="1"/>
  <c r="AA526" i="25"/>
  <c r="AB526" i="25" s="1"/>
  <c r="AA232" i="25"/>
  <c r="AB232" i="25" s="1"/>
  <c r="AA806" i="25"/>
  <c r="AB806" i="25" s="1"/>
  <c r="AA353" i="25"/>
  <c r="AB353" i="25" s="1"/>
  <c r="AA490" i="25"/>
  <c r="AB490" i="25" s="1"/>
  <c r="AA756" i="25"/>
  <c r="AB756" i="25" s="1"/>
  <c r="AA506" i="25"/>
  <c r="AB506" i="25" s="1"/>
  <c r="AA736" i="25"/>
  <c r="AB736" i="25" s="1"/>
  <c r="AA92" i="25"/>
  <c r="AB92" i="25" s="1"/>
  <c r="AA91" i="25"/>
  <c r="AB91" i="25" s="1"/>
  <c r="AA633" i="25"/>
  <c r="AB633" i="25" s="1"/>
  <c r="AA439" i="25"/>
  <c r="AB439" i="25" s="1"/>
  <c r="AA757" i="25"/>
  <c r="AB757" i="25" s="1"/>
  <c r="AA101" i="25"/>
  <c r="AB101" i="25" s="1"/>
  <c r="AA615" i="25"/>
  <c r="AB615" i="25" s="1"/>
  <c r="AA569" i="25"/>
  <c r="AB569" i="25" s="1"/>
  <c r="AA457" i="25"/>
  <c r="AB457" i="25" s="1"/>
  <c r="AA934" i="25"/>
  <c r="AB934" i="25" s="1"/>
  <c r="AA495" i="25"/>
  <c r="AB495" i="25" s="1"/>
  <c r="AA828" i="25"/>
  <c r="AB828" i="25" s="1"/>
  <c r="AA238" i="25"/>
  <c r="AB238" i="25" s="1"/>
  <c r="AA747" i="25"/>
  <c r="AB747" i="25" s="1"/>
  <c r="AA564" i="25"/>
  <c r="AB564" i="25" s="1"/>
  <c r="AA602" i="25"/>
  <c r="AB602" i="25" s="1"/>
  <c r="AA415" i="25"/>
  <c r="AB415" i="25" s="1"/>
  <c r="AA327" i="25"/>
  <c r="AB327" i="25" s="1"/>
  <c r="AA72" i="25"/>
  <c r="AB72" i="25" s="1"/>
  <c r="AA854" i="25"/>
  <c r="AB854" i="25" s="1"/>
  <c r="AA484" i="25"/>
  <c r="AB484" i="25" s="1"/>
  <c r="AA475" i="25"/>
  <c r="AB475" i="25" s="1"/>
  <c r="AA904" i="25"/>
  <c r="AB904" i="25" s="1"/>
  <c r="AA163" i="25"/>
  <c r="AB163" i="25" s="1"/>
  <c r="AA103" i="25"/>
  <c r="AB103" i="25" s="1"/>
  <c r="AA57" i="25"/>
  <c r="AB57" i="25" s="1"/>
  <c r="AA115" i="25"/>
  <c r="AB115" i="25" s="1"/>
  <c r="AA635" i="25"/>
  <c r="AB635" i="25" s="1"/>
  <c r="AA706" i="25"/>
  <c r="AB706" i="25" s="1"/>
  <c r="AA644" i="25"/>
  <c r="AB644" i="25" s="1"/>
  <c r="AA204" i="25"/>
  <c r="AB204" i="25" s="1"/>
  <c r="AA623" i="25"/>
  <c r="AB623" i="25" s="1"/>
  <c r="AA492" i="25"/>
  <c r="AB492" i="25" s="1"/>
  <c r="AA493" i="25"/>
  <c r="AB493" i="25" s="1"/>
  <c r="AA536" i="25"/>
  <c r="AB536" i="25" s="1"/>
  <c r="AA158" i="25"/>
  <c r="AB158" i="25" s="1"/>
  <c r="AA594" i="25"/>
  <c r="AB594" i="25" s="1"/>
  <c r="AA381" i="25"/>
  <c r="AB381" i="25" s="1"/>
  <c r="AA696" i="25"/>
  <c r="AB696" i="25" s="1"/>
  <c r="AA340" i="25"/>
  <c r="AB340" i="25" s="1"/>
  <c r="AA796" i="25"/>
  <c r="AB796" i="25" s="1"/>
  <c r="AA724" i="25"/>
  <c r="AB724" i="25" s="1"/>
  <c r="AA82" i="25"/>
  <c r="AB82" i="25" s="1"/>
  <c r="AA235" i="25"/>
  <c r="AB235" i="25" s="1"/>
  <c r="AA734" i="25"/>
  <c r="AB734" i="25" s="1"/>
  <c r="AA548" i="25"/>
  <c r="AB548" i="25" s="1"/>
  <c r="AA844" i="25"/>
  <c r="AB844" i="25" s="1"/>
  <c r="AA222" i="25"/>
  <c r="AB222" i="25" s="1"/>
  <c r="AA563" i="25"/>
  <c r="AB563" i="25" s="1"/>
  <c r="AA468" i="25"/>
  <c r="AB468" i="25" s="1"/>
  <c r="AA516" i="25"/>
  <c r="AB516" i="25" s="1"/>
  <c r="AA723" i="25"/>
  <c r="AB723" i="25" s="1"/>
  <c r="AA702" i="25"/>
  <c r="AB702" i="25" s="1"/>
  <c r="AA685" i="25"/>
  <c r="AB685" i="25" s="1"/>
  <c r="AA144" i="25"/>
  <c r="AB144" i="25" s="1"/>
  <c r="AA265" i="25"/>
  <c r="AB265" i="25" s="1"/>
  <c r="AA428" i="25"/>
  <c r="AB428" i="25" s="1"/>
  <c r="AA9" i="25"/>
  <c r="AB9" i="25" s="1"/>
  <c r="AA729" i="25"/>
  <c r="AB729" i="25" s="1"/>
  <c r="AA36" i="25"/>
  <c r="AB36" i="25" s="1"/>
  <c r="AA863" i="25"/>
  <c r="AB863" i="25" s="1"/>
  <c r="AA104" i="25"/>
  <c r="AB104" i="25" s="1"/>
  <c r="AA738" i="25"/>
  <c r="AB738" i="25" s="1"/>
  <c r="AA647" i="25"/>
  <c r="AB647" i="25" s="1"/>
  <c r="AA460" i="25"/>
  <c r="AB460" i="25" s="1"/>
  <c r="AA637" i="25"/>
  <c r="AB637" i="25" s="1"/>
  <c r="AA672" i="25"/>
  <c r="AB672" i="25" s="1"/>
  <c r="AA48" i="25"/>
  <c r="AB48" i="25" s="1"/>
  <c r="AA56" i="25"/>
  <c r="AB56" i="25" s="1"/>
  <c r="AA836" i="25"/>
  <c r="AB836" i="25" s="1"/>
  <c r="AA699" i="25"/>
  <c r="AB699" i="25" s="1"/>
  <c r="AA455" i="25"/>
  <c r="AB455" i="25" s="1"/>
  <c r="AA60" i="25"/>
  <c r="AB60" i="25" s="1"/>
  <c r="AA218" i="25"/>
  <c r="AB218" i="25" s="1"/>
  <c r="AA61" i="25"/>
  <c r="AB61" i="25" s="1"/>
  <c r="AA744" i="25"/>
  <c r="AB744" i="25" s="1"/>
  <c r="AA630" i="25"/>
  <c r="AB630" i="25" s="1"/>
  <c r="AA231" i="25"/>
  <c r="AB231" i="25" s="1"/>
  <c r="AA160" i="25"/>
  <c r="AB160" i="25" s="1"/>
  <c r="AA511" i="25"/>
  <c r="AB511" i="25" s="1"/>
  <c r="AA774" i="25"/>
  <c r="AB774" i="25" s="1"/>
  <c r="AA477" i="25"/>
  <c r="AB477" i="25" s="1"/>
  <c r="AA102" i="25"/>
  <c r="AB102" i="25" s="1"/>
  <c r="AA870" i="25"/>
  <c r="AB870" i="25" s="1"/>
  <c r="AA614" i="25"/>
  <c r="AB614" i="25" s="1"/>
  <c r="AA135" i="25"/>
  <c r="AB135" i="25" s="1"/>
  <c r="AA174" i="25"/>
  <c r="AB174" i="25" s="1"/>
  <c r="AA139" i="25"/>
  <c r="AB139" i="25" s="1"/>
  <c r="AA629" i="25"/>
  <c r="AB629" i="25" s="1"/>
  <c r="AA225" i="25"/>
  <c r="AB225" i="25" s="1"/>
  <c r="AA674" i="25"/>
  <c r="AB674" i="25" s="1"/>
  <c r="AA444" i="25"/>
  <c r="AB444" i="25" s="1"/>
  <c r="AA226" i="25"/>
  <c r="AB226" i="25" s="1"/>
  <c r="AA530" i="25"/>
  <c r="AB530" i="25" s="1"/>
  <c r="AA314" i="25"/>
  <c r="AB314" i="25" s="1"/>
  <c r="AA80" i="25"/>
  <c r="AB80" i="25" s="1"/>
  <c r="AA539" i="25"/>
  <c r="AB539" i="25" s="1"/>
  <c r="AA337" i="25"/>
  <c r="AB337" i="25" s="1"/>
  <c r="AA234" i="25"/>
  <c r="AB234" i="25" s="1"/>
  <c r="AA463" i="25"/>
  <c r="AB463" i="25" s="1"/>
  <c r="AA118" i="25"/>
  <c r="AB118" i="25" s="1"/>
  <c r="AA388" i="25"/>
  <c r="AB388" i="25" s="1"/>
  <c r="AA169" i="25"/>
  <c r="AB169" i="25" s="1"/>
  <c r="AA264" i="25"/>
  <c r="AB264" i="25" s="1"/>
  <c r="AA639" i="25"/>
  <c r="AB639" i="25" s="1"/>
  <c r="AA840" i="25"/>
  <c r="AB840" i="25" s="1"/>
  <c r="AA957" i="25"/>
  <c r="AB957" i="25" s="1"/>
  <c r="AA412" i="25"/>
  <c r="AB412" i="25" s="1"/>
  <c r="AA375" i="25"/>
  <c r="AB375" i="25" s="1"/>
  <c r="AA378" i="25"/>
  <c r="AB378" i="25" s="1"/>
  <c r="AA754" i="25"/>
  <c r="AB754" i="25" s="1"/>
  <c r="AA654" i="25"/>
  <c r="AB654" i="25" s="1"/>
  <c r="AA730" i="25"/>
  <c r="AB730" i="25" s="1"/>
  <c r="AA487" i="25"/>
  <c r="AB487" i="25" s="1"/>
  <c r="AA129" i="25"/>
  <c r="AB129" i="25" s="1"/>
  <c r="AA660" i="25"/>
  <c r="AB660" i="25" s="1"/>
  <c r="AA556" i="25"/>
  <c r="AB556" i="25" s="1"/>
  <c r="AA143" i="25"/>
  <c r="AB143" i="25" s="1"/>
  <c r="AA512" i="25"/>
  <c r="AB512" i="25" s="1"/>
  <c r="AA725" i="25"/>
  <c r="AB725" i="25" s="1"/>
  <c r="AA366" i="25"/>
  <c r="AB366" i="25" s="1"/>
  <c r="AA116" i="25"/>
  <c r="AB116" i="25" s="1"/>
  <c r="AA456" i="25"/>
  <c r="AB456" i="25" s="1"/>
  <c r="AA110" i="25"/>
  <c r="AB110" i="25" s="1"/>
  <c r="AA215" i="25"/>
  <c r="AB215" i="25" s="1"/>
  <c r="AA710" i="25"/>
  <c r="AB710" i="25" s="1"/>
  <c r="AA508" i="25"/>
  <c r="AB508" i="25" s="1"/>
  <c r="AA188" i="25"/>
  <c r="AB188" i="25" s="1"/>
  <c r="AA598" i="25"/>
  <c r="AB598" i="25" s="1"/>
  <c r="AA105" i="25"/>
  <c r="AB105" i="25" s="1"/>
  <c r="AA94" i="25"/>
  <c r="AB94" i="25" s="1"/>
  <c r="AA708" i="25"/>
  <c r="AB708" i="25" s="1"/>
  <c r="AA694" i="25"/>
  <c r="AB694" i="25" s="1"/>
  <c r="AA892" i="25"/>
  <c r="AB892" i="25" s="1"/>
  <c r="AA749" i="25"/>
  <c r="AB749" i="25" s="1"/>
  <c r="AA700" i="25"/>
  <c r="AB700" i="25" s="1"/>
  <c r="AA170" i="25"/>
  <c r="AB170" i="25" s="1"/>
  <c r="AA893" i="25"/>
  <c r="AB893" i="25" s="1"/>
  <c r="AA874" i="25"/>
  <c r="AB874" i="25" s="1"/>
  <c r="AA873" i="25"/>
  <c r="AB873" i="25" s="1"/>
  <c r="AA251" i="25"/>
  <c r="AB251" i="25" s="1"/>
  <c r="AA172" i="25"/>
  <c r="AB172" i="25" s="1"/>
  <c r="AA140" i="25"/>
  <c r="AB140" i="25" s="1"/>
  <c r="AA546" i="25"/>
  <c r="AB546" i="25" s="1"/>
  <c r="AA876" i="25"/>
  <c r="AB876" i="25" s="1"/>
  <c r="AA616" i="25"/>
  <c r="AB616" i="25" s="1"/>
  <c r="AA35" i="25"/>
  <c r="AB35" i="25" s="1"/>
  <c r="AA329" i="25"/>
  <c r="AB329" i="25" s="1"/>
  <c r="AA898" i="25"/>
  <c r="AB898" i="25" s="1"/>
  <c r="AA223" i="25"/>
  <c r="AB223" i="25" s="1"/>
  <c r="AA405" i="25"/>
  <c r="AB405" i="25" s="1"/>
  <c r="AA54" i="25"/>
  <c r="AB54" i="25" s="1"/>
  <c r="AA136" i="25"/>
  <c r="AB136" i="25" s="1"/>
  <c r="AA266" i="25"/>
  <c r="AB266" i="25" s="1"/>
  <c r="AA269" i="25"/>
  <c r="AB269" i="25" s="1"/>
  <c r="AA270" i="25"/>
  <c r="AB270" i="25" s="1"/>
  <c r="AA609" i="25"/>
  <c r="AB609" i="25" s="1"/>
  <c r="AA983" i="25"/>
  <c r="AB983" i="25" s="1"/>
  <c r="AA670" i="25"/>
  <c r="AB670" i="25" s="1"/>
  <c r="AA271" i="25"/>
  <c r="AB271" i="25" s="1"/>
  <c r="AA604" i="25"/>
  <c r="AB604" i="25" s="1"/>
  <c r="AA791" i="25"/>
  <c r="AB791" i="25" s="1"/>
  <c r="AA845" i="25"/>
  <c r="AB845" i="25" s="1"/>
  <c r="AA533" i="25"/>
  <c r="AB533" i="25" s="1"/>
  <c r="AA325" i="25"/>
  <c r="AB325" i="25" s="1"/>
  <c r="AA450" i="25"/>
  <c r="AB450" i="25" s="1"/>
  <c r="AA198" i="25"/>
  <c r="AB198" i="25" s="1"/>
  <c r="AA499" i="25"/>
  <c r="AB499" i="25" s="1"/>
  <c r="AA579" i="25"/>
  <c r="AB579" i="25" s="1"/>
  <c r="AA369" i="25"/>
  <c r="AB369" i="25" s="1"/>
  <c r="AA272" i="25"/>
  <c r="AB272" i="25" s="1"/>
  <c r="AA553" i="25"/>
  <c r="AB553" i="25" s="1"/>
  <c r="AA141" i="25"/>
  <c r="AB141" i="25" s="1"/>
  <c r="AA746" i="25"/>
  <c r="AB746" i="25" s="1"/>
  <c r="AA975" i="25"/>
  <c r="AB975" i="25" s="1"/>
  <c r="AA605" i="25"/>
  <c r="AB605" i="25" s="1"/>
  <c r="AA671" i="25"/>
  <c r="AB671" i="25" s="1"/>
  <c r="AA161" i="25"/>
  <c r="AB161" i="25" s="1"/>
  <c r="AA149" i="25"/>
  <c r="AB149" i="25" s="1"/>
  <c r="AA259" i="25"/>
  <c r="AB259" i="25" s="1"/>
  <c r="AA794" i="25"/>
  <c r="AB794" i="25" s="1"/>
  <c r="AA703" i="25"/>
  <c r="AB703" i="25" s="1"/>
  <c r="AA896" i="25"/>
  <c r="AB896" i="25" s="1"/>
  <c r="AA587" i="25"/>
  <c r="AB587" i="25" s="1"/>
  <c r="AA601" i="25"/>
  <c r="AB601" i="25" s="1"/>
  <c r="AA401" i="25"/>
  <c r="AB401" i="25" s="1"/>
  <c r="AA618" i="25"/>
  <c r="AB618" i="25" s="1"/>
  <c r="AA600" i="25"/>
  <c r="AB600" i="25" s="1"/>
  <c r="AA531" i="25"/>
  <c r="AB531" i="25" s="1"/>
  <c r="AA586" i="25"/>
  <c r="AB586" i="25" s="1"/>
  <c r="AA81" i="25"/>
  <c r="AB81" i="25" s="1"/>
  <c r="AA168" i="25"/>
  <c r="AB168" i="25" s="1"/>
  <c r="AA294" i="25"/>
  <c r="AB294" i="25" s="1"/>
  <c r="AA43" i="25"/>
  <c r="AB43" i="25" s="1"/>
  <c r="AA119" i="25"/>
  <c r="AB119" i="25" s="1"/>
  <c r="AA891" i="25"/>
  <c r="AB891" i="25" s="1"/>
  <c r="AA856" i="25"/>
  <c r="AB856" i="25" s="1"/>
  <c r="AA207" i="25"/>
  <c r="AB207" i="25" s="1"/>
  <c r="AA610" i="25"/>
  <c r="AB610" i="25" s="1"/>
  <c r="AA787" i="25"/>
  <c r="AB787" i="25" s="1"/>
  <c r="AA737" i="25"/>
  <c r="AB737" i="25" s="1"/>
  <c r="AA514" i="25"/>
  <c r="AB514" i="25" s="1"/>
  <c r="AA37" i="25"/>
  <c r="AB37" i="25" s="1"/>
  <c r="AA638" i="25"/>
  <c r="AB638" i="25" s="1"/>
  <c r="AA627" i="25"/>
  <c r="AB627" i="25" s="1"/>
  <c r="AA785" i="25"/>
  <c r="AB785" i="25" s="1"/>
  <c r="AA85" i="25"/>
  <c r="AB85" i="25" s="1"/>
  <c r="AA879" i="25"/>
  <c r="AB879" i="25" s="1"/>
  <c r="AA280" i="25"/>
  <c r="AB280" i="25" s="1"/>
  <c r="AA578" i="25"/>
  <c r="AB578" i="25" s="1"/>
  <c r="AA488" i="25"/>
  <c r="AB488" i="25" s="1"/>
  <c r="AA649" i="25"/>
  <c r="AB649" i="25" s="1"/>
  <c r="AA123" i="25"/>
  <c r="AB123" i="25" s="1"/>
  <c r="AA695" i="25"/>
  <c r="AB695" i="25" s="1"/>
  <c r="AA382" i="25"/>
  <c r="AB382" i="25" s="1"/>
  <c r="AA534" i="25"/>
  <c r="AB534" i="25" s="1"/>
  <c r="AA608" i="25"/>
  <c r="AB608" i="25" s="1"/>
  <c r="AA655" i="25"/>
  <c r="AB655" i="25" s="1"/>
  <c r="AA620" i="25"/>
  <c r="AB620" i="25" s="1"/>
  <c r="AA427" i="25"/>
  <c r="AB427" i="25" s="1"/>
  <c r="AA524" i="25"/>
  <c r="AB524" i="25" s="1"/>
  <c r="AA383" i="25"/>
  <c r="AB383" i="25" s="1"/>
  <c r="AA566" i="25"/>
  <c r="AB566" i="25" s="1"/>
  <c r="AA726" i="25"/>
  <c r="AB726" i="25" s="1"/>
  <c r="AA192" i="25"/>
  <c r="AB192" i="25" s="1"/>
  <c r="AA400" i="25"/>
  <c r="AB400" i="25" s="1"/>
  <c r="AA261" i="25"/>
  <c r="AB261" i="25" s="1"/>
  <c r="AA407" i="25"/>
  <c r="AB407" i="25" s="1"/>
  <c r="AA656" i="25"/>
  <c r="AB656" i="25" s="1"/>
  <c r="AA403" i="25"/>
  <c r="AB403" i="25" s="1"/>
  <c r="AA67" i="25"/>
  <c r="AB67" i="25" s="1"/>
  <c r="AA42" i="25"/>
  <c r="AB42" i="25" s="1"/>
  <c r="AA182" i="25"/>
  <c r="AB182" i="25" s="1"/>
  <c r="AA698" i="25"/>
  <c r="AB698" i="25" s="1"/>
  <c r="AA142" i="25"/>
  <c r="AB142" i="25" s="1"/>
  <c r="AA244" i="25"/>
  <c r="AB244" i="25" s="1"/>
  <c r="AA814" i="25"/>
  <c r="AB814" i="25" s="1"/>
  <c r="AA714" i="25"/>
  <c r="AB714" i="25" s="1"/>
  <c r="AA448" i="25"/>
  <c r="AB448" i="25" s="1"/>
  <c r="AA797" i="25"/>
  <c r="AB797" i="25" s="1"/>
  <c r="AA611" i="25"/>
  <c r="AB611" i="25" s="1"/>
  <c r="AA22" i="25"/>
  <c r="AB22" i="25" s="1"/>
  <c r="AA193" i="25"/>
  <c r="AB193" i="25" s="1"/>
  <c r="AA210" i="25"/>
  <c r="AB210" i="25" s="1"/>
  <c r="AA525" i="25"/>
  <c r="AB525" i="25" s="1"/>
  <c r="AA593" i="25"/>
  <c r="AB593" i="25" s="1"/>
  <c r="AA632" i="25"/>
  <c r="AB632" i="25" s="1"/>
  <c r="AA665" i="25"/>
  <c r="AB665" i="25" s="1"/>
  <c r="AA686" i="25"/>
  <c r="AB686" i="25" s="1"/>
  <c r="AA760" i="25"/>
  <c r="AB760" i="25" s="1"/>
  <c r="AA763" i="25"/>
  <c r="AB763" i="25" s="1"/>
  <c r="AA881" i="25"/>
  <c r="AB881" i="25" s="1"/>
  <c r="AA4" i="25"/>
  <c r="AB4" i="25" s="1"/>
  <c r="AA40" i="25"/>
  <c r="AB40" i="25" s="1"/>
  <c r="AA45" i="25"/>
  <c r="AB45" i="25" s="1"/>
  <c r="AA47" i="25"/>
  <c r="AB47" i="25" s="1"/>
  <c r="AA186" i="25"/>
  <c r="AB186" i="25" s="1"/>
  <c r="AA245" i="25"/>
  <c r="AB245" i="25" s="1"/>
  <c r="AA394" i="25"/>
  <c r="AB394" i="25" s="1"/>
  <c r="AA395" i="25"/>
  <c r="AB395" i="25" s="1"/>
  <c r="AA478" i="25"/>
  <c r="AB478" i="25" s="1"/>
  <c r="AA581" i="25"/>
  <c r="AB581" i="25" s="1"/>
  <c r="AA589" i="25"/>
  <c r="AB589" i="25" s="1"/>
  <c r="AA595" i="25"/>
  <c r="AB595" i="25" s="1"/>
  <c r="AA613" i="25"/>
  <c r="AB613" i="25" s="1"/>
  <c r="AA619" i="25"/>
  <c r="AB619" i="25" s="1"/>
  <c r="AA628" i="25"/>
  <c r="AB628" i="25" s="1"/>
  <c r="AA636" i="25"/>
  <c r="AB636" i="25" s="1"/>
  <c r="AA693" i="25"/>
  <c r="AB693" i="25" s="1"/>
  <c r="AA697" i="25"/>
  <c r="AB697" i="25" s="1"/>
  <c r="AA704" i="25"/>
  <c r="AB704" i="25" s="1"/>
  <c r="AA722" i="25"/>
  <c r="AB722" i="25" s="1"/>
  <c r="AA778" i="25"/>
  <c r="AB778" i="25" s="1"/>
  <c r="AA809" i="25"/>
  <c r="AB809" i="25" s="1"/>
  <c r="AA810" i="25"/>
  <c r="AB810" i="25" s="1"/>
  <c r="AA813" i="25"/>
  <c r="AB813" i="25" s="1"/>
  <c r="AA862" i="25"/>
  <c r="AB862" i="25" s="1"/>
  <c r="AA868" i="25"/>
  <c r="AB868" i="25" s="1"/>
  <c r="AA467" i="25"/>
  <c r="AB467" i="25" s="1"/>
  <c r="AA648" i="25"/>
  <c r="AB648" i="25" s="1"/>
  <c r="AA903" i="25"/>
  <c r="AB903" i="25" s="1"/>
  <c r="AA805" i="25"/>
  <c r="AB805" i="25" s="1"/>
  <c r="AA897" i="25"/>
  <c r="AB897" i="25" s="1"/>
  <c r="AA350" i="25"/>
  <c r="AB350" i="25" s="1"/>
  <c r="AA588" i="25"/>
  <c r="AB588" i="25" s="1"/>
  <c r="AA248" i="25"/>
  <c r="AB248" i="25" s="1"/>
  <c r="AA607" i="25"/>
  <c r="AB607" i="25" s="1"/>
  <c r="AA549" i="25"/>
  <c r="AB549" i="25" s="1"/>
  <c r="AA529" i="25"/>
  <c r="AB529" i="25" s="1"/>
  <c r="AA95" i="25"/>
  <c r="AB95" i="25" s="1"/>
  <c r="AA214" i="25"/>
  <c r="AB214" i="25" s="1"/>
  <c r="AA707" i="25"/>
  <c r="AB707" i="25" s="1"/>
  <c r="AA680" i="25"/>
  <c r="AB680" i="25" s="1"/>
  <c r="AA111" i="25"/>
  <c r="AB111" i="25" s="1"/>
  <c r="AA409" i="25"/>
  <c r="AB409" i="25" s="1"/>
  <c r="AA728" i="25"/>
  <c r="AB728" i="25" s="1"/>
  <c r="AA715" i="25"/>
  <c r="AB715" i="25" s="1"/>
  <c r="AA859" i="25"/>
  <c r="AB859" i="25" s="1"/>
  <c r="AA551" i="25"/>
  <c r="AB551" i="25" s="1"/>
  <c r="AA673" i="25"/>
  <c r="AB673" i="25" s="1"/>
  <c r="AA83" i="25"/>
  <c r="AB83" i="25" s="1"/>
  <c r="AA437" i="25"/>
  <c r="AB437" i="25" s="1"/>
  <c r="AA483" i="25"/>
  <c r="AB483" i="25" s="1"/>
  <c r="AA617" i="25"/>
  <c r="AB617" i="25" s="1"/>
  <c r="AA466" i="25"/>
  <c r="AB466" i="25" s="1"/>
  <c r="AA277" i="25"/>
  <c r="AB277" i="25" s="1"/>
  <c r="AA687" i="25"/>
  <c r="AB687" i="25" s="1"/>
  <c r="AA159" i="25"/>
  <c r="AB159" i="25" s="1"/>
  <c r="AA599" i="25"/>
  <c r="AB599" i="25" s="1"/>
  <c r="AA131" i="25"/>
  <c r="AB131" i="25" s="1"/>
  <c r="AA491" i="25"/>
  <c r="AB491" i="25" s="1"/>
  <c r="AA829" i="25"/>
  <c r="AB829" i="25" s="1"/>
  <c r="AA379" i="25"/>
  <c r="AB379" i="25" s="1"/>
  <c r="AA263" i="25"/>
  <c r="AB263" i="25" s="1"/>
  <c r="AA359" i="25"/>
  <c r="AB359" i="25" s="1"/>
  <c r="AA574" i="25"/>
  <c r="AB574" i="25" s="1"/>
  <c r="AA507" i="25"/>
  <c r="AB507" i="25" s="1"/>
  <c r="AA545" i="25"/>
  <c r="AB545" i="25" s="1"/>
  <c r="AA368" i="25"/>
  <c r="AB368" i="25" s="1"/>
  <c r="AA64" i="25"/>
  <c r="AB64" i="25" s="1"/>
  <c r="AA580" i="25"/>
  <c r="AB580" i="25" s="1"/>
  <c r="AA900" i="25"/>
  <c r="AB900" i="25" s="1"/>
  <c r="AA220" i="25"/>
  <c r="AB220" i="25" s="1"/>
  <c r="AA249" i="25"/>
  <c r="AB249" i="25" s="1"/>
  <c r="AA3" i="25"/>
  <c r="AB3" i="25" s="1"/>
  <c r="AA788" i="25"/>
  <c r="AB788" i="25" s="1"/>
  <c r="AA364" i="25"/>
  <c r="AB364" i="25" s="1"/>
  <c r="AA65" i="25"/>
  <c r="AB65" i="25" s="1"/>
  <c r="AA66" i="25"/>
  <c r="AB66" i="25" s="1"/>
  <c r="AA853" i="25"/>
  <c r="AB853" i="25" s="1"/>
  <c r="AA431" i="25"/>
  <c r="AB431" i="25" s="1"/>
  <c r="AA528" i="25"/>
  <c r="AB528" i="25" s="1"/>
  <c r="AA753" i="25"/>
  <c r="AB753" i="25" s="1"/>
  <c r="AA348" i="25"/>
  <c r="AB348" i="25" s="1"/>
  <c r="AA392" i="25"/>
  <c r="AB392" i="25" s="1"/>
  <c r="AA855" i="25"/>
  <c r="AB855" i="25" s="1"/>
  <c r="AA557" i="25"/>
  <c r="AB557" i="25" s="1"/>
  <c r="AA209" i="25"/>
  <c r="AB209" i="25" s="1"/>
  <c r="AA825" i="25"/>
  <c r="AB825" i="25" s="1"/>
  <c r="AA783" i="25"/>
  <c r="AB783" i="25" s="1"/>
  <c r="AA743" i="25"/>
  <c r="AB743" i="25" s="1"/>
  <c r="AA286" i="25"/>
  <c r="AB286" i="25" s="1"/>
  <c r="AA906" i="25"/>
  <c r="AB906" i="25" s="1"/>
  <c r="AA716" i="25"/>
  <c r="AB716" i="25" s="1"/>
  <c r="AA761" i="25"/>
  <c r="AB761" i="25" s="1"/>
  <c r="AA803" i="25"/>
  <c r="AB803" i="25" s="1"/>
  <c r="AA690" i="25"/>
  <c r="AB690" i="25" s="1"/>
  <c r="AA330" i="25"/>
  <c r="AB330" i="25" s="1"/>
  <c r="AA175" i="25"/>
  <c r="AB175" i="25" s="1"/>
  <c r="AA459" i="25"/>
  <c r="AB459" i="25" s="1"/>
  <c r="AA69" i="25"/>
  <c r="AB69" i="25" s="1"/>
  <c r="AA669" i="25"/>
  <c r="AB669" i="25" s="1"/>
  <c r="AA79" i="25"/>
  <c r="AB79" i="25" s="1"/>
  <c r="AA399" i="25"/>
  <c r="AB399" i="25" s="1"/>
  <c r="AA895" i="25"/>
  <c r="AB895" i="25" s="1"/>
  <c r="AA846" i="25"/>
  <c r="AB846" i="25" s="1"/>
  <c r="AA171" i="25"/>
  <c r="AB171" i="25" s="1"/>
  <c r="AA449" i="25"/>
  <c r="AB449" i="25" s="1"/>
  <c r="AA150" i="25"/>
  <c r="AB150" i="25" s="1"/>
  <c r="AA152" i="25"/>
  <c r="AB152" i="25" s="1"/>
  <c r="AA775" i="25"/>
  <c r="AB775" i="25" s="1"/>
  <c r="AA121" i="25"/>
  <c r="AB121" i="25" s="1"/>
  <c r="AA864" i="25"/>
  <c r="AB864" i="25" s="1"/>
  <c r="AA398" i="25"/>
  <c r="AB398" i="25" s="1"/>
  <c r="AA902" i="25"/>
  <c r="AB902" i="25" s="1"/>
  <c r="AA692" i="25"/>
  <c r="AB692" i="25" s="1"/>
  <c r="AA802" i="25"/>
  <c r="AB802" i="25" s="1"/>
  <c r="AA567" i="25"/>
  <c r="AB567" i="25" s="1"/>
  <c r="AA818" i="25"/>
  <c r="AB818" i="25" s="1"/>
  <c r="AA824" i="25"/>
  <c r="AB824" i="25" s="1"/>
  <c r="AA100" i="25"/>
  <c r="AB100" i="25" s="1"/>
  <c r="AA811" i="25"/>
  <c r="AB811" i="25" s="1"/>
  <c r="AA30" i="25"/>
  <c r="AB30" i="25" s="1"/>
  <c r="AA88" i="25"/>
  <c r="AB88" i="25" s="1"/>
  <c r="AA233" i="25"/>
  <c r="AB233" i="25" s="1"/>
  <c r="AA164" i="25"/>
  <c r="AB164" i="25" s="1"/>
  <c r="AA658" i="25"/>
  <c r="AB658" i="25" s="1"/>
  <c r="AA291" i="25"/>
  <c r="AB291" i="25" s="1"/>
  <c r="AA538" i="25"/>
  <c r="AB538" i="25" s="1"/>
  <c r="AA461" i="25"/>
  <c r="AB461" i="25" s="1"/>
  <c r="AA120" i="25"/>
  <c r="AB120" i="25" s="1"/>
  <c r="AA831" i="25"/>
  <c r="AB831" i="25" s="1"/>
  <c r="AA423" i="25"/>
  <c r="AB423" i="25" s="1"/>
  <c r="AA230" i="25"/>
  <c r="AB230" i="25" s="1"/>
  <c r="AA513" i="25"/>
  <c r="AB513" i="25" s="1"/>
  <c r="AA176" i="25"/>
  <c r="AB176" i="25" s="1"/>
  <c r="AA592" i="25"/>
  <c r="AB592" i="25" s="1"/>
  <c r="AA677" i="25"/>
  <c r="AB677" i="25" s="1"/>
  <c r="AA762" i="25"/>
  <c r="AB762" i="25" s="1"/>
  <c r="AA315" i="25"/>
  <c r="AB315" i="25" s="1"/>
  <c r="AA479" i="25"/>
  <c r="AB479" i="25" s="1"/>
  <c r="AA666" i="25"/>
  <c r="AB666" i="25" s="1"/>
  <c r="AA591" i="25"/>
  <c r="AB591" i="25" s="1"/>
  <c r="AA273" i="25"/>
  <c r="AB273" i="25" s="1"/>
  <c r="AA32" i="25"/>
  <c r="AB32" i="25" s="1"/>
  <c r="AA219" i="25"/>
  <c r="AB219" i="25" s="1"/>
  <c r="AA99" i="25"/>
  <c r="AB99" i="25" s="1"/>
  <c r="AA358" i="25"/>
  <c r="AB358" i="25" s="1"/>
  <c r="AA151" i="25"/>
  <c r="AB151" i="25" s="1"/>
  <c r="AA817" i="25"/>
  <c r="AB817" i="25" s="1"/>
  <c r="AA776" i="25"/>
  <c r="AB776" i="25" s="1"/>
  <c r="AA351" i="25"/>
  <c r="AB351" i="25" s="1"/>
  <c r="AA312" i="25"/>
  <c r="AB312" i="25" s="1"/>
  <c r="AA866" i="25"/>
  <c r="AB866" i="25" s="1"/>
  <c r="AA798" i="25"/>
  <c r="AB798" i="25" s="1"/>
  <c r="AA576" i="25"/>
  <c r="AB576" i="25" s="1"/>
  <c r="AA764" i="25"/>
  <c r="AB764" i="25" s="1"/>
  <c r="AA720" i="25"/>
  <c r="AB720" i="25" s="1"/>
  <c r="AA558" i="25"/>
  <c r="AB558" i="25" s="1"/>
  <c r="AA14" i="25"/>
  <c r="AB14" i="25" s="1"/>
  <c r="AA462" i="25"/>
  <c r="AB462" i="25" s="1"/>
  <c r="AA474" i="25"/>
  <c r="AB474" i="25" s="1"/>
  <c r="AA109" i="25"/>
  <c r="AB109" i="25" s="1"/>
  <c r="AA242" i="25"/>
  <c r="AB242" i="25" s="1"/>
  <c r="AA489" i="25"/>
  <c r="AB489" i="25" s="1"/>
  <c r="AA374" i="25"/>
  <c r="AB374" i="25" s="1"/>
  <c r="AA404" i="25"/>
  <c r="AB404" i="25" s="1"/>
  <c r="AA196" i="25"/>
  <c r="AB196" i="25" s="1"/>
  <c r="AA413" i="25"/>
  <c r="AB413" i="25" s="1"/>
  <c r="AA501" i="25"/>
  <c r="AB501" i="25" s="1"/>
  <c r="AA943" i="25"/>
  <c r="AB943" i="25" s="1"/>
  <c r="AA472" i="25"/>
  <c r="AB472" i="25" s="1"/>
  <c r="AA718" i="25"/>
  <c r="AB718" i="25" s="1"/>
  <c r="AA768" i="25"/>
  <c r="AB768" i="25" s="1"/>
  <c r="AA575" i="25"/>
  <c r="AB575" i="25" s="1"/>
  <c r="AA612" i="25"/>
  <c r="AB612" i="25" s="1"/>
  <c r="AA274" i="25"/>
  <c r="AB274" i="25" s="1"/>
  <c r="AA55" i="25"/>
  <c r="AB55" i="25" s="1"/>
  <c r="AA767" i="25"/>
  <c r="AB767" i="25" s="1"/>
  <c r="AA572" i="25"/>
  <c r="AB572" i="25" s="1"/>
  <c r="AA16" i="25"/>
  <c r="AB16" i="25" s="1"/>
  <c r="AA146" i="25"/>
  <c r="AB146" i="25" s="1"/>
  <c r="AA416" i="25"/>
  <c r="AB416" i="25" s="1"/>
  <c r="AA741" i="25"/>
  <c r="AB741" i="25" s="1"/>
  <c r="AA717" i="25"/>
  <c r="AB717" i="25" s="1"/>
  <c r="AA396" i="25"/>
  <c r="AB396" i="25" s="1"/>
  <c r="AA497" i="25"/>
  <c r="AB497" i="25" s="1"/>
  <c r="AA28" i="25"/>
  <c r="AB28" i="25" s="1"/>
  <c r="AA816" i="25"/>
  <c r="AB816" i="25" s="1"/>
  <c r="AA596" i="25"/>
  <c r="AB596" i="25" s="1"/>
  <c r="AA212" i="25"/>
  <c r="AB212" i="25" s="1"/>
  <c r="AA145" i="25"/>
  <c r="AB145" i="25" s="1"/>
  <c r="AA185" i="25"/>
  <c r="AB185" i="25" s="1"/>
  <c r="AA920" i="25"/>
  <c r="AB920" i="25" s="1"/>
  <c r="AA84" i="25"/>
  <c r="AB84" i="25" s="1"/>
  <c r="AA664" i="25"/>
  <c r="AB664" i="25" s="1"/>
  <c r="AA657" i="25"/>
  <c r="AB657" i="25" s="1"/>
  <c r="AA7" i="25"/>
  <c r="AB7" i="25" s="1"/>
  <c r="AA759" i="25"/>
  <c r="AB759" i="25" s="1"/>
  <c r="AA786" i="25"/>
  <c r="AB786" i="25" s="1"/>
  <c r="AA228" i="25"/>
  <c r="AB228" i="25" s="1"/>
  <c r="AA130" i="25"/>
  <c r="AB130" i="25" s="1"/>
  <c r="AA573" i="25"/>
  <c r="AB573" i="25" s="1"/>
  <c r="AA577" i="25"/>
  <c r="AB577" i="25" s="1"/>
  <c r="AA332" i="25"/>
  <c r="AB332" i="25" s="1"/>
  <c r="AA850" i="25"/>
  <c r="AB850" i="25" s="1"/>
  <c r="AA634" i="25"/>
  <c r="AB634" i="25" s="1"/>
  <c r="AA886" i="25"/>
  <c r="AB886" i="25" s="1"/>
  <c r="AA18" i="25"/>
  <c r="AB18" i="25" s="1"/>
  <c r="AA191" i="25"/>
  <c r="AB191" i="25" s="1"/>
  <c r="AA418" i="25"/>
  <c r="AB418" i="25" s="1"/>
  <c r="AA652" i="25"/>
  <c r="AB652" i="25" s="1"/>
  <c r="AA705" i="25"/>
  <c r="AB705" i="25" s="1"/>
  <c r="AA429" i="25"/>
  <c r="AB429" i="25" s="1"/>
  <c r="AA31" i="25"/>
  <c r="AB31" i="25" s="1"/>
  <c r="AA75" i="25"/>
  <c r="AB75" i="25" s="1"/>
  <c r="AA482" i="25"/>
  <c r="AB482" i="25" s="1"/>
  <c r="AA875" i="25"/>
  <c r="AB875" i="25" s="1"/>
  <c r="AA422" i="25"/>
  <c r="AB422" i="25" s="1"/>
  <c r="AA769" i="25"/>
  <c r="AB769" i="25" s="1"/>
  <c r="AA285" i="25"/>
  <c r="AB285" i="25" s="1"/>
  <c r="AA709" i="25"/>
  <c r="AB709" i="25" s="1"/>
  <c r="AA848" i="25"/>
  <c r="AB848" i="25" s="1"/>
  <c r="AA34" i="25"/>
  <c r="AB34" i="25" s="1"/>
  <c r="AA386" i="25"/>
  <c r="AB386" i="25" s="1"/>
  <c r="AA435" i="25"/>
  <c r="AB435" i="25" s="1"/>
  <c r="AA438" i="25"/>
  <c r="AB438" i="25" s="1"/>
  <c r="AA452" i="25"/>
  <c r="AB452" i="25" s="1"/>
  <c r="AA662" i="25"/>
  <c r="AB662" i="25" s="1"/>
  <c r="AA663" i="25"/>
  <c r="AB663" i="25" s="1"/>
  <c r="AA847" i="25"/>
  <c r="AB847" i="25" s="1"/>
  <c r="AA436" i="25"/>
  <c r="AB436" i="25" s="1"/>
  <c r="AA822" i="25"/>
  <c r="AB822" i="25" s="1"/>
  <c r="AA651" i="25"/>
  <c r="AB651" i="25" s="1"/>
  <c r="AA414" i="25"/>
  <c r="AB414" i="25" s="1"/>
  <c r="AA154" i="25"/>
  <c r="AB154" i="25" s="1"/>
  <c r="AA838" i="25"/>
  <c r="AB838" i="25" s="1"/>
  <c r="AA23" i="25"/>
  <c r="AB23" i="25" s="1"/>
  <c r="AA311" i="25"/>
  <c r="AB311" i="25" s="1"/>
  <c r="AA216" i="25"/>
  <c r="AB216" i="25" s="1"/>
  <c r="AA916" i="25"/>
  <c r="AB916" i="25" s="1"/>
  <c r="AA570" i="25"/>
  <c r="AB570" i="25" s="1"/>
  <c r="AA112" i="25"/>
  <c r="AB112" i="25" s="1"/>
  <c r="AA888" i="25"/>
  <c r="AB888" i="25" s="1"/>
  <c r="AA221" i="25"/>
  <c r="AB221" i="25" s="1"/>
  <c r="AA6" i="25"/>
  <c r="AB6" i="25" s="1"/>
  <c r="AA21" i="25"/>
  <c r="AB21" i="25" s="1"/>
  <c r="AA719" i="25"/>
  <c r="AB719" i="25" s="1"/>
  <c r="AA361" i="25"/>
  <c r="AB361" i="25" s="1"/>
  <c r="AA590" i="25"/>
  <c r="AB590" i="25" s="1"/>
  <c r="AA755" i="25"/>
  <c r="AB755" i="25" s="1"/>
  <c r="AA153" i="25"/>
  <c r="AB153" i="25" s="1"/>
  <c r="AA471" i="25"/>
  <c r="AB471" i="25" s="1"/>
  <c r="AA801" i="25"/>
  <c r="AB801" i="25" s="1"/>
  <c r="AA712" i="25"/>
  <c r="AB712" i="25" s="1"/>
  <c r="AA114" i="25"/>
  <c r="AB114" i="25" s="1"/>
  <c r="AA406" i="25"/>
  <c r="AB406" i="25" s="1"/>
  <c r="AA884" i="25"/>
  <c r="AB884" i="25" s="1"/>
  <c r="AA804" i="25"/>
  <c r="AB804" i="25" s="1"/>
  <c r="AA295" i="25"/>
  <c r="AB295" i="25" s="1"/>
  <c r="AA841" i="25"/>
  <c r="AB841" i="25" s="1"/>
  <c r="AA905" i="25"/>
  <c r="AB905" i="25" s="1"/>
  <c r="AA800" i="25"/>
  <c r="AB800" i="25" s="1"/>
  <c r="AA500" i="25"/>
  <c r="AB500" i="25" s="1"/>
  <c r="AA713" i="25"/>
  <c r="AB713" i="25" s="1"/>
  <c r="AA523" i="25"/>
  <c r="AB523" i="25" s="1"/>
  <c r="AA227" i="25"/>
  <c r="AB227" i="25" s="1"/>
  <c r="AA963" i="25"/>
  <c r="AB963" i="25" s="1"/>
  <c r="AA959" i="25"/>
  <c r="AB959" i="25" s="1"/>
  <c r="AA25" i="25"/>
  <c r="AB25" i="25" s="1"/>
  <c r="AA585" i="25"/>
  <c r="AB585" i="25" s="1"/>
  <c r="AA465" i="25"/>
  <c r="AB465" i="25" s="1"/>
  <c r="AA899" i="25"/>
  <c r="AB899" i="25" s="1"/>
  <c r="AA17" i="25"/>
  <c r="AB17" i="25" s="1"/>
  <c r="AA343" i="25"/>
  <c r="AB343" i="25" s="1"/>
  <c r="AA542" i="25"/>
  <c r="AB542" i="25" s="1"/>
  <c r="AA50" i="25"/>
  <c r="AB50" i="25" s="1"/>
  <c r="AA326" i="25"/>
  <c r="AB326" i="25" s="1"/>
  <c r="AA281" i="25"/>
  <c r="AB281" i="25" s="1"/>
  <c r="AA683" i="25"/>
  <c r="AB683" i="25" s="1"/>
  <c r="AA434" i="25"/>
  <c r="AB434" i="25" s="1"/>
  <c r="AA826" i="25"/>
  <c r="AB826" i="25" s="1"/>
  <c r="AA187" i="25"/>
  <c r="AB187" i="25" s="1"/>
  <c r="AA387" i="25"/>
  <c r="AB387" i="25" s="1"/>
  <c r="AA433" i="25"/>
  <c r="AB433" i="25" s="1"/>
  <c r="AA426" i="25"/>
  <c r="AB426" i="25" s="1"/>
  <c r="AA128" i="25"/>
  <c r="AB128" i="25" s="1"/>
  <c r="AA372" i="25"/>
  <c r="AB372" i="25" s="1"/>
  <c r="AA180" i="25"/>
  <c r="AB180" i="25" s="1"/>
  <c r="AA13" i="25"/>
  <c r="AB13" i="25" s="1"/>
  <c r="AA246" i="25"/>
  <c r="AB246" i="25" s="1"/>
  <c r="AA360" i="25"/>
  <c r="AB360" i="25" s="1"/>
  <c r="AA766" i="25"/>
  <c r="AB766" i="25" s="1"/>
  <c r="AA642" i="25"/>
  <c r="AB642" i="25" s="1"/>
  <c r="AA275" i="25"/>
  <c r="AB275" i="25" s="1"/>
  <c r="AA631" i="25"/>
  <c r="AB631" i="25" s="1"/>
  <c r="AA584" i="25"/>
  <c r="AB584" i="25" s="1"/>
  <c r="AA96" i="25"/>
  <c r="AB96" i="25" s="1"/>
  <c r="AA867" i="25"/>
  <c r="AB867" i="25" s="1"/>
  <c r="AA279" i="25"/>
  <c r="AB279" i="25" s="1"/>
  <c r="AA331" i="25"/>
  <c r="AB331" i="25" s="1"/>
  <c r="AA758" i="25"/>
  <c r="AB758" i="25" s="1"/>
  <c r="AA751" i="25"/>
  <c r="AB751" i="25" s="1"/>
  <c r="AA10" i="25"/>
  <c r="AB10" i="25" s="1"/>
  <c r="AA517" i="25"/>
  <c r="AB517" i="25" s="1"/>
  <c r="AA208" i="25"/>
  <c r="AB208" i="25" s="1"/>
  <c r="AA113" i="25"/>
  <c r="AB113" i="25" s="1"/>
  <c r="AA481" i="25"/>
  <c r="AB481" i="25" s="1"/>
  <c r="AA41" i="25"/>
  <c r="AB41" i="25" s="1"/>
  <c r="AA339" i="25"/>
  <c r="AB339" i="25" s="1"/>
  <c r="AA5" i="25"/>
  <c r="AB5" i="25" s="1"/>
  <c r="AA732" i="25"/>
  <c r="AB732" i="25" s="1"/>
  <c r="AA819" i="25"/>
  <c r="AB819" i="25" s="1"/>
  <c r="AA679" i="25"/>
  <c r="AB679" i="25" s="1"/>
  <c r="AA646" i="25"/>
  <c r="AB646" i="25" s="1"/>
  <c r="AA922" i="25"/>
  <c r="AB922" i="25" s="1"/>
  <c r="AA46" i="25"/>
  <c r="AB46" i="25" s="1"/>
  <c r="AA98" i="25"/>
  <c r="AB98" i="25" s="1"/>
  <c r="AA134" i="25"/>
  <c r="AB134" i="25" s="1"/>
  <c r="AA78" i="25"/>
  <c r="AB78" i="25" s="1"/>
  <c r="AA8" i="25"/>
  <c r="AB8" i="25" s="1"/>
  <c r="AA432" i="25"/>
  <c r="AB432" i="25" s="1"/>
  <c r="AA445" i="25"/>
  <c r="AB445" i="25" s="1"/>
  <c r="AA520" i="25"/>
  <c r="AB520" i="25" s="1"/>
  <c r="AA830" i="25"/>
  <c r="AB830" i="25" s="1"/>
  <c r="AA288" i="25"/>
  <c r="AB288" i="25" s="1"/>
  <c r="AA205" i="25"/>
  <c r="AB205" i="25" s="1"/>
  <c r="AA133" i="25"/>
  <c r="AB133" i="25" s="1"/>
  <c r="AA571" i="25"/>
  <c r="AB571" i="25" s="1"/>
  <c r="AA740" i="25"/>
  <c r="AB740" i="25" s="1"/>
  <c r="AA367" i="25"/>
  <c r="AB367" i="25" s="1"/>
  <c r="AA203" i="25"/>
  <c r="AB203" i="25" s="1"/>
  <c r="AA603" i="25"/>
  <c r="AB603" i="25" s="1"/>
  <c r="AA965" i="25"/>
  <c r="AB965" i="25" s="1"/>
  <c r="AA12" i="25"/>
  <c r="AB12" i="25" s="1"/>
  <c r="AA90" i="25"/>
  <c r="AB90" i="25" s="1"/>
  <c r="AA606" i="25"/>
  <c r="AB606" i="25" s="1"/>
  <c r="AA195" i="25"/>
  <c r="AB195" i="25" s="1"/>
  <c r="AA771" i="25"/>
  <c r="AB771" i="25" s="1"/>
  <c r="AA155" i="25"/>
  <c r="AB155" i="25" s="1"/>
  <c r="AA454" i="25"/>
  <c r="AB454" i="25" s="1"/>
  <c r="AA808" i="25"/>
  <c r="AB808" i="25" s="1"/>
  <c r="AA837" i="25"/>
  <c r="AB837" i="25" s="1"/>
  <c r="AA869" i="25"/>
  <c r="AB869" i="25" s="1"/>
  <c r="AA981" i="25"/>
  <c r="AB981" i="25" s="1"/>
  <c r="AA582" i="25"/>
  <c r="AB582" i="25" s="1"/>
  <c r="AA509" i="25"/>
  <c r="AB509" i="25" s="1"/>
  <c r="AA675" i="25"/>
  <c r="AB675" i="25" s="1"/>
  <c r="AA681" i="25"/>
  <c r="AB681" i="25" s="1"/>
  <c r="AA909" i="25"/>
  <c r="AB909" i="25" s="1"/>
  <c r="AA984" i="25"/>
  <c r="AB984" i="25" s="1"/>
  <c r="AC784" i="25"/>
  <c r="AA784" i="25"/>
  <c r="AB784" i="25" s="1"/>
  <c r="Z784" i="25"/>
  <c r="Y2" i="25"/>
  <c r="Y15" i="25"/>
  <c r="Y19" i="25"/>
  <c r="Y20" i="25"/>
  <c r="Y38" i="25"/>
  <c r="Y39" i="25"/>
  <c r="Y44" i="25"/>
  <c r="Y53" i="25"/>
  <c r="Y58" i="25"/>
  <c r="Y59" i="25"/>
  <c r="Y62" i="25"/>
  <c r="Y71" i="25"/>
  <c r="Y73" i="25"/>
  <c r="Y74" i="25"/>
  <c r="Y86" i="25"/>
  <c r="Y89" i="25"/>
  <c r="Y97" i="25"/>
  <c r="Y106" i="25"/>
  <c r="Y107" i="25"/>
  <c r="Y124" i="25"/>
  <c r="Y125" i="25"/>
  <c r="Y126" i="25"/>
  <c r="Y148" i="25"/>
  <c r="Y162" i="25"/>
  <c r="Y179" i="25"/>
  <c r="Y184" i="25"/>
  <c r="Y189" i="25"/>
  <c r="Y194" i="25"/>
  <c r="Y200" i="25"/>
  <c r="Y201" i="25"/>
  <c r="Y202" i="25"/>
  <c r="Y217" i="25"/>
  <c r="Y243" i="25"/>
  <c r="Y250" i="25"/>
  <c r="Y252" i="25"/>
  <c r="Y253" i="25"/>
  <c r="Y254" i="25"/>
  <c r="Y255" i="25"/>
  <c r="Y256" i="25"/>
  <c r="Y257" i="25"/>
  <c r="Y260" i="25"/>
  <c r="Y297" i="25"/>
  <c r="Y298" i="25"/>
  <c r="Y299" i="25"/>
  <c r="Y300" i="25"/>
  <c r="Y301" i="25"/>
  <c r="Y302" i="25"/>
  <c r="Y303" i="25"/>
  <c r="Y304" i="25"/>
  <c r="Y305" i="25"/>
  <c r="Y306" i="25"/>
  <c r="Y307" i="25"/>
  <c r="Y309" i="25"/>
  <c r="Y310" i="25"/>
  <c r="Y316" i="25"/>
  <c r="Y318" i="25"/>
  <c r="Y319" i="25"/>
  <c r="Y320" i="25"/>
  <c r="Y321" i="25"/>
  <c r="Y322" i="25"/>
  <c r="Y323" i="25"/>
  <c r="Y324" i="25"/>
  <c r="Y328" i="25"/>
  <c r="Y342" i="25"/>
  <c r="Y344" i="25"/>
  <c r="Y346" i="25"/>
  <c r="Y347" i="25"/>
  <c r="Y352" i="25"/>
  <c r="Y356" i="25"/>
  <c r="Y357" i="25"/>
  <c r="Y384" i="25"/>
  <c r="Y385" i="25"/>
  <c r="Y420" i="25"/>
  <c r="Y440" i="25"/>
  <c r="Y442" i="25"/>
  <c r="Y443" i="25"/>
  <c r="Y453" i="25"/>
  <c r="Y494" i="25"/>
  <c r="Y496" i="25"/>
  <c r="Y498" i="25"/>
  <c r="Y503" i="25"/>
  <c r="Y521" i="25"/>
  <c r="Y621" i="25"/>
  <c r="Y622" i="25"/>
  <c r="Y640" i="25"/>
  <c r="Y661" i="25"/>
  <c r="Y742" i="25"/>
  <c r="Y745" i="25"/>
  <c r="Y748" i="25"/>
  <c r="Y750" i="25"/>
  <c r="Y773" i="25"/>
  <c r="Y780" i="25"/>
  <c r="Y781" i="25"/>
  <c r="Y782" i="25"/>
  <c r="Y793" i="25"/>
  <c r="Y799" i="25"/>
  <c r="Y807" i="25"/>
  <c r="Y815" i="25"/>
  <c r="Y839" i="25"/>
  <c r="Y842" i="25"/>
  <c r="Y849" i="25"/>
  <c r="Y852" i="25"/>
  <c r="Y857" i="25"/>
  <c r="Y861" i="25"/>
  <c r="Y877" i="25"/>
  <c r="Y882" i="25"/>
  <c r="Y883" i="25"/>
  <c r="Y885" i="25"/>
  <c r="Y908" i="25"/>
  <c r="Y912" i="25"/>
  <c r="Y913" i="25"/>
  <c r="Y914" i="25"/>
  <c r="Y917" i="25"/>
  <c r="Y919" i="25"/>
  <c r="Y923" i="25"/>
  <c r="Y924" i="25"/>
  <c r="Y927" i="25"/>
  <c r="Y930" i="25"/>
  <c r="Y931" i="25"/>
  <c r="Y932" i="25"/>
  <c r="Y933" i="25"/>
  <c r="Y937" i="25"/>
  <c r="Y939" i="25"/>
  <c r="Y940" i="25"/>
  <c r="Y941" i="25"/>
  <c r="Y944" i="25"/>
  <c r="Y946" i="25"/>
  <c r="Y947" i="25"/>
  <c r="Y949" i="25"/>
  <c r="Y950" i="25"/>
  <c r="Y953" i="25"/>
  <c r="Y954" i="25"/>
  <c r="Y956" i="25"/>
  <c r="Y958" i="25"/>
  <c r="Y961" i="25"/>
  <c r="Y962" i="25"/>
  <c r="Y967" i="25"/>
  <c r="Y970" i="25"/>
  <c r="Y971" i="25"/>
  <c r="Y972" i="25"/>
  <c r="Y973" i="25"/>
  <c r="Y978" i="25"/>
  <c r="Y979" i="25"/>
  <c r="Y982" i="25"/>
  <c r="Y987" i="25"/>
  <c r="Y989" i="25"/>
  <c r="Y990" i="25"/>
  <c r="Y991" i="25"/>
  <c r="Y858" i="25"/>
  <c r="Y408" i="25"/>
  <c r="Y333" i="25"/>
  <c r="Y795" i="25"/>
  <c r="Y27" i="25"/>
  <c r="Y929" i="25"/>
  <c r="Y860" i="25"/>
  <c r="Y417" i="25"/>
  <c r="Y910" i="25"/>
  <c r="Y938" i="25"/>
  <c r="Y789" i="25"/>
  <c r="Y441" i="25"/>
  <c r="Y942" i="25"/>
  <c r="Y935" i="25"/>
  <c r="Y425" i="25"/>
  <c r="Y547" i="25"/>
  <c r="Y980" i="25"/>
  <c r="Y668" i="25"/>
  <c r="Y955" i="25"/>
  <c r="Y926" i="25"/>
  <c r="Y823" i="25"/>
  <c r="Y313" i="25"/>
  <c r="Y951" i="25"/>
  <c r="Y469" i="25"/>
  <c r="Y851" i="25"/>
  <c r="Y968" i="25"/>
  <c r="Y865" i="25"/>
  <c r="Y986" i="25"/>
  <c r="Y952" i="25"/>
  <c r="Y504" i="25"/>
  <c r="Y63" i="25"/>
  <c r="Y901" i="25"/>
  <c r="Y948" i="25"/>
  <c r="Y969" i="25"/>
  <c r="Y945" i="25"/>
  <c r="Y554" i="25"/>
  <c r="Y389" i="25"/>
  <c r="Y974" i="25"/>
  <c r="Y354" i="25"/>
  <c r="Y308" i="25"/>
  <c r="Y752" i="25"/>
  <c r="Y918" i="25"/>
  <c r="Y977" i="25"/>
  <c r="Y206" i="25"/>
  <c r="Y335" i="25"/>
  <c r="Y911" i="25"/>
  <c r="Y138" i="25"/>
  <c r="Y684" i="25"/>
  <c r="Y290" i="25"/>
  <c r="Y936" i="25"/>
  <c r="Y241" i="25"/>
  <c r="Y276" i="25"/>
  <c r="Y701" i="25"/>
  <c r="Y966" i="25"/>
  <c r="Y792" i="25"/>
  <c r="Y177" i="25"/>
  <c r="Y985" i="25"/>
  <c r="Y915" i="25"/>
  <c r="Y430" i="25"/>
  <c r="Y907" i="25"/>
  <c r="Y560" i="25"/>
  <c r="Y421" i="25"/>
  <c r="Y820" i="25"/>
  <c r="Y555" i="25"/>
  <c r="Y338" i="25"/>
  <c r="Y519" i="25"/>
  <c r="Y964" i="25"/>
  <c r="Y925" i="25"/>
  <c r="Y68" i="25"/>
  <c r="Y812" i="25"/>
  <c r="Y653" i="25"/>
  <c r="Y527" i="25"/>
  <c r="Y11" i="25"/>
  <c r="Y559" i="25"/>
  <c r="Y258" i="25"/>
  <c r="Y880" i="25"/>
  <c r="Y597" i="25"/>
  <c r="Y522" i="25"/>
  <c r="Y921" i="25"/>
  <c r="Y777" i="25"/>
  <c r="Y770" i="25"/>
  <c r="Y345" i="25"/>
  <c r="Y458" i="25"/>
  <c r="Y183" i="25"/>
  <c r="Y237" i="25"/>
  <c r="Y278" i="25"/>
  <c r="Y178" i="25"/>
  <c r="Y229" i="25"/>
  <c r="Y157" i="25"/>
  <c r="Y537" i="25"/>
  <c r="Y878" i="25"/>
  <c r="Y650" i="25"/>
  <c r="Y676" i="25"/>
  <c r="Y887" i="25"/>
  <c r="Y480" i="25"/>
  <c r="Y682" i="25"/>
  <c r="Y541" i="25"/>
  <c r="Y928" i="25"/>
  <c r="Y355" i="25"/>
  <c r="Y156" i="25"/>
  <c r="Y779" i="25"/>
  <c r="Y535" i="25"/>
  <c r="Y543" i="25"/>
  <c r="Y132" i="25"/>
  <c r="Y87" i="25"/>
  <c r="Y821" i="25"/>
  <c r="Y502" i="25"/>
  <c r="Y365" i="25"/>
  <c r="Y843" i="25"/>
  <c r="Y341" i="25"/>
  <c r="Y626" i="25"/>
  <c r="Y540" i="25"/>
  <c r="Y827" i="25"/>
  <c r="Y689" i="25"/>
  <c r="Y976" i="25"/>
  <c r="Y402" i="25"/>
  <c r="Y765" i="25"/>
  <c r="Y645" i="25"/>
  <c r="Y532" i="25"/>
  <c r="Y247" i="25"/>
  <c r="Y77" i="25"/>
  <c r="Y363" i="25"/>
  <c r="Y667" i="25"/>
  <c r="Y289" i="25"/>
  <c r="Y561" i="25"/>
  <c r="Y739" i="25"/>
  <c r="Y51" i="25"/>
  <c r="Y76" i="25"/>
  <c r="Y296" i="25"/>
  <c r="Y711" i="25"/>
  <c r="Y282" i="25"/>
  <c r="Y213" i="25"/>
  <c r="Y268" i="25"/>
  <c r="Y334" i="25"/>
  <c r="Y410" i="25"/>
  <c r="Y476" i="25"/>
  <c r="Y377" i="25"/>
  <c r="Y411" i="25"/>
  <c r="Y70" i="25"/>
  <c r="Y988" i="25"/>
  <c r="Y518" i="25"/>
  <c r="Y24" i="25"/>
  <c r="Y470" i="25"/>
  <c r="Y772" i="25"/>
  <c r="Y835" i="25"/>
  <c r="Y565" i="25"/>
  <c r="Y733" i="25"/>
  <c r="Y147" i="25"/>
  <c r="Y197" i="25"/>
  <c r="Y624" i="25"/>
  <c r="Y960" i="25"/>
  <c r="Y336" i="25"/>
  <c r="Y393" i="25"/>
  <c r="Y552" i="25"/>
  <c r="Y127" i="25"/>
  <c r="Y236" i="25"/>
  <c r="Y832" i="25"/>
  <c r="Y317" i="25"/>
  <c r="Y721" i="25"/>
  <c r="Y643" i="25"/>
  <c r="Y181" i="25"/>
  <c r="Y137" i="25"/>
  <c r="Y790" i="25"/>
  <c r="Y424" i="25"/>
  <c r="Y293" i="25"/>
  <c r="Y267" i="25"/>
  <c r="Y894" i="25"/>
  <c r="Y735" i="25"/>
  <c r="Y691" i="25"/>
  <c r="Y287" i="25"/>
  <c r="Y544" i="25"/>
  <c r="Y464" i="25"/>
  <c r="Y165" i="25"/>
  <c r="Y239" i="25"/>
  <c r="Y292" i="25"/>
  <c r="Y890" i="25"/>
  <c r="Y486" i="25"/>
  <c r="Y727" i="25"/>
  <c r="Y515" i="25"/>
  <c r="Y199" i="25"/>
  <c r="Y167" i="25"/>
  <c r="Y108" i="25"/>
  <c r="Y166" i="25"/>
  <c r="Y49" i="25"/>
  <c r="Y641" i="25"/>
  <c r="Y889" i="25"/>
  <c r="Y568" i="25"/>
  <c r="Y52" i="25"/>
  <c r="Y371" i="25"/>
  <c r="Y224" i="25"/>
  <c r="Y390" i="25"/>
  <c r="Y362" i="25"/>
  <c r="Y190" i="25"/>
  <c r="Y391" i="25"/>
  <c r="Y93" i="25"/>
  <c r="Y349" i="25"/>
  <c r="Y373" i="25"/>
  <c r="Y659" i="25"/>
  <c r="Y370" i="25"/>
  <c r="Y397" i="25"/>
  <c r="Y284" i="25"/>
  <c r="Y871" i="25"/>
  <c r="Y872" i="25"/>
  <c r="Y380" i="25"/>
  <c r="Y510" i="25"/>
  <c r="Y262" i="25"/>
  <c r="Y550" i="25"/>
  <c r="Y678" i="25"/>
  <c r="Y451" i="25"/>
  <c r="Y446" i="25"/>
  <c r="Y834" i="25"/>
  <c r="Y447" i="25"/>
  <c r="Y505" i="25"/>
  <c r="Y173" i="25"/>
  <c r="Y283" i="25"/>
  <c r="Y117" i="25"/>
  <c r="Y419" i="25"/>
  <c r="Y833" i="25"/>
  <c r="Y29" i="25"/>
  <c r="Y485" i="25"/>
  <c r="Y26" i="25"/>
  <c r="Y473" i="25"/>
  <c r="Y376" i="25"/>
  <c r="Y731" i="25"/>
  <c r="Y211" i="25"/>
  <c r="Y625" i="25"/>
  <c r="Y688" i="25"/>
  <c r="Y240" i="25"/>
  <c r="Y33" i="25"/>
  <c r="Y583" i="25"/>
  <c r="Y562" i="25"/>
  <c r="Y122" i="25"/>
  <c r="Y526" i="25"/>
  <c r="Y232" i="25"/>
  <c r="Y806" i="25"/>
  <c r="Y353" i="25"/>
  <c r="Y490" i="25"/>
  <c r="Y756" i="25"/>
  <c r="Y506" i="25"/>
  <c r="Y736" i="25"/>
  <c r="Y92" i="25"/>
  <c r="Y91" i="25"/>
  <c r="Y633" i="25"/>
  <c r="Y439" i="25"/>
  <c r="Y757" i="25"/>
  <c r="Y101" i="25"/>
  <c r="Y615" i="25"/>
  <c r="Y569" i="25"/>
  <c r="Y457" i="25"/>
  <c r="Y934" i="25"/>
  <c r="Y495" i="25"/>
  <c r="Y828" i="25"/>
  <c r="Y238" i="25"/>
  <c r="Y747" i="25"/>
  <c r="Y564" i="25"/>
  <c r="Y602" i="25"/>
  <c r="Y415" i="25"/>
  <c r="Y327" i="25"/>
  <c r="Y72" i="25"/>
  <c r="Y854" i="25"/>
  <c r="Y484" i="25"/>
  <c r="Y475" i="25"/>
  <c r="Y904" i="25"/>
  <c r="Y163" i="25"/>
  <c r="Y103" i="25"/>
  <c r="Y57" i="25"/>
  <c r="Y115" i="25"/>
  <c r="Y635" i="25"/>
  <c r="Y706" i="25"/>
  <c r="Y644" i="25"/>
  <c r="Y204" i="25"/>
  <c r="Y623" i="25"/>
  <c r="Y492" i="25"/>
  <c r="Y493" i="25"/>
  <c r="Y536" i="25"/>
  <c r="Y158" i="25"/>
  <c r="Y594" i="25"/>
  <c r="Y381" i="25"/>
  <c r="Y696" i="25"/>
  <c r="Y340" i="25"/>
  <c r="Y796" i="25"/>
  <c r="Y724" i="25"/>
  <c r="Y82" i="25"/>
  <c r="Y235" i="25"/>
  <c r="Y734" i="25"/>
  <c r="Y548" i="25"/>
  <c r="Y844" i="25"/>
  <c r="Y222" i="25"/>
  <c r="Y563" i="25"/>
  <c r="Y468" i="25"/>
  <c r="Y516" i="25"/>
  <c r="Y723" i="25"/>
  <c r="Y702" i="25"/>
  <c r="Y685" i="25"/>
  <c r="Y144" i="25"/>
  <c r="Y265" i="25"/>
  <c r="Y428" i="25"/>
  <c r="Y9" i="25"/>
  <c r="Y729" i="25"/>
  <c r="Y36" i="25"/>
  <c r="Y863" i="25"/>
  <c r="Y104" i="25"/>
  <c r="Y738" i="25"/>
  <c r="Y647" i="25"/>
  <c r="Y460" i="25"/>
  <c r="Y637" i="25"/>
  <c r="Y672" i="25"/>
  <c r="Y48" i="25"/>
  <c r="Y56" i="25"/>
  <c r="Y836" i="25"/>
  <c r="Y699" i="25"/>
  <c r="Y455" i="25"/>
  <c r="Y60" i="25"/>
  <c r="Y218" i="25"/>
  <c r="Y61" i="25"/>
  <c r="Y744" i="25"/>
  <c r="Y630" i="25"/>
  <c r="Y231" i="25"/>
  <c r="Y160" i="25"/>
  <c r="Y511" i="25"/>
  <c r="Y774" i="25"/>
  <c r="Y477" i="25"/>
  <c r="Y102" i="25"/>
  <c r="Y870" i="25"/>
  <c r="Y614" i="25"/>
  <c r="Y135" i="25"/>
  <c r="Y174" i="25"/>
  <c r="Y139" i="25"/>
  <c r="Y629" i="25"/>
  <c r="Y225" i="25"/>
  <c r="Y674" i="25"/>
  <c r="Y444" i="25"/>
  <c r="Y226" i="25"/>
  <c r="Y530" i="25"/>
  <c r="Y314" i="25"/>
  <c r="Y80" i="25"/>
  <c r="Y539" i="25"/>
  <c r="Y337" i="25"/>
  <c r="Y234" i="25"/>
  <c r="Y463" i="25"/>
  <c r="Y118" i="25"/>
  <c r="Y388" i="25"/>
  <c r="Y169" i="25"/>
  <c r="Y264" i="25"/>
  <c r="Y639" i="25"/>
  <c r="Y840" i="25"/>
  <c r="Y957" i="25"/>
  <c r="Y412" i="25"/>
  <c r="Y375" i="25"/>
  <c r="Y378" i="25"/>
  <c r="Y754" i="25"/>
  <c r="Y654" i="25"/>
  <c r="Y730" i="25"/>
  <c r="Y487" i="25"/>
  <c r="Y129" i="25"/>
  <c r="Y660" i="25"/>
  <c r="Y556" i="25"/>
  <c r="Y143" i="25"/>
  <c r="Y512" i="25"/>
  <c r="Y725" i="25"/>
  <c r="Y366" i="25"/>
  <c r="Y116" i="25"/>
  <c r="Y456" i="25"/>
  <c r="Y110" i="25"/>
  <c r="Y215" i="25"/>
  <c r="Y710" i="25"/>
  <c r="Y508" i="25"/>
  <c r="Y188" i="25"/>
  <c r="Y598" i="25"/>
  <c r="Y105" i="25"/>
  <c r="Y94" i="25"/>
  <c r="Y708" i="25"/>
  <c r="Y694" i="25"/>
  <c r="Y892" i="25"/>
  <c r="Y749" i="25"/>
  <c r="Y700" i="25"/>
  <c r="Y170" i="25"/>
  <c r="Y893" i="25"/>
  <c r="Y874" i="25"/>
  <c r="Y873" i="25"/>
  <c r="Y251" i="25"/>
  <c r="Y172" i="25"/>
  <c r="Y140" i="25"/>
  <c r="Y546" i="25"/>
  <c r="Y876" i="25"/>
  <c r="Y616" i="25"/>
  <c r="Y35" i="25"/>
  <c r="Y329" i="25"/>
  <c r="Y898" i="25"/>
  <c r="Y223" i="25"/>
  <c r="Y405" i="25"/>
  <c r="Y54" i="25"/>
  <c r="Y136" i="25"/>
  <c r="Y266" i="25"/>
  <c r="Y269" i="25"/>
  <c r="Y270" i="25"/>
  <c r="Y609" i="25"/>
  <c r="Y983" i="25"/>
  <c r="Y670" i="25"/>
  <c r="Y271" i="25"/>
  <c r="Y604" i="25"/>
  <c r="Y791" i="25"/>
  <c r="Y845" i="25"/>
  <c r="Y533" i="25"/>
  <c r="Y325" i="25"/>
  <c r="Y450" i="25"/>
  <c r="Y198" i="25"/>
  <c r="Y499" i="25"/>
  <c r="Y579" i="25"/>
  <c r="Y369" i="25"/>
  <c r="Y272" i="25"/>
  <c r="Y553" i="25"/>
  <c r="Y141" i="25"/>
  <c r="Y746" i="25"/>
  <c r="Y975" i="25"/>
  <c r="Y605" i="25"/>
  <c r="Y671" i="25"/>
  <c r="Y161" i="25"/>
  <c r="Y149" i="25"/>
  <c r="Y259" i="25"/>
  <c r="Y794" i="25"/>
  <c r="Y703" i="25"/>
  <c r="Y896" i="25"/>
  <c r="Y587" i="25"/>
  <c r="Y601" i="25"/>
  <c r="Y401" i="25"/>
  <c r="Y618" i="25"/>
  <c r="Y600" i="25"/>
  <c r="Y531" i="25"/>
  <c r="Y586" i="25"/>
  <c r="Y81" i="25"/>
  <c r="Y168" i="25"/>
  <c r="Y294" i="25"/>
  <c r="Y43" i="25"/>
  <c r="Y119" i="25"/>
  <c r="Y891" i="25"/>
  <c r="Y856" i="25"/>
  <c r="Y207" i="25"/>
  <c r="Y610" i="25"/>
  <c r="Y787" i="25"/>
  <c r="Y737" i="25"/>
  <c r="Y514" i="25"/>
  <c r="Y37" i="25"/>
  <c r="Y638" i="25"/>
  <c r="Y627" i="25"/>
  <c r="Y785" i="25"/>
  <c r="Y85" i="25"/>
  <c r="Y879" i="25"/>
  <c r="Y280" i="25"/>
  <c r="Y578" i="25"/>
  <c r="Y488" i="25"/>
  <c r="Y649" i="25"/>
  <c r="Y123" i="25"/>
  <c r="Y695" i="25"/>
  <c r="Y382" i="25"/>
  <c r="Y534" i="25"/>
  <c r="Y608" i="25"/>
  <c r="Y655" i="25"/>
  <c r="Y620" i="25"/>
  <c r="Y427" i="25"/>
  <c r="Y524" i="25"/>
  <c r="Y383" i="25"/>
  <c r="Y566" i="25"/>
  <c r="Y726" i="25"/>
  <c r="Y192" i="25"/>
  <c r="Y400" i="25"/>
  <c r="Y261" i="25"/>
  <c r="Y407" i="25"/>
  <c r="Y656" i="25"/>
  <c r="Y403" i="25"/>
  <c r="Y67" i="25"/>
  <c r="Y42" i="25"/>
  <c r="Y182" i="25"/>
  <c r="Y698" i="25"/>
  <c r="Y142" i="25"/>
  <c r="Y244" i="25"/>
  <c r="Y814" i="25"/>
  <c r="Y714" i="25"/>
  <c r="Y448" i="25"/>
  <c r="Y797" i="25"/>
  <c r="Y611" i="25"/>
  <c r="Y22" i="25"/>
  <c r="Y193" i="25"/>
  <c r="Y210" i="25"/>
  <c r="Y525" i="25"/>
  <c r="Y593" i="25"/>
  <c r="Y632" i="25"/>
  <c r="Y665" i="25"/>
  <c r="Y686" i="25"/>
  <c r="Y760" i="25"/>
  <c r="Y763" i="25"/>
  <c r="Y881" i="25"/>
  <c r="Y4" i="25"/>
  <c r="Y40" i="25"/>
  <c r="Y45" i="25"/>
  <c r="Y47" i="25"/>
  <c r="Y186" i="25"/>
  <c r="Y245" i="25"/>
  <c r="Y394" i="25"/>
  <c r="Y395" i="25"/>
  <c r="Y478" i="25"/>
  <c r="Y581" i="25"/>
  <c r="Y589" i="25"/>
  <c r="Y595" i="25"/>
  <c r="Y613" i="25"/>
  <c r="Y619" i="25"/>
  <c r="Y628" i="25"/>
  <c r="Y636" i="25"/>
  <c r="Y693" i="25"/>
  <c r="Y697" i="25"/>
  <c r="Y704" i="25"/>
  <c r="Y722" i="25"/>
  <c r="Y778" i="25"/>
  <c r="Y809" i="25"/>
  <c r="Y810" i="25"/>
  <c r="Y813" i="25"/>
  <c r="Y862" i="25"/>
  <c r="Y868" i="25"/>
  <c r="Y467" i="25"/>
  <c r="Y648" i="25"/>
  <c r="Y903" i="25"/>
  <c r="Y805" i="25"/>
  <c r="Y897" i="25"/>
  <c r="Y350" i="25"/>
  <c r="Y588" i="25"/>
  <c r="Y248" i="25"/>
  <c r="Y607" i="25"/>
  <c r="Y549" i="25"/>
  <c r="Y529" i="25"/>
  <c r="Y95" i="25"/>
  <c r="Y214" i="25"/>
  <c r="Y707" i="25"/>
  <c r="Y680" i="25"/>
  <c r="Y111" i="25"/>
  <c r="Y409" i="25"/>
  <c r="Y728" i="25"/>
  <c r="Y715" i="25"/>
  <c r="Y859" i="25"/>
  <c r="Y551" i="25"/>
  <c r="Y673" i="25"/>
  <c r="Y83" i="25"/>
  <c r="Y437" i="25"/>
  <c r="Y483" i="25"/>
  <c r="Y617" i="25"/>
  <c r="Y466" i="25"/>
  <c r="Y277" i="25"/>
  <c r="Y687" i="25"/>
  <c r="Y159" i="25"/>
  <c r="Y599" i="25"/>
  <c r="Y131" i="25"/>
  <c r="Y491" i="25"/>
  <c r="Y829" i="25"/>
  <c r="Y379" i="25"/>
  <c r="Y263" i="25"/>
  <c r="Y359" i="25"/>
  <c r="Y574" i="25"/>
  <c r="Y507" i="25"/>
  <c r="Y545" i="25"/>
  <c r="Y368" i="25"/>
  <c r="Y64" i="25"/>
  <c r="Y580" i="25"/>
  <c r="Y900" i="25"/>
  <c r="Y220" i="25"/>
  <c r="Y249" i="25"/>
  <c r="Y3" i="25"/>
  <c r="Y788" i="25"/>
  <c r="Y364" i="25"/>
  <c r="Y65" i="25"/>
  <c r="Y66" i="25"/>
  <c r="Y853" i="25"/>
  <c r="Y431" i="25"/>
  <c r="Y528" i="25"/>
  <c r="Y753" i="25"/>
  <c r="Y348" i="25"/>
  <c r="Y392" i="25"/>
  <c r="Y855" i="25"/>
  <c r="Y557" i="25"/>
  <c r="Y209" i="25"/>
  <c r="Y825" i="25"/>
  <c r="Y783" i="25"/>
  <c r="Y743" i="25"/>
  <c r="Y286" i="25"/>
  <c r="Y906" i="25"/>
  <c r="Y716" i="25"/>
  <c r="Y761" i="25"/>
  <c r="Y803" i="25"/>
  <c r="Y690" i="25"/>
  <c r="Y330" i="25"/>
  <c r="Y175" i="25"/>
  <c r="Y459" i="25"/>
  <c r="Y69" i="25"/>
  <c r="Y669" i="25"/>
  <c r="Y79" i="25"/>
  <c r="Y399" i="25"/>
  <c r="Y895" i="25"/>
  <c r="Y846" i="25"/>
  <c r="Y171" i="25"/>
  <c r="Y449" i="25"/>
  <c r="Y150" i="25"/>
  <c r="Y152" i="25"/>
  <c r="Y775" i="25"/>
  <c r="Y121" i="25"/>
  <c r="Y398" i="25"/>
  <c r="Y902" i="25"/>
  <c r="Y692" i="25"/>
  <c r="Y802" i="25"/>
  <c r="Y567" i="25"/>
  <c r="Y818" i="25"/>
  <c r="Y824" i="25"/>
  <c r="Y100" i="25"/>
  <c r="Y811" i="25"/>
  <c r="Y30" i="25"/>
  <c r="Y88" i="25"/>
  <c r="Y233" i="25"/>
  <c r="Y164" i="25"/>
  <c r="Y658" i="25"/>
  <c r="Y291" i="25"/>
  <c r="Y538" i="25"/>
  <c r="Y461" i="25"/>
  <c r="Y120" i="25"/>
  <c r="Y831" i="25"/>
  <c r="Y423" i="25"/>
  <c r="Y230" i="25"/>
  <c r="Y513" i="25"/>
  <c r="Y176" i="25"/>
  <c r="Y592" i="25"/>
  <c r="Y677" i="25"/>
  <c r="Y762" i="25"/>
  <c r="Y315" i="25"/>
  <c r="Y479" i="25"/>
  <c r="Y666" i="25"/>
  <c r="Y591" i="25"/>
  <c r="Y273" i="25"/>
  <c r="Y32" i="25"/>
  <c r="Y219" i="25"/>
  <c r="Y99" i="25"/>
  <c r="Y358" i="25"/>
  <c r="Y151" i="25"/>
  <c r="Y817" i="25"/>
  <c r="Y776" i="25"/>
  <c r="Y351" i="25"/>
  <c r="Y312" i="25"/>
  <c r="Y866" i="25"/>
  <c r="Y798" i="25"/>
  <c r="Y576" i="25"/>
  <c r="Y764" i="25"/>
  <c r="Y720" i="25"/>
  <c r="Y558" i="25"/>
  <c r="Y14" i="25"/>
  <c r="Y462" i="25"/>
  <c r="Y474" i="25"/>
  <c r="Y109" i="25"/>
  <c r="Y242" i="25"/>
  <c r="Y489" i="25"/>
  <c r="Y374" i="25"/>
  <c r="Y196" i="25"/>
  <c r="Y413" i="25"/>
  <c r="Y501" i="25"/>
  <c r="Y943" i="25"/>
  <c r="Y472" i="25"/>
  <c r="Y718" i="25"/>
  <c r="Y768" i="25"/>
  <c r="Y575" i="25"/>
  <c r="Y612" i="25"/>
  <c r="Y274" i="25"/>
  <c r="Y55" i="25"/>
  <c r="Y767" i="25"/>
  <c r="Y572" i="25"/>
  <c r="Y16" i="25"/>
  <c r="Y146" i="25"/>
  <c r="Y416" i="25"/>
  <c r="Y741" i="25"/>
  <c r="Y717" i="25"/>
  <c r="Y396" i="25"/>
  <c r="Y497" i="25"/>
  <c r="Y28" i="25"/>
  <c r="Y816" i="25"/>
  <c r="Y596" i="25"/>
  <c r="Y212" i="25"/>
  <c r="Y145" i="25"/>
  <c r="Y185" i="25"/>
  <c r="Y920" i="25"/>
  <c r="Y84" i="25"/>
  <c r="Y664" i="25"/>
  <c r="Y657" i="25"/>
  <c r="Y7" i="25"/>
  <c r="Y759" i="25"/>
  <c r="Y786" i="25"/>
  <c r="Y228" i="25"/>
  <c r="Y130" i="25"/>
  <c r="Y573" i="25"/>
  <c r="Y577" i="25"/>
  <c r="Y332" i="25"/>
  <c r="Y850" i="25"/>
  <c r="Y634" i="25"/>
  <c r="Y886" i="25"/>
  <c r="Y18" i="25"/>
  <c r="Y191" i="25"/>
  <c r="Y418" i="25"/>
  <c r="Y652" i="25"/>
  <c r="Y705" i="25"/>
  <c r="Y429" i="25"/>
  <c r="Y31" i="25"/>
  <c r="Y75" i="25"/>
  <c r="Y482" i="25"/>
  <c r="Y875" i="25"/>
  <c r="Y422" i="25"/>
  <c r="Y769" i="25"/>
  <c r="Y285" i="25"/>
  <c r="Y709" i="25"/>
  <c r="Y848" i="25"/>
  <c r="Y34" i="25"/>
  <c r="Y386" i="25"/>
  <c r="Y435" i="25"/>
  <c r="Y438" i="25"/>
  <c r="Y452" i="25"/>
  <c r="Y662" i="25"/>
  <c r="Y663" i="25"/>
  <c r="Y847" i="25"/>
  <c r="Y436" i="25"/>
  <c r="Y822" i="25"/>
  <c r="Y651" i="25"/>
  <c r="Y414" i="25"/>
  <c r="Y154" i="25"/>
  <c r="Y838" i="25"/>
  <c r="Y23" i="25"/>
  <c r="Y311" i="25"/>
  <c r="Y216" i="25"/>
  <c r="Y916" i="25"/>
  <c r="Y570" i="25"/>
  <c r="Y112" i="25"/>
  <c r="Y888" i="25"/>
  <c r="Y221" i="25"/>
  <c r="Y6" i="25"/>
  <c r="Y21" i="25"/>
  <c r="Y719" i="25"/>
  <c r="Y361" i="25"/>
  <c r="Y590" i="25"/>
  <c r="Y755" i="25"/>
  <c r="Y153" i="25"/>
  <c r="Y471" i="25"/>
  <c r="Y801" i="25"/>
  <c r="Y712" i="25"/>
  <c r="Y114" i="25"/>
  <c r="Y406" i="25"/>
  <c r="Y884" i="25"/>
  <c r="Y804" i="25"/>
  <c r="Y295" i="25"/>
  <c r="Y841" i="25"/>
  <c r="Y905" i="25"/>
  <c r="Y800" i="25"/>
  <c r="Y500" i="25"/>
  <c r="Y713" i="25"/>
  <c r="Y523" i="25"/>
  <c r="Y227" i="25"/>
  <c r="Y963" i="25"/>
  <c r="Y959" i="25"/>
  <c r="Y25" i="25"/>
  <c r="Y585" i="25"/>
  <c r="Y465" i="25"/>
  <c r="Y899" i="25"/>
  <c r="Y17" i="25"/>
  <c r="Y343" i="25"/>
  <c r="Y542" i="25"/>
  <c r="Y50" i="25"/>
  <c r="Y326" i="25"/>
  <c r="Y281" i="25"/>
  <c r="Y683" i="25"/>
  <c r="Y434" i="25"/>
  <c r="Y826" i="25"/>
  <c r="Y187" i="25"/>
  <c r="Y387" i="25"/>
  <c r="Y433" i="25"/>
  <c r="Y426" i="25"/>
  <c r="Y128" i="25"/>
  <c r="Y372" i="25"/>
  <c r="Y180" i="25"/>
  <c r="Y13" i="25"/>
  <c r="Y246" i="25"/>
  <c r="Y360" i="25"/>
  <c r="Y766" i="25"/>
  <c r="Y642" i="25"/>
  <c r="Y275" i="25"/>
  <c r="Y631" i="25"/>
  <c r="Y584" i="25"/>
  <c r="Y96" i="25"/>
  <c r="Y867" i="25"/>
  <c r="Y279" i="25"/>
  <c r="Y331" i="25"/>
  <c r="Y758" i="25"/>
  <c r="Y751" i="25"/>
  <c r="Y10" i="25"/>
  <c r="Y517" i="25"/>
  <c r="Y208" i="25"/>
  <c r="Y113" i="25"/>
  <c r="Y481" i="25"/>
  <c r="Y41" i="25"/>
  <c r="Y339" i="25"/>
  <c r="Y5" i="25"/>
  <c r="Y732" i="25"/>
  <c r="Y819" i="25"/>
  <c r="Y679" i="25"/>
  <c r="Y646" i="25"/>
  <c r="Y922" i="25"/>
  <c r="Y46" i="25"/>
  <c r="Y98" i="25"/>
  <c r="Y134" i="25"/>
  <c r="Y78" i="25"/>
  <c r="Y8" i="25"/>
  <c r="Y432" i="25"/>
  <c r="Y445" i="25"/>
  <c r="Y520" i="25"/>
  <c r="Y830" i="25"/>
  <c r="Y288" i="25"/>
  <c r="Y205" i="25"/>
  <c r="Y133" i="25"/>
  <c r="Y571" i="25"/>
  <c r="Y740" i="25"/>
  <c r="Y367" i="25"/>
  <c r="Y203" i="25"/>
  <c r="Y603" i="25"/>
  <c r="Y965" i="25"/>
  <c r="Y12" i="25"/>
  <c r="Y90" i="25"/>
  <c r="Y606" i="25"/>
  <c r="Y195" i="25"/>
  <c r="Y771" i="25"/>
  <c r="Y155" i="25"/>
  <c r="Y454" i="25"/>
  <c r="Y808" i="25"/>
  <c r="Y837" i="25"/>
  <c r="Y869" i="25"/>
  <c r="Y981" i="25"/>
  <c r="Y582" i="25"/>
  <c r="Y509" i="25"/>
  <c r="Y675" i="25"/>
  <c r="Y681" i="25"/>
  <c r="Y909" i="25"/>
  <c r="Y984" i="25"/>
</calcChain>
</file>

<file path=xl/sharedStrings.xml><?xml version="1.0" encoding="utf-8"?>
<sst xmlns="http://schemas.openxmlformats.org/spreadsheetml/2006/main" count="24653" uniqueCount="237">
  <si>
    <t>Compañia</t>
  </si>
  <si>
    <t>(Todas)</t>
  </si>
  <si>
    <t>Año</t>
  </si>
  <si>
    <t>Report 1</t>
  </si>
  <si>
    <t>Venta mes de noviembre</t>
  </si>
  <si>
    <t>Report 2</t>
  </si>
  <si>
    <t>Venta acumulada 2025</t>
  </si>
  <si>
    <t>Mes</t>
  </si>
  <si>
    <t>Etiquetas de fila</t>
  </si>
  <si>
    <t>Sum of total_venta EUR</t>
  </si>
  <si>
    <t>Sum of Rentabilidad en EUR</t>
  </si>
  <si>
    <t>Sum of Renta after COM</t>
  </si>
  <si>
    <t>Sum of Rentabilidad %</t>
  </si>
  <si>
    <t>Madrid</t>
  </si>
  <si>
    <t>IC</t>
  </si>
  <si>
    <t>AlejandraL</t>
  </si>
  <si>
    <t>AlmudenaG</t>
  </si>
  <si>
    <t>AliciaLT</t>
  </si>
  <si>
    <t>AnaTeresa</t>
  </si>
  <si>
    <t>BlancaO</t>
  </si>
  <si>
    <t>CaroleM</t>
  </si>
  <si>
    <t>PaulinaA</t>
  </si>
  <si>
    <t>Retail</t>
  </si>
  <si>
    <t>ElenaM</t>
  </si>
  <si>
    <t>AndreaG</t>
  </si>
  <si>
    <t>HelenM</t>
  </si>
  <si>
    <t>ConchaD</t>
  </si>
  <si>
    <t>FernandaS</t>
  </si>
  <si>
    <t>Nomad</t>
  </si>
  <si>
    <t>MartinB</t>
  </si>
  <si>
    <t>TatianaP</t>
  </si>
  <si>
    <t>México</t>
  </si>
  <si>
    <t>ReyesB</t>
  </si>
  <si>
    <t>InesGR</t>
  </si>
  <si>
    <t>LorenzaP</t>
  </si>
  <si>
    <t>LucianaE</t>
  </si>
  <si>
    <t>LuciaS</t>
  </si>
  <si>
    <t>ManonR</t>
  </si>
  <si>
    <t>MariaJose</t>
  </si>
  <si>
    <t>MariaM</t>
  </si>
  <si>
    <t>AndreaM</t>
  </si>
  <si>
    <t>MariellaG</t>
  </si>
  <si>
    <t>CatalinaF</t>
  </si>
  <si>
    <t>RafaellaP</t>
  </si>
  <si>
    <t>ClaudiaF</t>
  </si>
  <si>
    <t>VeronicaN</t>
  </si>
  <si>
    <t>EduardoP</t>
  </si>
  <si>
    <t>VivianaS</t>
  </si>
  <si>
    <t>JorgeG</t>
  </si>
  <si>
    <t>DianaM</t>
  </si>
  <si>
    <t>EduardoH</t>
  </si>
  <si>
    <t>IsraelB</t>
  </si>
  <si>
    <t>LuisHdz</t>
  </si>
  <si>
    <t>MariellaP</t>
  </si>
  <si>
    <t>MinervaH</t>
  </si>
  <si>
    <t>Total general</t>
  </si>
  <si>
    <t>MartinO</t>
  </si>
  <si>
    <t>MarujaN</t>
  </si>
  <si>
    <t>PaulinaV</t>
  </si>
  <si>
    <t>RocioZ</t>
  </si>
  <si>
    <t>FernandoS</t>
  </si>
  <si>
    <t>JorgeP</t>
  </si>
  <si>
    <t>marc1989</t>
  </si>
  <si>
    <t>SalvadorR</t>
  </si>
  <si>
    <t>Oficina</t>
  </si>
  <si>
    <t>SL</t>
  </si>
  <si>
    <t>Report 3</t>
  </si>
  <si>
    <t>Venta mes de inicio</t>
  </si>
  <si>
    <t>Año Inicio</t>
  </si>
  <si>
    <t>Etiquetas de columna</t>
  </si>
  <si>
    <t>Report 4</t>
  </si>
  <si>
    <t>Venta por mes</t>
  </si>
  <si>
    <t>Mes Inicio</t>
  </si>
  <si>
    <t>Ventas por linea de negocio 2025</t>
  </si>
  <si>
    <t>Fecha inc</t>
  </si>
  <si>
    <t>(Varios elementos)</t>
  </si>
  <si>
    <t>usuario Corsario</t>
  </si>
  <si>
    <t>Linea de Negocio</t>
  </si>
  <si>
    <t>Comisionamiento</t>
  </si>
  <si>
    <t>País de trabajo</t>
  </si>
  <si>
    <t>Fecha Inicio</t>
  </si>
  <si>
    <t>Suma de Total Venta USD</t>
  </si>
  <si>
    <t>Suma de Rentabilidad en USD</t>
  </si>
  <si>
    <t>Suma de Renta after COM USD</t>
  </si>
  <si>
    <t>Rentabilidad%</t>
  </si>
  <si>
    <t xml:space="preserve">Mexico </t>
  </si>
  <si>
    <t>LucianoC</t>
  </si>
  <si>
    <t>CamilaN</t>
  </si>
  <si>
    <t>ElodieW</t>
  </si>
  <si>
    <t>LoloDJ</t>
  </si>
  <si>
    <t>VeronicaG</t>
  </si>
  <si>
    <t>NataliaD</t>
  </si>
  <si>
    <t>JuliaC</t>
  </si>
  <si>
    <t>IsabelB</t>
  </si>
  <si>
    <t>AmayaA</t>
  </si>
  <si>
    <t>Emilia</t>
  </si>
  <si>
    <t>Nomad Next Gen</t>
  </si>
  <si>
    <t>Luis</t>
  </si>
  <si>
    <t>Nicolas</t>
  </si>
  <si>
    <t>Guillermo</t>
  </si>
  <si>
    <t>Virginia</t>
  </si>
  <si>
    <t>Edgard</t>
  </si>
  <si>
    <t>IreneC</t>
  </si>
  <si>
    <t>JimenaM</t>
  </si>
  <si>
    <t>InmaculadaP</t>
  </si>
  <si>
    <t>MercedesP</t>
  </si>
  <si>
    <t>ReginaC</t>
  </si>
  <si>
    <t xml:space="preserve">Nomad </t>
  </si>
  <si>
    <t>Detalles de Suma de Total Venta USD - vendedor: AliciaLT, Mes Inicio: 10, Compañia: LLC, Año Inicio: 2025 (+)</t>
  </si>
  <si>
    <t>folio</t>
  </si>
  <si>
    <t>cerrada</t>
  </si>
  <si>
    <t>fecha</t>
  </si>
  <si>
    <t>fecha_inicio</t>
  </si>
  <si>
    <t>fecha_fin</t>
  </si>
  <si>
    <t>vendedor</t>
  </si>
  <si>
    <t>Semana</t>
  </si>
  <si>
    <t>usuarios_invitados</t>
  </si>
  <si>
    <t>total_cliente</t>
  </si>
  <si>
    <t>moneda</t>
  </si>
  <si>
    <t>Total Venta EUR</t>
  </si>
  <si>
    <t>Total Venta USD</t>
  </si>
  <si>
    <t>Rentabilidad</t>
  </si>
  <si>
    <t>Rentabilidad en EUR</t>
  </si>
  <si>
    <t>Rentabilidad en USD</t>
  </si>
  <si>
    <t>% Rentabilidad</t>
  </si>
  <si>
    <t>Fecha 45 dias fin</t>
  </si>
  <si>
    <t>mes 45 dias fin</t>
  </si>
  <si>
    <t>Año 45 dias fin</t>
  </si>
  <si>
    <t>Renta after COM</t>
  </si>
  <si>
    <t>Renta after COM USD</t>
  </si>
  <si>
    <t>Fecha Incorporación</t>
  </si>
  <si>
    <t>USD</t>
  </si>
  <si>
    <t>diciembre</t>
  </si>
  <si>
    <t>Venta mes de diciembre</t>
  </si>
  <si>
    <t>Suma de Rentabilidad %</t>
  </si>
  <si>
    <t xml:space="preserve">Report 3 </t>
  </si>
  <si>
    <t>Venta Mes de Inicio</t>
  </si>
  <si>
    <t>Venta por Mes</t>
  </si>
  <si>
    <t>mes salida</t>
  </si>
  <si>
    <t>2025 Total</t>
  </si>
  <si>
    <t>2026 Total</t>
  </si>
  <si>
    <t>Grand Total</t>
  </si>
  <si>
    <t>mes calendario</t>
  </si>
  <si>
    <t>Beneficio USD</t>
  </si>
  <si>
    <t>Rentabilidad %</t>
  </si>
  <si>
    <t>total_venta EUR</t>
  </si>
  <si>
    <t>total_venta USD</t>
  </si>
  <si>
    <t>45 dias fecha fin</t>
  </si>
  <si>
    <t>45 dias año</t>
  </si>
  <si>
    <t>JAIMEG</t>
  </si>
  <si>
    <t>marzo</t>
  </si>
  <si>
    <t>EUR</t>
  </si>
  <si>
    <t>junio</t>
  </si>
  <si>
    <t>septiembre</t>
  </si>
  <si>
    <t>julio</t>
  </si>
  <si>
    <t>TATIANAP</t>
  </si>
  <si>
    <t>MARCKB</t>
  </si>
  <si>
    <t>enero</t>
  </si>
  <si>
    <t>JAIMEG,MARTINB</t>
  </si>
  <si>
    <t>noviembre</t>
  </si>
  <si>
    <t>agosto</t>
  </si>
  <si>
    <t>octubre</t>
  </si>
  <si>
    <t>CONCHAD</t>
  </si>
  <si>
    <t>GPB</t>
  </si>
  <si>
    <t>febrero</t>
  </si>
  <si>
    <t>ANDREAG</t>
  </si>
  <si>
    <t>MARTINB</t>
  </si>
  <si>
    <t>PEDROD</t>
  </si>
  <si>
    <t>TALYAK</t>
  </si>
  <si>
    <t>ARIADNAR</t>
  </si>
  <si>
    <t>MARTINB,PEDROD,REYESB</t>
  </si>
  <si>
    <t>ANDREAG,MARTINB</t>
  </si>
  <si>
    <t>mayo</t>
  </si>
  <si>
    <t>abril</t>
  </si>
  <si>
    <t>ARIADNAR,ESTHERP,PEDROD</t>
  </si>
  <si>
    <t>ESTHERP,PEDROD</t>
  </si>
  <si>
    <t>LLC</t>
  </si>
  <si>
    <t>MARC1989</t>
  </si>
  <si>
    <t>MXN</t>
  </si>
  <si>
    <t>ISRAELB,MARC1989</t>
  </si>
  <si>
    <t>CONCHAD,JORGEP</t>
  </si>
  <si>
    <t>MINERVAH</t>
  </si>
  <si>
    <t>MARC1989,MARIELLAP</t>
  </si>
  <si>
    <t>DIANAM,MARC1989</t>
  </si>
  <si>
    <t>DIANAM</t>
  </si>
  <si>
    <t>JAIMEG,MARIELLAP</t>
  </si>
  <si>
    <t>DIANAM,JAIMEG,MARIELLAP</t>
  </si>
  <si>
    <t>CHF</t>
  </si>
  <si>
    <t>JORGEP</t>
  </si>
  <si>
    <t>ISRAELB</t>
  </si>
  <si>
    <t>0000-00-00</t>
  </si>
  <si>
    <t>ANATERESA</t>
  </si>
  <si>
    <t>FERNANDAS,MARIELLAP</t>
  </si>
  <si>
    <t>JPY</t>
  </si>
  <si>
    <t>JORGEP,MARC1989,MARIELLAP</t>
  </si>
  <si>
    <t>DIANAM,MARC1989,MARIELLAP</t>
  </si>
  <si>
    <t>MARIELLAP</t>
  </si>
  <si>
    <t>JORGEP,MARTINB</t>
  </si>
  <si>
    <t>MARIAM</t>
  </si>
  <si>
    <t>LUISHDZ</t>
  </si>
  <si>
    <t>JORGEP,MARC1989</t>
  </si>
  <si>
    <t>DIANAM,LUISHDZ</t>
  </si>
  <si>
    <t>JORGEP,LUISHDZ</t>
  </si>
  <si>
    <t>PAULAG</t>
  </si>
  <si>
    <t>MARC1989,MARTINB</t>
  </si>
  <si>
    <t>GBP</t>
  </si>
  <si>
    <t>CAROLEM,CONCHAD,JAIMEG</t>
  </si>
  <si>
    <t>manonr</t>
  </si>
  <si>
    <t>EDUARDOH</t>
  </si>
  <si>
    <t>ANDREAG,JAIMEG</t>
  </si>
  <si>
    <t>Ventas por Linea de Negocio 2026</t>
  </si>
  <si>
    <t>AliciaL</t>
  </si>
  <si>
    <t>LidiaE</t>
  </si>
  <si>
    <t>FederikaU</t>
  </si>
  <si>
    <t>JimenaT</t>
  </si>
  <si>
    <t>Venta mes de Enero</t>
  </si>
  <si>
    <t>Venta acumulada 2026</t>
  </si>
  <si>
    <t>ISRAELB,JORGEP</t>
  </si>
  <si>
    <t>JORGEP,LUISHDZ,MARC1989</t>
  </si>
  <si>
    <t>JAIMEG,JORGEP</t>
  </si>
  <si>
    <t>MANONR,MARC1989</t>
  </si>
  <si>
    <t>JAIMEG,JIMENAM,MARTINB</t>
  </si>
  <si>
    <t>CONCHAD,MARTINB</t>
  </si>
  <si>
    <t>MARTINB,PEDROD</t>
  </si>
  <si>
    <t>IRENEC,MARTINB</t>
  </si>
  <si>
    <t>Nombre</t>
  </si>
  <si>
    <t>SUM de monto_comision</t>
  </si>
  <si>
    <t>N/A</t>
  </si>
  <si>
    <t>Suma total</t>
  </si>
  <si>
    <t>Suma de Total Venta EUR</t>
  </si>
  <si>
    <t>Suma de Rentabilidad en EUR</t>
  </si>
  <si>
    <t>Suma de Renta after COM</t>
  </si>
  <si>
    <t>Suma de % Rentabilidad</t>
  </si>
  <si>
    <t>IC Total</t>
  </si>
  <si>
    <t>Retail Total</t>
  </si>
  <si>
    <t>Madrid Total</t>
  </si>
  <si>
    <t>México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</si>
</sst>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yyyy\-mm\-dd"/>
    <numFmt numFmtId="166" formatCode="0.0%"/>
    <numFmt numFmtId="167" formatCode="[$$-409]#,##0.00"/>
    <numFmt numFmtId="168" formatCode="[$$-540A]#,##0.00"/>
    <numFmt numFmtId="169" formatCode="#,##0.00\ [$€-1]"/>
    <numFmt numFmtId="170" formatCode="[$$-540A]#,##0"/>
    <numFmt numFmtId="171" formatCode="[$$-409]#,##0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FFFFFF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</font>
    <font>
      <b/>
      <sz val="12"/>
      <color theme="1"/>
      <name val="Arial"/>
      <family val="2"/>
    </font>
    <font>
      <b/>
      <sz val="12"/>
      <color theme="1"/>
      <name val="Aptos Narrow"/>
      <family val="2"/>
    </font>
    <font>
      <sz val="12"/>
      <color theme="1"/>
      <name val="Arial"/>
      <family val="2"/>
    </font>
    <font>
      <sz val="12"/>
      <color theme="1"/>
      <name val="Aptos Narrow"/>
      <family val="2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FE4EC"/>
        <bgColor indexed="64"/>
      </patternFill>
    </fill>
    <fill>
      <patternFill patternType="solid">
        <fgColor rgb="FF8093B3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EAEAE"/>
        <bgColor rgb="FFAEAEAE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8093B3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6">
    <xf numFmtId="0" fontId="0" fillId="0" borderId="0" xfId="0"/>
    <xf numFmtId="9" fontId="0" fillId="0" borderId="0" xfId="0" applyNumberForma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4" fontId="0" fillId="0" borderId="0" xfId="0" applyNumberFormat="1"/>
    <xf numFmtId="9" fontId="0" fillId="0" borderId="0" xfId="2" applyFont="1"/>
    <xf numFmtId="0" fontId="0" fillId="2" borderId="0" xfId="0" applyFill="1"/>
    <xf numFmtId="0" fontId="4" fillId="3" borderId="1" xfId="0" applyFont="1" applyFill="1" applyBorder="1" applyAlignment="1">
      <alignment wrapText="1"/>
    </xf>
    <xf numFmtId="0" fontId="5" fillId="4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right" wrapText="1"/>
    </xf>
    <xf numFmtId="0" fontId="3" fillId="6" borderId="0" xfId="0" applyFont="1" applyFill="1" applyAlignment="1">
      <alignment horizontal="right" wrapText="1"/>
    </xf>
    <xf numFmtId="0" fontId="3" fillId="5" borderId="3" xfId="0" applyFont="1" applyFill="1" applyBorder="1" applyAlignment="1">
      <alignment horizontal="right" wrapText="1"/>
    </xf>
    <xf numFmtId="0" fontId="3" fillId="6" borderId="4" xfId="0" applyFont="1" applyFill="1" applyBorder="1" applyAlignment="1">
      <alignment horizontal="right" wrapText="1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right" wrapText="1"/>
    </xf>
    <xf numFmtId="14" fontId="0" fillId="0" borderId="0" xfId="0" applyNumberFormat="1"/>
    <xf numFmtId="164" fontId="0" fillId="0" borderId="0" xfId="0" pivotButton="1" applyNumberFormat="1"/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 indent="1"/>
    </xf>
    <xf numFmtId="164" fontId="0" fillId="0" borderId="0" xfId="0" applyNumberFormat="1" applyAlignment="1">
      <alignment horizontal="left" indent="2"/>
    </xf>
    <xf numFmtId="1" fontId="0" fillId="0" borderId="0" xfId="0" applyNumberFormat="1"/>
    <xf numFmtId="0" fontId="6" fillId="0" borderId="0" xfId="0" applyFont="1"/>
    <xf numFmtId="10" fontId="0" fillId="0" borderId="0" xfId="0" applyNumberFormat="1"/>
    <xf numFmtId="0" fontId="0" fillId="7" borderId="0" xfId="0" applyFill="1"/>
    <xf numFmtId="14" fontId="7" fillId="0" borderId="0" xfId="0" applyNumberFormat="1" applyFont="1"/>
    <xf numFmtId="0" fontId="7" fillId="0" borderId="0" xfId="0" applyFont="1"/>
    <xf numFmtId="0" fontId="6" fillId="8" borderId="0" xfId="0" applyFont="1" applyFill="1"/>
    <xf numFmtId="0" fontId="6" fillId="9" borderId="0" xfId="0" applyFont="1" applyFill="1"/>
    <xf numFmtId="0" fontId="0" fillId="9" borderId="0" xfId="0" applyFill="1"/>
    <xf numFmtId="9" fontId="6" fillId="8" borderId="0" xfId="2" applyFont="1" applyFill="1"/>
    <xf numFmtId="164" fontId="6" fillId="8" borderId="0" xfId="1" applyNumberFormat="1" applyFont="1" applyFill="1"/>
    <xf numFmtId="14" fontId="6" fillId="8" borderId="0" xfId="0" applyNumberFormat="1" applyFont="1" applyFill="1"/>
    <xf numFmtId="9" fontId="0" fillId="2" borderId="0" xfId="2" applyFont="1" applyFill="1"/>
    <xf numFmtId="0" fontId="8" fillId="10" borderId="0" xfId="0" applyFont="1" applyFill="1"/>
    <xf numFmtId="0" fontId="9" fillId="10" borderId="5" xfId="0" applyFont="1" applyFill="1" applyBorder="1"/>
    <xf numFmtId="0" fontId="8" fillId="10" borderId="5" xfId="0" applyFont="1" applyFill="1" applyBorder="1"/>
    <xf numFmtId="14" fontId="8" fillId="10" borderId="6" xfId="0" applyNumberFormat="1" applyFont="1" applyFill="1" applyBorder="1"/>
    <xf numFmtId="14" fontId="9" fillId="10" borderId="7" xfId="0" applyNumberFormat="1" applyFont="1" applyFill="1" applyBorder="1"/>
    <xf numFmtId="14" fontId="9" fillId="10" borderId="6" xfId="0" applyNumberFormat="1" applyFont="1" applyFill="1" applyBorder="1"/>
    <xf numFmtId="0" fontId="9" fillId="10" borderId="6" xfId="0" applyFont="1" applyFill="1" applyBorder="1"/>
    <xf numFmtId="0" fontId="9" fillId="10" borderId="7" xfId="0" applyFont="1" applyFill="1" applyBorder="1"/>
    <xf numFmtId="0" fontId="8" fillId="10" borderId="7" xfId="0" applyFont="1" applyFill="1" applyBorder="1"/>
    <xf numFmtId="1" fontId="9" fillId="10" borderId="7" xfId="0" applyNumberFormat="1" applyFont="1" applyFill="1" applyBorder="1"/>
    <xf numFmtId="1" fontId="8" fillId="10" borderId="6" xfId="0" applyNumberFormat="1" applyFont="1" applyFill="1" applyBorder="1"/>
    <xf numFmtId="1" fontId="8" fillId="10" borderId="7" xfId="0" applyNumberFormat="1" applyFont="1" applyFill="1" applyBorder="1"/>
    <xf numFmtId="0" fontId="8" fillId="10" borderId="8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14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1" fontId="11" fillId="0" borderId="0" xfId="0" applyNumberFormat="1" applyFont="1"/>
    <xf numFmtId="10" fontId="11" fillId="0" borderId="0" xfId="0" applyNumberFormat="1" applyFont="1"/>
    <xf numFmtId="0" fontId="12" fillId="0" borderId="0" xfId="0" applyFont="1"/>
    <xf numFmtId="165" fontId="10" fillId="0" borderId="0" xfId="0" applyNumberFormat="1" applyFont="1"/>
    <xf numFmtId="49" fontId="12" fillId="0" borderId="0" xfId="0" applyNumberFormat="1" applyFont="1"/>
    <xf numFmtId="17" fontId="10" fillId="0" borderId="0" xfId="0" applyNumberFormat="1" applyFont="1"/>
    <xf numFmtId="14" fontId="12" fillId="0" borderId="0" xfId="0" applyNumberFormat="1" applyFont="1"/>
    <xf numFmtId="1" fontId="12" fillId="0" borderId="0" xfId="0" applyNumberFormat="1" applyFont="1"/>
    <xf numFmtId="14" fontId="10" fillId="0" borderId="0" xfId="0" applyNumberFormat="1" applyFont="1"/>
    <xf numFmtId="0" fontId="13" fillId="0" borderId="0" xfId="0" applyFont="1"/>
    <xf numFmtId="3" fontId="13" fillId="0" borderId="0" xfId="0" applyNumberFormat="1" applyFont="1" applyAlignment="1">
      <alignment horizontal="right"/>
    </xf>
    <xf numFmtId="4" fontId="13" fillId="0" borderId="0" xfId="0" applyNumberFormat="1" applyFont="1" applyAlignment="1">
      <alignment horizontal="right"/>
    </xf>
    <xf numFmtId="166" fontId="13" fillId="0" borderId="0" xfId="0" applyNumberFormat="1" applyFont="1" applyAlignment="1">
      <alignment horizontal="right"/>
    </xf>
    <xf numFmtId="165" fontId="13" fillId="0" borderId="0" xfId="0" applyNumberFormat="1" applyFont="1" applyAlignment="1">
      <alignment horizontal="right"/>
    </xf>
    <xf numFmtId="14" fontId="13" fillId="0" borderId="0" xfId="0" applyNumberFormat="1" applyFont="1"/>
    <xf numFmtId="0" fontId="6" fillId="11" borderId="0" xfId="0" applyFont="1" applyFill="1"/>
    <xf numFmtId="9" fontId="6" fillId="11" borderId="0" xfId="2" applyFont="1" applyFill="1"/>
    <xf numFmtId="164" fontId="6" fillId="11" borderId="0" xfId="1" applyNumberFormat="1" applyFont="1" applyFill="1"/>
    <xf numFmtId="14" fontId="6" fillId="11" borderId="0" xfId="0" applyNumberFormat="1" applyFont="1" applyFill="1"/>
    <xf numFmtId="166" fontId="0" fillId="0" borderId="0" xfId="0" applyNumberFormat="1"/>
    <xf numFmtId="0" fontId="1" fillId="0" borderId="0" xfId="0" applyFont="1"/>
    <xf numFmtId="14" fontId="1" fillId="0" borderId="0" xfId="0" applyNumberFormat="1" applyFont="1"/>
    <xf numFmtId="10" fontId="1" fillId="0" borderId="0" xfId="0" applyNumberFormat="1" applyFont="1"/>
    <xf numFmtId="4" fontId="1" fillId="0" borderId="0" xfId="0" applyNumberFormat="1" applyFont="1"/>
    <xf numFmtId="0" fontId="6" fillId="12" borderId="0" xfId="0" applyFont="1" applyFill="1"/>
    <xf numFmtId="0" fontId="6" fillId="12" borderId="9" xfId="0" applyFont="1" applyFill="1" applyBorder="1" applyAlignment="1">
      <alignment horizontal="center"/>
    </xf>
    <xf numFmtId="0" fontId="6" fillId="12" borderId="9" xfId="0" applyFont="1" applyFill="1" applyBorder="1"/>
    <xf numFmtId="167" fontId="6" fillId="12" borderId="10" xfId="0" applyNumberFormat="1" applyFont="1" applyFill="1" applyBorder="1"/>
    <xf numFmtId="0" fontId="6" fillId="12" borderId="10" xfId="0" applyFont="1" applyFill="1" applyBorder="1"/>
    <xf numFmtId="169" fontId="6" fillId="12" borderId="10" xfId="0" applyNumberFormat="1" applyFont="1" applyFill="1" applyBorder="1"/>
    <xf numFmtId="0" fontId="6" fillId="9" borderId="9" xfId="0" applyFont="1" applyFill="1" applyBorder="1" applyAlignment="1">
      <alignment horizontal="center"/>
    </xf>
    <xf numFmtId="0" fontId="0" fillId="13" borderId="0" xfId="0" applyFill="1"/>
    <xf numFmtId="166" fontId="0" fillId="13" borderId="0" xfId="0" applyNumberFormat="1" applyFill="1"/>
    <xf numFmtId="167" fontId="0" fillId="13" borderId="0" xfId="0" applyNumberFormat="1" applyFill="1"/>
    <xf numFmtId="168" fontId="0" fillId="13" borderId="0" xfId="0" applyNumberFormat="1" applyFill="1"/>
    <xf numFmtId="167" fontId="6" fillId="13" borderId="0" xfId="0" applyNumberFormat="1" applyFont="1" applyFill="1"/>
    <xf numFmtId="0" fontId="7" fillId="2" borderId="0" xfId="0" applyFont="1" applyFill="1"/>
    <xf numFmtId="3" fontId="0" fillId="0" borderId="0" xfId="0" applyNumberFormat="1"/>
    <xf numFmtId="170" fontId="0" fillId="0" borderId="0" xfId="0" applyNumberFormat="1"/>
    <xf numFmtId="171" fontId="0" fillId="0" borderId="0" xfId="0" applyNumberFormat="1"/>
    <xf numFmtId="171" fontId="0" fillId="0" borderId="0" xfId="0" pivotButton="1" applyNumberFormat="1"/>
    <xf numFmtId="170" fontId="0" fillId="14" borderId="0" xfId="0" applyNumberFormat="1" applyFill="1"/>
    <xf numFmtId="0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64">
    <dxf>
      <numFmt numFmtId="19" formatCode="dd/mm/yyyy"/>
    </dxf>
    <dxf>
      <numFmt numFmtId="13" formatCode="0%"/>
    </dxf>
    <dxf>
      <numFmt numFmtId="171" formatCode="[$$-409]#,##0"/>
    </dxf>
    <dxf>
      <numFmt numFmtId="171" formatCode="[$$-409]#,##0"/>
    </dxf>
    <dxf>
      <numFmt numFmtId="171" formatCode="[$$-409]#,##0"/>
    </dxf>
    <dxf>
      <numFmt numFmtId="171" formatCode="[$$-409]#,##0"/>
    </dxf>
    <dxf>
      <numFmt numFmtId="171" formatCode="[$$-409]#,##0"/>
    </dxf>
    <dxf>
      <numFmt numFmtId="171" formatCode="[$$-409]#,##0"/>
    </dxf>
    <dxf>
      <numFmt numFmtId="171" formatCode="[$$-409]#,##0"/>
    </dxf>
    <dxf>
      <numFmt numFmtId="171" formatCode="[$$-409]#,##0"/>
    </dxf>
    <dxf>
      <numFmt numFmtId="171" formatCode="[$$-409]#,##0"/>
    </dxf>
    <dxf>
      <numFmt numFmtId="171" formatCode="[$$-409]#,##0"/>
    </dxf>
    <dxf>
      <numFmt numFmtId="1" formatCode="0"/>
    </dxf>
    <dxf>
      <numFmt numFmtId="166" formatCode="0.0%"/>
    </dxf>
    <dxf>
      <numFmt numFmtId="171" formatCode="[$$-409]#,##0"/>
    </dxf>
    <dxf>
      <numFmt numFmtId="168" formatCode="[$$-540A]#,##0.00"/>
    </dxf>
    <dxf>
      <numFmt numFmtId="168" formatCode="[$$-540A]#,##0.00"/>
    </dxf>
    <dxf>
      <numFmt numFmtId="168" formatCode="[$$-540A]#,##0.00"/>
    </dxf>
    <dxf>
      <numFmt numFmtId="170" formatCode="[$$-540A]#,##0"/>
    </dxf>
    <dxf>
      <numFmt numFmtId="164" formatCode="_-* #,##0\ &quot;€&quot;_-;\-* #,##0\ &quot;€&quot;_-;_-* &quot;-&quot;??\ &quot;€&quot;_-;_-@_-"/>
    </dxf>
    <dxf>
      <numFmt numFmtId="166" formatCode="0.0%"/>
    </dxf>
    <dxf>
      <numFmt numFmtId="168" formatCode="[$$-540A]#,##0.00"/>
    </dxf>
    <dxf>
      <numFmt numFmtId="170" formatCode="[$$-540A]#,##0"/>
    </dxf>
    <dxf>
      <fill>
        <patternFill patternType="solid">
          <bgColor rgb="FFFFFF00"/>
        </patternFill>
      </fill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3" formatCode="0%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" formatCode="0"/>
    </dxf>
    <dxf>
      <numFmt numFmtId="1" formatCode="0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" formatCode="0"/>
    </dxf>
    <dxf>
      <numFmt numFmtId="1" formatCode="0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64" formatCode="_-* #,##0\ &quot;€&quot;_-;\-* #,##0\ &quot;€&quot;_-;_-* &quot;-&quot;??\ &quot;€&quot;_-;_-@_-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ustomXml" Target="../customXml/item2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BE33B559-A07E-4C66-9F7C-BD1FE0464F35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18414998-F5FD-468E-BC1A-7049A2F7C063}">
    <nsvFilter filterId="{76C06E8B-9220-40A9-B9A8-7E5199C587D3}" ref="A1:AC991" tableId="0">
      <columnFilter colId="1">
        <filter colId="1">
          <x:filters>
            <x:filter val="447"/>
          </x:filters>
        </filter>
      </columnFilter>
    </nsvFilter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575471412034" createdVersion="8" refreshedVersion="8" minRefreshableVersion="3" recordCount="942" xr:uid="{FEBB5870-2AE7-4615-BE11-BCFE9CFEDD01}">
  <cacheSource type="worksheet">
    <worksheetSource ref="A1:Z943" sheet="DATA old"/>
  </cacheSource>
  <cacheFields count="27">
    <cacheField name="Compañia" numFmtId="0">
      <sharedItems count="2">
        <s v="SL"/>
        <s v="LLC"/>
      </sharedItems>
    </cacheField>
    <cacheField name="folio" numFmtId="0">
      <sharedItems containsSemiMixedTypes="0" containsString="0" containsNumber="1" containsInteger="1" minValue="1" maxValue="912"/>
    </cacheField>
    <cacheField name="cerrada" numFmtId="0">
      <sharedItems containsSemiMixedTypes="0" containsString="0" containsNumber="1" containsInteger="1" minValue="0" maxValue="1"/>
    </cacheField>
    <cacheField name="fecha" numFmtId="14">
      <sharedItems containsSemiMixedTypes="0" containsNonDate="0" containsDate="1" containsString="0" minDate="2024-09-17T00:00:00" maxDate="2025-12-12T00:00:00"/>
    </cacheField>
    <cacheField name="fecha_inicio" numFmtId="14">
      <sharedItems containsDate="1" containsMixedTypes="1" minDate="2024-07-02T00:00:00" maxDate="2027-02-24T00:00:00"/>
    </cacheField>
    <cacheField name="fecha_fin" numFmtId="14">
      <sharedItems containsDate="1" containsMixedTypes="1" minDate="2024-07-05T00:00:00" maxDate="2027-02-26T00:00:00"/>
    </cacheField>
    <cacheField name="vendedor" numFmtId="0">
      <sharedItems count="45">
        <s v="ConchaD"/>
        <s v="AndreaG"/>
        <s v="MartinB"/>
        <s v="TatianaP"/>
        <s v="HelenM"/>
        <s v="FernandaS"/>
        <s v="BlancaO"/>
        <s v="ElenaM"/>
        <s v="AnaTeresa"/>
        <s v="AlmudenaG"/>
        <s v="ReyesB"/>
        <s v="AliciaLT"/>
        <s v="AlejandraL"/>
        <s v="PaulinaA"/>
        <s v="marc1989"/>
        <s v="DianaM"/>
        <s v="LorenzaP"/>
        <s v="LuciaS"/>
        <s v="MinervaH"/>
        <s v="RafaellaP"/>
        <s v="VeronicaN"/>
        <s v="LucianaE"/>
        <s v="MariaM"/>
        <s v="IsraelB"/>
        <s v="FernandoS"/>
        <s v="ClaudiaF"/>
        <s v="EduardoP"/>
        <s v="AndreaM"/>
        <s v="PaulinaV"/>
        <s v="JorgeG"/>
        <s v="MartinO"/>
        <s v="ManonR"/>
        <s v="MarujaN"/>
        <s v="MariaJose"/>
        <s v="JorgeP"/>
        <s v="MariellaP"/>
        <s v="LuisHdz"/>
        <s v="CatalinaF"/>
        <s v="VivianaS"/>
        <s v="RocioZ"/>
        <s v="SalvadorR"/>
        <s v="CaroleM"/>
        <s v="EduardoH"/>
        <s v="MariellaG"/>
        <s v="InesGR"/>
      </sharedItems>
    </cacheField>
    <cacheField name="Semana" numFmtId="0">
      <sharedItems containsSemiMixedTypes="0" containsString="0" containsNumber="1" containsInteger="1" minValue="1" maxValue="53"/>
    </cacheField>
    <cacheField name="usuarios_invitados" numFmtId="0">
      <sharedItems containsBlank="1"/>
    </cacheField>
    <cacheField name="total_cliente" numFmtId="0">
      <sharedItems containsSemiMixedTypes="0" containsString="0" containsNumber="1" minValue="0" maxValue="22353043.399999999"/>
    </cacheField>
    <cacheField name="moneda" numFmtId="0">
      <sharedItems/>
    </cacheField>
    <cacheField name="total_venta EUR" numFmtId="0">
      <sharedItems containsSemiMixedTypes="0" containsString="0" containsNumber="1" minValue="0" maxValue="400000"/>
    </cacheField>
    <cacheField name="Rentabilidad" numFmtId="0">
      <sharedItems containsSemiMixedTypes="0" containsString="0" containsNumber="1" minValue="-2831.43" maxValue="2592953.2999999998"/>
    </cacheField>
    <cacheField name="Rentabilidad en EUR" numFmtId="0">
      <sharedItems containsSemiMixedTypes="0" containsString="0" containsNumber="1" minValue="-2435.0297999999998" maxValue="61358.42"/>
    </cacheField>
    <cacheField name="% Rentabilidad" numFmtId="0">
      <sharedItems containsMixedTypes="1" containsNumber="1" minValue="0" maxValue="1.3701065891472868"/>
    </cacheField>
    <cacheField name="Mes" numFmtId="0">
      <sharedItems containsSemiMixedTypes="0" containsString="0" containsNumber="1" containsInteger="1" minValue="1" maxValue="12" count="12">
        <n v="4"/>
        <n v="5"/>
        <n v="6"/>
        <n v="7"/>
        <n v="8"/>
        <n v="9"/>
        <n v="10"/>
        <n v="11"/>
        <n v="12"/>
        <n v="1"/>
        <n v="2"/>
        <n v="3"/>
      </sharedItems>
    </cacheField>
    <cacheField name="Año" numFmtId="0">
      <sharedItems containsSemiMixedTypes="0" containsString="0" containsNumber="1" containsInteger="1" minValue="2024" maxValue="2025" count="2">
        <n v="2025"/>
        <n v="2024"/>
      </sharedItems>
    </cacheField>
    <cacheField name="Mes Inicio" numFmtId="0">
      <sharedItems containsMixedTypes="1" containsNumber="1" containsInteger="1" minValue="1" maxValue="12" count="13">
        <n v="12"/>
        <n v="4"/>
        <n v="5"/>
        <n v="7"/>
        <n v="8"/>
        <n v="6"/>
        <n v="10"/>
        <n v="9"/>
        <n v="1"/>
        <n v="11"/>
        <n v="3"/>
        <n v="2"/>
        <e v="#VALUE!"/>
      </sharedItems>
    </cacheField>
    <cacheField name="Año Inicio" numFmtId="0">
      <sharedItems containsMixedTypes="1" containsNumber="1" containsInteger="1" minValue="2024" maxValue="2027" count="5">
        <n v="2025"/>
        <n v="2026"/>
        <n v="2024"/>
        <e v="#VALUE!"/>
        <n v="2027"/>
      </sharedItems>
    </cacheField>
    <cacheField name="45 dias fecha fin" numFmtId="0">
      <sharedItems containsMixedTypes="1" containsNumber="1" containsInteger="1" minValue="45523" maxValue="46488"/>
    </cacheField>
    <cacheField name="mes 45 dias fin" numFmtId="0">
      <sharedItems/>
    </cacheField>
    <cacheField name="45 dias año" numFmtId="0">
      <sharedItems containsMixedTypes="1" containsNumber="1" containsInteger="1" minValue="2024" maxValue="2027"/>
    </cacheField>
    <cacheField name="Oficina" numFmtId="0">
      <sharedItems count="2">
        <s v="Madrid"/>
        <s v="México"/>
      </sharedItems>
    </cacheField>
    <cacheField name="Linea de Negocio" numFmtId="0">
      <sharedItems count="3">
        <s v="Retail"/>
        <s v="Nomad"/>
        <s v="IC"/>
      </sharedItems>
    </cacheField>
    <cacheField name="Comisionamiento" numFmtId="9">
      <sharedItems containsSemiMixedTypes="0" containsString="0" containsNumber="1" minValue="0" maxValue="0.75"/>
    </cacheField>
    <cacheField name="Renta after COM" numFmtId="164">
      <sharedItems containsSemiMixedTypes="0" containsString="0" containsNumber="1" minValue="-2313.2783099999997" maxValue="57063.330600000001"/>
    </cacheField>
    <cacheField name="Rentabilidad %" numFmtId="0" formula="'Rentabilidad en EUR'/'total_venta EUR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57547152778" createdVersion="8" refreshedVersion="8" minRefreshableVersion="3" recordCount="990" xr:uid="{1BC3301D-41BA-4390-8F82-89BCFBF53778}">
  <cacheSource type="worksheet">
    <worksheetSource ref="A1:AC991" sheet="DATA"/>
  </cacheSource>
  <cacheFields count="31">
    <cacheField name="Compañia" numFmtId="0">
      <sharedItems containsBlank="1" count="3">
        <s v="LLC"/>
        <s v="SL"/>
        <m u="1"/>
      </sharedItems>
    </cacheField>
    <cacheField name="folio" numFmtId="0">
      <sharedItems containsSemiMixedTypes="0" containsString="0" containsNumber="1" containsInteger="1" minValue="1" maxValue="960"/>
    </cacheField>
    <cacheField name="cerrada" numFmtId="0">
      <sharedItems containsSemiMixedTypes="0" containsString="0" containsNumber="1" containsInteger="1" minValue="0" maxValue="1"/>
    </cacheField>
    <cacheField name="fecha" numFmtId="14">
      <sharedItems containsSemiMixedTypes="0" containsNonDate="0" containsDate="1" containsString="0" minDate="2024-09-17T00:00:00" maxDate="2026-01-08T00:00:00"/>
    </cacheField>
    <cacheField name="fecha_inicio" numFmtId="14">
      <sharedItems containsDate="1" containsMixedTypes="1" minDate="2024-07-02T00:00:00" maxDate="2027-02-24T00:00:00"/>
    </cacheField>
    <cacheField name="fecha_fin" numFmtId="14">
      <sharedItems containsDate="1" containsMixedTypes="1" minDate="2024-07-05T00:00:00" maxDate="2027-02-26T00:00:00"/>
    </cacheField>
    <cacheField name="vendedor" numFmtId="0">
      <sharedItems count="43">
        <s v="DianaM"/>
        <s v="LorenzaP"/>
        <s v="MinervaH"/>
        <s v="RafaellaP"/>
        <s v="LucianaE"/>
        <s v="VeronicaN"/>
        <s v="MariaM"/>
        <s v="IsraelB"/>
        <s v="FernandoS"/>
        <s v="ClaudiaF"/>
        <s v="EduardoP"/>
        <s v="AndreaM"/>
        <s v="AndreaG"/>
        <s v="MartinB"/>
        <s v="LuciaS"/>
        <s v="PaulinaV"/>
        <s v="JorgeG"/>
        <s v="ManonR"/>
        <s v="MarujaN"/>
        <s v="MariaJose"/>
        <s v="MariellaP"/>
        <s v="LuisHdz"/>
        <s v="VivianaS"/>
        <s v="ConchaD"/>
        <s v="FernandaS"/>
        <s v="MariellaG"/>
        <s v="AlejandraL"/>
        <s v="AlmudenaG"/>
        <s v="MartinO"/>
        <s v="PaulinaA"/>
        <s v="BlancaO"/>
        <s v="HelenM"/>
        <s v="CatalinaF"/>
        <s v="InesGR"/>
        <s v="marc1989"/>
        <s v="AnaTeresa"/>
        <s v="CaroleM"/>
        <s v="SalvadorR"/>
        <s v="JorgeP"/>
        <s v="RocioZ" u="1"/>
        <s v="EduardoH" u="1"/>
        <s v="ElenaM" u="1"/>
        <s v="AliciaLT" u="1"/>
      </sharedItems>
    </cacheField>
    <cacheField name="Semana" numFmtId="0">
      <sharedItems containsSemiMixedTypes="0" containsString="0" containsNumber="1" containsInteger="1" minValue="1" maxValue="53"/>
    </cacheField>
    <cacheField name="usuarios_invitados" numFmtId="0">
      <sharedItems containsBlank="1"/>
    </cacheField>
    <cacheField name="total_cliente" numFmtId="0">
      <sharedItems containsSemiMixedTypes="0" containsString="0" containsNumber="1" minValue="0" maxValue="22353043.399999999"/>
    </cacheField>
    <cacheField name="moneda" numFmtId="0">
      <sharedItems/>
    </cacheField>
    <cacheField name="Total Venta EUR" numFmtId="0">
      <sharedItems containsSemiMixedTypes="0" containsString="0" containsNumber="1" minValue="0" maxValue="400000"/>
    </cacheField>
    <cacheField name="Total Venta USD" numFmtId="0">
      <sharedItems containsSemiMixedTypes="0" containsString="0" containsNumber="1" minValue="0" maxValue="463999.99999999994"/>
    </cacheField>
    <cacheField name="Rentabilidad" numFmtId="0">
      <sharedItems containsSemiMixedTypes="0" containsString="0" containsNumber="1" minValue="-2831.43" maxValue="2592953.69"/>
    </cacheField>
    <cacheField name="Rentabilidad en EUR" numFmtId="0">
      <sharedItems containsSemiMixedTypes="0" containsString="0" containsNumber="1" minValue="-2435.0297999999998" maxValue="61358.42"/>
    </cacheField>
    <cacheField name="Rentabilidad en USD" numFmtId="0">
      <sharedItems containsSemiMixedTypes="0" containsString="0" containsNumber="1" minValue="-2831.43" maxValue="71347"/>
    </cacheField>
    <cacheField name="% Rentabilidad" numFmtId="0">
      <sharedItems containsMixedTypes="1" containsNumber="1" minValue="0" maxValue="1"/>
    </cacheField>
    <cacheField name="Mes" numFmtId="0">
      <sharedItems containsSemiMixedTypes="0" containsString="0" containsNumber="1" containsInteger="1" minValue="1" maxValue="12" count="12">
        <n v="9"/>
        <n v="10"/>
        <n v="11"/>
        <n v="12"/>
        <n v="1"/>
        <n v="2"/>
        <n v="3"/>
        <n v="4"/>
        <n v="5"/>
        <n v="6"/>
        <n v="7"/>
        <n v="8"/>
      </sharedItems>
    </cacheField>
    <cacheField name="Año" numFmtId="0">
      <sharedItems containsSemiMixedTypes="0" containsString="0" containsNumber="1" containsInteger="1" minValue="2024" maxValue="2026" count="3">
        <n v="2024"/>
        <n v="2025"/>
        <n v="2026"/>
      </sharedItems>
    </cacheField>
    <cacheField name="Mes Inicio" numFmtId="0">
      <sharedItems containsMixedTypes="1" containsNumber="1" containsInteger="1" minValue="1" maxValue="12"/>
    </cacheField>
    <cacheField name="Año Inicio" numFmtId="0">
      <sharedItems containsMixedTypes="1" containsNumber="1" containsInteger="1" minValue="2024" maxValue="2027"/>
    </cacheField>
    <cacheField name="Fecha 45 dias fin" numFmtId="0">
      <sharedItems containsMixedTypes="1" containsNumber="1" containsInteger="1" minValue="45523" maxValue="46488"/>
    </cacheField>
    <cacheField name="mes 45 dias fin" numFmtId="0">
      <sharedItems/>
    </cacheField>
    <cacheField name="Año 45 dias fin" numFmtId="0">
      <sharedItems containsMixedTypes="1" containsNumber="1" containsInteger="1" minValue="2024" maxValue="2027"/>
    </cacheField>
    <cacheField name="Oficina" numFmtId="0">
      <sharedItems count="5">
        <s v="México"/>
        <s v="Madrid"/>
        <s v="México " u="1"/>
        <s v="Mexico " u="1"/>
        <s v="0" u="1"/>
      </sharedItems>
    </cacheField>
    <cacheField name="Linea de Negocio" numFmtId="0">
      <sharedItems containsMixedTypes="1" containsNumber="1" containsInteger="1" minValue="0" maxValue="0" count="3">
        <s v="Retail"/>
        <s v="IC"/>
        <n v="0" u="1"/>
      </sharedItems>
    </cacheField>
    <cacheField name="Comisionamiento" numFmtId="9">
      <sharedItems containsSemiMixedTypes="0" containsString="0" containsNumber="1" minValue="0" maxValue="0.75"/>
    </cacheField>
    <cacheField name="Renta after COM" numFmtId="0">
      <sharedItems containsSemiMixedTypes="0" containsString="0" containsNumber="1" minValue="-2313.2783099999997" maxValue="57063.330600000001"/>
    </cacheField>
    <cacheField name="Fecha Incorporación" numFmtId="14">
      <sharedItems containsSemiMixedTypes="0" containsNonDate="0" containsDate="1" containsString="0" minDate="1899-12-30T00:00:00" maxDate="2025-11-19T00:00:00"/>
    </cacheField>
    <cacheField name="Rentabilidad %" numFmtId="0" formula="'Rentabilidad en EUR'/'Total Venta EUR'" databaseField="0"/>
    <cacheField name="Rent" numFmtId="0" formula="'Rentabilidad en EUR'/'Total Venta EUR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579180555556" createdVersion="8" refreshedVersion="8" minRefreshableVersion="3" recordCount="1116" xr:uid="{89B649CB-CD9B-422E-A452-1008FA1816CB}">
  <cacheSource type="worksheet">
    <worksheetSource ref="A1:AD1048576" sheet="DATA NEW"/>
  </cacheSource>
  <cacheFields count="38">
    <cacheField name="Compañia" numFmtId="0">
      <sharedItems containsBlank="1" count="3">
        <s v="LLC"/>
        <s v="SL"/>
        <m/>
      </sharedItems>
    </cacheField>
    <cacheField name="folio" numFmtId="0">
      <sharedItems containsString="0" containsBlank="1" containsNumber="1" containsInteger="1" minValue="1" maxValue="1079"/>
    </cacheField>
    <cacheField name="cerrada" numFmtId="0">
      <sharedItems containsString="0" containsBlank="1" containsNumber="1" containsInteger="1" minValue="0" maxValue="1"/>
    </cacheField>
    <cacheField name="fecha" numFmtId="14">
      <sharedItems containsNonDate="0" containsDate="1" containsString="0" containsBlank="1" minDate="2024-09-17T00:00:00" maxDate="2026-02-10T00:00:00"/>
    </cacheField>
    <cacheField name="fecha_inicio" numFmtId="14">
      <sharedItems containsDate="1" containsBlank="1" containsMixedTypes="1" minDate="2024-07-02T00:00:00" maxDate="2027-06-26T00:00:00"/>
    </cacheField>
    <cacheField name="fecha_fin" numFmtId="14">
      <sharedItems containsDate="1" containsBlank="1" containsMixedTypes="1" minDate="2024-07-05T00:00:00" maxDate="2027-07-01T00:00:00"/>
    </cacheField>
    <cacheField name="vendedor" numFmtId="0">
      <sharedItems containsBlank="1" count="50">
        <s v="marc1989"/>
        <s v="DianaM"/>
        <s v="LorenzaP"/>
        <s v="LuciaS"/>
        <s v="MinervaH"/>
        <s v="RafaellaP"/>
        <s v="VeronicaN"/>
        <s v="LucianaE"/>
        <s v="MariaM"/>
        <s v="MariellaP"/>
        <s v="IsraelB"/>
        <s v="FernandoS"/>
        <s v="ClaudiaF"/>
        <s v="EduardoP"/>
        <s v="AndreaM"/>
        <s v="AndreaG"/>
        <s v="MartinB"/>
        <s v="PaulinaV"/>
        <s v="JorgeG"/>
        <s v="MartinO"/>
        <s v="ManonR"/>
        <s v="MarujaN"/>
        <s v="MariaJose"/>
        <s v="ConchaD"/>
        <s v="LuisHdz"/>
        <s v="JorgeP"/>
        <s v="CatalinaF"/>
        <s v="VivianaS"/>
        <s v="RocioZ"/>
        <s v="FernandaS"/>
        <s v="PaulinaA"/>
        <s v="SalvadorR"/>
        <s v="CaroleM"/>
        <s v="MariellaG"/>
        <s v="AliciaL"/>
        <s v="EduardoH"/>
        <s v="IreneC"/>
        <s v="InesGR"/>
        <s v="JimenaM"/>
        <s v="LidiaE"/>
        <s v="JimenaT"/>
        <s v="HelenM"/>
        <s v="BlancaO"/>
        <s v="ElenaM"/>
        <s v="AnaTeresa"/>
        <s v="AlmudenaG"/>
        <s v="AlejandraL"/>
        <m/>
        <s v="TatianaP" u="1"/>
        <s v="ReyesB" u="1"/>
      </sharedItems>
    </cacheField>
    <cacheField name="Semana" numFmtId="0">
      <sharedItems containsString="0" containsBlank="1" containsNumber="1" containsInteger="1" minValue="1" maxValue="53"/>
    </cacheField>
    <cacheField name="usuarios_invitados" numFmtId="0">
      <sharedItems containsBlank="1"/>
    </cacheField>
    <cacheField name="total_cliente" numFmtId="0">
      <sharedItems containsString="0" containsBlank="1" containsNumber="1" minValue="0" maxValue="22353043.399999999"/>
    </cacheField>
    <cacheField name="moneda" numFmtId="0">
      <sharedItems containsBlank="1"/>
    </cacheField>
    <cacheField name="Total Venta EUR" numFmtId="0">
      <sharedItems containsString="0" containsBlank="1" containsNumber="1" minValue="0" maxValue="400000"/>
    </cacheField>
    <cacheField name="Total Venta USD" numFmtId="0">
      <sharedItems containsString="0" containsBlank="1" containsNumber="1" minValue="0" maxValue="463999.99999999994"/>
    </cacheField>
    <cacheField name="Rentabilidad" numFmtId="0">
      <sharedItems containsString="0" containsBlank="1" containsNumber="1" minValue="-995.69" maxValue="2592953.69"/>
    </cacheField>
    <cacheField name="Rentabilidad en EUR" numFmtId="0">
      <sharedItems containsString="0" containsBlank="1" containsNumber="1" minValue="-856.29340000000002" maxValue="61358.42"/>
    </cacheField>
    <cacheField name="Rentabilidad en USD" numFmtId="0">
      <sharedItems containsString="0" containsBlank="1" containsNumber="1" minValue="-995.69" maxValue="71347"/>
    </cacheField>
    <cacheField name="% Rentabilidad" numFmtId="0">
      <sharedItems containsBlank="1" containsMixedTypes="1" containsNumber="1" minValue="-0.31488151898574052" maxValue="3.0142714587737847"/>
    </cacheField>
    <cacheField name="Mes" numFmtId="0">
      <sharedItems containsString="0" containsBlank="1" containsNumber="1" containsInteger="1" minValue="1" maxValue="12" count="13">
        <n v="9"/>
        <n v="10"/>
        <n v="11"/>
        <n v="12"/>
        <n v="1"/>
        <n v="2"/>
        <n v="3"/>
        <n v="4"/>
        <n v="5"/>
        <n v="6"/>
        <n v="7"/>
        <n v="8"/>
        <m/>
      </sharedItems>
    </cacheField>
    <cacheField name="Año" numFmtId="0">
      <sharedItems containsString="0" containsBlank="1" containsNumber="1" containsInteger="1" minValue="2024" maxValue="2026" count="4">
        <n v="2024"/>
        <n v="2025"/>
        <n v="2026"/>
        <m/>
      </sharedItems>
    </cacheField>
    <cacheField name="Mes Inicio" numFmtId="0">
      <sharedItems containsBlank="1" containsMixedTypes="1" containsNumber="1" containsInteger="1" minValue="1" maxValue="12" count="14">
        <n v="10"/>
        <n v="12"/>
        <n v="11"/>
        <n v="7"/>
        <n v="5"/>
        <n v="3"/>
        <n v="9"/>
        <n v="1"/>
        <n v="2"/>
        <n v="4"/>
        <n v="6"/>
        <n v="8"/>
        <e v="#VALUE!"/>
        <m/>
      </sharedItems>
    </cacheField>
    <cacheField name="Año Inicio" numFmtId="0">
      <sharedItems containsBlank="1" containsMixedTypes="1" containsNumber="1" containsInteger="1" minValue="2024" maxValue="2027" count="6">
        <n v="2024"/>
        <n v="2025"/>
        <n v="2026"/>
        <e v="#VALUE!"/>
        <n v="2027"/>
        <m/>
      </sharedItems>
    </cacheField>
    <cacheField name="Fecha 45 dias fin" numFmtId="0">
      <sharedItems containsDate="1" containsBlank="1" containsMixedTypes="1" minDate="2024-08-19T00:00:00" maxDate="1900-01-07T00:51:04"/>
    </cacheField>
    <cacheField name="mes 45 dias fin" numFmtId="0">
      <sharedItems containsBlank="1"/>
    </cacheField>
    <cacheField name="Año 45 dias fin" numFmtId="0">
      <sharedItems containsBlank="1" containsMixedTypes="1" containsNumber="1" containsInteger="1" minValue="2024" maxValue="2027"/>
    </cacheField>
    <cacheField name="Oficina" numFmtId="0">
      <sharedItems containsBlank="1" count="4">
        <s v="México"/>
        <s v="Madrid"/>
        <m/>
        <s v="0" u="1"/>
      </sharedItems>
    </cacheField>
    <cacheField name="Linea de Negocio" numFmtId="0">
      <sharedItems containsBlank="1" containsMixedTypes="1" containsNumber="1" containsInteger="1" minValue="0" maxValue="0" count="4">
        <s v="Retail"/>
        <s v="IC"/>
        <m/>
        <n v="0" u="1"/>
      </sharedItems>
    </cacheField>
    <cacheField name="Comisionamiento" numFmtId="0">
      <sharedItems containsString="0" containsBlank="1" containsNumber="1" minValue="0" maxValue="0.75"/>
    </cacheField>
    <cacheField name="Renta after COM" numFmtId="0">
      <sharedItems containsString="0" containsBlank="1" containsNumber="1" minValue="-796.35286199999996" maxValue="58241.903839999999"/>
    </cacheField>
    <cacheField name="Renta after COM USD" numFmtId="0">
      <sharedItems containsString="0" containsBlank="1" containsNumber="1" minValue="-923.76931991999993" maxValue="67560.60845439999"/>
    </cacheField>
    <cacheField name="Fecha Incorporación" numFmtId="0">
      <sharedItems containsNonDate="0" containsDate="1" containsString="0" containsBlank="1" minDate="1899-12-30T00:00:00" maxDate="2026-02-04T00:00:00"/>
    </cacheField>
    <cacheField name="Rentabilidad %" numFmtId="0" formula="'Rentabilidad en USD'/'Total Venta USD'" databaseField="0"/>
    <cacheField name="Rent" numFmtId="0" formula="'Rentabilidad en EUR'/#NAME?" databaseField="0"/>
    <cacheField name="% de rent" numFmtId="0" formula="'Rentabilidad en EUR'/#NAME?" databaseField="0"/>
    <cacheField name="% de rentab" numFmtId="0" formula="'Rentabilidad en EUR'/#NAME?" databaseField="0"/>
    <cacheField name="Remtabilidad %" numFmtId="0" formula="'Rentabilidad en EUR'/#NAME?" databaseField="0"/>
    <cacheField name="Campo1" numFmtId="0" formula="'Rentabilidad en EUR'/'Total Venta EUR'" databaseField="0"/>
    <cacheField name="Campo2" numFmtId="0" formula="'Rentabilidad en EUR'/'Total Venta EUR'" databaseField="0"/>
    <cacheField name="Rentabilidad%2" numFmtId="0" formula="'Rentabilidad en EUR'/'Total Venta EUR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2">
  <r>
    <x v="0"/>
    <n v="1"/>
    <n v="0"/>
    <d v="2025-04-07T00:00:00"/>
    <d v="2025-12-18T00:00:00"/>
    <d v="2026-01-29T00:00:00"/>
    <x v="0"/>
    <n v="15"/>
    <s v="JAIMEG"/>
    <n v="111834.6"/>
    <s v="USD"/>
    <n v="96177.756000000008"/>
    <n v="17196"/>
    <n v="14788.56"/>
    <n v="0.15376278897586254"/>
    <x v="0"/>
    <x v="0"/>
    <x v="0"/>
    <x v="0"/>
    <n v="46096"/>
    <s v="marzo"/>
    <n v="2026"/>
    <x v="0"/>
    <x v="0"/>
    <n v="7.0000000000000007E-2"/>
    <n v="13753.360799999999"/>
  </r>
  <r>
    <x v="0"/>
    <n v="2"/>
    <n v="1"/>
    <d v="2025-04-09T00:00:00"/>
    <d v="2025-04-19T00:00:00"/>
    <d v="2025-04-26T00:00:00"/>
    <x v="1"/>
    <n v="15"/>
    <m/>
    <n v="14793.67"/>
    <s v="EUR"/>
    <n v="14793.67"/>
    <n v="2259.2600000000002"/>
    <n v="2259.2600000000002"/>
    <n v="0.15271802061287024"/>
    <x v="0"/>
    <x v="0"/>
    <x v="1"/>
    <x v="0"/>
    <n v="45818"/>
    <s v="junio"/>
    <n v="2025"/>
    <x v="0"/>
    <x v="0"/>
    <n v="7.0000000000000007E-2"/>
    <n v="2101.1118000000001"/>
  </r>
  <r>
    <x v="0"/>
    <n v="3"/>
    <n v="1"/>
    <d v="2025-04-14T00:00:00"/>
    <d v="2025-05-02T00:00:00"/>
    <d v="2025-05-03T00:00:00"/>
    <x v="1"/>
    <n v="16"/>
    <m/>
    <n v="1164"/>
    <s v="EUR"/>
    <n v="1164"/>
    <n v="213.6"/>
    <n v="213.6"/>
    <n v="0.18350515463917524"/>
    <x v="0"/>
    <x v="0"/>
    <x v="2"/>
    <x v="0"/>
    <n v="45825"/>
    <s v="junio"/>
    <n v="2025"/>
    <x v="0"/>
    <x v="0"/>
    <n v="7.0000000000000007E-2"/>
    <n v="198.648"/>
  </r>
  <r>
    <x v="0"/>
    <n v="4"/>
    <n v="1"/>
    <d v="2025-04-25T00:00:00"/>
    <d v="2025-07-18T00:00:00"/>
    <d v="2025-07-28T00:00:00"/>
    <x v="1"/>
    <n v="17"/>
    <m/>
    <n v="9663"/>
    <s v="EUR"/>
    <n v="9663"/>
    <n v="1435.45"/>
    <n v="1435.45"/>
    <n v="0.1485511745834627"/>
    <x v="0"/>
    <x v="0"/>
    <x v="3"/>
    <x v="0"/>
    <n v="45911"/>
    <s v="septiembre"/>
    <n v="2025"/>
    <x v="0"/>
    <x v="0"/>
    <n v="7.0000000000000007E-2"/>
    <n v="1334.9684999999999"/>
  </r>
  <r>
    <x v="0"/>
    <n v="5"/>
    <n v="0"/>
    <d v="2025-04-30T00:00:00"/>
    <d v="2025-05-11T00:00:00"/>
    <d v="2025-05-19T00:00:00"/>
    <x v="2"/>
    <n v="18"/>
    <m/>
    <n v="1490.21"/>
    <s v="EUR"/>
    <n v="1490.21"/>
    <n v="0"/>
    <n v="0"/>
    <n v="0"/>
    <x v="0"/>
    <x v="0"/>
    <x v="2"/>
    <x v="0"/>
    <n v="45841"/>
    <s v="julio"/>
    <n v="2025"/>
    <x v="0"/>
    <x v="0"/>
    <n v="7.0000000000000007E-2"/>
    <n v="0"/>
  </r>
  <r>
    <x v="0"/>
    <n v="6"/>
    <n v="0"/>
    <d v="2025-04-30T00:00:00"/>
    <d v="2025-05-01T00:00:00"/>
    <d v="2025-05-03T00:00:00"/>
    <x v="3"/>
    <n v="18"/>
    <s v="TATIANAP"/>
    <n v="5280"/>
    <s v="EUR"/>
    <n v="5280"/>
    <n v="526.01"/>
    <n v="526.01"/>
    <n v="9.9623106060606065E-2"/>
    <x v="0"/>
    <x v="0"/>
    <x v="2"/>
    <x v="0"/>
    <n v="45825"/>
    <s v="junio"/>
    <n v="2025"/>
    <x v="0"/>
    <x v="1"/>
    <n v="0.2"/>
    <n v="420.80799999999999"/>
  </r>
  <r>
    <x v="0"/>
    <n v="7"/>
    <n v="0"/>
    <d v="2025-04-30T00:00:00"/>
    <d v="2025-07-21T00:00:00"/>
    <d v="2025-07-30T00:00:00"/>
    <x v="0"/>
    <n v="18"/>
    <s v="MARCKB"/>
    <n v="74562.81"/>
    <s v="USD"/>
    <n v="64124.016599999995"/>
    <n v="23031.48"/>
    <n v="19807.072799999998"/>
    <n v="0.30888696388990705"/>
    <x v="0"/>
    <x v="0"/>
    <x v="3"/>
    <x v="0"/>
    <n v="45913"/>
    <s v="septiembre"/>
    <n v="2025"/>
    <x v="0"/>
    <x v="0"/>
    <n v="7.0000000000000007E-2"/>
    <n v="18420.577703999999"/>
  </r>
  <r>
    <x v="0"/>
    <n v="8"/>
    <n v="0"/>
    <d v="2025-04-30T00:00:00"/>
    <d v="2025-12-05T00:00:00"/>
    <d v="2025-12-09T00:00:00"/>
    <x v="1"/>
    <n v="18"/>
    <m/>
    <n v="12246"/>
    <s v="EUR"/>
    <n v="12246"/>
    <n v="3230.32"/>
    <n v="3230.32"/>
    <n v="0.26378572595133104"/>
    <x v="0"/>
    <x v="0"/>
    <x v="0"/>
    <x v="0"/>
    <n v="46045"/>
    <s v="enero"/>
    <n v="2026"/>
    <x v="0"/>
    <x v="0"/>
    <n v="7.0000000000000007E-2"/>
    <n v="3004.1976"/>
  </r>
  <r>
    <x v="0"/>
    <n v="9"/>
    <n v="0"/>
    <d v="2025-05-05T00:00:00"/>
    <d v="2025-08-20T00:00:00"/>
    <d v="2025-09-30T00:00:00"/>
    <x v="1"/>
    <n v="19"/>
    <s v="JAIMEG,MARTINB"/>
    <n v="25100.01"/>
    <s v="EUR"/>
    <n v="25100.01"/>
    <n v="4011.19"/>
    <n v="4011.19"/>
    <n v="0.15980830286521799"/>
    <x v="1"/>
    <x v="0"/>
    <x v="4"/>
    <x v="0"/>
    <n v="45975"/>
    <s v="noviembre"/>
    <n v="2025"/>
    <x v="0"/>
    <x v="0"/>
    <n v="7.0000000000000007E-2"/>
    <n v="3730.4067"/>
  </r>
  <r>
    <x v="0"/>
    <n v="10"/>
    <n v="1"/>
    <d v="2025-05-13T00:00:00"/>
    <d v="2025-05-15T00:00:00"/>
    <d v="2025-07-24T00:00:00"/>
    <x v="2"/>
    <n v="20"/>
    <m/>
    <n v="426.46"/>
    <s v="EUR"/>
    <n v="426.46"/>
    <n v="0"/>
    <n v="0"/>
    <n v="0"/>
    <x v="1"/>
    <x v="0"/>
    <x v="2"/>
    <x v="0"/>
    <n v="45907"/>
    <s v="septiembre"/>
    <n v="2025"/>
    <x v="0"/>
    <x v="0"/>
    <n v="7.0000000000000007E-2"/>
    <n v="0"/>
  </r>
  <r>
    <x v="0"/>
    <n v="11"/>
    <n v="1"/>
    <d v="2025-05-22T00:00:00"/>
    <d v="2025-05-28T00:00:00"/>
    <d v="2025-05-29T00:00:00"/>
    <x v="2"/>
    <n v="21"/>
    <m/>
    <n v="577.36"/>
    <s v="EUR"/>
    <n v="577.36"/>
    <n v="80"/>
    <n v="80"/>
    <n v="0.13856172925038104"/>
    <x v="1"/>
    <x v="0"/>
    <x v="2"/>
    <x v="0"/>
    <n v="45851"/>
    <s v="julio"/>
    <n v="2025"/>
    <x v="0"/>
    <x v="0"/>
    <n v="7.0000000000000007E-2"/>
    <n v="74.400000000000006"/>
  </r>
  <r>
    <x v="0"/>
    <n v="12"/>
    <n v="0"/>
    <d v="2025-05-16T00:00:00"/>
    <d v="2025-05-24T00:00:00"/>
    <d v="2025-10-10T00:00:00"/>
    <x v="2"/>
    <n v="20"/>
    <s v="MARCKB"/>
    <n v="6817.36"/>
    <s v="EUR"/>
    <n v="6817.36"/>
    <n v="200"/>
    <n v="200"/>
    <n v="2.9336869403992164E-2"/>
    <x v="1"/>
    <x v="0"/>
    <x v="2"/>
    <x v="0"/>
    <n v="45985"/>
    <s v="noviembre"/>
    <n v="2025"/>
    <x v="0"/>
    <x v="0"/>
    <n v="7.0000000000000007E-2"/>
    <n v="186"/>
  </r>
  <r>
    <x v="0"/>
    <n v="13"/>
    <n v="0"/>
    <d v="2025-06-02T00:00:00"/>
    <d v="2025-07-22T00:00:00"/>
    <d v="2025-07-27T00:00:00"/>
    <x v="3"/>
    <n v="23"/>
    <s v="TATIANAP"/>
    <n v="27952"/>
    <s v="EUR"/>
    <n v="27952"/>
    <n v="7571.21"/>
    <n v="7571.21"/>
    <n v="0.2708646966227819"/>
    <x v="2"/>
    <x v="0"/>
    <x v="3"/>
    <x v="0"/>
    <n v="45910"/>
    <s v="septiembre"/>
    <n v="2025"/>
    <x v="0"/>
    <x v="1"/>
    <n v="0.2"/>
    <n v="6056.9679999999998"/>
  </r>
  <r>
    <x v="0"/>
    <n v="14"/>
    <n v="0"/>
    <d v="2025-06-02T00:00:00"/>
    <d v="2025-06-06T00:00:00"/>
    <d v="2025-06-08T00:00:00"/>
    <x v="2"/>
    <n v="23"/>
    <m/>
    <n v="427.8"/>
    <s v="EUR"/>
    <n v="427.8"/>
    <n v="0"/>
    <n v="0"/>
    <n v="0"/>
    <x v="2"/>
    <x v="0"/>
    <x v="5"/>
    <x v="0"/>
    <n v="45861"/>
    <s v="julio"/>
    <n v="2025"/>
    <x v="0"/>
    <x v="0"/>
    <n v="7.0000000000000007E-2"/>
    <n v="0"/>
  </r>
  <r>
    <x v="0"/>
    <n v="15"/>
    <n v="0"/>
    <d v="2025-06-10T00:00:00"/>
    <d v="2025-07-05T00:00:00"/>
    <d v="2025-11-13T00:00:00"/>
    <x v="2"/>
    <n v="24"/>
    <m/>
    <n v="1285.96"/>
    <s v="EUR"/>
    <n v="1285.96"/>
    <n v="0"/>
    <n v="0"/>
    <n v="0"/>
    <x v="2"/>
    <x v="0"/>
    <x v="3"/>
    <x v="0"/>
    <n v="46019"/>
    <s v="diciembre"/>
    <n v="2025"/>
    <x v="0"/>
    <x v="0"/>
    <n v="7.0000000000000007E-2"/>
    <n v="0"/>
  </r>
  <r>
    <x v="0"/>
    <n v="16"/>
    <n v="0"/>
    <d v="2025-06-16T00:00:00"/>
    <d v="2025-06-22T00:00:00"/>
    <d v="2025-07-04T00:00:00"/>
    <x v="0"/>
    <n v="25"/>
    <s v="MARCKB"/>
    <n v="236061.45"/>
    <s v="USD"/>
    <n v="203012.84700000001"/>
    <n v="29983.96"/>
    <n v="25786.205599999998"/>
    <n v="0.12701760494989756"/>
    <x v="2"/>
    <x v="0"/>
    <x v="5"/>
    <x v="0"/>
    <n v="45887"/>
    <s v="agosto"/>
    <n v="2025"/>
    <x v="0"/>
    <x v="0"/>
    <n v="7.0000000000000007E-2"/>
    <n v="23981.171207999996"/>
  </r>
  <r>
    <x v="0"/>
    <n v="17"/>
    <n v="1"/>
    <d v="2025-06-17T00:00:00"/>
    <d v="2025-08-23T00:00:00"/>
    <d v="2025-09-04T00:00:00"/>
    <x v="3"/>
    <n v="25"/>
    <s v="TATIANAP"/>
    <n v="27467"/>
    <s v="EUR"/>
    <n v="27467"/>
    <n v="4626.46"/>
    <n v="4626.46"/>
    <n v="0.16843703353114647"/>
    <x v="2"/>
    <x v="0"/>
    <x v="4"/>
    <x v="0"/>
    <n v="45949"/>
    <s v="octubre"/>
    <n v="2025"/>
    <x v="0"/>
    <x v="1"/>
    <n v="0.2"/>
    <n v="3701.1680000000001"/>
  </r>
  <r>
    <x v="0"/>
    <n v="19"/>
    <n v="1"/>
    <d v="2025-06-20T00:00:00"/>
    <d v="2025-07-03T00:00:00"/>
    <d v="2025-07-09T00:00:00"/>
    <x v="4"/>
    <n v="25"/>
    <s v="CONCHAD"/>
    <n v="28496.6"/>
    <s v="EUR"/>
    <n v="28496.6"/>
    <n v="3929.8"/>
    <n v="3929.8"/>
    <n v="0.13790417102391164"/>
    <x v="2"/>
    <x v="0"/>
    <x v="3"/>
    <x v="0"/>
    <n v="45892"/>
    <s v="agosto"/>
    <n v="2025"/>
    <x v="0"/>
    <x v="2"/>
    <n v="0.4"/>
    <n v="2357.88"/>
  </r>
  <r>
    <x v="0"/>
    <n v="20"/>
    <n v="0"/>
    <d v="2025-06-24T00:00:00"/>
    <d v="2025-06-25T00:00:00"/>
    <d v="2025-06-28T00:00:00"/>
    <x v="2"/>
    <n v="26"/>
    <s v="JAIMEG"/>
    <n v="7014"/>
    <s v="GPB"/>
    <n v="7995.9599999999991"/>
    <n v="841.68"/>
    <n v="959.51519999999982"/>
    <n v="0.12"/>
    <x v="2"/>
    <x v="0"/>
    <x v="5"/>
    <x v="0"/>
    <n v="45881"/>
    <s v="agosto"/>
    <n v="2025"/>
    <x v="0"/>
    <x v="0"/>
    <n v="7.0000000000000007E-2"/>
    <n v="892.34913599999982"/>
  </r>
  <r>
    <x v="0"/>
    <n v="21"/>
    <n v="0"/>
    <d v="2025-06-27T00:00:00"/>
    <d v="2025-10-20T00:00:00"/>
    <d v="2025-11-08T00:00:00"/>
    <x v="0"/>
    <n v="26"/>
    <m/>
    <n v="42561.7"/>
    <s v="EUR"/>
    <n v="42561.7"/>
    <n v="4194.62"/>
    <n v="4194.62"/>
    <n v="9.8553864154862239E-2"/>
    <x v="2"/>
    <x v="0"/>
    <x v="6"/>
    <x v="0"/>
    <n v="46014"/>
    <s v="diciembre"/>
    <n v="2025"/>
    <x v="0"/>
    <x v="0"/>
    <n v="7.0000000000000007E-2"/>
    <n v="3900.9965999999999"/>
  </r>
  <r>
    <x v="0"/>
    <n v="22"/>
    <n v="1"/>
    <d v="2025-07-01T00:00:00"/>
    <d v="2025-07-27T00:00:00"/>
    <d v="2025-07-31T00:00:00"/>
    <x v="4"/>
    <n v="27"/>
    <m/>
    <n v="6222"/>
    <s v="EUR"/>
    <n v="6222"/>
    <n v="1196.3"/>
    <n v="1196.3"/>
    <n v="0.19226936676309866"/>
    <x v="3"/>
    <x v="0"/>
    <x v="3"/>
    <x v="0"/>
    <n v="45914"/>
    <s v="septiembre"/>
    <n v="2025"/>
    <x v="0"/>
    <x v="2"/>
    <n v="0.4"/>
    <n v="717.78"/>
  </r>
  <r>
    <x v="0"/>
    <n v="23"/>
    <n v="0"/>
    <d v="2025-07-03T00:00:00"/>
    <d v="2025-12-26T00:00:00"/>
    <d v="2026-01-02T00:00:00"/>
    <x v="5"/>
    <n v="27"/>
    <s v="JAIMEG,MARTINB"/>
    <n v="32543.83"/>
    <s v="EUR"/>
    <n v="32543.83"/>
    <n v="1724.96"/>
    <n v="1724.96"/>
    <n v="5.3004210014617206E-2"/>
    <x v="3"/>
    <x v="0"/>
    <x v="0"/>
    <x v="0"/>
    <n v="46069"/>
    <s v="febrero"/>
    <n v="2026"/>
    <x v="0"/>
    <x v="0"/>
    <n v="7.0000000000000007E-2"/>
    <n v="1604.2128"/>
  </r>
  <r>
    <x v="0"/>
    <n v="24"/>
    <n v="1"/>
    <d v="2025-07-07T00:00:00"/>
    <d v="2025-09-02T00:00:00"/>
    <d v="2025-09-03T00:00:00"/>
    <x v="2"/>
    <n v="28"/>
    <m/>
    <n v="2400"/>
    <s v="EUR"/>
    <n v="2400"/>
    <n v="183.19"/>
    <n v="183.19"/>
    <n v="7.632916666666667E-2"/>
    <x v="3"/>
    <x v="0"/>
    <x v="7"/>
    <x v="0"/>
    <n v="45948"/>
    <s v="octubre"/>
    <n v="2025"/>
    <x v="0"/>
    <x v="0"/>
    <n v="7.0000000000000007E-2"/>
    <n v="170.36670000000001"/>
  </r>
  <r>
    <x v="0"/>
    <n v="25"/>
    <n v="1"/>
    <d v="2025-07-10T00:00:00"/>
    <d v="2025-07-17T00:00:00"/>
    <d v="2025-07-22T00:00:00"/>
    <x v="5"/>
    <n v="28"/>
    <s v="JAIMEG"/>
    <n v="2600"/>
    <s v="EUR"/>
    <n v="2600"/>
    <n v="1115"/>
    <n v="1115"/>
    <n v="0.42884615384615382"/>
    <x v="3"/>
    <x v="0"/>
    <x v="3"/>
    <x v="0"/>
    <n v="45905"/>
    <s v="septiembre"/>
    <n v="2025"/>
    <x v="0"/>
    <x v="0"/>
    <n v="7.0000000000000007E-2"/>
    <n v="1036.95"/>
  </r>
  <r>
    <x v="0"/>
    <n v="26"/>
    <n v="1"/>
    <d v="2025-07-11T00:00:00"/>
    <d v="2025-07-20T00:00:00"/>
    <d v="2025-07-26T00:00:00"/>
    <x v="5"/>
    <n v="28"/>
    <s v="JAIMEG"/>
    <n v="1536"/>
    <s v="EUR"/>
    <n v="1536"/>
    <n v="120"/>
    <n v="120"/>
    <n v="7.8125E-2"/>
    <x v="3"/>
    <x v="0"/>
    <x v="3"/>
    <x v="0"/>
    <n v="45909"/>
    <s v="septiembre"/>
    <n v="2025"/>
    <x v="0"/>
    <x v="0"/>
    <n v="7.0000000000000007E-2"/>
    <n v="111.6"/>
  </r>
  <r>
    <x v="0"/>
    <n v="27"/>
    <n v="0"/>
    <d v="2025-07-14T00:00:00"/>
    <d v="2025-09-24T00:00:00"/>
    <d v="2025-10-20T00:00:00"/>
    <x v="6"/>
    <n v="29"/>
    <s v="ANDREAG"/>
    <n v="45963.05"/>
    <s v="EUR"/>
    <n v="45963.05"/>
    <n v="8595.74"/>
    <n v="8595.74"/>
    <n v="0.18701413417952026"/>
    <x v="3"/>
    <x v="0"/>
    <x v="7"/>
    <x v="0"/>
    <n v="45995"/>
    <s v="diciembre"/>
    <n v="2025"/>
    <x v="0"/>
    <x v="2"/>
    <n v="0.5"/>
    <n v="4297.87"/>
  </r>
  <r>
    <x v="0"/>
    <n v="28"/>
    <n v="1"/>
    <d v="2025-07-16T00:00:00"/>
    <d v="2025-09-13T00:00:00"/>
    <d v="2025-09-14T00:00:00"/>
    <x v="4"/>
    <n v="29"/>
    <s v="MARTINB"/>
    <n v="5240"/>
    <s v="EUR"/>
    <n v="5240"/>
    <n v="254.28"/>
    <n v="254.28"/>
    <n v="4.8526717557251908E-2"/>
    <x v="3"/>
    <x v="0"/>
    <x v="7"/>
    <x v="0"/>
    <n v="45959"/>
    <s v="octubre"/>
    <n v="2025"/>
    <x v="0"/>
    <x v="2"/>
    <n v="0.4"/>
    <n v="152.56799999999998"/>
  </r>
  <r>
    <x v="0"/>
    <n v="29"/>
    <n v="0"/>
    <d v="2025-07-18T00:00:00"/>
    <d v="2025-07-19T00:00:00"/>
    <d v="2025-07-19T00:00:00"/>
    <x v="2"/>
    <n v="29"/>
    <s v="JAIMEG"/>
    <n v="197.41"/>
    <s v="EUR"/>
    <n v="197.41"/>
    <n v="0"/>
    <n v="0"/>
    <n v="0"/>
    <x v="3"/>
    <x v="0"/>
    <x v="3"/>
    <x v="0"/>
    <n v="45902"/>
    <s v="septiembre"/>
    <n v="2025"/>
    <x v="0"/>
    <x v="0"/>
    <n v="7.0000000000000007E-2"/>
    <n v="0"/>
  </r>
  <r>
    <x v="0"/>
    <n v="30"/>
    <n v="0"/>
    <d v="2025-07-18T00:00:00"/>
    <d v="2025-12-26T00:00:00"/>
    <d v="2026-01-05T00:00:00"/>
    <x v="7"/>
    <n v="29"/>
    <m/>
    <n v="78838.929999999993"/>
    <s v="EUR"/>
    <n v="78838.929999999993"/>
    <n v="9227.17"/>
    <n v="9227.17"/>
    <n v="0.11703824493812892"/>
    <x v="3"/>
    <x v="0"/>
    <x v="0"/>
    <x v="0"/>
    <n v="46072"/>
    <s v="febrero"/>
    <n v="2026"/>
    <x v="0"/>
    <x v="2"/>
    <n v="0.4"/>
    <n v="5536.3019999999997"/>
  </r>
  <r>
    <x v="0"/>
    <n v="31"/>
    <n v="0"/>
    <d v="2025-07-24T00:00:00"/>
    <d v="2025-10-20T00:00:00"/>
    <d v="2025-11-29T00:00:00"/>
    <x v="2"/>
    <n v="30"/>
    <m/>
    <n v="1894.45"/>
    <s v="EUR"/>
    <n v="1894.45"/>
    <n v="0"/>
    <n v="0"/>
    <n v="0"/>
    <x v="3"/>
    <x v="0"/>
    <x v="6"/>
    <x v="0"/>
    <n v="46035"/>
    <s v="enero"/>
    <n v="2026"/>
    <x v="0"/>
    <x v="0"/>
    <n v="7.0000000000000007E-2"/>
    <n v="0"/>
  </r>
  <r>
    <x v="0"/>
    <n v="32"/>
    <n v="0"/>
    <d v="2025-07-24T00:00:00"/>
    <d v="2025-12-09T00:00:00"/>
    <d v="2025-12-17T00:00:00"/>
    <x v="1"/>
    <n v="30"/>
    <m/>
    <n v="4782.34"/>
    <s v="EUR"/>
    <n v="4782.34"/>
    <n v="0"/>
    <n v="0"/>
    <n v="0"/>
    <x v="3"/>
    <x v="0"/>
    <x v="0"/>
    <x v="0"/>
    <n v="46053"/>
    <s v="enero"/>
    <n v="2026"/>
    <x v="0"/>
    <x v="0"/>
    <n v="7.0000000000000007E-2"/>
    <n v="0"/>
  </r>
  <r>
    <x v="0"/>
    <n v="33"/>
    <n v="0"/>
    <d v="2025-08-01T00:00:00"/>
    <d v="2025-07-31T00:00:00"/>
    <d v="2025-08-04T00:00:00"/>
    <x v="1"/>
    <n v="31"/>
    <m/>
    <n v="4815"/>
    <s v="USD"/>
    <n v="4140.8999999999996"/>
    <n v="539.22"/>
    <n v="463.72919999999999"/>
    <n v="0.11198753894080998"/>
    <x v="4"/>
    <x v="0"/>
    <x v="3"/>
    <x v="0"/>
    <n v="45918"/>
    <s v="septiembre"/>
    <n v="2025"/>
    <x v="0"/>
    <x v="0"/>
    <n v="7.0000000000000007E-2"/>
    <n v="431.26815599999998"/>
  </r>
  <r>
    <x v="0"/>
    <n v="34"/>
    <n v="0"/>
    <d v="2025-08-20T00:00:00"/>
    <d v="2026-01-16T00:00:00"/>
    <d v="2026-01-27T00:00:00"/>
    <x v="1"/>
    <n v="34"/>
    <s v="JAIMEG,MARTINB"/>
    <n v="32216.19"/>
    <s v="EUR"/>
    <n v="32216.19"/>
    <n v="6722.57"/>
    <n v="6722.57"/>
    <n v="0.20867054732418699"/>
    <x v="4"/>
    <x v="0"/>
    <x v="8"/>
    <x v="1"/>
    <n v="46094"/>
    <s v="marzo"/>
    <n v="2026"/>
    <x v="0"/>
    <x v="0"/>
    <n v="7.0000000000000007E-2"/>
    <n v="6251.9901"/>
  </r>
  <r>
    <x v="0"/>
    <n v="36"/>
    <n v="0"/>
    <d v="2025-09-02T00:00:00"/>
    <d v="2025-11-16T00:00:00"/>
    <d v="2025-11-25T00:00:00"/>
    <x v="8"/>
    <n v="36"/>
    <s v="MARTINB"/>
    <n v="6545.7"/>
    <s v="EUR"/>
    <n v="6545.7"/>
    <n v="865"/>
    <n v="865"/>
    <n v="0.13214782223444399"/>
    <x v="5"/>
    <x v="0"/>
    <x v="9"/>
    <x v="0"/>
    <n v="46031"/>
    <s v="enero"/>
    <n v="2026"/>
    <x v="0"/>
    <x v="2"/>
    <n v="0.4"/>
    <n v="519"/>
  </r>
  <r>
    <x v="0"/>
    <n v="37"/>
    <n v="0"/>
    <d v="2025-09-04T00:00:00"/>
    <d v="2025-12-18T00:00:00"/>
    <d v="2026-01-01T00:00:00"/>
    <x v="0"/>
    <n v="36"/>
    <s v="JAIMEG"/>
    <n v="41609.699999999997"/>
    <s v="USD"/>
    <n v="35784.341999999997"/>
    <n v="7133.7"/>
    <n v="6134.982"/>
    <n v="0.17144319713912862"/>
    <x v="5"/>
    <x v="0"/>
    <x v="0"/>
    <x v="0"/>
    <n v="46068"/>
    <s v="febrero"/>
    <n v="2026"/>
    <x v="0"/>
    <x v="0"/>
    <n v="7.0000000000000007E-2"/>
    <n v="5705.5332600000002"/>
  </r>
  <r>
    <x v="0"/>
    <n v="38"/>
    <n v="0"/>
    <d v="2025-09-09T00:00:00"/>
    <d v="2025-10-16T00:00:00"/>
    <d v="2025-10-27T00:00:00"/>
    <x v="5"/>
    <n v="37"/>
    <s v="JAIMEG,MARTINB"/>
    <n v="26488.92"/>
    <s v="EUR"/>
    <n v="26488.92"/>
    <n v="4215.7299999999996"/>
    <n v="4215.7299999999996"/>
    <n v="0.15915069395052722"/>
    <x v="5"/>
    <x v="0"/>
    <x v="6"/>
    <x v="0"/>
    <n v="46002"/>
    <s v="diciembre"/>
    <n v="2025"/>
    <x v="0"/>
    <x v="0"/>
    <n v="7.0000000000000007E-2"/>
    <n v="3920.6288999999997"/>
  </r>
  <r>
    <x v="0"/>
    <n v="39"/>
    <n v="0"/>
    <d v="2025-09-22T00:00:00"/>
    <d v="2025-10-27T00:00:00"/>
    <d v="2025-10-28T00:00:00"/>
    <x v="2"/>
    <n v="39"/>
    <s v="MARCKB"/>
    <n v="1347.28"/>
    <s v="EUR"/>
    <n v="1347.28"/>
    <n v="0"/>
    <n v="0"/>
    <n v="0"/>
    <x v="5"/>
    <x v="0"/>
    <x v="6"/>
    <x v="0"/>
    <n v="46003"/>
    <s v="diciembre"/>
    <n v="2025"/>
    <x v="0"/>
    <x v="0"/>
    <n v="7.0000000000000007E-2"/>
    <n v="0"/>
  </r>
  <r>
    <x v="0"/>
    <n v="40"/>
    <n v="0"/>
    <d v="2025-09-22T00:00:00"/>
    <d v="2025-12-01T00:00:00"/>
    <d v="2025-12-04T00:00:00"/>
    <x v="2"/>
    <n v="39"/>
    <s v="PEDROD"/>
    <n v="847.5"/>
    <s v="EUR"/>
    <n v="847.5"/>
    <n v="0"/>
    <n v="0"/>
    <n v="0"/>
    <x v="5"/>
    <x v="0"/>
    <x v="0"/>
    <x v="0"/>
    <n v="46040"/>
    <s v="enero"/>
    <n v="2026"/>
    <x v="0"/>
    <x v="0"/>
    <n v="7.0000000000000007E-2"/>
    <n v="0"/>
  </r>
  <r>
    <x v="0"/>
    <n v="41"/>
    <n v="0"/>
    <d v="2025-09-24T00:00:00"/>
    <d v="2025-12-29T00:00:00"/>
    <d v="2026-01-08T00:00:00"/>
    <x v="0"/>
    <n v="39"/>
    <s v="JAIMEG,MARTINB"/>
    <n v="44348.26"/>
    <s v="EUR"/>
    <n v="44348.26"/>
    <n v="7272.1"/>
    <n v="7272.1"/>
    <n v="0.16397712108659956"/>
    <x v="5"/>
    <x v="0"/>
    <x v="0"/>
    <x v="0"/>
    <n v="46075"/>
    <s v="febrero"/>
    <n v="2026"/>
    <x v="0"/>
    <x v="0"/>
    <n v="7.0000000000000007E-2"/>
    <n v="6763.0529999999999"/>
  </r>
  <r>
    <x v="0"/>
    <n v="42"/>
    <n v="0"/>
    <d v="2025-09-24T00:00:00"/>
    <d v="2025-11-24T00:00:00"/>
    <d v="2025-12-10T00:00:00"/>
    <x v="6"/>
    <n v="39"/>
    <m/>
    <n v="22610"/>
    <s v="EUR"/>
    <n v="22610"/>
    <n v="5261.5"/>
    <n v="5261.5"/>
    <n v="0.23270676691729322"/>
    <x v="5"/>
    <x v="0"/>
    <x v="9"/>
    <x v="0"/>
    <n v="46046"/>
    <s v="enero"/>
    <n v="2026"/>
    <x v="0"/>
    <x v="2"/>
    <n v="0.5"/>
    <n v="2630.75"/>
  </r>
  <r>
    <x v="0"/>
    <n v="43"/>
    <n v="0"/>
    <d v="2025-09-24T00:00:00"/>
    <d v="2025-11-10T00:00:00"/>
    <d v="2025-11-14T00:00:00"/>
    <x v="2"/>
    <n v="39"/>
    <s v="TALYAK"/>
    <n v="410.33"/>
    <s v="EUR"/>
    <n v="410.33"/>
    <n v="0"/>
    <n v="0"/>
    <n v="0"/>
    <x v="5"/>
    <x v="0"/>
    <x v="9"/>
    <x v="0"/>
    <n v="46020"/>
    <s v="diciembre"/>
    <n v="2025"/>
    <x v="0"/>
    <x v="0"/>
    <n v="7.0000000000000007E-2"/>
    <n v="0"/>
  </r>
  <r>
    <x v="0"/>
    <n v="44"/>
    <n v="0"/>
    <d v="2025-09-25T00:00:00"/>
    <d v="2026-06-14T00:00:00"/>
    <d v="2026-06-30T00:00:00"/>
    <x v="9"/>
    <n v="39"/>
    <s v="MARTINB"/>
    <n v="26078.63"/>
    <s v="EUR"/>
    <n v="26078.63"/>
    <n v="2860.8"/>
    <n v="2860.8"/>
    <n v="0.10969901409698286"/>
    <x v="5"/>
    <x v="0"/>
    <x v="5"/>
    <x v="1"/>
    <n v="46248"/>
    <s v="agosto"/>
    <n v="2026"/>
    <x v="0"/>
    <x v="2"/>
    <n v="0.4"/>
    <n v="1716.48"/>
  </r>
  <r>
    <x v="0"/>
    <n v="45"/>
    <n v="0"/>
    <d v="2025-09-25T00:00:00"/>
    <d v="2026-06-01T00:00:00"/>
    <d v="2026-06-16T00:00:00"/>
    <x v="9"/>
    <n v="39"/>
    <s v="MARTINB"/>
    <n v="22350.65"/>
    <s v="EUR"/>
    <n v="22350.65"/>
    <n v="2432.15"/>
    <n v="2432.15"/>
    <n v="0.10881786435741242"/>
    <x v="5"/>
    <x v="0"/>
    <x v="5"/>
    <x v="1"/>
    <n v="46234"/>
    <s v="julio"/>
    <n v="2026"/>
    <x v="0"/>
    <x v="2"/>
    <n v="0.4"/>
    <n v="1459.29"/>
  </r>
  <r>
    <x v="0"/>
    <n v="46"/>
    <n v="0"/>
    <d v="2025-10-01T00:00:00"/>
    <d v="2025-10-10T00:00:00"/>
    <d v="2025-10-25T00:00:00"/>
    <x v="2"/>
    <n v="40"/>
    <s v="ARIADNAR"/>
    <n v="1508.38"/>
    <s v="EUR"/>
    <n v="1508.38"/>
    <n v="0"/>
    <n v="0"/>
    <n v="0"/>
    <x v="6"/>
    <x v="0"/>
    <x v="6"/>
    <x v="0"/>
    <n v="46000"/>
    <s v="diciembre"/>
    <n v="2025"/>
    <x v="0"/>
    <x v="0"/>
    <n v="7.0000000000000007E-2"/>
    <n v="0"/>
  </r>
  <r>
    <x v="0"/>
    <n v="47"/>
    <n v="0"/>
    <d v="2025-10-02T00:00:00"/>
    <d v="2025-11-07T00:00:00"/>
    <d v="2025-11-10T00:00:00"/>
    <x v="2"/>
    <n v="40"/>
    <s v="PEDROD"/>
    <n v="5112.54"/>
    <s v="EUR"/>
    <n v="5112.54"/>
    <n v="0"/>
    <n v="0"/>
    <n v="0"/>
    <x v="6"/>
    <x v="0"/>
    <x v="9"/>
    <x v="0"/>
    <n v="46016"/>
    <s v="diciembre"/>
    <n v="2025"/>
    <x v="0"/>
    <x v="0"/>
    <n v="7.0000000000000007E-2"/>
    <n v="0"/>
  </r>
  <r>
    <x v="0"/>
    <n v="48"/>
    <n v="0"/>
    <d v="2025-10-02T00:00:00"/>
    <d v="2025-12-29T00:00:00"/>
    <d v="2026-01-14T00:00:00"/>
    <x v="10"/>
    <n v="40"/>
    <s v="MARTINB,PEDROD,REYESB"/>
    <n v="34081.1"/>
    <s v="EUR"/>
    <n v="34081.1"/>
    <n v="4324.24"/>
    <n v="4324.24"/>
    <n v="0.12688088119221505"/>
    <x v="6"/>
    <x v="0"/>
    <x v="0"/>
    <x v="0"/>
    <n v="46081"/>
    <s v="febrero"/>
    <n v="2026"/>
    <x v="0"/>
    <x v="1"/>
    <n v="0.2"/>
    <n v="3459.3919999999998"/>
  </r>
  <r>
    <x v="0"/>
    <n v="49"/>
    <n v="0"/>
    <d v="2025-10-06T00:00:00"/>
    <d v="2025-11-07T00:00:00"/>
    <d v="2025-11-16T00:00:00"/>
    <x v="2"/>
    <n v="41"/>
    <m/>
    <n v="3515.8"/>
    <s v="EUR"/>
    <n v="3515.8"/>
    <n v="0"/>
    <n v="0"/>
    <n v="0"/>
    <x v="6"/>
    <x v="0"/>
    <x v="9"/>
    <x v="0"/>
    <n v="46022"/>
    <s v="diciembre"/>
    <n v="2025"/>
    <x v="0"/>
    <x v="0"/>
    <n v="7.0000000000000007E-2"/>
    <n v="0"/>
  </r>
  <r>
    <x v="0"/>
    <n v="50"/>
    <n v="0"/>
    <d v="2025-10-06T00:00:00"/>
    <d v="2025-10-10T00:00:00"/>
    <d v="2025-10-17T00:00:00"/>
    <x v="11"/>
    <n v="41"/>
    <m/>
    <n v="2652"/>
    <s v="USD"/>
    <n v="2280.7199999999998"/>
    <n v="230"/>
    <n v="197.79999999999998"/>
    <n v="8.6726998491704371E-2"/>
    <x v="6"/>
    <x v="0"/>
    <x v="6"/>
    <x v="0"/>
    <n v="45992"/>
    <s v="diciembre"/>
    <n v="2025"/>
    <x v="0"/>
    <x v="2"/>
    <n v="0.4"/>
    <n v="118.67999999999998"/>
  </r>
  <r>
    <x v="0"/>
    <n v="51"/>
    <n v="0"/>
    <d v="2025-10-09T00:00:00"/>
    <d v="2025-10-11T00:00:00"/>
    <d v="2025-10-13T00:00:00"/>
    <x v="2"/>
    <n v="41"/>
    <s v="JAIMEG"/>
    <n v="330.35"/>
    <s v="EUR"/>
    <n v="330.35"/>
    <n v="0"/>
    <n v="0"/>
    <n v="0"/>
    <x v="6"/>
    <x v="0"/>
    <x v="6"/>
    <x v="0"/>
    <n v="45988"/>
    <s v="noviembre"/>
    <n v="2025"/>
    <x v="0"/>
    <x v="0"/>
    <n v="7.0000000000000007E-2"/>
    <n v="0"/>
  </r>
  <r>
    <x v="0"/>
    <n v="52"/>
    <n v="0"/>
    <d v="2025-10-09T00:00:00"/>
    <d v="2025-12-18T00:00:00"/>
    <d v="2026-01-08T00:00:00"/>
    <x v="4"/>
    <n v="41"/>
    <s v="ANDREAG,MARTINB"/>
    <n v="98931"/>
    <s v="EUR"/>
    <n v="98931"/>
    <n v="18917.57"/>
    <n v="18917.57"/>
    <n v="0.19121984009056817"/>
    <x v="6"/>
    <x v="0"/>
    <x v="0"/>
    <x v="0"/>
    <n v="46075"/>
    <s v="febrero"/>
    <n v="2026"/>
    <x v="0"/>
    <x v="2"/>
    <n v="0.4"/>
    <n v="11350.541999999999"/>
  </r>
  <r>
    <x v="0"/>
    <n v="53"/>
    <n v="0"/>
    <d v="2025-10-16T00:00:00"/>
    <d v="2025-12-25T00:00:00"/>
    <d v="2026-01-05T00:00:00"/>
    <x v="12"/>
    <n v="42"/>
    <s v="MARTINB"/>
    <n v="51839.92"/>
    <s v="EUR"/>
    <n v="51839.92"/>
    <n v="2946"/>
    <n v="2946"/>
    <n v="5.6828791402455871E-2"/>
    <x v="6"/>
    <x v="0"/>
    <x v="0"/>
    <x v="0"/>
    <n v="46072"/>
    <s v="febrero"/>
    <n v="2026"/>
    <x v="0"/>
    <x v="2"/>
    <n v="0.4"/>
    <n v="1767.6"/>
  </r>
  <r>
    <x v="0"/>
    <n v="54"/>
    <n v="0"/>
    <d v="2025-10-16T00:00:00"/>
    <d v="2025-12-26T00:00:00"/>
    <d v="2026-01-03T00:00:00"/>
    <x v="5"/>
    <n v="42"/>
    <m/>
    <n v="19458.79"/>
    <s v="EUR"/>
    <n v="19458.79"/>
    <n v="423.82"/>
    <n v="423.82"/>
    <n v="2.1780388194743865E-2"/>
    <x v="6"/>
    <x v="0"/>
    <x v="0"/>
    <x v="0"/>
    <n v="46070"/>
    <s v="febrero"/>
    <n v="2026"/>
    <x v="0"/>
    <x v="0"/>
    <n v="7.0000000000000007E-2"/>
    <n v="394.15260000000001"/>
  </r>
  <r>
    <x v="0"/>
    <n v="55"/>
    <n v="0"/>
    <d v="2025-10-22T00:00:00"/>
    <d v="2025-10-29T00:00:00"/>
    <d v="2025-10-30T00:00:00"/>
    <x v="12"/>
    <n v="43"/>
    <m/>
    <n v="528"/>
    <s v="EUR"/>
    <n v="528"/>
    <n v="0"/>
    <n v="0"/>
    <n v="0"/>
    <x v="6"/>
    <x v="0"/>
    <x v="6"/>
    <x v="0"/>
    <n v="46005"/>
    <s v="diciembre"/>
    <n v="2025"/>
    <x v="0"/>
    <x v="2"/>
    <n v="0.4"/>
    <n v="0"/>
  </r>
  <r>
    <x v="0"/>
    <n v="56"/>
    <n v="0"/>
    <d v="2025-10-28T00:00:00"/>
    <d v="2025-11-14T00:00:00"/>
    <d v="2025-11-23T00:00:00"/>
    <x v="1"/>
    <n v="44"/>
    <s v="JAIMEG"/>
    <n v="26253"/>
    <s v="EUR"/>
    <n v="26253"/>
    <n v="5232.4399999999996"/>
    <n v="5232.4399999999996"/>
    <n v="0.1993082695311012"/>
    <x v="6"/>
    <x v="0"/>
    <x v="9"/>
    <x v="0"/>
    <n v="46029"/>
    <s v="enero"/>
    <n v="2026"/>
    <x v="0"/>
    <x v="0"/>
    <n v="7.0000000000000007E-2"/>
    <n v="4866.1691999999994"/>
  </r>
  <r>
    <x v="0"/>
    <n v="57"/>
    <n v="0"/>
    <d v="2025-10-30T00:00:00"/>
    <d v="2026-10-21T00:00:00"/>
    <d v="2026-10-30T00:00:00"/>
    <x v="9"/>
    <n v="44"/>
    <s v="MARTINB"/>
    <n v="4389"/>
    <s v="EUR"/>
    <n v="4389"/>
    <n v="614.52"/>
    <n v="614.52"/>
    <n v="0.14001367053998631"/>
    <x v="6"/>
    <x v="0"/>
    <x v="6"/>
    <x v="1"/>
    <n v="46370"/>
    <s v="diciembre"/>
    <n v="2026"/>
    <x v="0"/>
    <x v="2"/>
    <n v="0.4"/>
    <n v="368.71199999999999"/>
  </r>
  <r>
    <x v="0"/>
    <n v="58"/>
    <n v="0"/>
    <d v="2025-11-04T00:00:00"/>
    <d v="2025-11-07T00:00:00"/>
    <d v="2025-11-08T00:00:00"/>
    <x v="13"/>
    <n v="45"/>
    <m/>
    <n v="533.6"/>
    <s v="EUR"/>
    <n v="533.6"/>
    <n v="159"/>
    <n v="159"/>
    <n v="0.29797601199400298"/>
    <x v="7"/>
    <x v="0"/>
    <x v="9"/>
    <x v="0"/>
    <n v="46014"/>
    <s v="diciembre"/>
    <n v="2025"/>
    <x v="0"/>
    <x v="2"/>
    <n v="0.4"/>
    <n v="95.4"/>
  </r>
  <r>
    <x v="0"/>
    <n v="59"/>
    <n v="0"/>
    <d v="2025-11-11T00:00:00"/>
    <d v="2026-03-25T00:00:00"/>
    <d v="2026-04-06T00:00:00"/>
    <x v="5"/>
    <n v="46"/>
    <s v="JAIMEG,MARTINB"/>
    <n v="60051.87"/>
    <s v="EUR"/>
    <n v="60051.87"/>
    <n v="8281.25"/>
    <n v="8281.25"/>
    <n v="0.1379016173851039"/>
    <x v="7"/>
    <x v="0"/>
    <x v="10"/>
    <x v="1"/>
    <n v="46163"/>
    <s v="mayo"/>
    <n v="2026"/>
    <x v="0"/>
    <x v="0"/>
    <n v="7.0000000000000007E-2"/>
    <n v="7701.5625"/>
  </r>
  <r>
    <x v="0"/>
    <n v="60"/>
    <n v="0"/>
    <d v="2025-11-11T00:00:00"/>
    <d v="2025-12-01T00:00:00"/>
    <d v="2025-12-22T00:00:00"/>
    <x v="5"/>
    <n v="46"/>
    <m/>
    <n v="6433.83"/>
    <s v="EUR"/>
    <n v="6433.83"/>
    <n v="69.31"/>
    <n v="69.31"/>
    <n v="1.0772743451412301E-2"/>
    <x v="7"/>
    <x v="0"/>
    <x v="0"/>
    <x v="0"/>
    <n v="46058"/>
    <s v="febrero"/>
    <n v="2026"/>
    <x v="0"/>
    <x v="0"/>
    <n v="7.0000000000000007E-2"/>
    <n v="64.458300000000008"/>
  </r>
  <r>
    <x v="0"/>
    <n v="61"/>
    <n v="0"/>
    <d v="2025-11-11T00:00:00"/>
    <d v="2025-11-19T00:00:00"/>
    <d v="2025-11-20T00:00:00"/>
    <x v="12"/>
    <n v="46"/>
    <s v="MARTINB"/>
    <n v="3532.19"/>
    <s v="EUR"/>
    <n v="3532.19"/>
    <n v="429.5"/>
    <n v="429.5"/>
    <n v="0.1215959503877198"/>
    <x v="7"/>
    <x v="0"/>
    <x v="9"/>
    <x v="0"/>
    <n v="46026"/>
    <s v="enero"/>
    <n v="2026"/>
    <x v="0"/>
    <x v="2"/>
    <n v="0.4"/>
    <n v="257.7"/>
  </r>
  <r>
    <x v="0"/>
    <n v="62"/>
    <n v="0"/>
    <d v="2025-11-11T00:00:00"/>
    <d v="2026-07-13T00:00:00"/>
    <d v="2026-07-27T00:00:00"/>
    <x v="9"/>
    <n v="46"/>
    <s v="MARTINB"/>
    <n v="18161.830000000002"/>
    <s v="EUR"/>
    <n v="18161.830000000002"/>
    <n v="1635.45"/>
    <n v="1635.45"/>
    <n v="9.0048745087912385E-2"/>
    <x v="7"/>
    <x v="0"/>
    <x v="3"/>
    <x v="1"/>
    <n v="46275"/>
    <s v="septiembre"/>
    <n v="2026"/>
    <x v="0"/>
    <x v="2"/>
    <n v="0.4"/>
    <n v="981.27"/>
  </r>
  <r>
    <x v="0"/>
    <n v="63"/>
    <n v="0"/>
    <d v="2025-11-12T00:00:00"/>
    <d v="2025-12-09T00:00:00"/>
    <d v="2025-12-18T00:00:00"/>
    <x v="8"/>
    <n v="46"/>
    <m/>
    <n v="1159.07"/>
    <s v="EUR"/>
    <n v="1159.07"/>
    <n v="0"/>
    <n v="0"/>
    <n v="0"/>
    <x v="7"/>
    <x v="0"/>
    <x v="0"/>
    <x v="0"/>
    <n v="46054"/>
    <s v="febrero"/>
    <n v="2026"/>
    <x v="0"/>
    <x v="2"/>
    <n v="0.4"/>
    <n v="0"/>
  </r>
  <r>
    <x v="0"/>
    <n v="64"/>
    <n v="0"/>
    <d v="2025-11-13T00:00:00"/>
    <d v="2025-11-18T00:00:00"/>
    <d v="2025-11-23T00:00:00"/>
    <x v="2"/>
    <n v="46"/>
    <m/>
    <n v="1218.8499999999999"/>
    <s v="EUR"/>
    <n v="1218.8499999999999"/>
    <n v="0"/>
    <n v="0"/>
    <n v="0"/>
    <x v="7"/>
    <x v="0"/>
    <x v="9"/>
    <x v="0"/>
    <n v="46029"/>
    <s v="enero"/>
    <n v="2026"/>
    <x v="0"/>
    <x v="0"/>
    <n v="7.0000000000000007E-2"/>
    <n v="0"/>
  </r>
  <r>
    <x v="0"/>
    <n v="65"/>
    <n v="0"/>
    <d v="2025-11-13T00:00:00"/>
    <d v="2025-12-19T00:00:00"/>
    <d v="2025-12-27T00:00:00"/>
    <x v="12"/>
    <n v="46"/>
    <s v="MARTINB"/>
    <n v="1907.5"/>
    <s v="EUR"/>
    <n v="1907.5"/>
    <n v="93.01"/>
    <n v="93.01"/>
    <n v="4.8760157273918747E-2"/>
    <x v="7"/>
    <x v="0"/>
    <x v="0"/>
    <x v="0"/>
    <n v="46063"/>
    <s v="febrero"/>
    <n v="2026"/>
    <x v="0"/>
    <x v="2"/>
    <n v="0.4"/>
    <n v="55.806000000000004"/>
  </r>
  <r>
    <x v="0"/>
    <n v="66"/>
    <n v="0"/>
    <d v="2025-11-14T00:00:00"/>
    <d v="2025-12-26T00:00:00"/>
    <d v="2026-01-04T00:00:00"/>
    <x v="6"/>
    <n v="46"/>
    <s v="MARTINB"/>
    <n v="21819.08"/>
    <s v="EUR"/>
    <n v="21819.08"/>
    <n v="0"/>
    <n v="0"/>
    <n v="0"/>
    <x v="7"/>
    <x v="0"/>
    <x v="0"/>
    <x v="0"/>
    <n v="46071"/>
    <s v="febrero"/>
    <n v="2026"/>
    <x v="0"/>
    <x v="2"/>
    <n v="0.5"/>
    <n v="0"/>
  </r>
  <r>
    <x v="0"/>
    <n v="67"/>
    <n v="0"/>
    <d v="2025-11-17T00:00:00"/>
    <d v="2026-02-22T00:00:00"/>
    <d v="2026-02-25T00:00:00"/>
    <x v="12"/>
    <n v="47"/>
    <s v="MARTINB"/>
    <n v="5793"/>
    <s v="EUR"/>
    <n v="5793"/>
    <n v="65"/>
    <n v="65"/>
    <n v="1.12204384602106E-2"/>
    <x v="7"/>
    <x v="0"/>
    <x v="11"/>
    <x v="1"/>
    <n v="46123"/>
    <s v="abril"/>
    <n v="2026"/>
    <x v="0"/>
    <x v="2"/>
    <n v="0.4"/>
    <n v="39"/>
  </r>
  <r>
    <x v="0"/>
    <n v="68"/>
    <n v="0"/>
    <d v="2025-11-17T00:00:00"/>
    <d v="2025-11-21T00:00:00"/>
    <d v="2025-11-21T00:00:00"/>
    <x v="2"/>
    <n v="47"/>
    <s v="ARIADNAR,ESTHERP,PEDROD"/>
    <n v="100"/>
    <s v="EUR"/>
    <n v="100"/>
    <n v="100"/>
    <n v="100"/>
    <n v="1"/>
    <x v="7"/>
    <x v="0"/>
    <x v="9"/>
    <x v="0"/>
    <n v="46027"/>
    <s v="enero"/>
    <n v="2026"/>
    <x v="0"/>
    <x v="0"/>
    <n v="7.0000000000000007E-2"/>
    <n v="93"/>
  </r>
  <r>
    <x v="0"/>
    <n v="69"/>
    <n v="0"/>
    <d v="2025-11-17T00:00:00"/>
    <d v="2026-01-01T00:00:00"/>
    <d v="2026-01-14T00:00:00"/>
    <x v="5"/>
    <n v="47"/>
    <s v="PEDROD"/>
    <n v="6855"/>
    <s v="EUR"/>
    <n v="6855"/>
    <n v="1143.0999999999999"/>
    <n v="1143.0999999999999"/>
    <n v="0.16675419401896424"/>
    <x v="7"/>
    <x v="0"/>
    <x v="8"/>
    <x v="1"/>
    <n v="46081"/>
    <s v="febrero"/>
    <n v="2026"/>
    <x v="0"/>
    <x v="0"/>
    <n v="7.0000000000000007E-2"/>
    <n v="1063.0829999999999"/>
  </r>
  <r>
    <x v="0"/>
    <n v="70"/>
    <n v="0"/>
    <d v="2025-11-27T00:00:00"/>
    <d v="2026-06-21T00:00:00"/>
    <d v="2026-07-08T00:00:00"/>
    <x v="9"/>
    <n v="48"/>
    <s v="MARTINB"/>
    <n v="5074.1000000000004"/>
    <s v="EUR"/>
    <n v="5074.1000000000004"/>
    <n v="280"/>
    <n v="280"/>
    <n v="5.5182199798979127E-2"/>
    <x v="7"/>
    <x v="0"/>
    <x v="5"/>
    <x v="1"/>
    <n v="46256"/>
    <s v="agosto"/>
    <n v="2026"/>
    <x v="0"/>
    <x v="2"/>
    <n v="0.4"/>
    <n v="168"/>
  </r>
  <r>
    <x v="0"/>
    <n v="71"/>
    <n v="0"/>
    <d v="2025-11-28T00:00:00"/>
    <d v="2026-01-08T00:00:00"/>
    <d v="2026-03-24T00:00:00"/>
    <x v="2"/>
    <n v="48"/>
    <s v="CONCHAD"/>
    <n v="1"/>
    <s v="EUR"/>
    <n v="1"/>
    <n v="1"/>
    <n v="1"/>
    <n v="1"/>
    <x v="7"/>
    <x v="0"/>
    <x v="8"/>
    <x v="1"/>
    <n v="46150"/>
    <s v="mayo"/>
    <n v="2026"/>
    <x v="0"/>
    <x v="0"/>
    <n v="7.0000000000000007E-2"/>
    <n v="0.92999999999999994"/>
  </r>
  <r>
    <x v="0"/>
    <n v="72"/>
    <n v="0"/>
    <d v="2025-12-02T00:00:00"/>
    <d v="2026-06-13T00:00:00"/>
    <d v="2026-06-23T00:00:00"/>
    <x v="1"/>
    <n v="49"/>
    <m/>
    <n v="4506"/>
    <s v="EUR"/>
    <n v="4506"/>
    <n v="521.47"/>
    <n v="521.47"/>
    <n v="0.11572791833111408"/>
    <x v="8"/>
    <x v="0"/>
    <x v="5"/>
    <x v="1"/>
    <n v="46241"/>
    <s v="agosto"/>
    <n v="2026"/>
    <x v="0"/>
    <x v="0"/>
    <n v="7.0000000000000007E-2"/>
    <n v="484.96710000000002"/>
  </r>
  <r>
    <x v="0"/>
    <n v="73"/>
    <n v="0"/>
    <d v="2025-12-03T00:00:00"/>
    <d v="2026-07-27T00:00:00"/>
    <d v="2026-08-08T00:00:00"/>
    <x v="9"/>
    <n v="49"/>
    <s v="MARTINB"/>
    <n v="15228.12"/>
    <s v="EUR"/>
    <n v="15228.12"/>
    <n v="1870.12"/>
    <n v="1870.12"/>
    <n v="0.12280701754385964"/>
    <x v="8"/>
    <x v="0"/>
    <x v="3"/>
    <x v="1"/>
    <n v="46287"/>
    <s v="septiembre"/>
    <n v="2026"/>
    <x v="0"/>
    <x v="2"/>
    <n v="0.4"/>
    <n v="1122.0719999999999"/>
  </r>
  <r>
    <x v="0"/>
    <n v="74"/>
    <n v="0"/>
    <d v="2025-12-05T00:00:00"/>
    <d v="2025-12-20T00:00:00"/>
    <d v="2025-12-27T00:00:00"/>
    <x v="0"/>
    <n v="49"/>
    <s v="JAIMEG"/>
    <n v="1"/>
    <s v="USD"/>
    <n v="0.86"/>
    <n v="1"/>
    <n v="0.86"/>
    <n v="1"/>
    <x v="8"/>
    <x v="0"/>
    <x v="0"/>
    <x v="0"/>
    <n v="46063"/>
    <s v="febrero"/>
    <n v="2026"/>
    <x v="0"/>
    <x v="0"/>
    <n v="7.0000000000000007E-2"/>
    <n v="0.79979999999999996"/>
  </r>
  <r>
    <x v="0"/>
    <n v="75"/>
    <n v="0"/>
    <d v="2025-12-09T00:00:00"/>
    <d v="2026-04-09T00:00:00"/>
    <d v="2026-04-12T00:00:00"/>
    <x v="4"/>
    <n v="50"/>
    <s v="MARTINB"/>
    <n v="3546"/>
    <s v="EUR"/>
    <n v="3546"/>
    <n v="496.44"/>
    <n v="496.44"/>
    <n v="0.13999999999999999"/>
    <x v="8"/>
    <x v="0"/>
    <x v="1"/>
    <x v="1"/>
    <n v="46169"/>
    <s v="mayo"/>
    <n v="2026"/>
    <x v="0"/>
    <x v="2"/>
    <n v="0.4"/>
    <n v="297.86399999999998"/>
  </r>
  <r>
    <x v="0"/>
    <n v="76"/>
    <n v="0"/>
    <d v="2025-12-09T00:00:00"/>
    <d v="2026-01-14T00:00:00"/>
    <d v="2026-01-18T00:00:00"/>
    <x v="6"/>
    <n v="50"/>
    <m/>
    <n v="1056"/>
    <s v="EUR"/>
    <n v="1056"/>
    <n v="186"/>
    <n v="186"/>
    <n v="0.17613636363636365"/>
    <x v="8"/>
    <x v="0"/>
    <x v="8"/>
    <x v="1"/>
    <n v="46085"/>
    <s v="marzo"/>
    <n v="2026"/>
    <x v="0"/>
    <x v="2"/>
    <n v="0.5"/>
    <n v="93"/>
  </r>
  <r>
    <x v="1"/>
    <n v="1"/>
    <n v="0"/>
    <d v="2024-09-17T00:00:00"/>
    <d v="2024-10-03T00:00:00"/>
    <d v="2024-10-07T00:00:00"/>
    <x v="14"/>
    <n v="38"/>
    <m/>
    <n v="250"/>
    <s v="EUR"/>
    <n v="250"/>
    <n v="0"/>
    <n v="0"/>
    <n v="0"/>
    <x v="5"/>
    <x v="1"/>
    <x v="6"/>
    <x v="2"/>
    <n v="45617"/>
    <s v="noviembre"/>
    <n v="2024"/>
    <x v="1"/>
    <x v="0"/>
    <n v="0"/>
    <n v="0"/>
  </r>
  <r>
    <x v="1"/>
    <n v="2"/>
    <n v="1"/>
    <d v="2024-09-20T00:00:00"/>
    <d v="2024-12-20T00:00:00"/>
    <d v="2024-12-26T00:00:00"/>
    <x v="15"/>
    <n v="38"/>
    <s v="MARC1989"/>
    <n v="11800"/>
    <s v="USD"/>
    <n v="10148"/>
    <n v="1269.98"/>
    <n v="1092.1828"/>
    <n v="0.10762542372881356"/>
    <x v="5"/>
    <x v="1"/>
    <x v="0"/>
    <x v="2"/>
    <n v="45697"/>
    <s v="febrero"/>
    <n v="2025"/>
    <x v="1"/>
    <x v="0"/>
    <n v="0"/>
    <n v="1092.1828"/>
  </r>
  <r>
    <x v="1"/>
    <n v="3"/>
    <n v="1"/>
    <d v="2024-09-23T00:00:00"/>
    <d v="2024-10-03T00:00:00"/>
    <d v="2024-10-07T00:00:00"/>
    <x v="15"/>
    <n v="39"/>
    <s v="MARC1989"/>
    <n v="3400"/>
    <s v="EUR"/>
    <n v="3400"/>
    <n v="340"/>
    <n v="340"/>
    <n v="0.1"/>
    <x v="5"/>
    <x v="1"/>
    <x v="6"/>
    <x v="2"/>
    <n v="45617"/>
    <s v="noviembre"/>
    <n v="2024"/>
    <x v="1"/>
    <x v="0"/>
    <n v="0"/>
    <n v="340"/>
  </r>
  <r>
    <x v="1"/>
    <n v="4"/>
    <n v="1"/>
    <d v="2024-09-23T00:00:00"/>
    <d v="2024-12-15T00:00:00"/>
    <d v="2025-01-02T00:00:00"/>
    <x v="15"/>
    <n v="39"/>
    <s v="MARC1989"/>
    <n v="354545.26"/>
    <s v="MXN"/>
    <n v="16663.627220000002"/>
    <n v="74463.899999999994"/>
    <n v="3499.8032999999996"/>
    <n v="0.21002649986069474"/>
    <x v="5"/>
    <x v="1"/>
    <x v="0"/>
    <x v="2"/>
    <n v="45704"/>
    <s v="febrero"/>
    <n v="2025"/>
    <x v="1"/>
    <x v="0"/>
    <n v="0"/>
    <n v="3499.8032999999996"/>
  </r>
  <r>
    <x v="1"/>
    <n v="6"/>
    <n v="1"/>
    <d v="2024-09-26T00:00:00"/>
    <d v="2024-10-02T00:00:00"/>
    <d v="2024-10-13T00:00:00"/>
    <x v="15"/>
    <n v="39"/>
    <s v="MARC1989"/>
    <n v="18389.47"/>
    <s v="EUR"/>
    <n v="18389.47"/>
    <n v="2913.47"/>
    <n v="2913.47"/>
    <n v="0.15843142842072119"/>
    <x v="5"/>
    <x v="1"/>
    <x v="6"/>
    <x v="2"/>
    <n v="45623"/>
    <s v="noviembre"/>
    <n v="2024"/>
    <x v="1"/>
    <x v="0"/>
    <n v="0"/>
    <n v="2913.47"/>
  </r>
  <r>
    <x v="1"/>
    <n v="7"/>
    <n v="1"/>
    <d v="2024-09-30T00:00:00"/>
    <d v="2024-11-05T00:00:00"/>
    <d v="2024-11-18T00:00:00"/>
    <x v="15"/>
    <n v="40"/>
    <s v="MARC1989"/>
    <n v="182190.48"/>
    <s v="EUR"/>
    <n v="182190.48"/>
    <n v="25479.17"/>
    <n v="25479.17"/>
    <n v="0.13984907444121117"/>
    <x v="5"/>
    <x v="1"/>
    <x v="9"/>
    <x v="2"/>
    <n v="45659"/>
    <s v="enero"/>
    <n v="2025"/>
    <x v="1"/>
    <x v="0"/>
    <n v="0"/>
    <n v="25479.17"/>
  </r>
  <r>
    <x v="1"/>
    <n v="8"/>
    <n v="1"/>
    <d v="2024-10-05T00:00:00"/>
    <d v="2024-10-14T00:00:00"/>
    <d v="2024-10-24T00:00:00"/>
    <x v="15"/>
    <n v="40"/>
    <s v="MARC1989"/>
    <n v="6473.42"/>
    <s v="EUR"/>
    <n v="6473.42"/>
    <n v="1573.42"/>
    <n v="1573.42"/>
    <n v="0.24305853783625966"/>
    <x v="6"/>
    <x v="1"/>
    <x v="6"/>
    <x v="2"/>
    <n v="45634"/>
    <s v="diciembre"/>
    <n v="2024"/>
    <x v="1"/>
    <x v="0"/>
    <n v="0"/>
    <n v="1573.42"/>
  </r>
  <r>
    <x v="1"/>
    <n v="9"/>
    <n v="1"/>
    <d v="2024-10-08T00:00:00"/>
    <d v="2024-12-27T00:00:00"/>
    <d v="2025-01-04T00:00:00"/>
    <x v="15"/>
    <n v="41"/>
    <s v="MARC1989"/>
    <n v="38649.61"/>
    <s v="USD"/>
    <n v="33238.664599999996"/>
    <n v="3188.81"/>
    <n v="2742.3766000000001"/>
    <n v="8.2505619073517181E-2"/>
    <x v="6"/>
    <x v="1"/>
    <x v="0"/>
    <x v="2"/>
    <n v="45706"/>
    <s v="febrero"/>
    <n v="2025"/>
    <x v="1"/>
    <x v="0"/>
    <n v="0"/>
    <n v="2742.3766000000001"/>
  </r>
  <r>
    <x v="1"/>
    <n v="10"/>
    <n v="1"/>
    <d v="2024-10-09T00:00:00"/>
    <d v="2024-12-27T00:00:00"/>
    <d v="2024-12-27T00:00:00"/>
    <x v="15"/>
    <n v="41"/>
    <s v="MARC1989"/>
    <n v="1455.62"/>
    <s v="USD"/>
    <n v="1251.8331999999998"/>
    <n v="294.64"/>
    <n v="253.39039999999997"/>
    <n v="0.20241546557480661"/>
    <x v="6"/>
    <x v="1"/>
    <x v="0"/>
    <x v="2"/>
    <n v="45698"/>
    <s v="febrero"/>
    <n v="2025"/>
    <x v="1"/>
    <x v="0"/>
    <n v="0"/>
    <n v="253.39039999999997"/>
  </r>
  <r>
    <x v="1"/>
    <n v="11"/>
    <n v="1"/>
    <d v="2024-10-09T00:00:00"/>
    <d v="2024-12-29T00:00:00"/>
    <d v="2025-01-04T00:00:00"/>
    <x v="15"/>
    <n v="41"/>
    <s v="MARC1989"/>
    <n v="1652.27"/>
    <s v="USD"/>
    <n v="1420.9521999999999"/>
    <n v="42.61"/>
    <n v="36.644599999999997"/>
    <n v="2.5788763337711147E-2"/>
    <x v="6"/>
    <x v="1"/>
    <x v="0"/>
    <x v="2"/>
    <n v="45706"/>
    <s v="febrero"/>
    <n v="2025"/>
    <x v="1"/>
    <x v="0"/>
    <n v="0"/>
    <n v="36.644599999999997"/>
  </r>
  <r>
    <x v="1"/>
    <n v="12"/>
    <n v="1"/>
    <d v="2024-10-10T00:00:00"/>
    <d v="2024-12-18T00:00:00"/>
    <d v="2024-12-28T00:00:00"/>
    <x v="15"/>
    <n v="41"/>
    <s v="MARC1989"/>
    <n v="31905.85"/>
    <s v="EUR"/>
    <n v="31905.85"/>
    <n v="9918.2800000000007"/>
    <n v="9918.2800000000007"/>
    <n v="0.31086086093929488"/>
    <x v="6"/>
    <x v="1"/>
    <x v="0"/>
    <x v="2"/>
    <n v="45699"/>
    <s v="febrero"/>
    <n v="2025"/>
    <x v="1"/>
    <x v="0"/>
    <n v="0"/>
    <n v="9918.2800000000007"/>
  </r>
  <r>
    <x v="1"/>
    <n v="13"/>
    <n v="1"/>
    <d v="2024-10-11T00:00:00"/>
    <d v="2024-11-22T00:00:00"/>
    <d v="2024-11-27T00:00:00"/>
    <x v="15"/>
    <n v="41"/>
    <s v="MARC1989"/>
    <n v="6490.08"/>
    <s v="USD"/>
    <n v="5581.4687999999996"/>
    <n v="1244.92"/>
    <n v="1070.6312"/>
    <n v="0.19181889899662255"/>
    <x v="6"/>
    <x v="1"/>
    <x v="9"/>
    <x v="2"/>
    <n v="45668"/>
    <s v="enero"/>
    <n v="2025"/>
    <x v="1"/>
    <x v="0"/>
    <n v="0"/>
    <n v="1070.6312"/>
  </r>
  <r>
    <x v="1"/>
    <n v="14"/>
    <n v="0"/>
    <d v="2024-10-18T00:00:00"/>
    <d v="2025-11-03T00:00:00"/>
    <d v="2025-11-30T00:00:00"/>
    <x v="15"/>
    <n v="42"/>
    <s v="ISRAELB,MARC1989"/>
    <n v="53291.48"/>
    <s v="USD"/>
    <n v="45830.6728"/>
    <n v="6894"/>
    <n v="5928.84"/>
    <n v="0.12936401841344997"/>
    <x v="6"/>
    <x v="1"/>
    <x v="9"/>
    <x v="0"/>
    <n v="46036"/>
    <s v="enero"/>
    <n v="2026"/>
    <x v="1"/>
    <x v="0"/>
    <n v="0"/>
    <n v="5928.84"/>
  </r>
  <r>
    <x v="1"/>
    <n v="15"/>
    <n v="1"/>
    <d v="2024-10-22T00:00:00"/>
    <d v="2024-10-24T00:00:00"/>
    <d v="2024-11-03T00:00:00"/>
    <x v="15"/>
    <n v="43"/>
    <s v="MARC1989"/>
    <n v="2327"/>
    <s v="USD"/>
    <n v="2001.22"/>
    <n v="0"/>
    <n v="0"/>
    <n v="0"/>
    <x v="6"/>
    <x v="1"/>
    <x v="6"/>
    <x v="2"/>
    <n v="45644"/>
    <s v="diciembre"/>
    <n v="2024"/>
    <x v="1"/>
    <x v="0"/>
    <n v="0"/>
    <n v="0"/>
  </r>
  <r>
    <x v="1"/>
    <n v="16"/>
    <n v="1"/>
    <d v="2024-10-22T00:00:00"/>
    <d v="2024-11-26T00:00:00"/>
    <d v="2024-11-29T00:00:00"/>
    <x v="15"/>
    <n v="43"/>
    <s v="MARC1989"/>
    <n v="6385.17"/>
    <s v="USD"/>
    <n v="5491.2461999999996"/>
    <n v="866.04"/>
    <n v="744.7944"/>
    <n v="0.13563303717833669"/>
    <x v="6"/>
    <x v="1"/>
    <x v="9"/>
    <x v="2"/>
    <n v="45670"/>
    <s v="enero"/>
    <n v="2025"/>
    <x v="1"/>
    <x v="0"/>
    <n v="0"/>
    <n v="744.7944"/>
  </r>
  <r>
    <x v="1"/>
    <n v="17"/>
    <n v="1"/>
    <d v="2024-10-22T00:00:00"/>
    <d v="2024-10-24T00:00:00"/>
    <d v="2024-10-24T00:00:00"/>
    <x v="15"/>
    <n v="43"/>
    <s v="MARC1989"/>
    <n v="1590"/>
    <s v="EUR"/>
    <n v="1590"/>
    <n v="280"/>
    <n v="280"/>
    <n v="0.1761006289308176"/>
    <x v="6"/>
    <x v="1"/>
    <x v="6"/>
    <x v="2"/>
    <n v="45634"/>
    <s v="diciembre"/>
    <n v="2024"/>
    <x v="1"/>
    <x v="0"/>
    <n v="0"/>
    <n v="280"/>
  </r>
  <r>
    <x v="1"/>
    <n v="18"/>
    <n v="1"/>
    <d v="2024-10-25T00:00:00"/>
    <d v="2024-10-26T00:00:00"/>
    <d v="2024-11-09T00:00:00"/>
    <x v="15"/>
    <n v="43"/>
    <s v="MARC1989"/>
    <n v="14493.36"/>
    <s v="USD"/>
    <n v="12464.2896"/>
    <n v="2056.36"/>
    <n v="1768.4696000000001"/>
    <n v="0.14188290361931258"/>
    <x v="6"/>
    <x v="1"/>
    <x v="6"/>
    <x v="2"/>
    <n v="45650"/>
    <s v="diciembre"/>
    <n v="2024"/>
    <x v="1"/>
    <x v="0"/>
    <n v="0"/>
    <n v="1768.4696000000001"/>
  </r>
  <r>
    <x v="1"/>
    <n v="19"/>
    <n v="1"/>
    <d v="2024-10-28T00:00:00"/>
    <d v="2024-11-02T00:00:00"/>
    <d v="2024-11-05T00:00:00"/>
    <x v="15"/>
    <n v="44"/>
    <s v="MARC1989"/>
    <n v="1560"/>
    <s v="USD"/>
    <n v="1341.6"/>
    <n v="0"/>
    <n v="0"/>
    <n v="0"/>
    <x v="6"/>
    <x v="1"/>
    <x v="9"/>
    <x v="2"/>
    <n v="45646"/>
    <s v="diciembre"/>
    <n v="2024"/>
    <x v="1"/>
    <x v="0"/>
    <n v="0"/>
    <n v="0"/>
  </r>
  <r>
    <x v="1"/>
    <n v="20"/>
    <n v="1"/>
    <d v="2024-10-28T00:00:00"/>
    <d v="2024-11-01T00:00:00"/>
    <d v="2024-11-02T00:00:00"/>
    <x v="15"/>
    <n v="44"/>
    <s v="MARC1989"/>
    <n v="803"/>
    <s v="USD"/>
    <n v="690.58"/>
    <n v="0"/>
    <n v="0"/>
    <n v="0"/>
    <x v="6"/>
    <x v="1"/>
    <x v="9"/>
    <x v="2"/>
    <n v="45643"/>
    <s v="diciembre"/>
    <n v="2024"/>
    <x v="1"/>
    <x v="0"/>
    <n v="0"/>
    <n v="0"/>
  </r>
  <r>
    <x v="1"/>
    <n v="21"/>
    <n v="1"/>
    <d v="2024-10-28T00:00:00"/>
    <d v="2024-10-31T00:00:00"/>
    <d v="2024-11-07T00:00:00"/>
    <x v="15"/>
    <n v="44"/>
    <s v="MARC1989"/>
    <n v="9852.2199999999993"/>
    <s v="USD"/>
    <n v="8472.9092000000001"/>
    <n v="1560.93"/>
    <n v="1342.3998000000001"/>
    <n v="0.15843434271666693"/>
    <x v="6"/>
    <x v="1"/>
    <x v="6"/>
    <x v="2"/>
    <n v="45648"/>
    <s v="diciembre"/>
    <n v="2024"/>
    <x v="1"/>
    <x v="0"/>
    <n v="0"/>
    <n v="1342.3998000000001"/>
  </r>
  <r>
    <x v="1"/>
    <n v="22"/>
    <n v="1"/>
    <d v="2024-10-29T00:00:00"/>
    <d v="2024-07-02T00:00:00"/>
    <d v="2024-07-05T00:00:00"/>
    <x v="15"/>
    <n v="44"/>
    <s v="MARC1989"/>
    <n v="15077.2"/>
    <s v="EUR"/>
    <n v="15077.2"/>
    <n v="1507.72"/>
    <n v="1507.72"/>
    <n v="9.9999999999999992E-2"/>
    <x v="6"/>
    <x v="1"/>
    <x v="3"/>
    <x v="2"/>
    <n v="45523"/>
    <s v="agosto"/>
    <n v="2024"/>
    <x v="1"/>
    <x v="0"/>
    <n v="0"/>
    <n v="1507.72"/>
  </r>
  <r>
    <x v="1"/>
    <n v="23"/>
    <n v="1"/>
    <d v="2024-11-01T00:00:00"/>
    <d v="2024-12-26T00:00:00"/>
    <d v="2025-01-02T00:00:00"/>
    <x v="15"/>
    <n v="44"/>
    <s v="MARC1989"/>
    <n v="6357.14"/>
    <s v="EUR"/>
    <n v="6357.14"/>
    <n v="957.69"/>
    <n v="957.69"/>
    <n v="0.15064793287547545"/>
    <x v="7"/>
    <x v="1"/>
    <x v="0"/>
    <x v="2"/>
    <n v="45704"/>
    <s v="febrero"/>
    <n v="2025"/>
    <x v="1"/>
    <x v="0"/>
    <n v="0"/>
    <n v="957.69"/>
  </r>
  <r>
    <x v="1"/>
    <n v="24"/>
    <n v="1"/>
    <d v="2024-11-01T00:00:00"/>
    <d v="2024-12-04T00:00:00"/>
    <d v="2024-12-08T00:00:00"/>
    <x v="15"/>
    <n v="44"/>
    <s v="MARC1989"/>
    <n v="653.86"/>
    <s v="USD"/>
    <n v="562.31960000000004"/>
    <n v="35"/>
    <n v="30.099999999999998"/>
    <n v="5.3528278224696413E-2"/>
    <x v="7"/>
    <x v="1"/>
    <x v="0"/>
    <x v="2"/>
    <n v="45679"/>
    <s v="enero"/>
    <n v="2025"/>
    <x v="1"/>
    <x v="0"/>
    <n v="0"/>
    <n v="30.099999999999998"/>
  </r>
  <r>
    <x v="1"/>
    <n v="25"/>
    <n v="1"/>
    <d v="2024-11-05T00:00:00"/>
    <d v="2024-12-25T00:00:00"/>
    <d v="2024-12-29T00:00:00"/>
    <x v="15"/>
    <n v="45"/>
    <s v="MARC1989"/>
    <n v="6500"/>
    <s v="EUR"/>
    <n v="6500"/>
    <n v="1130"/>
    <n v="1130"/>
    <n v="0.17384615384615384"/>
    <x v="7"/>
    <x v="1"/>
    <x v="0"/>
    <x v="2"/>
    <n v="45700"/>
    <s v="febrero"/>
    <n v="2025"/>
    <x v="1"/>
    <x v="0"/>
    <n v="0"/>
    <n v="1130"/>
  </r>
  <r>
    <x v="1"/>
    <n v="26"/>
    <n v="1"/>
    <d v="2024-11-06T00:00:00"/>
    <d v="2024-11-27T00:00:00"/>
    <d v="2024-11-30T00:00:00"/>
    <x v="15"/>
    <n v="45"/>
    <s v="MARC1989"/>
    <n v="9724.9699999999993"/>
    <s v="USD"/>
    <n v="8363.4741999999987"/>
    <n v="722.22"/>
    <n v="621.10919999999999"/>
    <n v="7.4264496445747397E-2"/>
    <x v="7"/>
    <x v="1"/>
    <x v="9"/>
    <x v="2"/>
    <n v="45671"/>
    <s v="enero"/>
    <n v="2025"/>
    <x v="1"/>
    <x v="0"/>
    <n v="0"/>
    <n v="621.10919999999999"/>
  </r>
  <r>
    <x v="1"/>
    <n v="27"/>
    <n v="1"/>
    <d v="2024-11-06T00:00:00"/>
    <d v="2024-11-30T00:00:00"/>
    <d v="2024-12-04T00:00:00"/>
    <x v="15"/>
    <n v="45"/>
    <s v="MARC1989"/>
    <n v="8157.25"/>
    <s v="USD"/>
    <n v="7015.2349999999997"/>
    <n v="7.05"/>
    <n v="6.0629999999999997"/>
    <n v="8.6426185295289469E-4"/>
    <x v="7"/>
    <x v="1"/>
    <x v="9"/>
    <x v="2"/>
    <n v="45675"/>
    <s v="enero"/>
    <n v="2025"/>
    <x v="1"/>
    <x v="0"/>
    <n v="0"/>
    <n v="6.0629999999999997"/>
  </r>
  <r>
    <x v="1"/>
    <n v="28"/>
    <n v="1"/>
    <d v="2024-11-06T00:00:00"/>
    <d v="2025-05-15T00:00:00"/>
    <d v="2025-05-26T00:00:00"/>
    <x v="15"/>
    <n v="45"/>
    <s v="ISRAELB,MARC1989"/>
    <n v="18964.32"/>
    <s v="USD"/>
    <n v="16309.315199999999"/>
    <n v="2606.1999999999998"/>
    <n v="2241.3319999999999"/>
    <n v="0.13742649354155592"/>
    <x v="7"/>
    <x v="1"/>
    <x v="2"/>
    <x v="0"/>
    <n v="45848"/>
    <s v="julio"/>
    <n v="2025"/>
    <x v="1"/>
    <x v="0"/>
    <n v="0"/>
    <n v="2241.3319999999999"/>
  </r>
  <r>
    <x v="1"/>
    <n v="29"/>
    <n v="1"/>
    <d v="2024-11-06T00:00:00"/>
    <d v="2024-11-20T00:00:00"/>
    <d v="2024-11-21T00:00:00"/>
    <x v="15"/>
    <n v="45"/>
    <s v="MARC1989"/>
    <n v="4785.04"/>
    <s v="USD"/>
    <n v="4115.1343999999999"/>
    <n v="352.89"/>
    <n v="303.48539999999997"/>
    <n v="7.3748599802718473E-2"/>
    <x v="7"/>
    <x v="1"/>
    <x v="9"/>
    <x v="2"/>
    <n v="45662"/>
    <s v="enero"/>
    <n v="2025"/>
    <x v="1"/>
    <x v="0"/>
    <n v="0"/>
    <n v="303.48539999999997"/>
  </r>
  <r>
    <x v="1"/>
    <n v="30"/>
    <n v="1"/>
    <d v="2024-10-01T00:00:00"/>
    <d v="2024-10-12T00:00:00"/>
    <d v="2024-10-18T00:00:00"/>
    <x v="16"/>
    <n v="40"/>
    <m/>
    <n v="8563.26"/>
    <s v="EUR"/>
    <n v="8563.26"/>
    <n v="1030"/>
    <n v="1030"/>
    <n v="0.12028129474055441"/>
    <x v="6"/>
    <x v="1"/>
    <x v="6"/>
    <x v="2"/>
    <n v="45628"/>
    <s v="diciembre"/>
    <n v="2024"/>
    <x v="1"/>
    <x v="2"/>
    <n v="0.5"/>
    <n v="515"/>
  </r>
  <r>
    <x v="1"/>
    <n v="31"/>
    <n v="0"/>
    <d v="2024-11-06T00:00:00"/>
    <d v="2024-11-12T00:00:00"/>
    <d v="2024-11-22T00:00:00"/>
    <x v="17"/>
    <n v="45"/>
    <s v="MARC1989"/>
    <n v="21963.48"/>
    <s v="EUR"/>
    <n v="21963.48"/>
    <n v="3193.7"/>
    <n v="3193.7"/>
    <n v="0.14540956169058819"/>
    <x v="7"/>
    <x v="1"/>
    <x v="9"/>
    <x v="2"/>
    <n v="45663"/>
    <s v="enero"/>
    <n v="2025"/>
    <x v="1"/>
    <x v="2"/>
    <n v="0.5"/>
    <n v="1596.85"/>
  </r>
  <r>
    <x v="1"/>
    <n v="32"/>
    <n v="1"/>
    <d v="2024-11-07T00:00:00"/>
    <d v="2024-12-26T00:00:00"/>
    <d v="2025-01-02T00:00:00"/>
    <x v="15"/>
    <n v="45"/>
    <s v="MARC1989"/>
    <n v="15253.98"/>
    <s v="USD"/>
    <n v="13118.4228"/>
    <n v="1911.88"/>
    <n v="1644.2168000000001"/>
    <n v="0.12533646956400887"/>
    <x v="7"/>
    <x v="1"/>
    <x v="0"/>
    <x v="2"/>
    <n v="45704"/>
    <s v="febrero"/>
    <n v="2025"/>
    <x v="1"/>
    <x v="0"/>
    <n v="0"/>
    <n v="1644.2168000000001"/>
  </r>
  <r>
    <x v="1"/>
    <n v="33"/>
    <n v="1"/>
    <d v="2024-11-08T00:00:00"/>
    <d v="2025-03-06T00:00:00"/>
    <d v="2025-03-28T00:00:00"/>
    <x v="15"/>
    <n v="45"/>
    <s v="MARC1989"/>
    <n v="59502.97"/>
    <s v="USD"/>
    <n v="51172.554199999999"/>
    <n v="4507.3500000000004"/>
    <n v="3876.3210000000004"/>
    <n v="7.5750000378132398E-2"/>
    <x v="7"/>
    <x v="1"/>
    <x v="10"/>
    <x v="0"/>
    <n v="45789"/>
    <s v="mayo"/>
    <n v="2025"/>
    <x v="1"/>
    <x v="0"/>
    <n v="0"/>
    <n v="3876.3210000000004"/>
  </r>
  <r>
    <x v="1"/>
    <n v="34"/>
    <n v="1"/>
    <d v="2024-11-12T00:00:00"/>
    <d v="2024-11-12T00:00:00"/>
    <d v="2024-11-20T00:00:00"/>
    <x v="15"/>
    <n v="46"/>
    <s v="MARC1989"/>
    <n v="12168"/>
    <s v="USD"/>
    <n v="10464.48"/>
    <n v="1822.71"/>
    <n v="1567.5306"/>
    <n v="0.14979536489151876"/>
    <x v="7"/>
    <x v="1"/>
    <x v="9"/>
    <x v="2"/>
    <n v="45661"/>
    <s v="enero"/>
    <n v="2025"/>
    <x v="1"/>
    <x v="0"/>
    <n v="0"/>
    <n v="1567.5306"/>
  </r>
  <r>
    <x v="1"/>
    <n v="35"/>
    <n v="1"/>
    <d v="2024-11-13T00:00:00"/>
    <d v="2024-11-14T00:00:00"/>
    <d v="2024-11-20T00:00:00"/>
    <x v="15"/>
    <n v="46"/>
    <s v="MARC1989"/>
    <n v="16931.07"/>
    <s v="USD"/>
    <n v="14560.7202"/>
    <n v="1537.62"/>
    <n v="1322.3531999999998"/>
    <n v="9.0816469366673216E-2"/>
    <x v="7"/>
    <x v="1"/>
    <x v="9"/>
    <x v="2"/>
    <n v="45661"/>
    <s v="enero"/>
    <n v="2025"/>
    <x v="1"/>
    <x v="0"/>
    <n v="0"/>
    <n v="1322.3531999999998"/>
  </r>
  <r>
    <x v="1"/>
    <n v="36"/>
    <n v="1"/>
    <d v="2024-11-14T00:00:00"/>
    <d v="2024-11-28T00:00:00"/>
    <d v="2024-11-28T00:00:00"/>
    <x v="15"/>
    <n v="46"/>
    <s v="MARC1989"/>
    <n v="3721.4"/>
    <s v="USD"/>
    <n v="3200.404"/>
    <n v="307.88"/>
    <n v="264.77679999999998"/>
    <n v="8.2732305046487875E-2"/>
    <x v="7"/>
    <x v="1"/>
    <x v="9"/>
    <x v="2"/>
    <n v="45669"/>
    <s v="enero"/>
    <n v="2025"/>
    <x v="1"/>
    <x v="0"/>
    <n v="0"/>
    <n v="264.77679999999998"/>
  </r>
  <r>
    <x v="1"/>
    <n v="37"/>
    <n v="1"/>
    <d v="2024-11-14T00:00:00"/>
    <d v="2024-11-15T00:00:00"/>
    <d v="2024-11-20T00:00:00"/>
    <x v="15"/>
    <n v="46"/>
    <s v="MARC1989"/>
    <n v="9836.93"/>
    <s v="USD"/>
    <n v="8459.7597999999998"/>
    <n v="936.17"/>
    <n v="805.10619999999994"/>
    <n v="9.5168919571451654E-2"/>
    <x v="7"/>
    <x v="1"/>
    <x v="9"/>
    <x v="2"/>
    <n v="45661"/>
    <s v="enero"/>
    <n v="2025"/>
    <x v="1"/>
    <x v="0"/>
    <n v="0"/>
    <n v="805.10619999999994"/>
  </r>
  <r>
    <x v="1"/>
    <n v="38"/>
    <n v="1"/>
    <d v="2024-11-14T00:00:00"/>
    <d v="2024-12-22T00:00:00"/>
    <d v="2024-12-27T00:00:00"/>
    <x v="18"/>
    <n v="46"/>
    <s v="JAIMEG"/>
    <n v="60452.52"/>
    <s v="MXN"/>
    <n v="2841.2684399999998"/>
    <n v="0"/>
    <n v="0"/>
    <n v="0"/>
    <x v="7"/>
    <x v="1"/>
    <x v="0"/>
    <x v="2"/>
    <n v="45698"/>
    <s v="febrero"/>
    <n v="2025"/>
    <x v="1"/>
    <x v="0"/>
    <n v="0.05"/>
    <n v="0"/>
  </r>
  <r>
    <x v="1"/>
    <n v="39"/>
    <n v="1"/>
    <d v="2024-11-14T00:00:00"/>
    <d v="2024-11-24T00:00:00"/>
    <d v="2024-12-09T00:00:00"/>
    <x v="18"/>
    <n v="46"/>
    <s v="JAIMEG"/>
    <n v="40255.75"/>
    <s v="MXN"/>
    <n v="1892.02025"/>
    <n v="0"/>
    <n v="0"/>
    <n v="0"/>
    <x v="7"/>
    <x v="1"/>
    <x v="9"/>
    <x v="2"/>
    <n v="45680"/>
    <s v="enero"/>
    <n v="2025"/>
    <x v="1"/>
    <x v="0"/>
    <n v="0.05"/>
    <n v="0"/>
  </r>
  <r>
    <x v="1"/>
    <n v="40"/>
    <n v="1"/>
    <d v="2024-11-21T00:00:00"/>
    <d v="2024-09-28T00:00:00"/>
    <d v="2024-09-28T00:00:00"/>
    <x v="15"/>
    <n v="47"/>
    <s v="MARC1989"/>
    <n v="600"/>
    <s v="EUR"/>
    <n v="600"/>
    <n v="60"/>
    <n v="60"/>
    <n v="0.1"/>
    <x v="7"/>
    <x v="1"/>
    <x v="7"/>
    <x v="2"/>
    <n v="45608"/>
    <s v="noviembre"/>
    <n v="2024"/>
    <x v="1"/>
    <x v="0"/>
    <n v="0"/>
    <n v="60"/>
  </r>
  <r>
    <x v="1"/>
    <n v="41"/>
    <n v="1"/>
    <d v="2024-11-21T00:00:00"/>
    <d v="2024-10-09T00:00:00"/>
    <d v="2024-10-12T00:00:00"/>
    <x v="15"/>
    <n v="47"/>
    <s v="MARC1989"/>
    <n v="2716.1"/>
    <s v="EUR"/>
    <n v="2716.1"/>
    <n v="560.6"/>
    <n v="560.6"/>
    <n v="0.20639888074813154"/>
    <x v="7"/>
    <x v="1"/>
    <x v="6"/>
    <x v="2"/>
    <n v="45622"/>
    <s v="noviembre"/>
    <n v="2024"/>
    <x v="1"/>
    <x v="0"/>
    <n v="0"/>
    <n v="560.6"/>
  </r>
  <r>
    <x v="1"/>
    <n v="43"/>
    <n v="1"/>
    <d v="2024-11-26T00:00:00"/>
    <d v="2025-01-06T00:00:00"/>
    <d v="2025-01-11T00:00:00"/>
    <x v="15"/>
    <n v="48"/>
    <s v="MARC1989"/>
    <n v="27745.96"/>
    <s v="USD"/>
    <n v="23861.525599999997"/>
    <n v="2759.08"/>
    <n v="2372.8087999999998"/>
    <n v="9.9440783450996106E-2"/>
    <x v="7"/>
    <x v="1"/>
    <x v="8"/>
    <x v="0"/>
    <n v="45713"/>
    <s v="febrero"/>
    <n v="2025"/>
    <x v="1"/>
    <x v="0"/>
    <n v="0"/>
    <n v="2372.8087999999998"/>
  </r>
  <r>
    <x v="1"/>
    <n v="44"/>
    <n v="1"/>
    <d v="2024-11-28T00:00:00"/>
    <d v="2024-12-25T00:00:00"/>
    <d v="2024-12-29T00:00:00"/>
    <x v="15"/>
    <n v="48"/>
    <s v="MARC1989"/>
    <n v="35772.800000000003"/>
    <s v="USD"/>
    <n v="30764.608000000004"/>
    <n v="3383.74"/>
    <n v="2910.0164"/>
    <n v="9.4589744163163056E-2"/>
    <x v="7"/>
    <x v="1"/>
    <x v="0"/>
    <x v="2"/>
    <n v="45700"/>
    <s v="febrero"/>
    <n v="2025"/>
    <x v="1"/>
    <x v="0"/>
    <n v="0"/>
    <n v="2910.0164"/>
  </r>
  <r>
    <x v="1"/>
    <n v="45"/>
    <n v="0"/>
    <d v="2024-11-29T00:00:00"/>
    <d v="2025-02-28T00:00:00"/>
    <d v="2025-03-20T00:00:00"/>
    <x v="15"/>
    <n v="48"/>
    <s v="MARC1989"/>
    <n v="15699.59"/>
    <s v="USD"/>
    <n v="13501.6474"/>
    <n v="0"/>
    <n v="0"/>
    <n v="0"/>
    <x v="7"/>
    <x v="1"/>
    <x v="11"/>
    <x v="0"/>
    <n v="45781"/>
    <s v="mayo"/>
    <n v="2025"/>
    <x v="1"/>
    <x v="0"/>
    <n v="0"/>
    <n v="0"/>
  </r>
  <r>
    <x v="1"/>
    <n v="46"/>
    <n v="1"/>
    <d v="2024-12-02T00:00:00"/>
    <d v="2024-10-03T00:00:00"/>
    <d v="2024-10-07T00:00:00"/>
    <x v="15"/>
    <n v="49"/>
    <s v="MARC1989"/>
    <n v="3400"/>
    <s v="EUR"/>
    <n v="3400"/>
    <n v="340"/>
    <n v="340"/>
    <n v="0.1"/>
    <x v="8"/>
    <x v="1"/>
    <x v="6"/>
    <x v="2"/>
    <n v="45617"/>
    <s v="noviembre"/>
    <n v="2024"/>
    <x v="1"/>
    <x v="0"/>
    <n v="0"/>
    <n v="340"/>
  </r>
  <r>
    <x v="1"/>
    <n v="47"/>
    <n v="1"/>
    <d v="2024-12-04T00:00:00"/>
    <d v="2025-02-09T00:00:00"/>
    <d v="2025-02-17T00:00:00"/>
    <x v="15"/>
    <n v="49"/>
    <s v="MARC1989"/>
    <n v="590274"/>
    <s v="MXN"/>
    <n v="27742.878000000001"/>
    <n v="140337.99"/>
    <n v="6595.8855299999996"/>
    <n v="0.2377505870155216"/>
    <x v="8"/>
    <x v="1"/>
    <x v="11"/>
    <x v="0"/>
    <n v="45750"/>
    <s v="abril"/>
    <n v="2025"/>
    <x v="1"/>
    <x v="0"/>
    <n v="0"/>
    <n v="6595.8855299999996"/>
  </r>
  <r>
    <x v="1"/>
    <n v="48"/>
    <n v="1"/>
    <d v="2024-12-05T00:00:00"/>
    <d v="2024-11-24T00:00:00"/>
    <d v="2024-11-30T00:00:00"/>
    <x v="15"/>
    <n v="49"/>
    <m/>
    <n v="99000"/>
    <s v="USD"/>
    <n v="85140"/>
    <n v="9900"/>
    <n v="8514"/>
    <n v="0.1"/>
    <x v="8"/>
    <x v="1"/>
    <x v="9"/>
    <x v="2"/>
    <n v="45671"/>
    <s v="enero"/>
    <n v="2025"/>
    <x v="1"/>
    <x v="0"/>
    <n v="0"/>
    <n v="8514"/>
  </r>
  <r>
    <x v="1"/>
    <n v="49"/>
    <n v="1"/>
    <d v="2024-12-06T00:00:00"/>
    <d v="2025-01-19T00:00:00"/>
    <d v="2025-01-23T00:00:00"/>
    <x v="19"/>
    <n v="49"/>
    <m/>
    <n v="4997.26"/>
    <s v="USD"/>
    <n v="4297.6436000000003"/>
    <n v="418"/>
    <n v="359.48"/>
    <n v="8.3645837919179705E-2"/>
    <x v="8"/>
    <x v="1"/>
    <x v="8"/>
    <x v="0"/>
    <n v="45725"/>
    <s v="marzo"/>
    <n v="2025"/>
    <x v="1"/>
    <x v="2"/>
    <n v="0.5"/>
    <n v="179.74"/>
  </r>
  <r>
    <x v="1"/>
    <n v="50"/>
    <n v="1"/>
    <d v="2024-12-06T00:00:00"/>
    <d v="2025-01-12T00:00:00"/>
    <d v="2025-01-15T00:00:00"/>
    <x v="15"/>
    <n v="49"/>
    <s v="MARC1989"/>
    <n v="8452.59"/>
    <s v="USD"/>
    <n v="7269.2273999999998"/>
    <n v="576.84"/>
    <n v="496.08240000000001"/>
    <n v="6.8244171313171467E-2"/>
    <x v="8"/>
    <x v="1"/>
    <x v="8"/>
    <x v="0"/>
    <n v="45717"/>
    <s v="marzo"/>
    <n v="2025"/>
    <x v="1"/>
    <x v="0"/>
    <n v="0"/>
    <n v="496.08240000000001"/>
  </r>
  <r>
    <x v="1"/>
    <n v="51"/>
    <n v="1"/>
    <d v="2024-12-09T00:00:00"/>
    <d v="2025-01-19T00:00:00"/>
    <d v="2025-01-23T00:00:00"/>
    <x v="15"/>
    <n v="50"/>
    <s v="ISRAELB,MARC1989"/>
    <n v="35000"/>
    <s v="USD"/>
    <n v="30100"/>
    <n v="6179.2"/>
    <n v="5314.1120000000001"/>
    <n v="0.17654857142857144"/>
    <x v="8"/>
    <x v="1"/>
    <x v="8"/>
    <x v="0"/>
    <n v="45725"/>
    <s v="marzo"/>
    <n v="2025"/>
    <x v="1"/>
    <x v="0"/>
    <n v="0"/>
    <n v="5314.1120000000001"/>
  </r>
  <r>
    <x v="1"/>
    <n v="52"/>
    <n v="1"/>
    <d v="2024-12-10T00:00:00"/>
    <d v="2024-12-04T00:00:00"/>
    <d v="2024-12-08T00:00:00"/>
    <x v="15"/>
    <n v="50"/>
    <s v="MARC1989"/>
    <n v="13500"/>
    <s v="USD"/>
    <n v="11610"/>
    <n v="639.03"/>
    <n v="549.56579999999997"/>
    <n v="4.7335555555555554E-2"/>
    <x v="8"/>
    <x v="1"/>
    <x v="0"/>
    <x v="2"/>
    <n v="45679"/>
    <s v="enero"/>
    <n v="2025"/>
    <x v="1"/>
    <x v="0"/>
    <n v="0"/>
    <n v="549.56579999999997"/>
  </r>
  <r>
    <x v="1"/>
    <n v="53"/>
    <n v="1"/>
    <d v="2024-12-10T00:00:00"/>
    <d v="2024-12-02T00:00:00"/>
    <d v="2024-12-02T00:00:00"/>
    <x v="15"/>
    <n v="50"/>
    <s v="MARC1989"/>
    <n v="727.63"/>
    <s v="USD"/>
    <n v="625.76179999999999"/>
    <n v="50"/>
    <n v="43"/>
    <n v="6.8716243145554745E-2"/>
    <x v="8"/>
    <x v="1"/>
    <x v="0"/>
    <x v="2"/>
    <n v="45673"/>
    <s v="enero"/>
    <n v="2025"/>
    <x v="1"/>
    <x v="0"/>
    <n v="0"/>
    <n v="43"/>
  </r>
  <r>
    <x v="1"/>
    <n v="54"/>
    <n v="1"/>
    <d v="2024-12-11T00:00:00"/>
    <d v="2024-12-25T00:00:00"/>
    <d v="2025-01-04T00:00:00"/>
    <x v="15"/>
    <n v="50"/>
    <s v="MARC1989"/>
    <n v="3567"/>
    <s v="MXN"/>
    <n v="167.649"/>
    <n v="0"/>
    <n v="0"/>
    <n v="0"/>
    <x v="8"/>
    <x v="1"/>
    <x v="0"/>
    <x v="2"/>
    <n v="45706"/>
    <s v="febrero"/>
    <n v="2025"/>
    <x v="1"/>
    <x v="0"/>
    <n v="0"/>
    <n v="0"/>
  </r>
  <r>
    <x v="1"/>
    <n v="55"/>
    <n v="1"/>
    <d v="2024-12-12T00:00:00"/>
    <d v="2025-05-25T00:00:00"/>
    <d v="2025-05-28T00:00:00"/>
    <x v="15"/>
    <n v="50"/>
    <s v="MARC1989"/>
    <n v="5670.15"/>
    <s v="USD"/>
    <n v="4876.3289999999997"/>
    <n v="515.46"/>
    <n v="443.29560000000004"/>
    <n v="9.0907647945821554E-2"/>
    <x v="8"/>
    <x v="1"/>
    <x v="2"/>
    <x v="0"/>
    <n v="45850"/>
    <s v="julio"/>
    <n v="2025"/>
    <x v="1"/>
    <x v="0"/>
    <n v="0"/>
    <n v="443.29560000000004"/>
  </r>
  <r>
    <x v="1"/>
    <n v="56"/>
    <n v="1"/>
    <d v="2024-12-12T00:00:00"/>
    <d v="2024-12-17T00:00:00"/>
    <d v="2025-01-30T00:00:00"/>
    <x v="15"/>
    <n v="50"/>
    <s v="MARC1989"/>
    <n v="114938.52"/>
    <s v="USD"/>
    <n v="98847.127200000003"/>
    <n v="15368.53"/>
    <n v="13216.935800000001"/>
    <n v="0.13371087430045211"/>
    <x v="8"/>
    <x v="1"/>
    <x v="0"/>
    <x v="2"/>
    <n v="45732"/>
    <s v="marzo"/>
    <n v="2025"/>
    <x v="1"/>
    <x v="0"/>
    <n v="0"/>
    <n v="13216.935800000001"/>
  </r>
  <r>
    <x v="1"/>
    <n v="57"/>
    <n v="0"/>
    <d v="2024-12-13T00:00:00"/>
    <d v="2025-12-03T00:00:00"/>
    <d v="2026-01-02T00:00:00"/>
    <x v="20"/>
    <n v="50"/>
    <m/>
    <n v="164083.60999999999"/>
    <s v="USD"/>
    <n v="141111.90459999998"/>
    <n v="15087.76"/>
    <n v="12975.473599999999"/>
    <n v="9.1951658060180422E-2"/>
    <x v="8"/>
    <x v="1"/>
    <x v="0"/>
    <x v="0"/>
    <n v="46069"/>
    <s v="febrero"/>
    <n v="2026"/>
    <x v="1"/>
    <x v="2"/>
    <n v="0.75"/>
    <n v="3243.8683999999994"/>
  </r>
  <r>
    <x v="1"/>
    <n v="58"/>
    <n v="1"/>
    <d v="2024-12-16T00:00:00"/>
    <d v="2024-12-25T00:00:00"/>
    <d v="2025-01-04T00:00:00"/>
    <x v="15"/>
    <n v="51"/>
    <s v="MARC1989"/>
    <n v="29795.29"/>
    <s v="USD"/>
    <n v="25623.949400000001"/>
    <n v="2366.85"/>
    <n v="2035.491"/>
    <n v="7.9437051963582153E-2"/>
    <x v="8"/>
    <x v="1"/>
    <x v="0"/>
    <x v="2"/>
    <n v="45706"/>
    <s v="febrero"/>
    <n v="2025"/>
    <x v="1"/>
    <x v="0"/>
    <n v="0"/>
    <n v="2035.491"/>
  </r>
  <r>
    <x v="1"/>
    <n v="59"/>
    <n v="1"/>
    <d v="2024-12-16T00:00:00"/>
    <d v="2024-12-22T00:00:00"/>
    <d v="2024-12-27T00:00:00"/>
    <x v="18"/>
    <n v="51"/>
    <s v="JAIMEG"/>
    <n v="981.77"/>
    <s v="USD"/>
    <n v="844.32219999999995"/>
    <n v="0"/>
    <n v="0"/>
    <n v="0"/>
    <x v="8"/>
    <x v="1"/>
    <x v="0"/>
    <x v="2"/>
    <n v="45698"/>
    <s v="febrero"/>
    <n v="2025"/>
    <x v="1"/>
    <x v="0"/>
    <n v="0.05"/>
    <n v="0"/>
  </r>
  <r>
    <x v="1"/>
    <n v="60"/>
    <n v="1"/>
    <d v="2024-12-16T00:00:00"/>
    <d v="2024-12-05T00:00:00"/>
    <d v="2024-12-06T00:00:00"/>
    <x v="18"/>
    <n v="51"/>
    <s v="JAIMEG"/>
    <n v="206.9"/>
    <s v="USD"/>
    <n v="177.934"/>
    <n v="0"/>
    <n v="0"/>
    <n v="0"/>
    <x v="8"/>
    <x v="1"/>
    <x v="0"/>
    <x v="2"/>
    <n v="45677"/>
    <s v="enero"/>
    <n v="2025"/>
    <x v="1"/>
    <x v="0"/>
    <n v="0.05"/>
    <n v="0"/>
  </r>
  <r>
    <x v="1"/>
    <n v="61"/>
    <n v="1"/>
    <d v="2024-12-16T00:00:00"/>
    <d v="2025-03-14T00:00:00"/>
    <d v="2025-03-16T00:00:00"/>
    <x v="21"/>
    <n v="51"/>
    <m/>
    <n v="4265.6099999999997"/>
    <s v="USD"/>
    <n v="3668.4245999999998"/>
    <n v="358.2"/>
    <n v="308.05199999999996"/>
    <n v="8.3973921666537721E-2"/>
    <x v="8"/>
    <x v="1"/>
    <x v="10"/>
    <x v="0"/>
    <n v="45777"/>
    <s v="abril"/>
    <n v="2025"/>
    <x v="1"/>
    <x v="2"/>
    <n v="0.5"/>
    <n v="154.02599999999998"/>
  </r>
  <r>
    <x v="1"/>
    <n v="62"/>
    <n v="0"/>
    <d v="2024-12-16T00:00:00"/>
    <d v="2025-03-21T00:00:00"/>
    <d v="2025-04-08T00:00:00"/>
    <x v="21"/>
    <n v="51"/>
    <m/>
    <n v="13321.75"/>
    <s v="USD"/>
    <n v="11456.705"/>
    <n v="1122.55"/>
    <n v="965.39299999999992"/>
    <n v="8.4264454745059766E-2"/>
    <x v="8"/>
    <x v="1"/>
    <x v="10"/>
    <x v="0"/>
    <n v="45800"/>
    <s v="mayo"/>
    <n v="2025"/>
    <x v="1"/>
    <x v="2"/>
    <n v="0.5"/>
    <n v="482.69649999999996"/>
  </r>
  <r>
    <x v="1"/>
    <n v="63"/>
    <n v="1"/>
    <d v="2024-12-16T00:00:00"/>
    <d v="2025-01-25T00:00:00"/>
    <d v="2025-01-31T00:00:00"/>
    <x v="18"/>
    <n v="51"/>
    <s v="JAIMEG"/>
    <n v="2268"/>
    <s v="EUR"/>
    <n v="2268"/>
    <n v="0"/>
    <n v="0"/>
    <n v="0"/>
    <x v="8"/>
    <x v="1"/>
    <x v="8"/>
    <x v="0"/>
    <n v="45733"/>
    <s v="marzo"/>
    <n v="2025"/>
    <x v="1"/>
    <x v="0"/>
    <n v="0.05"/>
    <n v="0"/>
  </r>
  <r>
    <x v="1"/>
    <n v="64"/>
    <n v="1"/>
    <d v="2024-12-16T00:00:00"/>
    <d v="2024-12-13T00:00:00"/>
    <d v="2024-12-20T00:00:00"/>
    <x v="18"/>
    <n v="51"/>
    <s v="JAIMEG"/>
    <n v="1062"/>
    <s v="USD"/>
    <n v="913.31999999999994"/>
    <n v="10.62"/>
    <n v="9.1331999999999987"/>
    <n v="9.9999999999999985E-3"/>
    <x v="8"/>
    <x v="1"/>
    <x v="0"/>
    <x v="2"/>
    <n v="45691"/>
    <s v="febrero"/>
    <n v="2025"/>
    <x v="1"/>
    <x v="0"/>
    <n v="0.05"/>
    <n v="8.6765399999999993"/>
  </r>
  <r>
    <x v="1"/>
    <n v="65"/>
    <n v="1"/>
    <d v="2024-12-17T00:00:00"/>
    <d v="2025-01-31T00:00:00"/>
    <d v="2025-02-06T00:00:00"/>
    <x v="21"/>
    <n v="51"/>
    <m/>
    <n v="3305.25"/>
    <s v="USD"/>
    <n v="2842.5149999999999"/>
    <n v="353.18"/>
    <n v="303.73480000000001"/>
    <n v="0.10685424703123819"/>
    <x v="8"/>
    <x v="1"/>
    <x v="8"/>
    <x v="0"/>
    <n v="45739"/>
    <s v="marzo"/>
    <n v="2025"/>
    <x v="1"/>
    <x v="2"/>
    <n v="0.5"/>
    <n v="151.8674"/>
  </r>
  <r>
    <x v="1"/>
    <n v="66"/>
    <n v="1"/>
    <d v="2024-12-17T00:00:00"/>
    <d v="2025-01-30T00:00:00"/>
    <d v="2025-02-04T00:00:00"/>
    <x v="21"/>
    <n v="51"/>
    <m/>
    <n v="3113.15"/>
    <s v="USD"/>
    <n v="2677.3090000000002"/>
    <n v="336.18"/>
    <n v="289.1148"/>
    <n v="0.10798708703403305"/>
    <x v="8"/>
    <x v="1"/>
    <x v="8"/>
    <x v="0"/>
    <n v="45737"/>
    <s v="marzo"/>
    <n v="2025"/>
    <x v="1"/>
    <x v="2"/>
    <n v="0.5"/>
    <n v="144.5574"/>
  </r>
  <r>
    <x v="1"/>
    <n v="67"/>
    <n v="1"/>
    <d v="2024-12-17T00:00:00"/>
    <d v="2025-01-30T00:00:00"/>
    <d v="2025-02-04T00:00:00"/>
    <x v="21"/>
    <n v="51"/>
    <m/>
    <n v="3113.15"/>
    <s v="USD"/>
    <n v="2677.3090000000002"/>
    <n v="336.18"/>
    <n v="289.1148"/>
    <n v="0.10798708703403305"/>
    <x v="8"/>
    <x v="1"/>
    <x v="8"/>
    <x v="0"/>
    <n v="45737"/>
    <s v="marzo"/>
    <n v="2025"/>
    <x v="1"/>
    <x v="2"/>
    <n v="0.5"/>
    <n v="144.5574"/>
  </r>
  <r>
    <x v="1"/>
    <n v="68"/>
    <n v="1"/>
    <d v="2024-12-17T00:00:00"/>
    <d v="2025-01-30T00:00:00"/>
    <d v="2025-02-04T00:00:00"/>
    <x v="21"/>
    <n v="51"/>
    <m/>
    <n v="3130.1"/>
    <s v="USD"/>
    <n v="2691.886"/>
    <n v="311.24"/>
    <n v="267.66640000000001"/>
    <n v="9.9434522858694613E-2"/>
    <x v="8"/>
    <x v="1"/>
    <x v="8"/>
    <x v="0"/>
    <n v="45737"/>
    <s v="marzo"/>
    <n v="2025"/>
    <x v="1"/>
    <x v="2"/>
    <n v="0.5"/>
    <n v="133.83320000000001"/>
  </r>
  <r>
    <x v="1"/>
    <n v="69"/>
    <n v="1"/>
    <d v="2024-12-18T00:00:00"/>
    <d v="2024-12-27T00:00:00"/>
    <d v="2025-01-02T00:00:00"/>
    <x v="15"/>
    <n v="51"/>
    <s v="MARC1989"/>
    <n v="1401"/>
    <s v="USD"/>
    <n v="1204.8599999999999"/>
    <n v="35"/>
    <n v="30.099999999999998"/>
    <n v="2.4982155603140613E-2"/>
    <x v="8"/>
    <x v="1"/>
    <x v="0"/>
    <x v="2"/>
    <n v="45704"/>
    <s v="febrero"/>
    <n v="2025"/>
    <x v="1"/>
    <x v="0"/>
    <n v="0"/>
    <n v="30.099999999999998"/>
  </r>
  <r>
    <x v="1"/>
    <n v="70"/>
    <n v="1"/>
    <d v="2024-12-18T00:00:00"/>
    <d v="2025-03-22T00:00:00"/>
    <d v="2025-03-30T00:00:00"/>
    <x v="18"/>
    <n v="51"/>
    <s v="JAIMEG"/>
    <n v="10263"/>
    <s v="USD"/>
    <n v="8826.18"/>
    <n v="1171.9000000000001"/>
    <n v="1007.8340000000001"/>
    <n v="0.11418688492643476"/>
    <x v="8"/>
    <x v="1"/>
    <x v="10"/>
    <x v="0"/>
    <n v="45791"/>
    <s v="mayo"/>
    <n v="2025"/>
    <x v="1"/>
    <x v="0"/>
    <n v="0.05"/>
    <n v="957.44230000000005"/>
  </r>
  <r>
    <x v="1"/>
    <n v="71"/>
    <n v="0"/>
    <d v="2024-12-19T00:00:00"/>
    <d v="2025-09-17T00:00:00"/>
    <d v="2025-11-19T00:00:00"/>
    <x v="18"/>
    <n v="51"/>
    <s v="CONCHAD,JORGEP"/>
    <n v="140708.53"/>
    <s v="USD"/>
    <n v="121009.3358"/>
    <n v="6239.45"/>
    <n v="5365.9269999999997"/>
    <n v="4.4343082825184794E-2"/>
    <x v="8"/>
    <x v="1"/>
    <x v="7"/>
    <x v="0"/>
    <n v="46025"/>
    <s v="enero"/>
    <n v="2026"/>
    <x v="1"/>
    <x v="0"/>
    <n v="0.05"/>
    <n v="5097.6306500000001"/>
  </r>
  <r>
    <x v="1"/>
    <n v="72"/>
    <n v="1"/>
    <d v="2024-12-19T00:00:00"/>
    <d v="2024-12-06T00:00:00"/>
    <d v="2024-12-06T00:00:00"/>
    <x v="18"/>
    <n v="51"/>
    <s v="JAIMEG"/>
    <n v="201"/>
    <s v="USD"/>
    <n v="172.85999999999999"/>
    <n v="0"/>
    <n v="0"/>
    <n v="0"/>
    <x v="8"/>
    <x v="1"/>
    <x v="0"/>
    <x v="2"/>
    <n v="45677"/>
    <s v="enero"/>
    <n v="2025"/>
    <x v="1"/>
    <x v="0"/>
    <n v="0.05"/>
    <n v="0"/>
  </r>
  <r>
    <x v="1"/>
    <n v="73"/>
    <n v="1"/>
    <d v="2024-12-19T00:00:00"/>
    <d v="2025-04-16T00:00:00"/>
    <d v="2025-04-22T00:00:00"/>
    <x v="18"/>
    <n v="51"/>
    <s v="JAIMEG"/>
    <n v="11485.71"/>
    <s v="USD"/>
    <n v="9877.7105999999985"/>
    <n v="901.33"/>
    <n v="775.14380000000006"/>
    <n v="7.847403425648046E-2"/>
    <x v="8"/>
    <x v="1"/>
    <x v="1"/>
    <x v="0"/>
    <n v="45814"/>
    <s v="junio"/>
    <n v="2025"/>
    <x v="1"/>
    <x v="0"/>
    <n v="0.05"/>
    <n v="736.38661000000002"/>
  </r>
  <r>
    <x v="1"/>
    <n v="74"/>
    <n v="1"/>
    <d v="2024-12-19T00:00:00"/>
    <d v="2024-12-22T00:00:00"/>
    <d v="2024-12-22T00:00:00"/>
    <x v="18"/>
    <n v="51"/>
    <s v="JAIMEG"/>
    <n v="260"/>
    <s v="USD"/>
    <n v="223.6"/>
    <n v="0"/>
    <n v="0"/>
    <n v="0"/>
    <x v="8"/>
    <x v="1"/>
    <x v="0"/>
    <x v="2"/>
    <n v="45693"/>
    <s v="febrero"/>
    <n v="2025"/>
    <x v="1"/>
    <x v="0"/>
    <n v="0.05"/>
    <n v="0"/>
  </r>
  <r>
    <x v="1"/>
    <n v="75"/>
    <n v="1"/>
    <d v="2024-12-19T00:00:00"/>
    <d v="2025-03-22T00:00:00"/>
    <d v="2025-03-30T00:00:00"/>
    <x v="18"/>
    <n v="51"/>
    <s v="JAIMEG"/>
    <n v="2250"/>
    <s v="USD"/>
    <n v="1935"/>
    <n v="0"/>
    <n v="0"/>
    <n v="0"/>
    <x v="8"/>
    <x v="1"/>
    <x v="10"/>
    <x v="0"/>
    <n v="45791"/>
    <s v="mayo"/>
    <n v="2025"/>
    <x v="1"/>
    <x v="0"/>
    <n v="0.05"/>
    <n v="0"/>
  </r>
  <r>
    <x v="1"/>
    <n v="76"/>
    <n v="1"/>
    <d v="2024-12-19T00:00:00"/>
    <d v="2025-01-31T00:00:00"/>
    <d v="2025-02-09T00:00:00"/>
    <x v="21"/>
    <n v="51"/>
    <m/>
    <n v="4434.01"/>
    <s v="USD"/>
    <n v="3813.2486000000004"/>
    <n v="647.99"/>
    <n v="557.27139999999997"/>
    <n v="0.14614085218571901"/>
    <x v="8"/>
    <x v="1"/>
    <x v="8"/>
    <x v="0"/>
    <n v="45742"/>
    <s v="marzo"/>
    <n v="2025"/>
    <x v="1"/>
    <x v="2"/>
    <n v="0.5"/>
    <n v="278.63569999999999"/>
  </r>
  <r>
    <x v="1"/>
    <n v="77"/>
    <n v="1"/>
    <d v="2024-12-19T00:00:00"/>
    <d v="2025-01-31T00:00:00"/>
    <d v="2025-02-02T00:00:00"/>
    <x v="21"/>
    <n v="51"/>
    <m/>
    <n v="688"/>
    <s v="USD"/>
    <n v="591.67999999999995"/>
    <n v="32.81"/>
    <n v="28.216600000000003"/>
    <n v="4.7688953488372106E-2"/>
    <x v="8"/>
    <x v="1"/>
    <x v="8"/>
    <x v="0"/>
    <n v="45735"/>
    <s v="marzo"/>
    <n v="2025"/>
    <x v="1"/>
    <x v="2"/>
    <n v="0.5"/>
    <n v="14.108300000000002"/>
  </r>
  <r>
    <x v="1"/>
    <n v="78"/>
    <n v="1"/>
    <d v="2024-12-19T00:00:00"/>
    <d v="2025-01-31T00:00:00"/>
    <d v="2025-02-02T00:00:00"/>
    <x v="21"/>
    <n v="51"/>
    <m/>
    <n v="688"/>
    <s v="USD"/>
    <n v="591.67999999999995"/>
    <n v="31.87"/>
    <n v="27.408200000000001"/>
    <n v="4.6322674418604659E-2"/>
    <x v="8"/>
    <x v="1"/>
    <x v="8"/>
    <x v="0"/>
    <n v="45735"/>
    <s v="marzo"/>
    <n v="2025"/>
    <x v="1"/>
    <x v="2"/>
    <n v="0.5"/>
    <n v="13.7041"/>
  </r>
  <r>
    <x v="1"/>
    <n v="79"/>
    <n v="1"/>
    <d v="2024-12-19T00:00:00"/>
    <d v="2025-02-02T00:00:00"/>
    <d v="2025-02-07T00:00:00"/>
    <x v="21"/>
    <n v="51"/>
    <m/>
    <n v="3295.4"/>
    <s v="USD"/>
    <n v="2834.0439999999999"/>
    <n v="797.16"/>
    <n v="685.55759999999998"/>
    <n v="0.241900831462038"/>
    <x v="8"/>
    <x v="1"/>
    <x v="11"/>
    <x v="0"/>
    <n v="45740"/>
    <s v="marzo"/>
    <n v="2025"/>
    <x v="1"/>
    <x v="2"/>
    <n v="0.5"/>
    <n v="342.77879999999999"/>
  </r>
  <r>
    <x v="1"/>
    <n v="81"/>
    <n v="1"/>
    <d v="2024-12-19T00:00:00"/>
    <d v="2025-02-02T00:00:00"/>
    <d v="2025-02-10T00:00:00"/>
    <x v="21"/>
    <n v="51"/>
    <m/>
    <n v="4988"/>
    <s v="USD"/>
    <n v="4289.68"/>
    <n v="578.1"/>
    <n v="497.166"/>
    <n v="0.1158981555733761"/>
    <x v="8"/>
    <x v="1"/>
    <x v="11"/>
    <x v="0"/>
    <n v="45743"/>
    <s v="marzo"/>
    <n v="2025"/>
    <x v="1"/>
    <x v="2"/>
    <n v="0.5"/>
    <n v="248.583"/>
  </r>
  <r>
    <x v="1"/>
    <n v="82"/>
    <n v="1"/>
    <d v="2024-12-19T00:00:00"/>
    <d v="2025-03-04T00:00:00"/>
    <d v="2025-03-16T00:00:00"/>
    <x v="20"/>
    <n v="51"/>
    <m/>
    <n v="375390.89"/>
    <s v="USD"/>
    <n v="322836.1654"/>
    <n v="32216.04"/>
    <n v="27705.794399999999"/>
    <n v="8.5819983537693198E-2"/>
    <x v="8"/>
    <x v="1"/>
    <x v="10"/>
    <x v="0"/>
    <n v="45777"/>
    <s v="abril"/>
    <n v="2025"/>
    <x v="1"/>
    <x v="2"/>
    <n v="0.75"/>
    <n v="6926.4485999999997"/>
  </r>
  <r>
    <x v="1"/>
    <n v="83"/>
    <n v="1"/>
    <d v="2024-12-19T00:00:00"/>
    <d v="2024-12-19T00:00:00"/>
    <d v="2024-12-20T00:00:00"/>
    <x v="20"/>
    <n v="51"/>
    <m/>
    <n v="229"/>
    <s v="USD"/>
    <n v="196.94"/>
    <n v="21.53"/>
    <n v="18.515800000000002"/>
    <n v="9.4017467248908304E-2"/>
    <x v="8"/>
    <x v="1"/>
    <x v="0"/>
    <x v="2"/>
    <n v="45691"/>
    <s v="febrero"/>
    <n v="2025"/>
    <x v="1"/>
    <x v="2"/>
    <n v="0.75"/>
    <n v="4.6289499999999997"/>
  </r>
  <r>
    <x v="1"/>
    <n v="84"/>
    <n v="1"/>
    <d v="2024-12-23T00:00:00"/>
    <d v="2025-01-28T00:00:00"/>
    <d v="2025-01-28T00:00:00"/>
    <x v="15"/>
    <n v="52"/>
    <s v="MARC1989"/>
    <n v="1858.68"/>
    <s v="USD"/>
    <n v="1598.4648"/>
    <n v="150"/>
    <n v="129"/>
    <n v="8.0702433985409008E-2"/>
    <x v="8"/>
    <x v="1"/>
    <x v="8"/>
    <x v="0"/>
    <n v="45730"/>
    <s v="marzo"/>
    <n v="2025"/>
    <x v="1"/>
    <x v="0"/>
    <n v="0"/>
    <n v="129"/>
  </r>
  <r>
    <x v="1"/>
    <n v="85"/>
    <n v="1"/>
    <d v="2024-12-30T00:00:00"/>
    <d v="2024-12-29T00:00:00"/>
    <d v="2024-12-29T00:00:00"/>
    <x v="15"/>
    <n v="53"/>
    <s v="MARC1989"/>
    <n v="126102.05"/>
    <s v="USD"/>
    <n v="108447.76300000001"/>
    <n v="12919.66"/>
    <n v="11110.9076"/>
    <n v="0.1024540045145975"/>
    <x v="8"/>
    <x v="1"/>
    <x v="0"/>
    <x v="2"/>
    <n v="45700"/>
    <s v="febrero"/>
    <n v="2025"/>
    <x v="1"/>
    <x v="0"/>
    <n v="0"/>
    <n v="11110.9076"/>
  </r>
  <r>
    <x v="1"/>
    <n v="86"/>
    <n v="1"/>
    <d v="2025-01-02T00:00:00"/>
    <d v="2025-09-22T00:00:00"/>
    <d v="2025-10-08T00:00:00"/>
    <x v="20"/>
    <n v="1"/>
    <m/>
    <n v="326596"/>
    <s v="USD"/>
    <n v="280872.56"/>
    <n v="45376.02"/>
    <n v="39023.377199999995"/>
    <n v="0.13893623926808654"/>
    <x v="9"/>
    <x v="0"/>
    <x v="7"/>
    <x v="0"/>
    <n v="45983"/>
    <s v="noviembre"/>
    <n v="2025"/>
    <x v="1"/>
    <x v="2"/>
    <n v="0.75"/>
    <n v="9755.844299999997"/>
  </r>
  <r>
    <x v="1"/>
    <n v="87"/>
    <n v="1"/>
    <d v="2025-01-03T00:00:00"/>
    <d v="2025-01-20T00:00:00"/>
    <d v="2025-02-04T00:00:00"/>
    <x v="20"/>
    <n v="1"/>
    <m/>
    <n v="4014.82"/>
    <s v="USD"/>
    <n v="3452.7452000000003"/>
    <n v="384.82"/>
    <n v="330.9452"/>
    <n v="9.5849876208646961E-2"/>
    <x v="9"/>
    <x v="0"/>
    <x v="8"/>
    <x v="0"/>
    <n v="45737"/>
    <s v="marzo"/>
    <n v="2025"/>
    <x v="1"/>
    <x v="2"/>
    <n v="0.75"/>
    <n v="82.7363"/>
  </r>
  <r>
    <x v="1"/>
    <n v="88"/>
    <n v="1"/>
    <d v="2025-01-04T00:00:00"/>
    <d v="2025-01-10T00:00:00"/>
    <d v="2025-01-13T00:00:00"/>
    <x v="15"/>
    <n v="1"/>
    <s v="MARC1989"/>
    <n v="800"/>
    <s v="USD"/>
    <n v="688"/>
    <n v="0"/>
    <n v="0"/>
    <n v="0"/>
    <x v="9"/>
    <x v="0"/>
    <x v="8"/>
    <x v="0"/>
    <n v="45715"/>
    <s v="febrero"/>
    <n v="2025"/>
    <x v="1"/>
    <x v="0"/>
    <n v="0"/>
    <n v="0"/>
  </r>
  <r>
    <x v="1"/>
    <n v="89"/>
    <n v="1"/>
    <d v="2025-01-06T00:00:00"/>
    <d v="2025-01-13T00:00:00"/>
    <d v="2025-01-19T00:00:00"/>
    <x v="15"/>
    <n v="2"/>
    <s v="MARC1989"/>
    <n v="835"/>
    <s v="USD"/>
    <n v="718.1"/>
    <n v="35"/>
    <n v="30.099999999999998"/>
    <n v="4.1916167664670656E-2"/>
    <x v="9"/>
    <x v="0"/>
    <x v="8"/>
    <x v="0"/>
    <n v="45721"/>
    <s v="marzo"/>
    <n v="2025"/>
    <x v="1"/>
    <x v="0"/>
    <n v="0"/>
    <n v="30.099999999999998"/>
  </r>
  <r>
    <x v="1"/>
    <n v="90"/>
    <n v="1"/>
    <d v="2025-01-08T00:00:00"/>
    <d v="2025-01-11T00:00:00"/>
    <d v="2025-01-11T00:00:00"/>
    <x v="15"/>
    <n v="2"/>
    <s v="MARC1989"/>
    <n v="99987.5"/>
    <s v="MXN"/>
    <n v="4699.4125000000004"/>
    <n v="12033.5"/>
    <n v="565.57450000000006"/>
    <n v="0.12035004375546944"/>
    <x v="9"/>
    <x v="0"/>
    <x v="8"/>
    <x v="0"/>
    <n v="45713"/>
    <s v="febrero"/>
    <n v="2025"/>
    <x v="1"/>
    <x v="0"/>
    <n v="0"/>
    <n v="565.57450000000006"/>
  </r>
  <r>
    <x v="1"/>
    <n v="91"/>
    <n v="1"/>
    <d v="2025-01-08T00:00:00"/>
    <d v="2025-01-19T00:00:00"/>
    <d v="2025-01-19T00:00:00"/>
    <x v="15"/>
    <n v="2"/>
    <s v="MARC1989"/>
    <n v="9904"/>
    <s v="MXN"/>
    <n v="465.488"/>
    <n v="0"/>
    <n v="0"/>
    <n v="0"/>
    <x v="9"/>
    <x v="0"/>
    <x v="8"/>
    <x v="0"/>
    <n v="45721"/>
    <s v="marzo"/>
    <n v="2025"/>
    <x v="1"/>
    <x v="0"/>
    <n v="0"/>
    <n v="0"/>
  </r>
  <r>
    <x v="1"/>
    <n v="93"/>
    <n v="0"/>
    <d v="2025-01-08T00:00:00"/>
    <d v="2025-01-17T00:00:00"/>
    <d v="2025-01-21T00:00:00"/>
    <x v="18"/>
    <n v="2"/>
    <s v="JAIMEG"/>
    <n v="4440"/>
    <s v="EUR"/>
    <n v="4440"/>
    <n v="1486.36"/>
    <n v="1486.36"/>
    <n v="0.33476576576576572"/>
    <x v="9"/>
    <x v="0"/>
    <x v="8"/>
    <x v="0"/>
    <n v="45723"/>
    <s v="marzo"/>
    <n v="2025"/>
    <x v="1"/>
    <x v="0"/>
    <n v="0.05"/>
    <n v="1412.0419999999999"/>
  </r>
  <r>
    <x v="1"/>
    <n v="94"/>
    <n v="0"/>
    <d v="2025-01-09T00:00:00"/>
    <d v="2025-02-02T00:00:00"/>
    <d v="2025-02-05T00:00:00"/>
    <x v="18"/>
    <n v="2"/>
    <s v="JAIMEG"/>
    <n v="6538.47"/>
    <s v="MXN"/>
    <n v="307.30808999999999"/>
    <n v="504.9"/>
    <n v="23.7303"/>
    <n v="7.7219900068364614E-2"/>
    <x v="9"/>
    <x v="0"/>
    <x v="11"/>
    <x v="0"/>
    <n v="45738"/>
    <s v="marzo"/>
    <n v="2025"/>
    <x v="1"/>
    <x v="0"/>
    <n v="0.05"/>
    <n v="22.543785"/>
  </r>
  <r>
    <x v="1"/>
    <n v="95"/>
    <n v="0"/>
    <d v="2025-01-09T00:00:00"/>
    <d v="2025-02-01T00:00:00"/>
    <d v="2025-02-05T00:00:00"/>
    <x v="18"/>
    <n v="2"/>
    <s v="JAIMEG"/>
    <n v="1143.49"/>
    <s v="MXN"/>
    <n v="53.744030000000002"/>
    <n v="88.3"/>
    <n v="4.1501000000000001"/>
    <n v="7.7219739569213547E-2"/>
    <x v="9"/>
    <x v="0"/>
    <x v="11"/>
    <x v="0"/>
    <n v="45738"/>
    <s v="marzo"/>
    <n v="2025"/>
    <x v="1"/>
    <x v="0"/>
    <n v="0.05"/>
    <n v="3.9425950000000003"/>
  </r>
  <r>
    <x v="1"/>
    <n v="96"/>
    <n v="1"/>
    <d v="2025-01-09T00:00:00"/>
    <d v="2025-06-26T00:00:00"/>
    <d v="2025-07-03T00:00:00"/>
    <x v="15"/>
    <n v="2"/>
    <s v="MARC1989"/>
    <n v="18291.419999999998"/>
    <s v="EUR"/>
    <n v="18291.419999999998"/>
    <n v="1281.42"/>
    <n v="1281.42"/>
    <n v="7.005579665220088E-2"/>
    <x v="9"/>
    <x v="0"/>
    <x v="5"/>
    <x v="0"/>
    <n v="45886"/>
    <s v="agosto"/>
    <n v="2025"/>
    <x v="1"/>
    <x v="0"/>
    <n v="0"/>
    <n v="1281.42"/>
  </r>
  <r>
    <x v="1"/>
    <n v="97"/>
    <n v="0"/>
    <d v="2025-01-09T00:00:00"/>
    <d v="2025-02-15T00:00:00"/>
    <d v="2025-02-16T00:00:00"/>
    <x v="18"/>
    <n v="2"/>
    <s v="JAIMEG"/>
    <n v="494.4"/>
    <s v="EUR"/>
    <n v="494.4"/>
    <n v="44"/>
    <n v="44"/>
    <n v="8.8996763754045305E-2"/>
    <x v="9"/>
    <x v="0"/>
    <x v="11"/>
    <x v="0"/>
    <n v="45749"/>
    <s v="abril"/>
    <n v="2025"/>
    <x v="1"/>
    <x v="0"/>
    <n v="0.05"/>
    <n v="41.8"/>
  </r>
  <r>
    <x v="1"/>
    <n v="98"/>
    <n v="1"/>
    <d v="2025-01-09T00:00:00"/>
    <d v="2025-04-12T00:00:00"/>
    <d v="2025-04-20T00:00:00"/>
    <x v="15"/>
    <n v="2"/>
    <s v="ISRAELB,MARC1989"/>
    <n v="60831.49"/>
    <s v="EUR"/>
    <n v="60831.49"/>
    <n v="6126.45"/>
    <n v="6126.45"/>
    <n v="0.1007118188293596"/>
    <x v="9"/>
    <x v="0"/>
    <x v="1"/>
    <x v="0"/>
    <n v="45812"/>
    <s v="junio"/>
    <n v="2025"/>
    <x v="1"/>
    <x v="0"/>
    <n v="0"/>
    <n v="6126.45"/>
  </r>
  <r>
    <x v="1"/>
    <n v="99"/>
    <n v="1"/>
    <d v="2025-01-09T00:00:00"/>
    <d v="2025-01-04T00:00:00"/>
    <d v="2025-01-10T00:00:00"/>
    <x v="18"/>
    <n v="2"/>
    <s v="JAIMEG"/>
    <n v="26938.799999999999"/>
    <s v="EUR"/>
    <n v="26938.799999999999"/>
    <n v="5387.76"/>
    <n v="5387.76"/>
    <n v="0.2"/>
    <x v="9"/>
    <x v="0"/>
    <x v="8"/>
    <x v="0"/>
    <n v="45712"/>
    <s v="febrero"/>
    <n v="2025"/>
    <x v="1"/>
    <x v="0"/>
    <n v="0.05"/>
    <n v="5118.3720000000003"/>
  </r>
  <r>
    <x v="1"/>
    <n v="100"/>
    <n v="1"/>
    <d v="2025-01-10T00:00:00"/>
    <d v="2025-06-21T00:00:00"/>
    <d v="2025-07-25T00:00:00"/>
    <x v="20"/>
    <n v="2"/>
    <m/>
    <n v="13574"/>
    <s v="USD"/>
    <n v="11673.64"/>
    <n v="0"/>
    <n v="0"/>
    <n v="0"/>
    <x v="9"/>
    <x v="0"/>
    <x v="5"/>
    <x v="0"/>
    <n v="45908"/>
    <s v="septiembre"/>
    <n v="2025"/>
    <x v="1"/>
    <x v="2"/>
    <n v="0.75"/>
    <n v="0"/>
  </r>
  <r>
    <x v="1"/>
    <n v="101"/>
    <n v="1"/>
    <d v="2024-12-01T00:00:00"/>
    <d v="2025-05-10T00:00:00"/>
    <d v="2025-05-21T00:00:00"/>
    <x v="21"/>
    <n v="49"/>
    <m/>
    <n v="56880.79"/>
    <s v="USD"/>
    <n v="48917.479399999997"/>
    <n v="13621.02"/>
    <n v="11714.0772"/>
    <n v="0.23946608336487593"/>
    <x v="8"/>
    <x v="1"/>
    <x v="2"/>
    <x v="0"/>
    <n v="45843"/>
    <s v="julio"/>
    <n v="2025"/>
    <x v="1"/>
    <x v="2"/>
    <n v="0.5"/>
    <n v="5857.0385999999999"/>
  </r>
  <r>
    <x v="1"/>
    <n v="102"/>
    <n v="1"/>
    <d v="2025-01-14T00:00:00"/>
    <d v="2025-01-21T00:00:00"/>
    <d v="2025-01-26T00:00:00"/>
    <x v="20"/>
    <n v="3"/>
    <m/>
    <n v="72129.210000000006"/>
    <s v="USD"/>
    <n v="62031.120600000002"/>
    <n v="9079.81"/>
    <n v="7808.6365999999998"/>
    <n v="0.12588256546827561"/>
    <x v="9"/>
    <x v="0"/>
    <x v="8"/>
    <x v="0"/>
    <n v="45728"/>
    <s v="marzo"/>
    <n v="2025"/>
    <x v="1"/>
    <x v="2"/>
    <n v="0.75"/>
    <n v="1952.1591499999995"/>
  </r>
  <r>
    <x v="1"/>
    <n v="103"/>
    <n v="1"/>
    <d v="2025-01-14T00:00:00"/>
    <d v="2025-02-11T00:00:00"/>
    <d v="2025-02-23T00:00:00"/>
    <x v="18"/>
    <n v="3"/>
    <s v="JAIMEG"/>
    <n v="10240"/>
    <s v="USD"/>
    <n v="8806.4"/>
    <n v="1228.8"/>
    <n v="1056.768"/>
    <n v="0.12000000000000001"/>
    <x v="9"/>
    <x v="0"/>
    <x v="11"/>
    <x v="0"/>
    <n v="45756"/>
    <s v="abril"/>
    <n v="2025"/>
    <x v="1"/>
    <x v="0"/>
    <n v="0.05"/>
    <n v="1003.9296000000001"/>
  </r>
  <r>
    <x v="1"/>
    <n v="104"/>
    <n v="0"/>
    <d v="2025-01-14T00:00:00"/>
    <d v="2025-02-12T00:00:00"/>
    <d v="2025-02-23T00:00:00"/>
    <x v="18"/>
    <n v="3"/>
    <s v="JAIMEG"/>
    <n v="20060.21"/>
    <s v="USD"/>
    <n v="17251.780599999998"/>
    <n v="1559.13"/>
    <n v="1340.8518000000001"/>
    <n v="7.7722516364484739E-2"/>
    <x v="9"/>
    <x v="0"/>
    <x v="11"/>
    <x v="0"/>
    <n v="45756"/>
    <s v="abril"/>
    <n v="2025"/>
    <x v="1"/>
    <x v="0"/>
    <n v="0.05"/>
    <n v="1273.8092100000001"/>
  </r>
  <r>
    <x v="1"/>
    <n v="105"/>
    <n v="1"/>
    <d v="2025-01-14T00:00:00"/>
    <d v="2025-01-17T00:00:00"/>
    <d v="2025-01-18T00:00:00"/>
    <x v="18"/>
    <n v="3"/>
    <s v="JAIMEG"/>
    <n v="268"/>
    <s v="USD"/>
    <n v="230.48"/>
    <n v="22.77"/>
    <n v="19.5822"/>
    <n v="8.4962686567164186E-2"/>
    <x v="9"/>
    <x v="0"/>
    <x v="8"/>
    <x v="0"/>
    <n v="45720"/>
    <s v="marzo"/>
    <n v="2025"/>
    <x v="1"/>
    <x v="0"/>
    <n v="0.05"/>
    <n v="18.603090000000002"/>
  </r>
  <r>
    <x v="1"/>
    <n v="106"/>
    <n v="1"/>
    <d v="2025-01-14T00:00:00"/>
    <d v="2025-01-17T00:00:00"/>
    <d v="2025-01-18T00:00:00"/>
    <x v="18"/>
    <n v="3"/>
    <s v="JAIMEG"/>
    <n v="268"/>
    <s v="USD"/>
    <n v="230.48"/>
    <n v="21.2"/>
    <n v="18.231999999999999"/>
    <n v="7.9104477611940296E-2"/>
    <x v="9"/>
    <x v="0"/>
    <x v="8"/>
    <x v="0"/>
    <n v="45720"/>
    <s v="marzo"/>
    <n v="2025"/>
    <x v="1"/>
    <x v="0"/>
    <n v="0.05"/>
    <n v="17.320399999999999"/>
  </r>
  <r>
    <x v="1"/>
    <n v="107"/>
    <n v="1"/>
    <d v="2025-01-14T00:00:00"/>
    <d v="2025-01-17T00:00:00"/>
    <d v="2025-01-18T00:00:00"/>
    <x v="18"/>
    <n v="3"/>
    <s v="JAIMEG"/>
    <n v="494"/>
    <s v="USD"/>
    <n v="424.84"/>
    <n v="41.1"/>
    <n v="35.346000000000004"/>
    <n v="8.3198380566801636E-2"/>
    <x v="9"/>
    <x v="0"/>
    <x v="8"/>
    <x v="0"/>
    <n v="45720"/>
    <s v="marzo"/>
    <n v="2025"/>
    <x v="1"/>
    <x v="0"/>
    <n v="0.05"/>
    <n v="33.578700000000005"/>
  </r>
  <r>
    <x v="1"/>
    <n v="108"/>
    <n v="1"/>
    <d v="2024-12-27T00:00:00"/>
    <d v="2024-12-21T00:00:00"/>
    <d v="2024-12-30T00:00:00"/>
    <x v="20"/>
    <n v="52"/>
    <m/>
    <n v="76619.67"/>
    <s v="USD"/>
    <n v="65892.916199999992"/>
    <n v="6812.1"/>
    <n v="5858.4059999999999"/>
    <n v="8.8907978851905795E-2"/>
    <x v="8"/>
    <x v="1"/>
    <x v="0"/>
    <x v="2"/>
    <n v="45701"/>
    <s v="febrero"/>
    <n v="2025"/>
    <x v="1"/>
    <x v="2"/>
    <n v="0.75"/>
    <n v="1464.6014999999998"/>
  </r>
  <r>
    <x v="1"/>
    <n v="109"/>
    <n v="1"/>
    <d v="2025-01-14T00:00:00"/>
    <d v="2025-02-13T00:00:00"/>
    <d v="2025-02-17T00:00:00"/>
    <x v="20"/>
    <n v="3"/>
    <m/>
    <n v="95573"/>
    <s v="MXN"/>
    <n v="4491.9309999999996"/>
    <n v="0"/>
    <n v="0"/>
    <n v="0"/>
    <x v="9"/>
    <x v="0"/>
    <x v="11"/>
    <x v="0"/>
    <n v="45750"/>
    <s v="abril"/>
    <n v="2025"/>
    <x v="1"/>
    <x v="2"/>
    <n v="0.75"/>
    <n v="0"/>
  </r>
  <r>
    <x v="1"/>
    <n v="110"/>
    <n v="1"/>
    <d v="2025-01-09T00:00:00"/>
    <d v="2025-02-01T00:00:00"/>
    <d v="2025-02-02T00:00:00"/>
    <x v="20"/>
    <n v="2"/>
    <m/>
    <n v="302.2"/>
    <s v="USD"/>
    <n v="259.892"/>
    <n v="0"/>
    <n v="0"/>
    <n v="0"/>
    <x v="9"/>
    <x v="0"/>
    <x v="11"/>
    <x v="0"/>
    <n v="45735"/>
    <s v="marzo"/>
    <n v="2025"/>
    <x v="1"/>
    <x v="2"/>
    <n v="0.75"/>
    <n v="0"/>
  </r>
  <r>
    <x v="1"/>
    <n v="111"/>
    <n v="0"/>
    <d v="2025-01-14T00:00:00"/>
    <d v="2024-12-21T00:00:00"/>
    <d v="2025-01-06T00:00:00"/>
    <x v="20"/>
    <n v="3"/>
    <m/>
    <n v="82419"/>
    <s v="GPB"/>
    <n v="93957.659999999989"/>
    <n v="5580.29"/>
    <n v="6361.5305999999991"/>
    <n v="6.7706354117375842E-2"/>
    <x v="9"/>
    <x v="0"/>
    <x v="0"/>
    <x v="2"/>
    <n v="45708"/>
    <s v="febrero"/>
    <n v="2025"/>
    <x v="1"/>
    <x v="2"/>
    <n v="0.75"/>
    <n v="1590.3826499999996"/>
  </r>
  <r>
    <x v="1"/>
    <n v="112"/>
    <n v="1"/>
    <d v="2025-01-15T00:00:00"/>
    <d v="2025-01-21T00:00:00"/>
    <d v="2025-01-24T00:00:00"/>
    <x v="18"/>
    <n v="3"/>
    <s v="JAIMEG"/>
    <n v="4392"/>
    <s v="USD"/>
    <n v="3777.12"/>
    <n v="572"/>
    <n v="491.92"/>
    <n v="0.13023679417122042"/>
    <x v="9"/>
    <x v="0"/>
    <x v="8"/>
    <x v="0"/>
    <n v="45726"/>
    <s v="marzo"/>
    <n v="2025"/>
    <x v="1"/>
    <x v="0"/>
    <n v="0.05"/>
    <n v="467.32400000000001"/>
  </r>
  <r>
    <x v="1"/>
    <n v="113"/>
    <n v="0"/>
    <d v="2025-01-15T00:00:00"/>
    <d v="2024-12-26T00:00:00"/>
    <d v="2025-01-04T00:00:00"/>
    <x v="18"/>
    <n v="3"/>
    <s v="JAIMEG"/>
    <n v="20777.39"/>
    <s v="USD"/>
    <n v="17868.555399999997"/>
    <n v="1832.8"/>
    <n v="1576.2079999999999"/>
    <n v="8.8211271964380514E-2"/>
    <x v="9"/>
    <x v="0"/>
    <x v="0"/>
    <x v="2"/>
    <n v="45706"/>
    <s v="febrero"/>
    <n v="2025"/>
    <x v="1"/>
    <x v="0"/>
    <n v="0.05"/>
    <n v="1497.3975999999998"/>
  </r>
  <r>
    <x v="1"/>
    <n v="114"/>
    <n v="1"/>
    <d v="2025-01-15T00:00:00"/>
    <d v="2025-05-19T00:00:00"/>
    <d v="2025-05-23T00:00:00"/>
    <x v="15"/>
    <n v="3"/>
    <s v="MARC1989"/>
    <n v="113312.48"/>
    <s v="MXN"/>
    <n v="5325.6865600000001"/>
    <n v="11498.11"/>
    <n v="540.41117000000008"/>
    <n v="0.10147258271992636"/>
    <x v="9"/>
    <x v="0"/>
    <x v="2"/>
    <x v="0"/>
    <n v="45845"/>
    <s v="julio"/>
    <n v="2025"/>
    <x v="1"/>
    <x v="0"/>
    <n v="0"/>
    <n v="540.41117000000008"/>
  </r>
  <r>
    <x v="1"/>
    <n v="115"/>
    <n v="0"/>
    <d v="2025-01-15T00:00:00"/>
    <d v="2025-10-04T00:00:00"/>
    <d v="2025-11-05T00:00:00"/>
    <x v="20"/>
    <n v="3"/>
    <m/>
    <n v="224583.75"/>
    <s v="USD"/>
    <n v="193142.02499999999"/>
    <n v="34097.93"/>
    <n v="29324.219799999999"/>
    <n v="0.15182723594204833"/>
    <x v="9"/>
    <x v="0"/>
    <x v="6"/>
    <x v="0"/>
    <n v="46011"/>
    <s v="diciembre"/>
    <n v="2025"/>
    <x v="1"/>
    <x v="2"/>
    <n v="0.75"/>
    <n v="7331.0549499999979"/>
  </r>
  <r>
    <x v="1"/>
    <n v="116"/>
    <n v="1"/>
    <d v="2024-10-01T00:00:00"/>
    <d v="2024-11-11T00:00:00"/>
    <d v="2024-11-24T00:00:00"/>
    <x v="21"/>
    <n v="40"/>
    <m/>
    <n v="18539"/>
    <s v="USD"/>
    <n v="15943.539999999999"/>
    <n v="3819"/>
    <n v="3284.34"/>
    <n v="0.20599816602837265"/>
    <x v="6"/>
    <x v="1"/>
    <x v="9"/>
    <x v="2"/>
    <n v="45665"/>
    <s v="enero"/>
    <n v="2025"/>
    <x v="1"/>
    <x v="2"/>
    <n v="0.5"/>
    <n v="1642.17"/>
  </r>
  <r>
    <x v="1"/>
    <n v="117"/>
    <n v="1"/>
    <d v="2025-01-16T00:00:00"/>
    <d v="2025-01-05T00:00:00"/>
    <d v="2025-01-05T00:00:00"/>
    <x v="15"/>
    <n v="3"/>
    <s v="MARC1989"/>
    <n v="606.17999999999995"/>
    <s v="EUR"/>
    <n v="606.17999999999995"/>
    <n v="100.07"/>
    <n v="100.07"/>
    <n v="0.16508297865320531"/>
    <x v="9"/>
    <x v="0"/>
    <x v="8"/>
    <x v="0"/>
    <n v="45707"/>
    <s v="febrero"/>
    <n v="2025"/>
    <x v="1"/>
    <x v="0"/>
    <n v="0"/>
    <n v="100.07"/>
  </r>
  <r>
    <x v="1"/>
    <n v="118"/>
    <n v="1"/>
    <d v="2025-01-16T00:00:00"/>
    <d v="2025-04-09T00:00:00"/>
    <d v="2025-04-25T00:00:00"/>
    <x v="20"/>
    <n v="3"/>
    <m/>
    <n v="194580"/>
    <s v="USD"/>
    <n v="167338.79999999999"/>
    <n v="15459.51"/>
    <n v="13295.178599999999"/>
    <n v="7.9450662966389141E-2"/>
    <x v="9"/>
    <x v="0"/>
    <x v="1"/>
    <x v="0"/>
    <n v="45817"/>
    <s v="junio"/>
    <n v="2025"/>
    <x v="1"/>
    <x v="2"/>
    <n v="0.75"/>
    <n v="3323.7946499999998"/>
  </r>
  <r>
    <x v="1"/>
    <n v="119"/>
    <n v="1"/>
    <d v="2025-01-16T00:00:00"/>
    <d v="2025-02-26T00:00:00"/>
    <d v="2025-03-19T00:00:00"/>
    <x v="21"/>
    <n v="3"/>
    <m/>
    <n v="40906.449999999997"/>
    <s v="EUR"/>
    <n v="40906.449999999997"/>
    <n v="3604.77"/>
    <n v="3604.77"/>
    <n v="8.8122288783309244E-2"/>
    <x v="9"/>
    <x v="0"/>
    <x v="11"/>
    <x v="0"/>
    <n v="45780"/>
    <s v="mayo"/>
    <n v="2025"/>
    <x v="1"/>
    <x v="2"/>
    <n v="0.5"/>
    <n v="1802.385"/>
  </r>
  <r>
    <x v="1"/>
    <n v="120"/>
    <n v="0"/>
    <d v="2025-01-17T00:00:00"/>
    <d v="2025-04-15T00:00:00"/>
    <d v="2025-04-29T00:00:00"/>
    <x v="21"/>
    <n v="3"/>
    <m/>
    <n v="2383.6799999999998"/>
    <s v="USD"/>
    <n v="2049.9647999999997"/>
    <n v="174.9"/>
    <n v="150.41400000000002"/>
    <n v="7.3373942811115603E-2"/>
    <x v="9"/>
    <x v="0"/>
    <x v="1"/>
    <x v="0"/>
    <n v="45821"/>
    <s v="junio"/>
    <n v="2025"/>
    <x v="1"/>
    <x v="2"/>
    <n v="0.5"/>
    <n v="75.207000000000008"/>
  </r>
  <r>
    <x v="1"/>
    <n v="121"/>
    <n v="0"/>
    <d v="2025-01-17T00:00:00"/>
    <d v="2025-06-05T00:00:00"/>
    <d v="2025-06-16T00:00:00"/>
    <x v="21"/>
    <n v="3"/>
    <m/>
    <n v="1791.72"/>
    <s v="USD"/>
    <n v="1540.8792000000001"/>
    <n v="154.26"/>
    <n v="132.6636"/>
    <n v="8.6096041792244324E-2"/>
    <x v="9"/>
    <x v="0"/>
    <x v="5"/>
    <x v="0"/>
    <n v="45869"/>
    <s v="julio"/>
    <n v="2025"/>
    <x v="1"/>
    <x v="2"/>
    <n v="0.5"/>
    <n v="66.331800000000001"/>
  </r>
  <r>
    <x v="1"/>
    <n v="122"/>
    <n v="1"/>
    <d v="2025-01-20T00:00:00"/>
    <d v="2025-01-20T00:00:00"/>
    <d v="2025-01-20T00:00:00"/>
    <x v="15"/>
    <n v="4"/>
    <s v="MARC1989"/>
    <n v="11500.66"/>
    <s v="EUR"/>
    <n v="11500.66"/>
    <n v="1088.32"/>
    <n v="1088.32"/>
    <n v="9.4631090737401155E-2"/>
    <x v="9"/>
    <x v="0"/>
    <x v="8"/>
    <x v="0"/>
    <n v="45722"/>
    <s v="marzo"/>
    <n v="2025"/>
    <x v="1"/>
    <x v="0"/>
    <n v="0"/>
    <n v="1088.32"/>
  </r>
  <r>
    <x v="1"/>
    <n v="123"/>
    <n v="0"/>
    <d v="2025-01-20T00:00:00"/>
    <d v="2025-02-12T00:00:00"/>
    <d v="2025-02-16T00:00:00"/>
    <x v="17"/>
    <n v="4"/>
    <m/>
    <n v="619.20000000000005"/>
    <s v="MXN"/>
    <n v="29.102400000000003"/>
    <n v="848.37"/>
    <n v="39.873390000000001"/>
    <n v="1.3701065891472868"/>
    <x v="9"/>
    <x v="0"/>
    <x v="11"/>
    <x v="0"/>
    <n v="45749"/>
    <s v="abril"/>
    <n v="2025"/>
    <x v="1"/>
    <x v="2"/>
    <n v="0.5"/>
    <n v="19.936695"/>
  </r>
  <r>
    <x v="1"/>
    <n v="124"/>
    <n v="1"/>
    <d v="2025-01-20T00:00:00"/>
    <d v="2025-06-24T00:00:00"/>
    <d v="2025-07-07T00:00:00"/>
    <x v="22"/>
    <n v="4"/>
    <s v="MINERVAH"/>
    <n v="57724"/>
    <s v="USD"/>
    <n v="49642.64"/>
    <n v="6840"/>
    <n v="5882.4"/>
    <n v="0.1184949067978657"/>
    <x v="9"/>
    <x v="0"/>
    <x v="5"/>
    <x v="0"/>
    <n v="45890"/>
    <s v="agosto"/>
    <n v="2025"/>
    <x v="1"/>
    <x v="2"/>
    <n v="0.5"/>
    <n v="2941.2"/>
  </r>
  <r>
    <x v="1"/>
    <n v="126"/>
    <n v="0"/>
    <d v="2025-01-21T00:00:00"/>
    <d v="2025-06-01T00:00:00"/>
    <d v="2025-07-03T00:00:00"/>
    <x v="15"/>
    <n v="4"/>
    <m/>
    <n v="155169.46"/>
    <s v="EUR"/>
    <n v="155169.46"/>
    <n v="11809.71"/>
    <n v="11809.71"/>
    <n v="7.610846876698546E-2"/>
    <x v="9"/>
    <x v="0"/>
    <x v="5"/>
    <x v="0"/>
    <n v="45886"/>
    <s v="agosto"/>
    <n v="2025"/>
    <x v="1"/>
    <x v="0"/>
    <n v="0"/>
    <n v="11809.71"/>
  </r>
  <r>
    <x v="1"/>
    <n v="127"/>
    <n v="1"/>
    <d v="2025-01-23T00:00:00"/>
    <d v="2024-12-22T00:00:00"/>
    <d v="2025-01-28T00:00:00"/>
    <x v="15"/>
    <n v="4"/>
    <s v="MARC1989"/>
    <n v="493.54"/>
    <s v="USD"/>
    <n v="424.44440000000003"/>
    <n v="493.54"/>
    <n v="424.44440000000003"/>
    <n v="1"/>
    <x v="9"/>
    <x v="0"/>
    <x v="0"/>
    <x v="2"/>
    <n v="45730"/>
    <s v="marzo"/>
    <n v="2025"/>
    <x v="1"/>
    <x v="0"/>
    <n v="0"/>
    <n v="424.44440000000003"/>
  </r>
  <r>
    <x v="1"/>
    <n v="128"/>
    <n v="1"/>
    <d v="2025-01-23T00:00:00"/>
    <d v="2025-01-31T00:00:00"/>
    <d v="2025-02-08T00:00:00"/>
    <x v="18"/>
    <n v="4"/>
    <s v="JAIMEG"/>
    <n v="1389.53"/>
    <s v="USD"/>
    <n v="1194.9957999999999"/>
    <n v="0"/>
    <n v="0"/>
    <n v="0"/>
    <x v="9"/>
    <x v="0"/>
    <x v="8"/>
    <x v="0"/>
    <n v="45741"/>
    <s v="marzo"/>
    <n v="2025"/>
    <x v="1"/>
    <x v="0"/>
    <n v="0.05"/>
    <n v="0"/>
  </r>
  <r>
    <x v="1"/>
    <n v="129"/>
    <n v="1"/>
    <d v="2025-01-23T00:00:00"/>
    <d v="2025-03-19T00:00:00"/>
    <d v="2025-04-06T00:00:00"/>
    <x v="18"/>
    <n v="4"/>
    <s v="JAIMEG"/>
    <n v="166662"/>
    <s v="USD"/>
    <n v="143329.32"/>
    <n v="0"/>
    <n v="0"/>
    <n v="0"/>
    <x v="9"/>
    <x v="0"/>
    <x v="10"/>
    <x v="0"/>
    <n v="45798"/>
    <s v="mayo"/>
    <n v="2025"/>
    <x v="1"/>
    <x v="0"/>
    <n v="0.05"/>
    <n v="0"/>
  </r>
  <r>
    <x v="1"/>
    <n v="130"/>
    <n v="1"/>
    <d v="2025-01-23T00:00:00"/>
    <d v="2025-03-19T00:00:00"/>
    <d v="2025-04-07T00:00:00"/>
    <x v="18"/>
    <n v="4"/>
    <s v="JAIMEG"/>
    <n v="4389"/>
    <s v="USD"/>
    <n v="3774.54"/>
    <n v="0"/>
    <n v="0"/>
    <n v="0"/>
    <x v="9"/>
    <x v="0"/>
    <x v="10"/>
    <x v="0"/>
    <n v="45799"/>
    <s v="mayo"/>
    <n v="2025"/>
    <x v="1"/>
    <x v="0"/>
    <n v="0.05"/>
    <n v="0"/>
  </r>
  <r>
    <x v="1"/>
    <n v="131"/>
    <n v="1"/>
    <d v="2025-01-28T00:00:00"/>
    <d v="2025-03-26T00:00:00"/>
    <d v="2025-06-08T00:00:00"/>
    <x v="15"/>
    <n v="5"/>
    <s v="MARC1989,MARIELLAP"/>
    <n v="11650.31"/>
    <s v="USD"/>
    <n v="10019.266599999999"/>
    <n v="674.12"/>
    <n v="579.7432"/>
    <n v="5.7862837984568656E-2"/>
    <x v="9"/>
    <x v="0"/>
    <x v="10"/>
    <x v="0"/>
    <n v="45861"/>
    <s v="julio"/>
    <n v="2025"/>
    <x v="1"/>
    <x v="0"/>
    <n v="0"/>
    <n v="579.7432"/>
  </r>
  <r>
    <x v="1"/>
    <n v="132"/>
    <n v="1"/>
    <d v="2025-01-28T00:00:00"/>
    <d v="2025-02-12T00:00:00"/>
    <d v="2025-02-18T00:00:00"/>
    <x v="15"/>
    <n v="5"/>
    <s v="MARC1989"/>
    <n v="4428.88"/>
    <s v="USD"/>
    <n v="3808.8368"/>
    <n v="827.2"/>
    <n v="711.39200000000005"/>
    <n v="0.18677408283809904"/>
    <x v="9"/>
    <x v="0"/>
    <x v="11"/>
    <x v="0"/>
    <n v="45751"/>
    <s v="abril"/>
    <n v="2025"/>
    <x v="1"/>
    <x v="0"/>
    <n v="0"/>
    <n v="711.39200000000005"/>
  </r>
  <r>
    <x v="1"/>
    <n v="133"/>
    <n v="1"/>
    <d v="2025-01-28T00:00:00"/>
    <d v="2025-01-18T00:00:00"/>
    <d v="2025-01-22T00:00:00"/>
    <x v="23"/>
    <n v="5"/>
    <s v="DIANAM,MARC1989"/>
    <n v="8756.25"/>
    <s v="USD"/>
    <n v="7530.375"/>
    <n v="765"/>
    <n v="657.9"/>
    <n v="8.7366167023554597E-2"/>
    <x v="9"/>
    <x v="0"/>
    <x v="8"/>
    <x v="0"/>
    <n v="45724"/>
    <s v="marzo"/>
    <n v="2025"/>
    <x v="1"/>
    <x v="0"/>
    <n v="0"/>
    <n v="657.9"/>
  </r>
  <r>
    <x v="1"/>
    <n v="134"/>
    <n v="1"/>
    <d v="2025-01-29T00:00:00"/>
    <d v="2025-05-15T00:00:00"/>
    <d v="2025-05-26T00:00:00"/>
    <x v="15"/>
    <n v="5"/>
    <s v="MARC1989,MARIELLAP"/>
    <n v="31868.5"/>
    <s v="USD"/>
    <n v="27406.91"/>
    <n v="4484.9799999999996"/>
    <n v="3857.0827999999997"/>
    <n v="0.14073395359053609"/>
    <x v="9"/>
    <x v="0"/>
    <x v="2"/>
    <x v="0"/>
    <n v="45848"/>
    <s v="julio"/>
    <n v="2025"/>
    <x v="1"/>
    <x v="0"/>
    <n v="0"/>
    <n v="3857.0827999999997"/>
  </r>
  <r>
    <x v="1"/>
    <n v="135"/>
    <n v="1"/>
    <d v="2025-01-30T00:00:00"/>
    <d v="2025-05-02T00:00:00"/>
    <d v="2025-05-13T00:00:00"/>
    <x v="19"/>
    <n v="5"/>
    <m/>
    <n v="97396"/>
    <s v="USD"/>
    <n v="83760.56"/>
    <n v="10209.200000000001"/>
    <n v="8779.9120000000003"/>
    <n v="0.10482155324653991"/>
    <x v="9"/>
    <x v="0"/>
    <x v="2"/>
    <x v="0"/>
    <n v="45835"/>
    <s v="junio"/>
    <n v="2025"/>
    <x v="1"/>
    <x v="2"/>
    <n v="0.5"/>
    <n v="4389.9560000000001"/>
  </r>
  <r>
    <x v="1"/>
    <n v="136"/>
    <n v="1"/>
    <d v="2025-01-30T00:00:00"/>
    <d v="2025-04-10T00:00:00"/>
    <d v="2025-04-22T00:00:00"/>
    <x v="15"/>
    <n v="5"/>
    <s v="MARC1989,MARIELLAP"/>
    <n v="216317.35"/>
    <s v="USD"/>
    <n v="186032.921"/>
    <n v="8889.11"/>
    <n v="7644.6346000000003"/>
    <n v="4.1092912796869968E-2"/>
    <x v="9"/>
    <x v="0"/>
    <x v="1"/>
    <x v="0"/>
    <n v="45814"/>
    <s v="junio"/>
    <n v="2025"/>
    <x v="1"/>
    <x v="0"/>
    <n v="0"/>
    <n v="7644.6346000000003"/>
  </r>
  <r>
    <x v="1"/>
    <n v="137"/>
    <n v="1"/>
    <d v="2025-01-30T00:00:00"/>
    <d v="2025-02-14T00:00:00"/>
    <d v="2025-03-02T00:00:00"/>
    <x v="15"/>
    <n v="5"/>
    <s v="MARC1989"/>
    <n v="44604.11"/>
    <s v="USD"/>
    <n v="38359.534599999999"/>
    <n v="11801.86"/>
    <n v="10149.5996"/>
    <n v="0.26459131232525435"/>
    <x v="9"/>
    <x v="0"/>
    <x v="11"/>
    <x v="0"/>
    <n v="45763"/>
    <s v="abril"/>
    <n v="2025"/>
    <x v="1"/>
    <x v="0"/>
    <n v="0"/>
    <n v="10149.5996"/>
  </r>
  <r>
    <x v="1"/>
    <n v="138"/>
    <n v="1"/>
    <d v="2025-01-30T00:00:00"/>
    <d v="2025-11-14T00:00:00"/>
    <d v="2025-11-17T00:00:00"/>
    <x v="23"/>
    <n v="5"/>
    <s v="DIANAM"/>
    <n v="132324.54"/>
    <s v="MXN"/>
    <n v="6219.2533800000001"/>
    <n v="31885.14"/>
    <n v="1498.60158"/>
    <n v="0.2409616538247554"/>
    <x v="9"/>
    <x v="0"/>
    <x v="9"/>
    <x v="0"/>
    <n v="46023"/>
    <s v="enero"/>
    <n v="2026"/>
    <x v="1"/>
    <x v="0"/>
    <n v="0"/>
    <n v="1498.60158"/>
  </r>
  <r>
    <x v="1"/>
    <n v="139"/>
    <n v="1"/>
    <d v="2025-01-30T00:00:00"/>
    <d v="2025-02-16T00:00:00"/>
    <d v="2025-02-17T00:00:00"/>
    <x v="23"/>
    <n v="5"/>
    <s v="DIANAM,MARC1989"/>
    <n v="2232"/>
    <s v="USD"/>
    <n v="1919.52"/>
    <n v="190"/>
    <n v="163.4"/>
    <n v="8.5125448028673834E-2"/>
    <x v="9"/>
    <x v="0"/>
    <x v="11"/>
    <x v="0"/>
    <n v="45750"/>
    <s v="abril"/>
    <n v="2025"/>
    <x v="1"/>
    <x v="0"/>
    <n v="0"/>
    <n v="163.4"/>
  </r>
  <r>
    <x v="1"/>
    <n v="140"/>
    <n v="1"/>
    <d v="2025-01-31T00:00:00"/>
    <d v="2024-12-24T00:00:00"/>
    <d v="2024-12-28T00:00:00"/>
    <x v="15"/>
    <n v="5"/>
    <s v="MARC1989"/>
    <n v="23910.84"/>
    <s v="USD"/>
    <n v="20563.322400000001"/>
    <n v="2173.6799999999998"/>
    <n v="1869.3647999999998"/>
    <n v="9.0907722187928142E-2"/>
    <x v="9"/>
    <x v="0"/>
    <x v="0"/>
    <x v="2"/>
    <n v="45699"/>
    <s v="febrero"/>
    <n v="2025"/>
    <x v="1"/>
    <x v="0"/>
    <n v="0"/>
    <n v="1869.3647999999998"/>
  </r>
  <r>
    <x v="1"/>
    <n v="141"/>
    <n v="1"/>
    <d v="2025-01-31T00:00:00"/>
    <d v="2025-02-01T00:00:00"/>
    <d v="2025-02-08T00:00:00"/>
    <x v="18"/>
    <n v="5"/>
    <s v="JAIMEG"/>
    <n v="3158.37"/>
    <s v="EUR"/>
    <n v="3158.37"/>
    <n v="197.17"/>
    <n v="197.17"/>
    <n v="6.2427771287087958E-2"/>
    <x v="9"/>
    <x v="0"/>
    <x v="11"/>
    <x v="0"/>
    <n v="45741"/>
    <s v="marzo"/>
    <n v="2025"/>
    <x v="1"/>
    <x v="0"/>
    <n v="0.05"/>
    <n v="187.3115"/>
  </r>
  <r>
    <x v="1"/>
    <n v="142"/>
    <n v="0"/>
    <d v="2025-02-01T00:00:00"/>
    <d v="2025-05-04T00:00:00"/>
    <d v="2025-05-21T00:00:00"/>
    <x v="14"/>
    <n v="5"/>
    <m/>
    <n v="2425"/>
    <s v="USD"/>
    <n v="2085.5"/>
    <n v="35"/>
    <n v="30.099999999999998"/>
    <n v="1.4432989690721649E-2"/>
    <x v="10"/>
    <x v="0"/>
    <x v="2"/>
    <x v="0"/>
    <n v="45843"/>
    <s v="julio"/>
    <n v="2025"/>
    <x v="1"/>
    <x v="0"/>
    <n v="0"/>
    <n v="30.099999999999998"/>
  </r>
  <r>
    <x v="1"/>
    <n v="143"/>
    <n v="1"/>
    <d v="2025-02-04T00:00:00"/>
    <d v="2025-01-26T00:00:00"/>
    <d v="2025-01-28T00:00:00"/>
    <x v="15"/>
    <n v="6"/>
    <s v="MARC1989"/>
    <n v="4874.42"/>
    <s v="EUR"/>
    <n v="4874.42"/>
    <n v="416.06"/>
    <n v="416.06"/>
    <n v="8.5355796176775897E-2"/>
    <x v="10"/>
    <x v="0"/>
    <x v="8"/>
    <x v="0"/>
    <n v="45730"/>
    <s v="marzo"/>
    <n v="2025"/>
    <x v="1"/>
    <x v="0"/>
    <n v="0"/>
    <n v="416.06"/>
  </r>
  <r>
    <x v="1"/>
    <n v="144"/>
    <n v="1"/>
    <d v="2025-02-04T00:00:00"/>
    <d v="2024-12-28T00:00:00"/>
    <d v="2024-12-28T00:00:00"/>
    <x v="15"/>
    <n v="6"/>
    <s v="MARC1989"/>
    <n v="3993.6"/>
    <s v="USD"/>
    <n v="3434.4960000000001"/>
    <n v="360.96"/>
    <n v="310.42559999999997"/>
    <n v="9.0384615384615369E-2"/>
    <x v="10"/>
    <x v="0"/>
    <x v="0"/>
    <x v="2"/>
    <n v="45699"/>
    <s v="febrero"/>
    <n v="2025"/>
    <x v="1"/>
    <x v="0"/>
    <n v="0"/>
    <n v="310.42559999999997"/>
  </r>
  <r>
    <x v="1"/>
    <n v="145"/>
    <n v="1"/>
    <d v="2025-02-04T00:00:00"/>
    <d v="2024-12-10T00:00:00"/>
    <d v="2024-12-10T00:00:00"/>
    <x v="15"/>
    <n v="6"/>
    <s v="MARC1989"/>
    <n v="4101.6000000000004"/>
    <s v="EUR"/>
    <n v="4101.6000000000004"/>
    <n v="379.11"/>
    <n v="379.11"/>
    <n v="9.2429783499122287E-2"/>
    <x v="10"/>
    <x v="0"/>
    <x v="0"/>
    <x v="2"/>
    <n v="45681"/>
    <s v="enero"/>
    <n v="2025"/>
    <x v="1"/>
    <x v="0"/>
    <n v="0"/>
    <n v="379.11"/>
  </r>
  <r>
    <x v="1"/>
    <n v="146"/>
    <n v="1"/>
    <d v="2025-02-05T00:00:00"/>
    <d v="2025-01-28T00:00:00"/>
    <d v="2025-02-01T00:00:00"/>
    <x v="16"/>
    <n v="6"/>
    <m/>
    <n v="10682.93"/>
    <s v="USD"/>
    <n v="9187.3197999999993"/>
    <n v="1066.69"/>
    <n v="917.35340000000008"/>
    <n v="9.9849947533120612E-2"/>
    <x v="10"/>
    <x v="0"/>
    <x v="8"/>
    <x v="0"/>
    <n v="45734"/>
    <s v="marzo"/>
    <n v="2025"/>
    <x v="1"/>
    <x v="2"/>
    <n v="0.5"/>
    <n v="458.67670000000004"/>
  </r>
  <r>
    <x v="1"/>
    <n v="147"/>
    <n v="1"/>
    <d v="2025-02-05T00:00:00"/>
    <d v="2025-01-28T00:00:00"/>
    <d v="2025-02-01T00:00:00"/>
    <x v="16"/>
    <n v="6"/>
    <m/>
    <n v="10540"/>
    <s v="USD"/>
    <n v="9064.4"/>
    <n v="923.76"/>
    <n v="794.43359999999996"/>
    <n v="8.7643263757115744E-2"/>
    <x v="10"/>
    <x v="0"/>
    <x v="8"/>
    <x v="0"/>
    <n v="45734"/>
    <s v="marzo"/>
    <n v="2025"/>
    <x v="1"/>
    <x v="2"/>
    <n v="0.5"/>
    <n v="397.21679999999998"/>
  </r>
  <r>
    <x v="1"/>
    <n v="148"/>
    <n v="1"/>
    <d v="2025-02-05T00:00:00"/>
    <d v="2025-01-28T00:00:00"/>
    <d v="2025-02-01T00:00:00"/>
    <x v="16"/>
    <n v="6"/>
    <m/>
    <n v="7786"/>
    <s v="USD"/>
    <n v="6695.96"/>
    <n v="639.20000000000005"/>
    <n v="549.71199999999999"/>
    <n v="8.2096069868995633E-2"/>
    <x v="10"/>
    <x v="0"/>
    <x v="8"/>
    <x v="0"/>
    <n v="45734"/>
    <s v="marzo"/>
    <n v="2025"/>
    <x v="1"/>
    <x v="2"/>
    <n v="0.5"/>
    <n v="274.85599999999999"/>
  </r>
  <r>
    <x v="1"/>
    <n v="149"/>
    <n v="1"/>
    <d v="2025-02-05T00:00:00"/>
    <d v="2025-06-08T00:00:00"/>
    <d v="2025-06-30T00:00:00"/>
    <x v="15"/>
    <n v="6"/>
    <s v="MARC1989,MARIELLAP"/>
    <n v="46703.1"/>
    <s v="USD"/>
    <n v="40164.665999999997"/>
    <n v="6451.94"/>
    <n v="5548.6683999999996"/>
    <n v="0.13814800302335392"/>
    <x v="10"/>
    <x v="0"/>
    <x v="5"/>
    <x v="0"/>
    <n v="45883"/>
    <s v="agosto"/>
    <n v="2025"/>
    <x v="1"/>
    <x v="0"/>
    <n v="0"/>
    <n v="5548.6683999999996"/>
  </r>
  <r>
    <x v="1"/>
    <n v="150"/>
    <n v="1"/>
    <d v="2025-02-05T00:00:00"/>
    <d v="2025-04-08T00:00:00"/>
    <d v="2025-04-20T00:00:00"/>
    <x v="23"/>
    <n v="6"/>
    <s v="DIANAM,MARC1989"/>
    <n v="79382.05"/>
    <s v="USD"/>
    <n v="68268.562999999995"/>
    <n v="10771.53"/>
    <n v="9263.515800000001"/>
    <n v="0.1356922629234191"/>
    <x v="10"/>
    <x v="0"/>
    <x v="1"/>
    <x v="0"/>
    <n v="45812"/>
    <s v="junio"/>
    <n v="2025"/>
    <x v="1"/>
    <x v="0"/>
    <n v="0"/>
    <n v="9263.515800000001"/>
  </r>
  <r>
    <x v="1"/>
    <n v="151"/>
    <n v="1"/>
    <d v="2025-02-10T00:00:00"/>
    <d v="2025-06-06T00:00:00"/>
    <d v="2025-06-15T00:00:00"/>
    <x v="21"/>
    <n v="7"/>
    <m/>
    <n v="30644.639999999999"/>
    <s v="EUR"/>
    <n v="30644.639999999999"/>
    <n v="1686.66"/>
    <n v="1686.66"/>
    <n v="5.5039315195087951E-2"/>
    <x v="10"/>
    <x v="0"/>
    <x v="5"/>
    <x v="0"/>
    <n v="45868"/>
    <s v="julio"/>
    <n v="2025"/>
    <x v="1"/>
    <x v="2"/>
    <n v="0.5"/>
    <n v="843.33"/>
  </r>
  <r>
    <x v="1"/>
    <n v="152"/>
    <n v="1"/>
    <d v="2025-02-10T00:00:00"/>
    <d v="2025-02-13T00:00:00"/>
    <d v="2025-02-20T00:00:00"/>
    <x v="15"/>
    <n v="7"/>
    <s v="MARC1989"/>
    <n v="2949"/>
    <s v="USD"/>
    <n v="2536.14"/>
    <n v="0"/>
    <n v="0"/>
    <n v="0"/>
    <x v="10"/>
    <x v="0"/>
    <x v="11"/>
    <x v="0"/>
    <n v="45753"/>
    <s v="abril"/>
    <n v="2025"/>
    <x v="1"/>
    <x v="0"/>
    <n v="0"/>
    <n v="0"/>
  </r>
  <r>
    <x v="1"/>
    <n v="153"/>
    <n v="0"/>
    <d v="2025-02-10T00:00:00"/>
    <d v="2025-12-19T00:00:00"/>
    <d v="2026-01-05T00:00:00"/>
    <x v="22"/>
    <n v="7"/>
    <m/>
    <n v="51174.21"/>
    <s v="USD"/>
    <n v="44009.820599999999"/>
    <n v="4777.42"/>
    <n v="4108.5811999999996"/>
    <n v="9.3356008817722824E-2"/>
    <x v="10"/>
    <x v="0"/>
    <x v="0"/>
    <x v="0"/>
    <n v="46072"/>
    <s v="febrero"/>
    <n v="2026"/>
    <x v="1"/>
    <x v="2"/>
    <n v="0.5"/>
    <n v="2054.2905999999998"/>
  </r>
  <r>
    <x v="1"/>
    <n v="154"/>
    <n v="1"/>
    <d v="2025-02-11T00:00:00"/>
    <d v="2025-04-11T00:00:00"/>
    <d v="2025-04-20T00:00:00"/>
    <x v="18"/>
    <n v="7"/>
    <s v="JAIMEG"/>
    <n v="38152.959999999999"/>
    <s v="USD"/>
    <n v="32811.545599999998"/>
    <n v="4490.6499999999996"/>
    <n v="3861.9589999999998"/>
    <n v="0.11770122160901803"/>
    <x v="10"/>
    <x v="0"/>
    <x v="1"/>
    <x v="0"/>
    <n v="45812"/>
    <s v="junio"/>
    <n v="2025"/>
    <x v="1"/>
    <x v="0"/>
    <n v="0.05"/>
    <n v="3668.86105"/>
  </r>
  <r>
    <x v="1"/>
    <n v="155"/>
    <n v="0"/>
    <d v="2025-02-11T00:00:00"/>
    <d v="2025-03-22T00:00:00"/>
    <d v="2025-03-28T00:00:00"/>
    <x v="19"/>
    <n v="7"/>
    <m/>
    <n v="15081"/>
    <s v="USD"/>
    <n v="12969.66"/>
    <n v="1906.74"/>
    <n v="1639.7963999999999"/>
    <n v="0.12643326039387309"/>
    <x v="10"/>
    <x v="0"/>
    <x v="10"/>
    <x v="0"/>
    <n v="45789"/>
    <s v="mayo"/>
    <n v="2025"/>
    <x v="1"/>
    <x v="2"/>
    <n v="0.5"/>
    <n v="819.89819999999997"/>
  </r>
  <r>
    <x v="1"/>
    <n v="156"/>
    <n v="1"/>
    <d v="2025-02-11T00:00:00"/>
    <d v="2025-05-29T00:00:00"/>
    <d v="2025-06-13T00:00:00"/>
    <x v="18"/>
    <n v="7"/>
    <s v="JAIMEG"/>
    <n v="1669499.85"/>
    <s v="MXN"/>
    <n v="78466.49295"/>
    <n v="197007.4"/>
    <n v="9259.3477999999996"/>
    <n v="0.11800384408540078"/>
    <x v="10"/>
    <x v="0"/>
    <x v="2"/>
    <x v="0"/>
    <n v="45866"/>
    <s v="julio"/>
    <n v="2025"/>
    <x v="1"/>
    <x v="0"/>
    <n v="0.05"/>
    <n v="8796.3804099999998"/>
  </r>
  <r>
    <x v="1"/>
    <n v="157"/>
    <n v="0"/>
    <d v="2025-02-12T00:00:00"/>
    <d v="2025-12-19T00:00:00"/>
    <d v="2025-12-29T00:00:00"/>
    <x v="20"/>
    <n v="7"/>
    <m/>
    <n v="99505.75"/>
    <s v="USD"/>
    <n v="85574.944999999992"/>
    <n v="13389.51"/>
    <n v="11514.9786"/>
    <n v="0.13456016360863571"/>
    <x v="10"/>
    <x v="0"/>
    <x v="0"/>
    <x v="0"/>
    <n v="46065"/>
    <s v="febrero"/>
    <n v="2026"/>
    <x v="1"/>
    <x v="2"/>
    <n v="0.75"/>
    <n v="2878.7446500000005"/>
  </r>
  <r>
    <x v="1"/>
    <n v="158"/>
    <n v="1"/>
    <d v="2025-02-12T00:00:00"/>
    <d v="2025-06-01T00:00:00"/>
    <d v="2025-06-30T00:00:00"/>
    <x v="15"/>
    <n v="7"/>
    <s v="MARC1989"/>
    <n v="35538.559999999998"/>
    <s v="EUR"/>
    <n v="35538.559999999998"/>
    <n v="5337.36"/>
    <n v="5337.36"/>
    <n v="0.15018503844837833"/>
    <x v="10"/>
    <x v="0"/>
    <x v="5"/>
    <x v="0"/>
    <n v="45883"/>
    <s v="agosto"/>
    <n v="2025"/>
    <x v="1"/>
    <x v="0"/>
    <n v="0"/>
    <n v="5337.36"/>
  </r>
  <r>
    <x v="1"/>
    <n v="159"/>
    <n v="1"/>
    <d v="2025-02-12T00:00:00"/>
    <d v="2025-02-21T00:00:00"/>
    <d v="2025-03-03T00:00:00"/>
    <x v="24"/>
    <n v="7"/>
    <m/>
    <n v="5500"/>
    <s v="EUR"/>
    <n v="5500"/>
    <n v="2310"/>
    <n v="2310"/>
    <n v="0.42"/>
    <x v="10"/>
    <x v="0"/>
    <x v="11"/>
    <x v="0"/>
    <n v="45764"/>
    <s v="abril"/>
    <n v="2025"/>
    <x v="1"/>
    <x v="0"/>
    <n v="0"/>
    <n v="2310"/>
  </r>
  <r>
    <x v="1"/>
    <n v="160"/>
    <n v="1"/>
    <d v="2025-02-12T00:00:00"/>
    <d v="2025-04-11T00:00:00"/>
    <d v="2025-04-11T00:00:00"/>
    <x v="21"/>
    <n v="7"/>
    <m/>
    <n v="3471.84"/>
    <s v="USD"/>
    <n v="2985.7824000000001"/>
    <n v="135.28"/>
    <n v="116.3408"/>
    <n v="3.8964929259412875E-2"/>
    <x v="10"/>
    <x v="0"/>
    <x v="1"/>
    <x v="0"/>
    <n v="45803"/>
    <s v="mayo"/>
    <n v="2025"/>
    <x v="1"/>
    <x v="2"/>
    <n v="0.5"/>
    <n v="58.170400000000001"/>
  </r>
  <r>
    <x v="1"/>
    <n v="161"/>
    <n v="1"/>
    <d v="2025-02-12T00:00:00"/>
    <d v="2025-07-15T00:00:00"/>
    <d v="2025-07-21T00:00:00"/>
    <x v="21"/>
    <n v="7"/>
    <m/>
    <n v="6759"/>
    <s v="USD"/>
    <n v="5812.74"/>
    <n v="227.94"/>
    <n v="196.0284"/>
    <n v="3.3723923657345764E-2"/>
    <x v="10"/>
    <x v="0"/>
    <x v="3"/>
    <x v="0"/>
    <n v="45904"/>
    <s v="septiembre"/>
    <n v="2025"/>
    <x v="1"/>
    <x v="2"/>
    <n v="0.5"/>
    <n v="98.014200000000002"/>
  </r>
  <r>
    <x v="1"/>
    <n v="162"/>
    <n v="1"/>
    <d v="2025-02-13T00:00:00"/>
    <d v="2025-05-21T00:00:00"/>
    <d v="2025-05-27T00:00:00"/>
    <x v="21"/>
    <n v="7"/>
    <m/>
    <n v="5106.96"/>
    <s v="USD"/>
    <n v="4391.9856"/>
    <n v="408.9"/>
    <n v="351.654"/>
    <n v="8.0067202406128107E-2"/>
    <x v="10"/>
    <x v="0"/>
    <x v="2"/>
    <x v="0"/>
    <n v="45849"/>
    <s v="julio"/>
    <n v="2025"/>
    <x v="1"/>
    <x v="2"/>
    <n v="0.5"/>
    <n v="175.827"/>
  </r>
  <r>
    <x v="1"/>
    <n v="163"/>
    <n v="0"/>
    <d v="2025-02-13T00:00:00"/>
    <d v="2025-06-24T00:00:00"/>
    <d v="2025-07-16T00:00:00"/>
    <x v="15"/>
    <n v="7"/>
    <s v="MARC1989,MARIELLAP"/>
    <n v="51132.62"/>
    <s v="EUR"/>
    <n v="51132.62"/>
    <n v="5358.78"/>
    <n v="5358.78"/>
    <n v="0.10480159240813397"/>
    <x v="10"/>
    <x v="0"/>
    <x v="5"/>
    <x v="0"/>
    <n v="45899"/>
    <s v="agosto"/>
    <n v="2025"/>
    <x v="1"/>
    <x v="0"/>
    <n v="0"/>
    <n v="5358.78"/>
  </r>
  <r>
    <x v="1"/>
    <n v="164"/>
    <n v="1"/>
    <d v="2025-02-13T00:00:00"/>
    <d v="2025-04-12T00:00:00"/>
    <d v="2025-04-21T00:00:00"/>
    <x v="21"/>
    <n v="7"/>
    <m/>
    <n v="3445.65"/>
    <s v="EUR"/>
    <n v="3445.65"/>
    <n v="291.48"/>
    <n v="291.48"/>
    <n v="8.4593618040137569E-2"/>
    <x v="10"/>
    <x v="0"/>
    <x v="1"/>
    <x v="0"/>
    <n v="45813"/>
    <s v="junio"/>
    <n v="2025"/>
    <x v="1"/>
    <x v="2"/>
    <n v="0.5"/>
    <n v="145.74"/>
  </r>
  <r>
    <x v="1"/>
    <n v="165"/>
    <n v="1"/>
    <d v="2025-02-13T00:00:00"/>
    <d v="2025-03-14T00:00:00"/>
    <d v="2025-03-30T00:00:00"/>
    <x v="15"/>
    <n v="7"/>
    <s v="MARC1989"/>
    <n v="2277.39"/>
    <s v="USD"/>
    <n v="1958.5554"/>
    <n v="212.21"/>
    <n v="182.50059999999999"/>
    <n v="9.3181229389783918E-2"/>
    <x v="10"/>
    <x v="0"/>
    <x v="10"/>
    <x v="0"/>
    <n v="45791"/>
    <s v="mayo"/>
    <n v="2025"/>
    <x v="1"/>
    <x v="0"/>
    <n v="0"/>
    <n v="182.50059999999999"/>
  </r>
  <r>
    <x v="1"/>
    <n v="166"/>
    <n v="0"/>
    <d v="2025-02-13T00:00:00"/>
    <d v="2025-02-28T00:00:00"/>
    <d v="2025-03-02T00:00:00"/>
    <x v="15"/>
    <n v="7"/>
    <s v="MARC1989"/>
    <n v="6814"/>
    <s v="MXN"/>
    <n v="320.25799999999998"/>
    <n v="0"/>
    <n v="0"/>
    <n v="0"/>
    <x v="10"/>
    <x v="0"/>
    <x v="11"/>
    <x v="0"/>
    <n v="45763"/>
    <s v="abril"/>
    <n v="2025"/>
    <x v="1"/>
    <x v="0"/>
    <n v="0"/>
    <n v="0"/>
  </r>
  <r>
    <x v="1"/>
    <n v="167"/>
    <n v="1"/>
    <d v="2025-02-18T00:00:00"/>
    <d v="2025-03-06T00:00:00"/>
    <d v="2025-03-09T00:00:00"/>
    <x v="25"/>
    <n v="8"/>
    <m/>
    <n v="2611.4299999999998"/>
    <s v="USD"/>
    <n v="2245.8298"/>
    <n v="206.41"/>
    <n v="177.51259999999999"/>
    <n v="7.9040985207338502E-2"/>
    <x v="10"/>
    <x v="0"/>
    <x v="10"/>
    <x v="0"/>
    <n v="45770"/>
    <s v="abril"/>
    <n v="2025"/>
    <x v="1"/>
    <x v="2"/>
    <n v="0.5"/>
    <n v="88.756299999999996"/>
  </r>
  <r>
    <x v="1"/>
    <n v="168"/>
    <n v="1"/>
    <d v="2025-02-18T00:00:00"/>
    <d v="2025-03-14T00:00:00"/>
    <d v="2025-03-25T00:00:00"/>
    <x v="15"/>
    <n v="8"/>
    <s v="MARC1989"/>
    <n v="7043.04"/>
    <s v="USD"/>
    <n v="6057.0144"/>
    <n v="852.79"/>
    <n v="733.39940000000001"/>
    <n v="0.12108265748881165"/>
    <x v="10"/>
    <x v="0"/>
    <x v="10"/>
    <x v="0"/>
    <n v="45786"/>
    <s v="mayo"/>
    <n v="2025"/>
    <x v="1"/>
    <x v="0"/>
    <n v="0"/>
    <n v="733.39940000000001"/>
  </r>
  <r>
    <x v="1"/>
    <n v="169"/>
    <n v="0"/>
    <d v="2025-02-18T00:00:00"/>
    <d v="2025-05-18T00:00:00"/>
    <d v="2026-04-26T00:00:00"/>
    <x v="19"/>
    <n v="8"/>
    <m/>
    <n v="24281"/>
    <s v="USD"/>
    <n v="20881.66"/>
    <n v="1611"/>
    <n v="1385.46"/>
    <n v="6.6348173468967514E-2"/>
    <x v="10"/>
    <x v="0"/>
    <x v="2"/>
    <x v="0"/>
    <n v="46183"/>
    <s v="junio"/>
    <n v="2026"/>
    <x v="1"/>
    <x v="2"/>
    <n v="0.5"/>
    <n v="692.73"/>
  </r>
  <r>
    <x v="1"/>
    <n v="170"/>
    <n v="1"/>
    <d v="2025-02-19T00:00:00"/>
    <d v="2025-06-10T00:00:00"/>
    <d v="2025-07-26T00:00:00"/>
    <x v="25"/>
    <n v="8"/>
    <m/>
    <n v="52766.67"/>
    <s v="EUR"/>
    <n v="52766.67"/>
    <n v="3592.6"/>
    <n v="3592.6"/>
    <n v="6.8084645098885344E-2"/>
    <x v="10"/>
    <x v="0"/>
    <x v="5"/>
    <x v="0"/>
    <n v="45909"/>
    <s v="septiembre"/>
    <n v="2025"/>
    <x v="1"/>
    <x v="2"/>
    <n v="0.5"/>
    <n v="1796.3"/>
  </r>
  <r>
    <x v="1"/>
    <n v="171"/>
    <n v="0"/>
    <d v="2025-02-19T00:00:00"/>
    <d v="2025-04-03T00:00:00"/>
    <d v="2025-04-29T00:00:00"/>
    <x v="21"/>
    <n v="8"/>
    <m/>
    <n v="172307.58"/>
    <s v="USD"/>
    <n v="148184.51879999999"/>
    <n v="11639.31"/>
    <n v="10009.8066"/>
    <n v="6.7549610992157172E-2"/>
    <x v="10"/>
    <x v="0"/>
    <x v="1"/>
    <x v="0"/>
    <n v="45821"/>
    <s v="junio"/>
    <n v="2025"/>
    <x v="1"/>
    <x v="2"/>
    <n v="0.5"/>
    <n v="5004.9032999999999"/>
  </r>
  <r>
    <x v="1"/>
    <n v="172"/>
    <n v="0"/>
    <d v="2025-02-19T00:00:00"/>
    <d v="2025-10-07T00:00:00"/>
    <d v="2025-11-01T00:00:00"/>
    <x v="21"/>
    <n v="8"/>
    <m/>
    <n v="34174.980000000003"/>
    <s v="USD"/>
    <n v="29390.482800000002"/>
    <n v="3216.55"/>
    <n v="2766.2330000000002"/>
    <n v="9.4120025820059003E-2"/>
    <x v="10"/>
    <x v="0"/>
    <x v="6"/>
    <x v="0"/>
    <n v="46007"/>
    <s v="diciembre"/>
    <n v="2025"/>
    <x v="1"/>
    <x v="2"/>
    <n v="0.5"/>
    <n v="1383.1165000000001"/>
  </r>
  <r>
    <x v="1"/>
    <n v="173"/>
    <n v="1"/>
    <d v="2025-02-19T00:00:00"/>
    <d v="2025-07-17T00:00:00"/>
    <d v="2025-07-31T00:00:00"/>
    <x v="21"/>
    <n v="8"/>
    <m/>
    <n v="30665.64"/>
    <s v="USD"/>
    <n v="26372.450399999998"/>
    <n v="2645.16"/>
    <n v="2274.8375999999998"/>
    <n v="8.6258105162651103E-2"/>
    <x v="10"/>
    <x v="0"/>
    <x v="3"/>
    <x v="0"/>
    <n v="45914"/>
    <s v="septiembre"/>
    <n v="2025"/>
    <x v="1"/>
    <x v="2"/>
    <n v="0.5"/>
    <n v="1137.4187999999999"/>
  </r>
  <r>
    <x v="1"/>
    <n v="174"/>
    <n v="1"/>
    <d v="2025-02-20T00:00:00"/>
    <d v="2025-02-20T00:00:00"/>
    <d v="2025-02-26T00:00:00"/>
    <x v="15"/>
    <n v="8"/>
    <s v="MARC1989"/>
    <n v="26206.01"/>
    <s v="USD"/>
    <n v="22537.168599999997"/>
    <n v="2355.34"/>
    <n v="2025.5924"/>
    <n v="8.9877856262742792E-2"/>
    <x v="10"/>
    <x v="0"/>
    <x v="11"/>
    <x v="0"/>
    <n v="45759"/>
    <s v="abril"/>
    <n v="2025"/>
    <x v="1"/>
    <x v="0"/>
    <n v="0"/>
    <n v="2025.5924"/>
  </r>
  <r>
    <x v="1"/>
    <n v="175"/>
    <n v="1"/>
    <d v="2025-02-20T00:00:00"/>
    <d v="2025-05-22T00:00:00"/>
    <d v="2025-06-02T00:00:00"/>
    <x v="19"/>
    <n v="8"/>
    <s v="MARC1989"/>
    <n v="72356.42"/>
    <s v="USD"/>
    <n v="62226.521199999996"/>
    <n v="8449.42"/>
    <n v="7266.5011999999997"/>
    <n v="0.11677498693274212"/>
    <x v="10"/>
    <x v="0"/>
    <x v="2"/>
    <x v="0"/>
    <n v="45855"/>
    <s v="julio"/>
    <n v="2025"/>
    <x v="1"/>
    <x v="2"/>
    <n v="0.5"/>
    <n v="3633.2505999999998"/>
  </r>
  <r>
    <x v="1"/>
    <n v="176"/>
    <n v="1"/>
    <d v="2025-02-20T00:00:00"/>
    <d v="2025-04-17T00:00:00"/>
    <d v="2025-04-20T00:00:00"/>
    <x v="21"/>
    <n v="8"/>
    <m/>
    <n v="4998.51"/>
    <s v="USD"/>
    <n v="4298.7186000000002"/>
    <n v="451.2"/>
    <n v="388.03199999999998"/>
    <n v="9.0266899536061734E-2"/>
    <x v="10"/>
    <x v="0"/>
    <x v="1"/>
    <x v="0"/>
    <n v="45812"/>
    <s v="junio"/>
    <n v="2025"/>
    <x v="1"/>
    <x v="2"/>
    <n v="0.5"/>
    <n v="194.01599999999999"/>
  </r>
  <r>
    <x v="1"/>
    <n v="177"/>
    <n v="1"/>
    <d v="2025-02-21T00:00:00"/>
    <d v="2025-04-12T00:00:00"/>
    <d v="2025-04-15T00:00:00"/>
    <x v="15"/>
    <n v="8"/>
    <s v="MARC1989"/>
    <n v="18247"/>
    <s v="USD"/>
    <n v="15692.42"/>
    <n v="1327.72"/>
    <n v="1141.8392000000001"/>
    <n v="7.2763741984983837E-2"/>
    <x v="10"/>
    <x v="0"/>
    <x v="1"/>
    <x v="0"/>
    <n v="45807"/>
    <s v="mayo"/>
    <n v="2025"/>
    <x v="1"/>
    <x v="0"/>
    <n v="0"/>
    <n v="1141.8392000000001"/>
  </r>
  <r>
    <x v="1"/>
    <n v="178"/>
    <n v="1"/>
    <d v="2025-02-21T00:00:00"/>
    <d v="2025-03-17T00:00:00"/>
    <d v="2025-06-08T00:00:00"/>
    <x v="15"/>
    <n v="8"/>
    <s v="MARC1989,MARIELLAP"/>
    <n v="11312.07"/>
    <s v="USD"/>
    <n v="9728.3801999999996"/>
    <n v="963.48"/>
    <n v="828.59280000000001"/>
    <n v="8.5172740267696362E-2"/>
    <x v="10"/>
    <x v="0"/>
    <x v="10"/>
    <x v="0"/>
    <n v="45861"/>
    <s v="julio"/>
    <n v="2025"/>
    <x v="1"/>
    <x v="0"/>
    <n v="0"/>
    <n v="828.59280000000001"/>
  </r>
  <r>
    <x v="1"/>
    <n v="179"/>
    <n v="1"/>
    <d v="2025-02-24T00:00:00"/>
    <d v="2025-05-02T00:00:00"/>
    <d v="2025-05-04T00:00:00"/>
    <x v="26"/>
    <n v="9"/>
    <m/>
    <n v="2598.7600000000002"/>
    <s v="USD"/>
    <n v="2234.9336000000003"/>
    <n v="296.10000000000002"/>
    <n v="254.64600000000002"/>
    <n v="0.11393895550185472"/>
    <x v="10"/>
    <x v="0"/>
    <x v="2"/>
    <x v="0"/>
    <n v="45826"/>
    <s v="junio"/>
    <n v="2025"/>
    <x v="1"/>
    <x v="2"/>
    <n v="0.5"/>
    <n v="127.32300000000001"/>
  </r>
  <r>
    <x v="1"/>
    <n v="180"/>
    <n v="0"/>
    <d v="2025-02-24T00:00:00"/>
    <d v="2025-04-04T00:00:00"/>
    <d v="2025-04-06T00:00:00"/>
    <x v="26"/>
    <n v="9"/>
    <m/>
    <n v="2458.9"/>
    <s v="USD"/>
    <n v="2114.654"/>
    <n v="303.52999999999997"/>
    <n v="261.03579999999999"/>
    <n v="0.12344137622514133"/>
    <x v="10"/>
    <x v="0"/>
    <x v="1"/>
    <x v="0"/>
    <n v="45798"/>
    <s v="mayo"/>
    <n v="2025"/>
    <x v="1"/>
    <x v="2"/>
    <n v="0.5"/>
    <n v="130.5179"/>
  </r>
  <r>
    <x v="1"/>
    <n v="181"/>
    <n v="1"/>
    <d v="2025-02-24T00:00:00"/>
    <d v="2025-07-21T00:00:00"/>
    <d v="2025-07-27T00:00:00"/>
    <x v="27"/>
    <n v="9"/>
    <m/>
    <n v="19706"/>
    <s v="USD"/>
    <n v="16947.16"/>
    <n v="337.24"/>
    <n v="290.02640000000002"/>
    <n v="1.7113569471227039E-2"/>
    <x v="10"/>
    <x v="0"/>
    <x v="3"/>
    <x v="0"/>
    <n v="45910"/>
    <s v="septiembre"/>
    <n v="2025"/>
    <x v="1"/>
    <x v="2"/>
    <n v="0.5"/>
    <n v="145.01320000000001"/>
  </r>
  <r>
    <x v="1"/>
    <n v="183"/>
    <n v="1"/>
    <d v="2025-02-26T00:00:00"/>
    <d v="2025-07-09T00:00:00"/>
    <d v="2025-07-18T00:00:00"/>
    <x v="20"/>
    <n v="9"/>
    <m/>
    <n v="37718.11"/>
    <s v="USD"/>
    <n v="32437.5746"/>
    <n v="1242.95"/>
    <n v="1068.9370000000001"/>
    <n v="3.2953666024092942E-2"/>
    <x v="10"/>
    <x v="0"/>
    <x v="3"/>
    <x v="0"/>
    <n v="45901"/>
    <s v="septiembre"/>
    <n v="2025"/>
    <x v="1"/>
    <x v="2"/>
    <n v="0.75"/>
    <n v="267.23424999999997"/>
  </r>
  <r>
    <x v="1"/>
    <n v="185"/>
    <n v="1"/>
    <d v="2025-01-13T00:00:00"/>
    <d v="2025-01-25T00:00:00"/>
    <d v="2025-02-09T00:00:00"/>
    <x v="18"/>
    <n v="3"/>
    <m/>
    <n v="1196"/>
    <s v="USD"/>
    <n v="1028.56"/>
    <n v="0"/>
    <n v="0"/>
    <n v="0"/>
    <x v="9"/>
    <x v="0"/>
    <x v="8"/>
    <x v="0"/>
    <n v="45742"/>
    <s v="marzo"/>
    <n v="2025"/>
    <x v="1"/>
    <x v="0"/>
    <n v="0.05"/>
    <n v="0"/>
  </r>
  <r>
    <x v="1"/>
    <n v="186"/>
    <n v="1"/>
    <d v="2025-02-28T00:00:00"/>
    <d v="2025-02-04T00:00:00"/>
    <d v="2025-02-08T00:00:00"/>
    <x v="20"/>
    <n v="9"/>
    <m/>
    <n v="134515"/>
    <s v="MXN"/>
    <n v="6322.2049999999999"/>
    <n v="25731.52"/>
    <n v="1209.3814400000001"/>
    <n v="0.19129108277887227"/>
    <x v="10"/>
    <x v="0"/>
    <x v="11"/>
    <x v="0"/>
    <n v="45741"/>
    <s v="marzo"/>
    <n v="2025"/>
    <x v="1"/>
    <x v="2"/>
    <n v="0.75"/>
    <n v="302.34536000000003"/>
  </r>
  <r>
    <x v="1"/>
    <n v="187"/>
    <n v="1"/>
    <d v="2025-03-03T00:00:00"/>
    <d v="2025-03-06T00:00:00"/>
    <d v="2025-03-11T00:00:00"/>
    <x v="15"/>
    <n v="10"/>
    <s v="MARC1989"/>
    <n v="3382.8"/>
    <s v="USD"/>
    <n v="2909.2080000000001"/>
    <n v="209.86"/>
    <n v="180.4796"/>
    <n v="6.2037365496038784E-2"/>
    <x v="11"/>
    <x v="0"/>
    <x v="10"/>
    <x v="0"/>
    <n v="45772"/>
    <s v="abril"/>
    <n v="2025"/>
    <x v="1"/>
    <x v="0"/>
    <n v="0"/>
    <n v="180.4796"/>
  </r>
  <r>
    <x v="1"/>
    <n v="188"/>
    <n v="1"/>
    <d v="2025-03-05T00:00:00"/>
    <d v="2025-02-01T00:00:00"/>
    <d v="2025-02-08T00:00:00"/>
    <x v="15"/>
    <n v="10"/>
    <s v="MARC1989"/>
    <n v="1019.21"/>
    <s v="USD"/>
    <n v="876.52060000000006"/>
    <n v="997.21"/>
    <n v="857.60059999999999"/>
    <n v="0.97841465448729892"/>
    <x v="11"/>
    <x v="0"/>
    <x v="11"/>
    <x v="0"/>
    <n v="45741"/>
    <s v="marzo"/>
    <n v="2025"/>
    <x v="1"/>
    <x v="0"/>
    <n v="0"/>
    <n v="857.60059999999999"/>
  </r>
  <r>
    <x v="1"/>
    <n v="189"/>
    <n v="1"/>
    <d v="2025-03-06T00:00:00"/>
    <d v="2025-04-13T00:00:00"/>
    <d v="2025-05-04T00:00:00"/>
    <x v="15"/>
    <n v="10"/>
    <s v="MARC1989"/>
    <n v="34063.61"/>
    <s v="USD"/>
    <n v="29294.704600000001"/>
    <n v="1062.49"/>
    <n v="913.7414"/>
    <n v="3.1191350535072472E-2"/>
    <x v="11"/>
    <x v="0"/>
    <x v="1"/>
    <x v="0"/>
    <n v="45826"/>
    <s v="junio"/>
    <n v="2025"/>
    <x v="1"/>
    <x v="0"/>
    <n v="0"/>
    <n v="913.7414"/>
  </r>
  <r>
    <x v="1"/>
    <n v="190"/>
    <n v="1"/>
    <d v="2025-03-06T00:00:00"/>
    <d v="2025-04-10T00:00:00"/>
    <d v="2025-04-20T00:00:00"/>
    <x v="20"/>
    <n v="10"/>
    <m/>
    <n v="5626.99"/>
    <s v="USD"/>
    <n v="4839.2114000000001"/>
    <n v="0"/>
    <n v="0"/>
    <n v="0"/>
    <x v="11"/>
    <x v="0"/>
    <x v="1"/>
    <x v="0"/>
    <n v="45812"/>
    <s v="junio"/>
    <n v="2025"/>
    <x v="1"/>
    <x v="2"/>
    <n v="0.75"/>
    <n v="0"/>
  </r>
  <r>
    <x v="1"/>
    <n v="191"/>
    <n v="0"/>
    <d v="2025-03-06T00:00:00"/>
    <d v="2025-03-14T00:00:00"/>
    <d v="2025-03-15T00:00:00"/>
    <x v="18"/>
    <n v="10"/>
    <m/>
    <n v="720"/>
    <s v="EUR"/>
    <n v="720"/>
    <n v="99.74"/>
    <n v="99.74"/>
    <n v="0.13852777777777778"/>
    <x v="11"/>
    <x v="0"/>
    <x v="10"/>
    <x v="0"/>
    <n v="45776"/>
    <s v="abril"/>
    <n v="2025"/>
    <x v="1"/>
    <x v="0"/>
    <n v="0.05"/>
    <n v="94.753"/>
  </r>
  <r>
    <x v="1"/>
    <n v="192"/>
    <n v="1"/>
    <d v="2025-03-07T00:00:00"/>
    <d v="2024-12-06T00:00:00"/>
    <d v="2024-12-09T00:00:00"/>
    <x v="15"/>
    <n v="10"/>
    <s v="MARC1989"/>
    <n v="5250"/>
    <s v="USD"/>
    <n v="4515"/>
    <n v="525"/>
    <n v="451.5"/>
    <n v="0.1"/>
    <x v="11"/>
    <x v="0"/>
    <x v="0"/>
    <x v="2"/>
    <n v="45680"/>
    <s v="enero"/>
    <n v="2025"/>
    <x v="1"/>
    <x v="0"/>
    <n v="0"/>
    <n v="451.5"/>
  </r>
  <r>
    <x v="1"/>
    <n v="193"/>
    <n v="1"/>
    <d v="2025-03-09T00:00:00"/>
    <d v="2025-04-04T00:00:00"/>
    <d v="2025-06-27T00:00:00"/>
    <x v="18"/>
    <n v="11"/>
    <s v="JAIMEG"/>
    <n v="68627.509999999995"/>
    <s v="USD"/>
    <n v="59019.658599999995"/>
    <n v="12484.09"/>
    <n v="10736.3174"/>
    <n v="0.18191086927093816"/>
    <x v="11"/>
    <x v="0"/>
    <x v="1"/>
    <x v="0"/>
    <n v="45880"/>
    <s v="agosto"/>
    <n v="2025"/>
    <x v="1"/>
    <x v="0"/>
    <n v="0.05"/>
    <n v="10199.50153"/>
  </r>
  <r>
    <x v="1"/>
    <n v="194"/>
    <n v="1"/>
    <d v="2025-03-10T00:00:00"/>
    <d v="2025-05-22T00:00:00"/>
    <d v="2025-05-26T00:00:00"/>
    <x v="21"/>
    <n v="11"/>
    <m/>
    <n v="8470.11"/>
    <s v="USD"/>
    <n v="7284.2946000000002"/>
    <n v="750"/>
    <n v="645"/>
    <n v="8.8546665863843563E-2"/>
    <x v="11"/>
    <x v="0"/>
    <x v="2"/>
    <x v="0"/>
    <n v="45848"/>
    <s v="julio"/>
    <n v="2025"/>
    <x v="1"/>
    <x v="2"/>
    <n v="0.5"/>
    <n v="322.5"/>
  </r>
  <r>
    <x v="1"/>
    <n v="195"/>
    <n v="1"/>
    <d v="2025-03-10T00:00:00"/>
    <d v="2025-07-12T00:00:00"/>
    <d v="2025-07-19T00:00:00"/>
    <x v="20"/>
    <n v="11"/>
    <m/>
    <n v="16000"/>
    <s v="EUR"/>
    <n v="16000"/>
    <n v="0"/>
    <n v="0"/>
    <n v="0"/>
    <x v="11"/>
    <x v="0"/>
    <x v="3"/>
    <x v="0"/>
    <n v="45902"/>
    <s v="septiembre"/>
    <n v="2025"/>
    <x v="1"/>
    <x v="2"/>
    <n v="0.75"/>
    <n v="0"/>
  </r>
  <r>
    <x v="1"/>
    <n v="196"/>
    <n v="1"/>
    <d v="2025-03-12T00:00:00"/>
    <d v="2025-05-14T00:00:00"/>
    <d v="2025-05-25T00:00:00"/>
    <x v="15"/>
    <n v="11"/>
    <s v="MARC1989"/>
    <n v="14952.34"/>
    <s v="USD"/>
    <n v="12859.0124"/>
    <n v="1042.05"/>
    <n v="896.1629999999999"/>
    <n v="6.969143291284173E-2"/>
    <x v="11"/>
    <x v="0"/>
    <x v="2"/>
    <x v="0"/>
    <n v="45847"/>
    <s v="julio"/>
    <n v="2025"/>
    <x v="1"/>
    <x v="0"/>
    <n v="0"/>
    <n v="896.1629999999999"/>
  </r>
  <r>
    <x v="1"/>
    <n v="197"/>
    <n v="1"/>
    <d v="2025-03-12T00:00:00"/>
    <d v="2025-03-15T00:00:00"/>
    <d v="2025-03-20T00:00:00"/>
    <x v="20"/>
    <n v="11"/>
    <m/>
    <n v="8747"/>
    <s v="USD"/>
    <n v="7522.42"/>
    <n v="1241.6400000000001"/>
    <n v="1067.8104000000001"/>
    <n v="0.14195038298845319"/>
    <x v="11"/>
    <x v="0"/>
    <x v="10"/>
    <x v="0"/>
    <n v="45781"/>
    <s v="mayo"/>
    <n v="2025"/>
    <x v="1"/>
    <x v="2"/>
    <n v="0.75"/>
    <n v="266.95260000000007"/>
  </r>
  <r>
    <x v="1"/>
    <n v="198"/>
    <n v="0"/>
    <d v="2025-03-13T00:00:00"/>
    <d v="2025-10-22T00:00:00"/>
    <d v="2025-11-30T00:00:00"/>
    <x v="21"/>
    <n v="11"/>
    <m/>
    <n v="84947.09"/>
    <s v="USD"/>
    <n v="73054.497399999993"/>
    <n v="8381.81"/>
    <n v="7208.3565999999992"/>
    <n v="9.8670949175539743E-2"/>
    <x v="11"/>
    <x v="0"/>
    <x v="6"/>
    <x v="0"/>
    <n v="46036"/>
    <s v="enero"/>
    <n v="2026"/>
    <x v="1"/>
    <x v="2"/>
    <n v="0.5"/>
    <n v="3604.1782999999996"/>
  </r>
  <r>
    <x v="1"/>
    <n v="199"/>
    <n v="0"/>
    <d v="2025-03-14T00:00:00"/>
    <d v="2025-02-09T00:00:00"/>
    <d v="2025-02-11T00:00:00"/>
    <x v="18"/>
    <n v="11"/>
    <m/>
    <n v="4395"/>
    <s v="USD"/>
    <n v="3779.7"/>
    <n v="439.5"/>
    <n v="377.96999999999997"/>
    <n v="9.9999999999999992E-2"/>
    <x v="11"/>
    <x v="0"/>
    <x v="11"/>
    <x v="0"/>
    <n v="45744"/>
    <s v="marzo"/>
    <n v="2025"/>
    <x v="1"/>
    <x v="0"/>
    <n v="0.05"/>
    <n v="359.07149999999996"/>
  </r>
  <r>
    <x v="1"/>
    <n v="200"/>
    <n v="1"/>
    <d v="2025-03-16T00:00:00"/>
    <d v="2025-03-19T00:00:00"/>
    <d v="2025-03-24T00:00:00"/>
    <x v="25"/>
    <n v="12"/>
    <m/>
    <n v="3998.77"/>
    <s v="USD"/>
    <n v="3438.9422"/>
    <n v="0"/>
    <n v="0"/>
    <n v="0"/>
    <x v="11"/>
    <x v="0"/>
    <x v="10"/>
    <x v="0"/>
    <n v="45785"/>
    <s v="mayo"/>
    <n v="2025"/>
    <x v="1"/>
    <x v="2"/>
    <n v="0.5"/>
    <n v="0"/>
  </r>
  <r>
    <x v="1"/>
    <n v="201"/>
    <n v="1"/>
    <d v="2025-03-17T00:00:00"/>
    <d v="2025-03-19T00:00:00"/>
    <d v="2025-03-24T00:00:00"/>
    <x v="25"/>
    <n v="12"/>
    <m/>
    <n v="3998.77"/>
    <s v="USD"/>
    <n v="3438.9422"/>
    <n v="1443.6"/>
    <n v="1241.4959999999999"/>
    <n v="0.36101101088584736"/>
    <x v="11"/>
    <x v="0"/>
    <x v="10"/>
    <x v="0"/>
    <n v="45785"/>
    <s v="mayo"/>
    <n v="2025"/>
    <x v="1"/>
    <x v="2"/>
    <n v="0.5"/>
    <n v="620.74799999999993"/>
  </r>
  <r>
    <x v="1"/>
    <n v="202"/>
    <n v="0"/>
    <d v="2025-03-18T00:00:00"/>
    <d v="2025-10-10T00:00:00"/>
    <d v="2026-02-25T00:00:00"/>
    <x v="15"/>
    <n v="12"/>
    <s v="MARC1989"/>
    <n v="31690.94"/>
    <s v="USD"/>
    <n v="27254.2084"/>
    <n v="4155.63"/>
    <n v="3573.8418000000001"/>
    <n v="0.13112990652849049"/>
    <x v="11"/>
    <x v="0"/>
    <x v="6"/>
    <x v="0"/>
    <n v="46123"/>
    <s v="abril"/>
    <n v="2026"/>
    <x v="1"/>
    <x v="0"/>
    <n v="0"/>
    <n v="3573.8418000000001"/>
  </r>
  <r>
    <x v="1"/>
    <n v="203"/>
    <n v="1"/>
    <d v="2025-03-18T00:00:00"/>
    <d v="2025-05-21T00:00:00"/>
    <d v="2025-05-26T00:00:00"/>
    <x v="21"/>
    <n v="12"/>
    <m/>
    <n v="4115.6400000000003"/>
    <s v="USD"/>
    <n v="3539.4504000000002"/>
    <n v="226.7"/>
    <n v="194.96199999999999"/>
    <n v="5.5082563100757105E-2"/>
    <x v="11"/>
    <x v="0"/>
    <x v="2"/>
    <x v="0"/>
    <n v="45848"/>
    <s v="julio"/>
    <n v="2025"/>
    <x v="1"/>
    <x v="2"/>
    <n v="0.5"/>
    <n v="97.480999999999995"/>
  </r>
  <r>
    <x v="1"/>
    <n v="204"/>
    <n v="1"/>
    <d v="2025-03-19T00:00:00"/>
    <d v="2025-06-14T00:00:00"/>
    <d v="2025-06-14T00:00:00"/>
    <x v="15"/>
    <n v="12"/>
    <s v="MARC1989"/>
    <n v="120965.81"/>
    <s v="EUR"/>
    <n v="120965.81"/>
    <n v="11107.62"/>
    <n v="11107.62"/>
    <n v="9.182445849781852E-2"/>
    <x v="11"/>
    <x v="0"/>
    <x v="5"/>
    <x v="0"/>
    <n v="45867"/>
    <s v="julio"/>
    <n v="2025"/>
    <x v="1"/>
    <x v="0"/>
    <n v="0"/>
    <n v="11107.62"/>
  </r>
  <r>
    <x v="1"/>
    <n v="205"/>
    <n v="1"/>
    <d v="2025-03-19T00:00:00"/>
    <d v="2025-04-17T00:00:00"/>
    <d v="2025-04-23T00:00:00"/>
    <x v="15"/>
    <n v="12"/>
    <s v="MARC1989,MARIELLAP"/>
    <n v="868193.33"/>
    <s v="MXN"/>
    <n v="40805.086510000001"/>
    <n v="58255.6"/>
    <n v="2738.0131999999999"/>
    <n v="6.7099801377188642E-2"/>
    <x v="11"/>
    <x v="0"/>
    <x v="1"/>
    <x v="0"/>
    <n v="45815"/>
    <s v="junio"/>
    <n v="2025"/>
    <x v="1"/>
    <x v="0"/>
    <n v="0"/>
    <n v="2738.0131999999999"/>
  </r>
  <r>
    <x v="1"/>
    <n v="206"/>
    <n v="1"/>
    <d v="2025-03-20T00:00:00"/>
    <d v="2025-03-19T00:00:00"/>
    <d v="2025-04-07T00:00:00"/>
    <x v="18"/>
    <n v="12"/>
    <m/>
    <n v="8210"/>
    <s v="USD"/>
    <n v="7060.5999999999995"/>
    <n v="0"/>
    <n v="0"/>
    <n v="0"/>
    <x v="11"/>
    <x v="0"/>
    <x v="10"/>
    <x v="0"/>
    <n v="45799"/>
    <s v="mayo"/>
    <n v="2025"/>
    <x v="1"/>
    <x v="0"/>
    <n v="0.05"/>
    <n v="0"/>
  </r>
  <r>
    <x v="1"/>
    <n v="207"/>
    <n v="1"/>
    <d v="2025-03-20T00:00:00"/>
    <d v="2025-06-24T00:00:00"/>
    <d v="2025-07-14T00:00:00"/>
    <x v="18"/>
    <n v="12"/>
    <m/>
    <n v="4370.66"/>
    <s v="USD"/>
    <n v="3758.7675999999997"/>
    <n v="0"/>
    <n v="0"/>
    <n v="0"/>
    <x v="11"/>
    <x v="0"/>
    <x v="5"/>
    <x v="0"/>
    <n v="45897"/>
    <s v="agosto"/>
    <n v="2025"/>
    <x v="1"/>
    <x v="0"/>
    <n v="0.05"/>
    <n v="0"/>
  </r>
  <r>
    <x v="1"/>
    <n v="208"/>
    <n v="0"/>
    <d v="2025-03-20T00:00:00"/>
    <d v="2025-06-24T00:00:00"/>
    <d v="2025-07-14T00:00:00"/>
    <x v="18"/>
    <n v="12"/>
    <m/>
    <n v="4370.66"/>
    <s v="USD"/>
    <n v="3758.7675999999997"/>
    <n v="0"/>
    <n v="0"/>
    <n v="0"/>
    <x v="11"/>
    <x v="0"/>
    <x v="5"/>
    <x v="0"/>
    <n v="45897"/>
    <s v="agosto"/>
    <n v="2025"/>
    <x v="1"/>
    <x v="0"/>
    <n v="0.05"/>
    <n v="0"/>
  </r>
  <r>
    <x v="1"/>
    <n v="209"/>
    <n v="1"/>
    <d v="2025-03-20T00:00:00"/>
    <d v="2025-04-24T00:00:00"/>
    <d v="2025-04-24T00:00:00"/>
    <x v="20"/>
    <n v="12"/>
    <m/>
    <n v="2293.19"/>
    <s v="EUR"/>
    <n v="2293.19"/>
    <n v="620.19000000000005"/>
    <n v="620.19000000000005"/>
    <n v="0.27044858908332936"/>
    <x v="11"/>
    <x v="0"/>
    <x v="1"/>
    <x v="0"/>
    <n v="45816"/>
    <s v="junio"/>
    <n v="2025"/>
    <x v="1"/>
    <x v="2"/>
    <n v="0.75"/>
    <n v="155.04750000000001"/>
  </r>
  <r>
    <x v="1"/>
    <n v="210"/>
    <n v="1"/>
    <d v="2025-03-20T00:00:00"/>
    <d v="2025-04-11T00:00:00"/>
    <d v="2025-04-15T00:00:00"/>
    <x v="22"/>
    <n v="12"/>
    <m/>
    <n v="20882.560000000001"/>
    <s v="USD"/>
    <n v="17959.0016"/>
    <n v="1666.76"/>
    <n v="1433.4135999999999"/>
    <n v="7.9815884642495935E-2"/>
    <x v="11"/>
    <x v="0"/>
    <x v="1"/>
    <x v="0"/>
    <n v="45807"/>
    <s v="mayo"/>
    <n v="2025"/>
    <x v="1"/>
    <x v="2"/>
    <n v="0.5"/>
    <n v="716.70679999999993"/>
  </r>
  <r>
    <x v="1"/>
    <n v="211"/>
    <n v="1"/>
    <d v="2025-03-20T00:00:00"/>
    <d v="2025-03-03T00:00:00"/>
    <d v="2025-03-06T00:00:00"/>
    <x v="22"/>
    <n v="12"/>
    <m/>
    <n v="4088.2"/>
    <s v="USD"/>
    <n v="3515.8519999999999"/>
    <n v="1068.2"/>
    <n v="918.65200000000004"/>
    <n v="0.26128858666405758"/>
    <x v="11"/>
    <x v="0"/>
    <x v="10"/>
    <x v="0"/>
    <n v="45767"/>
    <s v="abril"/>
    <n v="2025"/>
    <x v="1"/>
    <x v="2"/>
    <n v="0.5"/>
    <n v="459.32600000000002"/>
  </r>
  <r>
    <x v="1"/>
    <n v="212"/>
    <n v="0"/>
    <d v="2025-03-24T00:00:00"/>
    <d v="2025-04-12T00:00:00"/>
    <d v="2025-04-19T00:00:00"/>
    <x v="15"/>
    <n v="13"/>
    <s v="MARC1989"/>
    <n v="17326.09"/>
    <s v="USD"/>
    <n v="14900.437400000001"/>
    <n v="230.88"/>
    <n v="198.55679999999998"/>
    <n v="1.3325568550088334E-2"/>
    <x v="11"/>
    <x v="0"/>
    <x v="1"/>
    <x v="0"/>
    <n v="45811"/>
    <s v="junio"/>
    <n v="2025"/>
    <x v="1"/>
    <x v="0"/>
    <n v="0"/>
    <n v="198.55679999999998"/>
  </r>
  <r>
    <x v="1"/>
    <n v="213"/>
    <n v="1"/>
    <d v="2025-03-24T00:00:00"/>
    <d v="2025-04-18T00:00:00"/>
    <d v="2025-04-23T00:00:00"/>
    <x v="15"/>
    <n v="13"/>
    <s v="MARC1989"/>
    <n v="19973.2"/>
    <s v="USD"/>
    <n v="17176.952000000001"/>
    <n v="1896.09"/>
    <n v="1630.6373999999998"/>
    <n v="9.4931708489375752E-2"/>
    <x v="11"/>
    <x v="0"/>
    <x v="1"/>
    <x v="0"/>
    <n v="45815"/>
    <s v="junio"/>
    <n v="2025"/>
    <x v="1"/>
    <x v="0"/>
    <n v="0"/>
    <n v="1630.6373999999998"/>
  </r>
  <r>
    <x v="1"/>
    <n v="214"/>
    <n v="1"/>
    <d v="2025-03-24T00:00:00"/>
    <d v="2025-04-20T00:00:00"/>
    <d v="2025-04-26T00:00:00"/>
    <x v="21"/>
    <n v="13"/>
    <m/>
    <n v="27730.21"/>
    <s v="USD"/>
    <n v="23847.980599999999"/>
    <n v="5645.2"/>
    <n v="4854.8719999999994"/>
    <n v="0.20357581136240943"/>
    <x v="11"/>
    <x v="0"/>
    <x v="1"/>
    <x v="0"/>
    <n v="45818"/>
    <s v="junio"/>
    <n v="2025"/>
    <x v="1"/>
    <x v="2"/>
    <n v="0.5"/>
    <n v="2427.4359999999997"/>
  </r>
  <r>
    <x v="1"/>
    <n v="215"/>
    <n v="0"/>
    <d v="2025-03-24T00:00:00"/>
    <d v="2025-02-20T00:00:00"/>
    <d v="2025-09-13T00:00:00"/>
    <x v="22"/>
    <n v="13"/>
    <m/>
    <n v="33148.04"/>
    <s v="EUR"/>
    <n v="33148.04"/>
    <n v="3673.52"/>
    <n v="3673.52"/>
    <n v="0.11082163530634088"/>
    <x v="11"/>
    <x v="0"/>
    <x v="11"/>
    <x v="0"/>
    <n v="45958"/>
    <s v="octubre"/>
    <n v="2025"/>
    <x v="1"/>
    <x v="2"/>
    <n v="0.5"/>
    <n v="1836.76"/>
  </r>
  <r>
    <x v="1"/>
    <n v="216"/>
    <n v="1"/>
    <d v="2025-03-25T00:00:00"/>
    <d v="2025-03-17T00:00:00"/>
    <d v="2025-03-22T00:00:00"/>
    <x v="15"/>
    <n v="13"/>
    <s v="JAIMEG"/>
    <n v="58328.6"/>
    <s v="USD"/>
    <n v="50162.595999999998"/>
    <n v="5832.86"/>
    <n v="5016.2595999999994"/>
    <n v="9.9999999999999992E-2"/>
    <x v="11"/>
    <x v="0"/>
    <x v="10"/>
    <x v="0"/>
    <n v="45783"/>
    <s v="mayo"/>
    <n v="2025"/>
    <x v="1"/>
    <x v="0"/>
    <n v="0"/>
    <n v="5016.2595999999994"/>
  </r>
  <r>
    <x v="1"/>
    <n v="217"/>
    <n v="1"/>
    <d v="2025-03-25T00:00:00"/>
    <d v="2025-03-27T00:00:00"/>
    <d v="2025-03-31T00:00:00"/>
    <x v="22"/>
    <n v="13"/>
    <m/>
    <n v="3574"/>
    <s v="USD"/>
    <n v="3073.64"/>
    <n v="266.95999999999998"/>
    <n v="229.58559999999997"/>
    <n v="7.4695019585898151E-2"/>
    <x v="11"/>
    <x v="0"/>
    <x v="10"/>
    <x v="0"/>
    <n v="45792"/>
    <s v="mayo"/>
    <n v="2025"/>
    <x v="1"/>
    <x v="2"/>
    <n v="0.5"/>
    <n v="114.79279999999999"/>
  </r>
  <r>
    <x v="1"/>
    <n v="218"/>
    <n v="1"/>
    <d v="2025-03-26T00:00:00"/>
    <d v="2025-07-27T00:00:00"/>
    <d v="2025-08-05T00:00:00"/>
    <x v="15"/>
    <n v="13"/>
    <s v="MARC1989,MARIELLAP"/>
    <n v="90597.7"/>
    <s v="USD"/>
    <n v="77914.021999999997"/>
    <n v="12468.3"/>
    <n v="10722.737999999999"/>
    <n v="0.13762269903099084"/>
    <x v="11"/>
    <x v="0"/>
    <x v="3"/>
    <x v="0"/>
    <n v="45919"/>
    <s v="septiembre"/>
    <n v="2025"/>
    <x v="1"/>
    <x v="0"/>
    <n v="0"/>
    <n v="10722.737999999999"/>
  </r>
  <r>
    <x v="1"/>
    <n v="219"/>
    <n v="1"/>
    <d v="2025-03-26T00:00:00"/>
    <d v="2025-06-05T00:00:00"/>
    <d v="2025-06-25T00:00:00"/>
    <x v="18"/>
    <n v="13"/>
    <m/>
    <n v="10185.200000000001"/>
    <s v="EUR"/>
    <n v="10185.200000000001"/>
    <n v="496.02"/>
    <n v="496.02"/>
    <n v="4.8700074618073276E-2"/>
    <x v="11"/>
    <x v="0"/>
    <x v="5"/>
    <x v="0"/>
    <n v="45878"/>
    <s v="agosto"/>
    <n v="2025"/>
    <x v="1"/>
    <x v="0"/>
    <n v="0.05"/>
    <n v="471.21899999999999"/>
  </r>
  <r>
    <x v="1"/>
    <n v="220"/>
    <n v="1"/>
    <d v="2025-03-06T00:00:00"/>
    <d v="2025-04-30T00:00:00"/>
    <d v="2025-05-05T00:00:00"/>
    <x v="18"/>
    <n v="10"/>
    <m/>
    <n v="9173.7000000000007"/>
    <s v="EUR"/>
    <n v="9173.7000000000007"/>
    <n v="924.52"/>
    <n v="924.52"/>
    <n v="0.10077940198611246"/>
    <x v="11"/>
    <x v="0"/>
    <x v="1"/>
    <x v="0"/>
    <n v="45827"/>
    <s v="junio"/>
    <n v="2025"/>
    <x v="1"/>
    <x v="0"/>
    <n v="0.05"/>
    <n v="878.29399999999998"/>
  </r>
  <r>
    <x v="1"/>
    <n v="221"/>
    <n v="1"/>
    <d v="2025-03-26T00:00:00"/>
    <d v="2025-06-29T00:00:00"/>
    <d v="2025-07-06T00:00:00"/>
    <x v="22"/>
    <n v="13"/>
    <m/>
    <n v="23018"/>
    <s v="USD"/>
    <n v="19795.48"/>
    <n v="2035.16"/>
    <n v="1750.2376000000002"/>
    <n v="8.8416022243461651E-2"/>
    <x v="11"/>
    <x v="0"/>
    <x v="5"/>
    <x v="0"/>
    <n v="45889"/>
    <s v="agosto"/>
    <n v="2025"/>
    <x v="1"/>
    <x v="2"/>
    <n v="0.5"/>
    <n v="875.11880000000008"/>
  </r>
  <r>
    <x v="1"/>
    <n v="222"/>
    <n v="0"/>
    <d v="2025-03-11T00:00:00"/>
    <d v="2025-07-15T00:00:00"/>
    <d v="2025-08-25T00:00:00"/>
    <x v="18"/>
    <n v="11"/>
    <m/>
    <n v="84169.55"/>
    <s v="USD"/>
    <n v="72385.812999999995"/>
    <n v="12749.55"/>
    <n v="10964.612999999999"/>
    <n v="0.15147461284989644"/>
    <x v="11"/>
    <x v="0"/>
    <x v="3"/>
    <x v="0"/>
    <n v="45939"/>
    <s v="octubre"/>
    <n v="2025"/>
    <x v="1"/>
    <x v="0"/>
    <n v="0.05"/>
    <n v="10416.38235"/>
  </r>
  <r>
    <x v="1"/>
    <n v="223"/>
    <n v="1"/>
    <d v="2025-03-26T00:00:00"/>
    <d v="2025-04-21T00:00:00"/>
    <d v="2025-06-12T00:00:00"/>
    <x v="15"/>
    <n v="13"/>
    <s v="MARC1989"/>
    <n v="12539.51"/>
    <s v="USD"/>
    <n v="10783.9786"/>
    <n v="0"/>
    <n v="0"/>
    <n v="0"/>
    <x v="11"/>
    <x v="0"/>
    <x v="1"/>
    <x v="0"/>
    <n v="45865"/>
    <s v="julio"/>
    <n v="2025"/>
    <x v="1"/>
    <x v="0"/>
    <n v="0"/>
    <n v="0"/>
  </r>
  <r>
    <x v="1"/>
    <n v="225"/>
    <n v="1"/>
    <d v="2025-03-31T00:00:00"/>
    <d v="2025-04-17T00:00:00"/>
    <d v="2025-04-26T00:00:00"/>
    <x v="1"/>
    <n v="14"/>
    <s v="JAIMEG"/>
    <n v="1912.84"/>
    <s v="EUR"/>
    <n v="1912.84"/>
    <n v="160.72"/>
    <n v="160.72"/>
    <n v="8.4021664122456666E-2"/>
    <x v="11"/>
    <x v="0"/>
    <x v="1"/>
    <x v="0"/>
    <n v="45818"/>
    <s v="junio"/>
    <n v="2025"/>
    <x v="0"/>
    <x v="0"/>
    <n v="7.0000000000000007E-2"/>
    <n v="149.46959999999999"/>
  </r>
  <r>
    <x v="1"/>
    <n v="226"/>
    <n v="0"/>
    <d v="2025-03-31T00:00:00"/>
    <d v="2025-06-17T00:00:00"/>
    <d v="2025-07-13T00:00:00"/>
    <x v="15"/>
    <n v="14"/>
    <s v="MARC1989,MARIELLAP"/>
    <n v="30570.31"/>
    <s v="USD"/>
    <n v="26290.4666"/>
    <n v="3833.87"/>
    <n v="3297.1281999999997"/>
    <n v="0.12541155127311432"/>
    <x v="11"/>
    <x v="0"/>
    <x v="5"/>
    <x v="0"/>
    <n v="45896"/>
    <s v="agosto"/>
    <n v="2025"/>
    <x v="1"/>
    <x v="0"/>
    <n v="0"/>
    <n v="3297.1281999999997"/>
  </r>
  <r>
    <x v="1"/>
    <n v="227"/>
    <n v="1"/>
    <d v="2025-03-31T00:00:00"/>
    <d v="2025-06-16T00:00:00"/>
    <d v="2025-06-18T00:00:00"/>
    <x v="22"/>
    <n v="14"/>
    <m/>
    <n v="1822.35"/>
    <s v="USD"/>
    <n v="1567.221"/>
    <n v="195.71"/>
    <n v="168.31059999999999"/>
    <n v="0.10739429857052707"/>
    <x v="11"/>
    <x v="0"/>
    <x v="5"/>
    <x v="0"/>
    <n v="45871"/>
    <s v="agosto"/>
    <n v="2025"/>
    <x v="1"/>
    <x v="2"/>
    <n v="0.5"/>
    <n v="84.155299999999997"/>
  </r>
  <r>
    <x v="1"/>
    <n v="228"/>
    <n v="1"/>
    <d v="2025-03-31T00:00:00"/>
    <d v="2025-04-14T00:00:00"/>
    <d v="2025-04-22T00:00:00"/>
    <x v="21"/>
    <n v="14"/>
    <m/>
    <n v="31520"/>
    <s v="USD"/>
    <n v="27107.200000000001"/>
    <n v="4977.6400000000003"/>
    <n v="4280.7704000000003"/>
    <n v="0.15792005076142132"/>
    <x v="11"/>
    <x v="0"/>
    <x v="1"/>
    <x v="0"/>
    <n v="45814"/>
    <s v="junio"/>
    <n v="2025"/>
    <x v="1"/>
    <x v="2"/>
    <n v="0.5"/>
    <n v="2140.3852000000002"/>
  </r>
  <r>
    <x v="1"/>
    <n v="229"/>
    <n v="1"/>
    <d v="2025-04-01T00:00:00"/>
    <d v="2025-09-03T00:00:00"/>
    <d v="2025-09-18T00:00:00"/>
    <x v="21"/>
    <n v="14"/>
    <m/>
    <n v="20656.189999999999"/>
    <s v="USD"/>
    <n v="17764.323399999997"/>
    <n v="1679.57"/>
    <n v="1444.4302"/>
    <n v="8.1310735426039379E-2"/>
    <x v="0"/>
    <x v="0"/>
    <x v="7"/>
    <x v="0"/>
    <n v="45963"/>
    <s v="noviembre"/>
    <n v="2025"/>
    <x v="1"/>
    <x v="2"/>
    <n v="0.5"/>
    <n v="722.21510000000001"/>
  </r>
  <r>
    <x v="1"/>
    <n v="230"/>
    <n v="1"/>
    <d v="2025-04-01T00:00:00"/>
    <d v="2025-04-04T00:00:00"/>
    <d v="2025-04-06T00:00:00"/>
    <x v="15"/>
    <n v="14"/>
    <s v="MARC1989"/>
    <n v="707.47"/>
    <s v="USD"/>
    <n v="608.42420000000004"/>
    <n v="64.31"/>
    <n v="55.306600000000003"/>
    <n v="9.0901380977285257E-2"/>
    <x v="0"/>
    <x v="0"/>
    <x v="1"/>
    <x v="0"/>
    <n v="45798"/>
    <s v="mayo"/>
    <n v="2025"/>
    <x v="1"/>
    <x v="0"/>
    <n v="0"/>
    <n v="55.306600000000003"/>
  </r>
  <r>
    <x v="1"/>
    <n v="232"/>
    <n v="0"/>
    <d v="2025-04-01T00:00:00"/>
    <d v="2025-02-25T00:00:00"/>
    <d v="2025-02-26T00:00:00"/>
    <x v="16"/>
    <n v="14"/>
    <m/>
    <n v="51558.95"/>
    <s v="MXN"/>
    <n v="2423.2706499999999"/>
    <n v="3552"/>
    <n v="166.94399999999999"/>
    <n v="6.8892015838181345E-2"/>
    <x v="0"/>
    <x v="0"/>
    <x v="11"/>
    <x v="0"/>
    <n v="45759"/>
    <s v="abril"/>
    <n v="2025"/>
    <x v="1"/>
    <x v="2"/>
    <n v="0.5"/>
    <n v="83.471999999999994"/>
  </r>
  <r>
    <x v="1"/>
    <n v="235"/>
    <n v="1"/>
    <d v="2025-04-02T00:00:00"/>
    <d v="2025-02-20T00:00:00"/>
    <d v="2025-02-20T00:00:00"/>
    <x v="15"/>
    <n v="14"/>
    <s v="MARC1989"/>
    <n v="2120.8000000000002"/>
    <s v="USD"/>
    <n v="1823.8880000000001"/>
    <n v="181.23"/>
    <n v="155.8578"/>
    <n v="8.5453602414183316E-2"/>
    <x v="0"/>
    <x v="0"/>
    <x v="11"/>
    <x v="0"/>
    <n v="45753"/>
    <s v="abril"/>
    <n v="2025"/>
    <x v="1"/>
    <x v="0"/>
    <n v="0"/>
    <n v="155.8578"/>
  </r>
  <r>
    <x v="1"/>
    <n v="236"/>
    <n v="1"/>
    <d v="2025-04-02T00:00:00"/>
    <d v="2025-01-02T00:00:00"/>
    <d v="2025-01-17T00:00:00"/>
    <x v="15"/>
    <n v="14"/>
    <m/>
    <n v="13318.8"/>
    <s v="USD"/>
    <n v="11454.168"/>
    <n v="1138.1500000000001"/>
    <n v="978.80900000000008"/>
    <n v="8.5454395290867055E-2"/>
    <x v="0"/>
    <x v="0"/>
    <x v="8"/>
    <x v="0"/>
    <n v="45719"/>
    <s v="marzo"/>
    <n v="2025"/>
    <x v="1"/>
    <x v="0"/>
    <n v="0"/>
    <n v="978.80900000000008"/>
  </r>
  <r>
    <x v="1"/>
    <n v="237"/>
    <n v="1"/>
    <d v="2025-04-02T00:00:00"/>
    <d v="2025-02-09T00:00:00"/>
    <d v="2025-02-09T00:00:00"/>
    <x v="15"/>
    <n v="14"/>
    <m/>
    <n v="4100"/>
    <s v="EUR"/>
    <n v="4100"/>
    <n v="707.65"/>
    <n v="707.65"/>
    <n v="0.17259756097560974"/>
    <x v="0"/>
    <x v="0"/>
    <x v="11"/>
    <x v="0"/>
    <n v="45742"/>
    <s v="marzo"/>
    <n v="2025"/>
    <x v="1"/>
    <x v="0"/>
    <n v="0"/>
    <n v="707.65"/>
  </r>
  <r>
    <x v="1"/>
    <n v="238"/>
    <n v="1"/>
    <d v="2025-04-02T00:00:00"/>
    <d v="2025-07-18T00:00:00"/>
    <d v="2025-08-29T00:00:00"/>
    <x v="15"/>
    <n v="14"/>
    <s v="MARC1989,MARIELLAP"/>
    <n v="133523.04999999999"/>
    <s v="USD"/>
    <n v="114829.82299999999"/>
    <n v="18763.04"/>
    <n v="16136.214400000001"/>
    <n v="0.14052285354476252"/>
    <x v="0"/>
    <x v="0"/>
    <x v="3"/>
    <x v="0"/>
    <n v="45943"/>
    <s v="octubre"/>
    <n v="2025"/>
    <x v="1"/>
    <x v="0"/>
    <n v="0"/>
    <n v="16136.214400000001"/>
  </r>
  <r>
    <x v="1"/>
    <n v="239"/>
    <n v="0"/>
    <d v="2025-04-03T00:00:00"/>
    <d v="2025-04-02T00:00:00"/>
    <d v="2025-12-23T00:00:00"/>
    <x v="20"/>
    <n v="14"/>
    <m/>
    <n v="101527.25"/>
    <s v="USD"/>
    <n v="87313.434999999998"/>
    <n v="3370.6"/>
    <n v="2898.7159999999999"/>
    <n v="3.3198968749769152E-2"/>
    <x v="0"/>
    <x v="0"/>
    <x v="1"/>
    <x v="0"/>
    <n v="46059"/>
    <s v="febrero"/>
    <n v="2026"/>
    <x v="1"/>
    <x v="2"/>
    <n v="0.75"/>
    <n v="724.67900000000009"/>
  </r>
  <r>
    <x v="1"/>
    <n v="241"/>
    <n v="1"/>
    <d v="2025-04-03T00:00:00"/>
    <d v="2025-04-29T00:00:00"/>
    <d v="2025-05-05T00:00:00"/>
    <x v="15"/>
    <n v="14"/>
    <s v="JAIMEG,MARIELLAP"/>
    <n v="50770.04"/>
    <s v="USD"/>
    <n v="43662.234400000001"/>
    <n v="6228.85"/>
    <n v="5356.8110000000006"/>
    <n v="0.1226875141323505"/>
    <x v="0"/>
    <x v="0"/>
    <x v="1"/>
    <x v="0"/>
    <n v="45827"/>
    <s v="junio"/>
    <n v="2025"/>
    <x v="1"/>
    <x v="0"/>
    <n v="0"/>
    <n v="5356.8110000000006"/>
  </r>
  <r>
    <x v="1"/>
    <n v="243"/>
    <n v="1"/>
    <d v="2025-04-05T00:00:00"/>
    <d v="2025-05-13T00:00:00"/>
    <d v="2025-05-22T00:00:00"/>
    <x v="25"/>
    <n v="14"/>
    <m/>
    <n v="3693.34"/>
    <s v="EUR"/>
    <n v="3693.34"/>
    <n v="312.31"/>
    <n v="312.31"/>
    <n v="8.456031667812873E-2"/>
    <x v="0"/>
    <x v="0"/>
    <x v="2"/>
    <x v="0"/>
    <n v="45844"/>
    <s v="julio"/>
    <n v="2025"/>
    <x v="1"/>
    <x v="2"/>
    <n v="0.5"/>
    <n v="156.155"/>
  </r>
  <r>
    <x v="1"/>
    <n v="244"/>
    <n v="1"/>
    <d v="2025-04-05T00:00:00"/>
    <d v="2025-06-06T00:00:00"/>
    <d v="2025-06-24T00:00:00"/>
    <x v="25"/>
    <n v="14"/>
    <m/>
    <n v="7141.56"/>
    <s v="EUR"/>
    <n v="7141.56"/>
    <n v="543.99"/>
    <n v="543.99"/>
    <n v="7.6172432913817145E-2"/>
    <x v="0"/>
    <x v="0"/>
    <x v="5"/>
    <x v="0"/>
    <n v="45877"/>
    <s v="agosto"/>
    <n v="2025"/>
    <x v="1"/>
    <x v="2"/>
    <n v="0.5"/>
    <n v="271.995"/>
  </r>
  <r>
    <x v="1"/>
    <n v="245"/>
    <n v="1"/>
    <d v="2025-04-07T00:00:00"/>
    <d v="2025-04-14T00:00:00"/>
    <d v="2025-04-18T00:00:00"/>
    <x v="15"/>
    <n v="15"/>
    <s v="MARC1989,MARIELLAP"/>
    <n v="35407.11"/>
    <s v="EUR"/>
    <n v="35407.11"/>
    <n v="4281.16"/>
    <n v="4281.16"/>
    <n v="0.12091243820803223"/>
    <x v="0"/>
    <x v="0"/>
    <x v="1"/>
    <x v="0"/>
    <n v="45810"/>
    <s v="junio"/>
    <n v="2025"/>
    <x v="1"/>
    <x v="0"/>
    <n v="0"/>
    <n v="4281.16"/>
  </r>
  <r>
    <x v="1"/>
    <n v="246"/>
    <n v="1"/>
    <d v="2025-04-07T00:00:00"/>
    <d v="2025-01-21T00:00:00"/>
    <d v="2025-02-02T00:00:00"/>
    <x v="20"/>
    <n v="15"/>
    <m/>
    <n v="8683"/>
    <s v="USD"/>
    <n v="7467.38"/>
    <n v="747.49"/>
    <n v="642.84140000000002"/>
    <n v="8.6086606011747099E-2"/>
    <x v="0"/>
    <x v="0"/>
    <x v="8"/>
    <x v="0"/>
    <n v="45735"/>
    <s v="marzo"/>
    <n v="2025"/>
    <x v="1"/>
    <x v="2"/>
    <n v="0.75"/>
    <n v="160.71035000000001"/>
  </r>
  <r>
    <x v="1"/>
    <n v="248"/>
    <n v="1"/>
    <d v="2025-04-08T00:00:00"/>
    <d v="2025-05-26T00:00:00"/>
    <d v="2025-05-29T00:00:00"/>
    <x v="26"/>
    <n v="15"/>
    <m/>
    <n v="2300"/>
    <s v="USD"/>
    <n v="1978"/>
    <n v="185.63"/>
    <n v="159.64179999999999"/>
    <n v="8.0708695652173909E-2"/>
    <x v="0"/>
    <x v="0"/>
    <x v="2"/>
    <x v="0"/>
    <n v="45851"/>
    <s v="julio"/>
    <n v="2025"/>
    <x v="1"/>
    <x v="2"/>
    <n v="0.5"/>
    <n v="79.820899999999995"/>
  </r>
  <r>
    <x v="1"/>
    <n v="249"/>
    <n v="1"/>
    <d v="2025-04-08T00:00:00"/>
    <d v="2025-05-09T00:00:00"/>
    <d v="2025-05-11T00:00:00"/>
    <x v="26"/>
    <n v="15"/>
    <m/>
    <n v="9332.16"/>
    <s v="USD"/>
    <n v="8025.6575999999995"/>
    <n v="540"/>
    <n v="464.4"/>
    <n v="5.7864417241024584E-2"/>
    <x v="0"/>
    <x v="0"/>
    <x v="2"/>
    <x v="0"/>
    <n v="45833"/>
    <s v="junio"/>
    <n v="2025"/>
    <x v="1"/>
    <x v="2"/>
    <n v="0.5"/>
    <n v="232.2"/>
  </r>
  <r>
    <x v="1"/>
    <n v="250"/>
    <n v="1"/>
    <d v="2025-04-08T00:00:00"/>
    <d v="2025-05-15T00:00:00"/>
    <d v="2025-06-03T00:00:00"/>
    <x v="15"/>
    <n v="15"/>
    <s v="MARC1989,MARIELLAP"/>
    <n v="16740.849999999999"/>
    <s v="EUR"/>
    <n v="16740.849999999999"/>
    <n v="532.95000000000005"/>
    <n v="532.95000000000005"/>
    <n v="3.1835301074915556E-2"/>
    <x v="0"/>
    <x v="0"/>
    <x v="2"/>
    <x v="0"/>
    <n v="45856"/>
    <s v="julio"/>
    <n v="2025"/>
    <x v="1"/>
    <x v="0"/>
    <n v="0"/>
    <n v="532.95000000000005"/>
  </r>
  <r>
    <x v="1"/>
    <n v="251"/>
    <n v="0"/>
    <d v="2025-04-08T00:00:00"/>
    <d v="2025-05-14T00:00:00"/>
    <d v="2025-05-30T00:00:00"/>
    <x v="25"/>
    <n v="15"/>
    <m/>
    <n v="9187.42"/>
    <s v="EUR"/>
    <n v="9187.42"/>
    <n v="719.18"/>
    <n v="719.18"/>
    <n v="7.8278776849213375E-2"/>
    <x v="0"/>
    <x v="0"/>
    <x v="2"/>
    <x v="0"/>
    <n v="45852"/>
    <s v="julio"/>
    <n v="2025"/>
    <x v="1"/>
    <x v="2"/>
    <n v="0.5"/>
    <n v="359.59"/>
  </r>
  <r>
    <x v="1"/>
    <n v="252"/>
    <n v="1"/>
    <d v="2025-04-09T00:00:00"/>
    <d v="2025-05-10T00:00:00"/>
    <d v="2025-05-20T00:00:00"/>
    <x v="21"/>
    <n v="15"/>
    <m/>
    <n v="6474.58"/>
    <s v="USD"/>
    <n v="5568.1387999999997"/>
    <n v="430.02"/>
    <n v="369.81719999999996"/>
    <n v="6.6416663320246247E-2"/>
    <x v="0"/>
    <x v="0"/>
    <x v="2"/>
    <x v="0"/>
    <n v="45842"/>
    <s v="julio"/>
    <n v="2025"/>
    <x v="1"/>
    <x v="2"/>
    <n v="0.5"/>
    <n v="184.90859999999998"/>
  </r>
  <r>
    <x v="1"/>
    <n v="253"/>
    <n v="1"/>
    <d v="2025-04-09T00:00:00"/>
    <d v="2025-04-19T00:00:00"/>
    <d v="2025-04-21T00:00:00"/>
    <x v="18"/>
    <n v="15"/>
    <m/>
    <n v="733.5"/>
    <s v="USD"/>
    <n v="630.80999999999995"/>
    <n v="55.13"/>
    <n v="47.411799999999999"/>
    <n v="7.5160190865712351E-2"/>
    <x v="0"/>
    <x v="0"/>
    <x v="1"/>
    <x v="0"/>
    <n v="45813"/>
    <s v="junio"/>
    <n v="2025"/>
    <x v="1"/>
    <x v="0"/>
    <n v="0.05"/>
    <n v="45.04121"/>
  </r>
  <r>
    <x v="1"/>
    <n v="254"/>
    <n v="1"/>
    <d v="2025-04-10T00:00:00"/>
    <d v="2025-04-12T00:00:00"/>
    <d v="2025-04-21T00:00:00"/>
    <x v="15"/>
    <n v="15"/>
    <m/>
    <n v="41437.379999999997"/>
    <s v="USD"/>
    <n v="35636.146799999995"/>
    <n v="633.53"/>
    <n v="544.83579999999995"/>
    <n v="1.5288852721866104E-2"/>
    <x v="0"/>
    <x v="0"/>
    <x v="1"/>
    <x v="0"/>
    <n v="45813"/>
    <s v="junio"/>
    <n v="2025"/>
    <x v="1"/>
    <x v="0"/>
    <n v="0"/>
    <n v="544.83579999999995"/>
  </r>
  <r>
    <x v="1"/>
    <n v="255"/>
    <n v="1"/>
    <d v="2025-04-10T00:00:00"/>
    <d v="2025-04-12T00:00:00"/>
    <d v="2025-04-20T00:00:00"/>
    <x v="18"/>
    <n v="15"/>
    <s v="JAIMEG"/>
    <n v="141358"/>
    <s v="EUR"/>
    <n v="141358"/>
    <n v="18438"/>
    <n v="18438"/>
    <n v="0.13043478260869565"/>
    <x v="0"/>
    <x v="0"/>
    <x v="1"/>
    <x v="0"/>
    <n v="45812"/>
    <s v="junio"/>
    <n v="2025"/>
    <x v="1"/>
    <x v="0"/>
    <n v="0.05"/>
    <n v="17516.099999999999"/>
  </r>
  <r>
    <x v="1"/>
    <n v="256"/>
    <n v="0"/>
    <d v="2025-04-11T00:00:00"/>
    <d v="2025-04-12T00:00:00"/>
    <d v="2025-04-21T00:00:00"/>
    <x v="15"/>
    <n v="15"/>
    <s v="MARC1989"/>
    <n v="734.63"/>
    <s v="USD"/>
    <n v="631.78179999999998"/>
    <n v="0"/>
    <n v="0"/>
    <n v="0"/>
    <x v="0"/>
    <x v="0"/>
    <x v="1"/>
    <x v="0"/>
    <n v="45813"/>
    <s v="junio"/>
    <n v="2025"/>
    <x v="1"/>
    <x v="0"/>
    <n v="0"/>
    <n v="0"/>
  </r>
  <r>
    <x v="1"/>
    <n v="257"/>
    <n v="0"/>
    <d v="2025-04-11T00:00:00"/>
    <d v="2025-09-03T00:00:00"/>
    <d v="2025-09-08T00:00:00"/>
    <x v="20"/>
    <n v="15"/>
    <m/>
    <n v="22883.26"/>
    <s v="USD"/>
    <n v="19679.603599999999"/>
    <n v="2285.77"/>
    <n v="1965.7621999999999"/>
    <n v="9.9888302628209441E-2"/>
    <x v="0"/>
    <x v="0"/>
    <x v="7"/>
    <x v="0"/>
    <n v="45953"/>
    <s v="octubre"/>
    <n v="2025"/>
    <x v="1"/>
    <x v="2"/>
    <n v="0.75"/>
    <n v="491.44055000000003"/>
  </r>
  <r>
    <x v="1"/>
    <n v="258"/>
    <n v="1"/>
    <d v="2025-04-14T00:00:00"/>
    <d v="2025-04-22T00:00:00"/>
    <d v="2025-04-26T00:00:00"/>
    <x v="15"/>
    <n v="16"/>
    <m/>
    <n v="2530"/>
    <s v="EUR"/>
    <n v="2530"/>
    <n v="253"/>
    <n v="253"/>
    <n v="0.1"/>
    <x v="0"/>
    <x v="0"/>
    <x v="1"/>
    <x v="0"/>
    <n v="45818"/>
    <s v="junio"/>
    <n v="2025"/>
    <x v="1"/>
    <x v="0"/>
    <n v="0"/>
    <n v="253"/>
  </r>
  <r>
    <x v="1"/>
    <n v="259"/>
    <n v="1"/>
    <d v="2025-04-15T00:00:00"/>
    <d v="2025-06-16T00:00:00"/>
    <d v="2025-07-20T00:00:00"/>
    <x v="2"/>
    <n v="16"/>
    <s v="JAIMEG"/>
    <n v="1938.9"/>
    <s v="USD"/>
    <n v="1667.454"/>
    <n v="375"/>
    <n v="322.5"/>
    <n v="0.19340863376141113"/>
    <x v="0"/>
    <x v="0"/>
    <x v="5"/>
    <x v="0"/>
    <n v="45903"/>
    <s v="septiembre"/>
    <n v="2025"/>
    <x v="0"/>
    <x v="0"/>
    <n v="7.0000000000000007E-2"/>
    <n v="299.92500000000001"/>
  </r>
  <r>
    <x v="1"/>
    <n v="260"/>
    <n v="1"/>
    <d v="2025-04-15T00:00:00"/>
    <d v="2025-04-14T00:00:00"/>
    <d v="2025-04-23T00:00:00"/>
    <x v="18"/>
    <n v="16"/>
    <m/>
    <n v="42478.42"/>
    <s v="USD"/>
    <n v="36531.441200000001"/>
    <n v="1959.9"/>
    <n v="1685.5140000000001"/>
    <n v="4.6138721732117159E-2"/>
    <x v="0"/>
    <x v="0"/>
    <x v="1"/>
    <x v="0"/>
    <n v="45815"/>
    <s v="junio"/>
    <n v="2025"/>
    <x v="1"/>
    <x v="0"/>
    <n v="0.05"/>
    <n v="1601.2383000000002"/>
  </r>
  <r>
    <x v="1"/>
    <n v="261"/>
    <n v="1"/>
    <d v="2025-04-15T00:00:00"/>
    <d v="2025-10-25T00:00:00"/>
    <d v="2025-11-08T00:00:00"/>
    <x v="15"/>
    <n v="16"/>
    <s v="MARC1989,MARIELLAP"/>
    <n v="226603.09"/>
    <s v="EUR"/>
    <n v="226603.09"/>
    <n v="22686.6"/>
    <n v="22686.6"/>
    <n v="0.10011602224841681"/>
    <x v="0"/>
    <x v="0"/>
    <x v="6"/>
    <x v="0"/>
    <n v="46014"/>
    <s v="diciembre"/>
    <n v="2025"/>
    <x v="1"/>
    <x v="0"/>
    <n v="0"/>
    <n v="22686.6"/>
  </r>
  <r>
    <x v="1"/>
    <n v="262"/>
    <n v="0"/>
    <d v="2025-04-16T00:00:00"/>
    <d v="2025-11-05T00:00:00"/>
    <d v="2026-12-27T00:00:00"/>
    <x v="2"/>
    <n v="16"/>
    <s v="DIANAM,JAIMEG,MARIELLAP"/>
    <n v="284271.34999999998"/>
    <s v="USD"/>
    <n v="244473.36099999998"/>
    <n v="30562.83"/>
    <n v="26284.033800000001"/>
    <n v="0.10751287458268308"/>
    <x v="0"/>
    <x v="0"/>
    <x v="9"/>
    <x v="0"/>
    <n v="46428"/>
    <s v="febrero"/>
    <n v="2027"/>
    <x v="0"/>
    <x v="0"/>
    <n v="7.0000000000000007E-2"/>
    <n v="24444.151433999999"/>
  </r>
  <r>
    <x v="1"/>
    <n v="263"/>
    <n v="1"/>
    <d v="2025-04-21T00:00:00"/>
    <d v="2025-03-15T00:00:00"/>
    <d v="2025-04-23T00:00:00"/>
    <x v="18"/>
    <n v="17"/>
    <m/>
    <n v="465327.21"/>
    <s v="MXN"/>
    <n v="21870.37887"/>
    <n v="0"/>
    <n v="0"/>
    <n v="0"/>
    <x v="0"/>
    <x v="0"/>
    <x v="10"/>
    <x v="0"/>
    <n v="45815"/>
    <s v="junio"/>
    <n v="2025"/>
    <x v="1"/>
    <x v="0"/>
    <n v="0.05"/>
    <n v="0"/>
  </r>
  <r>
    <x v="1"/>
    <n v="264"/>
    <n v="1"/>
    <d v="2025-04-21T00:00:00"/>
    <d v="2025-06-15T00:00:00"/>
    <d v="2025-06-16T00:00:00"/>
    <x v="18"/>
    <n v="17"/>
    <m/>
    <n v="953.5"/>
    <s v="CHF"/>
    <n v="1020.245"/>
    <n v="86.02"/>
    <n v="92.041399999999996"/>
    <n v="9.0214997378080752E-2"/>
    <x v="0"/>
    <x v="0"/>
    <x v="5"/>
    <x v="0"/>
    <n v="45869"/>
    <s v="julio"/>
    <n v="2025"/>
    <x v="1"/>
    <x v="0"/>
    <n v="0.05"/>
    <n v="87.439329999999998"/>
  </r>
  <r>
    <x v="1"/>
    <n v="265"/>
    <n v="1"/>
    <d v="2025-04-21T00:00:00"/>
    <d v="2025-01-22T00:00:00"/>
    <d v="2025-01-22T00:00:00"/>
    <x v="18"/>
    <n v="17"/>
    <s v="JAIMEG"/>
    <n v="256.52999999999997"/>
    <s v="EUR"/>
    <n v="256.52999999999997"/>
    <n v="0"/>
    <n v="0"/>
    <n v="0"/>
    <x v="0"/>
    <x v="0"/>
    <x v="8"/>
    <x v="0"/>
    <n v="45724"/>
    <s v="marzo"/>
    <n v="2025"/>
    <x v="1"/>
    <x v="0"/>
    <n v="0.05"/>
    <n v="0"/>
  </r>
  <r>
    <x v="1"/>
    <n v="266"/>
    <n v="0"/>
    <d v="2025-04-21T00:00:00"/>
    <d v="2025-01-20T00:00:00"/>
    <d v="2025-04-21T00:00:00"/>
    <x v="18"/>
    <n v="17"/>
    <m/>
    <n v="390"/>
    <s v="USD"/>
    <n v="335.4"/>
    <n v="0"/>
    <n v="0"/>
    <n v="0"/>
    <x v="0"/>
    <x v="0"/>
    <x v="8"/>
    <x v="0"/>
    <n v="45813"/>
    <s v="junio"/>
    <n v="2025"/>
    <x v="1"/>
    <x v="0"/>
    <n v="0.05"/>
    <n v="0"/>
  </r>
  <r>
    <x v="1"/>
    <n v="267"/>
    <n v="1"/>
    <d v="2025-04-21T00:00:00"/>
    <d v="2025-03-26T00:00:00"/>
    <d v="2025-03-27T00:00:00"/>
    <x v="18"/>
    <n v="17"/>
    <s v="JAIMEG"/>
    <n v="926.6"/>
    <s v="USD"/>
    <n v="796.87599999999998"/>
    <n v="0"/>
    <n v="0"/>
    <n v="0"/>
    <x v="0"/>
    <x v="0"/>
    <x v="10"/>
    <x v="0"/>
    <n v="45788"/>
    <s v="mayo"/>
    <n v="2025"/>
    <x v="1"/>
    <x v="0"/>
    <n v="0.05"/>
    <n v="0"/>
  </r>
  <r>
    <x v="1"/>
    <n v="268"/>
    <n v="1"/>
    <d v="2025-04-21T00:00:00"/>
    <d v="2025-03-31T00:00:00"/>
    <d v="2025-03-31T00:00:00"/>
    <x v="18"/>
    <n v="17"/>
    <m/>
    <n v="417"/>
    <s v="USD"/>
    <n v="358.62"/>
    <n v="0"/>
    <n v="0"/>
    <n v="0"/>
    <x v="0"/>
    <x v="0"/>
    <x v="10"/>
    <x v="0"/>
    <n v="45792"/>
    <s v="mayo"/>
    <n v="2025"/>
    <x v="1"/>
    <x v="0"/>
    <n v="0.05"/>
    <n v="0"/>
  </r>
  <r>
    <x v="1"/>
    <n v="269"/>
    <n v="1"/>
    <d v="2025-04-21T00:00:00"/>
    <d v="2025-04-06T00:00:00"/>
    <d v="2025-04-06T00:00:00"/>
    <x v="18"/>
    <n v="17"/>
    <m/>
    <n v="698"/>
    <s v="USD"/>
    <n v="600.28"/>
    <n v="0"/>
    <n v="0"/>
    <n v="0"/>
    <x v="0"/>
    <x v="0"/>
    <x v="1"/>
    <x v="0"/>
    <n v="45798"/>
    <s v="mayo"/>
    <n v="2025"/>
    <x v="1"/>
    <x v="0"/>
    <n v="0.05"/>
    <n v="0"/>
  </r>
  <r>
    <x v="1"/>
    <n v="270"/>
    <n v="1"/>
    <d v="2025-04-21T00:00:00"/>
    <d v="2025-03-10T00:00:00"/>
    <d v="2025-03-10T00:00:00"/>
    <x v="18"/>
    <n v="17"/>
    <m/>
    <n v="396.07"/>
    <s v="USD"/>
    <n v="340.62020000000001"/>
    <n v="0"/>
    <n v="0"/>
    <n v="0"/>
    <x v="0"/>
    <x v="0"/>
    <x v="10"/>
    <x v="0"/>
    <n v="45771"/>
    <s v="abril"/>
    <n v="2025"/>
    <x v="1"/>
    <x v="0"/>
    <n v="0.05"/>
    <n v="0"/>
  </r>
  <r>
    <x v="1"/>
    <n v="271"/>
    <n v="1"/>
    <d v="2025-04-21T00:00:00"/>
    <d v="2025-04-14T00:00:00"/>
    <d v="2025-04-23T00:00:00"/>
    <x v="18"/>
    <n v="17"/>
    <s v="JAIMEG"/>
    <n v="1019.5"/>
    <s v="USD"/>
    <n v="876.77"/>
    <n v="27.57"/>
    <n v="23.7102"/>
    <n v="2.7042667974497305E-2"/>
    <x v="0"/>
    <x v="0"/>
    <x v="1"/>
    <x v="0"/>
    <n v="45815"/>
    <s v="junio"/>
    <n v="2025"/>
    <x v="1"/>
    <x v="0"/>
    <n v="0.05"/>
    <n v="22.52469"/>
  </r>
  <r>
    <x v="1"/>
    <n v="273"/>
    <n v="0"/>
    <d v="2025-04-21T00:00:00"/>
    <d v="2025-04-30T00:00:00"/>
    <d v="2025-05-05T00:00:00"/>
    <x v="18"/>
    <n v="17"/>
    <m/>
    <n v="3613.5"/>
    <s v="EUR"/>
    <n v="3613.5"/>
    <n v="337.35"/>
    <n v="337.35"/>
    <n v="9.3358239933582401E-2"/>
    <x v="0"/>
    <x v="0"/>
    <x v="1"/>
    <x v="0"/>
    <n v="45827"/>
    <s v="junio"/>
    <n v="2025"/>
    <x v="1"/>
    <x v="0"/>
    <n v="0.05"/>
    <n v="320.48250000000002"/>
  </r>
  <r>
    <x v="1"/>
    <n v="274"/>
    <n v="0"/>
    <d v="2025-04-21T00:00:00"/>
    <d v="2025-03-21T00:00:00"/>
    <d v="2025-03-21T00:00:00"/>
    <x v="18"/>
    <n v="17"/>
    <m/>
    <n v="555.49"/>
    <s v="USD"/>
    <n v="477.72140000000002"/>
    <n v="0"/>
    <n v="0"/>
    <n v="0"/>
    <x v="0"/>
    <x v="0"/>
    <x v="10"/>
    <x v="0"/>
    <n v="45782"/>
    <s v="mayo"/>
    <n v="2025"/>
    <x v="1"/>
    <x v="0"/>
    <n v="0.05"/>
    <n v="0"/>
  </r>
  <r>
    <x v="1"/>
    <n v="275"/>
    <n v="0"/>
    <d v="2025-04-22T00:00:00"/>
    <d v="2025-06-02T00:00:00"/>
    <d v="2025-06-04T00:00:00"/>
    <x v="18"/>
    <n v="17"/>
    <m/>
    <n v="9724.7999999999993"/>
    <s v="EUR"/>
    <n v="9724.7999999999993"/>
    <n v="960"/>
    <n v="960"/>
    <n v="9.8716683119447188E-2"/>
    <x v="0"/>
    <x v="0"/>
    <x v="5"/>
    <x v="0"/>
    <n v="45857"/>
    <s v="julio"/>
    <n v="2025"/>
    <x v="1"/>
    <x v="0"/>
    <n v="0.05"/>
    <n v="912"/>
  </r>
  <r>
    <x v="1"/>
    <n v="276"/>
    <n v="1"/>
    <d v="2025-04-22T00:00:00"/>
    <d v="2025-05-01T00:00:00"/>
    <d v="2025-05-05T00:00:00"/>
    <x v="27"/>
    <n v="17"/>
    <m/>
    <n v="187114.16"/>
    <s v="MXN"/>
    <n v="8794.3655199999994"/>
    <n v="13501.8"/>
    <n v="634.58460000000002"/>
    <n v="7.2158087875337715E-2"/>
    <x v="0"/>
    <x v="0"/>
    <x v="2"/>
    <x v="0"/>
    <n v="45827"/>
    <s v="junio"/>
    <n v="2025"/>
    <x v="1"/>
    <x v="2"/>
    <n v="0.5"/>
    <n v="317.29230000000001"/>
  </r>
  <r>
    <x v="1"/>
    <n v="278"/>
    <n v="0"/>
    <d v="2025-04-23T00:00:00"/>
    <d v="2025-11-12T00:00:00"/>
    <d v="2025-11-25T00:00:00"/>
    <x v="21"/>
    <n v="17"/>
    <m/>
    <n v="29028"/>
    <s v="USD"/>
    <n v="24964.079999999998"/>
    <n v="2887.88"/>
    <n v="2483.5768000000003"/>
    <n v="9.9486013504202858E-2"/>
    <x v="0"/>
    <x v="0"/>
    <x v="9"/>
    <x v="0"/>
    <n v="46031"/>
    <s v="enero"/>
    <n v="2026"/>
    <x v="1"/>
    <x v="2"/>
    <n v="0.5"/>
    <n v="1241.7884000000001"/>
  </r>
  <r>
    <x v="1"/>
    <n v="279"/>
    <n v="1"/>
    <d v="2025-04-23T00:00:00"/>
    <d v="2025-05-22T00:00:00"/>
    <d v="2025-06-05T00:00:00"/>
    <x v="21"/>
    <n v="17"/>
    <m/>
    <n v="51013.32"/>
    <s v="USD"/>
    <n v="43871.455199999997"/>
    <n v="4405.49"/>
    <n v="3788.7213999999999"/>
    <n v="8.6359601766754251E-2"/>
    <x v="0"/>
    <x v="0"/>
    <x v="2"/>
    <x v="0"/>
    <n v="45858"/>
    <s v="julio"/>
    <n v="2025"/>
    <x v="1"/>
    <x v="2"/>
    <n v="0.5"/>
    <n v="1894.3607"/>
  </r>
  <r>
    <x v="1"/>
    <n v="280"/>
    <n v="1"/>
    <d v="2025-04-24T00:00:00"/>
    <d v="2025-05-05T00:00:00"/>
    <d v="2025-05-06T00:00:00"/>
    <x v="15"/>
    <n v="17"/>
    <s v="MARC1989"/>
    <n v="1143.8699999999999"/>
    <s v="USD"/>
    <n v="983.7281999999999"/>
    <n v="94.04"/>
    <n v="80.874400000000009"/>
    <n v="8.2212139491375791E-2"/>
    <x v="0"/>
    <x v="0"/>
    <x v="2"/>
    <x v="0"/>
    <n v="45828"/>
    <s v="junio"/>
    <n v="2025"/>
    <x v="1"/>
    <x v="0"/>
    <n v="0"/>
    <n v="80.874400000000009"/>
  </r>
  <r>
    <x v="1"/>
    <n v="281"/>
    <n v="1"/>
    <d v="2025-04-24T00:00:00"/>
    <d v="2024-12-28T00:00:00"/>
    <d v="2024-12-28T00:00:00"/>
    <x v="15"/>
    <n v="17"/>
    <m/>
    <n v="4403.08"/>
    <s v="USD"/>
    <n v="3786.6487999999999"/>
    <n v="400.28"/>
    <n v="344.24079999999998"/>
    <n v="9.0909090909090912E-2"/>
    <x v="0"/>
    <x v="0"/>
    <x v="0"/>
    <x v="2"/>
    <n v="45699"/>
    <s v="febrero"/>
    <n v="2025"/>
    <x v="1"/>
    <x v="0"/>
    <n v="0"/>
    <n v="344.24079999999998"/>
  </r>
  <r>
    <x v="1"/>
    <n v="282"/>
    <n v="1"/>
    <d v="2025-04-24T00:00:00"/>
    <d v="2025-07-24T00:00:00"/>
    <d v="2025-08-03T00:00:00"/>
    <x v="15"/>
    <n v="17"/>
    <m/>
    <n v="26704.61"/>
    <s v="USD"/>
    <n v="22965.964599999999"/>
    <n v="1741.22"/>
    <n v="1497.4492"/>
    <n v="6.5202974317917398E-2"/>
    <x v="0"/>
    <x v="0"/>
    <x v="3"/>
    <x v="0"/>
    <n v="45917"/>
    <s v="septiembre"/>
    <n v="2025"/>
    <x v="1"/>
    <x v="0"/>
    <n v="0"/>
    <n v="1497.4492"/>
  </r>
  <r>
    <x v="1"/>
    <n v="283"/>
    <n v="1"/>
    <d v="2025-04-25T00:00:00"/>
    <d v="2024-12-19T00:00:00"/>
    <d v="2024-12-31T00:00:00"/>
    <x v="15"/>
    <n v="17"/>
    <s v="MARC1989"/>
    <n v="3108"/>
    <s v="USD"/>
    <n v="2672.88"/>
    <n v="151.41999999999999"/>
    <n v="130.22119999999998"/>
    <n v="4.8719433719433713E-2"/>
    <x v="0"/>
    <x v="0"/>
    <x v="0"/>
    <x v="2"/>
    <n v="45702"/>
    <s v="febrero"/>
    <n v="2025"/>
    <x v="1"/>
    <x v="0"/>
    <n v="0"/>
    <n v="130.22119999999998"/>
  </r>
  <r>
    <x v="1"/>
    <n v="284"/>
    <n v="1"/>
    <d v="2025-04-25T00:00:00"/>
    <d v="2024-12-28T00:00:00"/>
    <d v="2024-12-28T00:00:00"/>
    <x v="15"/>
    <n v="17"/>
    <m/>
    <n v="19328.54"/>
    <s v="USD"/>
    <n v="16622.544399999999"/>
    <n v="1757.14"/>
    <n v="1511.1404"/>
    <n v="9.0909090909090912E-2"/>
    <x v="0"/>
    <x v="0"/>
    <x v="0"/>
    <x v="2"/>
    <n v="45699"/>
    <s v="febrero"/>
    <n v="2025"/>
    <x v="1"/>
    <x v="0"/>
    <n v="0"/>
    <n v="1511.1404"/>
  </r>
  <r>
    <x v="1"/>
    <n v="285"/>
    <n v="1"/>
    <d v="2025-04-25T00:00:00"/>
    <d v="2024-12-28T00:00:00"/>
    <d v="2024-12-28T00:00:00"/>
    <x v="15"/>
    <n v="17"/>
    <m/>
    <n v="4276.47"/>
    <s v="USD"/>
    <n v="3677.7642000000001"/>
    <n v="388.77"/>
    <n v="334.34219999999999"/>
    <n v="9.0909090909090912E-2"/>
    <x v="0"/>
    <x v="0"/>
    <x v="0"/>
    <x v="2"/>
    <n v="45699"/>
    <s v="febrero"/>
    <n v="2025"/>
    <x v="1"/>
    <x v="0"/>
    <n v="0"/>
    <n v="334.34219999999999"/>
  </r>
  <r>
    <x v="1"/>
    <n v="286"/>
    <n v="1"/>
    <d v="2025-04-25T00:00:00"/>
    <d v="2025-01-11T00:00:00"/>
    <d v="2025-01-11T00:00:00"/>
    <x v="15"/>
    <n v="17"/>
    <m/>
    <n v="2297.91"/>
    <s v="USD"/>
    <n v="1976.2025999999998"/>
    <n v="208.91"/>
    <n v="179.6626"/>
    <n v="9.0913047073210004E-2"/>
    <x v="0"/>
    <x v="0"/>
    <x v="8"/>
    <x v="0"/>
    <n v="45713"/>
    <s v="febrero"/>
    <n v="2025"/>
    <x v="1"/>
    <x v="0"/>
    <n v="0"/>
    <n v="179.6626"/>
  </r>
  <r>
    <x v="1"/>
    <n v="287"/>
    <n v="0"/>
    <d v="2025-04-25T00:00:00"/>
    <d v="2025-06-25T00:00:00"/>
    <d v="2025-07-10T00:00:00"/>
    <x v="25"/>
    <n v="17"/>
    <m/>
    <n v="3806.23"/>
    <s v="EUR"/>
    <n v="3806.23"/>
    <n v="350.97"/>
    <n v="350.97"/>
    <n v="9.220935151054982E-2"/>
    <x v="0"/>
    <x v="0"/>
    <x v="5"/>
    <x v="0"/>
    <n v="45893"/>
    <s v="agosto"/>
    <n v="2025"/>
    <x v="1"/>
    <x v="2"/>
    <n v="0.5"/>
    <n v="175.48500000000001"/>
  </r>
  <r>
    <x v="1"/>
    <n v="288"/>
    <n v="1"/>
    <d v="2025-04-25T00:00:00"/>
    <d v="2025-06-29T00:00:00"/>
    <d v="2025-07-26T00:00:00"/>
    <x v="15"/>
    <n v="17"/>
    <s v="JAIMEG,MARIELLAP"/>
    <n v="36460.839999999997"/>
    <s v="USD"/>
    <n v="31356.322399999997"/>
    <n v="4564.99"/>
    <n v="3925.8914"/>
    <n v="0.12520254607408937"/>
    <x v="0"/>
    <x v="0"/>
    <x v="5"/>
    <x v="0"/>
    <n v="45909"/>
    <s v="septiembre"/>
    <n v="2025"/>
    <x v="1"/>
    <x v="0"/>
    <n v="0"/>
    <n v="3925.8914"/>
  </r>
  <r>
    <x v="1"/>
    <n v="289"/>
    <n v="1"/>
    <d v="2025-04-28T00:00:00"/>
    <d v="2025-05-14T00:00:00"/>
    <d v="2025-05-18T00:00:00"/>
    <x v="15"/>
    <n v="18"/>
    <s v="MARC1989,MARIELLAP"/>
    <n v="2070.1999999999998"/>
    <s v="USD"/>
    <n v="1780.3719999999998"/>
    <n v="276.39"/>
    <n v="237.69539999999998"/>
    <n v="0.13350883972563038"/>
    <x v="0"/>
    <x v="0"/>
    <x v="2"/>
    <x v="0"/>
    <n v="45840"/>
    <s v="julio"/>
    <n v="2025"/>
    <x v="1"/>
    <x v="0"/>
    <n v="0"/>
    <n v="237.69539999999998"/>
  </r>
  <r>
    <x v="1"/>
    <n v="290"/>
    <n v="1"/>
    <d v="2025-04-28T00:00:00"/>
    <d v="2025-05-16T00:00:00"/>
    <d v="2025-05-19T00:00:00"/>
    <x v="15"/>
    <n v="18"/>
    <s v="JAIMEG,MARIELLAP"/>
    <n v="3334.46"/>
    <s v="USD"/>
    <n v="2867.6356000000001"/>
    <n v="664.46"/>
    <n v="571.43560000000002"/>
    <n v="0.19927064652147575"/>
    <x v="0"/>
    <x v="0"/>
    <x v="2"/>
    <x v="0"/>
    <n v="45841"/>
    <s v="julio"/>
    <n v="2025"/>
    <x v="1"/>
    <x v="0"/>
    <n v="0"/>
    <n v="571.43560000000002"/>
  </r>
  <r>
    <x v="1"/>
    <n v="291"/>
    <n v="0"/>
    <d v="2025-04-28T00:00:00"/>
    <d v="2025-06-03T00:00:00"/>
    <d v="2025-07-02T00:00:00"/>
    <x v="18"/>
    <n v="18"/>
    <m/>
    <n v="44219"/>
    <s v="MXN"/>
    <n v="2078.2930000000001"/>
    <n v="700"/>
    <n v="32.9"/>
    <n v="1.5830299192654738E-2"/>
    <x v="0"/>
    <x v="0"/>
    <x v="5"/>
    <x v="0"/>
    <n v="45885"/>
    <s v="agosto"/>
    <n v="2025"/>
    <x v="1"/>
    <x v="0"/>
    <n v="0.05"/>
    <n v="31.254999999999999"/>
  </r>
  <r>
    <x v="1"/>
    <n v="292"/>
    <n v="1"/>
    <d v="2025-04-29T00:00:00"/>
    <d v="2025-04-22T00:00:00"/>
    <d v="2025-05-10T00:00:00"/>
    <x v="15"/>
    <n v="18"/>
    <s v="MARC1989"/>
    <n v="12738.93"/>
    <s v="EUR"/>
    <n v="12738.93"/>
    <n v="1327.97"/>
    <n v="1327.97"/>
    <n v="0.10424501900866086"/>
    <x v="0"/>
    <x v="0"/>
    <x v="1"/>
    <x v="0"/>
    <n v="45832"/>
    <s v="junio"/>
    <n v="2025"/>
    <x v="1"/>
    <x v="0"/>
    <n v="0"/>
    <n v="1327.97"/>
  </r>
  <r>
    <x v="1"/>
    <n v="293"/>
    <n v="1"/>
    <d v="2025-04-29T00:00:00"/>
    <d v="2025-07-14T00:00:00"/>
    <d v="2025-08-08T00:00:00"/>
    <x v="15"/>
    <n v="18"/>
    <m/>
    <n v="1365.96"/>
    <s v="USD"/>
    <n v="1174.7256"/>
    <n v="44.56"/>
    <n v="38.321600000000004"/>
    <n v="3.2621745878356617E-2"/>
    <x v="0"/>
    <x v="0"/>
    <x v="3"/>
    <x v="0"/>
    <n v="45922"/>
    <s v="septiembre"/>
    <n v="2025"/>
    <x v="1"/>
    <x v="0"/>
    <n v="0"/>
    <n v="38.321600000000004"/>
  </r>
  <r>
    <x v="1"/>
    <n v="294"/>
    <n v="0"/>
    <d v="2025-04-29T00:00:00"/>
    <d v="2025-06-18T00:00:00"/>
    <d v="2025-06-18T00:00:00"/>
    <x v="18"/>
    <n v="18"/>
    <m/>
    <n v="1345.52"/>
    <s v="EUR"/>
    <n v="1345.52"/>
    <n v="270"/>
    <n v="270"/>
    <n v="0.20066591355015162"/>
    <x v="0"/>
    <x v="0"/>
    <x v="5"/>
    <x v="0"/>
    <n v="45871"/>
    <s v="agosto"/>
    <n v="2025"/>
    <x v="1"/>
    <x v="0"/>
    <n v="0.05"/>
    <n v="256.5"/>
  </r>
  <r>
    <x v="1"/>
    <n v="295"/>
    <n v="0"/>
    <d v="2025-04-29T00:00:00"/>
    <d v="2025-07-16T00:00:00"/>
    <d v="2025-08-29T00:00:00"/>
    <x v="27"/>
    <n v="18"/>
    <m/>
    <n v="180980.6"/>
    <s v="USD"/>
    <n v="155643.31599999999"/>
    <n v="17472.91"/>
    <n v="15026.702600000001"/>
    <n v="9.6545762363479851E-2"/>
    <x v="0"/>
    <x v="0"/>
    <x v="3"/>
    <x v="0"/>
    <n v="45943"/>
    <s v="octubre"/>
    <n v="2025"/>
    <x v="1"/>
    <x v="2"/>
    <n v="0.5"/>
    <n v="7513.3513000000003"/>
  </r>
  <r>
    <x v="1"/>
    <n v="296"/>
    <n v="0"/>
    <d v="2025-04-29T00:00:00"/>
    <d v="2025-10-28T00:00:00"/>
    <d v="2025-11-14T00:00:00"/>
    <x v="27"/>
    <n v="18"/>
    <m/>
    <n v="8614.02"/>
    <s v="USD"/>
    <n v="7408.0572000000002"/>
    <n v="1533.8"/>
    <n v="1319.068"/>
    <n v="0.17805856034696924"/>
    <x v="0"/>
    <x v="0"/>
    <x v="6"/>
    <x v="0"/>
    <n v="46020"/>
    <s v="diciembre"/>
    <n v="2025"/>
    <x v="1"/>
    <x v="2"/>
    <n v="0.5"/>
    <n v="659.53399999999999"/>
  </r>
  <r>
    <x v="1"/>
    <n v="297"/>
    <n v="1"/>
    <d v="2025-04-30T00:00:00"/>
    <d v="2025-05-02T00:00:00"/>
    <d v="2025-05-05T00:00:00"/>
    <x v="21"/>
    <n v="18"/>
    <m/>
    <n v="3967.34"/>
    <s v="USD"/>
    <n v="3411.9124000000002"/>
    <n v="192.45"/>
    <n v="165.50699999999998"/>
    <n v="4.8508572494416903E-2"/>
    <x v="0"/>
    <x v="0"/>
    <x v="2"/>
    <x v="0"/>
    <n v="45827"/>
    <s v="junio"/>
    <n v="2025"/>
    <x v="1"/>
    <x v="2"/>
    <n v="0.5"/>
    <n v="82.753499999999988"/>
  </r>
  <r>
    <x v="1"/>
    <n v="298"/>
    <n v="1"/>
    <d v="2025-04-30T00:00:00"/>
    <d v="2025-05-14T00:00:00"/>
    <d v="2025-05-18T00:00:00"/>
    <x v="26"/>
    <n v="18"/>
    <m/>
    <n v="8244"/>
    <s v="USD"/>
    <n v="7089.84"/>
    <n v="600"/>
    <n v="516"/>
    <n v="7.2780203784570591E-2"/>
    <x v="0"/>
    <x v="0"/>
    <x v="2"/>
    <x v="0"/>
    <n v="45840"/>
    <s v="julio"/>
    <n v="2025"/>
    <x v="1"/>
    <x v="2"/>
    <n v="0.5"/>
    <n v="258"/>
  </r>
  <r>
    <x v="1"/>
    <n v="299"/>
    <n v="1"/>
    <d v="2025-05-01T00:00:00"/>
    <d v="2025-07-03T00:00:00"/>
    <d v="2025-07-08T00:00:00"/>
    <x v="22"/>
    <n v="18"/>
    <m/>
    <n v="8185"/>
    <s v="EUR"/>
    <n v="8185"/>
    <n v="584.38"/>
    <n v="584.38"/>
    <n v="7.1396456933414787E-2"/>
    <x v="1"/>
    <x v="0"/>
    <x v="3"/>
    <x v="0"/>
    <n v="45891"/>
    <s v="agosto"/>
    <n v="2025"/>
    <x v="1"/>
    <x v="2"/>
    <n v="0.5"/>
    <n v="292.19"/>
  </r>
  <r>
    <x v="1"/>
    <n v="300"/>
    <n v="1"/>
    <d v="2025-05-02T00:00:00"/>
    <d v="2025-03-31T00:00:00"/>
    <d v="2025-04-10T00:00:00"/>
    <x v="15"/>
    <n v="18"/>
    <s v="MARC1989,MARIELLAP"/>
    <n v="48161.65"/>
    <s v="USD"/>
    <n v="41419.019"/>
    <n v="7107.43"/>
    <n v="6112.3897999999999"/>
    <n v="0.14757447055904438"/>
    <x v="1"/>
    <x v="0"/>
    <x v="10"/>
    <x v="0"/>
    <n v="45802"/>
    <s v="mayo"/>
    <n v="2025"/>
    <x v="1"/>
    <x v="0"/>
    <n v="0"/>
    <n v="6112.3897999999999"/>
  </r>
  <r>
    <x v="1"/>
    <n v="301"/>
    <n v="1"/>
    <d v="2025-05-02T00:00:00"/>
    <d v="2025-05-03T00:00:00"/>
    <d v="2025-05-07T00:00:00"/>
    <x v="15"/>
    <n v="18"/>
    <s v="MARC1989"/>
    <n v="2408.6799999999998"/>
    <s v="USD"/>
    <n v="2071.4647999999997"/>
    <n v="268.68"/>
    <n v="231.06479999999999"/>
    <n v="0.11154657322682965"/>
    <x v="1"/>
    <x v="0"/>
    <x v="2"/>
    <x v="0"/>
    <n v="45829"/>
    <s v="junio"/>
    <n v="2025"/>
    <x v="1"/>
    <x v="0"/>
    <n v="0"/>
    <n v="231.06479999999999"/>
  </r>
  <r>
    <x v="1"/>
    <n v="302"/>
    <n v="1"/>
    <d v="2025-05-02T00:00:00"/>
    <d v="2025-01-04T00:00:00"/>
    <d v="2025-08-30T00:00:00"/>
    <x v="20"/>
    <n v="18"/>
    <m/>
    <n v="201580.06"/>
    <s v="USD"/>
    <n v="173358.85159999999"/>
    <n v="13334.45"/>
    <n v="11467.627"/>
    <n v="6.6149647936407999E-2"/>
    <x v="1"/>
    <x v="0"/>
    <x v="8"/>
    <x v="0"/>
    <n v="45944"/>
    <s v="octubre"/>
    <n v="2025"/>
    <x v="1"/>
    <x v="2"/>
    <n v="0.75"/>
    <n v="2866.9067500000001"/>
  </r>
  <r>
    <x v="1"/>
    <n v="303"/>
    <n v="0"/>
    <d v="2025-05-02T00:00:00"/>
    <d v="2025-12-20T00:00:00"/>
    <d v="2025-12-27T00:00:00"/>
    <x v="20"/>
    <n v="18"/>
    <m/>
    <n v="21550"/>
    <s v="USD"/>
    <n v="18533"/>
    <n v="4825"/>
    <n v="4149.5"/>
    <n v="0.22389791183294663"/>
    <x v="1"/>
    <x v="0"/>
    <x v="0"/>
    <x v="0"/>
    <n v="46063"/>
    <s v="febrero"/>
    <n v="2026"/>
    <x v="1"/>
    <x v="2"/>
    <n v="0.75"/>
    <n v="1037.375"/>
  </r>
  <r>
    <x v="1"/>
    <n v="304"/>
    <n v="1"/>
    <d v="2025-05-03T00:00:00"/>
    <d v="2025-08-06T00:00:00"/>
    <d v="2025-08-13T00:00:00"/>
    <x v="17"/>
    <n v="18"/>
    <s v="JORGEP"/>
    <n v="24162"/>
    <s v="EUR"/>
    <n v="24162"/>
    <n v="1134.67"/>
    <n v="1134.67"/>
    <n v="4.6960930386557409E-2"/>
    <x v="1"/>
    <x v="0"/>
    <x v="4"/>
    <x v="0"/>
    <n v="45927"/>
    <s v="septiembre"/>
    <n v="2025"/>
    <x v="1"/>
    <x v="2"/>
    <n v="0.5"/>
    <n v="567.33500000000004"/>
  </r>
  <r>
    <x v="1"/>
    <n v="305"/>
    <n v="1"/>
    <d v="2025-05-05T00:00:00"/>
    <d v="2025-05-15T00:00:00"/>
    <d v="2025-05-18T00:00:00"/>
    <x v="15"/>
    <n v="19"/>
    <s v="MARC1989,MARIELLAP"/>
    <n v="16692.39"/>
    <s v="USD"/>
    <n v="14355.455399999999"/>
    <n v="253.7"/>
    <n v="218.18199999999999"/>
    <n v="1.519854256939839E-2"/>
    <x v="1"/>
    <x v="0"/>
    <x v="2"/>
    <x v="0"/>
    <n v="45840"/>
    <s v="julio"/>
    <n v="2025"/>
    <x v="1"/>
    <x v="0"/>
    <n v="0"/>
    <n v="218.18199999999999"/>
  </r>
  <r>
    <x v="1"/>
    <n v="306"/>
    <n v="1"/>
    <d v="2025-05-05T00:00:00"/>
    <d v="2025-07-22T00:00:00"/>
    <d v="2025-08-03T00:00:00"/>
    <x v="15"/>
    <n v="19"/>
    <s v="ISRAELB"/>
    <n v="31962.5"/>
    <s v="USD"/>
    <n v="27487.75"/>
    <n v="3883.16"/>
    <n v="3339.5175999999997"/>
    <n v="0.12149112240907312"/>
    <x v="1"/>
    <x v="0"/>
    <x v="3"/>
    <x v="0"/>
    <n v="45917"/>
    <s v="septiembre"/>
    <n v="2025"/>
    <x v="1"/>
    <x v="0"/>
    <n v="0"/>
    <n v="3339.5175999999997"/>
  </r>
  <r>
    <x v="1"/>
    <n v="307"/>
    <n v="1"/>
    <d v="2025-05-05T00:00:00"/>
    <d v="2025-04-23T00:00:00"/>
    <d v="2025-04-26T00:00:00"/>
    <x v="15"/>
    <n v="19"/>
    <s v="MARC1989,MARIELLAP"/>
    <n v="8076"/>
    <s v="USD"/>
    <n v="6945.36"/>
    <n v="537"/>
    <n v="461.82"/>
    <n v="6.6493313521545319E-2"/>
    <x v="1"/>
    <x v="0"/>
    <x v="1"/>
    <x v="0"/>
    <n v="45818"/>
    <s v="junio"/>
    <n v="2025"/>
    <x v="1"/>
    <x v="0"/>
    <n v="0"/>
    <n v="461.82"/>
  </r>
  <r>
    <x v="1"/>
    <n v="308"/>
    <n v="1"/>
    <d v="2025-05-05T00:00:00"/>
    <d v="2025-04-10T00:00:00"/>
    <d v="2025-04-12T00:00:00"/>
    <x v="15"/>
    <n v="19"/>
    <s v="MARC1989,MARIELLAP"/>
    <n v="1869.15"/>
    <s v="USD"/>
    <n v="1607.4690000000001"/>
    <n v="121.26"/>
    <n v="104.28360000000001"/>
    <n v="6.4874408153438728E-2"/>
    <x v="1"/>
    <x v="0"/>
    <x v="1"/>
    <x v="0"/>
    <n v="45804"/>
    <s v="mayo"/>
    <n v="2025"/>
    <x v="1"/>
    <x v="0"/>
    <n v="0"/>
    <n v="104.28360000000001"/>
  </r>
  <r>
    <x v="1"/>
    <n v="309"/>
    <n v="0"/>
    <d v="2025-05-06T00:00:00"/>
    <d v="2025-07-19T00:00:00"/>
    <d v="2025-08-15T00:00:00"/>
    <x v="15"/>
    <n v="19"/>
    <s v="ISRAELB"/>
    <n v="10493.96"/>
    <s v="USD"/>
    <n v="9024.8055999999997"/>
    <n v="989.34"/>
    <n v="850.83240000000001"/>
    <n v="9.4277088915909732E-2"/>
    <x v="1"/>
    <x v="0"/>
    <x v="3"/>
    <x v="0"/>
    <n v="45929"/>
    <s v="septiembre"/>
    <n v="2025"/>
    <x v="1"/>
    <x v="0"/>
    <n v="0"/>
    <n v="850.83240000000001"/>
  </r>
  <r>
    <x v="1"/>
    <n v="310"/>
    <n v="1"/>
    <d v="2025-05-07T00:00:00"/>
    <d v="2025-06-12T00:00:00"/>
    <d v="2025-06-30T00:00:00"/>
    <x v="1"/>
    <n v="19"/>
    <s v="JAIMEG"/>
    <n v="1593327.99"/>
    <s v="MXN"/>
    <n v="74886.415529999998"/>
    <n v="265427.59000000003"/>
    <n v="12475.096730000001"/>
    <n v="0.16658691221510522"/>
    <x v="1"/>
    <x v="0"/>
    <x v="5"/>
    <x v="0"/>
    <n v="45883"/>
    <s v="agosto"/>
    <n v="2025"/>
    <x v="0"/>
    <x v="0"/>
    <n v="7.0000000000000007E-2"/>
    <n v="11601.8399589"/>
  </r>
  <r>
    <x v="1"/>
    <n v="311"/>
    <n v="1"/>
    <d v="2025-05-07T00:00:00"/>
    <d v="2025-05-20T00:00:00"/>
    <d v="2025-05-22T00:00:00"/>
    <x v="20"/>
    <n v="19"/>
    <m/>
    <n v="2045"/>
    <s v="USD"/>
    <n v="1758.7"/>
    <n v="97.88"/>
    <n v="84.1768"/>
    <n v="4.7863080684596576E-2"/>
    <x v="1"/>
    <x v="0"/>
    <x v="2"/>
    <x v="0"/>
    <n v="45844"/>
    <s v="julio"/>
    <n v="2025"/>
    <x v="1"/>
    <x v="2"/>
    <n v="0.75"/>
    <n v="21.044200000000004"/>
  </r>
  <r>
    <x v="1"/>
    <n v="312"/>
    <n v="0"/>
    <d v="2025-05-07T00:00:00"/>
    <d v="2025-01-25T00:00:00"/>
    <d v="2025-02-09T00:00:00"/>
    <x v="18"/>
    <n v="19"/>
    <m/>
    <n v="1196"/>
    <s v="USD"/>
    <n v="1028.56"/>
    <n v="0"/>
    <n v="0"/>
    <n v="0"/>
    <x v="1"/>
    <x v="0"/>
    <x v="8"/>
    <x v="0"/>
    <n v="45742"/>
    <s v="marzo"/>
    <n v="2025"/>
    <x v="1"/>
    <x v="0"/>
    <n v="0.05"/>
    <n v="0"/>
  </r>
  <r>
    <x v="1"/>
    <n v="313"/>
    <n v="0"/>
    <d v="2025-05-07T00:00:00"/>
    <d v="2025-01-18T00:00:00"/>
    <d v="2025-01-19T00:00:00"/>
    <x v="18"/>
    <n v="19"/>
    <m/>
    <n v="259.64999999999998"/>
    <s v="USD"/>
    <n v="223.29899999999998"/>
    <n v="0"/>
    <n v="0"/>
    <n v="0"/>
    <x v="1"/>
    <x v="0"/>
    <x v="8"/>
    <x v="0"/>
    <n v="45721"/>
    <s v="marzo"/>
    <n v="2025"/>
    <x v="1"/>
    <x v="0"/>
    <n v="0.05"/>
    <n v="0"/>
  </r>
  <r>
    <x v="1"/>
    <n v="314"/>
    <n v="0"/>
    <d v="2025-05-07T00:00:00"/>
    <d v="2025-02-27T00:00:00"/>
    <d v="2025-03-03T00:00:00"/>
    <x v="18"/>
    <n v="19"/>
    <m/>
    <n v="1029.26"/>
    <s v="USD"/>
    <n v="885.16359999999997"/>
    <n v="0"/>
    <n v="0"/>
    <n v="0"/>
    <x v="1"/>
    <x v="0"/>
    <x v="11"/>
    <x v="0"/>
    <n v="45764"/>
    <s v="abril"/>
    <n v="2025"/>
    <x v="1"/>
    <x v="0"/>
    <n v="0.05"/>
    <n v="0"/>
  </r>
  <r>
    <x v="1"/>
    <n v="315"/>
    <n v="0"/>
    <d v="2025-05-07T00:00:00"/>
    <d v="2025-03-23T00:00:00"/>
    <s v="0000-00-00"/>
    <x v="18"/>
    <n v="19"/>
    <m/>
    <n v="769.8"/>
    <s v="USD"/>
    <n v="662.02799999999991"/>
    <n v="0"/>
    <n v="0"/>
    <n v="0"/>
    <x v="1"/>
    <x v="0"/>
    <x v="10"/>
    <x v="0"/>
    <e v="#VALUE!"/>
    <e v="#VALUE!"/>
    <e v="#VALUE!"/>
    <x v="1"/>
    <x v="0"/>
    <n v="0.05"/>
    <n v="0"/>
  </r>
  <r>
    <x v="1"/>
    <n v="316"/>
    <n v="1"/>
    <d v="2025-05-08T00:00:00"/>
    <d v="2025-03-26T00:00:00"/>
    <d v="2025-03-27T00:00:00"/>
    <x v="18"/>
    <n v="19"/>
    <s v="JAIMEG"/>
    <n v="886.6"/>
    <s v="USD"/>
    <n v="762.476"/>
    <n v="0"/>
    <n v="0"/>
    <n v="0"/>
    <x v="1"/>
    <x v="0"/>
    <x v="10"/>
    <x v="0"/>
    <n v="45788"/>
    <s v="mayo"/>
    <n v="2025"/>
    <x v="1"/>
    <x v="0"/>
    <n v="0.05"/>
    <n v="0"/>
  </r>
  <r>
    <x v="1"/>
    <n v="317"/>
    <n v="0"/>
    <d v="2025-05-08T00:00:00"/>
    <d v="2025-04-06T00:00:00"/>
    <d v="2025-04-06T00:00:00"/>
    <x v="18"/>
    <n v="19"/>
    <m/>
    <n v="695.8"/>
    <s v="USD"/>
    <n v="598.38799999999992"/>
    <n v="0"/>
    <n v="0"/>
    <n v="0"/>
    <x v="1"/>
    <x v="0"/>
    <x v="1"/>
    <x v="0"/>
    <n v="45798"/>
    <s v="mayo"/>
    <n v="2025"/>
    <x v="1"/>
    <x v="0"/>
    <n v="0.05"/>
    <n v="0"/>
  </r>
  <r>
    <x v="1"/>
    <n v="318"/>
    <n v="0"/>
    <d v="2025-05-08T00:00:00"/>
    <d v="2025-04-03T00:00:00"/>
    <d v="2025-04-03T00:00:00"/>
    <x v="18"/>
    <n v="19"/>
    <m/>
    <n v="379"/>
    <s v="USD"/>
    <n v="325.94"/>
    <n v="0"/>
    <n v="0"/>
    <n v="0"/>
    <x v="1"/>
    <x v="0"/>
    <x v="1"/>
    <x v="0"/>
    <n v="45795"/>
    <s v="mayo"/>
    <n v="2025"/>
    <x v="1"/>
    <x v="0"/>
    <n v="0.05"/>
    <n v="0"/>
  </r>
  <r>
    <x v="1"/>
    <n v="319"/>
    <n v="0"/>
    <d v="2025-05-08T00:00:00"/>
    <d v="2025-04-11T00:00:00"/>
    <d v="2025-04-13T00:00:00"/>
    <x v="18"/>
    <n v="19"/>
    <m/>
    <n v="866.4"/>
    <s v="USD"/>
    <n v="745.10399999999993"/>
    <n v="0"/>
    <n v="0"/>
    <n v="0"/>
    <x v="1"/>
    <x v="0"/>
    <x v="1"/>
    <x v="0"/>
    <n v="45805"/>
    <s v="mayo"/>
    <n v="2025"/>
    <x v="1"/>
    <x v="0"/>
    <n v="0.05"/>
    <n v="0"/>
  </r>
  <r>
    <x v="1"/>
    <n v="320"/>
    <n v="0"/>
    <d v="2025-05-08T00:00:00"/>
    <d v="2025-04-03T00:00:00"/>
    <d v="2025-04-03T00:00:00"/>
    <x v="18"/>
    <n v="19"/>
    <m/>
    <n v="1916"/>
    <s v="USD"/>
    <n v="1647.76"/>
    <n v="0"/>
    <n v="0"/>
    <n v="0"/>
    <x v="1"/>
    <x v="0"/>
    <x v="1"/>
    <x v="0"/>
    <n v="45795"/>
    <s v="mayo"/>
    <n v="2025"/>
    <x v="1"/>
    <x v="0"/>
    <n v="0.05"/>
    <n v="0"/>
  </r>
  <r>
    <x v="1"/>
    <n v="321"/>
    <n v="0"/>
    <d v="2025-05-08T00:00:00"/>
    <d v="2025-04-08T00:00:00"/>
    <d v="2025-04-08T00:00:00"/>
    <x v="18"/>
    <n v="19"/>
    <m/>
    <n v="261.60000000000002"/>
    <s v="USD"/>
    <n v="224.97600000000003"/>
    <n v="0"/>
    <n v="0"/>
    <n v="0"/>
    <x v="1"/>
    <x v="0"/>
    <x v="1"/>
    <x v="0"/>
    <n v="45800"/>
    <s v="mayo"/>
    <n v="2025"/>
    <x v="1"/>
    <x v="0"/>
    <n v="0.05"/>
    <n v="0"/>
  </r>
  <r>
    <x v="1"/>
    <n v="322"/>
    <n v="0"/>
    <d v="2025-05-08T00:00:00"/>
    <d v="2025-07-06T00:00:00"/>
    <d v="2025-07-06T00:00:00"/>
    <x v="18"/>
    <n v="19"/>
    <m/>
    <n v="1401"/>
    <s v="USD"/>
    <n v="1204.8599999999999"/>
    <n v="0"/>
    <n v="0"/>
    <n v="0"/>
    <x v="1"/>
    <x v="0"/>
    <x v="3"/>
    <x v="0"/>
    <n v="45889"/>
    <s v="agosto"/>
    <n v="2025"/>
    <x v="1"/>
    <x v="0"/>
    <n v="0.05"/>
    <n v="0"/>
  </r>
  <r>
    <x v="1"/>
    <n v="323"/>
    <n v="0"/>
    <d v="2025-05-08T00:00:00"/>
    <d v="2025-06-09T00:00:00"/>
    <d v="2025-07-14T00:00:00"/>
    <x v="18"/>
    <n v="19"/>
    <m/>
    <n v="60208.3"/>
    <s v="MXN"/>
    <n v="2829.7901000000002"/>
    <n v="678.3"/>
    <n v="31.880099999999999"/>
    <n v="1.126588859011133E-2"/>
    <x v="1"/>
    <x v="0"/>
    <x v="5"/>
    <x v="0"/>
    <n v="45897"/>
    <s v="agosto"/>
    <n v="2025"/>
    <x v="1"/>
    <x v="0"/>
    <n v="0.05"/>
    <n v="30.286095"/>
  </r>
  <r>
    <x v="1"/>
    <n v="324"/>
    <n v="0"/>
    <d v="2025-05-08T00:00:00"/>
    <d v="2025-06-23T00:00:00"/>
    <d v="2025-07-14T00:00:00"/>
    <x v="18"/>
    <n v="19"/>
    <m/>
    <n v="54735"/>
    <s v="MXN"/>
    <n v="2572.5450000000001"/>
    <n v="0"/>
    <n v="0"/>
    <n v="0"/>
    <x v="1"/>
    <x v="0"/>
    <x v="5"/>
    <x v="0"/>
    <n v="45897"/>
    <s v="agosto"/>
    <n v="2025"/>
    <x v="1"/>
    <x v="0"/>
    <n v="0.05"/>
    <n v="0"/>
  </r>
  <r>
    <x v="1"/>
    <n v="325"/>
    <n v="0"/>
    <d v="2025-05-08T00:00:00"/>
    <d v="2025-08-12T00:00:00"/>
    <d v="2025-08-21T00:00:00"/>
    <x v="18"/>
    <n v="19"/>
    <m/>
    <n v="127330"/>
    <s v="MXN"/>
    <n v="5984.51"/>
    <n v="0"/>
    <n v="0"/>
    <n v="0"/>
    <x v="1"/>
    <x v="0"/>
    <x v="4"/>
    <x v="0"/>
    <n v="45935"/>
    <s v="octubre"/>
    <n v="2025"/>
    <x v="1"/>
    <x v="0"/>
    <n v="0.05"/>
    <n v="0"/>
  </r>
  <r>
    <x v="1"/>
    <n v="326"/>
    <n v="1"/>
    <d v="2025-05-08T00:00:00"/>
    <d v="2025-02-05T00:00:00"/>
    <d v="2025-02-06T00:00:00"/>
    <x v="18"/>
    <n v="19"/>
    <s v="JAIMEG"/>
    <n v="525"/>
    <s v="EUR"/>
    <n v="525"/>
    <n v="79.39"/>
    <n v="79.39"/>
    <n v="0.15121904761904761"/>
    <x v="1"/>
    <x v="0"/>
    <x v="11"/>
    <x v="0"/>
    <n v="45739"/>
    <s v="marzo"/>
    <n v="2025"/>
    <x v="1"/>
    <x v="0"/>
    <n v="0.05"/>
    <n v="75.420500000000004"/>
  </r>
  <r>
    <x v="1"/>
    <n v="327"/>
    <n v="1"/>
    <d v="2025-05-08T00:00:00"/>
    <d v="2025-04-08T00:00:00"/>
    <d v="2025-04-16T00:00:00"/>
    <x v="15"/>
    <n v="19"/>
    <m/>
    <n v="10449.41"/>
    <s v="USD"/>
    <n v="8986.4925999999996"/>
    <n v="1324.76"/>
    <n v="1139.2936"/>
    <n v="0.12677844969237498"/>
    <x v="1"/>
    <x v="0"/>
    <x v="1"/>
    <x v="0"/>
    <n v="45808"/>
    <s v="mayo"/>
    <n v="2025"/>
    <x v="1"/>
    <x v="0"/>
    <n v="0"/>
    <n v="1139.2936"/>
  </r>
  <r>
    <x v="1"/>
    <n v="328"/>
    <n v="1"/>
    <d v="2025-05-08T00:00:00"/>
    <d v="2025-05-14T00:00:00"/>
    <d v="2025-05-22T00:00:00"/>
    <x v="22"/>
    <n v="19"/>
    <m/>
    <n v="8827.1"/>
    <s v="USD"/>
    <n v="7591.3060000000005"/>
    <n v="70"/>
    <n v="60.199999999999996"/>
    <n v="7.9301242763761583E-3"/>
    <x v="1"/>
    <x v="0"/>
    <x v="2"/>
    <x v="0"/>
    <n v="45844"/>
    <s v="julio"/>
    <n v="2025"/>
    <x v="1"/>
    <x v="2"/>
    <n v="0.5"/>
    <n v="30.099999999999998"/>
  </r>
  <r>
    <x v="1"/>
    <n v="329"/>
    <n v="0"/>
    <d v="2025-04-01T00:00:00"/>
    <d v="2025-04-01T00:00:00"/>
    <d v="2025-11-21T00:00:00"/>
    <x v="22"/>
    <n v="14"/>
    <m/>
    <n v="36333.599999999999"/>
    <s v="USD"/>
    <n v="31246.895999999997"/>
    <n v="2933.74"/>
    <n v="2523.0164"/>
    <n v="8.0744544994165182E-2"/>
    <x v="0"/>
    <x v="0"/>
    <x v="1"/>
    <x v="0"/>
    <n v="46027"/>
    <s v="enero"/>
    <n v="2026"/>
    <x v="1"/>
    <x v="2"/>
    <n v="0.5"/>
    <n v="1261.5082"/>
  </r>
  <r>
    <x v="1"/>
    <n v="330"/>
    <n v="1"/>
    <d v="2025-05-09T00:00:00"/>
    <d v="2025-05-17T00:00:00"/>
    <d v="2025-05-26T00:00:00"/>
    <x v="15"/>
    <n v="19"/>
    <s v="MARC1989"/>
    <n v="17786.22"/>
    <s v="USD"/>
    <n v="15296.149200000002"/>
    <n v="2209.58"/>
    <n v="1900.2387999999999"/>
    <n v="0.12422988133510098"/>
    <x v="1"/>
    <x v="0"/>
    <x v="2"/>
    <x v="0"/>
    <n v="45848"/>
    <s v="julio"/>
    <n v="2025"/>
    <x v="1"/>
    <x v="0"/>
    <n v="0"/>
    <n v="1900.2387999999999"/>
  </r>
  <r>
    <x v="1"/>
    <n v="331"/>
    <n v="0"/>
    <d v="2025-05-12T00:00:00"/>
    <d v="2025-05-22T00:00:00"/>
    <d v="2025-06-04T00:00:00"/>
    <x v="18"/>
    <n v="20"/>
    <m/>
    <n v="704.8"/>
    <s v="USD"/>
    <n v="606.12799999999993"/>
    <n v="0"/>
    <n v="0"/>
    <n v="0"/>
    <x v="1"/>
    <x v="0"/>
    <x v="2"/>
    <x v="0"/>
    <n v="45857"/>
    <s v="julio"/>
    <n v="2025"/>
    <x v="1"/>
    <x v="0"/>
    <n v="0.05"/>
    <n v="0"/>
  </r>
  <r>
    <x v="1"/>
    <n v="332"/>
    <n v="0"/>
    <d v="2025-05-12T00:00:00"/>
    <d v="2025-05-29T00:00:00"/>
    <d v="2025-06-06T00:00:00"/>
    <x v="20"/>
    <n v="20"/>
    <m/>
    <n v="447940.47"/>
    <s v="MXN"/>
    <n v="21053.202089999999"/>
    <n v="26803.51"/>
    <n v="1259.7649699999999"/>
    <n v="5.9837214529868218E-2"/>
    <x v="1"/>
    <x v="0"/>
    <x v="2"/>
    <x v="0"/>
    <n v="45859"/>
    <s v="julio"/>
    <n v="2025"/>
    <x v="1"/>
    <x v="2"/>
    <n v="0.75"/>
    <n v="314.94124250000004"/>
  </r>
  <r>
    <x v="1"/>
    <n v="333"/>
    <n v="0"/>
    <d v="2025-05-13T00:00:00"/>
    <d v="2025-05-03T00:00:00"/>
    <d v="2025-05-04T00:00:00"/>
    <x v="18"/>
    <n v="20"/>
    <m/>
    <n v="1221"/>
    <s v="USD"/>
    <n v="1050.06"/>
    <n v="0"/>
    <n v="0"/>
    <n v="0"/>
    <x v="1"/>
    <x v="0"/>
    <x v="2"/>
    <x v="0"/>
    <n v="45826"/>
    <s v="junio"/>
    <n v="2025"/>
    <x v="1"/>
    <x v="0"/>
    <n v="0.05"/>
    <n v="0"/>
  </r>
  <r>
    <x v="1"/>
    <n v="334"/>
    <n v="0"/>
    <d v="2025-05-13T00:00:00"/>
    <d v="2025-05-10T00:00:00"/>
    <d v="2025-05-10T00:00:00"/>
    <x v="18"/>
    <n v="20"/>
    <m/>
    <n v="1630.2"/>
    <s v="USD"/>
    <n v="1401.972"/>
    <n v="0"/>
    <n v="0"/>
    <n v="0"/>
    <x v="1"/>
    <x v="0"/>
    <x v="2"/>
    <x v="0"/>
    <n v="45832"/>
    <s v="junio"/>
    <n v="2025"/>
    <x v="1"/>
    <x v="0"/>
    <n v="0.05"/>
    <n v="0"/>
  </r>
  <r>
    <x v="1"/>
    <n v="335"/>
    <n v="0"/>
    <d v="2025-05-13T00:00:00"/>
    <d v="2025-05-05T00:00:00"/>
    <d v="2025-05-05T00:00:00"/>
    <x v="18"/>
    <n v="20"/>
    <m/>
    <n v="98"/>
    <s v="USD"/>
    <n v="84.28"/>
    <n v="0"/>
    <n v="0"/>
    <n v="0"/>
    <x v="1"/>
    <x v="0"/>
    <x v="2"/>
    <x v="0"/>
    <n v="45827"/>
    <s v="junio"/>
    <n v="2025"/>
    <x v="1"/>
    <x v="0"/>
    <n v="0.05"/>
    <n v="0"/>
  </r>
  <r>
    <x v="1"/>
    <n v="336"/>
    <n v="0"/>
    <d v="2025-05-13T00:00:00"/>
    <d v="2025-05-01T00:00:00"/>
    <d v="2025-05-02T00:00:00"/>
    <x v="18"/>
    <n v="20"/>
    <m/>
    <n v="428.8"/>
    <s v="USD"/>
    <n v="368.76800000000003"/>
    <n v="0"/>
    <n v="0"/>
    <n v="0"/>
    <x v="1"/>
    <x v="0"/>
    <x v="2"/>
    <x v="0"/>
    <n v="45824"/>
    <s v="junio"/>
    <n v="2025"/>
    <x v="1"/>
    <x v="0"/>
    <n v="0.05"/>
    <n v="0"/>
  </r>
  <r>
    <x v="1"/>
    <n v="337"/>
    <n v="0"/>
    <d v="2025-05-13T00:00:00"/>
    <d v="2025-07-01T00:00:00"/>
    <d v="2025-07-01T00:00:00"/>
    <x v="18"/>
    <n v="20"/>
    <m/>
    <n v="1012.3"/>
    <s v="USD"/>
    <n v="870.57799999999997"/>
    <n v="0"/>
    <n v="0"/>
    <n v="0"/>
    <x v="1"/>
    <x v="0"/>
    <x v="3"/>
    <x v="0"/>
    <n v="45884"/>
    <s v="agosto"/>
    <n v="2025"/>
    <x v="1"/>
    <x v="0"/>
    <n v="0.05"/>
    <n v="0"/>
  </r>
  <r>
    <x v="1"/>
    <n v="338"/>
    <n v="0"/>
    <d v="2025-05-13T00:00:00"/>
    <d v="2025-05-08T00:00:00"/>
    <d v="2025-05-08T00:00:00"/>
    <x v="18"/>
    <n v="20"/>
    <m/>
    <n v="296.3"/>
    <s v="USD"/>
    <n v="254.81800000000001"/>
    <n v="0"/>
    <n v="0"/>
    <n v="0"/>
    <x v="1"/>
    <x v="0"/>
    <x v="2"/>
    <x v="0"/>
    <n v="45830"/>
    <s v="junio"/>
    <n v="2025"/>
    <x v="1"/>
    <x v="0"/>
    <n v="0.05"/>
    <n v="0"/>
  </r>
  <r>
    <x v="1"/>
    <n v="339"/>
    <n v="0"/>
    <d v="2025-05-13T00:00:00"/>
    <d v="2025-05-09T00:00:00"/>
    <d v="2025-05-09T00:00:00"/>
    <x v="18"/>
    <n v="20"/>
    <m/>
    <n v="981.6"/>
    <s v="USD"/>
    <n v="844.17600000000004"/>
    <n v="0"/>
    <n v="0"/>
    <n v="0"/>
    <x v="1"/>
    <x v="0"/>
    <x v="2"/>
    <x v="0"/>
    <n v="45831"/>
    <s v="junio"/>
    <n v="2025"/>
    <x v="1"/>
    <x v="0"/>
    <n v="0.05"/>
    <n v="0"/>
  </r>
  <r>
    <x v="1"/>
    <n v="340"/>
    <n v="1"/>
    <d v="2025-05-14T00:00:00"/>
    <d v="2025-08-04T00:00:00"/>
    <d v="2025-08-10T00:00:00"/>
    <x v="15"/>
    <n v="20"/>
    <s v="MARC1989,MARIELLAP"/>
    <n v="175373.05"/>
    <s v="USD"/>
    <n v="150820.82299999997"/>
    <n v="16038.14"/>
    <n v="13792.8004"/>
    <n v="9.1451565676710325E-2"/>
    <x v="1"/>
    <x v="0"/>
    <x v="4"/>
    <x v="0"/>
    <n v="45924"/>
    <s v="septiembre"/>
    <n v="2025"/>
    <x v="1"/>
    <x v="0"/>
    <n v="0"/>
    <n v="13792.8004"/>
  </r>
  <r>
    <x v="1"/>
    <n v="341"/>
    <n v="1"/>
    <d v="2025-05-14T00:00:00"/>
    <d v="2025-08-01T00:00:00"/>
    <d v="2025-08-14T00:00:00"/>
    <x v="1"/>
    <n v="20"/>
    <s v="JAIMEG"/>
    <n v="52130.1"/>
    <s v="USD"/>
    <n v="44831.885999999999"/>
    <n v="9259.58"/>
    <n v="7963.2388000000001"/>
    <n v="0.17762444345972864"/>
    <x v="1"/>
    <x v="0"/>
    <x v="4"/>
    <x v="0"/>
    <n v="45928"/>
    <s v="septiembre"/>
    <n v="2025"/>
    <x v="0"/>
    <x v="0"/>
    <n v="7.0000000000000007E-2"/>
    <n v="7405.8120840000001"/>
  </r>
  <r>
    <x v="1"/>
    <n v="342"/>
    <n v="0"/>
    <d v="2025-05-14T00:00:00"/>
    <d v="2025-07-01T00:00:00"/>
    <d v="2025-07-07T00:00:00"/>
    <x v="23"/>
    <n v="20"/>
    <s v="DIANAM,MARC1989"/>
    <n v="16401.41"/>
    <s v="MXN"/>
    <n v="770.86626999999999"/>
    <n v="1285.69"/>
    <n v="60.427430000000001"/>
    <n v="7.8388992165917451E-2"/>
    <x v="1"/>
    <x v="0"/>
    <x v="3"/>
    <x v="0"/>
    <n v="45890"/>
    <s v="agosto"/>
    <n v="2025"/>
    <x v="1"/>
    <x v="0"/>
    <n v="0"/>
    <n v="60.427430000000001"/>
  </r>
  <r>
    <x v="1"/>
    <n v="343"/>
    <n v="0"/>
    <d v="2025-05-14T00:00:00"/>
    <d v="2025-06-10T00:00:00"/>
    <d v="2025-06-10T00:00:00"/>
    <x v="18"/>
    <n v="20"/>
    <m/>
    <n v="198.6"/>
    <s v="USD"/>
    <n v="170.79599999999999"/>
    <n v="0"/>
    <n v="0"/>
    <n v="0"/>
    <x v="1"/>
    <x v="0"/>
    <x v="5"/>
    <x v="0"/>
    <n v="45863"/>
    <s v="julio"/>
    <n v="2025"/>
    <x v="1"/>
    <x v="0"/>
    <n v="0.05"/>
    <n v="0"/>
  </r>
  <r>
    <x v="1"/>
    <n v="345"/>
    <n v="0"/>
    <d v="2025-05-15T00:00:00"/>
    <d v="2025-02-16T00:00:00"/>
    <d v="2025-02-17T00:00:00"/>
    <x v="18"/>
    <n v="20"/>
    <m/>
    <n v="900"/>
    <s v="EUR"/>
    <n v="900"/>
    <n v="81.75"/>
    <n v="81.75"/>
    <n v="9.0833333333333335E-2"/>
    <x v="1"/>
    <x v="0"/>
    <x v="11"/>
    <x v="0"/>
    <n v="45750"/>
    <s v="abril"/>
    <n v="2025"/>
    <x v="1"/>
    <x v="0"/>
    <n v="0.05"/>
    <n v="77.662499999999994"/>
  </r>
  <r>
    <x v="1"/>
    <n v="346"/>
    <n v="1"/>
    <d v="2025-05-15T00:00:00"/>
    <d v="2025-05-22T00:00:00"/>
    <d v="2025-05-28T00:00:00"/>
    <x v="15"/>
    <n v="20"/>
    <s v="MARC1989,MARIELLAP"/>
    <n v="7100"/>
    <s v="USD"/>
    <n v="6106"/>
    <n v="805.58"/>
    <n v="692.79880000000003"/>
    <n v="0.11346197183098591"/>
    <x v="1"/>
    <x v="0"/>
    <x v="2"/>
    <x v="0"/>
    <n v="45850"/>
    <s v="julio"/>
    <n v="2025"/>
    <x v="1"/>
    <x v="0"/>
    <n v="0"/>
    <n v="692.79880000000003"/>
  </r>
  <r>
    <x v="1"/>
    <n v="347"/>
    <n v="1"/>
    <d v="2025-05-15T00:00:00"/>
    <d v="2025-05-17T00:00:00"/>
    <d v="2025-06-07T00:00:00"/>
    <x v="15"/>
    <n v="20"/>
    <m/>
    <n v="9995.19"/>
    <s v="USD"/>
    <n v="8595.8634000000002"/>
    <n v="2008.11"/>
    <n v="1726.9745999999998"/>
    <n v="0.20090763657319169"/>
    <x v="1"/>
    <x v="0"/>
    <x v="2"/>
    <x v="0"/>
    <n v="45860"/>
    <s v="julio"/>
    <n v="2025"/>
    <x v="1"/>
    <x v="0"/>
    <n v="0"/>
    <n v="1726.9745999999998"/>
  </r>
  <r>
    <x v="1"/>
    <n v="348"/>
    <n v="1"/>
    <d v="2025-05-16T00:00:00"/>
    <d v="2025-05-22T00:00:00"/>
    <d v="2025-05-25T00:00:00"/>
    <x v="26"/>
    <n v="20"/>
    <m/>
    <n v="3045"/>
    <s v="USD"/>
    <n v="2618.6999999999998"/>
    <n v="429.35"/>
    <n v="369.24099999999999"/>
    <n v="0.14100164203612481"/>
    <x v="1"/>
    <x v="0"/>
    <x v="2"/>
    <x v="0"/>
    <n v="45847"/>
    <s v="julio"/>
    <n v="2025"/>
    <x v="1"/>
    <x v="2"/>
    <n v="0.5"/>
    <n v="184.62049999999999"/>
  </r>
  <r>
    <x v="1"/>
    <n v="349"/>
    <n v="1"/>
    <d v="2025-05-16T00:00:00"/>
    <d v="2025-05-17T00:00:00"/>
    <d v="2025-05-25T00:00:00"/>
    <x v="20"/>
    <n v="20"/>
    <m/>
    <n v="2457.91"/>
    <s v="USD"/>
    <n v="2113.8026"/>
    <n v="1.91"/>
    <n v="1.6425999999999998"/>
    <n v="7.7708296886379075E-4"/>
    <x v="1"/>
    <x v="0"/>
    <x v="2"/>
    <x v="0"/>
    <n v="45847"/>
    <s v="julio"/>
    <n v="2025"/>
    <x v="1"/>
    <x v="2"/>
    <n v="0.75"/>
    <n v="0.41064999999999996"/>
  </r>
  <r>
    <x v="1"/>
    <n v="350"/>
    <n v="1"/>
    <d v="2025-05-16T00:00:00"/>
    <d v="2025-05-16T00:00:00"/>
    <d v="2025-06-16T00:00:00"/>
    <x v="19"/>
    <n v="20"/>
    <m/>
    <n v="14729.27"/>
    <s v="USD"/>
    <n v="12667.172200000001"/>
    <n v="718.64"/>
    <n v="618.03039999999999"/>
    <n v="4.8789926452566891E-2"/>
    <x v="1"/>
    <x v="0"/>
    <x v="2"/>
    <x v="0"/>
    <n v="45869"/>
    <s v="julio"/>
    <n v="2025"/>
    <x v="1"/>
    <x v="2"/>
    <n v="0.5"/>
    <n v="309.01519999999999"/>
  </r>
  <r>
    <x v="1"/>
    <n v="351"/>
    <n v="1"/>
    <d v="2025-05-16T00:00:00"/>
    <d v="2025-05-16T00:00:00"/>
    <d v="2025-05-16T00:00:00"/>
    <x v="15"/>
    <n v="20"/>
    <m/>
    <n v="2611.75"/>
    <s v="USD"/>
    <n v="2246.105"/>
    <n v="35"/>
    <n v="30.099999999999998"/>
    <n v="1.3400976356848854E-2"/>
    <x v="1"/>
    <x v="0"/>
    <x v="2"/>
    <x v="0"/>
    <n v="45838"/>
    <s v="junio"/>
    <n v="2025"/>
    <x v="1"/>
    <x v="0"/>
    <n v="0"/>
    <n v="30.099999999999998"/>
  </r>
  <r>
    <x v="1"/>
    <n v="352"/>
    <n v="1"/>
    <d v="2025-05-16T00:00:00"/>
    <d v="2025-06-13T00:00:00"/>
    <d v="2025-06-16T00:00:00"/>
    <x v="15"/>
    <n v="20"/>
    <m/>
    <n v="9109.86"/>
    <s v="USD"/>
    <n v="7834.4796000000006"/>
    <n v="517.96"/>
    <n v="445.44560000000001"/>
    <n v="5.6857075739912576E-2"/>
    <x v="1"/>
    <x v="0"/>
    <x v="5"/>
    <x v="0"/>
    <n v="45869"/>
    <s v="julio"/>
    <n v="2025"/>
    <x v="1"/>
    <x v="0"/>
    <n v="0"/>
    <n v="445.44560000000001"/>
  </r>
  <r>
    <x v="1"/>
    <n v="353"/>
    <n v="1"/>
    <d v="2025-05-19T00:00:00"/>
    <d v="2025-05-27T00:00:00"/>
    <d v="2025-05-28T00:00:00"/>
    <x v="15"/>
    <n v="21"/>
    <s v="MARC1989"/>
    <n v="7328.61"/>
    <s v="USD"/>
    <n v="6302.6045999999997"/>
    <n v="630.08000000000004"/>
    <n v="541.86880000000008"/>
    <n v="8.5975375958060277E-2"/>
    <x v="1"/>
    <x v="0"/>
    <x v="2"/>
    <x v="0"/>
    <n v="45850"/>
    <s v="julio"/>
    <n v="2025"/>
    <x v="1"/>
    <x v="0"/>
    <n v="0"/>
    <n v="541.86880000000008"/>
  </r>
  <r>
    <x v="1"/>
    <n v="354"/>
    <n v="1"/>
    <d v="2025-05-19T00:00:00"/>
    <d v="2025-05-22T00:00:00"/>
    <d v="2025-05-22T00:00:00"/>
    <x v="15"/>
    <n v="21"/>
    <m/>
    <n v="3154.96"/>
    <s v="USD"/>
    <n v="2713.2656000000002"/>
    <n v="70"/>
    <n v="60.199999999999996"/>
    <n v="2.2187286051170218E-2"/>
    <x v="1"/>
    <x v="0"/>
    <x v="2"/>
    <x v="0"/>
    <n v="45844"/>
    <s v="julio"/>
    <n v="2025"/>
    <x v="1"/>
    <x v="0"/>
    <n v="0"/>
    <n v="60.199999999999996"/>
  </r>
  <r>
    <x v="1"/>
    <n v="355"/>
    <n v="1"/>
    <d v="2025-05-19T00:00:00"/>
    <d v="2025-06-15T00:00:00"/>
    <d v="2025-07-22T00:00:00"/>
    <x v="20"/>
    <n v="21"/>
    <m/>
    <n v="164275.12"/>
    <s v="USD"/>
    <n v="141276.60319999998"/>
    <n v="34429.94"/>
    <n v="29609.7484"/>
    <n v="0.20958706345793571"/>
    <x v="1"/>
    <x v="0"/>
    <x v="5"/>
    <x v="0"/>
    <n v="45905"/>
    <s v="septiembre"/>
    <n v="2025"/>
    <x v="1"/>
    <x v="2"/>
    <n v="0.75"/>
    <n v="7402.4370999999992"/>
  </r>
  <r>
    <x v="1"/>
    <n v="356"/>
    <n v="1"/>
    <d v="2025-05-19T00:00:00"/>
    <d v="2025-05-14T00:00:00"/>
    <d v="2025-05-22T00:00:00"/>
    <x v="15"/>
    <n v="21"/>
    <m/>
    <n v="6906.08"/>
    <s v="USD"/>
    <n v="5939.2287999999999"/>
    <n v="553.36"/>
    <n v="475.88960000000003"/>
    <n v="8.0126497231425065E-2"/>
    <x v="1"/>
    <x v="0"/>
    <x v="2"/>
    <x v="0"/>
    <n v="45844"/>
    <s v="julio"/>
    <n v="2025"/>
    <x v="1"/>
    <x v="0"/>
    <n v="0"/>
    <n v="475.88960000000003"/>
  </r>
  <r>
    <x v="1"/>
    <n v="357"/>
    <n v="1"/>
    <d v="2025-05-20T00:00:00"/>
    <d v="2025-05-26T00:00:00"/>
    <d v="2025-05-30T00:00:00"/>
    <x v="15"/>
    <n v="21"/>
    <m/>
    <n v="2597.52"/>
    <s v="USD"/>
    <n v="2233.8672000000001"/>
    <n v="110.8"/>
    <n v="95.287999999999997"/>
    <n v="4.265607194554806E-2"/>
    <x v="1"/>
    <x v="0"/>
    <x v="2"/>
    <x v="0"/>
    <n v="45852"/>
    <s v="julio"/>
    <n v="2025"/>
    <x v="1"/>
    <x v="0"/>
    <n v="0"/>
    <n v="95.287999999999997"/>
  </r>
  <r>
    <x v="1"/>
    <n v="358"/>
    <n v="0"/>
    <d v="2025-05-20T00:00:00"/>
    <d v="2025-05-10T00:00:00"/>
    <d v="2025-05-10T00:00:00"/>
    <x v="15"/>
    <n v="21"/>
    <m/>
    <n v="353.7"/>
    <s v="USD"/>
    <n v="304.18199999999996"/>
    <n v="0"/>
    <n v="0"/>
    <n v="0"/>
    <x v="1"/>
    <x v="0"/>
    <x v="2"/>
    <x v="0"/>
    <n v="45832"/>
    <s v="junio"/>
    <n v="2025"/>
    <x v="1"/>
    <x v="0"/>
    <n v="0"/>
    <n v="0"/>
  </r>
  <r>
    <x v="1"/>
    <n v="359"/>
    <n v="0"/>
    <d v="2025-05-22T00:00:00"/>
    <d v="2025-07-12T00:00:00"/>
    <d v="2025-07-26T00:00:00"/>
    <x v="2"/>
    <n v="21"/>
    <s v="ANATERESA"/>
    <n v="25630.240000000002"/>
    <s v="EUR"/>
    <n v="25630.240000000002"/>
    <n v="4282.08"/>
    <n v="4282.08"/>
    <n v="0.16707139691239722"/>
    <x v="1"/>
    <x v="0"/>
    <x v="3"/>
    <x v="0"/>
    <n v="45909"/>
    <s v="septiembre"/>
    <n v="2025"/>
    <x v="0"/>
    <x v="0"/>
    <n v="7.0000000000000007E-2"/>
    <n v="3982.3343999999997"/>
  </r>
  <r>
    <x v="1"/>
    <n v="360"/>
    <n v="0"/>
    <d v="2025-05-22T00:00:00"/>
    <d v="2025-08-08T00:00:00"/>
    <d v="2025-08-19T00:00:00"/>
    <x v="15"/>
    <n v="21"/>
    <s v="JORGEP"/>
    <n v="2292.54"/>
    <s v="USD"/>
    <n v="1971.5844"/>
    <n v="0"/>
    <n v="0"/>
    <n v="0"/>
    <x v="1"/>
    <x v="0"/>
    <x v="4"/>
    <x v="0"/>
    <n v="45933"/>
    <s v="octubre"/>
    <n v="2025"/>
    <x v="1"/>
    <x v="0"/>
    <n v="0"/>
    <n v="0"/>
  </r>
  <r>
    <x v="1"/>
    <n v="361"/>
    <n v="1"/>
    <d v="2025-05-22T00:00:00"/>
    <d v="2025-06-17T00:00:00"/>
    <d v="2025-07-07T00:00:00"/>
    <x v="15"/>
    <n v="21"/>
    <m/>
    <n v="7124.67"/>
    <s v="USD"/>
    <n v="6127.2161999999998"/>
    <n v="218"/>
    <n v="187.48"/>
    <n v="3.0597908394353703E-2"/>
    <x v="1"/>
    <x v="0"/>
    <x v="5"/>
    <x v="0"/>
    <n v="45890"/>
    <s v="agosto"/>
    <n v="2025"/>
    <x v="1"/>
    <x v="0"/>
    <n v="0"/>
    <n v="187.48"/>
  </r>
  <r>
    <x v="1"/>
    <n v="362"/>
    <n v="0"/>
    <d v="2025-05-22T00:00:00"/>
    <d v="2025-07-20T00:00:00"/>
    <d v="2025-07-20T00:00:00"/>
    <x v="18"/>
    <n v="21"/>
    <s v="JAIMEG"/>
    <n v="50"/>
    <s v="USD"/>
    <n v="43"/>
    <n v="0"/>
    <n v="0"/>
    <n v="0"/>
    <x v="1"/>
    <x v="0"/>
    <x v="3"/>
    <x v="0"/>
    <n v="45903"/>
    <s v="septiembre"/>
    <n v="2025"/>
    <x v="1"/>
    <x v="0"/>
    <n v="0.05"/>
    <n v="0"/>
  </r>
  <r>
    <x v="1"/>
    <n v="363"/>
    <n v="0"/>
    <d v="2025-05-22T00:00:00"/>
    <d v="2025-06-10T00:00:00"/>
    <d v="2025-08-07T00:00:00"/>
    <x v="18"/>
    <n v="21"/>
    <m/>
    <n v="20818"/>
    <s v="MXN"/>
    <n v="978.44600000000003"/>
    <n v="0"/>
    <n v="0"/>
    <n v="0"/>
    <x v="1"/>
    <x v="0"/>
    <x v="5"/>
    <x v="0"/>
    <n v="45921"/>
    <s v="septiembre"/>
    <n v="2025"/>
    <x v="1"/>
    <x v="0"/>
    <n v="0.05"/>
    <n v="0"/>
  </r>
  <r>
    <x v="1"/>
    <n v="364"/>
    <n v="0"/>
    <d v="2025-05-23T00:00:00"/>
    <d v="2025-05-26T00:00:00"/>
    <d v="2025-06-06T00:00:00"/>
    <x v="21"/>
    <n v="21"/>
    <m/>
    <n v="38882.410000000003"/>
    <s v="USD"/>
    <n v="33438.872600000002"/>
    <n v="4227.7299999999996"/>
    <n v="3635.8477999999996"/>
    <n v="0.10873117175607168"/>
    <x v="1"/>
    <x v="0"/>
    <x v="2"/>
    <x v="0"/>
    <n v="45859"/>
    <s v="julio"/>
    <n v="2025"/>
    <x v="1"/>
    <x v="2"/>
    <n v="0.5"/>
    <n v="1817.9238999999998"/>
  </r>
  <r>
    <x v="1"/>
    <n v="366"/>
    <n v="0"/>
    <d v="2025-05-26T00:00:00"/>
    <d v="2025-06-18T00:00:00"/>
    <d v="2025-06-30T00:00:00"/>
    <x v="16"/>
    <n v="22"/>
    <m/>
    <n v="4310.8100000000004"/>
    <s v="MXN"/>
    <n v="202.60807000000003"/>
    <n v="0"/>
    <n v="0"/>
    <n v="0"/>
    <x v="1"/>
    <x v="0"/>
    <x v="5"/>
    <x v="0"/>
    <n v="45883"/>
    <s v="agosto"/>
    <n v="2025"/>
    <x v="1"/>
    <x v="2"/>
    <n v="0.5"/>
    <n v="0"/>
  </r>
  <r>
    <x v="1"/>
    <n v="367"/>
    <n v="0"/>
    <d v="2025-05-26T00:00:00"/>
    <d v="2025-06-17T00:00:00"/>
    <d v="2025-06-30T00:00:00"/>
    <x v="16"/>
    <n v="22"/>
    <m/>
    <n v="7321.81"/>
    <s v="MXN"/>
    <n v="344.12506999999999"/>
    <n v="522.72"/>
    <n v="24.56784"/>
    <n v="7.1392183080413174E-2"/>
    <x v="1"/>
    <x v="0"/>
    <x v="5"/>
    <x v="0"/>
    <n v="45883"/>
    <s v="agosto"/>
    <n v="2025"/>
    <x v="1"/>
    <x v="2"/>
    <n v="0.5"/>
    <n v="12.28392"/>
  </r>
  <r>
    <x v="1"/>
    <n v="368"/>
    <n v="1"/>
    <d v="2025-05-26T00:00:00"/>
    <d v="2025-03-23T00:00:00"/>
    <d v="2025-03-25T00:00:00"/>
    <x v="15"/>
    <n v="22"/>
    <m/>
    <n v="1680"/>
    <s v="USD"/>
    <n v="1444.8"/>
    <n v="168.07"/>
    <n v="144.5402"/>
    <n v="0.10004166666666667"/>
    <x v="1"/>
    <x v="0"/>
    <x v="10"/>
    <x v="0"/>
    <n v="45786"/>
    <s v="mayo"/>
    <n v="2025"/>
    <x v="1"/>
    <x v="0"/>
    <n v="0"/>
    <n v="144.5402"/>
  </r>
  <r>
    <x v="1"/>
    <n v="369"/>
    <n v="1"/>
    <d v="2025-05-26T00:00:00"/>
    <d v="2025-07-07T00:00:00"/>
    <d v="2025-07-12T00:00:00"/>
    <x v="18"/>
    <n v="22"/>
    <s v="DIANAM,JAIMEG,MARIELLAP"/>
    <n v="18901.900000000001"/>
    <s v="USD"/>
    <n v="16255.634000000002"/>
    <n v="2396.27"/>
    <n v="2060.7921999999999"/>
    <n v="0.12677402800776638"/>
    <x v="1"/>
    <x v="0"/>
    <x v="3"/>
    <x v="0"/>
    <n v="45895"/>
    <s v="agosto"/>
    <n v="2025"/>
    <x v="1"/>
    <x v="0"/>
    <n v="0.05"/>
    <n v="1957.7525899999998"/>
  </r>
  <r>
    <x v="1"/>
    <n v="370"/>
    <n v="1"/>
    <d v="2025-05-27T00:00:00"/>
    <d v="2025-06-24T00:00:00"/>
    <d v="2025-10-07T00:00:00"/>
    <x v="15"/>
    <n v="22"/>
    <m/>
    <n v="4797.97"/>
    <s v="USD"/>
    <n v="4126.2542000000003"/>
    <n v="0"/>
    <n v="0"/>
    <n v="0"/>
    <x v="1"/>
    <x v="0"/>
    <x v="5"/>
    <x v="0"/>
    <n v="45982"/>
    <s v="noviembre"/>
    <n v="2025"/>
    <x v="1"/>
    <x v="0"/>
    <n v="0"/>
    <n v="0"/>
  </r>
  <r>
    <x v="1"/>
    <n v="371"/>
    <n v="1"/>
    <d v="2025-05-27T00:00:00"/>
    <d v="2025-07-17T00:00:00"/>
    <d v="2025-08-04T00:00:00"/>
    <x v="15"/>
    <n v="22"/>
    <s v="MARC1989,MARIELLAP"/>
    <n v="40753.53"/>
    <s v="USD"/>
    <n v="35048.035799999998"/>
    <n v="3132.7"/>
    <n v="2694.1219999999998"/>
    <n v="7.6869414747630455E-2"/>
    <x v="1"/>
    <x v="0"/>
    <x v="3"/>
    <x v="0"/>
    <n v="45918"/>
    <s v="septiembre"/>
    <n v="2025"/>
    <x v="1"/>
    <x v="0"/>
    <n v="0"/>
    <n v="2694.1219999999998"/>
  </r>
  <r>
    <x v="1"/>
    <n v="372"/>
    <n v="1"/>
    <d v="2025-01-13T00:00:00"/>
    <d v="2025-03-12T00:00:00"/>
    <d v="2025-03-25T00:00:00"/>
    <x v="20"/>
    <n v="3"/>
    <m/>
    <n v="3168.96"/>
    <s v="USD"/>
    <n v="2725.3056000000001"/>
    <n v="35"/>
    <n v="30.099999999999998"/>
    <n v="1.1044632939513277E-2"/>
    <x v="9"/>
    <x v="0"/>
    <x v="10"/>
    <x v="0"/>
    <n v="45786"/>
    <s v="mayo"/>
    <n v="2025"/>
    <x v="1"/>
    <x v="2"/>
    <n v="0.75"/>
    <n v="7.5249999999999986"/>
  </r>
  <r>
    <x v="1"/>
    <n v="373"/>
    <n v="1"/>
    <d v="2025-01-21T00:00:00"/>
    <d v="2025-01-21T00:00:00"/>
    <d v="2025-01-21T00:00:00"/>
    <x v="20"/>
    <n v="4"/>
    <m/>
    <n v="5439.63"/>
    <s v="USD"/>
    <n v="4678.0817999999999"/>
    <n v="210"/>
    <n v="180.6"/>
    <n v="3.8605566922750259E-2"/>
    <x v="9"/>
    <x v="0"/>
    <x v="8"/>
    <x v="0"/>
    <n v="45723"/>
    <s v="marzo"/>
    <n v="2025"/>
    <x v="1"/>
    <x v="2"/>
    <n v="0.75"/>
    <n v="45.150000000000006"/>
  </r>
  <r>
    <x v="1"/>
    <n v="374"/>
    <n v="1"/>
    <d v="2025-01-24T00:00:00"/>
    <d v="2025-03-15T00:00:00"/>
    <d v="2025-03-20T00:00:00"/>
    <x v="20"/>
    <n v="4"/>
    <m/>
    <n v="138570"/>
    <s v="MXN"/>
    <n v="6512.79"/>
    <n v="0"/>
    <n v="0"/>
    <n v="0"/>
    <x v="9"/>
    <x v="0"/>
    <x v="10"/>
    <x v="0"/>
    <n v="45781"/>
    <s v="mayo"/>
    <n v="2025"/>
    <x v="1"/>
    <x v="2"/>
    <n v="0.75"/>
    <n v="0"/>
  </r>
  <r>
    <x v="1"/>
    <n v="375"/>
    <n v="1"/>
    <d v="2025-02-05T00:00:00"/>
    <d v="2025-03-20T00:00:00"/>
    <d v="2025-03-31T00:00:00"/>
    <x v="20"/>
    <n v="6"/>
    <m/>
    <n v="25529"/>
    <s v="MXN"/>
    <n v="1199.8630000000001"/>
    <n v="0"/>
    <n v="0"/>
    <n v="0"/>
    <x v="10"/>
    <x v="0"/>
    <x v="10"/>
    <x v="0"/>
    <n v="45792"/>
    <s v="mayo"/>
    <n v="2025"/>
    <x v="1"/>
    <x v="2"/>
    <n v="0.75"/>
    <n v="0"/>
  </r>
  <r>
    <x v="1"/>
    <n v="376"/>
    <n v="1"/>
    <d v="2025-05-28T00:00:00"/>
    <d v="2025-02-21T00:00:00"/>
    <d v="2025-02-26T00:00:00"/>
    <x v="28"/>
    <n v="22"/>
    <m/>
    <n v="1750"/>
    <s v="USD"/>
    <n v="1505"/>
    <n v="221.14"/>
    <n v="190.18039999999999"/>
    <n v="0.12636571428571428"/>
    <x v="1"/>
    <x v="0"/>
    <x v="11"/>
    <x v="0"/>
    <n v="45759"/>
    <s v="abril"/>
    <n v="2025"/>
    <x v="1"/>
    <x v="2"/>
    <n v="0.5"/>
    <n v="95.090199999999996"/>
  </r>
  <r>
    <x v="1"/>
    <n v="377"/>
    <n v="1"/>
    <d v="2025-05-28T00:00:00"/>
    <d v="2025-05-29T00:00:00"/>
    <d v="2025-06-02T00:00:00"/>
    <x v="15"/>
    <n v="22"/>
    <s v="JAIMEG,MARIELLAP"/>
    <n v="28779.599999999999"/>
    <s v="USD"/>
    <n v="24750.455999999998"/>
    <n v="3058.47"/>
    <n v="2630.2841999999996"/>
    <n v="0.10627215110703414"/>
    <x v="1"/>
    <x v="0"/>
    <x v="2"/>
    <x v="0"/>
    <n v="45855"/>
    <s v="julio"/>
    <n v="2025"/>
    <x v="1"/>
    <x v="0"/>
    <n v="0"/>
    <n v="2630.2841999999996"/>
  </r>
  <r>
    <x v="1"/>
    <n v="378"/>
    <n v="0"/>
    <d v="2025-05-28T00:00:00"/>
    <d v="2025-09-01T00:00:00"/>
    <d v="2025-09-04T00:00:00"/>
    <x v="15"/>
    <n v="22"/>
    <s v="FERNANDAS,MARIELLAP"/>
    <n v="9222.59"/>
    <s v="USD"/>
    <n v="7931.4273999999996"/>
    <n v="1806.55"/>
    <n v="1553.633"/>
    <n v="0.1958831521297163"/>
    <x v="1"/>
    <x v="0"/>
    <x v="7"/>
    <x v="0"/>
    <n v="45949"/>
    <s v="octubre"/>
    <n v="2025"/>
    <x v="1"/>
    <x v="0"/>
    <n v="0"/>
    <n v="1553.633"/>
  </r>
  <r>
    <x v="1"/>
    <n v="379"/>
    <n v="1"/>
    <d v="2025-05-28T00:00:00"/>
    <d v="2025-06-19T00:00:00"/>
    <d v="2025-06-23T00:00:00"/>
    <x v="15"/>
    <n v="22"/>
    <s v="JAIMEG,MARIELLAP"/>
    <n v="48164.24"/>
    <s v="USD"/>
    <n v="41421.246399999996"/>
    <n v="7659.78"/>
    <n v="6587.4107999999997"/>
    <n v="0.1590345866559921"/>
    <x v="1"/>
    <x v="0"/>
    <x v="5"/>
    <x v="0"/>
    <n v="45876"/>
    <s v="agosto"/>
    <n v="2025"/>
    <x v="1"/>
    <x v="0"/>
    <n v="0"/>
    <n v="6587.4107999999997"/>
  </r>
  <r>
    <x v="1"/>
    <n v="380"/>
    <n v="1"/>
    <d v="2025-05-28T00:00:00"/>
    <d v="2025-05-28T00:00:00"/>
    <d v="2025-05-29T00:00:00"/>
    <x v="15"/>
    <n v="22"/>
    <s v="MARC1989,MARIELLAP"/>
    <n v="7136.4"/>
    <s v="USD"/>
    <n v="6137.3039999999992"/>
    <n v="496.36"/>
    <n v="426.86959999999999"/>
    <n v="6.9553276161650135E-2"/>
    <x v="1"/>
    <x v="0"/>
    <x v="2"/>
    <x v="0"/>
    <n v="45851"/>
    <s v="julio"/>
    <n v="2025"/>
    <x v="1"/>
    <x v="0"/>
    <n v="0"/>
    <n v="426.86959999999999"/>
  </r>
  <r>
    <x v="1"/>
    <n v="381"/>
    <n v="1"/>
    <d v="2025-05-28T00:00:00"/>
    <d v="2025-06-06T00:00:00"/>
    <d v="2025-06-09T00:00:00"/>
    <x v="27"/>
    <n v="22"/>
    <m/>
    <n v="14250"/>
    <s v="USD"/>
    <n v="12255"/>
    <n v="660.29"/>
    <n v="567.84939999999995"/>
    <n v="4.6336140350877186E-2"/>
    <x v="1"/>
    <x v="0"/>
    <x v="5"/>
    <x v="0"/>
    <n v="45862"/>
    <s v="julio"/>
    <n v="2025"/>
    <x v="1"/>
    <x v="2"/>
    <n v="0.5"/>
    <n v="283.92469999999997"/>
  </r>
  <r>
    <x v="1"/>
    <n v="382"/>
    <n v="1"/>
    <d v="2025-05-29T00:00:00"/>
    <d v="2025-05-31T00:00:00"/>
    <d v="2025-06-03T00:00:00"/>
    <x v="21"/>
    <n v="22"/>
    <m/>
    <n v="18693.84"/>
    <s v="USD"/>
    <n v="16076.7024"/>
    <n v="2012.5"/>
    <n v="1730.75"/>
    <n v="0.10765578393738258"/>
    <x v="1"/>
    <x v="0"/>
    <x v="2"/>
    <x v="0"/>
    <n v="45856"/>
    <s v="julio"/>
    <n v="2025"/>
    <x v="1"/>
    <x v="2"/>
    <n v="0.5"/>
    <n v="865.375"/>
  </r>
  <r>
    <x v="1"/>
    <n v="383"/>
    <n v="1"/>
    <d v="2025-05-29T00:00:00"/>
    <d v="2025-07-27T00:00:00"/>
    <d v="2025-07-28T00:00:00"/>
    <x v="15"/>
    <n v="22"/>
    <m/>
    <n v="1646.17"/>
    <s v="USD"/>
    <n v="1415.7062000000001"/>
    <n v="70"/>
    <n v="60.199999999999996"/>
    <n v="4.2522947204723688E-2"/>
    <x v="1"/>
    <x v="0"/>
    <x v="3"/>
    <x v="0"/>
    <n v="45911"/>
    <s v="septiembre"/>
    <n v="2025"/>
    <x v="1"/>
    <x v="0"/>
    <n v="0"/>
    <n v="60.199999999999996"/>
  </r>
  <r>
    <x v="1"/>
    <n v="384"/>
    <n v="1"/>
    <d v="2025-05-29T00:00:00"/>
    <d v="2025-06-26T00:00:00"/>
    <d v="2025-06-28T00:00:00"/>
    <x v="15"/>
    <n v="22"/>
    <s v="JAIMEG,MARIELLAP"/>
    <n v="4324.59"/>
    <s v="USD"/>
    <n v="3719.1474000000003"/>
    <n v="380.53"/>
    <n v="327.25579999999997"/>
    <n v="8.799215648188613E-2"/>
    <x v="1"/>
    <x v="0"/>
    <x v="5"/>
    <x v="0"/>
    <n v="45881"/>
    <s v="agosto"/>
    <n v="2025"/>
    <x v="1"/>
    <x v="0"/>
    <n v="0"/>
    <n v="327.25579999999997"/>
  </r>
  <r>
    <x v="1"/>
    <n v="385"/>
    <n v="1"/>
    <d v="2025-05-29T00:00:00"/>
    <d v="2025-05-07T00:00:00"/>
    <d v="2025-05-12T00:00:00"/>
    <x v="15"/>
    <n v="22"/>
    <m/>
    <n v="3000"/>
    <s v="USD"/>
    <n v="2580"/>
    <n v="800"/>
    <n v="688"/>
    <n v="0.26666666666666666"/>
    <x v="1"/>
    <x v="0"/>
    <x v="2"/>
    <x v="0"/>
    <n v="45834"/>
    <s v="junio"/>
    <n v="2025"/>
    <x v="1"/>
    <x v="0"/>
    <n v="0"/>
    <n v="688"/>
  </r>
  <r>
    <x v="1"/>
    <n v="386"/>
    <n v="1"/>
    <d v="2025-05-30T00:00:00"/>
    <d v="2025-03-12T00:00:00"/>
    <d v="2025-03-14T00:00:00"/>
    <x v="28"/>
    <n v="22"/>
    <m/>
    <n v="740"/>
    <s v="USD"/>
    <n v="636.4"/>
    <n v="79.05"/>
    <n v="67.98299999999999"/>
    <n v="0.10682432432432432"/>
    <x v="1"/>
    <x v="0"/>
    <x v="10"/>
    <x v="0"/>
    <n v="45775"/>
    <s v="abril"/>
    <n v="2025"/>
    <x v="1"/>
    <x v="2"/>
    <n v="0.5"/>
    <n v="33.991499999999995"/>
  </r>
  <r>
    <x v="1"/>
    <n v="387"/>
    <n v="1"/>
    <d v="2025-05-30T00:00:00"/>
    <d v="2025-06-19T00:00:00"/>
    <d v="2025-06-24T00:00:00"/>
    <x v="15"/>
    <n v="22"/>
    <s v="JAIMEG,MARIELLAP"/>
    <n v="25787.64"/>
    <s v="USD"/>
    <n v="22177.3704"/>
    <n v="2377.84"/>
    <n v="2044.9424000000001"/>
    <n v="9.2208515397298865E-2"/>
    <x v="1"/>
    <x v="0"/>
    <x v="5"/>
    <x v="0"/>
    <n v="45877"/>
    <s v="agosto"/>
    <n v="2025"/>
    <x v="1"/>
    <x v="0"/>
    <n v="0"/>
    <n v="2044.9424000000001"/>
  </r>
  <r>
    <x v="1"/>
    <n v="388"/>
    <n v="0"/>
    <d v="2025-05-30T00:00:00"/>
    <d v="2025-10-19T00:00:00"/>
    <d v="2025-11-09T00:00:00"/>
    <x v="21"/>
    <n v="22"/>
    <m/>
    <n v="75930.67"/>
    <s v="USD"/>
    <n v="65300.376199999999"/>
    <n v="5445.11"/>
    <n v="4682.7945999999993"/>
    <n v="7.1711602176037684E-2"/>
    <x v="1"/>
    <x v="0"/>
    <x v="6"/>
    <x v="0"/>
    <n v="46015"/>
    <s v="diciembre"/>
    <n v="2025"/>
    <x v="1"/>
    <x v="2"/>
    <n v="0.5"/>
    <n v="2341.3972999999996"/>
  </r>
  <r>
    <x v="1"/>
    <n v="389"/>
    <n v="0"/>
    <d v="2025-05-30T00:00:00"/>
    <d v="2025-10-19T00:00:00"/>
    <d v="2025-11-09T00:00:00"/>
    <x v="21"/>
    <n v="22"/>
    <m/>
    <n v="73352.77"/>
    <s v="USD"/>
    <n v="63083.3822"/>
    <n v="5127.34"/>
    <n v="4409.5123999999996"/>
    <n v="6.9899746117290454E-2"/>
    <x v="1"/>
    <x v="0"/>
    <x v="6"/>
    <x v="0"/>
    <n v="46015"/>
    <s v="diciembre"/>
    <n v="2025"/>
    <x v="1"/>
    <x v="2"/>
    <n v="0.5"/>
    <n v="2204.7561999999998"/>
  </r>
  <r>
    <x v="1"/>
    <n v="390"/>
    <n v="0"/>
    <d v="2025-05-30T00:00:00"/>
    <d v="2025-09-24T00:00:00"/>
    <d v="2025-10-04T00:00:00"/>
    <x v="18"/>
    <n v="22"/>
    <s v="JAIMEG,MARIELLAP"/>
    <n v="1089882.92"/>
    <s v="MXN"/>
    <n v="51224.497239999997"/>
    <n v="204510.85"/>
    <n v="9612.0099499999997"/>
    <n v="0.1876447884879231"/>
    <x v="1"/>
    <x v="0"/>
    <x v="7"/>
    <x v="0"/>
    <n v="45979"/>
    <s v="noviembre"/>
    <n v="2025"/>
    <x v="1"/>
    <x v="0"/>
    <n v="0.05"/>
    <n v="9131.4094525"/>
  </r>
  <r>
    <x v="1"/>
    <n v="391"/>
    <n v="0"/>
    <d v="2025-05-30T00:00:00"/>
    <d v="2025-10-18T00:00:00"/>
    <d v="2025-11-09T00:00:00"/>
    <x v="21"/>
    <n v="22"/>
    <m/>
    <n v="75993.070000000007"/>
    <s v="USD"/>
    <n v="65354.040200000003"/>
    <n v="5429.04"/>
    <n v="4668.9744000000001"/>
    <n v="7.1441251156190946E-2"/>
    <x v="1"/>
    <x v="0"/>
    <x v="6"/>
    <x v="0"/>
    <n v="46015"/>
    <s v="diciembre"/>
    <n v="2025"/>
    <x v="1"/>
    <x v="2"/>
    <n v="0.5"/>
    <n v="2334.4872"/>
  </r>
  <r>
    <x v="1"/>
    <n v="392"/>
    <n v="0"/>
    <d v="2025-05-30T00:00:00"/>
    <d v="2025-12-26T00:00:00"/>
    <d v="2026-01-07T00:00:00"/>
    <x v="21"/>
    <n v="22"/>
    <m/>
    <n v="53800.68"/>
    <s v="USD"/>
    <n v="46268.584799999997"/>
    <n v="5300"/>
    <n v="4558"/>
    <n v="9.85117660222882E-2"/>
    <x v="1"/>
    <x v="0"/>
    <x v="0"/>
    <x v="0"/>
    <n v="46074"/>
    <s v="febrero"/>
    <n v="2026"/>
    <x v="1"/>
    <x v="2"/>
    <n v="0.5"/>
    <n v="2279"/>
  </r>
  <r>
    <x v="1"/>
    <n v="393"/>
    <n v="1"/>
    <d v="2025-05-30T00:00:00"/>
    <d v="2025-07-19T00:00:00"/>
    <d v="2025-07-23T00:00:00"/>
    <x v="20"/>
    <n v="22"/>
    <m/>
    <n v="28530.04"/>
    <s v="EUR"/>
    <n v="28530.04"/>
    <n v="2477.38"/>
    <n v="2477.38"/>
    <n v="8.6834087859673531E-2"/>
    <x v="1"/>
    <x v="0"/>
    <x v="3"/>
    <x v="0"/>
    <n v="45906"/>
    <s v="septiembre"/>
    <n v="2025"/>
    <x v="1"/>
    <x v="2"/>
    <n v="0.75"/>
    <n v="619.34500000000003"/>
  </r>
  <r>
    <x v="1"/>
    <n v="394"/>
    <n v="1"/>
    <d v="2025-06-02T00:00:00"/>
    <d v="2025-06-11T00:00:00"/>
    <d v="2025-06-26T00:00:00"/>
    <x v="15"/>
    <n v="23"/>
    <s v="MARC1989,MARIELLAP"/>
    <n v="33063.32"/>
    <s v="USD"/>
    <n v="28434.4552"/>
    <n v="2466.89"/>
    <n v="2121.5254"/>
    <n v="7.4611079589103568E-2"/>
    <x v="2"/>
    <x v="0"/>
    <x v="5"/>
    <x v="0"/>
    <n v="45879"/>
    <s v="agosto"/>
    <n v="2025"/>
    <x v="1"/>
    <x v="0"/>
    <n v="0"/>
    <n v="2121.5254"/>
  </r>
  <r>
    <x v="1"/>
    <n v="395"/>
    <n v="1"/>
    <d v="2025-06-02T00:00:00"/>
    <d v="2025-04-01T00:00:00"/>
    <d v="2025-04-30T00:00:00"/>
    <x v="15"/>
    <n v="23"/>
    <m/>
    <n v="15971.66"/>
    <s v="USD"/>
    <n v="13735.6276"/>
    <n v="798.59"/>
    <n v="686.78740000000005"/>
    <n v="5.0000438276296896E-2"/>
    <x v="2"/>
    <x v="0"/>
    <x v="1"/>
    <x v="0"/>
    <n v="45822"/>
    <s v="junio"/>
    <n v="2025"/>
    <x v="1"/>
    <x v="0"/>
    <n v="0"/>
    <n v="686.78740000000005"/>
  </r>
  <r>
    <x v="1"/>
    <n v="396"/>
    <n v="1"/>
    <d v="2025-06-02T00:00:00"/>
    <d v="2025-07-21T00:00:00"/>
    <d v="2025-07-23T00:00:00"/>
    <x v="15"/>
    <n v="23"/>
    <m/>
    <n v="8265.9699999999993"/>
    <s v="USD"/>
    <n v="7108.734199999999"/>
    <n v="719.01"/>
    <n v="618.34860000000003"/>
    <n v="8.6984346664698772E-2"/>
    <x v="2"/>
    <x v="0"/>
    <x v="3"/>
    <x v="0"/>
    <n v="45906"/>
    <s v="septiembre"/>
    <n v="2025"/>
    <x v="1"/>
    <x v="0"/>
    <n v="0"/>
    <n v="618.34860000000003"/>
  </r>
  <r>
    <x v="1"/>
    <n v="397"/>
    <n v="1"/>
    <d v="2025-06-02T00:00:00"/>
    <d v="2025-07-05T00:00:00"/>
    <d v="2025-07-20T00:00:00"/>
    <x v="21"/>
    <n v="23"/>
    <m/>
    <n v="43524.38"/>
    <s v="USD"/>
    <n v="37430.966799999995"/>
    <n v="4606.21"/>
    <n v="3961.3406"/>
    <n v="0.10583057127982065"/>
    <x v="2"/>
    <x v="0"/>
    <x v="3"/>
    <x v="0"/>
    <n v="45903"/>
    <s v="septiembre"/>
    <n v="2025"/>
    <x v="1"/>
    <x v="2"/>
    <n v="0.5"/>
    <n v="1980.6703"/>
  </r>
  <r>
    <x v="1"/>
    <n v="398"/>
    <n v="1"/>
    <d v="2025-06-02T00:00:00"/>
    <d v="2025-07-20T00:00:00"/>
    <d v="2025-08-06T00:00:00"/>
    <x v="25"/>
    <n v="23"/>
    <m/>
    <n v="12669.04"/>
    <s v="EUR"/>
    <n v="12669.04"/>
    <n v="906.8"/>
    <n v="906.8"/>
    <n v="7.1576062590377798E-2"/>
    <x v="2"/>
    <x v="0"/>
    <x v="3"/>
    <x v="0"/>
    <n v="45920"/>
    <s v="septiembre"/>
    <n v="2025"/>
    <x v="1"/>
    <x v="2"/>
    <n v="0.5"/>
    <n v="453.4"/>
  </r>
  <r>
    <x v="1"/>
    <n v="399"/>
    <n v="1"/>
    <d v="2025-06-03T00:00:00"/>
    <d v="2025-02-26T00:00:00"/>
    <d v="2025-03-02T00:00:00"/>
    <x v="28"/>
    <n v="23"/>
    <m/>
    <n v="5235"/>
    <s v="USD"/>
    <n v="4502.1000000000004"/>
    <n v="419.32"/>
    <n v="360.61520000000002"/>
    <n v="8.0099331423113651E-2"/>
    <x v="2"/>
    <x v="0"/>
    <x v="11"/>
    <x v="0"/>
    <n v="45763"/>
    <s v="abril"/>
    <n v="2025"/>
    <x v="1"/>
    <x v="2"/>
    <n v="0.5"/>
    <n v="180.30760000000001"/>
  </r>
  <r>
    <x v="1"/>
    <n v="400"/>
    <n v="1"/>
    <d v="2025-06-03T00:00:00"/>
    <d v="2025-03-14T00:00:00"/>
    <d v="2025-03-16T00:00:00"/>
    <x v="28"/>
    <n v="23"/>
    <m/>
    <n v="1740"/>
    <s v="USD"/>
    <n v="1496.3999999999999"/>
    <n v="169.26"/>
    <n v="145.56359999999998"/>
    <n v="9.7275862068965518E-2"/>
    <x v="2"/>
    <x v="0"/>
    <x v="10"/>
    <x v="0"/>
    <n v="45777"/>
    <s v="abril"/>
    <n v="2025"/>
    <x v="1"/>
    <x v="2"/>
    <n v="0.5"/>
    <n v="72.78179999999999"/>
  </r>
  <r>
    <x v="1"/>
    <n v="401"/>
    <n v="1"/>
    <d v="2025-06-03T00:00:00"/>
    <d v="2025-03-12T00:00:00"/>
    <d v="2025-03-17T00:00:00"/>
    <x v="28"/>
    <n v="23"/>
    <m/>
    <n v="4326"/>
    <s v="USD"/>
    <n v="3720.36"/>
    <n v="424.79"/>
    <n v="365.31940000000003"/>
    <n v="9.8194637078132224E-2"/>
    <x v="2"/>
    <x v="0"/>
    <x v="10"/>
    <x v="0"/>
    <n v="45778"/>
    <s v="mayo"/>
    <n v="2025"/>
    <x v="1"/>
    <x v="2"/>
    <n v="0.5"/>
    <n v="182.65970000000002"/>
  </r>
  <r>
    <x v="1"/>
    <n v="402"/>
    <n v="1"/>
    <d v="2025-06-03T00:00:00"/>
    <d v="2025-06-26T00:00:00"/>
    <d v="2025-08-07T00:00:00"/>
    <x v="20"/>
    <n v="23"/>
    <m/>
    <n v="46687"/>
    <s v="MXN"/>
    <n v="2194.2890000000002"/>
    <n v="0"/>
    <n v="0"/>
    <n v="0"/>
    <x v="2"/>
    <x v="0"/>
    <x v="5"/>
    <x v="0"/>
    <n v="45921"/>
    <s v="septiembre"/>
    <n v="2025"/>
    <x v="1"/>
    <x v="2"/>
    <n v="0.75"/>
    <n v="0"/>
  </r>
  <r>
    <x v="1"/>
    <n v="403"/>
    <n v="0"/>
    <d v="2025-06-04T00:00:00"/>
    <d v="2025-01-13T00:00:00"/>
    <d v="2026-01-25T00:00:00"/>
    <x v="15"/>
    <n v="23"/>
    <m/>
    <n v="9550.64"/>
    <s v="USD"/>
    <n v="8213.5504000000001"/>
    <n v="0"/>
    <n v="0"/>
    <n v="0"/>
    <x v="2"/>
    <x v="0"/>
    <x v="8"/>
    <x v="0"/>
    <n v="46092"/>
    <s v="marzo"/>
    <n v="2026"/>
    <x v="1"/>
    <x v="0"/>
    <n v="0"/>
    <n v="0"/>
  </r>
  <r>
    <x v="1"/>
    <n v="404"/>
    <n v="0"/>
    <d v="2025-06-04T00:00:00"/>
    <d v="2025-06-06T00:00:00"/>
    <d v="2025-06-09T00:00:00"/>
    <x v="18"/>
    <n v="23"/>
    <m/>
    <n v="10352"/>
    <s v="MXN"/>
    <n v="486.54399999999998"/>
    <n v="1552"/>
    <n v="72.944000000000003"/>
    <n v="0.14992272024729522"/>
    <x v="2"/>
    <x v="0"/>
    <x v="5"/>
    <x v="0"/>
    <n v="45862"/>
    <s v="julio"/>
    <n v="2025"/>
    <x v="1"/>
    <x v="0"/>
    <n v="0.05"/>
    <n v="69.296800000000005"/>
  </r>
  <r>
    <x v="1"/>
    <n v="405"/>
    <n v="0"/>
    <d v="2025-06-05T00:00:00"/>
    <d v="2025-08-04T00:00:00"/>
    <d v="2025-08-11T00:00:00"/>
    <x v="20"/>
    <n v="23"/>
    <m/>
    <n v="13313"/>
    <s v="MXN"/>
    <n v="625.71100000000001"/>
    <n v="2430"/>
    <n v="114.21"/>
    <n v="0.18252835574250731"/>
    <x v="2"/>
    <x v="0"/>
    <x v="4"/>
    <x v="0"/>
    <n v="45925"/>
    <s v="septiembre"/>
    <n v="2025"/>
    <x v="1"/>
    <x v="2"/>
    <n v="0.75"/>
    <n v="28.552499999999995"/>
  </r>
  <r>
    <x v="1"/>
    <n v="406"/>
    <n v="0"/>
    <d v="2025-06-05T00:00:00"/>
    <d v="2025-06-17T00:00:00"/>
    <d v="2025-07-13T00:00:00"/>
    <x v="20"/>
    <n v="23"/>
    <m/>
    <n v="29856.9"/>
    <s v="USD"/>
    <n v="25676.934000000001"/>
    <n v="2574.3200000000002"/>
    <n v="2213.9151999999999"/>
    <n v="8.6221945345966916E-2"/>
    <x v="2"/>
    <x v="0"/>
    <x v="5"/>
    <x v="0"/>
    <n v="45896"/>
    <s v="agosto"/>
    <n v="2025"/>
    <x v="1"/>
    <x v="2"/>
    <n v="0.75"/>
    <n v="553.47879999999986"/>
  </r>
  <r>
    <x v="1"/>
    <n v="407"/>
    <n v="1"/>
    <d v="2025-06-05T00:00:00"/>
    <d v="2025-06-06T00:00:00"/>
    <s v="0000-00-00"/>
    <x v="20"/>
    <n v="23"/>
    <m/>
    <n v="13395.02"/>
    <s v="USD"/>
    <n v="11519.717200000001"/>
    <n v="145.6"/>
    <n v="125.21599999999999"/>
    <n v="1.0869711280759564E-2"/>
    <x v="2"/>
    <x v="0"/>
    <x v="5"/>
    <x v="0"/>
    <e v="#VALUE!"/>
    <e v="#VALUE!"/>
    <e v="#VALUE!"/>
    <x v="1"/>
    <x v="2"/>
    <n v="0.75"/>
    <n v="31.304000000000002"/>
  </r>
  <r>
    <x v="1"/>
    <n v="408"/>
    <n v="0"/>
    <d v="2025-06-09T00:00:00"/>
    <d v="2025-08-04T00:00:00"/>
    <d v="2025-08-14T00:00:00"/>
    <x v="20"/>
    <n v="24"/>
    <m/>
    <n v="163648.45000000001"/>
    <s v="MXN"/>
    <n v="7691.4771500000006"/>
    <n v="11347.66"/>
    <n v="533.34001999999998"/>
    <n v="6.9341689456881503E-2"/>
    <x v="2"/>
    <x v="0"/>
    <x v="4"/>
    <x v="0"/>
    <n v="45928"/>
    <s v="septiembre"/>
    <n v="2025"/>
    <x v="1"/>
    <x v="2"/>
    <n v="0.75"/>
    <n v="133.33500500000002"/>
  </r>
  <r>
    <x v="1"/>
    <n v="409"/>
    <n v="0"/>
    <d v="2025-06-09T00:00:00"/>
    <d v="2025-07-16T00:00:00"/>
    <d v="2025-07-28T00:00:00"/>
    <x v="18"/>
    <n v="24"/>
    <s v="JAIMEG"/>
    <n v="6108.88"/>
    <s v="USD"/>
    <n v="5253.6368000000002"/>
    <n v="426.49"/>
    <n v="366.78140000000002"/>
    <n v="6.9814761462002856E-2"/>
    <x v="2"/>
    <x v="0"/>
    <x v="3"/>
    <x v="0"/>
    <n v="45911"/>
    <s v="septiembre"/>
    <n v="2025"/>
    <x v="1"/>
    <x v="0"/>
    <n v="0.05"/>
    <n v="348.44233000000003"/>
  </r>
  <r>
    <x v="1"/>
    <n v="410"/>
    <n v="0"/>
    <d v="2025-06-09T00:00:00"/>
    <d v="2025-07-26T00:00:00"/>
    <d v="2025-08-30T00:00:00"/>
    <x v="20"/>
    <n v="24"/>
    <m/>
    <n v="25052.36"/>
    <s v="USD"/>
    <n v="21545.029600000002"/>
    <n v="2733.41"/>
    <n v="2350.7325999999998"/>
    <n v="0.10910788444681457"/>
    <x v="2"/>
    <x v="0"/>
    <x v="3"/>
    <x v="0"/>
    <n v="45944"/>
    <s v="octubre"/>
    <n v="2025"/>
    <x v="1"/>
    <x v="2"/>
    <n v="0.75"/>
    <n v="587.68314999999984"/>
  </r>
  <r>
    <x v="1"/>
    <n v="411"/>
    <n v="0"/>
    <d v="2025-05-26T00:00:00"/>
    <d v="2025-06-17T00:00:00"/>
    <d v="2025-06-30T00:00:00"/>
    <x v="16"/>
    <n v="22"/>
    <m/>
    <n v="4277"/>
    <s v="USD"/>
    <n v="3678.22"/>
    <n v="744.9"/>
    <n v="640.61399999999992"/>
    <n v="0.17416413373860182"/>
    <x v="1"/>
    <x v="0"/>
    <x v="5"/>
    <x v="0"/>
    <n v="45883"/>
    <s v="agosto"/>
    <n v="2025"/>
    <x v="1"/>
    <x v="2"/>
    <n v="0.5"/>
    <n v="320.30699999999996"/>
  </r>
  <r>
    <x v="1"/>
    <n v="412"/>
    <n v="1"/>
    <d v="2025-06-10T00:00:00"/>
    <d v="2025-05-06T00:00:00"/>
    <d v="2025-05-08T00:00:00"/>
    <x v="15"/>
    <n v="24"/>
    <s v="MARC1989"/>
    <n v="2286.5"/>
    <s v="USD"/>
    <n v="1966.3899999999999"/>
    <n v="228.65"/>
    <n v="196.63900000000001"/>
    <n v="0.1"/>
    <x v="2"/>
    <x v="0"/>
    <x v="2"/>
    <x v="0"/>
    <n v="45830"/>
    <s v="junio"/>
    <n v="2025"/>
    <x v="1"/>
    <x v="0"/>
    <n v="0"/>
    <n v="196.63900000000001"/>
  </r>
  <r>
    <x v="1"/>
    <n v="413"/>
    <n v="0"/>
    <d v="2025-06-10T00:00:00"/>
    <d v="2025-07-26T00:00:00"/>
    <d v="2025-07-28T00:00:00"/>
    <x v="17"/>
    <n v="24"/>
    <m/>
    <n v="23160"/>
    <s v="MXN"/>
    <n v="1088.52"/>
    <n v="2779.2"/>
    <n v="130.6224"/>
    <n v="0.12"/>
    <x v="2"/>
    <x v="0"/>
    <x v="3"/>
    <x v="0"/>
    <n v="45911"/>
    <s v="septiembre"/>
    <n v="2025"/>
    <x v="1"/>
    <x v="2"/>
    <n v="0.5"/>
    <n v="65.311199999999999"/>
  </r>
  <r>
    <x v="1"/>
    <n v="414"/>
    <n v="1"/>
    <d v="2025-06-10T00:00:00"/>
    <d v="2025-06-09T00:00:00"/>
    <d v="2025-07-04T00:00:00"/>
    <x v="20"/>
    <n v="24"/>
    <m/>
    <n v="9783.3799999999992"/>
    <s v="USD"/>
    <n v="8413.7067999999999"/>
    <n v="1341.6"/>
    <n v="1153.7759999999998"/>
    <n v="0.13713052135356082"/>
    <x v="2"/>
    <x v="0"/>
    <x v="5"/>
    <x v="0"/>
    <n v="45887"/>
    <s v="agosto"/>
    <n v="2025"/>
    <x v="1"/>
    <x v="2"/>
    <n v="0.75"/>
    <n v="288.44399999999996"/>
  </r>
  <r>
    <x v="1"/>
    <n v="415"/>
    <n v="0"/>
    <d v="2025-05-26T00:00:00"/>
    <d v="2025-06-17T00:00:00"/>
    <d v="2025-06-30T00:00:00"/>
    <x v="16"/>
    <n v="22"/>
    <m/>
    <n v="3010.9"/>
    <s v="USD"/>
    <n v="2589.3740000000003"/>
    <n v="254.9"/>
    <n v="219.214"/>
    <n v="8.465907203826098E-2"/>
    <x v="1"/>
    <x v="0"/>
    <x v="5"/>
    <x v="0"/>
    <n v="45883"/>
    <s v="agosto"/>
    <n v="2025"/>
    <x v="1"/>
    <x v="2"/>
    <n v="0.5"/>
    <n v="109.607"/>
  </r>
  <r>
    <x v="1"/>
    <n v="416"/>
    <n v="1"/>
    <d v="2025-06-10T00:00:00"/>
    <d v="2025-08-10T00:00:00"/>
    <d v="2025-08-21T00:00:00"/>
    <x v="21"/>
    <n v="24"/>
    <m/>
    <n v="472374.18"/>
    <s v="MXN"/>
    <n v="22201.586459999999"/>
    <n v="33456.1"/>
    <n v="1572.4367"/>
    <n v="7.0825420644286693E-2"/>
    <x v="2"/>
    <x v="0"/>
    <x v="4"/>
    <x v="0"/>
    <n v="45935"/>
    <s v="octubre"/>
    <n v="2025"/>
    <x v="1"/>
    <x v="2"/>
    <n v="0.5"/>
    <n v="786.21834999999999"/>
  </r>
  <r>
    <x v="1"/>
    <n v="417"/>
    <n v="1"/>
    <d v="2025-06-11T00:00:00"/>
    <d v="2025-08-04T00:00:00"/>
    <d v="2025-08-20T00:00:00"/>
    <x v="20"/>
    <n v="24"/>
    <m/>
    <n v="9035.74"/>
    <s v="USD"/>
    <n v="7770.7363999999998"/>
    <n v="1072.8399999999999"/>
    <n v="922.64239999999995"/>
    <n v="0.11873294273628944"/>
    <x v="2"/>
    <x v="0"/>
    <x v="4"/>
    <x v="0"/>
    <n v="45934"/>
    <s v="octubre"/>
    <n v="2025"/>
    <x v="1"/>
    <x v="2"/>
    <n v="0.75"/>
    <n v="230.66059999999993"/>
  </r>
  <r>
    <x v="1"/>
    <n v="418"/>
    <n v="0"/>
    <d v="2025-06-11T00:00:00"/>
    <d v="2025-08-08T00:00:00"/>
    <d v="2025-08-23T00:00:00"/>
    <x v="20"/>
    <n v="24"/>
    <m/>
    <n v="22353043.399999999"/>
    <s v="JPY"/>
    <n v="125177.04303999999"/>
    <n v="2592953.2999999998"/>
    <n v="14520.538479999999"/>
    <n v="0.11600001188205093"/>
    <x v="2"/>
    <x v="0"/>
    <x v="4"/>
    <x v="0"/>
    <n v="45937"/>
    <s v="octubre"/>
    <n v="2025"/>
    <x v="1"/>
    <x v="2"/>
    <n v="0.75"/>
    <n v="3630.1346200000007"/>
  </r>
  <r>
    <x v="1"/>
    <n v="419"/>
    <n v="1"/>
    <d v="2025-06-12T00:00:00"/>
    <d v="2025-06-20T00:00:00"/>
    <d v="2025-06-22T00:00:00"/>
    <x v="20"/>
    <n v="24"/>
    <m/>
    <n v="8822"/>
    <s v="USD"/>
    <n v="7586.92"/>
    <n v="869.55"/>
    <n v="747.81299999999999"/>
    <n v="9.8566084788029917E-2"/>
    <x v="2"/>
    <x v="0"/>
    <x v="5"/>
    <x v="0"/>
    <n v="45875"/>
    <s v="agosto"/>
    <n v="2025"/>
    <x v="1"/>
    <x v="2"/>
    <n v="0.75"/>
    <n v="186.95325000000003"/>
  </r>
  <r>
    <x v="1"/>
    <n v="420"/>
    <n v="1"/>
    <d v="2025-06-12T00:00:00"/>
    <d v="2025-10-08T00:00:00"/>
    <d v="2025-10-12T00:00:00"/>
    <x v="26"/>
    <n v="24"/>
    <m/>
    <n v="3600"/>
    <s v="USD"/>
    <n v="3096"/>
    <n v="338.4"/>
    <n v="291.024"/>
    <n v="9.4E-2"/>
    <x v="2"/>
    <x v="0"/>
    <x v="6"/>
    <x v="0"/>
    <n v="45987"/>
    <s v="noviembre"/>
    <n v="2025"/>
    <x v="1"/>
    <x v="2"/>
    <n v="0.5"/>
    <n v="145.512"/>
  </r>
  <r>
    <x v="1"/>
    <n v="421"/>
    <n v="0"/>
    <d v="2025-06-13T00:00:00"/>
    <d v="2025-07-23T00:00:00"/>
    <d v="2025-11-27T00:00:00"/>
    <x v="15"/>
    <n v="24"/>
    <s v="MARC1989"/>
    <n v="17962.830000000002"/>
    <s v="USD"/>
    <n v="15448.033800000001"/>
    <n v="785.34"/>
    <n v="675.39240000000007"/>
    <n v="4.3720282383121145E-2"/>
    <x v="2"/>
    <x v="0"/>
    <x v="3"/>
    <x v="0"/>
    <n v="46033"/>
    <s v="enero"/>
    <n v="2026"/>
    <x v="1"/>
    <x v="0"/>
    <n v="0"/>
    <n v="675.39240000000007"/>
  </r>
  <r>
    <x v="1"/>
    <n v="422"/>
    <n v="1"/>
    <d v="2025-06-13T00:00:00"/>
    <d v="2025-07-02T00:00:00"/>
    <d v="2025-07-05T00:00:00"/>
    <x v="15"/>
    <n v="24"/>
    <s v="MARC1989,MARIELLAP"/>
    <n v="1788.96"/>
    <s v="EUR"/>
    <n v="1788.96"/>
    <n v="176.72"/>
    <n v="176.72"/>
    <n v="9.878365083624005E-2"/>
    <x v="2"/>
    <x v="0"/>
    <x v="3"/>
    <x v="0"/>
    <n v="45888"/>
    <s v="agosto"/>
    <n v="2025"/>
    <x v="1"/>
    <x v="0"/>
    <n v="0"/>
    <n v="176.72"/>
  </r>
  <r>
    <x v="1"/>
    <n v="423"/>
    <n v="0"/>
    <d v="2025-06-13T00:00:00"/>
    <d v="2025-07-09T00:00:00"/>
    <d v="2025-07-11T00:00:00"/>
    <x v="20"/>
    <n v="24"/>
    <m/>
    <n v="3657.6"/>
    <s v="USD"/>
    <n v="3145.5360000000001"/>
    <n v="365.76"/>
    <n v="314.55359999999996"/>
    <n v="9.9999999999999992E-2"/>
    <x v="2"/>
    <x v="0"/>
    <x v="3"/>
    <x v="0"/>
    <n v="45894"/>
    <s v="agosto"/>
    <n v="2025"/>
    <x v="1"/>
    <x v="2"/>
    <n v="0.75"/>
    <n v="78.63839999999999"/>
  </r>
  <r>
    <x v="1"/>
    <n v="424"/>
    <n v="0"/>
    <d v="2025-06-14T00:00:00"/>
    <d v="2025-08-28T00:00:00"/>
    <d v="2025-09-07T00:00:00"/>
    <x v="22"/>
    <n v="24"/>
    <m/>
    <n v="130395.5"/>
    <s v="EUR"/>
    <n v="130395.5"/>
    <n v="11853.67"/>
    <n v="11853.67"/>
    <n v="9.090551437741333E-2"/>
    <x v="2"/>
    <x v="0"/>
    <x v="4"/>
    <x v="0"/>
    <n v="45952"/>
    <s v="octubre"/>
    <n v="2025"/>
    <x v="1"/>
    <x v="2"/>
    <n v="0.5"/>
    <n v="5926.835"/>
  </r>
  <r>
    <x v="1"/>
    <n v="425"/>
    <n v="0"/>
    <d v="2025-06-15T00:00:00"/>
    <d v="2025-10-13T00:00:00"/>
    <d v="2025-10-25T00:00:00"/>
    <x v="1"/>
    <n v="25"/>
    <s v="MARC1989"/>
    <n v="73552.25"/>
    <s v="USD"/>
    <n v="63254.934999999998"/>
    <n v="12202.25"/>
    <n v="10493.934999999999"/>
    <n v="0.16589907174831497"/>
    <x v="2"/>
    <x v="0"/>
    <x v="6"/>
    <x v="0"/>
    <n v="46000"/>
    <s v="diciembre"/>
    <n v="2025"/>
    <x v="0"/>
    <x v="0"/>
    <n v="7.0000000000000007E-2"/>
    <n v="9759.3595499999992"/>
  </r>
  <r>
    <x v="1"/>
    <n v="426"/>
    <n v="1"/>
    <d v="2025-06-16T00:00:00"/>
    <d v="2025-06-20T00:00:00"/>
    <d v="2025-06-22T00:00:00"/>
    <x v="15"/>
    <n v="25"/>
    <m/>
    <n v="23777.56"/>
    <s v="MXN"/>
    <n v="1117.5453200000002"/>
    <n v="2348.1"/>
    <n v="110.36069999999999"/>
    <n v="9.8752773623534101E-2"/>
    <x v="2"/>
    <x v="0"/>
    <x v="5"/>
    <x v="0"/>
    <n v="45875"/>
    <s v="agosto"/>
    <n v="2025"/>
    <x v="1"/>
    <x v="0"/>
    <n v="0"/>
    <n v="110.36069999999999"/>
  </r>
  <r>
    <x v="1"/>
    <n v="427"/>
    <n v="0"/>
    <d v="2025-06-16T00:00:00"/>
    <d v="2025-06-19T00:00:00"/>
    <d v="2026-01-15T00:00:00"/>
    <x v="18"/>
    <n v="25"/>
    <s v="JAIMEG"/>
    <n v="13671.46"/>
    <s v="USD"/>
    <n v="11757.455599999999"/>
    <n v="9.18"/>
    <n v="7.8948"/>
    <n v="6.7147181061861724E-4"/>
    <x v="2"/>
    <x v="0"/>
    <x v="5"/>
    <x v="0"/>
    <n v="46082"/>
    <s v="marzo"/>
    <n v="2026"/>
    <x v="1"/>
    <x v="0"/>
    <n v="0.05"/>
    <n v="7.5000600000000004"/>
  </r>
  <r>
    <x v="1"/>
    <n v="428"/>
    <n v="0"/>
    <d v="2025-06-17T00:00:00"/>
    <d v="2025-09-28T00:00:00"/>
    <d v="2025-10-05T00:00:00"/>
    <x v="2"/>
    <n v="25"/>
    <s v="JAIMEG"/>
    <n v="9708.82"/>
    <s v="EUR"/>
    <n v="9708.82"/>
    <n v="986.63"/>
    <n v="986.63"/>
    <n v="0.10162203027762386"/>
    <x v="2"/>
    <x v="0"/>
    <x v="7"/>
    <x v="0"/>
    <n v="45980"/>
    <s v="noviembre"/>
    <n v="2025"/>
    <x v="0"/>
    <x v="0"/>
    <n v="7.0000000000000007E-2"/>
    <n v="917.56589999999994"/>
  </r>
  <r>
    <x v="1"/>
    <n v="429"/>
    <n v="1"/>
    <d v="2025-06-17T00:00:00"/>
    <d v="2025-07-17T00:00:00"/>
    <d v="2025-07-20T00:00:00"/>
    <x v="25"/>
    <n v="25"/>
    <m/>
    <n v="18950.68"/>
    <s v="USD"/>
    <n v="16297.584800000001"/>
    <n v="930"/>
    <n v="799.8"/>
    <n v="4.9074756156507311E-2"/>
    <x v="2"/>
    <x v="0"/>
    <x v="3"/>
    <x v="0"/>
    <n v="45903"/>
    <s v="septiembre"/>
    <n v="2025"/>
    <x v="1"/>
    <x v="2"/>
    <n v="0.5"/>
    <n v="399.9"/>
  </r>
  <r>
    <x v="1"/>
    <n v="430"/>
    <n v="1"/>
    <d v="2025-06-17T00:00:00"/>
    <d v="2025-08-06T00:00:00"/>
    <d v="2025-08-23T00:00:00"/>
    <x v="20"/>
    <n v="25"/>
    <m/>
    <n v="39624.06"/>
    <s v="USD"/>
    <n v="34076.691599999998"/>
    <n v="2027.06"/>
    <n v="1743.2716"/>
    <n v="5.1157301901925245E-2"/>
    <x v="2"/>
    <x v="0"/>
    <x v="4"/>
    <x v="0"/>
    <n v="45937"/>
    <s v="octubre"/>
    <n v="2025"/>
    <x v="1"/>
    <x v="2"/>
    <n v="0.75"/>
    <n v="435.81790000000001"/>
  </r>
  <r>
    <x v="1"/>
    <n v="431"/>
    <n v="1"/>
    <d v="2025-06-17T00:00:00"/>
    <d v="2025-09-03T00:00:00"/>
    <d v="2025-09-13T00:00:00"/>
    <x v="15"/>
    <n v="25"/>
    <m/>
    <n v="23702.83"/>
    <s v="USD"/>
    <n v="20384.433800000003"/>
    <n v="2056.1"/>
    <n v="1768.2459999999999"/>
    <n v="8.6744916113392356E-2"/>
    <x v="2"/>
    <x v="0"/>
    <x v="7"/>
    <x v="0"/>
    <n v="45958"/>
    <s v="octubre"/>
    <n v="2025"/>
    <x v="1"/>
    <x v="0"/>
    <n v="0"/>
    <n v="1768.2459999999999"/>
  </r>
  <r>
    <x v="1"/>
    <n v="432"/>
    <n v="1"/>
    <d v="2025-06-17T00:00:00"/>
    <d v="2025-07-09T00:00:00"/>
    <d v="2025-07-15T00:00:00"/>
    <x v="15"/>
    <n v="25"/>
    <m/>
    <n v="26949.24"/>
    <s v="USD"/>
    <n v="23176.346400000002"/>
    <n v="3536"/>
    <n v="3040.96"/>
    <n v="0.13120963708067462"/>
    <x v="2"/>
    <x v="0"/>
    <x v="3"/>
    <x v="0"/>
    <n v="45898"/>
    <s v="agosto"/>
    <n v="2025"/>
    <x v="1"/>
    <x v="0"/>
    <n v="0"/>
    <n v="3040.96"/>
  </r>
  <r>
    <x v="1"/>
    <n v="433"/>
    <n v="1"/>
    <d v="2025-06-18T00:00:00"/>
    <d v="2025-07-10T00:00:00"/>
    <d v="2025-07-23T00:00:00"/>
    <x v="1"/>
    <n v="25"/>
    <s v="JAIMEG"/>
    <n v="13377.54"/>
    <s v="EUR"/>
    <n v="13377.54"/>
    <n v="2007.08"/>
    <n v="2007.08"/>
    <n v="0.15003356371948803"/>
    <x v="2"/>
    <x v="0"/>
    <x v="3"/>
    <x v="0"/>
    <n v="45906"/>
    <s v="septiembre"/>
    <n v="2025"/>
    <x v="0"/>
    <x v="0"/>
    <n v="7.0000000000000007E-2"/>
    <n v="1866.5844"/>
  </r>
  <r>
    <x v="1"/>
    <n v="434"/>
    <n v="1"/>
    <d v="2025-06-18T00:00:00"/>
    <d v="2025-06-18T00:00:00"/>
    <d v="2025-06-19T00:00:00"/>
    <x v="29"/>
    <n v="25"/>
    <m/>
    <n v="1445"/>
    <s v="GPB"/>
    <n v="1647.3"/>
    <n v="113.2"/>
    <n v="129.048"/>
    <n v="7.8339100346020762E-2"/>
    <x v="2"/>
    <x v="0"/>
    <x v="5"/>
    <x v="0"/>
    <n v="45872"/>
    <s v="agosto"/>
    <n v="2025"/>
    <x v="1"/>
    <x v="2"/>
    <n v="0.5"/>
    <n v="64.524000000000001"/>
  </r>
  <r>
    <x v="1"/>
    <n v="435"/>
    <n v="0"/>
    <d v="2025-06-18T00:00:00"/>
    <d v="2025-07-10T00:00:00"/>
    <d v="2025-07-28T00:00:00"/>
    <x v="30"/>
    <n v="25"/>
    <s v="JORGEP"/>
    <n v="73341.97"/>
    <s v="USD"/>
    <n v="63074.0942"/>
    <n v="9967.5499999999993"/>
    <n v="8572.0929999999989"/>
    <n v="0.1359051304457734"/>
    <x v="2"/>
    <x v="0"/>
    <x v="3"/>
    <x v="0"/>
    <n v="45911"/>
    <s v="septiembre"/>
    <n v="2025"/>
    <x v="1"/>
    <x v="2"/>
    <n v="0.5"/>
    <n v="4286.0464999999995"/>
  </r>
  <r>
    <x v="1"/>
    <n v="436"/>
    <n v="1"/>
    <d v="2025-06-19T00:00:00"/>
    <d v="2025-08-06T00:00:00"/>
    <d v="2025-08-23T00:00:00"/>
    <x v="20"/>
    <n v="25"/>
    <m/>
    <n v="254934"/>
    <s v="MXN"/>
    <n v="11981.897999999999"/>
    <n v="600"/>
    <n v="28.2"/>
    <n v="2.3535503306738215E-3"/>
    <x v="2"/>
    <x v="0"/>
    <x v="4"/>
    <x v="0"/>
    <n v="45937"/>
    <s v="octubre"/>
    <n v="2025"/>
    <x v="1"/>
    <x v="2"/>
    <n v="0.75"/>
    <n v="7.0500000000000007"/>
  </r>
  <r>
    <x v="1"/>
    <n v="437"/>
    <n v="1"/>
    <d v="2025-06-19T00:00:00"/>
    <d v="2025-08-07T00:00:00"/>
    <d v="2025-08-26T00:00:00"/>
    <x v="2"/>
    <n v="25"/>
    <s v="MARC1989"/>
    <n v="40897.86"/>
    <s v="EUR"/>
    <n v="40897.86"/>
    <n v="5838.8"/>
    <n v="5838.8"/>
    <n v="0.14276541608778553"/>
    <x v="2"/>
    <x v="0"/>
    <x v="4"/>
    <x v="0"/>
    <n v="45940"/>
    <s v="octubre"/>
    <n v="2025"/>
    <x v="0"/>
    <x v="0"/>
    <n v="7.0000000000000007E-2"/>
    <n v="5430.0839999999998"/>
  </r>
  <r>
    <x v="1"/>
    <n v="438"/>
    <n v="0"/>
    <d v="2025-06-19T00:00:00"/>
    <d v="2025-07-07T00:00:00"/>
    <d v="2025-07-10T00:00:00"/>
    <x v="1"/>
    <n v="25"/>
    <s v="JAIMEG"/>
    <n v="12177.42"/>
    <s v="USD"/>
    <n v="10472.581200000001"/>
    <n v="894.79"/>
    <n v="769.51939999999991"/>
    <n v="7.3479439815658798E-2"/>
    <x v="2"/>
    <x v="0"/>
    <x v="3"/>
    <x v="0"/>
    <n v="45893"/>
    <s v="agosto"/>
    <n v="2025"/>
    <x v="0"/>
    <x v="0"/>
    <n v="7.0000000000000007E-2"/>
    <n v="715.65304199999991"/>
  </r>
  <r>
    <x v="1"/>
    <n v="439"/>
    <n v="0"/>
    <d v="2025-06-19T00:00:00"/>
    <d v="2025-09-08T00:00:00"/>
    <d v="2025-12-17T00:00:00"/>
    <x v="15"/>
    <n v="25"/>
    <s v="ISRAELB"/>
    <n v="7923.54"/>
    <s v="USD"/>
    <n v="6814.2443999999996"/>
    <n v="0"/>
    <n v="0"/>
    <n v="0"/>
    <x v="2"/>
    <x v="0"/>
    <x v="7"/>
    <x v="0"/>
    <n v="46053"/>
    <s v="enero"/>
    <n v="2026"/>
    <x v="1"/>
    <x v="0"/>
    <n v="0"/>
    <n v="0"/>
  </r>
  <r>
    <x v="1"/>
    <n v="440"/>
    <n v="0"/>
    <d v="2025-06-19T00:00:00"/>
    <d v="2025-10-21T00:00:00"/>
    <d v="2025-11-08T00:00:00"/>
    <x v="15"/>
    <n v="25"/>
    <s v="JORGEP,MARC1989,MARIELLAP"/>
    <n v="1998049.98"/>
    <s v="MXN"/>
    <n v="93908.349059999993"/>
    <n v="40250.53"/>
    <n v="1891.7749099999999"/>
    <n v="2.0144906485272205E-2"/>
    <x v="2"/>
    <x v="0"/>
    <x v="6"/>
    <x v="0"/>
    <n v="46014"/>
    <s v="diciembre"/>
    <n v="2025"/>
    <x v="1"/>
    <x v="0"/>
    <n v="0"/>
    <n v="1891.7749099999999"/>
  </r>
  <r>
    <x v="1"/>
    <n v="441"/>
    <n v="1"/>
    <d v="2025-06-19T00:00:00"/>
    <d v="2025-06-20T00:00:00"/>
    <d v="2025-06-22T00:00:00"/>
    <x v="15"/>
    <n v="25"/>
    <m/>
    <n v="2363.8000000000002"/>
    <s v="USD"/>
    <n v="2032.8680000000002"/>
    <n v="347.66"/>
    <n v="298.98760000000004"/>
    <n v="0.14707674084101871"/>
    <x v="2"/>
    <x v="0"/>
    <x v="5"/>
    <x v="0"/>
    <n v="45875"/>
    <s v="agosto"/>
    <n v="2025"/>
    <x v="1"/>
    <x v="0"/>
    <n v="0"/>
    <n v="298.98760000000004"/>
  </r>
  <r>
    <x v="1"/>
    <n v="442"/>
    <n v="1"/>
    <d v="2025-06-20T00:00:00"/>
    <d v="2025-06-30T00:00:00"/>
    <d v="2025-06-30T00:00:00"/>
    <x v="20"/>
    <n v="25"/>
    <m/>
    <n v="672.41"/>
    <s v="EUR"/>
    <n v="672.41"/>
    <n v="82.41"/>
    <n v="82.41"/>
    <n v="0.12255915289778557"/>
    <x v="2"/>
    <x v="0"/>
    <x v="5"/>
    <x v="0"/>
    <n v="45883"/>
    <s v="agosto"/>
    <n v="2025"/>
    <x v="1"/>
    <x v="2"/>
    <n v="0.75"/>
    <n v="20.602499999999999"/>
  </r>
  <r>
    <x v="1"/>
    <n v="443"/>
    <n v="1"/>
    <d v="2025-06-20T00:00:00"/>
    <d v="2025-06-23T00:00:00"/>
    <d v="2025-06-23T00:00:00"/>
    <x v="15"/>
    <n v="25"/>
    <m/>
    <n v="41650.400000000001"/>
    <s v="MXN"/>
    <n v="1957.5688"/>
    <n v="2668.4"/>
    <n v="125.4148"/>
    <n v="6.4066611605170659E-2"/>
    <x v="2"/>
    <x v="0"/>
    <x v="5"/>
    <x v="0"/>
    <n v="45876"/>
    <s v="agosto"/>
    <n v="2025"/>
    <x v="1"/>
    <x v="0"/>
    <n v="0"/>
    <n v="125.4148"/>
  </r>
  <r>
    <x v="1"/>
    <n v="444"/>
    <n v="0"/>
    <d v="2025-06-23T00:00:00"/>
    <d v="2025-07-02T00:00:00"/>
    <d v="2025-07-07T00:00:00"/>
    <x v="18"/>
    <n v="26"/>
    <m/>
    <n v="113849"/>
    <s v="MXN"/>
    <n v="5350.9030000000002"/>
    <n v="650"/>
    <n v="30.55"/>
    <n v="5.7093167265412957E-3"/>
    <x v="2"/>
    <x v="0"/>
    <x v="3"/>
    <x v="0"/>
    <n v="45890"/>
    <s v="agosto"/>
    <n v="2025"/>
    <x v="1"/>
    <x v="0"/>
    <n v="0.05"/>
    <n v="29.022500000000001"/>
  </r>
  <r>
    <x v="1"/>
    <n v="445"/>
    <n v="0"/>
    <d v="2025-06-23T00:00:00"/>
    <d v="2025-10-26T00:00:00"/>
    <d v="2026-12-22T00:00:00"/>
    <x v="23"/>
    <n v="26"/>
    <s v="DIANAM"/>
    <n v="197543.62"/>
    <s v="USD"/>
    <n v="169887.51319999999"/>
    <n v="28020.73"/>
    <n v="24097.827799999999"/>
    <n v="0.14184578575607756"/>
    <x v="2"/>
    <x v="0"/>
    <x v="6"/>
    <x v="0"/>
    <n v="46423"/>
    <s v="febrero"/>
    <n v="2027"/>
    <x v="1"/>
    <x v="0"/>
    <n v="0"/>
    <n v="24097.827799999999"/>
  </r>
  <r>
    <x v="1"/>
    <n v="446"/>
    <n v="1"/>
    <d v="2025-06-23T00:00:00"/>
    <d v="2025-05-13T00:00:00"/>
    <d v="2025-05-25T00:00:00"/>
    <x v="15"/>
    <n v="26"/>
    <s v="MARC1989"/>
    <n v="20159.509999999998"/>
    <s v="USD"/>
    <n v="17337.178599999999"/>
    <n v="1970.49"/>
    <n v="1694.6214"/>
    <n v="9.7744935268763974E-2"/>
    <x v="2"/>
    <x v="0"/>
    <x v="2"/>
    <x v="0"/>
    <n v="45847"/>
    <s v="julio"/>
    <n v="2025"/>
    <x v="1"/>
    <x v="0"/>
    <n v="0"/>
    <n v="1694.6214"/>
  </r>
  <r>
    <x v="1"/>
    <n v="447"/>
    <n v="1"/>
    <d v="2025-06-23T00:00:00"/>
    <s v="0000-00-00"/>
    <d v="2025-07-10T00:00:00"/>
    <x v="31"/>
    <n v="26"/>
    <m/>
    <n v="11123.36"/>
    <s v="USD"/>
    <n v="9566.0896000000012"/>
    <n v="535.41999999999996"/>
    <n v="460.46119999999996"/>
    <n v="4.8134736266739538E-2"/>
    <x v="2"/>
    <x v="0"/>
    <x v="12"/>
    <x v="3"/>
    <n v="45893"/>
    <s v="agosto"/>
    <n v="2025"/>
    <x v="1"/>
    <x v="2"/>
    <n v="0.6"/>
    <n v="184.18448000000001"/>
  </r>
  <r>
    <x v="1"/>
    <n v="448"/>
    <n v="1"/>
    <d v="2025-06-23T00:00:00"/>
    <d v="2025-07-06T00:00:00"/>
    <d v="2025-08-02T00:00:00"/>
    <x v="15"/>
    <n v="26"/>
    <m/>
    <n v="57613.7"/>
    <s v="USD"/>
    <n v="49547.781999999999"/>
    <n v="4736.95"/>
    <n v="4073.7769999999996"/>
    <n v="8.2219159679034662E-2"/>
    <x v="2"/>
    <x v="0"/>
    <x v="3"/>
    <x v="0"/>
    <n v="45916"/>
    <s v="septiembre"/>
    <n v="2025"/>
    <x v="1"/>
    <x v="0"/>
    <n v="0"/>
    <n v="4073.7769999999996"/>
  </r>
  <r>
    <x v="1"/>
    <n v="449"/>
    <n v="0"/>
    <d v="2025-06-24T00:00:00"/>
    <d v="2025-11-12T00:00:00"/>
    <d v="2025-12-17T00:00:00"/>
    <x v="20"/>
    <n v="26"/>
    <m/>
    <n v="176448.56"/>
    <s v="USD"/>
    <n v="151745.7616"/>
    <n v="26284.560000000001"/>
    <n v="22604.721600000001"/>
    <n v="0.14896443473383972"/>
    <x v="2"/>
    <x v="0"/>
    <x v="9"/>
    <x v="0"/>
    <n v="46053"/>
    <s v="enero"/>
    <n v="2026"/>
    <x v="1"/>
    <x v="2"/>
    <n v="0.75"/>
    <n v="5651.1804000000011"/>
  </r>
  <r>
    <x v="1"/>
    <n v="451"/>
    <n v="1"/>
    <d v="2025-06-24T00:00:00"/>
    <d v="2025-07-13T00:00:00"/>
    <d v="2025-08-06T00:00:00"/>
    <x v="31"/>
    <n v="26"/>
    <m/>
    <n v="1494.49"/>
    <s v="USD"/>
    <n v="1285.2614000000001"/>
    <n v="29.45"/>
    <n v="25.326999999999998"/>
    <n v="1.9705719007822062E-2"/>
    <x v="2"/>
    <x v="0"/>
    <x v="3"/>
    <x v="0"/>
    <n v="45920"/>
    <s v="septiembre"/>
    <n v="2025"/>
    <x v="1"/>
    <x v="2"/>
    <n v="0.6"/>
    <n v="10.130800000000001"/>
  </r>
  <r>
    <x v="1"/>
    <n v="452"/>
    <n v="0"/>
    <d v="2025-06-24T00:00:00"/>
    <d v="2025-12-18T00:00:00"/>
    <d v="2025-12-29T00:00:00"/>
    <x v="31"/>
    <n v="26"/>
    <m/>
    <n v="61281.79"/>
    <s v="USD"/>
    <n v="52702.339399999997"/>
    <n v="6629"/>
    <n v="5700.94"/>
    <n v="0.10817242773097849"/>
    <x v="2"/>
    <x v="0"/>
    <x v="0"/>
    <x v="0"/>
    <n v="46065"/>
    <s v="febrero"/>
    <n v="2026"/>
    <x v="1"/>
    <x v="2"/>
    <n v="0.6"/>
    <n v="2280.3759999999997"/>
  </r>
  <r>
    <x v="1"/>
    <n v="453"/>
    <n v="0"/>
    <d v="2025-06-25T00:00:00"/>
    <d v="2025-12-22T00:00:00"/>
    <d v="2025-12-28T00:00:00"/>
    <x v="32"/>
    <n v="26"/>
    <m/>
    <n v="82243"/>
    <s v="USD"/>
    <n v="70728.98"/>
    <n v="20093"/>
    <n v="17279.98"/>
    <n v="0.2443125858735698"/>
    <x v="2"/>
    <x v="0"/>
    <x v="0"/>
    <x v="0"/>
    <n v="46064"/>
    <s v="febrero"/>
    <n v="2026"/>
    <x v="1"/>
    <x v="2"/>
    <n v="0.5"/>
    <n v="8639.99"/>
  </r>
  <r>
    <x v="1"/>
    <n v="454"/>
    <n v="1"/>
    <d v="2025-06-25T00:00:00"/>
    <d v="2025-08-02T00:00:00"/>
    <d v="2025-08-09T00:00:00"/>
    <x v="15"/>
    <n v="26"/>
    <s v="ISRAELB"/>
    <n v="44002.8"/>
    <s v="USD"/>
    <n v="37842.408000000003"/>
    <n v="8077.64"/>
    <n v="6946.7704000000003"/>
    <n v="0.18357104547892406"/>
    <x v="2"/>
    <x v="0"/>
    <x v="4"/>
    <x v="0"/>
    <n v="45923"/>
    <s v="septiembre"/>
    <n v="2025"/>
    <x v="1"/>
    <x v="0"/>
    <n v="0"/>
    <n v="6946.7704000000003"/>
  </r>
  <r>
    <x v="1"/>
    <n v="455"/>
    <n v="0"/>
    <d v="2025-06-25T00:00:00"/>
    <d v="2026-04-25T00:00:00"/>
    <d v="2026-05-04T00:00:00"/>
    <x v="23"/>
    <n v="26"/>
    <s v="DIANAM,MARC1989,MARIELLAP"/>
    <n v="22200"/>
    <s v="USD"/>
    <n v="19092"/>
    <n v="3996"/>
    <n v="3436.56"/>
    <n v="0.18"/>
    <x v="2"/>
    <x v="0"/>
    <x v="1"/>
    <x v="1"/>
    <n v="46191"/>
    <s v="junio"/>
    <n v="2026"/>
    <x v="1"/>
    <x v="0"/>
    <n v="0"/>
    <n v="3436.56"/>
  </r>
  <r>
    <x v="1"/>
    <n v="456"/>
    <n v="1"/>
    <d v="2025-06-25T00:00:00"/>
    <d v="2025-03-05T00:00:00"/>
    <d v="2025-03-07T00:00:00"/>
    <x v="31"/>
    <n v="26"/>
    <m/>
    <n v="1205"/>
    <s v="USD"/>
    <n v="1036.3"/>
    <n v="180.75"/>
    <n v="155.44499999999999"/>
    <n v="0.15"/>
    <x v="2"/>
    <x v="0"/>
    <x v="10"/>
    <x v="0"/>
    <n v="45768"/>
    <s v="abril"/>
    <n v="2025"/>
    <x v="1"/>
    <x v="2"/>
    <n v="0.6"/>
    <n v="62.177999999999997"/>
  </r>
  <r>
    <x v="1"/>
    <n v="457"/>
    <n v="1"/>
    <d v="2025-06-26T00:00:00"/>
    <d v="2025-04-07T00:00:00"/>
    <d v="2025-04-11T00:00:00"/>
    <x v="20"/>
    <n v="26"/>
    <m/>
    <n v="780"/>
    <s v="USD"/>
    <n v="670.8"/>
    <n v="117"/>
    <n v="100.62"/>
    <n v="0.15000000000000002"/>
    <x v="2"/>
    <x v="0"/>
    <x v="1"/>
    <x v="0"/>
    <n v="45803"/>
    <s v="mayo"/>
    <n v="2025"/>
    <x v="1"/>
    <x v="2"/>
    <n v="0.75"/>
    <n v="25.155000000000001"/>
  </r>
  <r>
    <x v="1"/>
    <n v="458"/>
    <n v="1"/>
    <d v="2025-06-26T00:00:00"/>
    <d v="2025-05-18T00:00:00"/>
    <d v="2025-06-18T00:00:00"/>
    <x v="20"/>
    <n v="26"/>
    <m/>
    <n v="1465"/>
    <s v="USD"/>
    <n v="1259.9000000000001"/>
    <n v="150.75"/>
    <n v="129.64500000000001"/>
    <n v="0.10290102389078498"/>
    <x v="2"/>
    <x v="0"/>
    <x v="2"/>
    <x v="0"/>
    <n v="45871"/>
    <s v="agosto"/>
    <n v="2025"/>
    <x v="1"/>
    <x v="2"/>
    <n v="0.75"/>
    <n v="32.411249999999995"/>
  </r>
  <r>
    <x v="1"/>
    <n v="459"/>
    <n v="1"/>
    <d v="2025-06-26T00:00:00"/>
    <d v="2025-05-27T00:00:00"/>
    <d v="2025-05-27T00:00:00"/>
    <x v="20"/>
    <n v="26"/>
    <m/>
    <n v="305"/>
    <s v="USD"/>
    <n v="262.3"/>
    <n v="45.75"/>
    <n v="39.344999999999999"/>
    <n v="0.15"/>
    <x v="2"/>
    <x v="0"/>
    <x v="2"/>
    <x v="0"/>
    <n v="45849"/>
    <s v="julio"/>
    <n v="2025"/>
    <x v="1"/>
    <x v="2"/>
    <n v="0.75"/>
    <n v="9.8362499999999997"/>
  </r>
  <r>
    <x v="1"/>
    <n v="460"/>
    <n v="1"/>
    <d v="2025-06-26T00:00:00"/>
    <d v="2025-07-02T00:00:00"/>
    <d v="2025-07-06T00:00:00"/>
    <x v="23"/>
    <n v="26"/>
    <s v="DIANAM"/>
    <n v="2832"/>
    <s v="USD"/>
    <n v="2435.52"/>
    <n v="219.96"/>
    <n v="189.16560000000001"/>
    <n v="7.7669491525423739E-2"/>
    <x v="2"/>
    <x v="0"/>
    <x v="3"/>
    <x v="0"/>
    <n v="45889"/>
    <s v="agosto"/>
    <n v="2025"/>
    <x v="1"/>
    <x v="0"/>
    <n v="0"/>
    <n v="189.16560000000001"/>
  </r>
  <r>
    <x v="1"/>
    <n v="461"/>
    <n v="0"/>
    <d v="2025-06-26T00:00:00"/>
    <d v="2025-07-24T00:00:00"/>
    <d v="2025-08-01T00:00:00"/>
    <x v="18"/>
    <n v="26"/>
    <m/>
    <n v="10222"/>
    <s v="MXN"/>
    <n v="480.43400000000003"/>
    <n v="0"/>
    <n v="0"/>
    <n v="0"/>
    <x v="2"/>
    <x v="0"/>
    <x v="3"/>
    <x v="0"/>
    <n v="45915"/>
    <s v="septiembre"/>
    <n v="2025"/>
    <x v="1"/>
    <x v="0"/>
    <n v="0.05"/>
    <n v="0"/>
  </r>
  <r>
    <x v="1"/>
    <n v="462"/>
    <n v="0"/>
    <d v="2025-06-26T00:00:00"/>
    <d v="2025-09-02T00:00:00"/>
    <d v="2025-11-08T00:00:00"/>
    <x v="20"/>
    <n v="26"/>
    <m/>
    <n v="17546.89"/>
    <s v="USD"/>
    <n v="15090.3254"/>
    <n v="70"/>
    <n v="60.199999999999996"/>
    <n v="3.989310926323696E-3"/>
    <x v="2"/>
    <x v="0"/>
    <x v="7"/>
    <x v="0"/>
    <n v="46014"/>
    <s v="diciembre"/>
    <n v="2025"/>
    <x v="1"/>
    <x v="2"/>
    <n v="0.75"/>
    <n v="15.049999999999997"/>
  </r>
  <r>
    <x v="1"/>
    <n v="463"/>
    <n v="0"/>
    <d v="2025-06-28T00:00:00"/>
    <d v="2025-07-09T00:00:00"/>
    <d v="2025-07-12T00:00:00"/>
    <x v="14"/>
    <n v="26"/>
    <s v="DIANAM"/>
    <n v="34866"/>
    <s v="MXN"/>
    <n v="1638.702"/>
    <n v="0"/>
    <n v="0"/>
    <n v="0"/>
    <x v="2"/>
    <x v="0"/>
    <x v="3"/>
    <x v="0"/>
    <n v="45895"/>
    <s v="agosto"/>
    <n v="2025"/>
    <x v="1"/>
    <x v="0"/>
    <n v="0"/>
    <n v="0"/>
  </r>
  <r>
    <x v="1"/>
    <n v="464"/>
    <n v="0"/>
    <d v="2025-06-30T00:00:00"/>
    <d v="2025-06-30T00:00:00"/>
    <d v="2025-06-30T00:00:00"/>
    <x v="2"/>
    <n v="27"/>
    <s v="JAIMEG"/>
    <n v="2267.5"/>
    <s v="USD"/>
    <n v="1950.05"/>
    <n v="0"/>
    <n v="0"/>
    <n v="0"/>
    <x v="2"/>
    <x v="0"/>
    <x v="5"/>
    <x v="0"/>
    <n v="45883"/>
    <s v="agosto"/>
    <n v="2025"/>
    <x v="0"/>
    <x v="0"/>
    <n v="7.0000000000000007E-2"/>
    <n v="0"/>
  </r>
  <r>
    <x v="1"/>
    <n v="465"/>
    <n v="1"/>
    <d v="2025-06-30T00:00:00"/>
    <d v="2025-07-31T00:00:00"/>
    <d v="2025-08-05T00:00:00"/>
    <x v="25"/>
    <n v="27"/>
    <m/>
    <n v="9065"/>
    <s v="EUR"/>
    <n v="9065"/>
    <n v="774.64"/>
    <n v="774.64"/>
    <n v="8.545394373965802E-2"/>
    <x v="2"/>
    <x v="0"/>
    <x v="3"/>
    <x v="0"/>
    <n v="45919"/>
    <s v="septiembre"/>
    <n v="2025"/>
    <x v="1"/>
    <x v="2"/>
    <n v="0.5"/>
    <n v="387.32"/>
  </r>
  <r>
    <x v="1"/>
    <n v="466"/>
    <n v="1"/>
    <d v="2025-06-30T00:00:00"/>
    <d v="2025-10-20T00:00:00"/>
    <d v="2025-10-30T00:00:00"/>
    <x v="21"/>
    <n v="27"/>
    <m/>
    <n v="7936.29"/>
    <s v="USD"/>
    <n v="6825.2093999999997"/>
    <n v="1962.44"/>
    <n v="1687.6984"/>
    <n v="0.24727423015035993"/>
    <x v="2"/>
    <x v="0"/>
    <x v="6"/>
    <x v="0"/>
    <n v="46005"/>
    <s v="diciembre"/>
    <n v="2025"/>
    <x v="1"/>
    <x v="2"/>
    <n v="0.5"/>
    <n v="843.8492"/>
  </r>
  <r>
    <x v="1"/>
    <n v="467"/>
    <n v="1"/>
    <d v="2025-06-30T00:00:00"/>
    <d v="2025-05-28T00:00:00"/>
    <d v="2025-06-02T00:00:00"/>
    <x v="27"/>
    <n v="27"/>
    <m/>
    <n v="80360.45"/>
    <s v="MXN"/>
    <n v="3776.9411499999997"/>
    <n v="5800.4"/>
    <n v="272.61879999999996"/>
    <n v="7.2179784956405785E-2"/>
    <x v="2"/>
    <x v="0"/>
    <x v="2"/>
    <x v="0"/>
    <n v="45855"/>
    <s v="julio"/>
    <n v="2025"/>
    <x v="1"/>
    <x v="2"/>
    <n v="0.5"/>
    <n v="136.30939999999998"/>
  </r>
  <r>
    <x v="1"/>
    <n v="468"/>
    <n v="0"/>
    <d v="2025-06-30T00:00:00"/>
    <d v="2025-10-15T00:00:00"/>
    <d v="2025-11-05T00:00:00"/>
    <x v="15"/>
    <n v="27"/>
    <s v="MARIELLAP"/>
    <n v="31335.84"/>
    <s v="USD"/>
    <n v="26948.822400000001"/>
    <n v="2008.3"/>
    <n v="1727.1379999999999"/>
    <n v="6.4089553686768885E-2"/>
    <x v="2"/>
    <x v="0"/>
    <x v="6"/>
    <x v="0"/>
    <n v="46011"/>
    <s v="diciembre"/>
    <n v="2025"/>
    <x v="1"/>
    <x v="0"/>
    <n v="0"/>
    <n v="1727.1379999999999"/>
  </r>
  <r>
    <x v="1"/>
    <n v="469"/>
    <n v="1"/>
    <d v="2025-07-01T00:00:00"/>
    <d v="2025-04-19T00:00:00"/>
    <d v="2025-04-20T00:00:00"/>
    <x v="20"/>
    <n v="27"/>
    <m/>
    <n v="670.22"/>
    <s v="USD"/>
    <n v="576.38919999999996"/>
    <n v="67.02"/>
    <n v="57.637199999999993"/>
    <n v="9.9997015905225139E-2"/>
    <x v="3"/>
    <x v="0"/>
    <x v="1"/>
    <x v="0"/>
    <n v="45812"/>
    <s v="junio"/>
    <n v="2025"/>
    <x v="1"/>
    <x v="2"/>
    <n v="0.75"/>
    <n v="14.409300000000002"/>
  </r>
  <r>
    <x v="1"/>
    <n v="470"/>
    <n v="0"/>
    <d v="2025-07-01T00:00:00"/>
    <d v="2025-07-09T00:00:00"/>
    <d v="2025-11-03T00:00:00"/>
    <x v="21"/>
    <n v="27"/>
    <m/>
    <n v="16751.82"/>
    <s v="USD"/>
    <n v="14406.565199999999"/>
    <n v="1962.29"/>
    <n v="1687.5693999999999"/>
    <n v="0.11713891386129985"/>
    <x v="3"/>
    <x v="0"/>
    <x v="3"/>
    <x v="0"/>
    <n v="46009"/>
    <s v="diciembre"/>
    <n v="2025"/>
    <x v="1"/>
    <x v="2"/>
    <n v="0.5"/>
    <n v="843.78469999999993"/>
  </r>
  <r>
    <x v="1"/>
    <n v="471"/>
    <n v="1"/>
    <d v="2025-07-01T00:00:00"/>
    <d v="2025-04-20T00:00:00"/>
    <d v="2025-05-09T00:00:00"/>
    <x v="20"/>
    <n v="27"/>
    <m/>
    <n v="62621"/>
    <s v="USD"/>
    <n v="53854.06"/>
    <n v="5743.25"/>
    <n v="4939.1949999999997"/>
    <n v="9.171444084252886E-2"/>
    <x v="3"/>
    <x v="0"/>
    <x v="1"/>
    <x v="0"/>
    <n v="45831"/>
    <s v="junio"/>
    <n v="2025"/>
    <x v="1"/>
    <x v="2"/>
    <n v="0.75"/>
    <n v="1234.7987499999999"/>
  </r>
  <r>
    <x v="1"/>
    <n v="472"/>
    <n v="1"/>
    <d v="2025-07-02T00:00:00"/>
    <d v="2025-02-24T00:00:00"/>
    <d v="2025-04-24T00:00:00"/>
    <x v="31"/>
    <n v="27"/>
    <m/>
    <n v="5320.72"/>
    <s v="USD"/>
    <n v="4575.8191999999999"/>
    <n v="384.01"/>
    <n v="330.24860000000001"/>
    <n v="7.2172563111759319E-2"/>
    <x v="3"/>
    <x v="0"/>
    <x v="11"/>
    <x v="0"/>
    <n v="45816"/>
    <s v="junio"/>
    <n v="2025"/>
    <x v="1"/>
    <x v="2"/>
    <n v="0.6"/>
    <n v="132.09944000000002"/>
  </r>
  <r>
    <x v="1"/>
    <n v="473"/>
    <n v="1"/>
    <d v="2025-07-02T00:00:00"/>
    <d v="2025-07-01T00:00:00"/>
    <d v="2025-07-02T00:00:00"/>
    <x v="29"/>
    <n v="27"/>
    <m/>
    <n v="570"/>
    <s v="EUR"/>
    <n v="570"/>
    <n v="85.5"/>
    <n v="85.5"/>
    <n v="0.15"/>
    <x v="3"/>
    <x v="0"/>
    <x v="3"/>
    <x v="0"/>
    <n v="45885"/>
    <s v="agosto"/>
    <n v="2025"/>
    <x v="1"/>
    <x v="2"/>
    <n v="0.5"/>
    <n v="42.75"/>
  </r>
  <r>
    <x v="1"/>
    <n v="474"/>
    <n v="1"/>
    <d v="2025-07-03T00:00:00"/>
    <d v="2025-08-27T00:00:00"/>
    <d v="2025-09-09T00:00:00"/>
    <x v="25"/>
    <n v="27"/>
    <m/>
    <n v="5334.66"/>
    <s v="USD"/>
    <n v="4587.8076000000001"/>
    <n v="0"/>
    <n v="0"/>
    <n v="0"/>
    <x v="3"/>
    <x v="0"/>
    <x v="4"/>
    <x v="0"/>
    <n v="45954"/>
    <s v="octubre"/>
    <n v="2025"/>
    <x v="1"/>
    <x v="2"/>
    <n v="0.5"/>
    <n v="0"/>
  </r>
  <r>
    <x v="1"/>
    <n v="477"/>
    <n v="1"/>
    <d v="2025-07-04T00:00:00"/>
    <d v="2025-07-16T00:00:00"/>
    <d v="2025-07-18T00:00:00"/>
    <x v="2"/>
    <n v="27"/>
    <s v="JAIMEG"/>
    <n v="1437.5"/>
    <s v="EUR"/>
    <n v="1437.5"/>
    <n v="810.5"/>
    <n v="810.5"/>
    <n v="0.5638260869565217"/>
    <x v="3"/>
    <x v="0"/>
    <x v="3"/>
    <x v="0"/>
    <n v="45901"/>
    <s v="septiembre"/>
    <n v="2025"/>
    <x v="0"/>
    <x v="0"/>
    <n v="7.0000000000000007E-2"/>
    <n v="753.76499999999999"/>
  </r>
  <r>
    <x v="1"/>
    <n v="478"/>
    <n v="1"/>
    <d v="2025-07-04T00:00:00"/>
    <d v="2025-07-13T00:00:00"/>
    <d v="2025-07-17T00:00:00"/>
    <x v="26"/>
    <n v="27"/>
    <m/>
    <n v="8311"/>
    <s v="USD"/>
    <n v="7147.46"/>
    <n v="696.84"/>
    <n v="599.28240000000005"/>
    <n v="8.3845505955961991E-2"/>
    <x v="3"/>
    <x v="0"/>
    <x v="3"/>
    <x v="0"/>
    <n v="45900"/>
    <s v="agosto"/>
    <n v="2025"/>
    <x v="1"/>
    <x v="2"/>
    <n v="0.5"/>
    <n v="299.64120000000003"/>
  </r>
  <r>
    <x v="1"/>
    <n v="479"/>
    <n v="1"/>
    <d v="2025-07-04T00:00:00"/>
    <d v="2025-07-17T00:00:00"/>
    <d v="2025-07-19T00:00:00"/>
    <x v="26"/>
    <n v="27"/>
    <m/>
    <n v="3878"/>
    <s v="USD"/>
    <n v="3335.08"/>
    <n v="341.94"/>
    <n v="294.0684"/>
    <n v="8.817431665807117E-2"/>
    <x v="3"/>
    <x v="0"/>
    <x v="3"/>
    <x v="0"/>
    <n v="45902"/>
    <s v="septiembre"/>
    <n v="2025"/>
    <x v="1"/>
    <x v="2"/>
    <n v="0.5"/>
    <n v="147.0342"/>
  </r>
  <r>
    <x v="1"/>
    <n v="480"/>
    <n v="1"/>
    <d v="2025-07-04T00:00:00"/>
    <d v="2025-07-25T00:00:00"/>
    <d v="2025-07-27T00:00:00"/>
    <x v="26"/>
    <n v="27"/>
    <m/>
    <n v="4998"/>
    <s v="USD"/>
    <n v="4298.28"/>
    <n v="390.33"/>
    <n v="335.68379999999996"/>
    <n v="7.8097238895558224E-2"/>
    <x v="3"/>
    <x v="0"/>
    <x v="3"/>
    <x v="0"/>
    <n v="45910"/>
    <s v="septiembre"/>
    <n v="2025"/>
    <x v="1"/>
    <x v="2"/>
    <n v="0.5"/>
    <n v="167.84189999999998"/>
  </r>
  <r>
    <x v="1"/>
    <n v="481"/>
    <n v="1"/>
    <d v="2025-07-04T00:00:00"/>
    <d v="2025-07-22T00:00:00"/>
    <d v="2025-08-03T00:00:00"/>
    <x v="21"/>
    <n v="27"/>
    <m/>
    <n v="5122.76"/>
    <s v="USD"/>
    <n v="4405.5735999999997"/>
    <n v="158.63999999999999"/>
    <n v="136.43039999999999"/>
    <n v="3.0967681484199924E-2"/>
    <x v="3"/>
    <x v="0"/>
    <x v="3"/>
    <x v="0"/>
    <n v="45917"/>
    <s v="septiembre"/>
    <n v="2025"/>
    <x v="1"/>
    <x v="2"/>
    <n v="0.5"/>
    <n v="68.215199999999996"/>
  </r>
  <r>
    <x v="1"/>
    <n v="482"/>
    <n v="0"/>
    <d v="2025-07-04T00:00:00"/>
    <d v="2025-07-05T00:00:00"/>
    <d v="2025-08-16T00:00:00"/>
    <x v="18"/>
    <n v="27"/>
    <m/>
    <n v="13118.4"/>
    <s v="EUR"/>
    <n v="13118.4"/>
    <n v="1497.81"/>
    <n v="1497.81"/>
    <n v="0.11417627149652397"/>
    <x v="3"/>
    <x v="0"/>
    <x v="3"/>
    <x v="0"/>
    <n v="45930"/>
    <s v="septiembre"/>
    <n v="2025"/>
    <x v="1"/>
    <x v="0"/>
    <n v="0.05"/>
    <n v="1422.9195"/>
  </r>
  <r>
    <x v="1"/>
    <n v="483"/>
    <n v="1"/>
    <d v="2025-07-04T00:00:00"/>
    <d v="2025-07-07T00:00:00"/>
    <d v="2025-07-11T00:00:00"/>
    <x v="18"/>
    <n v="27"/>
    <m/>
    <n v="11170"/>
    <s v="GPB"/>
    <n v="12733.8"/>
    <n v="930.84"/>
    <n v="1061.1576"/>
    <n v="8.3333930170098477E-2"/>
    <x v="3"/>
    <x v="0"/>
    <x v="3"/>
    <x v="0"/>
    <n v="45894"/>
    <s v="agosto"/>
    <n v="2025"/>
    <x v="1"/>
    <x v="0"/>
    <n v="0.05"/>
    <n v="1008.09972"/>
  </r>
  <r>
    <x v="1"/>
    <n v="484"/>
    <n v="1"/>
    <d v="2025-07-04T00:00:00"/>
    <d v="2025-06-17T00:00:00"/>
    <d v="2025-06-27T00:00:00"/>
    <x v="15"/>
    <n v="27"/>
    <s v="MARC1989,MARIELLAP"/>
    <n v="6901.05"/>
    <s v="USD"/>
    <n v="5934.9030000000002"/>
    <n v="843.22"/>
    <n v="725.16920000000005"/>
    <n v="0.12218720339658458"/>
    <x v="3"/>
    <x v="0"/>
    <x v="5"/>
    <x v="0"/>
    <n v="45880"/>
    <s v="agosto"/>
    <n v="2025"/>
    <x v="1"/>
    <x v="0"/>
    <n v="0"/>
    <n v="725.16920000000005"/>
  </r>
  <r>
    <x v="1"/>
    <n v="485"/>
    <n v="1"/>
    <d v="2025-07-04T00:00:00"/>
    <d v="2025-08-05T00:00:00"/>
    <d v="2025-08-12T00:00:00"/>
    <x v="15"/>
    <n v="27"/>
    <s v="MARC1989,MARIELLAP"/>
    <n v="13303.2"/>
    <s v="USD"/>
    <n v="11440.752"/>
    <n v="1721.2"/>
    <n v="1480.232"/>
    <n v="0.12938240423356787"/>
    <x v="3"/>
    <x v="0"/>
    <x v="4"/>
    <x v="0"/>
    <n v="45926"/>
    <s v="septiembre"/>
    <n v="2025"/>
    <x v="1"/>
    <x v="0"/>
    <n v="0"/>
    <n v="1480.232"/>
  </r>
  <r>
    <x v="1"/>
    <n v="486"/>
    <n v="0"/>
    <d v="2025-07-07T00:00:00"/>
    <d v="2025-07-23T00:00:00"/>
    <d v="2025-08-07T00:00:00"/>
    <x v="19"/>
    <n v="28"/>
    <m/>
    <n v="32713"/>
    <s v="EUR"/>
    <n v="32713"/>
    <n v="3158.79"/>
    <n v="3158.79"/>
    <n v="9.6560694525112345E-2"/>
    <x v="3"/>
    <x v="0"/>
    <x v="3"/>
    <x v="0"/>
    <n v="45921"/>
    <s v="septiembre"/>
    <n v="2025"/>
    <x v="1"/>
    <x v="2"/>
    <n v="0.5"/>
    <n v="1579.395"/>
  </r>
  <r>
    <x v="1"/>
    <n v="487"/>
    <n v="1"/>
    <d v="2025-07-07T00:00:00"/>
    <d v="2025-07-07T00:00:00"/>
    <d v="2025-07-14T00:00:00"/>
    <x v="20"/>
    <n v="28"/>
    <m/>
    <n v="9628.11"/>
    <s v="USD"/>
    <n v="8280.1746000000003"/>
    <n v="637.58000000000004"/>
    <n v="548.31880000000001"/>
    <n v="6.6220680902066967E-2"/>
    <x v="3"/>
    <x v="0"/>
    <x v="3"/>
    <x v="0"/>
    <n v="45897"/>
    <s v="agosto"/>
    <n v="2025"/>
    <x v="1"/>
    <x v="2"/>
    <n v="0.75"/>
    <n v="137.0797"/>
  </r>
  <r>
    <x v="1"/>
    <n v="488"/>
    <n v="0"/>
    <d v="2025-07-08T00:00:00"/>
    <d v="2025-12-21T00:00:00"/>
    <d v="2025-12-27T00:00:00"/>
    <x v="19"/>
    <n v="28"/>
    <m/>
    <n v="73672"/>
    <s v="EUR"/>
    <n v="73672"/>
    <n v="12875"/>
    <n v="12875"/>
    <n v="0.17476110326854163"/>
    <x v="3"/>
    <x v="0"/>
    <x v="0"/>
    <x v="0"/>
    <n v="46063"/>
    <s v="febrero"/>
    <n v="2026"/>
    <x v="1"/>
    <x v="2"/>
    <n v="0.5"/>
    <n v="6437.5"/>
  </r>
  <r>
    <x v="1"/>
    <n v="489"/>
    <n v="1"/>
    <d v="2025-07-08T00:00:00"/>
    <d v="2025-09-01T00:00:00"/>
    <d v="2025-09-25T00:00:00"/>
    <x v="15"/>
    <n v="28"/>
    <s v="MARC1989,MARIELLAP"/>
    <n v="75742.37"/>
    <s v="USD"/>
    <n v="65138.438199999997"/>
    <n v="7862.64"/>
    <n v="6761.8703999999998"/>
    <n v="0.10380768386307426"/>
    <x v="3"/>
    <x v="0"/>
    <x v="7"/>
    <x v="0"/>
    <n v="45970"/>
    <s v="noviembre"/>
    <n v="2025"/>
    <x v="1"/>
    <x v="0"/>
    <n v="0"/>
    <n v="6761.8703999999998"/>
  </r>
  <r>
    <x v="1"/>
    <n v="490"/>
    <n v="0"/>
    <d v="2025-07-09T00:00:00"/>
    <d v="2025-07-27T00:00:00"/>
    <d v="2025-07-29T00:00:00"/>
    <x v="26"/>
    <n v="28"/>
    <m/>
    <n v="2648"/>
    <s v="USD"/>
    <n v="2277.2799999999997"/>
    <n v="264.8"/>
    <n v="227.72800000000001"/>
    <n v="0.10000000000000002"/>
    <x v="3"/>
    <x v="0"/>
    <x v="3"/>
    <x v="0"/>
    <n v="45912"/>
    <s v="septiembre"/>
    <n v="2025"/>
    <x v="1"/>
    <x v="2"/>
    <n v="0.5"/>
    <n v="113.864"/>
  </r>
  <r>
    <x v="1"/>
    <n v="491"/>
    <n v="1"/>
    <d v="2025-07-09T00:00:00"/>
    <d v="2025-07-29T00:00:00"/>
    <d v="2025-08-01T00:00:00"/>
    <x v="26"/>
    <n v="28"/>
    <m/>
    <n v="5691"/>
    <s v="USD"/>
    <n v="4894.26"/>
    <n v="464.61"/>
    <n v="399.56459999999998"/>
    <n v="8.163943068002108E-2"/>
    <x v="3"/>
    <x v="0"/>
    <x v="3"/>
    <x v="0"/>
    <n v="45915"/>
    <s v="septiembre"/>
    <n v="2025"/>
    <x v="1"/>
    <x v="2"/>
    <n v="0.5"/>
    <n v="199.78229999999999"/>
  </r>
  <r>
    <x v="1"/>
    <n v="492"/>
    <n v="0"/>
    <d v="2025-07-09T00:00:00"/>
    <d v="2025-07-10T00:00:00"/>
    <d v="2025-07-15T00:00:00"/>
    <x v="18"/>
    <n v="28"/>
    <m/>
    <n v="85053.78"/>
    <s v="MXN"/>
    <n v="3997.5276599999997"/>
    <n v="746.78"/>
    <n v="35.098659999999995"/>
    <n v="8.7800918430668215E-3"/>
    <x v="3"/>
    <x v="0"/>
    <x v="3"/>
    <x v="0"/>
    <n v="45898"/>
    <s v="agosto"/>
    <n v="2025"/>
    <x v="1"/>
    <x v="0"/>
    <n v="0.05"/>
    <n v="33.343726999999994"/>
  </r>
  <r>
    <x v="1"/>
    <n v="493"/>
    <n v="1"/>
    <d v="2025-07-09T00:00:00"/>
    <d v="2025-07-12T00:00:00"/>
    <d v="2025-07-12T00:00:00"/>
    <x v="15"/>
    <n v="28"/>
    <m/>
    <n v="645.15"/>
    <s v="USD"/>
    <n v="554.82899999999995"/>
    <n v="35"/>
    <n v="30.099999999999998"/>
    <n v="5.4250949391614352E-2"/>
    <x v="3"/>
    <x v="0"/>
    <x v="3"/>
    <x v="0"/>
    <n v="45895"/>
    <s v="agosto"/>
    <n v="2025"/>
    <x v="1"/>
    <x v="0"/>
    <n v="0"/>
    <n v="30.099999999999998"/>
  </r>
  <r>
    <x v="1"/>
    <n v="494"/>
    <n v="0"/>
    <d v="2025-07-09T00:00:00"/>
    <d v="2025-10-05T00:00:00"/>
    <d v="2025-10-12T00:00:00"/>
    <x v="32"/>
    <n v="28"/>
    <s v="JORGEP"/>
    <n v="27414.18"/>
    <s v="USD"/>
    <n v="23576.194800000001"/>
    <n v="4504.18"/>
    <n v="3873.5948000000003"/>
    <n v="0.16430110256808703"/>
    <x v="3"/>
    <x v="0"/>
    <x v="6"/>
    <x v="0"/>
    <n v="45987"/>
    <s v="noviembre"/>
    <n v="2025"/>
    <x v="1"/>
    <x v="2"/>
    <n v="0.5"/>
    <n v="1936.7974000000002"/>
  </r>
  <r>
    <x v="1"/>
    <n v="495"/>
    <n v="0"/>
    <d v="2025-07-10T00:00:00"/>
    <d v="2025-12-25T00:00:00"/>
    <d v="2026-01-04T00:00:00"/>
    <x v="18"/>
    <n v="28"/>
    <m/>
    <n v="74118.3"/>
    <s v="USD"/>
    <n v="63741.738000000005"/>
    <n v="9800"/>
    <n v="8428"/>
    <n v="0.13222105741766876"/>
    <x v="3"/>
    <x v="0"/>
    <x v="0"/>
    <x v="0"/>
    <n v="46071"/>
    <s v="febrero"/>
    <n v="2026"/>
    <x v="1"/>
    <x v="0"/>
    <n v="0.05"/>
    <n v="8006.6"/>
  </r>
  <r>
    <x v="1"/>
    <n v="496"/>
    <n v="1"/>
    <d v="2025-07-10T00:00:00"/>
    <d v="2025-07-26T00:00:00"/>
    <d v="2025-07-31T00:00:00"/>
    <x v="15"/>
    <n v="28"/>
    <s v="MARC1989"/>
    <n v="11461.99"/>
    <s v="USD"/>
    <n v="9857.3114000000005"/>
    <n v="852.27"/>
    <n v="732.95219999999995"/>
    <n v="7.4356198181991073E-2"/>
    <x v="3"/>
    <x v="0"/>
    <x v="3"/>
    <x v="0"/>
    <n v="45914"/>
    <s v="septiembre"/>
    <n v="2025"/>
    <x v="1"/>
    <x v="0"/>
    <n v="0"/>
    <n v="732.95219999999995"/>
  </r>
  <r>
    <x v="1"/>
    <n v="497"/>
    <n v="1"/>
    <d v="2025-07-10T00:00:00"/>
    <d v="2025-07-12T00:00:00"/>
    <d v="2025-07-12T00:00:00"/>
    <x v="21"/>
    <n v="28"/>
    <m/>
    <n v="5102.3"/>
    <s v="MXN"/>
    <n v="239.8081"/>
    <n v="664.3"/>
    <n v="31.222099999999998"/>
    <n v="0.13019618603374947"/>
    <x v="3"/>
    <x v="0"/>
    <x v="3"/>
    <x v="0"/>
    <n v="45895"/>
    <s v="agosto"/>
    <n v="2025"/>
    <x v="1"/>
    <x v="2"/>
    <n v="0.5"/>
    <n v="15.611049999999999"/>
  </r>
  <r>
    <x v="1"/>
    <n v="498"/>
    <n v="0"/>
    <d v="2025-07-10T00:00:00"/>
    <d v="2025-07-12T00:00:00"/>
    <d v="2025-07-17T00:00:00"/>
    <x v="20"/>
    <n v="28"/>
    <m/>
    <n v="25884.35"/>
    <s v="GPB"/>
    <n v="29508.158999999996"/>
    <n v="2038.35"/>
    <n v="2323.7189999999996"/>
    <n v="7.8748355666647993E-2"/>
    <x v="3"/>
    <x v="0"/>
    <x v="3"/>
    <x v="0"/>
    <n v="45900"/>
    <s v="agosto"/>
    <n v="2025"/>
    <x v="1"/>
    <x v="2"/>
    <n v="0.75"/>
    <n v="580.92974999999979"/>
  </r>
  <r>
    <x v="1"/>
    <n v="499"/>
    <n v="1"/>
    <d v="2025-07-10T00:00:00"/>
    <d v="2025-04-06T00:00:00"/>
    <d v="2025-07-29T00:00:00"/>
    <x v="20"/>
    <n v="28"/>
    <m/>
    <n v="19682.599999999999"/>
    <s v="USD"/>
    <n v="16927.036"/>
    <n v="971.32"/>
    <n v="835.33519999999999"/>
    <n v="4.9349171349313603E-2"/>
    <x v="3"/>
    <x v="0"/>
    <x v="1"/>
    <x v="0"/>
    <n v="45912"/>
    <s v="septiembre"/>
    <n v="2025"/>
    <x v="1"/>
    <x v="2"/>
    <n v="0.75"/>
    <n v="208.8338"/>
  </r>
  <r>
    <x v="1"/>
    <n v="500"/>
    <n v="0"/>
    <d v="2025-07-11T00:00:00"/>
    <d v="2025-10-07T00:00:00"/>
    <d v="2025-10-16T00:00:00"/>
    <x v="25"/>
    <n v="28"/>
    <m/>
    <n v="11054.87"/>
    <s v="EUR"/>
    <n v="11054.87"/>
    <n v="942.1"/>
    <n v="942.1"/>
    <n v="8.5220359895683981E-2"/>
    <x v="3"/>
    <x v="0"/>
    <x v="6"/>
    <x v="0"/>
    <n v="45991"/>
    <s v="noviembre"/>
    <n v="2025"/>
    <x v="1"/>
    <x v="2"/>
    <n v="0.5"/>
    <n v="471.05"/>
  </r>
  <r>
    <x v="1"/>
    <n v="501"/>
    <n v="0"/>
    <d v="2025-07-11T00:00:00"/>
    <d v="2026-03-30T00:00:00"/>
    <d v="2026-04-04T00:00:00"/>
    <x v="26"/>
    <n v="28"/>
    <m/>
    <n v="11490"/>
    <s v="USD"/>
    <n v="9881.4"/>
    <n v="1149"/>
    <n v="988.14"/>
    <n v="0.1"/>
    <x v="3"/>
    <x v="0"/>
    <x v="10"/>
    <x v="1"/>
    <n v="46161"/>
    <s v="mayo"/>
    <n v="2026"/>
    <x v="1"/>
    <x v="2"/>
    <n v="0.5"/>
    <n v="494.07"/>
  </r>
  <r>
    <x v="1"/>
    <n v="502"/>
    <n v="1"/>
    <d v="2025-07-13T00:00:00"/>
    <d v="2025-10-26T00:00:00"/>
    <d v="2025-11-05T00:00:00"/>
    <x v="20"/>
    <n v="29"/>
    <m/>
    <n v="16384.55"/>
    <s v="USD"/>
    <n v="14090.713"/>
    <n v="2038.08"/>
    <n v="1752.7487999999998"/>
    <n v="0.12439035554836721"/>
    <x v="3"/>
    <x v="0"/>
    <x v="6"/>
    <x v="0"/>
    <n v="46011"/>
    <s v="diciembre"/>
    <n v="2025"/>
    <x v="1"/>
    <x v="2"/>
    <n v="0.75"/>
    <n v="438.18719999999985"/>
  </r>
  <r>
    <x v="1"/>
    <n v="503"/>
    <n v="1"/>
    <d v="2025-07-14T00:00:00"/>
    <d v="2025-04-09T00:00:00"/>
    <d v="2025-07-24T00:00:00"/>
    <x v="20"/>
    <n v="29"/>
    <m/>
    <n v="73991"/>
    <s v="USD"/>
    <n v="63632.26"/>
    <n v="2634.65"/>
    <n v="2265.799"/>
    <n v="3.5607709045694748E-2"/>
    <x v="3"/>
    <x v="0"/>
    <x v="1"/>
    <x v="0"/>
    <n v="45907"/>
    <s v="septiembre"/>
    <n v="2025"/>
    <x v="1"/>
    <x v="2"/>
    <n v="0.75"/>
    <n v="566.44974999999999"/>
  </r>
  <r>
    <x v="1"/>
    <n v="504"/>
    <n v="0"/>
    <d v="2025-07-14T00:00:00"/>
    <d v="2026-01-04T00:00:00"/>
    <d v="2026-01-12T00:00:00"/>
    <x v="32"/>
    <n v="29"/>
    <m/>
    <n v="22527.7"/>
    <s v="USD"/>
    <n v="19373.822"/>
    <n v="4642.7"/>
    <n v="3992.7219999999998"/>
    <n v="0.20608850437461435"/>
    <x v="3"/>
    <x v="0"/>
    <x v="8"/>
    <x v="1"/>
    <n v="46079"/>
    <s v="febrero"/>
    <n v="2026"/>
    <x v="1"/>
    <x v="2"/>
    <n v="0.5"/>
    <n v="1996.3609999999999"/>
  </r>
  <r>
    <x v="1"/>
    <n v="505"/>
    <n v="1"/>
    <d v="2025-07-14T00:00:00"/>
    <d v="2025-07-14T00:00:00"/>
    <d v="2025-07-28T00:00:00"/>
    <x v="18"/>
    <n v="29"/>
    <m/>
    <n v="8631.9599999999991"/>
    <s v="EUR"/>
    <n v="8631.9599999999991"/>
    <n v="1263.75"/>
    <n v="1263.75"/>
    <n v="0.14640359779239015"/>
    <x v="3"/>
    <x v="0"/>
    <x v="3"/>
    <x v="0"/>
    <n v="45911"/>
    <s v="septiembre"/>
    <n v="2025"/>
    <x v="1"/>
    <x v="0"/>
    <n v="0.05"/>
    <n v="1200.5625"/>
  </r>
  <r>
    <x v="1"/>
    <n v="506"/>
    <n v="0"/>
    <d v="2025-07-14T00:00:00"/>
    <d v="2025-07-03T00:00:00"/>
    <d v="2025-08-27T00:00:00"/>
    <x v="2"/>
    <n v="29"/>
    <s v="JAIMEG"/>
    <n v="25058.92"/>
    <s v="USD"/>
    <n v="21550.671199999997"/>
    <n v="2585.46"/>
    <n v="2223.4956000000002"/>
    <n v="0.10317523660237554"/>
    <x v="3"/>
    <x v="0"/>
    <x v="3"/>
    <x v="0"/>
    <n v="45941"/>
    <s v="octubre"/>
    <n v="2025"/>
    <x v="0"/>
    <x v="0"/>
    <n v="7.0000000000000007E-2"/>
    <n v="2067.8509080000003"/>
  </r>
  <r>
    <x v="1"/>
    <n v="507"/>
    <n v="1"/>
    <d v="2025-07-15T00:00:00"/>
    <d v="2025-06-13T00:00:00"/>
    <d v="2025-07-17T00:00:00"/>
    <x v="15"/>
    <n v="29"/>
    <s v="MARC1989,MARIELLAP"/>
    <n v="10798.04"/>
    <s v="USD"/>
    <n v="9286.3144000000011"/>
    <n v="850.21"/>
    <n v="731.18060000000003"/>
    <n v="7.8737437534960042E-2"/>
    <x v="3"/>
    <x v="0"/>
    <x v="5"/>
    <x v="0"/>
    <n v="45900"/>
    <s v="agosto"/>
    <n v="2025"/>
    <x v="1"/>
    <x v="0"/>
    <n v="0"/>
    <n v="731.18060000000003"/>
  </r>
  <r>
    <x v="1"/>
    <n v="508"/>
    <n v="1"/>
    <d v="2025-07-15T00:00:00"/>
    <d v="2025-04-12T00:00:00"/>
    <d v="2025-04-15T00:00:00"/>
    <x v="32"/>
    <n v="29"/>
    <m/>
    <n v="7119"/>
    <s v="GPB"/>
    <n v="8115.6599999999989"/>
    <n v="528.02"/>
    <n v="601.94279999999992"/>
    <n v="7.4170529568759663E-2"/>
    <x v="3"/>
    <x v="0"/>
    <x v="1"/>
    <x v="0"/>
    <n v="45807"/>
    <s v="mayo"/>
    <n v="2025"/>
    <x v="1"/>
    <x v="2"/>
    <n v="0.5"/>
    <n v="300.97139999999996"/>
  </r>
  <r>
    <x v="1"/>
    <n v="509"/>
    <n v="0"/>
    <d v="2025-07-15T00:00:00"/>
    <d v="2025-08-14T00:00:00"/>
    <d v="2025-08-17T00:00:00"/>
    <x v="15"/>
    <n v="29"/>
    <m/>
    <n v="5915.36"/>
    <s v="USD"/>
    <n v="5087.2095999999992"/>
    <n v="394.46"/>
    <n v="339.23559999999998"/>
    <n v="6.6684022612317762E-2"/>
    <x v="3"/>
    <x v="0"/>
    <x v="4"/>
    <x v="0"/>
    <n v="45931"/>
    <s v="octubre"/>
    <n v="2025"/>
    <x v="1"/>
    <x v="0"/>
    <n v="0"/>
    <n v="339.23559999999998"/>
  </r>
  <r>
    <x v="1"/>
    <n v="510"/>
    <n v="1"/>
    <d v="2025-07-15T00:00:00"/>
    <d v="2025-07-08T00:00:00"/>
    <d v="2025-07-22T00:00:00"/>
    <x v="17"/>
    <n v="29"/>
    <m/>
    <n v="19967.13"/>
    <s v="USD"/>
    <n v="17171.731800000001"/>
    <n v="1743.85"/>
    <n v="1499.7109999999998"/>
    <n v="8.7336036776442069E-2"/>
    <x v="3"/>
    <x v="0"/>
    <x v="3"/>
    <x v="0"/>
    <n v="45905"/>
    <s v="septiembre"/>
    <n v="2025"/>
    <x v="1"/>
    <x v="2"/>
    <n v="0.5"/>
    <n v="749.85549999999989"/>
  </r>
  <r>
    <x v="1"/>
    <n v="511"/>
    <n v="0"/>
    <d v="2025-07-15T00:00:00"/>
    <d v="2025-08-23T00:00:00"/>
    <d v="2025-08-29T00:00:00"/>
    <x v="18"/>
    <n v="29"/>
    <m/>
    <n v="25252.01"/>
    <s v="CHF"/>
    <n v="27019.650699999998"/>
    <n v="2439.34"/>
    <n v="2610.0938000000001"/>
    <n v="9.659983502303382E-2"/>
    <x v="3"/>
    <x v="0"/>
    <x v="4"/>
    <x v="0"/>
    <n v="45943"/>
    <s v="octubre"/>
    <n v="2025"/>
    <x v="1"/>
    <x v="0"/>
    <n v="0.05"/>
    <n v="2479.5891099999999"/>
  </r>
  <r>
    <x v="1"/>
    <n v="512"/>
    <n v="1"/>
    <d v="2025-07-15T00:00:00"/>
    <d v="2025-08-12T00:00:00"/>
    <d v="2025-08-21T00:00:00"/>
    <x v="22"/>
    <n v="29"/>
    <m/>
    <n v="16537"/>
    <s v="USD"/>
    <n v="14221.82"/>
    <n v="2157"/>
    <n v="1855.02"/>
    <n v="0.13043478260869565"/>
    <x v="3"/>
    <x v="0"/>
    <x v="4"/>
    <x v="0"/>
    <n v="45935"/>
    <s v="octubre"/>
    <n v="2025"/>
    <x v="1"/>
    <x v="2"/>
    <n v="0.5"/>
    <n v="927.51"/>
  </r>
  <r>
    <x v="1"/>
    <n v="513"/>
    <n v="1"/>
    <d v="2025-07-15T00:00:00"/>
    <d v="2025-07-29T00:00:00"/>
    <d v="2025-09-08T00:00:00"/>
    <x v="33"/>
    <n v="29"/>
    <s v="MARTINB"/>
    <n v="71421.67"/>
    <s v="USD"/>
    <n v="61422.636200000001"/>
    <n v="5493.19"/>
    <n v="4724.1433999999999"/>
    <n v="7.6912091246256212E-2"/>
    <x v="3"/>
    <x v="0"/>
    <x v="3"/>
    <x v="0"/>
    <n v="45953"/>
    <s v="octubre"/>
    <n v="2025"/>
    <x v="1"/>
    <x v="2"/>
    <n v="0.6"/>
    <n v="1889.6573600000002"/>
  </r>
  <r>
    <x v="1"/>
    <n v="514"/>
    <n v="1"/>
    <d v="2025-07-16T00:00:00"/>
    <d v="2025-06-10T00:00:00"/>
    <d v="2025-07-11T00:00:00"/>
    <x v="32"/>
    <n v="29"/>
    <m/>
    <n v="60840"/>
    <s v="MXN"/>
    <n v="2859.48"/>
    <n v="6385.84"/>
    <n v="300.13448"/>
    <n v="0.1049612097304405"/>
    <x v="3"/>
    <x v="0"/>
    <x v="5"/>
    <x v="0"/>
    <n v="45894"/>
    <s v="agosto"/>
    <n v="2025"/>
    <x v="1"/>
    <x v="2"/>
    <n v="0.5"/>
    <n v="150.06724"/>
  </r>
  <r>
    <x v="1"/>
    <n v="515"/>
    <n v="0"/>
    <d v="2025-07-16T00:00:00"/>
    <d v="2024-12-27T00:00:00"/>
    <d v="2025-01-02T00:00:00"/>
    <x v="28"/>
    <n v="29"/>
    <m/>
    <n v="11020.8"/>
    <s v="EUR"/>
    <n v="11020.8"/>
    <n v="881.66"/>
    <n v="881.66"/>
    <n v="7.9999637049941924E-2"/>
    <x v="3"/>
    <x v="0"/>
    <x v="0"/>
    <x v="2"/>
    <n v="45704"/>
    <s v="febrero"/>
    <n v="2025"/>
    <x v="1"/>
    <x v="2"/>
    <n v="0.5"/>
    <n v="440.83"/>
  </r>
  <r>
    <x v="1"/>
    <n v="516"/>
    <n v="0"/>
    <d v="2025-07-16T00:00:00"/>
    <d v="2024-12-27T00:00:00"/>
    <d v="2025-01-02T00:00:00"/>
    <x v="28"/>
    <n v="29"/>
    <m/>
    <n v="7872"/>
    <s v="EUR"/>
    <n v="7872"/>
    <n v="629.76"/>
    <n v="629.76"/>
    <n v="0.08"/>
    <x v="3"/>
    <x v="0"/>
    <x v="0"/>
    <x v="2"/>
    <n v="45704"/>
    <s v="febrero"/>
    <n v="2025"/>
    <x v="1"/>
    <x v="2"/>
    <n v="0.5"/>
    <n v="314.88"/>
  </r>
  <r>
    <x v="1"/>
    <n v="517"/>
    <n v="0"/>
    <d v="2025-07-17T00:00:00"/>
    <d v="2025-08-01T00:00:00"/>
    <d v="2025-08-01T00:00:00"/>
    <x v="34"/>
    <n v="29"/>
    <m/>
    <n v="0"/>
    <s v="USD"/>
    <n v="0"/>
    <n v="0"/>
    <n v="0"/>
    <e v="#DIV/0!"/>
    <x v="3"/>
    <x v="0"/>
    <x v="4"/>
    <x v="0"/>
    <n v="45915"/>
    <s v="septiembre"/>
    <n v="2025"/>
    <x v="1"/>
    <x v="0"/>
    <n v="0"/>
    <n v="0"/>
  </r>
  <r>
    <x v="1"/>
    <n v="518"/>
    <n v="1"/>
    <d v="2025-07-17T00:00:00"/>
    <d v="2025-07-17T00:00:00"/>
    <d v="2025-07-19T00:00:00"/>
    <x v="25"/>
    <n v="29"/>
    <m/>
    <n v="1497.6"/>
    <s v="USD"/>
    <n v="1287.9359999999999"/>
    <n v="117"/>
    <n v="100.62"/>
    <n v="7.8125000000000014E-2"/>
    <x v="3"/>
    <x v="0"/>
    <x v="3"/>
    <x v="0"/>
    <n v="45902"/>
    <s v="septiembre"/>
    <n v="2025"/>
    <x v="1"/>
    <x v="2"/>
    <n v="0.5"/>
    <n v="50.31"/>
  </r>
  <r>
    <x v="1"/>
    <n v="519"/>
    <n v="1"/>
    <d v="2025-07-18T00:00:00"/>
    <d v="2025-06-13T00:00:00"/>
    <d v="2025-09-03T00:00:00"/>
    <x v="20"/>
    <n v="29"/>
    <m/>
    <n v="1648.65"/>
    <s v="USD"/>
    <n v="1417.8390000000002"/>
    <n v="0"/>
    <n v="0"/>
    <n v="0"/>
    <x v="3"/>
    <x v="0"/>
    <x v="5"/>
    <x v="0"/>
    <n v="45948"/>
    <s v="octubre"/>
    <n v="2025"/>
    <x v="1"/>
    <x v="2"/>
    <n v="0.75"/>
    <n v="0"/>
  </r>
  <r>
    <x v="1"/>
    <n v="520"/>
    <n v="0"/>
    <d v="2025-07-21T00:00:00"/>
    <d v="2025-10-30T00:00:00"/>
    <d v="2025-11-19T00:00:00"/>
    <x v="0"/>
    <n v="30"/>
    <s v="JAIMEG"/>
    <n v="79172.33"/>
    <s v="EUR"/>
    <n v="79172.33"/>
    <n v="11730"/>
    <n v="11730"/>
    <n v="0.14815782230989033"/>
    <x v="3"/>
    <x v="0"/>
    <x v="6"/>
    <x v="0"/>
    <n v="46025"/>
    <s v="enero"/>
    <n v="2026"/>
    <x v="0"/>
    <x v="0"/>
    <n v="7.0000000000000007E-2"/>
    <n v="10908.9"/>
  </r>
  <r>
    <x v="1"/>
    <n v="521"/>
    <n v="1"/>
    <d v="2025-07-22T00:00:00"/>
    <d v="2025-07-07T00:00:00"/>
    <d v="2025-07-18T00:00:00"/>
    <x v="20"/>
    <n v="30"/>
    <m/>
    <n v="194772"/>
    <s v="MXN"/>
    <n v="9154.2839999999997"/>
    <n v="0"/>
    <n v="0"/>
    <n v="0"/>
    <x v="3"/>
    <x v="0"/>
    <x v="3"/>
    <x v="0"/>
    <n v="45901"/>
    <s v="septiembre"/>
    <n v="2025"/>
    <x v="1"/>
    <x v="2"/>
    <n v="0.75"/>
    <n v="0"/>
  </r>
  <r>
    <x v="1"/>
    <n v="522"/>
    <n v="1"/>
    <d v="2025-07-22T00:00:00"/>
    <d v="2025-07-22T00:00:00"/>
    <d v="2025-07-27T00:00:00"/>
    <x v="22"/>
    <n v="30"/>
    <m/>
    <n v="23340"/>
    <s v="EUR"/>
    <n v="23340"/>
    <n v="2145"/>
    <n v="2145"/>
    <n v="9.1902313624678669E-2"/>
    <x v="3"/>
    <x v="0"/>
    <x v="3"/>
    <x v="0"/>
    <n v="45910"/>
    <s v="septiembre"/>
    <n v="2025"/>
    <x v="1"/>
    <x v="2"/>
    <n v="0.5"/>
    <n v="1072.5"/>
  </r>
  <r>
    <x v="1"/>
    <n v="523"/>
    <n v="1"/>
    <d v="2025-07-22T00:00:00"/>
    <d v="2025-07-04T00:00:00"/>
    <d v="2025-07-06T00:00:00"/>
    <x v="22"/>
    <n v="30"/>
    <m/>
    <n v="2100"/>
    <s v="EUR"/>
    <n v="2100"/>
    <n v="358.91"/>
    <n v="358.91"/>
    <n v="0.17090952380952382"/>
    <x v="3"/>
    <x v="0"/>
    <x v="3"/>
    <x v="0"/>
    <n v="45889"/>
    <s v="agosto"/>
    <n v="2025"/>
    <x v="1"/>
    <x v="2"/>
    <n v="0.5"/>
    <n v="179.45500000000001"/>
  </r>
  <r>
    <x v="1"/>
    <n v="524"/>
    <n v="1"/>
    <d v="2025-07-22T00:00:00"/>
    <d v="2025-07-26T00:00:00"/>
    <d v="2025-08-07T00:00:00"/>
    <x v="35"/>
    <n v="30"/>
    <s v="JAIMEG"/>
    <n v="274863.65000000002"/>
    <s v="USD"/>
    <n v="236382.73900000003"/>
    <n v="36309.410000000003"/>
    <n v="31226.092600000004"/>
    <n v="0.13209971562263689"/>
    <x v="3"/>
    <x v="0"/>
    <x v="3"/>
    <x v="0"/>
    <n v="45921"/>
    <s v="septiembre"/>
    <n v="2025"/>
    <x v="1"/>
    <x v="0"/>
    <n v="0.05"/>
    <n v="29664.787970000005"/>
  </r>
  <r>
    <x v="1"/>
    <n v="525"/>
    <n v="0"/>
    <d v="2025-07-23T00:00:00"/>
    <d v="2025-10-05T00:00:00"/>
    <d v="2025-10-22T00:00:00"/>
    <x v="21"/>
    <n v="30"/>
    <m/>
    <n v="24593.55"/>
    <s v="USD"/>
    <n v="21150.452999999998"/>
    <n v="1043.73"/>
    <n v="897.6078"/>
    <n v="4.2439176125447529E-2"/>
    <x v="3"/>
    <x v="0"/>
    <x v="6"/>
    <x v="0"/>
    <n v="45997"/>
    <s v="diciembre"/>
    <n v="2025"/>
    <x v="1"/>
    <x v="2"/>
    <n v="0.5"/>
    <n v="448.8039"/>
  </r>
  <r>
    <x v="1"/>
    <n v="526"/>
    <n v="1"/>
    <d v="2025-07-23T00:00:00"/>
    <d v="2025-07-30T00:00:00"/>
    <d v="2025-08-02T00:00:00"/>
    <x v="15"/>
    <n v="30"/>
    <m/>
    <n v="1318.98"/>
    <s v="USD"/>
    <n v="1134.3227999999999"/>
    <n v="0"/>
    <n v="0"/>
    <n v="0"/>
    <x v="3"/>
    <x v="0"/>
    <x v="3"/>
    <x v="0"/>
    <n v="45916"/>
    <s v="septiembre"/>
    <n v="2025"/>
    <x v="1"/>
    <x v="0"/>
    <n v="0"/>
    <n v="0"/>
  </r>
  <r>
    <x v="1"/>
    <n v="527"/>
    <n v="1"/>
    <d v="2025-07-24T00:00:00"/>
    <d v="2025-08-13T00:00:00"/>
    <d v="2025-08-13T00:00:00"/>
    <x v="15"/>
    <n v="30"/>
    <m/>
    <n v="5116.8500000000004"/>
    <s v="USD"/>
    <n v="4400.491"/>
    <n v="50"/>
    <n v="43"/>
    <n v="9.771636846888223E-3"/>
    <x v="3"/>
    <x v="0"/>
    <x v="4"/>
    <x v="0"/>
    <n v="45927"/>
    <s v="septiembre"/>
    <n v="2025"/>
    <x v="1"/>
    <x v="0"/>
    <n v="0"/>
    <n v="43"/>
  </r>
  <r>
    <x v="1"/>
    <n v="528"/>
    <n v="0"/>
    <d v="2025-07-27T00:00:00"/>
    <d v="2025-12-25T00:00:00"/>
    <d v="2025-12-30T00:00:00"/>
    <x v="21"/>
    <n v="31"/>
    <m/>
    <n v="4646.3"/>
    <s v="USD"/>
    <n v="3995.8180000000002"/>
    <n v="464.63"/>
    <n v="399.58179999999999"/>
    <n v="9.9999999999999992E-2"/>
    <x v="3"/>
    <x v="0"/>
    <x v="0"/>
    <x v="0"/>
    <n v="46066"/>
    <s v="febrero"/>
    <n v="2026"/>
    <x v="1"/>
    <x v="2"/>
    <n v="0.5"/>
    <n v="199.79089999999999"/>
  </r>
  <r>
    <x v="1"/>
    <n v="529"/>
    <n v="0"/>
    <d v="2025-07-28T00:00:00"/>
    <d v="2025-07-28T00:00:00"/>
    <d v="2025-07-30T00:00:00"/>
    <x v="2"/>
    <n v="31"/>
    <s v="JAIMEG"/>
    <n v="2802"/>
    <s v="CHF"/>
    <n v="2998.1400000000003"/>
    <n v="216"/>
    <n v="231.12"/>
    <n v="7.7087794432548179E-2"/>
    <x v="3"/>
    <x v="0"/>
    <x v="3"/>
    <x v="0"/>
    <n v="45913"/>
    <s v="septiembre"/>
    <n v="2025"/>
    <x v="0"/>
    <x v="0"/>
    <n v="7.0000000000000007E-2"/>
    <n v="214.94159999999999"/>
  </r>
  <r>
    <x v="1"/>
    <n v="530"/>
    <n v="0"/>
    <d v="2025-07-28T00:00:00"/>
    <d v="2025-10-05T00:00:00"/>
    <d v="2025-10-20T00:00:00"/>
    <x v="21"/>
    <n v="31"/>
    <m/>
    <n v="48859.88"/>
    <s v="USD"/>
    <n v="42019.496799999994"/>
    <n v="5209.58"/>
    <n v="4480.2388000000001"/>
    <n v="0.10662285703526085"/>
    <x v="3"/>
    <x v="0"/>
    <x v="6"/>
    <x v="0"/>
    <n v="45995"/>
    <s v="diciembre"/>
    <n v="2025"/>
    <x v="1"/>
    <x v="2"/>
    <n v="0.5"/>
    <n v="2240.1194"/>
  </r>
  <r>
    <x v="1"/>
    <n v="531"/>
    <n v="1"/>
    <d v="2025-07-28T00:00:00"/>
    <d v="2025-07-26T00:00:00"/>
    <d v="2025-09-27T00:00:00"/>
    <x v="15"/>
    <n v="31"/>
    <m/>
    <n v="33581.879999999997"/>
    <s v="USD"/>
    <n v="28880.416799999999"/>
    <n v="2970.88"/>
    <n v="2554.9567999999999"/>
    <n v="8.846675647700486E-2"/>
    <x v="3"/>
    <x v="0"/>
    <x v="3"/>
    <x v="0"/>
    <n v="45972"/>
    <s v="noviembre"/>
    <n v="2025"/>
    <x v="1"/>
    <x v="0"/>
    <n v="0"/>
    <n v="2554.9567999999999"/>
  </r>
  <r>
    <x v="1"/>
    <n v="532"/>
    <n v="1"/>
    <d v="2025-07-29T00:00:00"/>
    <d v="2025-09-03T00:00:00"/>
    <d v="2025-09-12T00:00:00"/>
    <x v="35"/>
    <n v="31"/>
    <m/>
    <n v="0"/>
    <s v="USD"/>
    <n v="0"/>
    <n v="-2831.43"/>
    <n v="-2435.0297999999998"/>
    <e v="#DIV/0!"/>
    <x v="3"/>
    <x v="0"/>
    <x v="7"/>
    <x v="0"/>
    <n v="45957"/>
    <s v="octubre"/>
    <n v="2025"/>
    <x v="1"/>
    <x v="0"/>
    <n v="0.05"/>
    <n v="-2313.2783099999997"/>
  </r>
  <r>
    <x v="1"/>
    <n v="533"/>
    <n v="1"/>
    <d v="2025-07-29T00:00:00"/>
    <d v="2025-06-22T00:00:00"/>
    <d v="2025-06-27T00:00:00"/>
    <x v="29"/>
    <n v="31"/>
    <m/>
    <n v="2722.85"/>
    <s v="USD"/>
    <n v="2341.6509999999998"/>
    <n v="196.08"/>
    <n v="168.62880000000001"/>
    <n v="7.2012780726077461E-2"/>
    <x v="3"/>
    <x v="0"/>
    <x v="5"/>
    <x v="0"/>
    <n v="45880"/>
    <s v="agosto"/>
    <n v="2025"/>
    <x v="1"/>
    <x v="2"/>
    <n v="0.5"/>
    <n v="84.314400000000006"/>
  </r>
  <r>
    <x v="1"/>
    <n v="534"/>
    <n v="1"/>
    <d v="2025-07-29T00:00:00"/>
    <d v="2025-07-31T00:00:00"/>
    <d v="2025-08-12T00:00:00"/>
    <x v="15"/>
    <n v="31"/>
    <m/>
    <n v="46069.59"/>
    <s v="USD"/>
    <n v="39619.847399999999"/>
    <n v="3897.57"/>
    <n v="3351.9102000000003"/>
    <n v="8.4601794806509034E-2"/>
    <x v="3"/>
    <x v="0"/>
    <x v="3"/>
    <x v="0"/>
    <n v="45926"/>
    <s v="septiembre"/>
    <n v="2025"/>
    <x v="1"/>
    <x v="0"/>
    <n v="0"/>
    <n v="3351.9102000000003"/>
  </r>
  <r>
    <x v="1"/>
    <n v="535"/>
    <n v="0"/>
    <d v="2025-07-29T00:00:00"/>
    <d v="2025-06-04T00:00:00"/>
    <d v="2025-07-06T00:00:00"/>
    <x v="20"/>
    <n v="31"/>
    <m/>
    <n v="2861.4"/>
    <s v="USD"/>
    <n v="2460.8040000000001"/>
    <n v="251"/>
    <n v="215.85999999999999"/>
    <n v="8.771929824561403E-2"/>
    <x v="3"/>
    <x v="0"/>
    <x v="5"/>
    <x v="0"/>
    <n v="45889"/>
    <s v="agosto"/>
    <n v="2025"/>
    <x v="1"/>
    <x v="2"/>
    <n v="0.75"/>
    <n v="53.965000000000003"/>
  </r>
  <r>
    <x v="1"/>
    <n v="536"/>
    <n v="1"/>
    <d v="2025-07-30T00:00:00"/>
    <d v="2025-06-14T00:00:00"/>
    <d v="2025-08-02T00:00:00"/>
    <x v="15"/>
    <n v="31"/>
    <s v="MARC1989,MARIELLAP"/>
    <n v="81706.59"/>
    <s v="USD"/>
    <n v="70267.667399999991"/>
    <n v="10031.5"/>
    <n v="8627.09"/>
    <n v="0.12277467460091042"/>
    <x v="3"/>
    <x v="0"/>
    <x v="5"/>
    <x v="0"/>
    <n v="45916"/>
    <s v="septiembre"/>
    <n v="2025"/>
    <x v="1"/>
    <x v="0"/>
    <n v="0"/>
    <n v="8627.09"/>
  </r>
  <r>
    <x v="1"/>
    <n v="537"/>
    <n v="0"/>
    <d v="2025-07-30T00:00:00"/>
    <d v="2025-09-15T00:00:00"/>
    <d v="2025-09-30T00:00:00"/>
    <x v="18"/>
    <n v="31"/>
    <m/>
    <n v="6322.25"/>
    <s v="EUR"/>
    <n v="6322.25"/>
    <n v="555.16999999999996"/>
    <n v="555.16999999999996"/>
    <n v="8.7812092214006085E-2"/>
    <x v="3"/>
    <x v="0"/>
    <x v="7"/>
    <x v="0"/>
    <n v="45975"/>
    <s v="noviembre"/>
    <n v="2025"/>
    <x v="1"/>
    <x v="0"/>
    <n v="0.05"/>
    <n v="527.41149999999993"/>
  </r>
  <r>
    <x v="1"/>
    <n v="538"/>
    <n v="0"/>
    <d v="2025-07-30T00:00:00"/>
    <d v="2025-11-21T00:00:00"/>
    <d v="2025-11-24T00:00:00"/>
    <x v="15"/>
    <n v="31"/>
    <m/>
    <n v="1044.98"/>
    <s v="USD"/>
    <n v="898.68280000000004"/>
    <n v="70"/>
    <n v="60.199999999999996"/>
    <n v="6.6986927979482858E-2"/>
    <x v="3"/>
    <x v="0"/>
    <x v="9"/>
    <x v="0"/>
    <n v="46030"/>
    <s v="enero"/>
    <n v="2026"/>
    <x v="1"/>
    <x v="0"/>
    <n v="0"/>
    <n v="60.199999999999996"/>
  </r>
  <r>
    <x v="1"/>
    <n v="539"/>
    <n v="1"/>
    <d v="2025-07-30T00:00:00"/>
    <d v="2025-05-15T00:00:00"/>
    <d v="2025-05-21T00:00:00"/>
    <x v="20"/>
    <n v="31"/>
    <m/>
    <n v="7198.65"/>
    <s v="USD"/>
    <n v="6190.8389999999999"/>
    <n v="587.97"/>
    <n v="505.6542"/>
    <n v="8.1677814590235667E-2"/>
    <x v="3"/>
    <x v="0"/>
    <x v="2"/>
    <x v="0"/>
    <n v="45843"/>
    <s v="julio"/>
    <n v="2025"/>
    <x v="1"/>
    <x v="2"/>
    <n v="0.75"/>
    <n v="126.41354999999999"/>
  </r>
  <r>
    <x v="1"/>
    <n v="540"/>
    <n v="0"/>
    <d v="2025-07-31T00:00:00"/>
    <d v="2025-07-31T00:00:00"/>
    <d v="2025-08-04T00:00:00"/>
    <x v="15"/>
    <n v="31"/>
    <m/>
    <n v="42853.67"/>
    <s v="USD"/>
    <n v="36854.156199999998"/>
    <n v="8705.64"/>
    <n v="7486.8503999999994"/>
    <n v="0.20314806176460498"/>
    <x v="3"/>
    <x v="0"/>
    <x v="3"/>
    <x v="0"/>
    <n v="45918"/>
    <s v="septiembre"/>
    <n v="2025"/>
    <x v="1"/>
    <x v="0"/>
    <n v="0"/>
    <n v="7486.8503999999994"/>
  </r>
  <r>
    <x v="1"/>
    <n v="541"/>
    <n v="1"/>
    <d v="2025-07-31T00:00:00"/>
    <d v="2025-03-21T00:00:00"/>
    <d v="2025-03-24T00:00:00"/>
    <x v="20"/>
    <n v="31"/>
    <m/>
    <n v="14819.43"/>
    <s v="USD"/>
    <n v="12744.709800000001"/>
    <n v="769.17"/>
    <n v="661.48619999999994"/>
    <n v="5.1902805978367585E-2"/>
    <x v="3"/>
    <x v="0"/>
    <x v="10"/>
    <x v="0"/>
    <n v="45785"/>
    <s v="mayo"/>
    <n v="2025"/>
    <x v="1"/>
    <x v="2"/>
    <n v="0.75"/>
    <n v="165.37154999999996"/>
  </r>
  <r>
    <x v="1"/>
    <n v="542"/>
    <n v="1"/>
    <d v="2025-07-31T00:00:00"/>
    <d v="2025-02-11T00:00:00"/>
    <d v="2025-05-18T00:00:00"/>
    <x v="20"/>
    <n v="31"/>
    <m/>
    <n v="3185.04"/>
    <s v="USD"/>
    <n v="2739.1343999999999"/>
    <n v="76.14"/>
    <n v="65.480400000000003"/>
    <n v="2.3905508251073772E-2"/>
    <x v="3"/>
    <x v="0"/>
    <x v="11"/>
    <x v="0"/>
    <n v="45840"/>
    <s v="julio"/>
    <n v="2025"/>
    <x v="1"/>
    <x v="2"/>
    <n v="0.75"/>
    <n v="16.370100000000001"/>
  </r>
  <r>
    <x v="1"/>
    <n v="544"/>
    <n v="0"/>
    <d v="2025-08-01T00:00:00"/>
    <d v="2025-11-17T00:00:00"/>
    <d v="2025-11-19T00:00:00"/>
    <x v="30"/>
    <n v="31"/>
    <s v="JORGEP"/>
    <n v="38204.58"/>
    <s v="MXN"/>
    <n v="1795.61526"/>
    <n v="9704.58"/>
    <n v="456.11525999999998"/>
    <n v="0.25401614152020513"/>
    <x v="4"/>
    <x v="0"/>
    <x v="9"/>
    <x v="0"/>
    <n v="46025"/>
    <s v="enero"/>
    <n v="2026"/>
    <x v="1"/>
    <x v="2"/>
    <n v="0.5"/>
    <n v="228.05762999999999"/>
  </r>
  <r>
    <x v="1"/>
    <n v="545"/>
    <n v="1"/>
    <d v="2025-08-03T00:00:00"/>
    <d v="2025-02-07T00:00:00"/>
    <d v="2025-04-20T00:00:00"/>
    <x v="20"/>
    <n v="32"/>
    <m/>
    <n v="4522.3100000000004"/>
    <s v="USD"/>
    <n v="3889.1866000000005"/>
    <n v="0"/>
    <n v="0"/>
    <n v="0"/>
    <x v="4"/>
    <x v="0"/>
    <x v="11"/>
    <x v="0"/>
    <n v="45812"/>
    <s v="junio"/>
    <n v="2025"/>
    <x v="1"/>
    <x v="2"/>
    <n v="0.75"/>
    <n v="0"/>
  </r>
  <r>
    <x v="1"/>
    <n v="546"/>
    <n v="1"/>
    <d v="2025-08-04T00:00:00"/>
    <d v="2025-06-27T00:00:00"/>
    <d v="2025-08-06T00:00:00"/>
    <x v="20"/>
    <n v="32"/>
    <m/>
    <n v="75606"/>
    <s v="MXN"/>
    <n v="3553.482"/>
    <n v="2150"/>
    <n v="101.05"/>
    <n v="2.8436896542602438E-2"/>
    <x v="4"/>
    <x v="0"/>
    <x v="5"/>
    <x v="0"/>
    <n v="45920"/>
    <s v="septiembre"/>
    <n v="2025"/>
    <x v="1"/>
    <x v="2"/>
    <n v="0.75"/>
    <n v="25.262500000000003"/>
  </r>
  <r>
    <x v="1"/>
    <n v="547"/>
    <n v="1"/>
    <d v="2025-08-04T00:00:00"/>
    <d v="2025-06-29T00:00:00"/>
    <d v="2025-08-16T00:00:00"/>
    <x v="20"/>
    <n v="32"/>
    <m/>
    <n v="4307.1499999999996"/>
    <s v="USD"/>
    <n v="3704.1489999999994"/>
    <n v="742.03"/>
    <n v="638.14580000000001"/>
    <n v="0.17227865293755734"/>
    <x v="4"/>
    <x v="0"/>
    <x v="5"/>
    <x v="0"/>
    <n v="45930"/>
    <s v="septiembre"/>
    <n v="2025"/>
    <x v="1"/>
    <x v="2"/>
    <n v="0.75"/>
    <n v="159.53645"/>
  </r>
  <r>
    <x v="1"/>
    <n v="548"/>
    <n v="0"/>
    <d v="2025-08-04T00:00:00"/>
    <d v="2025-07-20T00:00:00"/>
    <d v="2025-07-27T00:00:00"/>
    <x v="20"/>
    <n v="32"/>
    <m/>
    <n v="62135"/>
    <s v="EUR"/>
    <n v="62135"/>
    <n v="6080.3"/>
    <n v="6080.3"/>
    <n v="9.7856280679166338E-2"/>
    <x v="4"/>
    <x v="0"/>
    <x v="3"/>
    <x v="0"/>
    <n v="45910"/>
    <s v="septiembre"/>
    <n v="2025"/>
    <x v="1"/>
    <x v="2"/>
    <n v="0.75"/>
    <n v="1520.0749999999998"/>
  </r>
  <r>
    <x v="1"/>
    <n v="549"/>
    <n v="0"/>
    <d v="2025-08-04T00:00:00"/>
    <d v="2025-07-17T00:00:00"/>
    <d v="2025-07-20T00:00:00"/>
    <x v="20"/>
    <n v="32"/>
    <m/>
    <n v="32910"/>
    <s v="CHF"/>
    <n v="35213.700000000004"/>
    <n v="3291"/>
    <n v="3521.3700000000003"/>
    <n v="9.9999999999999992E-2"/>
    <x v="4"/>
    <x v="0"/>
    <x v="3"/>
    <x v="0"/>
    <n v="45903"/>
    <s v="septiembre"/>
    <n v="2025"/>
    <x v="1"/>
    <x v="2"/>
    <n v="0.75"/>
    <n v="880.3425000000002"/>
  </r>
  <r>
    <x v="1"/>
    <n v="550"/>
    <n v="0"/>
    <d v="2025-08-04T00:00:00"/>
    <d v="2025-07-05T00:00:00"/>
    <d v="2025-08-08T00:00:00"/>
    <x v="20"/>
    <n v="32"/>
    <m/>
    <n v="43995.07"/>
    <s v="USD"/>
    <n v="37835.760199999997"/>
    <n v="3358.9"/>
    <n v="2888.654"/>
    <n v="7.634719071932379E-2"/>
    <x v="4"/>
    <x v="0"/>
    <x v="3"/>
    <x v="0"/>
    <n v="45922"/>
    <s v="septiembre"/>
    <n v="2025"/>
    <x v="1"/>
    <x v="2"/>
    <n v="0.75"/>
    <n v="722.16350000000011"/>
  </r>
  <r>
    <x v="1"/>
    <n v="551"/>
    <n v="0"/>
    <d v="2025-08-04T00:00:00"/>
    <d v="2025-08-18T00:00:00"/>
    <d v="2025-08-23T00:00:00"/>
    <x v="18"/>
    <n v="32"/>
    <m/>
    <n v="51806.6"/>
    <s v="MXN"/>
    <n v="2434.9101999999998"/>
    <n v="1328.6"/>
    <n v="62.444199999999995"/>
    <n v="2.5645381090440213E-2"/>
    <x v="4"/>
    <x v="0"/>
    <x v="4"/>
    <x v="0"/>
    <n v="45937"/>
    <s v="octubre"/>
    <n v="2025"/>
    <x v="1"/>
    <x v="0"/>
    <n v="0.05"/>
    <n v="59.321989999999992"/>
  </r>
  <r>
    <x v="1"/>
    <n v="552"/>
    <n v="0"/>
    <d v="2025-08-05T00:00:00"/>
    <d v="2025-08-07T00:00:00"/>
    <d v="2026-01-04T00:00:00"/>
    <x v="33"/>
    <n v="32"/>
    <s v="JORGEP,MARTINB"/>
    <n v="38700.660000000003"/>
    <s v="USD"/>
    <n v="33282.567600000002"/>
    <n v="4288"/>
    <n v="3687.68"/>
    <n v="0.11079914399392671"/>
    <x v="4"/>
    <x v="0"/>
    <x v="4"/>
    <x v="0"/>
    <n v="46071"/>
    <s v="febrero"/>
    <n v="2026"/>
    <x v="1"/>
    <x v="2"/>
    <n v="0.6"/>
    <n v="1475.0720000000001"/>
  </r>
  <r>
    <x v="1"/>
    <n v="553"/>
    <n v="0"/>
    <d v="2025-08-05T00:00:00"/>
    <d v="2025-09-03T00:00:00"/>
    <d v="2025-09-10T00:00:00"/>
    <x v="19"/>
    <n v="32"/>
    <m/>
    <n v="77583"/>
    <s v="EUR"/>
    <n v="77583"/>
    <n v="7809.64"/>
    <n v="7809.64"/>
    <n v="0.10066174290759575"/>
    <x v="4"/>
    <x v="0"/>
    <x v="7"/>
    <x v="0"/>
    <n v="45955"/>
    <s v="octubre"/>
    <n v="2025"/>
    <x v="1"/>
    <x v="2"/>
    <n v="0.5"/>
    <n v="3904.82"/>
  </r>
  <r>
    <x v="1"/>
    <n v="554"/>
    <n v="1"/>
    <d v="2025-08-05T00:00:00"/>
    <d v="2025-08-02T00:00:00"/>
    <d v="2025-08-03T00:00:00"/>
    <x v="25"/>
    <n v="32"/>
    <m/>
    <n v="1613.45"/>
    <s v="USD"/>
    <n v="1387.567"/>
    <n v="137.9"/>
    <n v="118.59400000000001"/>
    <n v="8.5469026000185938E-2"/>
    <x v="4"/>
    <x v="0"/>
    <x v="4"/>
    <x v="0"/>
    <n v="45917"/>
    <s v="septiembre"/>
    <n v="2025"/>
    <x v="1"/>
    <x v="2"/>
    <n v="0.5"/>
    <n v="59.297000000000004"/>
  </r>
  <r>
    <x v="1"/>
    <n v="555"/>
    <n v="1"/>
    <d v="2025-08-05T00:00:00"/>
    <d v="2025-08-09T00:00:00"/>
    <d v="2025-08-15T00:00:00"/>
    <x v="15"/>
    <n v="32"/>
    <m/>
    <n v="5682"/>
    <s v="USD"/>
    <n v="4886.5199999999995"/>
    <n v="534.11"/>
    <n v="459.33460000000002"/>
    <n v="9.400035198873638E-2"/>
    <x v="4"/>
    <x v="0"/>
    <x v="4"/>
    <x v="0"/>
    <n v="45929"/>
    <s v="septiembre"/>
    <n v="2025"/>
    <x v="1"/>
    <x v="0"/>
    <n v="0"/>
    <n v="459.33460000000002"/>
  </r>
  <r>
    <x v="1"/>
    <n v="556"/>
    <n v="1"/>
    <d v="2025-08-05T00:00:00"/>
    <d v="2025-08-05T00:00:00"/>
    <d v="2025-08-05T00:00:00"/>
    <x v="15"/>
    <n v="32"/>
    <m/>
    <n v="13220.5"/>
    <s v="USD"/>
    <n v="11369.63"/>
    <n v="609.14"/>
    <n v="523.86040000000003"/>
    <n v="4.6075413184070199E-2"/>
    <x v="4"/>
    <x v="0"/>
    <x v="4"/>
    <x v="0"/>
    <n v="45919"/>
    <s v="septiembre"/>
    <n v="2025"/>
    <x v="1"/>
    <x v="0"/>
    <n v="0"/>
    <n v="523.86040000000003"/>
  </r>
  <r>
    <x v="1"/>
    <n v="557"/>
    <n v="1"/>
    <d v="2025-08-05T00:00:00"/>
    <d v="2025-05-02T00:00:00"/>
    <d v="2025-07-17T00:00:00"/>
    <x v="20"/>
    <n v="32"/>
    <m/>
    <n v="8329.19"/>
    <s v="USD"/>
    <n v="7163.1034"/>
    <n v="761.59"/>
    <n v="654.9674"/>
    <n v="9.1436262109520855E-2"/>
    <x v="4"/>
    <x v="0"/>
    <x v="2"/>
    <x v="0"/>
    <n v="45900"/>
    <s v="agosto"/>
    <n v="2025"/>
    <x v="1"/>
    <x v="2"/>
    <n v="0.75"/>
    <n v="163.74185"/>
  </r>
  <r>
    <x v="1"/>
    <n v="558"/>
    <n v="1"/>
    <d v="2025-08-06T00:00:00"/>
    <d v="2025-07-23T00:00:00"/>
    <d v="2025-08-12T00:00:00"/>
    <x v="15"/>
    <n v="32"/>
    <s v="MARC1989,MARIELLAP"/>
    <n v="16034.17"/>
    <s v="USD"/>
    <n v="13789.386199999999"/>
    <n v="1559.84"/>
    <n v="1341.4623999999999"/>
    <n v="9.7282241612755754E-2"/>
    <x v="4"/>
    <x v="0"/>
    <x v="3"/>
    <x v="0"/>
    <n v="45926"/>
    <s v="septiembre"/>
    <n v="2025"/>
    <x v="1"/>
    <x v="0"/>
    <n v="0"/>
    <n v="1341.4623999999999"/>
  </r>
  <r>
    <x v="1"/>
    <n v="559"/>
    <n v="0"/>
    <d v="2025-08-06T00:00:00"/>
    <d v="2025-09-12T00:00:00"/>
    <d v="2025-09-16T00:00:00"/>
    <x v="36"/>
    <n v="32"/>
    <s v="MARC1989"/>
    <n v="1725.06"/>
    <s v="USD"/>
    <n v="1483.5516"/>
    <n v="70"/>
    <n v="60.199999999999996"/>
    <n v="4.0578298725841414E-2"/>
    <x v="4"/>
    <x v="0"/>
    <x v="7"/>
    <x v="0"/>
    <n v="45961"/>
    <s v="octubre"/>
    <n v="2025"/>
    <x v="1"/>
    <x v="0"/>
    <n v="0"/>
    <n v="60.199999999999996"/>
  </r>
  <r>
    <x v="1"/>
    <n v="560"/>
    <n v="0"/>
    <d v="2025-08-06T00:00:00"/>
    <d v="2025-08-16T00:00:00"/>
    <d v="2025-08-18T00:00:00"/>
    <x v="36"/>
    <n v="32"/>
    <s v="MARC1989"/>
    <n v="1725"/>
    <s v="GPB"/>
    <n v="1966.4999999999998"/>
    <n v="138"/>
    <n v="157.32"/>
    <n v="0.08"/>
    <x v="4"/>
    <x v="0"/>
    <x v="4"/>
    <x v="0"/>
    <n v="45932"/>
    <s v="octubre"/>
    <n v="2025"/>
    <x v="1"/>
    <x v="0"/>
    <n v="0"/>
    <n v="157.32"/>
  </r>
  <r>
    <x v="1"/>
    <n v="561"/>
    <n v="0"/>
    <d v="2025-08-06T00:00:00"/>
    <d v="2025-10-01T00:00:00"/>
    <d v="2025-10-16T00:00:00"/>
    <x v="18"/>
    <n v="32"/>
    <s v="MARIAM"/>
    <n v="145386.9"/>
    <s v="MXN"/>
    <n v="6833.1842999999999"/>
    <n v="5006.95"/>
    <n v="235.32665"/>
    <n v="3.4438797443235948E-2"/>
    <x v="4"/>
    <x v="0"/>
    <x v="6"/>
    <x v="0"/>
    <n v="45991"/>
    <s v="noviembre"/>
    <n v="2025"/>
    <x v="1"/>
    <x v="0"/>
    <n v="0.05"/>
    <n v="223.5603175"/>
  </r>
  <r>
    <x v="1"/>
    <n v="562"/>
    <n v="1"/>
    <d v="2025-08-08T00:00:00"/>
    <d v="2025-08-22T00:00:00"/>
    <d v="2025-08-23T00:00:00"/>
    <x v="36"/>
    <n v="32"/>
    <s v="MARC1989"/>
    <n v="2837.24"/>
    <s v="USD"/>
    <n v="2440.0263999999997"/>
    <n v="345.45"/>
    <n v="297.08699999999999"/>
    <n v="0.12175564985690319"/>
    <x v="4"/>
    <x v="0"/>
    <x v="4"/>
    <x v="0"/>
    <n v="45937"/>
    <s v="octubre"/>
    <n v="2025"/>
    <x v="1"/>
    <x v="0"/>
    <n v="0"/>
    <n v="297.08699999999999"/>
  </r>
  <r>
    <x v="1"/>
    <n v="563"/>
    <n v="0"/>
    <d v="2025-08-08T00:00:00"/>
    <d v="2025-09-26T00:00:00"/>
    <d v="2025-09-28T00:00:00"/>
    <x v="36"/>
    <n v="32"/>
    <s v="MARC1989"/>
    <n v="8838.56"/>
    <s v="USD"/>
    <n v="7601.1615999999995"/>
    <n v="759"/>
    <n v="652.74"/>
    <n v="8.5873716985572321E-2"/>
    <x v="4"/>
    <x v="0"/>
    <x v="7"/>
    <x v="0"/>
    <n v="45973"/>
    <s v="noviembre"/>
    <n v="2025"/>
    <x v="1"/>
    <x v="0"/>
    <n v="0"/>
    <n v="652.74"/>
  </r>
  <r>
    <x v="1"/>
    <n v="564"/>
    <n v="0"/>
    <d v="2025-08-08T00:00:00"/>
    <d v="2025-10-06T00:00:00"/>
    <d v="2026-01-30T00:00:00"/>
    <x v="20"/>
    <n v="32"/>
    <m/>
    <n v="81865.33"/>
    <s v="USD"/>
    <n v="70404.183799999999"/>
    <n v="3627.93"/>
    <n v="3120.0198"/>
    <n v="4.4315829423762172E-2"/>
    <x v="4"/>
    <x v="0"/>
    <x v="6"/>
    <x v="0"/>
    <n v="46097"/>
    <s v="marzo"/>
    <n v="2026"/>
    <x v="1"/>
    <x v="2"/>
    <n v="0.75"/>
    <n v="780.00495000000001"/>
  </r>
  <r>
    <x v="1"/>
    <n v="565"/>
    <n v="0"/>
    <d v="2025-08-11T00:00:00"/>
    <d v="2025-10-24T00:00:00"/>
    <d v="2025-10-28T00:00:00"/>
    <x v="15"/>
    <n v="33"/>
    <m/>
    <n v="1896.82"/>
    <s v="USD"/>
    <n v="1631.2651999999998"/>
    <n v="70"/>
    <n v="60.199999999999996"/>
    <n v="3.6903870688837111E-2"/>
    <x v="4"/>
    <x v="0"/>
    <x v="6"/>
    <x v="0"/>
    <n v="46003"/>
    <s v="diciembre"/>
    <n v="2025"/>
    <x v="1"/>
    <x v="0"/>
    <n v="0"/>
    <n v="60.199999999999996"/>
  </r>
  <r>
    <x v="1"/>
    <n v="566"/>
    <n v="0"/>
    <d v="2025-08-11T00:00:00"/>
    <d v="2025-10-07T00:00:00"/>
    <d v="2025-10-24T00:00:00"/>
    <x v="27"/>
    <n v="33"/>
    <s v="MARC1989"/>
    <n v="519094.96"/>
    <s v="MXN"/>
    <n v="24397.46312"/>
    <n v="91497.33"/>
    <n v="4300.3745099999996"/>
    <n v="0.17626318313705067"/>
    <x v="4"/>
    <x v="0"/>
    <x v="6"/>
    <x v="0"/>
    <n v="45999"/>
    <s v="diciembre"/>
    <n v="2025"/>
    <x v="1"/>
    <x v="2"/>
    <n v="0.5"/>
    <n v="2150.1872549999998"/>
  </r>
  <r>
    <x v="1"/>
    <n v="567"/>
    <n v="0"/>
    <d v="2025-08-12T00:00:00"/>
    <d v="2025-08-22T00:00:00"/>
    <d v="2025-08-25T00:00:00"/>
    <x v="34"/>
    <n v="33"/>
    <s v="MARC1989"/>
    <n v="1717.76"/>
    <s v="USD"/>
    <n v="1477.2736"/>
    <n v="70"/>
    <n v="60.199999999999996"/>
    <n v="4.0750745156482859E-2"/>
    <x v="4"/>
    <x v="0"/>
    <x v="4"/>
    <x v="0"/>
    <n v="45939"/>
    <s v="octubre"/>
    <n v="2025"/>
    <x v="1"/>
    <x v="0"/>
    <n v="0"/>
    <n v="60.199999999999996"/>
  </r>
  <r>
    <x v="1"/>
    <n v="568"/>
    <n v="1"/>
    <d v="2025-08-12T00:00:00"/>
    <d v="2025-04-10T00:00:00"/>
    <d v="2025-04-12T00:00:00"/>
    <x v="32"/>
    <n v="33"/>
    <m/>
    <n v="2700"/>
    <s v="GPB"/>
    <n v="3077.9999999999995"/>
    <n v="178.74"/>
    <n v="203.7636"/>
    <n v="6.6200000000000009E-2"/>
    <x v="4"/>
    <x v="0"/>
    <x v="1"/>
    <x v="0"/>
    <n v="45804"/>
    <s v="mayo"/>
    <n v="2025"/>
    <x v="1"/>
    <x v="2"/>
    <n v="0.5"/>
    <n v="101.8818"/>
  </r>
  <r>
    <x v="1"/>
    <n v="569"/>
    <n v="0"/>
    <d v="2025-08-12T00:00:00"/>
    <d v="2025-08-31T00:00:00"/>
    <d v="2025-09-04T00:00:00"/>
    <x v="30"/>
    <n v="33"/>
    <m/>
    <n v="123600"/>
    <s v="MXN"/>
    <n v="5809.2"/>
    <n v="13200"/>
    <n v="620.4"/>
    <n v="0.10679611650485436"/>
    <x v="4"/>
    <x v="0"/>
    <x v="4"/>
    <x v="0"/>
    <n v="45949"/>
    <s v="octubre"/>
    <n v="2025"/>
    <x v="1"/>
    <x v="2"/>
    <n v="0.5"/>
    <n v="310.2"/>
  </r>
  <r>
    <x v="1"/>
    <n v="570"/>
    <n v="0"/>
    <d v="2025-08-12T00:00:00"/>
    <d v="2025-04-15T00:00:00"/>
    <d v="2025-04-18T00:00:00"/>
    <x v="32"/>
    <n v="33"/>
    <m/>
    <n v="2504"/>
    <s v="GPB"/>
    <n v="2854.56"/>
    <n v="226.46"/>
    <n v="258.1644"/>
    <n v="9.0439297124600637E-2"/>
    <x v="4"/>
    <x v="0"/>
    <x v="1"/>
    <x v="0"/>
    <n v="45810"/>
    <s v="junio"/>
    <n v="2025"/>
    <x v="1"/>
    <x v="2"/>
    <n v="0.5"/>
    <n v="129.0822"/>
  </r>
  <r>
    <x v="1"/>
    <n v="571"/>
    <n v="0"/>
    <d v="2025-08-12T00:00:00"/>
    <d v="2025-08-15T00:00:00"/>
    <d v="2025-08-20T00:00:00"/>
    <x v="30"/>
    <n v="33"/>
    <m/>
    <n v="11942"/>
    <s v="MXN"/>
    <n v="561.274"/>
    <n v="84"/>
    <n v="3.948"/>
    <n v="7.0339976553341144E-3"/>
    <x v="4"/>
    <x v="0"/>
    <x v="4"/>
    <x v="0"/>
    <n v="45934"/>
    <s v="octubre"/>
    <n v="2025"/>
    <x v="1"/>
    <x v="2"/>
    <n v="0.5"/>
    <n v="1.974"/>
  </r>
  <r>
    <x v="1"/>
    <n v="572"/>
    <n v="1"/>
    <d v="2025-08-13T00:00:00"/>
    <d v="2025-05-26T00:00:00"/>
    <d v="2025-06-15T00:00:00"/>
    <x v="20"/>
    <n v="33"/>
    <m/>
    <n v="10105.09"/>
    <s v="USD"/>
    <n v="8690.3773999999994"/>
    <n v="819.34"/>
    <n v="704.63239999999996"/>
    <n v="8.1081910205648838E-2"/>
    <x v="4"/>
    <x v="0"/>
    <x v="2"/>
    <x v="0"/>
    <n v="45868"/>
    <s v="julio"/>
    <n v="2025"/>
    <x v="1"/>
    <x v="2"/>
    <n v="0.75"/>
    <n v="176.15809999999999"/>
  </r>
  <r>
    <x v="1"/>
    <n v="573"/>
    <n v="1"/>
    <d v="2025-08-13T00:00:00"/>
    <d v="2025-05-30T00:00:00"/>
    <d v="2025-06-02T00:00:00"/>
    <x v="20"/>
    <n v="33"/>
    <m/>
    <n v="6668"/>
    <s v="USD"/>
    <n v="5734.48"/>
    <n v="669.28"/>
    <n v="575.58079999999995"/>
    <n v="0.10037192561487703"/>
    <x v="4"/>
    <x v="0"/>
    <x v="2"/>
    <x v="0"/>
    <n v="45855"/>
    <s v="julio"/>
    <n v="2025"/>
    <x v="1"/>
    <x v="2"/>
    <n v="0.75"/>
    <n v="143.89519999999999"/>
  </r>
  <r>
    <x v="1"/>
    <n v="574"/>
    <n v="0"/>
    <d v="2025-08-13T00:00:00"/>
    <d v="2025-12-05T00:00:00"/>
    <d v="2025-12-10T00:00:00"/>
    <x v="15"/>
    <n v="33"/>
    <s v="LUISHDZ"/>
    <n v="11329.09"/>
    <s v="USD"/>
    <n v="9743.0174000000006"/>
    <n v="817.5"/>
    <n v="703.05"/>
    <n v="7.2159370258334951E-2"/>
    <x v="4"/>
    <x v="0"/>
    <x v="0"/>
    <x v="0"/>
    <n v="46046"/>
    <s v="enero"/>
    <n v="2026"/>
    <x v="1"/>
    <x v="0"/>
    <n v="0"/>
    <n v="703.05"/>
  </r>
  <r>
    <x v="1"/>
    <n v="575"/>
    <n v="1"/>
    <d v="2025-08-13T00:00:00"/>
    <d v="2025-07-26T00:00:00"/>
    <d v="2025-08-18T00:00:00"/>
    <x v="15"/>
    <n v="33"/>
    <m/>
    <n v="21032.86"/>
    <s v="USD"/>
    <n v="18088.259600000001"/>
    <n v="2150.3000000000002"/>
    <n v="1849.258"/>
    <n v="0.1022352642484189"/>
    <x v="4"/>
    <x v="0"/>
    <x v="3"/>
    <x v="0"/>
    <n v="45932"/>
    <s v="octubre"/>
    <n v="2025"/>
    <x v="1"/>
    <x v="0"/>
    <n v="0"/>
    <n v="1849.258"/>
  </r>
  <r>
    <x v="1"/>
    <n v="576"/>
    <n v="1"/>
    <d v="2025-08-13T00:00:00"/>
    <d v="2025-09-02T00:00:00"/>
    <d v="2025-09-05T00:00:00"/>
    <x v="15"/>
    <n v="33"/>
    <s v="LUISHDZ"/>
    <n v="10684"/>
    <s v="USD"/>
    <n v="9188.24"/>
    <n v="608.79"/>
    <n v="523.55939999999998"/>
    <n v="5.6981467615125424E-2"/>
    <x v="4"/>
    <x v="0"/>
    <x v="7"/>
    <x v="0"/>
    <n v="45950"/>
    <s v="octubre"/>
    <n v="2025"/>
    <x v="1"/>
    <x v="0"/>
    <n v="0"/>
    <n v="523.55939999999998"/>
  </r>
  <r>
    <x v="1"/>
    <n v="577"/>
    <n v="0"/>
    <d v="2025-08-13T00:00:00"/>
    <d v="2025-08-01T00:00:00"/>
    <d v="2025-08-09T00:00:00"/>
    <x v="37"/>
    <n v="33"/>
    <m/>
    <n v="22553.15"/>
    <s v="USD"/>
    <n v="19395.709000000003"/>
    <n v="2083.59"/>
    <n v="1791.8874000000001"/>
    <n v="9.238576429456638E-2"/>
    <x v="4"/>
    <x v="0"/>
    <x v="4"/>
    <x v="0"/>
    <n v="45923"/>
    <s v="septiembre"/>
    <n v="2025"/>
    <x v="1"/>
    <x v="2"/>
    <n v="0.5"/>
    <n v="895.94370000000004"/>
  </r>
  <r>
    <x v="1"/>
    <n v="578"/>
    <n v="0"/>
    <d v="2025-08-13T00:00:00"/>
    <d v="2025-08-19T00:00:00"/>
    <d v="2025-09-16T00:00:00"/>
    <x v="15"/>
    <n v="33"/>
    <m/>
    <n v="4612.22"/>
    <s v="USD"/>
    <n v="3966.5092"/>
    <n v="50"/>
    <n v="43"/>
    <n v="1.0840766485553596E-2"/>
    <x v="4"/>
    <x v="0"/>
    <x v="4"/>
    <x v="0"/>
    <n v="45961"/>
    <s v="octubre"/>
    <n v="2025"/>
    <x v="1"/>
    <x v="0"/>
    <n v="0"/>
    <n v="43"/>
  </r>
  <r>
    <x v="1"/>
    <n v="579"/>
    <n v="0"/>
    <d v="2025-08-14T00:00:00"/>
    <d v="2025-09-12T00:00:00"/>
    <d v="2026-02-19T00:00:00"/>
    <x v="15"/>
    <n v="33"/>
    <s v="ISRAELB"/>
    <n v="3274.53"/>
    <s v="USD"/>
    <n v="2816.0958000000001"/>
    <n v="70"/>
    <n v="60.199999999999996"/>
    <n v="2.137711366211334E-2"/>
    <x v="4"/>
    <x v="0"/>
    <x v="7"/>
    <x v="0"/>
    <n v="46117"/>
    <s v="abril"/>
    <n v="2026"/>
    <x v="1"/>
    <x v="0"/>
    <n v="0"/>
    <n v="60.199999999999996"/>
  </r>
  <r>
    <x v="1"/>
    <n v="580"/>
    <n v="0"/>
    <d v="2025-08-14T00:00:00"/>
    <d v="2025-11-09T00:00:00"/>
    <d v="2025-11-15T00:00:00"/>
    <x v="15"/>
    <n v="33"/>
    <s v="ISRAELB"/>
    <n v="799.1"/>
    <s v="USD"/>
    <n v="687.226"/>
    <n v="70"/>
    <n v="60.199999999999996"/>
    <n v="8.7598548366912776E-2"/>
    <x v="4"/>
    <x v="0"/>
    <x v="9"/>
    <x v="0"/>
    <n v="46021"/>
    <s v="diciembre"/>
    <n v="2025"/>
    <x v="1"/>
    <x v="0"/>
    <n v="0"/>
    <n v="60.199999999999996"/>
  </r>
  <r>
    <x v="1"/>
    <n v="581"/>
    <n v="1"/>
    <d v="2025-08-14T00:00:00"/>
    <d v="2025-08-15T00:00:00"/>
    <d v="2025-08-17T00:00:00"/>
    <x v="36"/>
    <n v="33"/>
    <s v="MARC1989"/>
    <n v="1917.44"/>
    <s v="USD"/>
    <n v="1648.9983999999999"/>
    <n v="211.22"/>
    <n v="181.64920000000001"/>
    <n v="0.11015729305740989"/>
    <x v="4"/>
    <x v="0"/>
    <x v="4"/>
    <x v="0"/>
    <n v="45931"/>
    <s v="octubre"/>
    <n v="2025"/>
    <x v="1"/>
    <x v="0"/>
    <n v="0"/>
    <n v="181.64920000000001"/>
  </r>
  <r>
    <x v="1"/>
    <n v="582"/>
    <n v="0"/>
    <d v="2025-08-14T00:00:00"/>
    <d v="2025-09-07T00:00:00"/>
    <d v="2025-09-18T00:00:00"/>
    <x v="21"/>
    <n v="33"/>
    <m/>
    <n v="26761.16"/>
    <s v="EUR"/>
    <n v="26761.16"/>
    <n v="3460.67"/>
    <n v="3460.67"/>
    <n v="0.1293168905981654"/>
    <x v="4"/>
    <x v="0"/>
    <x v="7"/>
    <x v="0"/>
    <n v="45963"/>
    <s v="noviembre"/>
    <n v="2025"/>
    <x v="1"/>
    <x v="2"/>
    <n v="0.5"/>
    <n v="1730.335"/>
  </r>
  <r>
    <x v="1"/>
    <n v="583"/>
    <n v="1"/>
    <d v="2025-08-15T00:00:00"/>
    <d v="2025-08-05T00:00:00"/>
    <d v="2025-08-10T00:00:00"/>
    <x v="35"/>
    <n v="33"/>
    <s v="JAIMEG"/>
    <n v="13550"/>
    <s v="EUR"/>
    <n v="13550"/>
    <n v="350.2"/>
    <n v="350.2"/>
    <n v="2.5845018450184502E-2"/>
    <x v="4"/>
    <x v="0"/>
    <x v="4"/>
    <x v="0"/>
    <n v="45924"/>
    <s v="septiembre"/>
    <n v="2025"/>
    <x v="1"/>
    <x v="0"/>
    <n v="0.05"/>
    <n v="332.69"/>
  </r>
  <r>
    <x v="1"/>
    <n v="584"/>
    <n v="1"/>
    <d v="2025-08-15T00:00:00"/>
    <d v="2025-06-25T00:00:00"/>
    <d v="2025-06-29T00:00:00"/>
    <x v="18"/>
    <n v="33"/>
    <m/>
    <n v="15120.31"/>
    <s v="USD"/>
    <n v="13003.4666"/>
    <n v="862.1"/>
    <n v="741.40600000000006"/>
    <n v="5.7016026787810571E-2"/>
    <x v="4"/>
    <x v="0"/>
    <x v="5"/>
    <x v="0"/>
    <n v="45882"/>
    <s v="agosto"/>
    <n v="2025"/>
    <x v="1"/>
    <x v="0"/>
    <n v="0.05"/>
    <n v="704.33570000000009"/>
  </r>
  <r>
    <x v="1"/>
    <n v="585"/>
    <n v="0"/>
    <d v="2025-08-15T00:00:00"/>
    <d v="2025-08-30T00:00:00"/>
    <d v="2026-01-02T00:00:00"/>
    <x v="23"/>
    <n v="33"/>
    <s v="DIANAM"/>
    <n v="163658.25"/>
    <s v="MXN"/>
    <n v="7691.9377500000001"/>
    <n v="3249.45"/>
    <n v="152.72414999999998"/>
    <n v="1.9855094381126523E-2"/>
    <x v="4"/>
    <x v="0"/>
    <x v="4"/>
    <x v="0"/>
    <n v="46069"/>
    <s v="febrero"/>
    <n v="2026"/>
    <x v="1"/>
    <x v="0"/>
    <n v="0"/>
    <n v="152.72414999999998"/>
  </r>
  <r>
    <x v="1"/>
    <n v="586"/>
    <n v="1"/>
    <d v="2025-08-15T00:00:00"/>
    <d v="2025-08-25T00:00:00"/>
    <d v="2025-09-26T00:00:00"/>
    <x v="20"/>
    <n v="33"/>
    <m/>
    <n v="3217.4"/>
    <s v="USD"/>
    <n v="2766.9639999999999"/>
    <n v="151.5"/>
    <n v="130.29"/>
    <n v="4.7087710573755201E-2"/>
    <x v="4"/>
    <x v="0"/>
    <x v="4"/>
    <x v="0"/>
    <n v="45971"/>
    <s v="noviembre"/>
    <n v="2025"/>
    <x v="1"/>
    <x v="2"/>
    <n v="0.75"/>
    <n v="32.572499999999991"/>
  </r>
  <r>
    <x v="1"/>
    <n v="587"/>
    <n v="1"/>
    <d v="2025-08-15T00:00:00"/>
    <d v="2025-08-22T00:00:00"/>
    <d v="2025-08-23T00:00:00"/>
    <x v="35"/>
    <n v="33"/>
    <m/>
    <n v="1971.8"/>
    <s v="USD"/>
    <n v="1695.748"/>
    <n v="149.93"/>
    <n v="128.93979999999999"/>
    <n v="7.6037123440511195E-2"/>
    <x v="4"/>
    <x v="0"/>
    <x v="4"/>
    <x v="0"/>
    <n v="45937"/>
    <s v="octubre"/>
    <n v="2025"/>
    <x v="1"/>
    <x v="0"/>
    <n v="0.05"/>
    <n v="122.49280999999999"/>
  </r>
  <r>
    <x v="1"/>
    <n v="588"/>
    <n v="1"/>
    <d v="2025-08-15T00:00:00"/>
    <d v="2025-09-11T00:00:00"/>
    <d v="2025-09-15T00:00:00"/>
    <x v="36"/>
    <n v="33"/>
    <s v="MARC1989"/>
    <n v="1299"/>
    <s v="EUR"/>
    <n v="1299"/>
    <n v="105.71"/>
    <n v="105.71"/>
    <n v="8.1377983063895293E-2"/>
    <x v="4"/>
    <x v="0"/>
    <x v="7"/>
    <x v="0"/>
    <n v="45960"/>
    <s v="octubre"/>
    <n v="2025"/>
    <x v="1"/>
    <x v="0"/>
    <n v="0"/>
    <n v="105.71"/>
  </r>
  <r>
    <x v="1"/>
    <n v="589"/>
    <n v="1"/>
    <d v="2025-08-15T00:00:00"/>
    <d v="2025-08-18T00:00:00"/>
    <d v="2025-08-20T00:00:00"/>
    <x v="36"/>
    <n v="33"/>
    <s v="JORGEP,MARC1989"/>
    <n v="1500"/>
    <s v="GPB"/>
    <n v="1709.9999999999998"/>
    <n v="117.5"/>
    <n v="133.94999999999999"/>
    <n v="7.8333333333333338E-2"/>
    <x v="4"/>
    <x v="0"/>
    <x v="4"/>
    <x v="0"/>
    <n v="45934"/>
    <s v="octubre"/>
    <n v="2025"/>
    <x v="1"/>
    <x v="0"/>
    <n v="0"/>
    <n v="133.94999999999999"/>
  </r>
  <r>
    <x v="1"/>
    <n v="590"/>
    <n v="1"/>
    <d v="2025-08-18T00:00:00"/>
    <d v="2025-07-04T00:00:00"/>
    <d v="2025-07-08T00:00:00"/>
    <x v="16"/>
    <n v="34"/>
    <m/>
    <n v="3097.62"/>
    <s v="USD"/>
    <n v="2663.9531999999999"/>
    <n v="169.76"/>
    <n v="145.99359999999999"/>
    <n v="5.480336516422285E-2"/>
    <x v="4"/>
    <x v="0"/>
    <x v="3"/>
    <x v="0"/>
    <n v="45891"/>
    <s v="agosto"/>
    <n v="2025"/>
    <x v="1"/>
    <x v="2"/>
    <n v="0.5"/>
    <n v="72.996799999999993"/>
  </r>
  <r>
    <x v="1"/>
    <n v="591"/>
    <n v="0"/>
    <d v="2025-08-18T00:00:00"/>
    <d v="2025-07-07T00:00:00"/>
    <d v="2025-07-10T00:00:00"/>
    <x v="16"/>
    <n v="34"/>
    <m/>
    <n v="4711.78"/>
    <s v="USD"/>
    <n v="4052.1307999999999"/>
    <n v="463.4"/>
    <n v="398.524"/>
    <n v="9.8349243810194872E-2"/>
    <x v="4"/>
    <x v="0"/>
    <x v="3"/>
    <x v="0"/>
    <n v="45893"/>
    <s v="agosto"/>
    <n v="2025"/>
    <x v="1"/>
    <x v="2"/>
    <n v="0.5"/>
    <n v="199.262"/>
  </r>
  <r>
    <x v="1"/>
    <n v="592"/>
    <n v="0"/>
    <d v="2025-08-18T00:00:00"/>
    <d v="2025-08-31T00:00:00"/>
    <d v="2025-09-03T00:00:00"/>
    <x v="16"/>
    <n v="34"/>
    <m/>
    <n v="2528.67"/>
    <s v="USD"/>
    <n v="2174.6561999999999"/>
    <n v="303.44"/>
    <n v="260.95839999999998"/>
    <n v="0.11999984181407618"/>
    <x v="4"/>
    <x v="0"/>
    <x v="4"/>
    <x v="0"/>
    <n v="45948"/>
    <s v="octubre"/>
    <n v="2025"/>
    <x v="1"/>
    <x v="2"/>
    <n v="0.5"/>
    <n v="130.47919999999999"/>
  </r>
  <r>
    <x v="1"/>
    <n v="593"/>
    <n v="1"/>
    <d v="2025-08-18T00:00:00"/>
    <d v="2025-07-30T00:00:00"/>
    <d v="2025-07-31T00:00:00"/>
    <x v="20"/>
    <n v="34"/>
    <m/>
    <n v="1877"/>
    <s v="USD"/>
    <n v="1614.22"/>
    <n v="128.72999999999999"/>
    <n v="110.70779999999999"/>
    <n v="6.858284496537026E-2"/>
    <x v="4"/>
    <x v="0"/>
    <x v="3"/>
    <x v="0"/>
    <n v="45914"/>
    <s v="septiembre"/>
    <n v="2025"/>
    <x v="1"/>
    <x v="2"/>
    <n v="0.75"/>
    <n v="27.676950000000005"/>
  </r>
  <r>
    <x v="1"/>
    <n v="594"/>
    <n v="0"/>
    <d v="2025-08-18T00:00:00"/>
    <d v="2025-08-24T00:00:00"/>
    <d v="2025-09-04T00:00:00"/>
    <x v="17"/>
    <n v="34"/>
    <m/>
    <n v="6278.28"/>
    <s v="GPB"/>
    <n v="7157.2391999999991"/>
    <n v="498.62"/>
    <n v="568.42679999999996"/>
    <n v="7.9419841102977257E-2"/>
    <x v="4"/>
    <x v="0"/>
    <x v="4"/>
    <x v="0"/>
    <n v="45949"/>
    <s v="octubre"/>
    <n v="2025"/>
    <x v="1"/>
    <x v="2"/>
    <n v="0.5"/>
    <n v="284.21339999999998"/>
  </r>
  <r>
    <x v="1"/>
    <n v="595"/>
    <n v="1"/>
    <d v="2025-08-18T00:00:00"/>
    <d v="2025-09-07T00:00:00"/>
    <d v="2025-09-26T00:00:00"/>
    <x v="20"/>
    <n v="34"/>
    <m/>
    <n v="17817.63"/>
    <s v="EUR"/>
    <n v="17817.63"/>
    <n v="2721.63"/>
    <n v="2721.63"/>
    <n v="0.15274927136774083"/>
    <x v="4"/>
    <x v="0"/>
    <x v="7"/>
    <x v="0"/>
    <n v="45971"/>
    <s v="noviembre"/>
    <n v="2025"/>
    <x v="1"/>
    <x v="2"/>
    <n v="0.75"/>
    <n v="680.40750000000003"/>
  </r>
  <r>
    <x v="1"/>
    <n v="596"/>
    <n v="0"/>
    <d v="2025-08-19T00:00:00"/>
    <d v="2025-09-15T00:00:00"/>
    <d v="2025-11-14T00:00:00"/>
    <x v="1"/>
    <n v="34"/>
    <s v="JORGEP,MARTINB"/>
    <n v="268000.69"/>
    <s v="USD"/>
    <n v="230480.59340000001"/>
    <n v="71347"/>
    <n v="61358.42"/>
    <n v="0.26621946383794753"/>
    <x v="4"/>
    <x v="0"/>
    <x v="7"/>
    <x v="0"/>
    <n v="46020"/>
    <s v="diciembre"/>
    <n v="2025"/>
    <x v="0"/>
    <x v="0"/>
    <n v="7.0000000000000007E-2"/>
    <n v="57063.330600000001"/>
  </r>
  <r>
    <x v="1"/>
    <n v="597"/>
    <n v="0"/>
    <d v="2025-08-19T00:00:00"/>
    <d v="2026-01-19T00:00:00"/>
    <d v="2026-02-14T00:00:00"/>
    <x v="20"/>
    <n v="34"/>
    <m/>
    <n v="357953.36"/>
    <s v="USD"/>
    <n v="307839.88959999999"/>
    <n v="59797.31"/>
    <n v="51425.686599999994"/>
    <n v="0.16705335577797062"/>
    <x v="4"/>
    <x v="0"/>
    <x v="8"/>
    <x v="1"/>
    <n v="46112"/>
    <s v="marzo"/>
    <n v="2026"/>
    <x v="1"/>
    <x v="2"/>
    <n v="0.75"/>
    <n v="12856.421649999997"/>
  </r>
  <r>
    <x v="1"/>
    <n v="598"/>
    <n v="1"/>
    <d v="2025-08-19T00:00:00"/>
    <d v="2025-08-07T00:00:00"/>
    <d v="2025-08-10T00:00:00"/>
    <x v="33"/>
    <n v="34"/>
    <m/>
    <n v="2856"/>
    <s v="EUR"/>
    <n v="2856"/>
    <n v="402.69"/>
    <n v="402.69"/>
    <n v="0.14099789915966388"/>
    <x v="4"/>
    <x v="0"/>
    <x v="4"/>
    <x v="0"/>
    <n v="45924"/>
    <s v="septiembre"/>
    <n v="2025"/>
    <x v="1"/>
    <x v="2"/>
    <n v="0.6"/>
    <n v="161.07600000000002"/>
  </r>
  <r>
    <x v="1"/>
    <n v="600"/>
    <n v="0"/>
    <d v="2025-08-20T00:00:00"/>
    <d v="2025-10-09T00:00:00"/>
    <d v="2025-10-15T00:00:00"/>
    <x v="18"/>
    <n v="34"/>
    <s v="MARIAM"/>
    <n v="1796.16"/>
    <s v="USD"/>
    <n v="1544.6976"/>
    <n v="191.06"/>
    <n v="164.3116"/>
    <n v="0.10637137003385"/>
    <x v="4"/>
    <x v="0"/>
    <x v="6"/>
    <x v="0"/>
    <n v="45990"/>
    <s v="noviembre"/>
    <n v="2025"/>
    <x v="1"/>
    <x v="0"/>
    <n v="0.05"/>
    <n v="156.09602000000001"/>
  </r>
  <r>
    <x v="1"/>
    <n v="601"/>
    <n v="0"/>
    <d v="2025-08-21T00:00:00"/>
    <d v="2025-08-27T00:00:00"/>
    <d v="2025-09-01T00:00:00"/>
    <x v="36"/>
    <n v="34"/>
    <s v="MARC1989"/>
    <n v="6150"/>
    <s v="CHF"/>
    <n v="6580.5"/>
    <n v="817.44"/>
    <n v="874.66080000000011"/>
    <n v="0.13291707317073173"/>
    <x v="4"/>
    <x v="0"/>
    <x v="4"/>
    <x v="0"/>
    <n v="45946"/>
    <s v="octubre"/>
    <n v="2025"/>
    <x v="1"/>
    <x v="0"/>
    <n v="0"/>
    <n v="874.66080000000011"/>
  </r>
  <r>
    <x v="1"/>
    <n v="602"/>
    <n v="0"/>
    <d v="2025-08-21T00:00:00"/>
    <d v="2025-09-10T00:00:00"/>
    <d v="2025-09-14T00:00:00"/>
    <x v="38"/>
    <n v="34"/>
    <m/>
    <n v="4020"/>
    <s v="EUR"/>
    <n v="4020"/>
    <n v="515.35"/>
    <n v="515.35"/>
    <n v="0.12819651741293533"/>
    <x v="4"/>
    <x v="0"/>
    <x v="7"/>
    <x v="0"/>
    <n v="45959"/>
    <s v="octubre"/>
    <n v="2025"/>
    <x v="1"/>
    <x v="2"/>
    <n v="0.65"/>
    <n v="180.3725"/>
  </r>
  <r>
    <x v="1"/>
    <n v="603"/>
    <n v="1"/>
    <d v="2025-08-21T00:00:00"/>
    <d v="2025-08-24T00:00:00"/>
    <d v="2025-08-27T00:00:00"/>
    <x v="38"/>
    <n v="34"/>
    <m/>
    <n v="5322"/>
    <s v="USD"/>
    <n v="4576.92"/>
    <n v="750.4"/>
    <n v="645.34399999999994"/>
    <n v="0.14099962420142803"/>
    <x v="4"/>
    <x v="0"/>
    <x v="4"/>
    <x v="0"/>
    <n v="45941"/>
    <s v="octubre"/>
    <n v="2025"/>
    <x v="1"/>
    <x v="2"/>
    <n v="0.65"/>
    <n v="225.87039999999996"/>
  </r>
  <r>
    <x v="1"/>
    <n v="604"/>
    <n v="0"/>
    <d v="2025-08-21T00:00:00"/>
    <d v="2025-08-09T00:00:00"/>
    <d v="2025-08-26T00:00:00"/>
    <x v="38"/>
    <n v="34"/>
    <m/>
    <n v="2020.5"/>
    <s v="EUR"/>
    <n v="2020.5"/>
    <n v="195.14"/>
    <n v="195.14"/>
    <n v="9.6580054441969806E-2"/>
    <x v="4"/>
    <x v="0"/>
    <x v="4"/>
    <x v="0"/>
    <n v="45940"/>
    <s v="octubre"/>
    <n v="2025"/>
    <x v="1"/>
    <x v="2"/>
    <n v="0.65"/>
    <n v="68.298999999999992"/>
  </r>
  <r>
    <x v="1"/>
    <n v="605"/>
    <n v="1"/>
    <d v="2025-08-21T00:00:00"/>
    <d v="2025-09-25T00:00:00"/>
    <d v="2025-09-29T00:00:00"/>
    <x v="38"/>
    <n v="34"/>
    <m/>
    <n v="4226"/>
    <s v="USD"/>
    <n v="3634.36"/>
    <n v="388.4"/>
    <n v="334.024"/>
    <n v="9.1907240889730235E-2"/>
    <x v="4"/>
    <x v="0"/>
    <x v="7"/>
    <x v="0"/>
    <n v="45974"/>
    <s v="noviembre"/>
    <n v="2025"/>
    <x v="1"/>
    <x v="2"/>
    <n v="0.65"/>
    <n v="116.9084"/>
  </r>
  <r>
    <x v="1"/>
    <n v="607"/>
    <n v="1"/>
    <d v="2025-08-21T00:00:00"/>
    <d v="2025-07-31T00:00:00"/>
    <d v="2025-08-03T00:00:00"/>
    <x v="38"/>
    <n v="34"/>
    <m/>
    <n v="9570"/>
    <s v="EUR"/>
    <n v="9570"/>
    <n v="1023.93"/>
    <n v="1023.93"/>
    <n v="0.10699373040752351"/>
    <x v="4"/>
    <x v="0"/>
    <x v="3"/>
    <x v="0"/>
    <n v="45917"/>
    <s v="septiembre"/>
    <n v="2025"/>
    <x v="1"/>
    <x v="2"/>
    <n v="0.65"/>
    <n v="358.37549999999999"/>
  </r>
  <r>
    <x v="1"/>
    <n v="608"/>
    <n v="0"/>
    <d v="2025-08-21T00:00:00"/>
    <d v="2025-09-07T00:00:00"/>
    <d v="2025-09-10T00:00:00"/>
    <x v="38"/>
    <n v="34"/>
    <m/>
    <n v="7395"/>
    <s v="EUR"/>
    <n v="7395"/>
    <n v="739.5"/>
    <n v="739.5"/>
    <n v="0.1"/>
    <x v="4"/>
    <x v="0"/>
    <x v="7"/>
    <x v="0"/>
    <n v="45955"/>
    <s v="octubre"/>
    <n v="2025"/>
    <x v="1"/>
    <x v="2"/>
    <n v="0.65"/>
    <n v="258.82499999999999"/>
  </r>
  <r>
    <x v="1"/>
    <n v="609"/>
    <n v="0"/>
    <d v="2025-08-22T00:00:00"/>
    <d v="2025-08-20T00:00:00"/>
    <d v="2025-10-24T00:00:00"/>
    <x v="39"/>
    <n v="34"/>
    <s v="MARTINB"/>
    <n v="24306.28"/>
    <s v="USD"/>
    <n v="20903.400799999999"/>
    <n v="2152"/>
    <n v="1850.72"/>
    <n v="8.8536789669171917E-2"/>
    <x v="4"/>
    <x v="0"/>
    <x v="4"/>
    <x v="0"/>
    <n v="45999"/>
    <s v="diciembre"/>
    <n v="2025"/>
    <x v="1"/>
    <x v="2"/>
    <n v="0.5"/>
    <n v="925.36"/>
  </r>
  <r>
    <x v="1"/>
    <n v="610"/>
    <n v="0"/>
    <d v="2025-08-22T00:00:00"/>
    <d v="2025-09-28T00:00:00"/>
    <d v="2025-10-04T00:00:00"/>
    <x v="38"/>
    <n v="34"/>
    <m/>
    <n v="8958"/>
    <s v="USD"/>
    <n v="7703.88"/>
    <n v="833.18"/>
    <n v="716.5347999999999"/>
    <n v="9.3009600357222583E-2"/>
    <x v="4"/>
    <x v="0"/>
    <x v="7"/>
    <x v="0"/>
    <n v="45979"/>
    <s v="noviembre"/>
    <n v="2025"/>
    <x v="1"/>
    <x v="2"/>
    <n v="0.65"/>
    <n v="250.78717999999998"/>
  </r>
  <r>
    <x v="1"/>
    <n v="612"/>
    <n v="0"/>
    <d v="2025-08-25T00:00:00"/>
    <d v="2025-10-11T00:00:00"/>
    <d v="2025-11-05T00:00:00"/>
    <x v="39"/>
    <n v="35"/>
    <m/>
    <n v="5966"/>
    <s v="USD"/>
    <n v="5130.76"/>
    <n v="0"/>
    <n v="0"/>
    <n v="0"/>
    <x v="4"/>
    <x v="0"/>
    <x v="6"/>
    <x v="0"/>
    <n v="46011"/>
    <s v="diciembre"/>
    <n v="2025"/>
    <x v="1"/>
    <x v="2"/>
    <n v="0.5"/>
    <n v="0"/>
  </r>
  <r>
    <x v="1"/>
    <n v="613"/>
    <n v="0"/>
    <d v="2025-08-25T00:00:00"/>
    <d v="2025-10-22T00:00:00"/>
    <d v="2025-11-02T00:00:00"/>
    <x v="39"/>
    <n v="35"/>
    <m/>
    <n v="18638.25"/>
    <s v="USD"/>
    <n v="16028.895"/>
    <n v="3727.65"/>
    <n v="3205.779"/>
    <n v="0.19999999999999998"/>
    <x v="4"/>
    <x v="0"/>
    <x v="6"/>
    <x v="0"/>
    <n v="46008"/>
    <s v="diciembre"/>
    <n v="2025"/>
    <x v="1"/>
    <x v="2"/>
    <n v="0.5"/>
    <n v="1602.8895"/>
  </r>
  <r>
    <x v="1"/>
    <n v="614"/>
    <n v="0"/>
    <d v="2025-08-25T00:00:00"/>
    <d v="2025-09-18T00:00:00"/>
    <d v="2025-09-26T00:00:00"/>
    <x v="33"/>
    <n v="35"/>
    <s v="MARTINB"/>
    <n v="12500"/>
    <s v="USD"/>
    <n v="10750"/>
    <n v="2175.4899999999998"/>
    <n v="1870.9213999999997"/>
    <n v="0.17403919999999998"/>
    <x v="4"/>
    <x v="0"/>
    <x v="7"/>
    <x v="0"/>
    <n v="45971"/>
    <s v="noviembre"/>
    <n v="2025"/>
    <x v="1"/>
    <x v="2"/>
    <n v="0.6"/>
    <n v="748.36855999999989"/>
  </r>
  <r>
    <x v="1"/>
    <n v="615"/>
    <n v="1"/>
    <d v="2025-08-25T00:00:00"/>
    <d v="2025-09-30T00:00:00"/>
    <d v="2025-10-05T00:00:00"/>
    <x v="25"/>
    <n v="35"/>
    <m/>
    <n v="7230"/>
    <s v="EUR"/>
    <n v="7230"/>
    <n v="679.72"/>
    <n v="679.72"/>
    <n v="9.4013831258644542E-2"/>
    <x v="4"/>
    <x v="0"/>
    <x v="7"/>
    <x v="0"/>
    <n v="45980"/>
    <s v="noviembre"/>
    <n v="2025"/>
    <x v="1"/>
    <x v="2"/>
    <n v="0.5"/>
    <n v="339.86"/>
  </r>
  <r>
    <x v="1"/>
    <n v="616"/>
    <n v="1"/>
    <d v="2025-08-25T00:00:00"/>
    <d v="2025-08-01T00:00:00"/>
    <d v="2025-08-10T00:00:00"/>
    <x v="38"/>
    <n v="35"/>
    <m/>
    <n v="4752"/>
    <s v="CHF"/>
    <n v="5084.6400000000003"/>
    <n v="445.99"/>
    <n v="477.20930000000004"/>
    <n v="9.385311447811448E-2"/>
    <x v="4"/>
    <x v="0"/>
    <x v="4"/>
    <x v="0"/>
    <n v="45924"/>
    <s v="septiembre"/>
    <n v="2025"/>
    <x v="1"/>
    <x v="2"/>
    <n v="0.65"/>
    <n v="167.02325500000001"/>
  </r>
  <r>
    <x v="1"/>
    <n v="617"/>
    <n v="0"/>
    <d v="2025-08-25T00:00:00"/>
    <d v="2025-09-14T00:00:00"/>
    <d v="2025-09-25T00:00:00"/>
    <x v="21"/>
    <n v="35"/>
    <m/>
    <n v="7065.39"/>
    <s v="USD"/>
    <n v="6076.2354000000005"/>
    <n v="723.94"/>
    <n v="622.58840000000009"/>
    <n v="0.10246285059989613"/>
    <x v="4"/>
    <x v="0"/>
    <x v="7"/>
    <x v="0"/>
    <n v="45970"/>
    <s v="noviembre"/>
    <n v="2025"/>
    <x v="1"/>
    <x v="2"/>
    <n v="0.5"/>
    <n v="311.29420000000005"/>
  </r>
  <r>
    <x v="1"/>
    <n v="618"/>
    <n v="0"/>
    <d v="2025-08-25T00:00:00"/>
    <d v="2025-08-28T00:00:00"/>
    <d v="2025-09-01T00:00:00"/>
    <x v="18"/>
    <n v="35"/>
    <m/>
    <n v="1920"/>
    <s v="EUR"/>
    <n v="1920"/>
    <n v="192"/>
    <n v="192"/>
    <n v="0.1"/>
    <x v="4"/>
    <x v="0"/>
    <x v="4"/>
    <x v="0"/>
    <n v="45946"/>
    <s v="octubre"/>
    <n v="2025"/>
    <x v="1"/>
    <x v="0"/>
    <n v="0.05"/>
    <n v="182.4"/>
  </r>
  <r>
    <x v="1"/>
    <n v="621"/>
    <n v="0"/>
    <d v="2025-08-26T00:00:00"/>
    <d v="2025-08-27T00:00:00"/>
    <d v="2025-08-28T00:00:00"/>
    <x v="1"/>
    <n v="35"/>
    <s v="JAIMEG"/>
    <n v="69666"/>
    <s v="MXN"/>
    <n v="3274.3020000000001"/>
    <n v="11167.33"/>
    <n v="524.86451"/>
    <n v="0.16029813682427582"/>
    <x v="4"/>
    <x v="0"/>
    <x v="4"/>
    <x v="0"/>
    <n v="45942"/>
    <s v="octubre"/>
    <n v="2025"/>
    <x v="0"/>
    <x v="0"/>
    <n v="7.0000000000000007E-2"/>
    <n v="488.12399429999999"/>
  </r>
  <r>
    <x v="1"/>
    <n v="622"/>
    <n v="1"/>
    <d v="2025-08-26T00:00:00"/>
    <d v="2025-09-28T00:00:00"/>
    <d v="2025-10-01T00:00:00"/>
    <x v="38"/>
    <n v="35"/>
    <m/>
    <n v="3010"/>
    <s v="EUR"/>
    <n v="3010"/>
    <n v="376.76"/>
    <n v="376.76"/>
    <n v="0.12516943521594684"/>
    <x v="4"/>
    <x v="0"/>
    <x v="7"/>
    <x v="0"/>
    <n v="45976"/>
    <s v="noviembre"/>
    <n v="2025"/>
    <x v="1"/>
    <x v="2"/>
    <n v="0.65"/>
    <n v="131.86599999999999"/>
  </r>
  <r>
    <x v="1"/>
    <n v="624"/>
    <n v="1"/>
    <d v="2025-08-26T00:00:00"/>
    <d v="2025-07-05T00:00:00"/>
    <d v="2025-07-13T00:00:00"/>
    <x v="35"/>
    <n v="35"/>
    <s v="MARC1989"/>
    <n v="7360.8"/>
    <s v="USD"/>
    <n v="6330.2880000000005"/>
    <n v="909.87"/>
    <n v="782.48820000000001"/>
    <n v="0.12361020541245515"/>
    <x v="4"/>
    <x v="0"/>
    <x v="3"/>
    <x v="0"/>
    <n v="45896"/>
    <s v="agosto"/>
    <n v="2025"/>
    <x v="1"/>
    <x v="0"/>
    <n v="0.05"/>
    <n v="743.36378999999999"/>
  </r>
  <r>
    <x v="1"/>
    <n v="625"/>
    <n v="0"/>
    <d v="2025-08-26T00:00:00"/>
    <d v="2025-10-30T00:00:00"/>
    <d v="2025-11-03T00:00:00"/>
    <x v="38"/>
    <n v="35"/>
    <m/>
    <n v="379735"/>
    <s v="JPY"/>
    <n v="2126.5160000000001"/>
    <n v="37973.5"/>
    <n v="212.6516"/>
    <n v="9.9999999999999992E-2"/>
    <x v="4"/>
    <x v="0"/>
    <x v="6"/>
    <x v="0"/>
    <n v="46009"/>
    <s v="diciembre"/>
    <n v="2025"/>
    <x v="1"/>
    <x v="2"/>
    <n v="0.65"/>
    <n v="74.428059999999988"/>
  </r>
  <r>
    <x v="1"/>
    <n v="626"/>
    <n v="0"/>
    <d v="2025-08-26T00:00:00"/>
    <d v="2025-10-25T00:00:00"/>
    <d v="2025-11-01T00:00:00"/>
    <x v="38"/>
    <n v="35"/>
    <m/>
    <n v="3851364.86"/>
    <s v="JPY"/>
    <n v="21567.643216"/>
    <n v="314453.40000000002"/>
    <n v="1760.9390400000002"/>
    <n v="8.1647263095192713E-2"/>
    <x v="4"/>
    <x v="0"/>
    <x v="6"/>
    <x v="0"/>
    <n v="46007"/>
    <s v="diciembre"/>
    <n v="2025"/>
    <x v="1"/>
    <x v="2"/>
    <n v="0.65"/>
    <n v="616.32866400000012"/>
  </r>
  <r>
    <x v="1"/>
    <n v="627"/>
    <n v="0"/>
    <d v="2025-08-26T00:00:00"/>
    <d v="2025-09-28T00:00:00"/>
    <d v="2025-10-01T00:00:00"/>
    <x v="38"/>
    <n v="35"/>
    <m/>
    <n v="1230.3"/>
    <s v="GPB"/>
    <n v="1402.5419999999999"/>
    <n v="123.03"/>
    <n v="140.2542"/>
    <n v="0.1"/>
    <x v="4"/>
    <x v="0"/>
    <x v="7"/>
    <x v="0"/>
    <n v="45976"/>
    <s v="noviembre"/>
    <n v="2025"/>
    <x v="1"/>
    <x v="2"/>
    <n v="0.65"/>
    <n v="49.088969999999989"/>
  </r>
  <r>
    <x v="1"/>
    <n v="628"/>
    <n v="0"/>
    <d v="2025-08-26T00:00:00"/>
    <d v="2025-09-02T00:00:00"/>
    <d v="2026-01-10T00:00:00"/>
    <x v="35"/>
    <n v="35"/>
    <s v="DIANAM,LUISHDZ"/>
    <n v="37236.660000000003"/>
    <s v="USD"/>
    <n v="32023.527600000001"/>
    <n v="5122.91"/>
    <n v="4405.7025999999996"/>
    <n v="0.13757705444043583"/>
    <x v="4"/>
    <x v="0"/>
    <x v="7"/>
    <x v="0"/>
    <n v="46077"/>
    <s v="febrero"/>
    <n v="2026"/>
    <x v="1"/>
    <x v="0"/>
    <n v="0.05"/>
    <n v="4185.4174699999994"/>
  </r>
  <r>
    <x v="1"/>
    <n v="629"/>
    <n v="0"/>
    <d v="2025-08-26T00:00:00"/>
    <d v="2025-08-28T00:00:00"/>
    <d v="2025-08-28T00:00:00"/>
    <x v="15"/>
    <n v="35"/>
    <m/>
    <n v="5801.43"/>
    <s v="USD"/>
    <n v="4989.2298000000001"/>
    <n v="252.16"/>
    <n v="216.85759999999999"/>
    <n v="4.346514566236255E-2"/>
    <x v="4"/>
    <x v="0"/>
    <x v="4"/>
    <x v="0"/>
    <n v="45942"/>
    <s v="octubre"/>
    <n v="2025"/>
    <x v="1"/>
    <x v="0"/>
    <n v="0"/>
    <n v="216.85759999999999"/>
  </r>
  <r>
    <x v="1"/>
    <n v="630"/>
    <n v="0"/>
    <d v="2025-08-26T00:00:00"/>
    <d v="2025-01-03T00:00:00"/>
    <d v="2026-01-13T00:00:00"/>
    <x v="35"/>
    <n v="35"/>
    <s v="JAIMEG"/>
    <n v="43656.639999999999"/>
    <s v="USD"/>
    <n v="37544.710399999996"/>
    <n v="3874.48"/>
    <n v="3332.0527999999999"/>
    <n v="8.8748927998123547E-2"/>
    <x v="4"/>
    <x v="0"/>
    <x v="8"/>
    <x v="0"/>
    <n v="46080"/>
    <s v="febrero"/>
    <n v="2026"/>
    <x v="1"/>
    <x v="0"/>
    <n v="0.05"/>
    <n v="3165.4501599999999"/>
  </r>
  <r>
    <x v="1"/>
    <n v="631"/>
    <n v="1"/>
    <d v="2025-08-26T00:00:00"/>
    <d v="2025-08-28T00:00:00"/>
    <d v="2025-09-16T00:00:00"/>
    <x v="15"/>
    <n v="35"/>
    <m/>
    <n v="10037.469999999999"/>
    <s v="USD"/>
    <n v="8632.2241999999987"/>
    <n v="1052.1099999999999"/>
    <n v="904.81459999999993"/>
    <n v="0.10481824603211766"/>
    <x v="4"/>
    <x v="0"/>
    <x v="4"/>
    <x v="0"/>
    <n v="45961"/>
    <s v="octubre"/>
    <n v="2025"/>
    <x v="1"/>
    <x v="0"/>
    <n v="0"/>
    <n v="904.81459999999993"/>
  </r>
  <r>
    <x v="1"/>
    <n v="633"/>
    <n v="1"/>
    <d v="2025-08-27T00:00:00"/>
    <d v="2025-09-30T00:00:00"/>
    <d v="2025-10-03T00:00:00"/>
    <x v="25"/>
    <n v="35"/>
    <m/>
    <n v="3630"/>
    <s v="EUR"/>
    <n v="3630"/>
    <n v="341.22"/>
    <n v="341.22"/>
    <n v="9.4000000000000014E-2"/>
    <x v="4"/>
    <x v="0"/>
    <x v="7"/>
    <x v="0"/>
    <n v="45978"/>
    <s v="noviembre"/>
    <n v="2025"/>
    <x v="1"/>
    <x v="2"/>
    <n v="0.5"/>
    <n v="170.61"/>
  </r>
  <r>
    <x v="1"/>
    <n v="634"/>
    <n v="1"/>
    <d v="2025-08-27T00:00:00"/>
    <d v="2025-09-30T00:00:00"/>
    <d v="2025-10-04T00:00:00"/>
    <x v="25"/>
    <n v="35"/>
    <m/>
    <n v="3528"/>
    <s v="EUR"/>
    <n v="3528"/>
    <n v="331.63"/>
    <n v="331.63"/>
    <n v="9.3999433106575964E-2"/>
    <x v="4"/>
    <x v="0"/>
    <x v="7"/>
    <x v="0"/>
    <n v="45979"/>
    <s v="noviembre"/>
    <n v="2025"/>
    <x v="1"/>
    <x v="2"/>
    <n v="0.5"/>
    <n v="165.815"/>
  </r>
  <r>
    <x v="1"/>
    <n v="635"/>
    <n v="1"/>
    <d v="2025-08-27T00:00:00"/>
    <d v="2025-08-30T00:00:00"/>
    <d v="2025-09-04T00:00:00"/>
    <x v="38"/>
    <n v="35"/>
    <m/>
    <n v="5000"/>
    <s v="GPB"/>
    <n v="5699.9999999999991"/>
    <n v="391.67"/>
    <n v="446.50379999999996"/>
    <n v="7.8334000000000001E-2"/>
    <x v="4"/>
    <x v="0"/>
    <x v="4"/>
    <x v="0"/>
    <n v="45949"/>
    <s v="octubre"/>
    <n v="2025"/>
    <x v="1"/>
    <x v="2"/>
    <n v="0.65"/>
    <n v="156.27632999999997"/>
  </r>
  <r>
    <x v="1"/>
    <n v="636"/>
    <n v="1"/>
    <d v="2025-08-27T00:00:00"/>
    <d v="2025-09-07T00:00:00"/>
    <d v="2025-09-08T00:00:00"/>
    <x v="38"/>
    <n v="35"/>
    <m/>
    <n v="1221"/>
    <s v="EUR"/>
    <n v="1221"/>
    <n v="358.14"/>
    <n v="358.14"/>
    <n v="0.29331695331695329"/>
    <x v="4"/>
    <x v="0"/>
    <x v="7"/>
    <x v="0"/>
    <n v="45953"/>
    <s v="octubre"/>
    <n v="2025"/>
    <x v="1"/>
    <x v="2"/>
    <n v="0.65"/>
    <n v="125.34899999999999"/>
  </r>
  <r>
    <x v="1"/>
    <n v="637"/>
    <n v="0"/>
    <d v="2025-08-27T00:00:00"/>
    <d v="2025-09-14T00:00:00"/>
    <d v="2025-09-15T00:00:00"/>
    <x v="38"/>
    <n v="35"/>
    <m/>
    <n v="1158.04"/>
    <s v="EUR"/>
    <n v="1158.04"/>
    <n v="105.35"/>
    <n v="105.35"/>
    <n v="9.0972677973127011E-2"/>
    <x v="4"/>
    <x v="0"/>
    <x v="7"/>
    <x v="0"/>
    <n v="45960"/>
    <s v="octubre"/>
    <n v="2025"/>
    <x v="1"/>
    <x v="2"/>
    <n v="0.65"/>
    <n v="36.872500000000002"/>
  </r>
  <r>
    <x v="1"/>
    <n v="638"/>
    <n v="0"/>
    <d v="2025-08-27T00:00:00"/>
    <d v="2025-07-31T00:00:00"/>
    <d v="2025-08-03T00:00:00"/>
    <x v="38"/>
    <n v="35"/>
    <m/>
    <n v="9570"/>
    <s v="EUR"/>
    <n v="9570"/>
    <n v="870"/>
    <n v="870"/>
    <n v="9.0909090909090912E-2"/>
    <x v="4"/>
    <x v="0"/>
    <x v="3"/>
    <x v="0"/>
    <n v="45917"/>
    <s v="septiembre"/>
    <n v="2025"/>
    <x v="1"/>
    <x v="2"/>
    <n v="0.65"/>
    <n v="304.5"/>
  </r>
  <r>
    <x v="1"/>
    <n v="640"/>
    <n v="0"/>
    <d v="2025-08-28T00:00:00"/>
    <d v="2025-09-01T00:00:00"/>
    <d v="2025-09-01T00:00:00"/>
    <x v="18"/>
    <n v="35"/>
    <m/>
    <n v="200"/>
    <s v="EUR"/>
    <n v="200"/>
    <n v="69.400000000000006"/>
    <n v="69.400000000000006"/>
    <n v="0.34700000000000003"/>
    <x v="4"/>
    <x v="0"/>
    <x v="7"/>
    <x v="0"/>
    <n v="45946"/>
    <s v="octubre"/>
    <n v="2025"/>
    <x v="1"/>
    <x v="0"/>
    <n v="0.05"/>
    <n v="65.930000000000007"/>
  </r>
  <r>
    <x v="1"/>
    <n v="641"/>
    <n v="0"/>
    <d v="2025-08-28T00:00:00"/>
    <d v="2025-12-15T00:00:00"/>
    <d v="2026-01-08T00:00:00"/>
    <x v="35"/>
    <n v="35"/>
    <s v="JORGEP,LUISHDZ"/>
    <n v="52631.08"/>
    <s v="USD"/>
    <n v="45262.728800000004"/>
    <n v="3535.4"/>
    <n v="3040.444"/>
    <n v="6.7173236802284875E-2"/>
    <x v="4"/>
    <x v="0"/>
    <x v="0"/>
    <x v="0"/>
    <n v="46075"/>
    <s v="febrero"/>
    <n v="2026"/>
    <x v="1"/>
    <x v="0"/>
    <n v="0.05"/>
    <n v="2888.4218000000001"/>
  </r>
  <r>
    <x v="1"/>
    <n v="642"/>
    <n v="0"/>
    <d v="2025-08-28T00:00:00"/>
    <d v="2025-09-07T00:00:00"/>
    <d v="2025-09-10T00:00:00"/>
    <x v="38"/>
    <n v="35"/>
    <m/>
    <n v="7395"/>
    <s v="EUR"/>
    <n v="7395"/>
    <n v="666.5"/>
    <n v="666.5"/>
    <n v="9.0128465179175124E-2"/>
    <x v="4"/>
    <x v="0"/>
    <x v="7"/>
    <x v="0"/>
    <n v="45955"/>
    <s v="octubre"/>
    <n v="2025"/>
    <x v="1"/>
    <x v="2"/>
    <n v="0.65"/>
    <n v="233.27499999999998"/>
  </r>
  <r>
    <x v="1"/>
    <n v="643"/>
    <n v="0"/>
    <d v="2025-08-28T00:00:00"/>
    <d v="2025-11-03T00:00:00"/>
    <d v="2025-11-08T00:00:00"/>
    <x v="38"/>
    <n v="35"/>
    <m/>
    <n v="1320000"/>
    <s v="JPY"/>
    <n v="7392"/>
    <n v="120000"/>
    <n v="672"/>
    <n v="9.0909090909090912E-2"/>
    <x v="4"/>
    <x v="0"/>
    <x v="9"/>
    <x v="0"/>
    <n v="46014"/>
    <s v="diciembre"/>
    <n v="2025"/>
    <x v="1"/>
    <x v="2"/>
    <n v="0.65"/>
    <n v="235.2"/>
  </r>
  <r>
    <x v="1"/>
    <n v="644"/>
    <n v="0"/>
    <d v="2025-08-28T00:00:00"/>
    <d v="2025-05-25T00:00:00"/>
    <d v="2025-08-29T00:00:00"/>
    <x v="38"/>
    <n v="35"/>
    <m/>
    <n v="3017.44"/>
    <s v="USD"/>
    <n v="2594.9983999999999"/>
    <n v="286.61"/>
    <n v="246.4846"/>
    <n v="9.4984490163847496E-2"/>
    <x v="4"/>
    <x v="0"/>
    <x v="2"/>
    <x v="0"/>
    <n v="45943"/>
    <s v="octubre"/>
    <n v="2025"/>
    <x v="1"/>
    <x v="2"/>
    <n v="0.65"/>
    <n v="86.26961"/>
  </r>
  <r>
    <x v="1"/>
    <n v="645"/>
    <n v="0"/>
    <d v="2025-08-28T00:00:00"/>
    <d v="2025-05-12T00:00:00"/>
    <d v="2025-05-16T00:00:00"/>
    <x v="38"/>
    <n v="35"/>
    <m/>
    <n v="2566.4"/>
    <s v="USD"/>
    <n v="2207.1040000000003"/>
    <n v="256.64"/>
    <n v="220.71039999999999"/>
    <n v="9.9999999999999978E-2"/>
    <x v="4"/>
    <x v="0"/>
    <x v="2"/>
    <x v="0"/>
    <n v="45838"/>
    <s v="junio"/>
    <n v="2025"/>
    <x v="1"/>
    <x v="2"/>
    <n v="0.65"/>
    <n v="77.248639999999995"/>
  </r>
  <r>
    <x v="1"/>
    <n v="646"/>
    <n v="0"/>
    <d v="2025-08-28T00:00:00"/>
    <d v="2025-05-23T00:00:00"/>
    <d v="2025-08-25T00:00:00"/>
    <x v="38"/>
    <n v="35"/>
    <m/>
    <n v="1515.02"/>
    <s v="USD"/>
    <n v="1302.9171999999999"/>
    <n v="201.72"/>
    <n v="173.47919999999999"/>
    <n v="0.13314675713851962"/>
    <x v="4"/>
    <x v="0"/>
    <x v="2"/>
    <x v="0"/>
    <n v="45939"/>
    <s v="octubre"/>
    <n v="2025"/>
    <x v="1"/>
    <x v="2"/>
    <n v="0.65"/>
    <n v="60.71772"/>
  </r>
  <r>
    <x v="1"/>
    <n v="647"/>
    <n v="0"/>
    <d v="2025-08-28T00:00:00"/>
    <d v="2025-05-19T00:00:00"/>
    <d v="2025-05-23T00:00:00"/>
    <x v="38"/>
    <n v="35"/>
    <m/>
    <n v="1200"/>
    <s v="USD"/>
    <n v="1032"/>
    <n v="120"/>
    <n v="103.2"/>
    <n v="0.1"/>
    <x v="4"/>
    <x v="0"/>
    <x v="2"/>
    <x v="0"/>
    <n v="45845"/>
    <s v="julio"/>
    <n v="2025"/>
    <x v="1"/>
    <x v="2"/>
    <n v="0.65"/>
    <n v="36.120000000000005"/>
  </r>
  <r>
    <x v="1"/>
    <n v="648"/>
    <n v="0"/>
    <d v="2025-08-28T00:00:00"/>
    <d v="2026-03-13T00:00:00"/>
    <d v="2026-03-26T00:00:00"/>
    <x v="38"/>
    <n v="35"/>
    <m/>
    <n v="3120143"/>
    <s v="JPY"/>
    <n v="17472.800800000001"/>
    <n v="265258.40000000002"/>
    <n v="1485.44704"/>
    <n v="8.5014821436068796E-2"/>
    <x v="4"/>
    <x v="0"/>
    <x v="10"/>
    <x v="1"/>
    <n v="46152"/>
    <s v="mayo"/>
    <n v="2026"/>
    <x v="1"/>
    <x v="2"/>
    <n v="0.65"/>
    <n v="519.90646400000003"/>
  </r>
  <r>
    <x v="1"/>
    <n v="649"/>
    <n v="0"/>
    <d v="2025-08-28T00:00:00"/>
    <d v="2025-12-18T00:00:00"/>
    <d v="2026-01-24T00:00:00"/>
    <x v="38"/>
    <n v="35"/>
    <s v="JORGEP"/>
    <n v="11233.13"/>
    <s v="USD"/>
    <n v="9660.4917999999998"/>
    <n v="951.73"/>
    <n v="818.48779999999999"/>
    <n v="8.4725272475258462E-2"/>
    <x v="4"/>
    <x v="0"/>
    <x v="0"/>
    <x v="0"/>
    <n v="46091"/>
    <s v="marzo"/>
    <n v="2026"/>
    <x v="1"/>
    <x v="2"/>
    <n v="0.65"/>
    <n v="286.47073"/>
  </r>
  <r>
    <x v="1"/>
    <n v="650"/>
    <n v="1"/>
    <d v="2025-08-28T00:00:00"/>
    <d v="2025-08-27T00:00:00"/>
    <d v="2025-08-30T00:00:00"/>
    <x v="38"/>
    <n v="35"/>
    <m/>
    <n v="1928.28"/>
    <s v="EUR"/>
    <n v="1928.28"/>
    <n v="174.84"/>
    <n v="174.84"/>
    <n v="9.0671479245752695E-2"/>
    <x v="4"/>
    <x v="0"/>
    <x v="4"/>
    <x v="0"/>
    <n v="45944"/>
    <s v="octubre"/>
    <n v="2025"/>
    <x v="1"/>
    <x v="2"/>
    <n v="0.65"/>
    <n v="61.194000000000003"/>
  </r>
  <r>
    <x v="1"/>
    <n v="651"/>
    <n v="1"/>
    <d v="2025-08-28T00:00:00"/>
    <d v="2025-10-23T00:00:00"/>
    <d v="2025-10-26T00:00:00"/>
    <x v="38"/>
    <n v="35"/>
    <m/>
    <n v="4760"/>
    <s v="USD"/>
    <n v="4093.6"/>
    <n v="493.5"/>
    <n v="424.40999999999997"/>
    <n v="0.10367647058823529"/>
    <x v="4"/>
    <x v="0"/>
    <x v="6"/>
    <x v="0"/>
    <n v="46001"/>
    <s v="diciembre"/>
    <n v="2025"/>
    <x v="1"/>
    <x v="2"/>
    <n v="0.65"/>
    <n v="148.54349999999999"/>
  </r>
  <r>
    <x v="1"/>
    <n v="652"/>
    <n v="1"/>
    <d v="2025-08-28T00:00:00"/>
    <d v="2025-09-21T00:00:00"/>
    <d v="2025-09-24T00:00:00"/>
    <x v="38"/>
    <n v="35"/>
    <m/>
    <n v="1990"/>
    <s v="EUR"/>
    <n v="1990"/>
    <n v="187.06"/>
    <n v="187.06"/>
    <n v="9.4E-2"/>
    <x v="4"/>
    <x v="0"/>
    <x v="7"/>
    <x v="0"/>
    <n v="45969"/>
    <s v="noviembre"/>
    <n v="2025"/>
    <x v="1"/>
    <x v="2"/>
    <n v="0.65"/>
    <n v="65.471000000000004"/>
  </r>
  <r>
    <x v="1"/>
    <n v="653"/>
    <n v="0"/>
    <d v="2025-08-28T00:00:00"/>
    <d v="2026-05-11T00:00:00"/>
    <d v="2026-05-12T00:00:00"/>
    <x v="38"/>
    <n v="35"/>
    <m/>
    <n v="260"/>
    <s v="USD"/>
    <n v="223.6"/>
    <n v="26"/>
    <n v="22.36"/>
    <n v="0.1"/>
    <x v="4"/>
    <x v="0"/>
    <x v="2"/>
    <x v="1"/>
    <n v="46199"/>
    <s v="junio"/>
    <n v="2026"/>
    <x v="1"/>
    <x v="2"/>
    <n v="0.65"/>
    <n v="7.8259999999999987"/>
  </r>
  <r>
    <x v="1"/>
    <n v="654"/>
    <n v="0"/>
    <d v="2025-08-28T00:00:00"/>
    <d v="2026-05-16T00:00:00"/>
    <d v="2026-05-19T00:00:00"/>
    <x v="38"/>
    <n v="35"/>
    <m/>
    <n v="1980"/>
    <s v="USD"/>
    <n v="1702.8"/>
    <n v="193.5"/>
    <n v="166.41"/>
    <n v="9.7727272727272732E-2"/>
    <x v="4"/>
    <x v="0"/>
    <x v="2"/>
    <x v="1"/>
    <n v="46206"/>
    <s v="julio"/>
    <n v="2026"/>
    <x v="1"/>
    <x v="2"/>
    <n v="0.65"/>
    <n v="58.243499999999997"/>
  </r>
  <r>
    <x v="1"/>
    <n v="655"/>
    <n v="0"/>
    <d v="2025-08-29T00:00:00"/>
    <d v="2025-09-21T00:00:00"/>
    <d v="2025-09-30T00:00:00"/>
    <x v="18"/>
    <n v="35"/>
    <s v="JORGEP"/>
    <n v="5384.78"/>
    <s v="USD"/>
    <n v="4630.9107999999997"/>
    <n v="0"/>
    <n v="0"/>
    <n v="0"/>
    <x v="4"/>
    <x v="0"/>
    <x v="7"/>
    <x v="0"/>
    <n v="45975"/>
    <s v="noviembre"/>
    <n v="2025"/>
    <x v="1"/>
    <x v="0"/>
    <n v="0.05"/>
    <n v="0"/>
  </r>
  <r>
    <x v="1"/>
    <n v="656"/>
    <n v="0"/>
    <d v="2025-09-01T00:00:00"/>
    <d v="2025-09-29T00:00:00"/>
    <d v="2025-09-29T00:00:00"/>
    <x v="18"/>
    <n v="36"/>
    <m/>
    <n v="691.98"/>
    <s v="USD"/>
    <n v="595.1028"/>
    <n v="0"/>
    <n v="0"/>
    <n v="0"/>
    <x v="5"/>
    <x v="0"/>
    <x v="7"/>
    <x v="0"/>
    <n v="45974"/>
    <s v="noviembre"/>
    <n v="2025"/>
    <x v="1"/>
    <x v="0"/>
    <n v="0.05"/>
    <n v="0"/>
  </r>
  <r>
    <x v="1"/>
    <n v="657"/>
    <n v="1"/>
    <d v="2025-09-02T00:00:00"/>
    <d v="2025-06-18T00:00:00"/>
    <d v="2025-06-21T00:00:00"/>
    <x v="31"/>
    <n v="36"/>
    <m/>
    <n v="2724.75"/>
    <s v="USD"/>
    <n v="2343.2849999999999"/>
    <n v="217.52"/>
    <n v="187.06720000000001"/>
    <n v="7.9831177172217646E-2"/>
    <x v="5"/>
    <x v="0"/>
    <x v="5"/>
    <x v="0"/>
    <n v="45874"/>
    <s v="agosto"/>
    <n v="2025"/>
    <x v="1"/>
    <x v="2"/>
    <n v="0.6"/>
    <n v="74.826880000000003"/>
  </r>
  <r>
    <x v="1"/>
    <n v="658"/>
    <n v="0"/>
    <d v="2025-09-02T00:00:00"/>
    <d v="2025-09-04T00:00:00"/>
    <d v="2025-09-11T00:00:00"/>
    <x v="15"/>
    <n v="36"/>
    <m/>
    <n v="2482.65"/>
    <s v="USD"/>
    <n v="2135.0790000000002"/>
    <n v="140"/>
    <n v="120.39999999999999"/>
    <n v="5.639135601071435E-2"/>
    <x v="5"/>
    <x v="0"/>
    <x v="7"/>
    <x v="0"/>
    <n v="45956"/>
    <s v="octubre"/>
    <n v="2025"/>
    <x v="1"/>
    <x v="0"/>
    <n v="0"/>
    <n v="120.39999999999999"/>
  </r>
  <r>
    <x v="1"/>
    <n v="659"/>
    <n v="0"/>
    <d v="2025-09-02T00:00:00"/>
    <d v="2025-09-19T00:00:00"/>
    <d v="2025-09-23T00:00:00"/>
    <x v="20"/>
    <n v="36"/>
    <m/>
    <n v="0"/>
    <s v="USD"/>
    <n v="0"/>
    <n v="0"/>
    <n v="0"/>
    <e v="#DIV/0!"/>
    <x v="5"/>
    <x v="0"/>
    <x v="7"/>
    <x v="0"/>
    <n v="45968"/>
    <s v="noviembre"/>
    <n v="2025"/>
    <x v="1"/>
    <x v="2"/>
    <n v="0.75"/>
    <n v="0"/>
  </r>
  <r>
    <x v="1"/>
    <n v="660"/>
    <n v="1"/>
    <d v="2025-09-02T00:00:00"/>
    <d v="2025-08-09T00:00:00"/>
    <d v="2025-08-15T00:00:00"/>
    <x v="31"/>
    <n v="36"/>
    <m/>
    <n v="20000"/>
    <s v="USD"/>
    <n v="17200"/>
    <n v="1500"/>
    <n v="1290"/>
    <n v="7.4999999999999997E-2"/>
    <x v="5"/>
    <x v="0"/>
    <x v="4"/>
    <x v="0"/>
    <n v="45929"/>
    <s v="septiembre"/>
    <n v="2025"/>
    <x v="1"/>
    <x v="2"/>
    <n v="0.6"/>
    <n v="516"/>
  </r>
  <r>
    <x v="1"/>
    <n v="661"/>
    <n v="0"/>
    <d v="2025-09-02T00:00:00"/>
    <d v="2025-09-19T00:00:00"/>
    <d v="2025-09-21T00:00:00"/>
    <x v="18"/>
    <n v="36"/>
    <m/>
    <n v="11434"/>
    <s v="MXN"/>
    <n v="537.39800000000002"/>
    <n v="490"/>
    <n v="23.03"/>
    <n v="4.2854644044079064E-2"/>
    <x v="5"/>
    <x v="0"/>
    <x v="7"/>
    <x v="0"/>
    <n v="45966"/>
    <s v="noviembre"/>
    <n v="2025"/>
    <x v="1"/>
    <x v="0"/>
    <n v="0.05"/>
    <n v="21.878500000000003"/>
  </r>
  <r>
    <x v="1"/>
    <n v="662"/>
    <n v="0"/>
    <d v="2025-09-03T00:00:00"/>
    <d v="2025-09-19T00:00:00"/>
    <d v="2025-09-21T00:00:00"/>
    <x v="18"/>
    <n v="36"/>
    <m/>
    <n v="13936"/>
    <s v="MXN"/>
    <n v="654.99199999999996"/>
    <n v="1330"/>
    <n v="62.51"/>
    <n v="9.543628013777268E-2"/>
    <x v="5"/>
    <x v="0"/>
    <x v="7"/>
    <x v="0"/>
    <n v="45966"/>
    <s v="noviembre"/>
    <n v="2025"/>
    <x v="1"/>
    <x v="0"/>
    <n v="0.05"/>
    <n v="59.384499999999996"/>
  </r>
  <r>
    <x v="1"/>
    <n v="663"/>
    <n v="0"/>
    <d v="2025-09-03T00:00:00"/>
    <d v="2025-12-20T00:00:00"/>
    <d v="2025-12-27T00:00:00"/>
    <x v="38"/>
    <n v="36"/>
    <m/>
    <n v="400000"/>
    <s v="EUR"/>
    <n v="400000"/>
    <n v="40000"/>
    <n v="40000"/>
    <n v="0.1"/>
    <x v="5"/>
    <x v="0"/>
    <x v="0"/>
    <x v="0"/>
    <n v="46063"/>
    <s v="febrero"/>
    <n v="2026"/>
    <x v="1"/>
    <x v="2"/>
    <n v="0.65"/>
    <n v="14000"/>
  </r>
  <r>
    <x v="1"/>
    <n v="664"/>
    <n v="1"/>
    <d v="2025-09-03T00:00:00"/>
    <d v="2025-07-23T00:00:00"/>
    <d v="2025-07-24T00:00:00"/>
    <x v="20"/>
    <n v="36"/>
    <m/>
    <n v="940"/>
    <s v="USD"/>
    <n v="808.4"/>
    <n v="80.25"/>
    <n v="69.015000000000001"/>
    <n v="8.537234042553192E-2"/>
    <x v="5"/>
    <x v="0"/>
    <x v="3"/>
    <x v="0"/>
    <n v="45907"/>
    <s v="septiembre"/>
    <n v="2025"/>
    <x v="1"/>
    <x v="2"/>
    <n v="0.75"/>
    <n v="17.253749999999997"/>
  </r>
  <r>
    <x v="1"/>
    <n v="665"/>
    <n v="0"/>
    <d v="2025-09-03T00:00:00"/>
    <d v="2025-06-07T00:00:00"/>
    <d v="2025-06-12T00:00:00"/>
    <x v="31"/>
    <n v="36"/>
    <m/>
    <n v="5733.7"/>
    <s v="USD"/>
    <n v="4930.982"/>
    <n v="484.18"/>
    <n v="416.39479999999998"/>
    <n v="8.44445994732895E-2"/>
    <x v="5"/>
    <x v="0"/>
    <x v="5"/>
    <x v="0"/>
    <n v="45865"/>
    <s v="julio"/>
    <n v="2025"/>
    <x v="1"/>
    <x v="2"/>
    <n v="0.6"/>
    <n v="166.55792"/>
  </r>
  <r>
    <x v="1"/>
    <n v="666"/>
    <n v="1"/>
    <d v="2025-09-04T00:00:00"/>
    <d v="2025-09-10T00:00:00"/>
    <d v="2025-09-12T00:00:00"/>
    <x v="33"/>
    <n v="36"/>
    <m/>
    <n v="2955"/>
    <s v="EUR"/>
    <n v="2955"/>
    <n v="590"/>
    <n v="590"/>
    <n v="0.19966159052453469"/>
    <x v="5"/>
    <x v="0"/>
    <x v="7"/>
    <x v="0"/>
    <n v="45957"/>
    <s v="octubre"/>
    <n v="2025"/>
    <x v="1"/>
    <x v="2"/>
    <n v="0.6"/>
    <n v="236"/>
  </r>
  <r>
    <x v="1"/>
    <n v="667"/>
    <n v="0"/>
    <d v="2025-09-04T00:00:00"/>
    <d v="2025-10-21T00:00:00"/>
    <d v="2025-10-25T00:00:00"/>
    <x v="38"/>
    <n v="36"/>
    <m/>
    <n v="8228"/>
    <s v="USD"/>
    <n v="7076.08"/>
    <n v="822.8"/>
    <n v="707.60799999999995"/>
    <n v="9.9999999999999992E-2"/>
    <x v="5"/>
    <x v="0"/>
    <x v="6"/>
    <x v="0"/>
    <n v="46000"/>
    <s v="diciembre"/>
    <n v="2025"/>
    <x v="1"/>
    <x v="2"/>
    <n v="0.65"/>
    <n v="247.66279999999995"/>
  </r>
  <r>
    <x v="1"/>
    <n v="668"/>
    <n v="1"/>
    <d v="2025-09-04T00:00:00"/>
    <d v="2025-04-25T00:00:00"/>
    <d v="2025-04-29T00:00:00"/>
    <x v="28"/>
    <n v="36"/>
    <m/>
    <n v="4700"/>
    <s v="EUR"/>
    <n v="4700"/>
    <n v="364.25"/>
    <n v="364.25"/>
    <n v="7.7499999999999999E-2"/>
    <x v="5"/>
    <x v="0"/>
    <x v="1"/>
    <x v="0"/>
    <n v="45821"/>
    <s v="junio"/>
    <n v="2025"/>
    <x v="1"/>
    <x v="2"/>
    <n v="0.5"/>
    <n v="182.125"/>
  </r>
  <r>
    <x v="1"/>
    <n v="669"/>
    <n v="1"/>
    <d v="2025-09-04T00:00:00"/>
    <d v="2025-07-16T00:00:00"/>
    <d v="2025-07-17T00:00:00"/>
    <x v="28"/>
    <n v="36"/>
    <m/>
    <n v="2004.02"/>
    <s v="USD"/>
    <n v="1723.4572000000001"/>
    <n v="283.58999999999997"/>
    <n v="243.88739999999999"/>
    <n v="0.14151056376682866"/>
    <x v="5"/>
    <x v="0"/>
    <x v="3"/>
    <x v="0"/>
    <n v="45900"/>
    <s v="agosto"/>
    <n v="2025"/>
    <x v="1"/>
    <x v="2"/>
    <n v="0.5"/>
    <n v="121.94369999999999"/>
  </r>
  <r>
    <x v="1"/>
    <n v="670"/>
    <n v="1"/>
    <d v="2025-09-05T00:00:00"/>
    <d v="2025-09-11T00:00:00"/>
    <d v="2025-09-15T00:00:00"/>
    <x v="38"/>
    <n v="36"/>
    <m/>
    <n v="4956.01"/>
    <s v="USD"/>
    <n v="4262.1686"/>
    <n v="394.28"/>
    <n v="339.08079999999995"/>
    <n v="7.9555933099408588E-2"/>
    <x v="5"/>
    <x v="0"/>
    <x v="7"/>
    <x v="0"/>
    <n v="45960"/>
    <s v="octubre"/>
    <n v="2025"/>
    <x v="1"/>
    <x v="2"/>
    <n v="0.65"/>
    <n v="118.67827999999997"/>
  </r>
  <r>
    <x v="1"/>
    <n v="671"/>
    <n v="0"/>
    <d v="2025-09-05T00:00:00"/>
    <d v="2026-05-01T00:00:00"/>
    <d v="2026-05-05T00:00:00"/>
    <x v="38"/>
    <n v="36"/>
    <m/>
    <n v="5985"/>
    <s v="USD"/>
    <n v="5147.1000000000004"/>
    <n v="598.5"/>
    <n v="514.71"/>
    <n v="0.1"/>
    <x v="5"/>
    <x v="0"/>
    <x v="2"/>
    <x v="1"/>
    <n v="46192"/>
    <s v="junio"/>
    <n v="2026"/>
    <x v="1"/>
    <x v="2"/>
    <n v="0.65"/>
    <n v="180.14850000000001"/>
  </r>
  <r>
    <x v="1"/>
    <n v="672"/>
    <n v="0"/>
    <d v="2025-09-05T00:00:00"/>
    <d v="2025-09-04T00:00:00"/>
    <d v="2025-09-30T00:00:00"/>
    <x v="21"/>
    <n v="36"/>
    <m/>
    <n v="20193.97"/>
    <s v="EUR"/>
    <n v="20193.97"/>
    <n v="7740.95"/>
    <n v="7740.95"/>
    <n v="0.3833297761658554"/>
    <x v="5"/>
    <x v="0"/>
    <x v="7"/>
    <x v="0"/>
    <n v="45975"/>
    <s v="noviembre"/>
    <n v="2025"/>
    <x v="1"/>
    <x v="2"/>
    <n v="0.5"/>
    <n v="3870.4749999999999"/>
  </r>
  <r>
    <x v="1"/>
    <n v="673"/>
    <n v="0"/>
    <d v="2025-09-05T00:00:00"/>
    <d v="2026-05-30T00:00:00"/>
    <d v="2026-06-03T00:00:00"/>
    <x v="38"/>
    <n v="36"/>
    <m/>
    <n v="1876.62"/>
    <s v="USD"/>
    <n v="1613.8932"/>
    <n v="178.84"/>
    <n v="153.80240000000001"/>
    <n v="9.5298995001651912E-2"/>
    <x v="5"/>
    <x v="0"/>
    <x v="2"/>
    <x v="1"/>
    <n v="46221"/>
    <s v="julio"/>
    <n v="2026"/>
    <x v="1"/>
    <x v="2"/>
    <n v="0.65"/>
    <n v="53.830839999999995"/>
  </r>
  <r>
    <x v="1"/>
    <n v="674"/>
    <n v="0"/>
    <d v="2025-09-05T00:00:00"/>
    <d v="2026-05-29T00:00:00"/>
    <d v="2026-06-06T00:00:00"/>
    <x v="38"/>
    <n v="36"/>
    <m/>
    <n v="3108.73"/>
    <s v="USD"/>
    <n v="2673.5077999999999"/>
    <n v="268.75"/>
    <n v="231.125"/>
    <n v="8.6450093768194736E-2"/>
    <x v="5"/>
    <x v="0"/>
    <x v="2"/>
    <x v="1"/>
    <n v="46224"/>
    <s v="julio"/>
    <n v="2026"/>
    <x v="1"/>
    <x v="2"/>
    <n v="0.65"/>
    <n v="80.893749999999983"/>
  </r>
  <r>
    <x v="1"/>
    <n v="675"/>
    <n v="0"/>
    <d v="2025-09-08T00:00:00"/>
    <d v="2025-09-16T00:00:00"/>
    <d v="2025-09-26T00:00:00"/>
    <x v="2"/>
    <n v="37"/>
    <s v="PAULAG"/>
    <n v="929.01"/>
    <s v="USD"/>
    <n v="798.94859999999994"/>
    <n v="0"/>
    <n v="0"/>
    <n v="0"/>
    <x v="5"/>
    <x v="0"/>
    <x v="7"/>
    <x v="0"/>
    <n v="45971"/>
    <s v="noviembre"/>
    <n v="2025"/>
    <x v="0"/>
    <x v="0"/>
    <n v="7.0000000000000007E-2"/>
    <n v="0"/>
  </r>
  <r>
    <x v="1"/>
    <n v="676"/>
    <n v="1"/>
    <d v="2025-09-08T00:00:00"/>
    <d v="2025-10-16T00:00:00"/>
    <d v="2025-10-27T00:00:00"/>
    <x v="1"/>
    <n v="37"/>
    <s v="MARC1989"/>
    <n v="19036.89"/>
    <s v="EUR"/>
    <n v="19036.89"/>
    <n v="1304.33"/>
    <n v="1304.33"/>
    <n v="6.8515918303882622E-2"/>
    <x v="5"/>
    <x v="0"/>
    <x v="6"/>
    <x v="0"/>
    <n v="46002"/>
    <s v="diciembre"/>
    <n v="2025"/>
    <x v="0"/>
    <x v="0"/>
    <n v="7.0000000000000007E-2"/>
    <n v="1213.0268999999998"/>
  </r>
  <r>
    <x v="1"/>
    <n v="677"/>
    <n v="1"/>
    <d v="2025-09-08T00:00:00"/>
    <d v="2025-09-24T00:00:00"/>
    <d v="2025-09-29T00:00:00"/>
    <x v="1"/>
    <n v="37"/>
    <s v="JAIMEG,MARTINB"/>
    <n v="10350.17"/>
    <s v="EUR"/>
    <n v="10350.17"/>
    <n v="2045.75"/>
    <n v="2045.75"/>
    <n v="0.19765375834406584"/>
    <x v="5"/>
    <x v="0"/>
    <x v="7"/>
    <x v="0"/>
    <n v="45974"/>
    <s v="noviembre"/>
    <n v="2025"/>
    <x v="0"/>
    <x v="0"/>
    <n v="7.0000000000000007E-2"/>
    <n v="1902.5474999999999"/>
  </r>
  <r>
    <x v="1"/>
    <n v="678"/>
    <n v="1"/>
    <d v="2025-09-08T00:00:00"/>
    <d v="2025-08-16T00:00:00"/>
    <d v="2025-08-18T00:00:00"/>
    <x v="15"/>
    <n v="37"/>
    <m/>
    <n v="2313.5"/>
    <s v="USD"/>
    <n v="1989.61"/>
    <n v="142.11000000000001"/>
    <n v="122.2146"/>
    <n v="6.1426410200994166E-2"/>
    <x v="5"/>
    <x v="0"/>
    <x v="4"/>
    <x v="0"/>
    <n v="45932"/>
    <s v="octubre"/>
    <n v="2025"/>
    <x v="1"/>
    <x v="0"/>
    <n v="0"/>
    <n v="122.2146"/>
  </r>
  <r>
    <x v="1"/>
    <n v="679"/>
    <n v="1"/>
    <d v="2025-09-08T00:00:00"/>
    <d v="2025-09-11T00:00:00"/>
    <d v="2025-09-16T00:00:00"/>
    <x v="38"/>
    <n v="37"/>
    <m/>
    <n v="11383"/>
    <s v="USD"/>
    <n v="9789.3799999999992"/>
    <n v="907.57"/>
    <n v="780.51020000000005"/>
    <n v="7.9730299569533522E-2"/>
    <x v="5"/>
    <x v="0"/>
    <x v="7"/>
    <x v="0"/>
    <n v="45961"/>
    <s v="octubre"/>
    <n v="2025"/>
    <x v="1"/>
    <x v="2"/>
    <n v="0.65"/>
    <n v="273.17856999999998"/>
  </r>
  <r>
    <x v="1"/>
    <n v="680"/>
    <n v="0"/>
    <d v="2025-09-08T00:00:00"/>
    <d v="2025-11-12T00:00:00"/>
    <d v="2025-11-16T00:00:00"/>
    <x v="23"/>
    <n v="37"/>
    <s v="DIANAM"/>
    <n v="10081.59"/>
    <s v="USD"/>
    <n v="8670.1674000000003"/>
    <n v="462.8"/>
    <n v="398.00799999999998"/>
    <n v="4.5905457373291311E-2"/>
    <x v="5"/>
    <x v="0"/>
    <x v="9"/>
    <x v="0"/>
    <n v="46022"/>
    <s v="diciembre"/>
    <n v="2025"/>
    <x v="1"/>
    <x v="0"/>
    <n v="0"/>
    <n v="398.00799999999998"/>
  </r>
  <r>
    <x v="1"/>
    <n v="681"/>
    <n v="1"/>
    <d v="2025-09-08T00:00:00"/>
    <d v="2025-10-17T00:00:00"/>
    <d v="2025-10-28T00:00:00"/>
    <x v="22"/>
    <n v="37"/>
    <m/>
    <n v="7045.5"/>
    <s v="EUR"/>
    <n v="7045.5"/>
    <n v="1609.26"/>
    <n v="1609.26"/>
    <n v="0.22840962316372151"/>
    <x v="5"/>
    <x v="0"/>
    <x v="6"/>
    <x v="0"/>
    <n v="46003"/>
    <s v="diciembre"/>
    <n v="2025"/>
    <x v="1"/>
    <x v="2"/>
    <n v="0.5"/>
    <n v="804.63"/>
  </r>
  <r>
    <x v="1"/>
    <n v="683"/>
    <n v="1"/>
    <d v="2025-09-09T00:00:00"/>
    <d v="2025-09-08T00:00:00"/>
    <d v="2025-09-14T00:00:00"/>
    <x v="2"/>
    <n v="37"/>
    <s v="JAIMEG"/>
    <n v="3081"/>
    <s v="GPB"/>
    <n v="3512.3399999999997"/>
    <n v="256.75"/>
    <n v="292.69499999999999"/>
    <n v="8.3333333333333343E-2"/>
    <x v="5"/>
    <x v="0"/>
    <x v="7"/>
    <x v="0"/>
    <n v="45959"/>
    <s v="octubre"/>
    <n v="2025"/>
    <x v="0"/>
    <x v="0"/>
    <n v="7.0000000000000007E-2"/>
    <n v="272.20634999999999"/>
  </r>
  <r>
    <x v="1"/>
    <n v="684"/>
    <n v="1"/>
    <d v="2025-09-09T00:00:00"/>
    <d v="2025-08-18T00:00:00"/>
    <d v="2025-08-20T00:00:00"/>
    <x v="15"/>
    <n v="37"/>
    <m/>
    <n v="194.6"/>
    <s v="USD"/>
    <n v="167.35599999999999"/>
    <n v="19.46"/>
    <n v="16.735600000000002"/>
    <n v="0.10000000000000002"/>
    <x v="5"/>
    <x v="0"/>
    <x v="4"/>
    <x v="0"/>
    <n v="45934"/>
    <s v="octubre"/>
    <n v="2025"/>
    <x v="1"/>
    <x v="0"/>
    <n v="0"/>
    <n v="16.735600000000002"/>
  </r>
  <r>
    <x v="1"/>
    <n v="686"/>
    <n v="1"/>
    <d v="2025-09-09T00:00:00"/>
    <d v="2025-09-23T00:00:00"/>
    <d v="2025-09-29T00:00:00"/>
    <x v="21"/>
    <n v="37"/>
    <m/>
    <n v="2417.65"/>
    <s v="EUR"/>
    <n v="2417.65"/>
    <n v="233.7"/>
    <n v="233.7"/>
    <n v="9.6664115980394177E-2"/>
    <x v="5"/>
    <x v="0"/>
    <x v="7"/>
    <x v="0"/>
    <n v="45974"/>
    <s v="noviembre"/>
    <n v="2025"/>
    <x v="1"/>
    <x v="2"/>
    <n v="0.5"/>
    <n v="116.85"/>
  </r>
  <r>
    <x v="1"/>
    <n v="687"/>
    <n v="0"/>
    <d v="2025-09-09T00:00:00"/>
    <d v="2025-09-03T00:00:00"/>
    <d v="2025-11-09T00:00:00"/>
    <x v="36"/>
    <n v="37"/>
    <m/>
    <n v="1975.2"/>
    <s v="USD"/>
    <n v="1698.672"/>
    <n v="70"/>
    <n v="60.199999999999996"/>
    <n v="3.5439449169704332E-2"/>
    <x v="5"/>
    <x v="0"/>
    <x v="7"/>
    <x v="0"/>
    <n v="46015"/>
    <s v="diciembre"/>
    <n v="2025"/>
    <x v="1"/>
    <x v="0"/>
    <n v="0"/>
    <n v="60.199999999999996"/>
  </r>
  <r>
    <x v="1"/>
    <n v="688"/>
    <n v="1"/>
    <d v="2025-09-09T00:00:00"/>
    <d v="2025-09-23T00:00:00"/>
    <d v="2025-09-27T00:00:00"/>
    <x v="21"/>
    <n v="37"/>
    <m/>
    <n v="10324.98"/>
    <s v="EUR"/>
    <n v="10324.98"/>
    <n v="1549.08"/>
    <n v="1549.08"/>
    <n v="0.15003225187845401"/>
    <x v="5"/>
    <x v="0"/>
    <x v="7"/>
    <x v="0"/>
    <n v="45972"/>
    <s v="noviembre"/>
    <n v="2025"/>
    <x v="1"/>
    <x v="2"/>
    <n v="0.5"/>
    <n v="774.54"/>
  </r>
  <r>
    <x v="1"/>
    <n v="689"/>
    <n v="1"/>
    <d v="2025-09-10T00:00:00"/>
    <d v="2025-09-13T00:00:00"/>
    <d v="2025-09-23T00:00:00"/>
    <x v="20"/>
    <n v="37"/>
    <m/>
    <n v="13114.49"/>
    <s v="USD"/>
    <n v="11278.4614"/>
    <n v="1889.54"/>
    <n v="1625.0044"/>
    <n v="0.14408032641757323"/>
    <x v="5"/>
    <x v="0"/>
    <x v="7"/>
    <x v="0"/>
    <n v="45968"/>
    <s v="noviembre"/>
    <n v="2025"/>
    <x v="1"/>
    <x v="2"/>
    <n v="0.75"/>
    <n v="406.25109999999995"/>
  </r>
  <r>
    <x v="1"/>
    <n v="690"/>
    <n v="0"/>
    <d v="2025-09-10T00:00:00"/>
    <d v="2025-09-13T00:00:00"/>
    <d v="2025-09-19T00:00:00"/>
    <x v="15"/>
    <n v="37"/>
    <s v="ISRAELB,MARC1989"/>
    <n v="24702.13"/>
    <s v="USD"/>
    <n v="21243.8318"/>
    <n v="618.04999999999995"/>
    <n v="531.52299999999991"/>
    <n v="2.5020109601884531E-2"/>
    <x v="5"/>
    <x v="0"/>
    <x v="7"/>
    <x v="0"/>
    <n v="45964"/>
    <s v="noviembre"/>
    <n v="2025"/>
    <x v="1"/>
    <x v="0"/>
    <n v="0"/>
    <n v="531.52299999999991"/>
  </r>
  <r>
    <x v="1"/>
    <n v="691"/>
    <n v="0"/>
    <d v="2025-09-11T00:00:00"/>
    <d v="2025-09-23T00:00:00"/>
    <d v="2025-09-30T00:00:00"/>
    <x v="2"/>
    <n v="37"/>
    <s v="JAIMEG"/>
    <n v="1114.08"/>
    <s v="USD"/>
    <n v="958.10879999999997"/>
    <n v="97.1"/>
    <n v="83.506"/>
    <n v="8.7157116185552205E-2"/>
    <x v="5"/>
    <x v="0"/>
    <x v="7"/>
    <x v="0"/>
    <n v="45975"/>
    <s v="noviembre"/>
    <n v="2025"/>
    <x v="0"/>
    <x v="0"/>
    <n v="7.0000000000000007E-2"/>
    <n v="77.660579999999996"/>
  </r>
  <r>
    <x v="1"/>
    <n v="692"/>
    <n v="1"/>
    <d v="2025-09-11T00:00:00"/>
    <d v="2025-09-12T00:00:00"/>
    <d v="2025-09-17T00:00:00"/>
    <x v="36"/>
    <n v="37"/>
    <s v="MARC1989"/>
    <n v="3288.3"/>
    <s v="USD"/>
    <n v="2827.9380000000001"/>
    <n v="320.5"/>
    <n v="275.63"/>
    <n v="9.7466776145728795E-2"/>
    <x v="5"/>
    <x v="0"/>
    <x v="7"/>
    <x v="0"/>
    <n v="45962"/>
    <s v="noviembre"/>
    <n v="2025"/>
    <x v="1"/>
    <x v="0"/>
    <n v="0"/>
    <n v="275.63"/>
  </r>
  <r>
    <x v="1"/>
    <n v="693"/>
    <n v="0"/>
    <d v="2025-09-11T00:00:00"/>
    <d v="2025-09-18T00:00:00"/>
    <d v="2025-09-22T00:00:00"/>
    <x v="38"/>
    <n v="37"/>
    <m/>
    <n v="6460"/>
    <s v="EUR"/>
    <n v="6460"/>
    <n v="638"/>
    <n v="638"/>
    <n v="9.876160990712074E-2"/>
    <x v="5"/>
    <x v="0"/>
    <x v="7"/>
    <x v="0"/>
    <n v="45967"/>
    <s v="noviembre"/>
    <n v="2025"/>
    <x v="1"/>
    <x v="2"/>
    <n v="0.65"/>
    <n v="223.3"/>
  </r>
  <r>
    <x v="1"/>
    <n v="694"/>
    <n v="0"/>
    <d v="2025-09-11T00:00:00"/>
    <d v="2025-09-07T00:00:00"/>
    <d v="2025-09-10T00:00:00"/>
    <x v="38"/>
    <n v="37"/>
    <m/>
    <n v="6975"/>
    <s v="EUR"/>
    <n v="6975"/>
    <n v="667.5"/>
    <n v="667.5"/>
    <n v="9.56989247311828E-2"/>
    <x v="5"/>
    <x v="0"/>
    <x v="7"/>
    <x v="0"/>
    <n v="45955"/>
    <s v="octubre"/>
    <n v="2025"/>
    <x v="1"/>
    <x v="2"/>
    <n v="0.65"/>
    <n v="233.625"/>
  </r>
  <r>
    <x v="1"/>
    <n v="695"/>
    <n v="0"/>
    <d v="2025-09-11T00:00:00"/>
    <d v="2025-10-07T00:00:00"/>
    <d v="2025-10-23T00:00:00"/>
    <x v="23"/>
    <n v="37"/>
    <s v="DIANAM"/>
    <n v="48028.25"/>
    <s v="USD"/>
    <n v="41304.294999999998"/>
    <n v="5833.67"/>
    <n v="5016.9561999999996"/>
    <n v="0.12146330545043801"/>
    <x v="5"/>
    <x v="0"/>
    <x v="6"/>
    <x v="0"/>
    <n v="45998"/>
    <s v="diciembre"/>
    <n v="2025"/>
    <x v="1"/>
    <x v="0"/>
    <n v="0"/>
    <n v="5016.9561999999996"/>
  </r>
  <r>
    <x v="1"/>
    <n v="696"/>
    <n v="0"/>
    <d v="2025-09-12T00:00:00"/>
    <d v="2025-10-30T00:00:00"/>
    <d v="2025-11-09T00:00:00"/>
    <x v="21"/>
    <n v="37"/>
    <m/>
    <n v="25152.21"/>
    <s v="USD"/>
    <n v="21630.900599999997"/>
    <n v="1837.02"/>
    <n v="1579.8371999999999"/>
    <n v="7.3036126845314991E-2"/>
    <x v="5"/>
    <x v="0"/>
    <x v="6"/>
    <x v="0"/>
    <n v="46015"/>
    <s v="diciembre"/>
    <n v="2025"/>
    <x v="1"/>
    <x v="2"/>
    <n v="0.5"/>
    <n v="789.91859999999997"/>
  </r>
  <r>
    <x v="1"/>
    <n v="697"/>
    <n v="0"/>
    <d v="2025-09-13T00:00:00"/>
    <d v="2025-09-14T00:00:00"/>
    <d v="2025-10-10T00:00:00"/>
    <x v="2"/>
    <n v="37"/>
    <s v="JAIMEG"/>
    <n v="4907.4799999999996"/>
    <s v="USD"/>
    <n v="4220.4327999999996"/>
    <n v="429.48"/>
    <n v="369.3528"/>
    <n v="8.7515384678083258E-2"/>
    <x v="5"/>
    <x v="0"/>
    <x v="7"/>
    <x v="0"/>
    <n v="45985"/>
    <s v="noviembre"/>
    <n v="2025"/>
    <x v="0"/>
    <x v="0"/>
    <n v="7.0000000000000007E-2"/>
    <n v="343.49810400000001"/>
  </r>
  <r>
    <x v="1"/>
    <n v="698"/>
    <n v="0"/>
    <d v="2025-09-13T00:00:00"/>
    <d v="2026-07-20T00:00:00"/>
    <d v="2026-07-27T00:00:00"/>
    <x v="23"/>
    <n v="37"/>
    <m/>
    <n v="4878"/>
    <s v="USD"/>
    <n v="4195.08"/>
    <n v="5853.6"/>
    <n v="5034.0960000000005"/>
    <n v="1.2000000000000002"/>
    <x v="5"/>
    <x v="0"/>
    <x v="3"/>
    <x v="1"/>
    <n v="46275"/>
    <s v="septiembre"/>
    <n v="2026"/>
    <x v="1"/>
    <x v="0"/>
    <n v="0"/>
    <n v="5034.0960000000005"/>
  </r>
  <r>
    <x v="1"/>
    <n v="699"/>
    <n v="1"/>
    <d v="2025-09-15T00:00:00"/>
    <d v="2025-06-11T00:00:00"/>
    <d v="2025-07-07T00:00:00"/>
    <x v="20"/>
    <n v="38"/>
    <m/>
    <n v="1825"/>
    <s v="USD"/>
    <n v="1569.5"/>
    <n v="273.75"/>
    <n v="235.42499999999998"/>
    <n v="0.15"/>
    <x v="5"/>
    <x v="0"/>
    <x v="5"/>
    <x v="0"/>
    <n v="45890"/>
    <s v="agosto"/>
    <n v="2025"/>
    <x v="1"/>
    <x v="2"/>
    <n v="0.75"/>
    <n v="58.856249999999989"/>
  </r>
  <r>
    <x v="1"/>
    <n v="700"/>
    <n v="1"/>
    <d v="2025-09-15T00:00:00"/>
    <d v="2025-07-06T00:00:00"/>
    <d v="2025-07-06T00:00:00"/>
    <x v="20"/>
    <n v="38"/>
    <m/>
    <n v="260"/>
    <s v="USD"/>
    <n v="223.6"/>
    <n v="39"/>
    <n v="33.54"/>
    <n v="0.15"/>
    <x v="5"/>
    <x v="0"/>
    <x v="3"/>
    <x v="0"/>
    <n v="45889"/>
    <s v="agosto"/>
    <n v="2025"/>
    <x v="1"/>
    <x v="2"/>
    <n v="0.75"/>
    <n v="8.384999999999998"/>
  </r>
  <r>
    <x v="1"/>
    <n v="701"/>
    <n v="1"/>
    <d v="2025-09-16T00:00:00"/>
    <d v="2025-08-16T00:00:00"/>
    <d v="2025-08-20T00:00:00"/>
    <x v="20"/>
    <n v="38"/>
    <m/>
    <n v="3915"/>
    <s v="USD"/>
    <n v="3366.9"/>
    <n v="544.02"/>
    <n v="467.85719999999998"/>
    <n v="0.13895785440613026"/>
    <x v="5"/>
    <x v="0"/>
    <x v="4"/>
    <x v="0"/>
    <n v="45934"/>
    <s v="octubre"/>
    <n v="2025"/>
    <x v="1"/>
    <x v="2"/>
    <n v="0.75"/>
    <n v="116.96429999999998"/>
  </r>
  <r>
    <x v="1"/>
    <n v="702"/>
    <n v="0"/>
    <d v="2025-09-16T00:00:00"/>
    <d v="2025-11-01T00:00:00"/>
    <d v="2025-11-02T00:00:00"/>
    <x v="20"/>
    <n v="38"/>
    <m/>
    <n v="1756"/>
    <s v="USD"/>
    <n v="1510.16"/>
    <n v="175.6"/>
    <n v="151.01599999999999"/>
    <n v="9.9999999999999992E-2"/>
    <x v="5"/>
    <x v="0"/>
    <x v="9"/>
    <x v="0"/>
    <n v="46008"/>
    <s v="diciembre"/>
    <n v="2025"/>
    <x v="1"/>
    <x v="2"/>
    <n v="0.75"/>
    <n v="37.753999999999991"/>
  </r>
  <r>
    <x v="1"/>
    <n v="703"/>
    <n v="0"/>
    <d v="2025-09-17T00:00:00"/>
    <d v="2026-05-19T00:00:00"/>
    <d v="2026-06-18T00:00:00"/>
    <x v="0"/>
    <n v="38"/>
    <s v="MARC1989,MARTINB"/>
    <n v="129987.86"/>
    <s v="USD"/>
    <n v="111789.55959999999"/>
    <n v="16192.88"/>
    <n v="13925.8768"/>
    <n v="0.12457224851613066"/>
    <x v="5"/>
    <x v="0"/>
    <x v="2"/>
    <x v="1"/>
    <n v="46236"/>
    <s v="agosto"/>
    <n v="2026"/>
    <x v="0"/>
    <x v="0"/>
    <n v="7.0000000000000007E-2"/>
    <n v="12951.065424"/>
  </r>
  <r>
    <x v="1"/>
    <n v="704"/>
    <n v="1"/>
    <d v="2025-09-17T00:00:00"/>
    <d v="2025-08-07T00:00:00"/>
    <d v="2025-08-10T00:00:00"/>
    <x v="38"/>
    <n v="38"/>
    <m/>
    <n v="9825.94"/>
    <s v="USD"/>
    <n v="8450.3083999999999"/>
    <n v="455.5"/>
    <n v="391.73"/>
    <n v="4.6356887992395644E-2"/>
    <x v="5"/>
    <x v="0"/>
    <x v="4"/>
    <x v="0"/>
    <n v="45924"/>
    <s v="septiembre"/>
    <n v="2025"/>
    <x v="1"/>
    <x v="2"/>
    <n v="0.65"/>
    <n v="137.10550000000001"/>
  </r>
  <r>
    <x v="1"/>
    <n v="706"/>
    <n v="0"/>
    <d v="2025-09-17T00:00:00"/>
    <d v="2025-10-20T00:00:00"/>
    <d v="2025-10-28T00:00:00"/>
    <x v="15"/>
    <n v="38"/>
    <m/>
    <n v="27801.64"/>
    <s v="USD"/>
    <n v="23909.410400000001"/>
    <n v="200"/>
    <n v="172"/>
    <n v="7.193820220677629E-3"/>
    <x v="5"/>
    <x v="0"/>
    <x v="6"/>
    <x v="0"/>
    <n v="46003"/>
    <s v="diciembre"/>
    <n v="2025"/>
    <x v="1"/>
    <x v="0"/>
    <n v="0"/>
    <n v="172"/>
  </r>
  <r>
    <x v="1"/>
    <n v="707"/>
    <n v="0"/>
    <d v="2025-09-17T00:00:00"/>
    <d v="2025-01-12T00:00:00"/>
    <d v="2025-01-16T00:00:00"/>
    <x v="35"/>
    <n v="38"/>
    <s v="MARC1989"/>
    <n v="8664"/>
    <s v="USD"/>
    <n v="7451.04"/>
    <n v="866"/>
    <n v="744.76"/>
    <n v="9.9953831948291785E-2"/>
    <x v="5"/>
    <x v="0"/>
    <x v="8"/>
    <x v="0"/>
    <n v="45718"/>
    <s v="marzo"/>
    <n v="2025"/>
    <x v="1"/>
    <x v="0"/>
    <n v="0.05"/>
    <n v="707.52199999999993"/>
  </r>
  <r>
    <x v="1"/>
    <n v="708"/>
    <n v="0"/>
    <d v="2025-09-17T00:00:00"/>
    <d v="2026-01-24T00:00:00"/>
    <d v="2026-01-28T00:00:00"/>
    <x v="38"/>
    <n v="38"/>
    <m/>
    <n v="1986.98"/>
    <s v="USD"/>
    <n v="1708.8027999999999"/>
    <n v="180.64"/>
    <n v="155.35039999999998"/>
    <n v="9.0911836052703088E-2"/>
    <x v="5"/>
    <x v="0"/>
    <x v="8"/>
    <x v="1"/>
    <n v="46095"/>
    <s v="marzo"/>
    <n v="2026"/>
    <x v="1"/>
    <x v="2"/>
    <n v="0.65"/>
    <n v="54.37263999999999"/>
  </r>
  <r>
    <x v="1"/>
    <n v="709"/>
    <n v="1"/>
    <d v="2025-09-17T00:00:00"/>
    <d v="2025-07-27T00:00:00"/>
    <d v="2025-07-28T00:00:00"/>
    <x v="18"/>
    <n v="38"/>
    <m/>
    <n v="3780"/>
    <s v="CHF"/>
    <n v="4044.6000000000004"/>
    <n v="351.93"/>
    <n v="376.56510000000003"/>
    <n v="9.3103174603174604E-2"/>
    <x v="5"/>
    <x v="0"/>
    <x v="3"/>
    <x v="0"/>
    <n v="45911"/>
    <s v="septiembre"/>
    <n v="2025"/>
    <x v="1"/>
    <x v="0"/>
    <n v="0.05"/>
    <n v="357.73684500000002"/>
  </r>
  <r>
    <x v="1"/>
    <n v="710"/>
    <n v="0"/>
    <d v="2025-09-18T00:00:00"/>
    <d v="2025-09-19T00:00:00"/>
    <d v="2025-09-29T00:00:00"/>
    <x v="2"/>
    <n v="38"/>
    <s v="JAIMEG"/>
    <n v="6025"/>
    <s v="EUR"/>
    <n v="6025"/>
    <n v="503.63"/>
    <n v="503.63"/>
    <n v="8.3590041493775927E-2"/>
    <x v="5"/>
    <x v="0"/>
    <x v="7"/>
    <x v="0"/>
    <n v="45974"/>
    <s v="noviembre"/>
    <n v="2025"/>
    <x v="0"/>
    <x v="0"/>
    <n v="7.0000000000000007E-2"/>
    <n v="468.3759"/>
  </r>
  <r>
    <x v="1"/>
    <n v="711"/>
    <n v="0"/>
    <d v="2025-09-18T00:00:00"/>
    <d v="2025-09-19T00:00:00"/>
    <d v="2025-09-21T00:00:00"/>
    <x v="5"/>
    <n v="38"/>
    <s v="JAIMEG,MARTINB"/>
    <n v="8104.1"/>
    <s v="EUR"/>
    <n v="8104.1"/>
    <n v="829.99"/>
    <n v="829.99"/>
    <n v="0.10241606100615737"/>
    <x v="5"/>
    <x v="0"/>
    <x v="7"/>
    <x v="0"/>
    <n v="45966"/>
    <s v="noviembre"/>
    <n v="2025"/>
    <x v="0"/>
    <x v="0"/>
    <n v="7.0000000000000007E-2"/>
    <n v="771.89070000000004"/>
  </r>
  <r>
    <x v="1"/>
    <n v="712"/>
    <n v="1"/>
    <d v="2025-09-18T00:00:00"/>
    <d v="2025-08-04T00:00:00"/>
    <d v="2025-08-08T00:00:00"/>
    <x v="26"/>
    <n v="38"/>
    <m/>
    <n v="12080"/>
    <s v="EUR"/>
    <n v="12080"/>
    <n v="1032.28"/>
    <n v="1032.28"/>
    <n v="8.5453642384105952E-2"/>
    <x v="5"/>
    <x v="0"/>
    <x v="4"/>
    <x v="0"/>
    <n v="45922"/>
    <s v="septiembre"/>
    <n v="2025"/>
    <x v="1"/>
    <x v="2"/>
    <n v="0.5"/>
    <n v="516.14"/>
  </r>
  <r>
    <x v="1"/>
    <n v="713"/>
    <n v="0"/>
    <d v="2025-09-18T00:00:00"/>
    <d v="2025-10-01T00:00:00"/>
    <d v="2025-10-31T00:00:00"/>
    <x v="31"/>
    <n v="38"/>
    <m/>
    <n v="0"/>
    <s v="GPB"/>
    <n v="0"/>
    <n v="0"/>
    <n v="0"/>
    <e v="#DIV/0!"/>
    <x v="5"/>
    <x v="0"/>
    <x v="6"/>
    <x v="0"/>
    <n v="46006"/>
    <s v="diciembre"/>
    <n v="2025"/>
    <x v="1"/>
    <x v="2"/>
    <n v="0.6"/>
    <n v="0"/>
  </r>
  <r>
    <x v="1"/>
    <n v="714"/>
    <n v="0"/>
    <d v="2025-09-18T00:00:00"/>
    <d v="2025-04-06T00:00:00"/>
    <d v="2025-04-10T00:00:00"/>
    <x v="32"/>
    <n v="38"/>
    <m/>
    <n v="35813"/>
    <s v="USD"/>
    <n v="30799.18"/>
    <n v="1271.1199999999999"/>
    <n v="1093.1632"/>
    <n v="3.5493256638650765E-2"/>
    <x v="5"/>
    <x v="0"/>
    <x v="1"/>
    <x v="0"/>
    <n v="45802"/>
    <s v="mayo"/>
    <n v="2025"/>
    <x v="1"/>
    <x v="2"/>
    <n v="0.5"/>
    <n v="546.58159999999998"/>
  </r>
  <r>
    <x v="1"/>
    <n v="715"/>
    <n v="0"/>
    <d v="2025-09-18T00:00:00"/>
    <d v="2025-08-28T00:00:00"/>
    <d v="2025-08-31T00:00:00"/>
    <x v="28"/>
    <n v="38"/>
    <m/>
    <n v="30166.35"/>
    <s v="MXN"/>
    <n v="1417.81845"/>
    <n v="4223.29"/>
    <n v="198.49463"/>
    <n v="0.14000003314951925"/>
    <x v="5"/>
    <x v="0"/>
    <x v="4"/>
    <x v="0"/>
    <n v="45945"/>
    <s v="octubre"/>
    <n v="2025"/>
    <x v="1"/>
    <x v="2"/>
    <n v="0.5"/>
    <n v="99.247315"/>
  </r>
  <r>
    <x v="1"/>
    <n v="716"/>
    <n v="0"/>
    <d v="2025-09-18T00:00:00"/>
    <d v="2025-06-22T00:00:00"/>
    <d v="2025-06-23T00:00:00"/>
    <x v="16"/>
    <n v="38"/>
    <m/>
    <n v="384.51"/>
    <s v="USD"/>
    <n v="330.67859999999996"/>
    <n v="27.75"/>
    <n v="23.864999999999998"/>
    <n v="7.2169774518218002E-2"/>
    <x v="5"/>
    <x v="0"/>
    <x v="5"/>
    <x v="0"/>
    <n v="45876"/>
    <s v="agosto"/>
    <n v="2025"/>
    <x v="1"/>
    <x v="2"/>
    <n v="0.5"/>
    <n v="11.932499999999999"/>
  </r>
  <r>
    <x v="1"/>
    <n v="721"/>
    <n v="0"/>
    <d v="2025-09-22T00:00:00"/>
    <d v="2025-10-23T00:00:00"/>
    <d v="2025-10-27T00:00:00"/>
    <x v="31"/>
    <n v="39"/>
    <m/>
    <n v="63818.35"/>
    <s v="MXN"/>
    <n v="2999.46245"/>
    <n v="14265.49"/>
    <n v="670.47802999999999"/>
    <n v="0.2235327300063383"/>
    <x v="5"/>
    <x v="0"/>
    <x v="6"/>
    <x v="0"/>
    <n v="46002"/>
    <s v="diciembre"/>
    <n v="2025"/>
    <x v="1"/>
    <x v="2"/>
    <n v="0.6"/>
    <n v="268.19121200000001"/>
  </r>
  <r>
    <x v="1"/>
    <n v="722"/>
    <n v="1"/>
    <d v="2025-09-22T00:00:00"/>
    <d v="2025-08-02T00:00:00"/>
    <d v="2025-08-03T00:00:00"/>
    <x v="15"/>
    <n v="39"/>
    <m/>
    <n v="1349"/>
    <s v="USD"/>
    <n v="1160.1399999999999"/>
    <n v="136.41"/>
    <n v="117.31259999999999"/>
    <n v="0.10111934766493699"/>
    <x v="5"/>
    <x v="0"/>
    <x v="4"/>
    <x v="0"/>
    <n v="45917"/>
    <s v="septiembre"/>
    <n v="2025"/>
    <x v="1"/>
    <x v="0"/>
    <n v="0"/>
    <n v="117.31259999999999"/>
  </r>
  <r>
    <x v="1"/>
    <n v="723"/>
    <n v="0"/>
    <d v="2025-09-22T00:00:00"/>
    <d v="2025-10-24T00:00:00"/>
    <d v="2025-11-03T00:00:00"/>
    <x v="15"/>
    <n v="39"/>
    <m/>
    <n v="0"/>
    <s v="USD"/>
    <n v="0"/>
    <n v="0"/>
    <n v="0"/>
    <e v="#DIV/0!"/>
    <x v="5"/>
    <x v="0"/>
    <x v="6"/>
    <x v="0"/>
    <n v="46009"/>
    <s v="diciembre"/>
    <n v="2025"/>
    <x v="1"/>
    <x v="0"/>
    <n v="0"/>
    <n v="0"/>
  </r>
  <r>
    <x v="1"/>
    <n v="724"/>
    <n v="0"/>
    <d v="2025-09-22T00:00:00"/>
    <d v="2025-01-01T00:00:00"/>
    <d v="2026-01-01T00:00:00"/>
    <x v="22"/>
    <n v="39"/>
    <m/>
    <n v="1960.46"/>
    <s v="USD"/>
    <n v="1685.9956"/>
    <n v="70"/>
    <n v="60.199999999999996"/>
    <n v="3.5705905756812172E-2"/>
    <x v="5"/>
    <x v="0"/>
    <x v="8"/>
    <x v="0"/>
    <n v="46068"/>
    <s v="febrero"/>
    <n v="2026"/>
    <x v="1"/>
    <x v="2"/>
    <n v="0.5"/>
    <n v="30.099999999999998"/>
  </r>
  <r>
    <x v="1"/>
    <n v="725"/>
    <n v="0"/>
    <d v="2025-09-23T00:00:00"/>
    <d v="2025-10-07T00:00:00"/>
    <d v="2025-10-15T00:00:00"/>
    <x v="20"/>
    <n v="39"/>
    <m/>
    <n v="28105.18"/>
    <s v="USD"/>
    <n v="24170.4548"/>
    <n v="5023.9799999999996"/>
    <n v="4320.6227999999992"/>
    <n v="0.17875637160124927"/>
    <x v="5"/>
    <x v="0"/>
    <x v="6"/>
    <x v="0"/>
    <n v="45990"/>
    <s v="noviembre"/>
    <n v="2025"/>
    <x v="1"/>
    <x v="2"/>
    <n v="0.75"/>
    <n v="1080.1556999999998"/>
  </r>
  <r>
    <x v="1"/>
    <n v="727"/>
    <n v="0"/>
    <d v="2025-09-23T00:00:00"/>
    <d v="2025-11-14T00:00:00"/>
    <d v="2025-11-30T00:00:00"/>
    <x v="18"/>
    <n v="39"/>
    <m/>
    <n v="99136.08"/>
    <s v="USD"/>
    <n v="85257.0288"/>
    <n v="1436.95"/>
    <n v="1235.777"/>
    <n v="1.4494722809294053E-2"/>
    <x v="5"/>
    <x v="0"/>
    <x v="9"/>
    <x v="0"/>
    <n v="46036"/>
    <s v="enero"/>
    <n v="2026"/>
    <x v="1"/>
    <x v="0"/>
    <n v="0.05"/>
    <n v="1173.9881500000001"/>
  </r>
  <r>
    <x v="1"/>
    <n v="728"/>
    <n v="0"/>
    <d v="2025-09-24T00:00:00"/>
    <d v="2025-09-14T00:00:00"/>
    <d v="2025-09-16T00:00:00"/>
    <x v="20"/>
    <n v="39"/>
    <m/>
    <n v="6075"/>
    <s v="USD"/>
    <n v="5224.5"/>
    <n v="498"/>
    <n v="428.28"/>
    <n v="8.1975308641975303E-2"/>
    <x v="5"/>
    <x v="0"/>
    <x v="7"/>
    <x v="0"/>
    <n v="45961"/>
    <s v="octubre"/>
    <n v="2025"/>
    <x v="1"/>
    <x v="2"/>
    <n v="0.75"/>
    <n v="107.07"/>
  </r>
  <r>
    <x v="1"/>
    <n v="729"/>
    <n v="0"/>
    <d v="2025-09-24T00:00:00"/>
    <d v="2025-07-19T00:00:00"/>
    <d v="2025-08-19T00:00:00"/>
    <x v="20"/>
    <n v="39"/>
    <m/>
    <n v="17512"/>
    <s v="USD"/>
    <n v="15060.32"/>
    <n v="1751.2"/>
    <n v="1506.0319999999999"/>
    <n v="9.9999999999999992E-2"/>
    <x v="5"/>
    <x v="0"/>
    <x v="3"/>
    <x v="0"/>
    <n v="45933"/>
    <s v="octubre"/>
    <n v="2025"/>
    <x v="1"/>
    <x v="2"/>
    <n v="0.75"/>
    <n v="376.50800000000004"/>
  </r>
  <r>
    <x v="1"/>
    <n v="730"/>
    <n v="1"/>
    <d v="2025-09-24T00:00:00"/>
    <d v="2025-07-23T00:00:00"/>
    <d v="2025-07-24T00:00:00"/>
    <x v="22"/>
    <n v="39"/>
    <m/>
    <n v="9701.2199999999993"/>
    <s v="USD"/>
    <n v="8343.0491999999995"/>
    <n v="1015.2"/>
    <n v="873.072"/>
    <n v="0.10464663207307948"/>
    <x v="5"/>
    <x v="0"/>
    <x v="3"/>
    <x v="0"/>
    <n v="45907"/>
    <s v="septiembre"/>
    <n v="2025"/>
    <x v="1"/>
    <x v="2"/>
    <n v="0.5"/>
    <n v="436.536"/>
  </r>
  <r>
    <x v="1"/>
    <n v="731"/>
    <n v="0"/>
    <d v="2025-09-25T00:00:00"/>
    <d v="2025-12-31T00:00:00"/>
    <d v="2026-01-15T00:00:00"/>
    <x v="13"/>
    <n v="39"/>
    <m/>
    <n v="18000"/>
    <s v="USD"/>
    <n v="15480"/>
    <n v="1350"/>
    <n v="1161"/>
    <n v="7.4999999999999997E-2"/>
    <x v="5"/>
    <x v="0"/>
    <x v="0"/>
    <x v="0"/>
    <n v="46082"/>
    <s v="marzo"/>
    <n v="2026"/>
    <x v="0"/>
    <x v="2"/>
    <n v="0.4"/>
    <n v="696.59999999999991"/>
  </r>
  <r>
    <x v="1"/>
    <n v="732"/>
    <n v="0"/>
    <d v="2025-09-25T00:00:00"/>
    <d v="2025-12-04T00:00:00"/>
    <d v="2025-12-07T00:00:00"/>
    <x v="37"/>
    <n v="39"/>
    <s v="LUISHDZ"/>
    <n v="2563.04"/>
    <s v="USD"/>
    <n v="2204.2143999999998"/>
    <n v="110.36"/>
    <n v="94.909599999999998"/>
    <n v="4.3058243336038457E-2"/>
    <x v="5"/>
    <x v="0"/>
    <x v="0"/>
    <x v="0"/>
    <n v="46043"/>
    <s v="enero"/>
    <n v="2026"/>
    <x v="1"/>
    <x v="2"/>
    <n v="0.5"/>
    <n v="47.454799999999999"/>
  </r>
  <r>
    <x v="1"/>
    <n v="733"/>
    <n v="0"/>
    <d v="2025-09-26T00:00:00"/>
    <d v="2026-05-04T00:00:00"/>
    <d v="2026-05-27T00:00:00"/>
    <x v="20"/>
    <n v="39"/>
    <m/>
    <n v="94404"/>
    <s v="USD"/>
    <n v="81187.44"/>
    <n v="11570"/>
    <n v="9950.2000000000007"/>
    <n v="0.12255836617092497"/>
    <x v="5"/>
    <x v="0"/>
    <x v="2"/>
    <x v="1"/>
    <n v="46214"/>
    <s v="julio"/>
    <n v="2026"/>
    <x v="1"/>
    <x v="2"/>
    <n v="0.75"/>
    <n v="2487.5500000000002"/>
  </r>
  <r>
    <x v="1"/>
    <n v="734"/>
    <n v="1"/>
    <d v="2025-09-26T00:00:00"/>
    <d v="2025-10-10T00:00:00"/>
    <d v="2025-10-16T00:00:00"/>
    <x v="25"/>
    <n v="39"/>
    <m/>
    <n v="9616.31"/>
    <s v="USD"/>
    <n v="8270.0265999999992"/>
    <n v="635.54999999999995"/>
    <n v="546.57299999999998"/>
    <n v="6.6090839417614455E-2"/>
    <x v="5"/>
    <x v="0"/>
    <x v="6"/>
    <x v="0"/>
    <n v="45991"/>
    <s v="noviembre"/>
    <n v="2025"/>
    <x v="1"/>
    <x v="2"/>
    <n v="0.5"/>
    <n v="273.28649999999999"/>
  </r>
  <r>
    <x v="1"/>
    <n v="735"/>
    <n v="0"/>
    <d v="2025-09-26T00:00:00"/>
    <d v="2025-10-23T00:00:00"/>
    <d v="2026-04-28T00:00:00"/>
    <x v="22"/>
    <n v="39"/>
    <m/>
    <n v="73781.8"/>
    <s v="USD"/>
    <n v="63452.347999999998"/>
    <n v="8788"/>
    <n v="7557.68"/>
    <n v="0.11910796429471768"/>
    <x v="5"/>
    <x v="0"/>
    <x v="6"/>
    <x v="0"/>
    <n v="46185"/>
    <s v="junio"/>
    <n v="2026"/>
    <x v="1"/>
    <x v="2"/>
    <n v="0.5"/>
    <n v="3778.84"/>
  </r>
  <r>
    <x v="1"/>
    <n v="736"/>
    <n v="0"/>
    <d v="2025-09-26T00:00:00"/>
    <d v="2026-06-11T00:00:00"/>
    <d v="2026-06-11T00:00:00"/>
    <x v="31"/>
    <n v="39"/>
    <m/>
    <n v="13900"/>
    <s v="USD"/>
    <n v="11954"/>
    <n v="1390"/>
    <n v="1195.4000000000001"/>
    <n v="0.1"/>
    <x v="5"/>
    <x v="0"/>
    <x v="5"/>
    <x v="1"/>
    <n v="46229"/>
    <s v="julio"/>
    <n v="2026"/>
    <x v="1"/>
    <x v="2"/>
    <n v="0.6"/>
    <n v="478.16000000000008"/>
  </r>
  <r>
    <x v="1"/>
    <n v="737"/>
    <n v="1"/>
    <d v="2025-09-27T00:00:00"/>
    <d v="2025-08-24T00:00:00"/>
    <d v="2025-08-30T00:00:00"/>
    <x v="28"/>
    <n v="39"/>
    <m/>
    <n v="5070"/>
    <s v="EUR"/>
    <n v="5070"/>
    <n v="451.32"/>
    <n v="451.32"/>
    <n v="8.9017751479289933E-2"/>
    <x v="5"/>
    <x v="0"/>
    <x v="4"/>
    <x v="0"/>
    <n v="45944"/>
    <s v="octubre"/>
    <n v="2025"/>
    <x v="1"/>
    <x v="2"/>
    <n v="0.5"/>
    <n v="225.66"/>
  </r>
  <r>
    <x v="1"/>
    <n v="738"/>
    <n v="0"/>
    <d v="2025-09-27T00:00:00"/>
    <d v="2025-07-10T00:00:00"/>
    <d v="2025-07-19T00:00:00"/>
    <x v="28"/>
    <n v="39"/>
    <m/>
    <n v="2253.0500000000002"/>
    <s v="EUR"/>
    <n v="2253.0500000000002"/>
    <n v="225.31"/>
    <n v="225.31"/>
    <n v="0.10000221921395441"/>
    <x v="5"/>
    <x v="0"/>
    <x v="3"/>
    <x v="0"/>
    <n v="45902"/>
    <s v="septiembre"/>
    <n v="2025"/>
    <x v="1"/>
    <x v="2"/>
    <n v="0.5"/>
    <n v="112.655"/>
  </r>
  <r>
    <x v="1"/>
    <n v="739"/>
    <n v="0"/>
    <d v="2025-09-29T00:00:00"/>
    <d v="2026-01-08T00:00:00"/>
    <d v="2026-01-18T00:00:00"/>
    <x v="38"/>
    <n v="40"/>
    <m/>
    <n v="7753.12"/>
    <s v="EUR"/>
    <n v="7753.12"/>
    <n v="621.16999999999996"/>
    <n v="621.16999999999996"/>
    <n v="8.0118713498565738E-2"/>
    <x v="5"/>
    <x v="0"/>
    <x v="8"/>
    <x v="1"/>
    <n v="46085"/>
    <s v="marzo"/>
    <n v="2026"/>
    <x v="1"/>
    <x v="2"/>
    <n v="0.65"/>
    <n v="217.40949999999998"/>
  </r>
  <r>
    <x v="1"/>
    <n v="740"/>
    <n v="1"/>
    <d v="2025-09-29T00:00:00"/>
    <d v="2025-07-08T00:00:00"/>
    <d v="2025-07-31T00:00:00"/>
    <x v="15"/>
    <n v="40"/>
    <m/>
    <n v="20705.8"/>
    <s v="USD"/>
    <n v="17806.987999999998"/>
    <n v="2070.58"/>
    <n v="1780.6987999999999"/>
    <n v="0.1"/>
    <x v="5"/>
    <x v="0"/>
    <x v="3"/>
    <x v="0"/>
    <n v="45914"/>
    <s v="septiembre"/>
    <n v="2025"/>
    <x v="1"/>
    <x v="0"/>
    <n v="0"/>
    <n v="1780.6987999999999"/>
  </r>
  <r>
    <x v="1"/>
    <n v="741"/>
    <n v="0"/>
    <d v="2025-09-29T00:00:00"/>
    <d v="2026-02-10T00:00:00"/>
    <d v="2026-02-17T00:00:00"/>
    <x v="36"/>
    <n v="40"/>
    <s v="MARC1989"/>
    <n v="24500"/>
    <s v="CHF"/>
    <n v="26215"/>
    <n v="2440.7600000000002"/>
    <n v="2611.6132000000002"/>
    <n v="9.9622857142857152E-2"/>
    <x v="5"/>
    <x v="0"/>
    <x v="11"/>
    <x v="1"/>
    <n v="46115"/>
    <s v="abril"/>
    <n v="2026"/>
    <x v="1"/>
    <x v="0"/>
    <n v="0"/>
    <n v="2611.6132000000002"/>
  </r>
  <r>
    <x v="1"/>
    <n v="742"/>
    <n v="0"/>
    <d v="2025-09-30T00:00:00"/>
    <d v="2025-10-03T00:00:00"/>
    <d v="2025-10-05T00:00:00"/>
    <x v="5"/>
    <n v="40"/>
    <s v="MARTINB"/>
    <n v="15206.6"/>
    <s v="EUR"/>
    <n v="15206.6"/>
    <n v="1273.3399999999999"/>
    <n v="1273.3399999999999"/>
    <n v="8.3736009364354949E-2"/>
    <x v="5"/>
    <x v="0"/>
    <x v="6"/>
    <x v="0"/>
    <n v="45980"/>
    <s v="noviembre"/>
    <n v="2025"/>
    <x v="0"/>
    <x v="0"/>
    <n v="7.0000000000000007E-2"/>
    <n v="1184.2061999999999"/>
  </r>
  <r>
    <x v="1"/>
    <n v="743"/>
    <n v="0"/>
    <d v="2025-09-30T00:00:00"/>
    <d v="2025-11-11T00:00:00"/>
    <d v="2025-11-29T00:00:00"/>
    <x v="21"/>
    <n v="40"/>
    <m/>
    <n v="47401.39"/>
    <s v="USD"/>
    <n v="40765.195399999997"/>
    <n v="4470.16"/>
    <n v="3844.3375999999998"/>
    <n v="9.4304407528977535E-2"/>
    <x v="5"/>
    <x v="0"/>
    <x v="9"/>
    <x v="0"/>
    <n v="46035"/>
    <s v="enero"/>
    <n v="2026"/>
    <x v="1"/>
    <x v="2"/>
    <n v="0.5"/>
    <n v="1922.1687999999999"/>
  </r>
  <r>
    <x v="1"/>
    <n v="744"/>
    <n v="0"/>
    <d v="2025-09-30T00:00:00"/>
    <d v="2025-11-05T00:00:00"/>
    <d v="2025-12-30T00:00:00"/>
    <x v="20"/>
    <n v="40"/>
    <m/>
    <n v="22168.98"/>
    <s v="USD"/>
    <n v="19065.322799999998"/>
    <n v="351.33"/>
    <n v="302.1438"/>
    <n v="1.584781979143831E-2"/>
    <x v="5"/>
    <x v="0"/>
    <x v="9"/>
    <x v="0"/>
    <n v="46066"/>
    <s v="febrero"/>
    <n v="2026"/>
    <x v="1"/>
    <x v="2"/>
    <n v="0.75"/>
    <n v="75.535950000000014"/>
  </r>
  <r>
    <x v="1"/>
    <n v="745"/>
    <n v="0"/>
    <d v="2025-09-30T00:00:00"/>
    <d v="2025-11-06T00:00:00"/>
    <d v="2025-11-09T00:00:00"/>
    <x v="35"/>
    <n v="40"/>
    <s v="JAIMEG"/>
    <n v="11714.05"/>
    <s v="USD"/>
    <n v="10074.082999999999"/>
    <n v="958.24"/>
    <n v="824.08640000000003"/>
    <n v="8.1802621638118342E-2"/>
    <x v="5"/>
    <x v="0"/>
    <x v="9"/>
    <x v="0"/>
    <n v="46015"/>
    <s v="diciembre"/>
    <n v="2025"/>
    <x v="1"/>
    <x v="0"/>
    <n v="0.05"/>
    <n v="782.88207999999997"/>
  </r>
  <r>
    <x v="1"/>
    <n v="746"/>
    <n v="0"/>
    <d v="2025-09-30T00:00:00"/>
    <d v="2026-03-25T00:00:00"/>
    <d v="2026-04-18T00:00:00"/>
    <x v="13"/>
    <n v="40"/>
    <m/>
    <n v="14720.13"/>
    <s v="USD"/>
    <n v="12659.311799999999"/>
    <n v="1377.61"/>
    <n v="1184.7446"/>
    <n v="9.3586809355623898E-2"/>
    <x v="5"/>
    <x v="0"/>
    <x v="10"/>
    <x v="1"/>
    <n v="46175"/>
    <s v="junio"/>
    <n v="2026"/>
    <x v="0"/>
    <x v="2"/>
    <n v="0.4"/>
    <n v="710.8467599999999"/>
  </r>
  <r>
    <x v="1"/>
    <n v="747"/>
    <n v="0"/>
    <d v="2025-10-01T00:00:00"/>
    <d v="2026-02-21T00:00:00"/>
    <d v="2026-02-28T00:00:00"/>
    <x v="5"/>
    <n v="40"/>
    <s v="JAIMEG"/>
    <n v="10332"/>
    <s v="EUR"/>
    <n v="10332"/>
    <n v="1033.2"/>
    <n v="1033.2"/>
    <n v="0.1"/>
    <x v="6"/>
    <x v="0"/>
    <x v="11"/>
    <x v="1"/>
    <n v="46126"/>
    <s v="abril"/>
    <n v="2026"/>
    <x v="0"/>
    <x v="0"/>
    <n v="7.0000000000000007E-2"/>
    <n v="960.87599999999998"/>
  </r>
  <r>
    <x v="1"/>
    <n v="748"/>
    <n v="0"/>
    <d v="2025-10-01T00:00:00"/>
    <d v="2025-10-28T00:00:00"/>
    <d v="2025-11-02T00:00:00"/>
    <x v="1"/>
    <n v="40"/>
    <s v="JAIMEG"/>
    <n v="63360"/>
    <s v="USD"/>
    <n v="54489.599999999999"/>
    <n v="9129"/>
    <n v="7850.94"/>
    <n v="0.14408143939393939"/>
    <x v="6"/>
    <x v="0"/>
    <x v="6"/>
    <x v="0"/>
    <n v="46008"/>
    <s v="diciembre"/>
    <n v="2025"/>
    <x v="0"/>
    <x v="0"/>
    <n v="7.0000000000000007E-2"/>
    <n v="7301.3741999999993"/>
  </r>
  <r>
    <x v="1"/>
    <n v="749"/>
    <n v="1"/>
    <d v="2025-10-01T00:00:00"/>
    <d v="2025-10-04T00:00:00"/>
    <d v="2025-10-10T00:00:00"/>
    <x v="35"/>
    <n v="40"/>
    <s v="MARC1989"/>
    <n v="13873.49"/>
    <s v="USD"/>
    <n v="11931.2014"/>
    <n v="1105.1600000000001"/>
    <n v="950.43760000000009"/>
    <n v="7.9659840458312953E-2"/>
    <x v="6"/>
    <x v="0"/>
    <x v="6"/>
    <x v="0"/>
    <n v="45985"/>
    <s v="noviembre"/>
    <n v="2025"/>
    <x v="1"/>
    <x v="0"/>
    <n v="0.05"/>
    <n v="902.91572000000008"/>
  </r>
  <r>
    <x v="1"/>
    <n v="750"/>
    <n v="0"/>
    <d v="2025-10-06T00:00:00"/>
    <d v="2025-10-30T00:00:00"/>
    <d v="2025-11-12T00:00:00"/>
    <x v="25"/>
    <n v="41"/>
    <m/>
    <n v="59139"/>
    <s v="USD"/>
    <n v="50859.54"/>
    <n v="5977"/>
    <n v="5140.22"/>
    <n v="0.10106697779806896"/>
    <x v="6"/>
    <x v="0"/>
    <x v="6"/>
    <x v="0"/>
    <n v="46018"/>
    <s v="diciembre"/>
    <n v="2025"/>
    <x v="1"/>
    <x v="2"/>
    <n v="0.5"/>
    <n v="2570.11"/>
  </r>
  <r>
    <x v="1"/>
    <n v="751"/>
    <n v="0"/>
    <d v="2025-10-06T00:00:00"/>
    <d v="2025-11-19T00:00:00"/>
    <d v="2025-11-24T00:00:00"/>
    <x v="1"/>
    <n v="41"/>
    <s v="JAIMEG"/>
    <n v="27327"/>
    <s v="EUR"/>
    <n v="27327"/>
    <n v="2432.5"/>
    <n v="2432.5"/>
    <n v="8.9014527756431372E-2"/>
    <x v="6"/>
    <x v="0"/>
    <x v="9"/>
    <x v="0"/>
    <n v="46030"/>
    <s v="enero"/>
    <n v="2026"/>
    <x v="0"/>
    <x v="0"/>
    <n v="7.0000000000000007E-2"/>
    <n v="2262.2249999999999"/>
  </r>
  <r>
    <x v="1"/>
    <n v="752"/>
    <n v="0"/>
    <d v="2025-10-06T00:00:00"/>
    <d v="2025-10-22T00:00:00"/>
    <d v="2025-11-12T00:00:00"/>
    <x v="18"/>
    <n v="41"/>
    <m/>
    <n v="60434.3"/>
    <s v="MXN"/>
    <n v="2840.4121"/>
    <n v="8966.7800000000007"/>
    <n v="421.43866000000003"/>
    <n v="0.14837236470017856"/>
    <x v="6"/>
    <x v="0"/>
    <x v="6"/>
    <x v="0"/>
    <n v="46018"/>
    <s v="diciembre"/>
    <n v="2025"/>
    <x v="1"/>
    <x v="0"/>
    <n v="0.05"/>
    <n v="400.36672700000003"/>
  </r>
  <r>
    <x v="1"/>
    <n v="753"/>
    <n v="1"/>
    <d v="2025-10-07T00:00:00"/>
    <d v="2025-10-26T00:00:00"/>
    <d v="2025-10-30T00:00:00"/>
    <x v="15"/>
    <n v="41"/>
    <m/>
    <n v="9702.5400000000009"/>
    <s v="USD"/>
    <n v="8344.1844000000001"/>
    <n v="858.29"/>
    <n v="738.12939999999992"/>
    <n v="8.846034131268718E-2"/>
    <x v="6"/>
    <x v="0"/>
    <x v="6"/>
    <x v="0"/>
    <n v="46005"/>
    <s v="diciembre"/>
    <n v="2025"/>
    <x v="1"/>
    <x v="0"/>
    <n v="0"/>
    <n v="738.12939999999992"/>
  </r>
  <r>
    <x v="1"/>
    <n v="754"/>
    <n v="0"/>
    <d v="2025-10-07T00:00:00"/>
    <d v="2025-12-14T00:00:00"/>
    <d v="2026-01-02T00:00:00"/>
    <x v="20"/>
    <n v="41"/>
    <m/>
    <n v="108138.84"/>
    <s v="USD"/>
    <n v="92999.402399999992"/>
    <n v="6736.1"/>
    <n v="5793.0460000000003"/>
    <n v="6.2291217475608215E-2"/>
    <x v="6"/>
    <x v="0"/>
    <x v="0"/>
    <x v="0"/>
    <n v="46069"/>
    <s v="febrero"/>
    <n v="2026"/>
    <x v="1"/>
    <x v="2"/>
    <n v="0.75"/>
    <n v="1448.2615000000005"/>
  </r>
  <r>
    <x v="1"/>
    <n v="755"/>
    <n v="0"/>
    <d v="2025-10-07T00:00:00"/>
    <d v="2025-11-07T00:00:00"/>
    <d v="2025-11-30T00:00:00"/>
    <x v="20"/>
    <n v="41"/>
    <m/>
    <n v="31647.17"/>
    <s v="USD"/>
    <n v="27216.566199999997"/>
    <n v="5208.53"/>
    <n v="4479.3357999999998"/>
    <n v="0.16458122479829951"/>
    <x v="6"/>
    <x v="0"/>
    <x v="9"/>
    <x v="0"/>
    <n v="46036"/>
    <s v="enero"/>
    <n v="2026"/>
    <x v="1"/>
    <x v="2"/>
    <n v="0.75"/>
    <n v="1119.8339500000002"/>
  </r>
  <r>
    <x v="1"/>
    <n v="756"/>
    <n v="1"/>
    <d v="2025-10-08T00:00:00"/>
    <d v="2025-10-17T00:00:00"/>
    <d v="2025-10-24T00:00:00"/>
    <x v="35"/>
    <n v="41"/>
    <s v="JAIMEG"/>
    <n v="33091"/>
    <s v="USD"/>
    <n v="28458.26"/>
    <n v="5674.52"/>
    <n v="4880.0871999999999"/>
    <n v="0.17148227614759301"/>
    <x v="6"/>
    <x v="0"/>
    <x v="6"/>
    <x v="0"/>
    <n v="45999"/>
    <s v="diciembre"/>
    <n v="2025"/>
    <x v="1"/>
    <x v="0"/>
    <n v="0.05"/>
    <n v="4636.08284"/>
  </r>
  <r>
    <x v="1"/>
    <n v="757"/>
    <n v="1"/>
    <d v="2025-10-08T00:00:00"/>
    <d v="2025-09-11T00:00:00"/>
    <d v="2025-09-16T00:00:00"/>
    <x v="28"/>
    <n v="41"/>
    <m/>
    <n v="1067.6400000000001"/>
    <s v="USD"/>
    <n v="918.17040000000009"/>
    <n v="106.76"/>
    <n v="91.813600000000008"/>
    <n v="9.9996253418755385E-2"/>
    <x v="6"/>
    <x v="0"/>
    <x v="7"/>
    <x v="0"/>
    <n v="45961"/>
    <s v="octubre"/>
    <n v="2025"/>
    <x v="1"/>
    <x v="2"/>
    <n v="0.5"/>
    <n v="45.906800000000004"/>
  </r>
  <r>
    <x v="1"/>
    <n v="758"/>
    <n v="1"/>
    <d v="2025-10-08T00:00:00"/>
    <d v="2025-08-30T00:00:00"/>
    <d v="2025-09-01T00:00:00"/>
    <x v="28"/>
    <n v="41"/>
    <m/>
    <n v="1002.1"/>
    <s v="EUR"/>
    <n v="1002.1"/>
    <n v="102.1"/>
    <n v="102.1"/>
    <n v="0.10188603931743338"/>
    <x v="6"/>
    <x v="0"/>
    <x v="4"/>
    <x v="0"/>
    <n v="45946"/>
    <s v="octubre"/>
    <n v="2025"/>
    <x v="1"/>
    <x v="2"/>
    <n v="0.5"/>
    <n v="51.05"/>
  </r>
  <r>
    <x v="1"/>
    <n v="759"/>
    <n v="0"/>
    <d v="2025-10-08T00:00:00"/>
    <d v="2025-08-25T00:00:00"/>
    <d v="2025-10-22T00:00:00"/>
    <x v="16"/>
    <n v="41"/>
    <m/>
    <n v="66948.31"/>
    <s v="USD"/>
    <n v="57575.546599999994"/>
    <n v="7518.4"/>
    <n v="6465.8239999999996"/>
    <n v="0.11230156519260905"/>
    <x v="6"/>
    <x v="0"/>
    <x v="4"/>
    <x v="0"/>
    <n v="45997"/>
    <s v="diciembre"/>
    <n v="2025"/>
    <x v="1"/>
    <x v="2"/>
    <n v="0.5"/>
    <n v="3232.9119999999998"/>
  </r>
  <r>
    <x v="1"/>
    <n v="760"/>
    <n v="0"/>
    <d v="2025-10-08T00:00:00"/>
    <d v="2025-10-11T00:00:00"/>
    <d v="2025-10-18T00:00:00"/>
    <x v="16"/>
    <n v="41"/>
    <m/>
    <n v="31900"/>
    <s v="USD"/>
    <n v="27434"/>
    <n v="4360"/>
    <n v="3749.6"/>
    <n v="0.13667711598746082"/>
    <x v="6"/>
    <x v="0"/>
    <x v="6"/>
    <x v="0"/>
    <n v="45993"/>
    <s v="diciembre"/>
    <n v="2025"/>
    <x v="1"/>
    <x v="2"/>
    <n v="0.5"/>
    <n v="1874.8"/>
  </r>
  <r>
    <x v="1"/>
    <n v="761"/>
    <n v="0"/>
    <d v="2025-10-08T00:00:00"/>
    <d v="2025-12-06T00:00:00"/>
    <d v="2026-01-07T00:00:00"/>
    <x v="20"/>
    <n v="41"/>
    <m/>
    <n v="161991.67000000001"/>
    <s v="USD"/>
    <n v="139312.83620000002"/>
    <n v="22284.25"/>
    <n v="19164.454999999998"/>
    <n v="0.13756417228120429"/>
    <x v="6"/>
    <x v="0"/>
    <x v="0"/>
    <x v="0"/>
    <n v="46074"/>
    <s v="febrero"/>
    <n v="2026"/>
    <x v="1"/>
    <x v="2"/>
    <n v="0.75"/>
    <n v="4791.1137500000004"/>
  </r>
  <r>
    <x v="1"/>
    <n v="762"/>
    <n v="0"/>
    <d v="2025-10-09T00:00:00"/>
    <d v="2025-11-12T00:00:00"/>
    <d v="2025-12-05T00:00:00"/>
    <x v="20"/>
    <n v="41"/>
    <m/>
    <n v="85590.5"/>
    <s v="USD"/>
    <n v="73607.83"/>
    <n v="13578.83"/>
    <n v="11677.793799999999"/>
    <n v="0.15864879864003598"/>
    <x v="6"/>
    <x v="0"/>
    <x v="9"/>
    <x v="0"/>
    <n v="46041"/>
    <s v="enero"/>
    <n v="2026"/>
    <x v="1"/>
    <x v="2"/>
    <n v="0.75"/>
    <n v="2919.4484499999999"/>
  </r>
  <r>
    <x v="1"/>
    <n v="763"/>
    <n v="0"/>
    <d v="2025-10-09T00:00:00"/>
    <d v="2025-12-05T00:00:00"/>
    <d v="2025-12-08T00:00:00"/>
    <x v="5"/>
    <n v="41"/>
    <s v="JAIMEG,MARTINB"/>
    <n v="6904.56"/>
    <s v="EUR"/>
    <n v="6904.56"/>
    <n v="889.61"/>
    <n v="889.61"/>
    <n v="0.1288438365370132"/>
    <x v="6"/>
    <x v="0"/>
    <x v="0"/>
    <x v="0"/>
    <n v="46044"/>
    <s v="enero"/>
    <n v="2026"/>
    <x v="0"/>
    <x v="0"/>
    <n v="7.0000000000000007E-2"/>
    <n v="827.33730000000003"/>
  </r>
  <r>
    <x v="1"/>
    <n v="764"/>
    <n v="0"/>
    <d v="2025-10-09T00:00:00"/>
    <d v="2026-04-25T00:00:00"/>
    <d v="2026-05-11T00:00:00"/>
    <x v="35"/>
    <n v="41"/>
    <s v="JAIMEG"/>
    <n v="9316.2800000000007"/>
    <s v="USD"/>
    <n v="8012.0008000000007"/>
    <n v="784"/>
    <n v="674.24"/>
    <n v="8.4153760943209088E-2"/>
    <x v="6"/>
    <x v="0"/>
    <x v="1"/>
    <x v="1"/>
    <n v="46198"/>
    <s v="junio"/>
    <n v="2026"/>
    <x v="1"/>
    <x v="0"/>
    <n v="0.05"/>
    <n v="640.52800000000002"/>
  </r>
  <r>
    <x v="1"/>
    <n v="765"/>
    <n v="0"/>
    <d v="2025-10-09T00:00:00"/>
    <d v="2025-12-08T00:00:00"/>
    <d v="2025-12-11T00:00:00"/>
    <x v="16"/>
    <n v="41"/>
    <m/>
    <n v="358344"/>
    <s v="USD"/>
    <n v="308175.83999999997"/>
    <n v="35834.400000000001"/>
    <n v="30817.584000000003"/>
    <n v="0.10000000000000002"/>
    <x v="6"/>
    <x v="0"/>
    <x v="0"/>
    <x v="0"/>
    <n v="46047"/>
    <s v="enero"/>
    <n v="2026"/>
    <x v="1"/>
    <x v="2"/>
    <n v="0.5"/>
    <n v="15408.792000000001"/>
  </r>
  <r>
    <x v="1"/>
    <n v="766"/>
    <n v="0"/>
    <d v="2025-10-10T00:00:00"/>
    <d v="2025-10-14T00:00:00"/>
    <d v="2025-10-19T00:00:00"/>
    <x v="36"/>
    <n v="41"/>
    <s v="MARC1989"/>
    <n v="17247.439999999999"/>
    <s v="USD"/>
    <n v="14832.798399999998"/>
    <n v="1410"/>
    <n v="1212.5999999999999"/>
    <n v="8.1751262796101926E-2"/>
    <x v="6"/>
    <x v="0"/>
    <x v="6"/>
    <x v="0"/>
    <n v="45994"/>
    <s v="diciembre"/>
    <n v="2025"/>
    <x v="1"/>
    <x v="0"/>
    <n v="0"/>
    <n v="1212.5999999999999"/>
  </r>
  <r>
    <x v="1"/>
    <n v="767"/>
    <n v="0"/>
    <d v="2025-10-10T00:00:00"/>
    <d v="2025-10-23T00:00:00"/>
    <d v="2025-11-08T00:00:00"/>
    <x v="36"/>
    <n v="41"/>
    <s v="MARC1989"/>
    <n v="65660.42"/>
    <s v="USD"/>
    <n v="56467.961199999998"/>
    <n v="5707.5"/>
    <n v="4908.45"/>
    <n v="8.6924512514540725E-2"/>
    <x v="6"/>
    <x v="0"/>
    <x v="6"/>
    <x v="0"/>
    <n v="46014"/>
    <s v="diciembre"/>
    <n v="2025"/>
    <x v="1"/>
    <x v="0"/>
    <n v="0"/>
    <n v="4908.45"/>
  </r>
  <r>
    <x v="1"/>
    <n v="769"/>
    <n v="0"/>
    <d v="2025-10-13T00:00:00"/>
    <d v="2025-10-11T00:00:00"/>
    <d v="2025-10-12T00:00:00"/>
    <x v="1"/>
    <n v="42"/>
    <m/>
    <n v="1823"/>
    <s v="EUR"/>
    <n v="1823"/>
    <n v="160"/>
    <n v="160"/>
    <n v="8.7767416346681296E-2"/>
    <x v="6"/>
    <x v="0"/>
    <x v="6"/>
    <x v="0"/>
    <n v="45987"/>
    <s v="noviembre"/>
    <n v="2025"/>
    <x v="0"/>
    <x v="0"/>
    <n v="7.0000000000000007E-2"/>
    <n v="148.80000000000001"/>
  </r>
  <r>
    <x v="1"/>
    <n v="770"/>
    <n v="0"/>
    <d v="2025-10-13T00:00:00"/>
    <d v="2025-11-22T00:00:00"/>
    <d v="2025-11-25T00:00:00"/>
    <x v="36"/>
    <n v="42"/>
    <s v="MARC1989"/>
    <n v="5943.6"/>
    <s v="EUR"/>
    <n v="5943.6"/>
    <n v="585"/>
    <n v="585"/>
    <n v="9.8425196850393692E-2"/>
    <x v="6"/>
    <x v="0"/>
    <x v="9"/>
    <x v="0"/>
    <n v="46031"/>
    <s v="enero"/>
    <n v="2026"/>
    <x v="1"/>
    <x v="0"/>
    <n v="0"/>
    <n v="585"/>
  </r>
  <r>
    <x v="1"/>
    <n v="772"/>
    <n v="0"/>
    <d v="2025-10-13T00:00:00"/>
    <d v="2025-12-26T00:00:00"/>
    <d v="2026-01-05T00:00:00"/>
    <x v="15"/>
    <n v="42"/>
    <m/>
    <n v="16392.8"/>
    <s v="USD"/>
    <n v="14097.807999999999"/>
    <n v="1109.2"/>
    <n v="953.91200000000003"/>
    <n v="6.7663852423014995E-2"/>
    <x v="6"/>
    <x v="0"/>
    <x v="0"/>
    <x v="0"/>
    <n v="46072"/>
    <s v="febrero"/>
    <n v="2026"/>
    <x v="1"/>
    <x v="0"/>
    <n v="0"/>
    <n v="953.91200000000003"/>
  </r>
  <r>
    <x v="1"/>
    <n v="773"/>
    <n v="0"/>
    <d v="2025-10-13T00:00:00"/>
    <d v="2025-10-01T00:00:00"/>
    <d v="2025-10-07T00:00:00"/>
    <x v="38"/>
    <n v="42"/>
    <m/>
    <n v="14646"/>
    <s v="EUR"/>
    <n v="14646"/>
    <n v="1489.57"/>
    <n v="1489.57"/>
    <n v="0.10170490236241977"/>
    <x v="6"/>
    <x v="0"/>
    <x v="6"/>
    <x v="0"/>
    <n v="45982"/>
    <s v="noviembre"/>
    <n v="2025"/>
    <x v="1"/>
    <x v="2"/>
    <n v="0.65"/>
    <n v="521.34949999999992"/>
  </r>
  <r>
    <x v="1"/>
    <n v="774"/>
    <n v="0"/>
    <d v="2025-10-13T00:00:00"/>
    <d v="2025-12-23T00:00:00"/>
    <d v="2026-01-14T00:00:00"/>
    <x v="38"/>
    <n v="42"/>
    <m/>
    <n v="959220"/>
    <s v="JPY"/>
    <n v="5371.6319999999996"/>
    <n v="79276"/>
    <n v="443.94560000000001"/>
    <n v="8.2646316799065922E-2"/>
    <x v="6"/>
    <x v="0"/>
    <x v="0"/>
    <x v="0"/>
    <n v="46081"/>
    <s v="febrero"/>
    <n v="2026"/>
    <x v="1"/>
    <x v="2"/>
    <n v="0.65"/>
    <n v="155.38096000000002"/>
  </r>
  <r>
    <x v="1"/>
    <n v="775"/>
    <n v="0"/>
    <d v="2025-10-13T00:00:00"/>
    <d v="2025-12-24T00:00:00"/>
    <d v="2026-01-15T00:00:00"/>
    <x v="38"/>
    <n v="42"/>
    <m/>
    <n v="3689941"/>
    <s v="JPY"/>
    <n v="20663.669600000001"/>
    <n v="321670"/>
    <n v="1801.3520000000001"/>
    <n v="8.7174835586802071E-2"/>
    <x v="6"/>
    <x v="0"/>
    <x v="0"/>
    <x v="0"/>
    <n v="46082"/>
    <s v="marzo"/>
    <n v="2026"/>
    <x v="1"/>
    <x v="2"/>
    <n v="0.65"/>
    <n v="630.47319999999991"/>
  </r>
  <r>
    <x v="1"/>
    <n v="776"/>
    <n v="0"/>
    <d v="2025-10-13T00:00:00"/>
    <d v="2025-12-24T00:00:00"/>
    <d v="2026-01-14T00:00:00"/>
    <x v="38"/>
    <n v="42"/>
    <m/>
    <n v="2833146.4"/>
    <s v="JPY"/>
    <n v="15865.619839999999"/>
    <n v="196431.48"/>
    <n v="1100.016288"/>
    <n v="6.9333332015599339E-2"/>
    <x v="6"/>
    <x v="0"/>
    <x v="0"/>
    <x v="0"/>
    <n v="46081"/>
    <s v="febrero"/>
    <n v="2026"/>
    <x v="1"/>
    <x v="2"/>
    <n v="0.65"/>
    <n v="385.0057008"/>
  </r>
  <r>
    <x v="1"/>
    <n v="777"/>
    <n v="0"/>
    <d v="2025-10-14T00:00:00"/>
    <d v="2025-11-05T00:00:00"/>
    <d v="2025-12-17T00:00:00"/>
    <x v="1"/>
    <n v="42"/>
    <s v="JAIMEG,MARTINB"/>
    <n v="227822.02"/>
    <s v="EUR"/>
    <n v="227822.02"/>
    <n v="40878.480000000003"/>
    <n v="40878.480000000003"/>
    <n v="0.17943164580842538"/>
    <x v="6"/>
    <x v="0"/>
    <x v="9"/>
    <x v="0"/>
    <n v="46053"/>
    <s v="enero"/>
    <n v="2026"/>
    <x v="0"/>
    <x v="0"/>
    <n v="7.0000000000000007E-2"/>
    <n v="38016.986400000002"/>
  </r>
  <r>
    <x v="1"/>
    <n v="778"/>
    <n v="0"/>
    <d v="2025-10-14T00:00:00"/>
    <d v="2025-12-15T00:00:00"/>
    <d v="2025-12-21T00:00:00"/>
    <x v="23"/>
    <n v="42"/>
    <m/>
    <n v="5460.56"/>
    <s v="USD"/>
    <n v="4696.0816000000004"/>
    <n v="299.88"/>
    <n v="257.89679999999998"/>
    <n v="5.4917444364680539E-2"/>
    <x v="6"/>
    <x v="0"/>
    <x v="0"/>
    <x v="0"/>
    <n v="46057"/>
    <s v="febrero"/>
    <n v="2026"/>
    <x v="1"/>
    <x v="0"/>
    <n v="0"/>
    <n v="257.89679999999998"/>
  </r>
  <r>
    <x v="1"/>
    <n v="779"/>
    <n v="0"/>
    <d v="2025-10-14T00:00:00"/>
    <d v="2026-03-27T00:00:00"/>
    <d v="2026-04-05T00:00:00"/>
    <x v="15"/>
    <n v="42"/>
    <m/>
    <n v="88656.25"/>
    <s v="USD"/>
    <n v="76244.375"/>
    <n v="7170.16"/>
    <n v="6166.3375999999998"/>
    <n v="8.0875967571378216E-2"/>
    <x v="6"/>
    <x v="0"/>
    <x v="10"/>
    <x v="1"/>
    <n v="46162"/>
    <s v="mayo"/>
    <n v="2026"/>
    <x v="1"/>
    <x v="0"/>
    <n v="0"/>
    <n v="6166.3375999999998"/>
  </r>
  <r>
    <x v="1"/>
    <n v="780"/>
    <n v="0"/>
    <d v="2025-10-14T00:00:00"/>
    <d v="2025-11-12T00:00:00"/>
    <d v="2025-11-18T00:00:00"/>
    <x v="22"/>
    <n v="42"/>
    <m/>
    <n v="7927.78"/>
    <s v="USD"/>
    <n v="6817.8908000000001"/>
    <n v="545.62"/>
    <n v="469.23320000000001"/>
    <n v="6.8823806916942704E-2"/>
    <x v="6"/>
    <x v="0"/>
    <x v="9"/>
    <x v="0"/>
    <n v="46024"/>
    <s v="enero"/>
    <n v="2026"/>
    <x v="1"/>
    <x v="2"/>
    <n v="0.5"/>
    <n v="234.61660000000001"/>
  </r>
  <r>
    <x v="1"/>
    <n v="781"/>
    <n v="0"/>
    <d v="2025-10-15T00:00:00"/>
    <d v="2025-09-25T00:00:00"/>
    <d v="2025-10-09T00:00:00"/>
    <x v="19"/>
    <n v="42"/>
    <m/>
    <n v="8424"/>
    <s v="USD"/>
    <n v="7244.64"/>
    <n v="649.57000000000005"/>
    <n v="558.63020000000006"/>
    <n v="7.7109449192782537E-2"/>
    <x v="6"/>
    <x v="0"/>
    <x v="7"/>
    <x v="0"/>
    <n v="45984"/>
    <s v="noviembre"/>
    <n v="2025"/>
    <x v="1"/>
    <x v="2"/>
    <n v="0.5"/>
    <n v="279.31510000000003"/>
  </r>
  <r>
    <x v="1"/>
    <n v="782"/>
    <n v="0"/>
    <d v="2025-10-15T00:00:00"/>
    <d v="2025-12-28T00:00:00"/>
    <d v="2026-01-05T00:00:00"/>
    <x v="36"/>
    <n v="42"/>
    <s v="MARC1989"/>
    <n v="11060.2"/>
    <s v="USD"/>
    <n v="9511.7720000000008"/>
    <n v="923"/>
    <n v="793.78"/>
    <n v="8.3452378799660026E-2"/>
    <x v="6"/>
    <x v="0"/>
    <x v="0"/>
    <x v="0"/>
    <n v="46072"/>
    <s v="febrero"/>
    <n v="2026"/>
    <x v="1"/>
    <x v="0"/>
    <n v="0"/>
    <n v="793.78"/>
  </r>
  <r>
    <x v="1"/>
    <n v="783"/>
    <n v="0"/>
    <d v="2025-10-16T00:00:00"/>
    <d v="2025-11-07T00:00:00"/>
    <d v="2025-11-15T00:00:00"/>
    <x v="2"/>
    <n v="42"/>
    <s v="JAIMEG"/>
    <n v="3925"/>
    <s v="GBP"/>
    <n v="4474.5"/>
    <n v="327.08"/>
    <n v="372.87119999999993"/>
    <n v="8.3332484076433108E-2"/>
    <x v="6"/>
    <x v="0"/>
    <x v="9"/>
    <x v="0"/>
    <n v="46021"/>
    <s v="diciembre"/>
    <n v="2025"/>
    <x v="0"/>
    <x v="0"/>
    <n v="7.0000000000000007E-2"/>
    <n v="346.77021599999995"/>
  </r>
  <r>
    <x v="1"/>
    <n v="784"/>
    <n v="0"/>
    <d v="2025-10-16T00:00:00"/>
    <d v="2025-10-23T00:00:00"/>
    <d v="2025-10-26T00:00:00"/>
    <x v="5"/>
    <n v="42"/>
    <s v="MARTINB"/>
    <n v="1483.59"/>
    <s v="EUR"/>
    <n v="1483.59"/>
    <n v="70"/>
    <n v="70"/>
    <n v="4.718284701298877E-2"/>
    <x v="6"/>
    <x v="0"/>
    <x v="6"/>
    <x v="0"/>
    <n v="46001"/>
    <s v="diciembre"/>
    <n v="2025"/>
    <x v="0"/>
    <x v="0"/>
    <n v="7.0000000000000007E-2"/>
    <n v="65.099999999999994"/>
  </r>
  <r>
    <x v="1"/>
    <n v="785"/>
    <n v="0"/>
    <d v="2025-10-16T00:00:00"/>
    <d v="2025-10-17T00:00:00"/>
    <d v="2025-10-21T00:00:00"/>
    <x v="36"/>
    <n v="42"/>
    <s v="MARC1989"/>
    <n v="17118"/>
    <s v="USD"/>
    <n v="14721.48"/>
    <n v="4559"/>
    <n v="3920.74"/>
    <n v="0.26632784203762122"/>
    <x v="6"/>
    <x v="0"/>
    <x v="6"/>
    <x v="0"/>
    <n v="45996"/>
    <s v="diciembre"/>
    <n v="2025"/>
    <x v="1"/>
    <x v="0"/>
    <n v="0"/>
    <n v="3920.74"/>
  </r>
  <r>
    <x v="1"/>
    <n v="786"/>
    <n v="0"/>
    <d v="2025-10-17T00:00:00"/>
    <d v="2025-11-21T00:00:00"/>
    <d v="2025-11-30T00:00:00"/>
    <x v="1"/>
    <n v="42"/>
    <s v="JAIMEG,MARTINB"/>
    <n v="59243"/>
    <s v="EUR"/>
    <n v="59243"/>
    <n v="8080.58"/>
    <n v="8080.58"/>
    <n v="0.13639721148490117"/>
    <x v="6"/>
    <x v="0"/>
    <x v="9"/>
    <x v="0"/>
    <n v="46036"/>
    <s v="enero"/>
    <n v="2026"/>
    <x v="0"/>
    <x v="0"/>
    <n v="7.0000000000000007E-2"/>
    <n v="7514.9394000000002"/>
  </r>
  <r>
    <x v="1"/>
    <n v="787"/>
    <n v="0"/>
    <d v="2025-10-17T00:00:00"/>
    <d v="2025-11-03T00:00:00"/>
    <d v="2025-11-09T00:00:00"/>
    <x v="25"/>
    <n v="42"/>
    <m/>
    <n v="9224.8799999999992"/>
    <s v="USD"/>
    <n v="7933.3967999999995"/>
    <n v="0"/>
    <n v="0"/>
    <n v="0"/>
    <x v="6"/>
    <x v="0"/>
    <x v="9"/>
    <x v="0"/>
    <n v="46015"/>
    <s v="diciembre"/>
    <n v="2025"/>
    <x v="1"/>
    <x v="2"/>
    <n v="0.5"/>
    <n v="0"/>
  </r>
  <r>
    <x v="1"/>
    <n v="788"/>
    <n v="0"/>
    <d v="2025-10-17T00:00:00"/>
    <d v="2025-11-11T00:00:00"/>
    <s v="0000-00-00"/>
    <x v="31"/>
    <n v="42"/>
    <m/>
    <n v="1950"/>
    <s v="USD"/>
    <n v="1677"/>
    <n v="217.5"/>
    <n v="187.04999999999998"/>
    <n v="0.11153846153846153"/>
    <x v="6"/>
    <x v="0"/>
    <x v="9"/>
    <x v="0"/>
    <e v="#VALUE!"/>
    <e v="#VALUE!"/>
    <e v="#VALUE!"/>
    <x v="1"/>
    <x v="2"/>
    <n v="0.6"/>
    <n v="74.819999999999993"/>
  </r>
  <r>
    <x v="1"/>
    <n v="789"/>
    <n v="0"/>
    <d v="2025-10-18T00:00:00"/>
    <d v="2026-04-04T00:00:00"/>
    <d v="2026-05-16T00:00:00"/>
    <x v="2"/>
    <n v="42"/>
    <s v="CAROLEM,CONCHAD,JAIMEG"/>
    <n v="56502.87"/>
    <s v="EUR"/>
    <n v="56502.87"/>
    <n v="5283.15"/>
    <n v="5283.15"/>
    <n v="9.3502330058632413E-2"/>
    <x v="6"/>
    <x v="0"/>
    <x v="1"/>
    <x v="1"/>
    <n v="46203"/>
    <s v="junio"/>
    <n v="2026"/>
    <x v="0"/>
    <x v="0"/>
    <n v="7.0000000000000007E-2"/>
    <n v="4913.3294999999998"/>
  </r>
  <r>
    <x v="1"/>
    <n v="790"/>
    <n v="0"/>
    <d v="2025-10-20T00:00:00"/>
    <d v="2025-12-22T00:00:00"/>
    <d v="2025-12-31T00:00:00"/>
    <x v="15"/>
    <n v="43"/>
    <m/>
    <n v="11807.47"/>
    <s v="USD"/>
    <n v="10154.424199999999"/>
    <n v="0"/>
    <n v="0"/>
    <n v="0"/>
    <x v="6"/>
    <x v="0"/>
    <x v="0"/>
    <x v="0"/>
    <n v="46067"/>
    <s v="febrero"/>
    <n v="2026"/>
    <x v="1"/>
    <x v="0"/>
    <n v="0"/>
    <n v="0"/>
  </r>
  <r>
    <x v="1"/>
    <n v="791"/>
    <n v="0"/>
    <d v="2025-10-21T00:00:00"/>
    <d v="2025-10-27T00:00:00"/>
    <d v="2025-11-01T00:00:00"/>
    <x v="21"/>
    <n v="43"/>
    <m/>
    <n v="2042.72"/>
    <s v="EUR"/>
    <n v="2042.72"/>
    <n v="189.1"/>
    <n v="189.1"/>
    <n v="9.2572648233727572E-2"/>
    <x v="6"/>
    <x v="0"/>
    <x v="6"/>
    <x v="0"/>
    <n v="46007"/>
    <s v="diciembre"/>
    <n v="2025"/>
    <x v="1"/>
    <x v="2"/>
    <n v="0.5"/>
    <n v="94.55"/>
  </r>
  <r>
    <x v="1"/>
    <n v="792"/>
    <n v="0"/>
    <d v="2025-10-21T00:00:00"/>
    <d v="2025-10-22T00:00:00"/>
    <d v="2025-10-23T00:00:00"/>
    <x v="36"/>
    <n v="43"/>
    <s v="MARC1989"/>
    <n v="930"/>
    <s v="GBP"/>
    <n v="1060.1999999999998"/>
    <n v="72.849999999999994"/>
    <n v="83.048999999999992"/>
    <n v="7.8333333333333338E-2"/>
    <x v="6"/>
    <x v="0"/>
    <x v="6"/>
    <x v="0"/>
    <n v="45998"/>
    <s v="diciembre"/>
    <n v="2025"/>
    <x v="1"/>
    <x v="0"/>
    <n v="0"/>
    <n v="83.048999999999992"/>
  </r>
  <r>
    <x v="1"/>
    <n v="793"/>
    <n v="0"/>
    <d v="2025-10-22T00:00:00"/>
    <d v="2026-04-28T00:00:00"/>
    <d v="2026-05-05T00:00:00"/>
    <x v="38"/>
    <n v="43"/>
    <m/>
    <n v="4474"/>
    <s v="EUR"/>
    <n v="4474"/>
    <n v="0"/>
    <n v="0"/>
    <n v="0"/>
    <x v="6"/>
    <x v="0"/>
    <x v="1"/>
    <x v="1"/>
    <n v="46192"/>
    <s v="junio"/>
    <n v="2026"/>
    <x v="1"/>
    <x v="2"/>
    <n v="0.65"/>
    <n v="0"/>
  </r>
  <r>
    <x v="1"/>
    <n v="794"/>
    <n v="0"/>
    <d v="2025-10-23T00:00:00"/>
    <d v="2026-01-05T00:00:00"/>
    <d v="2026-01-11T00:00:00"/>
    <x v="23"/>
    <n v="43"/>
    <m/>
    <n v="6357.42"/>
    <s v="USD"/>
    <n v="5467.3811999999998"/>
    <n v="318.88"/>
    <n v="274.23680000000002"/>
    <n v="5.0158712181985782E-2"/>
    <x v="6"/>
    <x v="0"/>
    <x v="8"/>
    <x v="1"/>
    <n v="46078"/>
    <s v="febrero"/>
    <n v="2026"/>
    <x v="1"/>
    <x v="0"/>
    <n v="0"/>
    <n v="274.23680000000002"/>
  </r>
  <r>
    <x v="1"/>
    <n v="795"/>
    <n v="0"/>
    <d v="2025-10-23T00:00:00"/>
    <d v="2025-10-28T00:00:00"/>
    <d v="2025-10-31T00:00:00"/>
    <x v="18"/>
    <n v="43"/>
    <m/>
    <n v="11980.26"/>
    <s v="USD"/>
    <n v="10303.0236"/>
    <n v="0"/>
    <n v="0"/>
    <n v="0"/>
    <x v="6"/>
    <x v="0"/>
    <x v="6"/>
    <x v="0"/>
    <n v="46006"/>
    <s v="diciembre"/>
    <n v="2025"/>
    <x v="1"/>
    <x v="0"/>
    <n v="0.05"/>
    <n v="0"/>
  </r>
  <r>
    <x v="1"/>
    <n v="796"/>
    <n v="0"/>
    <d v="2025-10-24T00:00:00"/>
    <d v="2027-02-23T00:00:00"/>
    <d v="2027-02-25T00:00:00"/>
    <x v="1"/>
    <n v="43"/>
    <s v="MARC1989"/>
    <n v="40526"/>
    <s v="EUR"/>
    <n v="40526"/>
    <n v="8201"/>
    <n v="8201"/>
    <n v="0.20236391452400929"/>
    <x v="6"/>
    <x v="0"/>
    <x v="11"/>
    <x v="4"/>
    <n v="46488"/>
    <s v="abril"/>
    <n v="2027"/>
    <x v="0"/>
    <x v="0"/>
    <n v="7.0000000000000007E-2"/>
    <n v="7626.93"/>
  </r>
  <r>
    <x v="1"/>
    <n v="797"/>
    <n v="0"/>
    <d v="2025-10-24T00:00:00"/>
    <d v="2025-11-11T00:00:00"/>
    <d v="2025-12-26T00:00:00"/>
    <x v="40"/>
    <n v="43"/>
    <m/>
    <n v="2383.44"/>
    <s v="USD"/>
    <n v="2049.7584000000002"/>
    <n v="28"/>
    <n v="24.08"/>
    <n v="1.1747725975900377E-2"/>
    <x v="6"/>
    <x v="0"/>
    <x v="9"/>
    <x v="0"/>
    <n v="46062"/>
    <s v="febrero"/>
    <n v="2026"/>
    <x v="1"/>
    <x v="0"/>
    <n v="0"/>
    <n v="24.08"/>
  </r>
  <r>
    <x v="1"/>
    <n v="798"/>
    <n v="0"/>
    <d v="2025-10-27T00:00:00"/>
    <d v="2025-12-03T00:00:00"/>
    <d v="2025-12-05T00:00:00"/>
    <x v="19"/>
    <n v="44"/>
    <m/>
    <n v="5300"/>
    <s v="USD"/>
    <n v="4558"/>
    <n v="576"/>
    <n v="495.36"/>
    <n v="0.10867924528301887"/>
    <x v="6"/>
    <x v="0"/>
    <x v="0"/>
    <x v="0"/>
    <n v="46041"/>
    <s v="enero"/>
    <n v="2026"/>
    <x v="1"/>
    <x v="2"/>
    <n v="0.5"/>
    <n v="247.68"/>
  </r>
  <r>
    <x v="1"/>
    <n v="799"/>
    <n v="0"/>
    <d v="2025-10-27T00:00:00"/>
    <d v="2025-12-27T00:00:00"/>
    <d v="2026-01-15T00:00:00"/>
    <x v="38"/>
    <n v="44"/>
    <m/>
    <n v="2233369"/>
    <s v="JPY"/>
    <n v="12506.866399999999"/>
    <n v="194335"/>
    <n v="1088.2760000000001"/>
    <n v="8.7014282010720145E-2"/>
    <x v="6"/>
    <x v="0"/>
    <x v="0"/>
    <x v="0"/>
    <n v="46082"/>
    <s v="marzo"/>
    <n v="2026"/>
    <x v="1"/>
    <x v="2"/>
    <n v="0.65"/>
    <n v="380.89660000000003"/>
  </r>
  <r>
    <x v="1"/>
    <n v="800"/>
    <n v="0"/>
    <d v="2025-10-28T00:00:00"/>
    <d v="2025-11-06T00:00:00"/>
    <d v="2025-11-15T00:00:00"/>
    <x v="5"/>
    <n v="44"/>
    <s v="JAIMEG"/>
    <n v="21430.04"/>
    <s v="USD"/>
    <n v="18429.8344"/>
    <n v="3548.99"/>
    <n v="3052.1313999999998"/>
    <n v="0.16560818365248034"/>
    <x v="6"/>
    <x v="0"/>
    <x v="9"/>
    <x v="0"/>
    <n v="46021"/>
    <s v="diciembre"/>
    <n v="2025"/>
    <x v="0"/>
    <x v="0"/>
    <n v="7.0000000000000007E-2"/>
    <n v="2838.4822019999997"/>
  </r>
  <r>
    <x v="1"/>
    <n v="802"/>
    <n v="1"/>
    <d v="2025-10-28T00:00:00"/>
    <d v="2025-10-24T00:00:00"/>
    <d v="2025-10-26T00:00:00"/>
    <x v="25"/>
    <n v="44"/>
    <m/>
    <n v="858.4"/>
    <s v="USD"/>
    <n v="738.22399999999993"/>
    <n v="66.03"/>
    <n v="56.785800000000002"/>
    <n v="7.6922180801491158E-2"/>
    <x v="6"/>
    <x v="0"/>
    <x v="6"/>
    <x v="0"/>
    <n v="46001"/>
    <s v="diciembre"/>
    <n v="2025"/>
    <x v="1"/>
    <x v="2"/>
    <n v="0.5"/>
    <n v="28.392900000000001"/>
  </r>
  <r>
    <x v="1"/>
    <n v="803"/>
    <n v="1"/>
    <d v="2025-10-28T00:00:00"/>
    <d v="2025-10-25T00:00:00"/>
    <d v="2025-10-28T00:00:00"/>
    <x v="25"/>
    <n v="44"/>
    <m/>
    <n v="10075"/>
    <s v="MXN"/>
    <n v="473.52499999999998"/>
    <n v="782.73"/>
    <n v="36.788310000000003"/>
    <n v="7.7690322580645177E-2"/>
    <x v="6"/>
    <x v="0"/>
    <x v="6"/>
    <x v="0"/>
    <n v="46003"/>
    <s v="diciembre"/>
    <n v="2025"/>
    <x v="1"/>
    <x v="2"/>
    <n v="0.5"/>
    <n v="18.394155000000001"/>
  </r>
  <r>
    <x v="1"/>
    <n v="804"/>
    <n v="1"/>
    <d v="2025-10-28T00:00:00"/>
    <d v="2025-11-06T00:00:00"/>
    <d v="2025-11-09T00:00:00"/>
    <x v="23"/>
    <n v="44"/>
    <m/>
    <n v="2095.48"/>
    <s v="USD"/>
    <n v="1802.1127999999999"/>
    <n v="422.7"/>
    <n v="363.52199999999999"/>
    <n v="0.20171989233970261"/>
    <x v="6"/>
    <x v="0"/>
    <x v="9"/>
    <x v="0"/>
    <n v="46015"/>
    <s v="diciembre"/>
    <n v="2025"/>
    <x v="1"/>
    <x v="0"/>
    <n v="0"/>
    <n v="363.52199999999999"/>
  </r>
  <r>
    <x v="1"/>
    <n v="805"/>
    <n v="0"/>
    <d v="2025-10-28T00:00:00"/>
    <d v="2025-09-26T00:00:00"/>
    <d v="2025-09-30T00:00:00"/>
    <x v="33"/>
    <n v="44"/>
    <m/>
    <n v="1238.3"/>
    <s v="USD"/>
    <n v="1064.9379999999999"/>
    <n v="173.36"/>
    <n v="149.08960000000002"/>
    <n v="0.13999838488250024"/>
    <x v="6"/>
    <x v="0"/>
    <x v="7"/>
    <x v="0"/>
    <n v="45975"/>
    <s v="noviembre"/>
    <n v="2025"/>
    <x v="1"/>
    <x v="2"/>
    <n v="0.6"/>
    <n v="59.635840000000016"/>
  </r>
  <r>
    <x v="1"/>
    <n v="806"/>
    <n v="0"/>
    <d v="2025-10-28T00:00:00"/>
    <d v="2025-11-12T00:00:00"/>
    <d v="2025-11-17T00:00:00"/>
    <x v="33"/>
    <n v="44"/>
    <m/>
    <n v="14262"/>
    <s v="USD"/>
    <n v="12265.32"/>
    <n v="1426.2"/>
    <n v="1226.5319999999999"/>
    <n v="9.9999999999999992E-2"/>
    <x v="6"/>
    <x v="0"/>
    <x v="9"/>
    <x v="0"/>
    <n v="46023"/>
    <s v="enero"/>
    <n v="2026"/>
    <x v="1"/>
    <x v="2"/>
    <n v="0.6"/>
    <n v="490.61279999999999"/>
  </r>
  <r>
    <x v="1"/>
    <n v="807"/>
    <n v="0"/>
    <d v="2025-10-28T00:00:00"/>
    <d v="2025-12-16T00:00:00"/>
    <d v="2025-12-26T00:00:00"/>
    <x v="36"/>
    <n v="44"/>
    <s v="MARC1989"/>
    <n v="143332"/>
    <s v="USD"/>
    <n v="123265.52"/>
    <n v="16490"/>
    <n v="14181.4"/>
    <n v="0.11504758183797058"/>
    <x v="6"/>
    <x v="0"/>
    <x v="0"/>
    <x v="0"/>
    <n v="46062"/>
    <s v="febrero"/>
    <n v="2026"/>
    <x v="1"/>
    <x v="0"/>
    <n v="0"/>
    <n v="14181.4"/>
  </r>
  <r>
    <x v="1"/>
    <n v="808"/>
    <n v="0"/>
    <d v="2025-10-29T00:00:00"/>
    <d v="2025-12-17T00:00:00"/>
    <d v="2025-12-21T00:00:00"/>
    <x v="5"/>
    <n v="44"/>
    <s v="MARC1989"/>
    <n v="37849.53"/>
    <s v="EUR"/>
    <n v="37849.53"/>
    <n v="4699.47"/>
    <n v="4699.47"/>
    <n v="0.12416191165385675"/>
    <x v="6"/>
    <x v="0"/>
    <x v="0"/>
    <x v="0"/>
    <n v="46057"/>
    <s v="febrero"/>
    <n v="2026"/>
    <x v="0"/>
    <x v="0"/>
    <n v="7.0000000000000007E-2"/>
    <n v="4370.5070999999998"/>
  </r>
  <r>
    <x v="1"/>
    <n v="809"/>
    <n v="0"/>
    <d v="2025-10-29T00:00:00"/>
    <d v="2026-02-12T00:00:00"/>
    <d v="2026-02-15T00:00:00"/>
    <x v="38"/>
    <n v="44"/>
    <m/>
    <n v="174190.5"/>
    <s v="MXN"/>
    <n v="8186.9534999999996"/>
    <n v="17419.05"/>
    <n v="818.69534999999996"/>
    <n v="0.1"/>
    <x v="6"/>
    <x v="0"/>
    <x v="11"/>
    <x v="1"/>
    <n v="46113"/>
    <s v="abril"/>
    <n v="2026"/>
    <x v="1"/>
    <x v="2"/>
    <n v="0.65"/>
    <n v="286.54337249999992"/>
  </r>
  <r>
    <x v="1"/>
    <n v="810"/>
    <n v="0"/>
    <d v="2025-10-29T00:00:00"/>
    <d v="2026-02-07T00:00:00"/>
    <d v="2026-03-07T00:00:00"/>
    <x v="15"/>
    <n v="44"/>
    <m/>
    <n v="4646"/>
    <s v="USD"/>
    <n v="3995.56"/>
    <n v="598.54"/>
    <n v="514.74439999999993"/>
    <n v="0.12882910030133446"/>
    <x v="6"/>
    <x v="0"/>
    <x v="11"/>
    <x v="1"/>
    <n v="46133"/>
    <s v="abril"/>
    <n v="2026"/>
    <x v="1"/>
    <x v="0"/>
    <n v="0"/>
    <n v="514.74439999999993"/>
  </r>
  <r>
    <x v="1"/>
    <n v="811"/>
    <n v="0"/>
    <d v="2025-10-31T00:00:00"/>
    <d v="2025-11-14T00:00:00"/>
    <d v="2026-02-28T00:00:00"/>
    <x v="20"/>
    <n v="44"/>
    <m/>
    <n v="3419.33"/>
    <s v="USD"/>
    <n v="2940.6237999999998"/>
    <n v="70"/>
    <n v="60.199999999999996"/>
    <n v="2.0471846823792966E-2"/>
    <x v="6"/>
    <x v="0"/>
    <x v="9"/>
    <x v="0"/>
    <n v="46126"/>
    <s v="abril"/>
    <n v="2026"/>
    <x v="1"/>
    <x v="2"/>
    <n v="0.75"/>
    <n v="15.049999999999997"/>
  </r>
  <r>
    <x v="1"/>
    <n v="812"/>
    <n v="0"/>
    <d v="2025-10-31T00:00:00"/>
    <d v="2025-12-03T00:00:00"/>
    <d v="2025-12-18T00:00:00"/>
    <x v="1"/>
    <n v="44"/>
    <s v="MARC1989"/>
    <n v="31825"/>
    <s v="USD"/>
    <n v="27369.5"/>
    <n v="6273.03"/>
    <n v="5394.8058000000001"/>
    <n v="0.19711013354281226"/>
    <x v="6"/>
    <x v="0"/>
    <x v="0"/>
    <x v="0"/>
    <n v="46054"/>
    <s v="febrero"/>
    <n v="2026"/>
    <x v="0"/>
    <x v="0"/>
    <n v="7.0000000000000007E-2"/>
    <n v="5017.1693940000005"/>
  </r>
  <r>
    <x v="1"/>
    <n v="813"/>
    <n v="0"/>
    <d v="2025-10-31T00:00:00"/>
    <d v="2025-12-14T00:00:00"/>
    <d v="2026-12-02T00:00:00"/>
    <x v="20"/>
    <n v="44"/>
    <m/>
    <n v="87307.48"/>
    <s v="EUR"/>
    <n v="87307.48"/>
    <n v="13327.48"/>
    <n v="13327.48"/>
    <n v="0.15264992186236506"/>
    <x v="6"/>
    <x v="0"/>
    <x v="0"/>
    <x v="0"/>
    <n v="46403"/>
    <s v="enero"/>
    <n v="2027"/>
    <x v="1"/>
    <x v="2"/>
    <n v="0.75"/>
    <n v="3331.869999999999"/>
  </r>
  <r>
    <x v="1"/>
    <n v="814"/>
    <n v="0"/>
    <d v="2025-10-31T00:00:00"/>
    <d v="2026-04-28T00:00:00"/>
    <d v="2026-05-04T00:00:00"/>
    <x v="30"/>
    <n v="44"/>
    <m/>
    <n v="11072.64"/>
    <s v="EUR"/>
    <n v="11072.64"/>
    <n v="1470"/>
    <n v="1470"/>
    <n v="0.13275966707126757"/>
    <x v="6"/>
    <x v="0"/>
    <x v="1"/>
    <x v="1"/>
    <n v="46191"/>
    <s v="junio"/>
    <n v="2026"/>
    <x v="1"/>
    <x v="2"/>
    <n v="0.5"/>
    <n v="735"/>
  </r>
  <r>
    <x v="1"/>
    <n v="815"/>
    <n v="0"/>
    <d v="2025-11-03T00:00:00"/>
    <d v="2025-12-16T00:00:00"/>
    <d v="2025-12-21T00:00:00"/>
    <x v="35"/>
    <n v="45"/>
    <s v="MARC1989"/>
    <n v="251861"/>
    <s v="MXN"/>
    <n v="11837.467000000001"/>
    <n v="35989.57"/>
    <n v="1691.5097900000001"/>
    <n v="0.14289457280007622"/>
    <x v="7"/>
    <x v="0"/>
    <x v="0"/>
    <x v="0"/>
    <n v="46057"/>
    <s v="febrero"/>
    <n v="2026"/>
    <x v="1"/>
    <x v="0"/>
    <n v="0.05"/>
    <n v="1606.9343005000001"/>
  </r>
  <r>
    <x v="1"/>
    <n v="817"/>
    <n v="0"/>
    <d v="2025-11-04T00:00:00"/>
    <d v="2025-11-26T00:00:00"/>
    <d v="2025-12-07T00:00:00"/>
    <x v="23"/>
    <n v="45"/>
    <m/>
    <n v="871.27"/>
    <s v="USD"/>
    <n v="749.29219999999998"/>
    <n v="26.6"/>
    <n v="22.876000000000001"/>
    <n v="3.0530145649454249E-2"/>
    <x v="7"/>
    <x v="0"/>
    <x v="9"/>
    <x v="0"/>
    <n v="46043"/>
    <s v="enero"/>
    <n v="2026"/>
    <x v="1"/>
    <x v="0"/>
    <n v="0"/>
    <n v="22.876000000000001"/>
  </r>
  <r>
    <x v="1"/>
    <n v="818"/>
    <n v="0"/>
    <d v="2025-11-04T00:00:00"/>
    <d v="2025-11-12T00:00:00"/>
    <d v="2025-11-20T00:00:00"/>
    <x v="0"/>
    <n v="45"/>
    <m/>
    <n v="18497"/>
    <s v="USD"/>
    <n v="15907.42"/>
    <n v="8429.31"/>
    <n v="7249.2065999999995"/>
    <n v="0.45571227766664862"/>
    <x v="7"/>
    <x v="0"/>
    <x v="9"/>
    <x v="0"/>
    <n v="46026"/>
    <s v="enero"/>
    <n v="2026"/>
    <x v="0"/>
    <x v="0"/>
    <n v="7.0000000000000007E-2"/>
    <n v="6741.7621379999991"/>
  </r>
  <r>
    <x v="1"/>
    <n v="819"/>
    <n v="0"/>
    <d v="2025-11-04T00:00:00"/>
    <d v="2025-11-09T00:00:00"/>
    <d v="2026-04-15T00:00:00"/>
    <x v="23"/>
    <n v="45"/>
    <m/>
    <n v="2840.61"/>
    <s v="USD"/>
    <n v="2442.9246000000003"/>
    <n v="145.32"/>
    <n v="124.97519999999999"/>
    <n v="5.1158025916968525E-2"/>
    <x v="7"/>
    <x v="0"/>
    <x v="9"/>
    <x v="0"/>
    <n v="46172"/>
    <s v="mayo"/>
    <n v="2026"/>
    <x v="1"/>
    <x v="0"/>
    <n v="0"/>
    <n v="124.97519999999999"/>
  </r>
  <r>
    <x v="1"/>
    <n v="820"/>
    <n v="0"/>
    <d v="2025-11-04T00:00:00"/>
    <d v="2025-12-10T00:00:00"/>
    <d v="2025-12-16T00:00:00"/>
    <x v="18"/>
    <n v="45"/>
    <m/>
    <n v="5044"/>
    <s v="MXN"/>
    <n v="237.06800000000001"/>
    <n v="0"/>
    <n v="0"/>
    <n v="0"/>
    <x v="7"/>
    <x v="0"/>
    <x v="0"/>
    <x v="0"/>
    <n v="46052"/>
    <s v="enero"/>
    <n v="2026"/>
    <x v="1"/>
    <x v="0"/>
    <n v="0.05"/>
    <n v="0"/>
  </r>
  <r>
    <x v="1"/>
    <n v="821"/>
    <n v="0"/>
    <d v="2025-11-05T00:00:00"/>
    <d v="2025-11-11T00:00:00"/>
    <d v="2025-11-12T00:00:00"/>
    <x v="1"/>
    <n v="45"/>
    <s v="MARTINB"/>
    <n v="1682"/>
    <s v="EUR"/>
    <n v="1682"/>
    <n v="142.63999999999999"/>
    <n v="142.63999999999999"/>
    <n v="8.4803804994054682E-2"/>
    <x v="7"/>
    <x v="0"/>
    <x v="9"/>
    <x v="0"/>
    <n v="46018"/>
    <s v="diciembre"/>
    <n v="2025"/>
    <x v="0"/>
    <x v="0"/>
    <n v="7.0000000000000007E-2"/>
    <n v="132.65519999999998"/>
  </r>
  <r>
    <x v="1"/>
    <n v="822"/>
    <n v="0"/>
    <d v="2025-11-05T00:00:00"/>
    <d v="2025-11-12T00:00:00"/>
    <d v="2025-11-16T00:00:00"/>
    <x v="16"/>
    <n v="45"/>
    <m/>
    <n v="10240"/>
    <s v="USD"/>
    <n v="8806.4"/>
    <n v="1210"/>
    <n v="1040.5999999999999"/>
    <n v="0.1181640625"/>
    <x v="7"/>
    <x v="0"/>
    <x v="9"/>
    <x v="0"/>
    <n v="46022"/>
    <s v="diciembre"/>
    <n v="2025"/>
    <x v="1"/>
    <x v="2"/>
    <n v="0.5"/>
    <n v="520.29999999999995"/>
  </r>
  <r>
    <x v="1"/>
    <n v="823"/>
    <n v="0"/>
    <d v="2025-11-05T00:00:00"/>
    <d v="2026-07-07T00:00:00"/>
    <d v="2026-07-14T00:00:00"/>
    <x v="20"/>
    <n v="45"/>
    <m/>
    <n v="42367.85"/>
    <s v="GBP"/>
    <n v="48299.348999999995"/>
    <n v="5367.85"/>
    <n v="6119.3490000000002"/>
    <n v="0.12669630391912737"/>
    <x v="7"/>
    <x v="0"/>
    <x v="3"/>
    <x v="1"/>
    <n v="46262"/>
    <s v="agosto"/>
    <n v="2026"/>
    <x v="1"/>
    <x v="2"/>
    <n v="0.75"/>
    <n v="1529.8372500000005"/>
  </r>
  <r>
    <x v="1"/>
    <n v="824"/>
    <n v="0"/>
    <d v="2025-11-05T00:00:00"/>
    <d v="2025-11-20T00:00:00"/>
    <d v="2025-11-26T00:00:00"/>
    <x v="23"/>
    <n v="45"/>
    <s v="DIANAM"/>
    <n v="110875.75"/>
    <s v="MXN"/>
    <n v="5211.1602499999999"/>
    <n v="3298.75"/>
    <n v="155.04124999999999"/>
    <n v="2.9751771690383153E-2"/>
    <x v="7"/>
    <x v="0"/>
    <x v="9"/>
    <x v="0"/>
    <n v="46032"/>
    <s v="enero"/>
    <n v="2026"/>
    <x v="1"/>
    <x v="0"/>
    <n v="0"/>
    <n v="155.04124999999999"/>
  </r>
  <r>
    <x v="1"/>
    <n v="825"/>
    <n v="0"/>
    <d v="2025-11-06T00:00:00"/>
    <d v="2025-05-22T00:00:00"/>
    <d v="2026-05-25T00:00:00"/>
    <x v="35"/>
    <n v="45"/>
    <s v="MARC1989"/>
    <n v="10000"/>
    <s v="MXN"/>
    <n v="470"/>
    <n v="1000"/>
    <n v="47"/>
    <n v="0.1"/>
    <x v="7"/>
    <x v="0"/>
    <x v="2"/>
    <x v="0"/>
    <n v="46212"/>
    <s v="julio"/>
    <n v="2026"/>
    <x v="1"/>
    <x v="0"/>
    <n v="0.05"/>
    <n v="44.65"/>
  </r>
  <r>
    <x v="1"/>
    <n v="826"/>
    <n v="0"/>
    <d v="2025-11-07T00:00:00"/>
    <d v="2026-03-10T00:00:00"/>
    <d v="2026-04-18T00:00:00"/>
    <x v="2"/>
    <n v="45"/>
    <s v="JAIMEG"/>
    <n v="10010"/>
    <s v="EUR"/>
    <n v="10010"/>
    <n v="399.63"/>
    <n v="399.63"/>
    <n v="3.9923076923076922E-2"/>
    <x v="7"/>
    <x v="0"/>
    <x v="10"/>
    <x v="1"/>
    <n v="46175"/>
    <s v="junio"/>
    <n v="2026"/>
    <x v="0"/>
    <x v="0"/>
    <n v="7.0000000000000007E-2"/>
    <n v="371.65589999999997"/>
  </r>
  <r>
    <x v="1"/>
    <n v="827"/>
    <n v="0"/>
    <d v="2025-11-07T00:00:00"/>
    <d v="2025-11-08T00:00:00"/>
    <d v="2025-11-15T00:00:00"/>
    <x v="31"/>
    <n v="45"/>
    <m/>
    <n v="5500"/>
    <s v="USD"/>
    <n v="4730"/>
    <n v="0"/>
    <n v="0"/>
    <n v="0"/>
    <x v="7"/>
    <x v="0"/>
    <x v="9"/>
    <x v="0"/>
    <n v="46021"/>
    <s v="diciembre"/>
    <n v="2025"/>
    <x v="1"/>
    <x v="2"/>
    <n v="0.6"/>
    <n v="0"/>
  </r>
  <r>
    <x v="1"/>
    <n v="828"/>
    <n v="0"/>
    <d v="2025-11-07T00:00:00"/>
    <d v="2025-12-20T00:00:00"/>
    <d v="2025-12-27T00:00:00"/>
    <x v="18"/>
    <n v="45"/>
    <m/>
    <n v="119992"/>
    <s v="MXN"/>
    <n v="5639.6239999999998"/>
    <n v="0"/>
    <n v="0"/>
    <n v="0"/>
    <x v="7"/>
    <x v="0"/>
    <x v="0"/>
    <x v="0"/>
    <n v="46063"/>
    <s v="febrero"/>
    <n v="2026"/>
    <x v="1"/>
    <x v="0"/>
    <n v="0.05"/>
    <n v="0"/>
  </r>
  <r>
    <x v="1"/>
    <n v="829"/>
    <n v="0"/>
    <d v="2025-11-08T00:00:00"/>
    <d v="2025-10-24T00:00:00"/>
    <d v="2025-11-03T00:00:00"/>
    <x v="13"/>
    <n v="45"/>
    <m/>
    <n v="6388.26"/>
    <s v="USD"/>
    <n v="5493.9036000000006"/>
    <n v="0"/>
    <n v="0"/>
    <n v="0"/>
    <x v="7"/>
    <x v="0"/>
    <x v="6"/>
    <x v="0"/>
    <n v="46009"/>
    <s v="diciembre"/>
    <n v="2025"/>
    <x v="0"/>
    <x v="2"/>
    <n v="0.4"/>
    <n v="0"/>
  </r>
  <r>
    <x v="1"/>
    <n v="830"/>
    <n v="0"/>
    <d v="2025-11-10T00:00:00"/>
    <d v="2025-12-24T00:00:00"/>
    <d v="2026-01-02T00:00:00"/>
    <x v="1"/>
    <n v="46"/>
    <s v="JORGEP,MARC1989"/>
    <n v="117747"/>
    <s v="USD"/>
    <n v="101262.42"/>
    <n v="13125"/>
    <n v="11287.5"/>
    <n v="0.11146780809702159"/>
    <x v="7"/>
    <x v="0"/>
    <x v="0"/>
    <x v="0"/>
    <n v="46069"/>
    <s v="febrero"/>
    <n v="2026"/>
    <x v="0"/>
    <x v="0"/>
    <n v="7.0000000000000007E-2"/>
    <n v="10497.375"/>
  </r>
  <r>
    <x v="1"/>
    <n v="831"/>
    <n v="0"/>
    <d v="2025-11-10T00:00:00"/>
    <d v="2025-12-19T00:00:00"/>
    <d v="2026-01-05T00:00:00"/>
    <x v="2"/>
    <n v="46"/>
    <s v="JAIMEG"/>
    <n v="3101.41"/>
    <s v="USD"/>
    <n v="2667.2125999999998"/>
    <n v="361.88"/>
    <n v="311.21679999999998"/>
    <n v="0.11668241219316375"/>
    <x v="7"/>
    <x v="0"/>
    <x v="0"/>
    <x v="0"/>
    <n v="46072"/>
    <s v="febrero"/>
    <n v="2026"/>
    <x v="0"/>
    <x v="0"/>
    <n v="7.0000000000000007E-2"/>
    <n v="289.431624"/>
  </r>
  <r>
    <x v="1"/>
    <n v="832"/>
    <n v="0"/>
    <d v="2025-11-10T00:00:00"/>
    <d v="2025-12-20T00:00:00"/>
    <d v="2025-12-26T00:00:00"/>
    <x v="1"/>
    <n v="46"/>
    <s v="JAIMEG,MARTINB"/>
    <n v="49868.22"/>
    <s v="USD"/>
    <n v="42886.669200000004"/>
    <n v="4786.26"/>
    <n v="4116.1836000000003"/>
    <n v="9.5978160038597729E-2"/>
    <x v="7"/>
    <x v="0"/>
    <x v="0"/>
    <x v="0"/>
    <n v="46062"/>
    <s v="febrero"/>
    <n v="2026"/>
    <x v="0"/>
    <x v="0"/>
    <n v="7.0000000000000007E-2"/>
    <n v="3828.0507480000001"/>
  </r>
  <r>
    <x v="1"/>
    <n v="833"/>
    <n v="0"/>
    <d v="2025-11-10T00:00:00"/>
    <d v="2025-11-22T00:00:00"/>
    <d v="2025-11-30T00:00:00"/>
    <x v="19"/>
    <n v="46"/>
    <m/>
    <n v="9930"/>
    <s v="USD"/>
    <n v="8539.7999999999993"/>
    <n v="1392"/>
    <n v="1197.1199999999999"/>
    <n v="0.14018126888217522"/>
    <x v="7"/>
    <x v="0"/>
    <x v="9"/>
    <x v="0"/>
    <n v="46036"/>
    <s v="enero"/>
    <n v="2026"/>
    <x v="1"/>
    <x v="2"/>
    <n v="0.5"/>
    <n v="598.55999999999995"/>
  </r>
  <r>
    <x v="1"/>
    <n v="834"/>
    <n v="0"/>
    <d v="2025-11-11T00:00:00"/>
    <d v="2025-12-17T00:00:00"/>
    <d v="2026-01-20T00:00:00"/>
    <x v="0"/>
    <n v="46"/>
    <s v="MARC1989,MARTINB"/>
    <n v="88019.5"/>
    <s v="USD"/>
    <n v="75696.77"/>
    <n v="8394.68"/>
    <n v="7219.4247999999998"/>
    <n v="9.5372957128818034E-2"/>
    <x v="7"/>
    <x v="0"/>
    <x v="0"/>
    <x v="0"/>
    <n v="46087"/>
    <s v="marzo"/>
    <n v="2026"/>
    <x v="0"/>
    <x v="0"/>
    <n v="7.0000000000000007E-2"/>
    <n v="6714.0650639999994"/>
  </r>
  <r>
    <x v="1"/>
    <n v="835"/>
    <n v="0"/>
    <d v="2025-11-11T00:00:00"/>
    <d v="2026-04-18T00:00:00"/>
    <d v="2026-05-03T00:00:00"/>
    <x v="21"/>
    <n v="46"/>
    <m/>
    <n v="68976.97"/>
    <s v="USD"/>
    <n v="59320.194199999998"/>
    <n v="7424.28"/>
    <n v="6384.8807999999999"/>
    <n v="0.10763418572894692"/>
    <x v="7"/>
    <x v="0"/>
    <x v="1"/>
    <x v="1"/>
    <n v="46190"/>
    <s v="junio"/>
    <n v="2026"/>
    <x v="1"/>
    <x v="2"/>
    <n v="0.5"/>
    <n v="3192.4404"/>
  </r>
  <r>
    <x v="1"/>
    <n v="836"/>
    <n v="0"/>
    <d v="2025-11-12T00:00:00"/>
    <d v="2025-12-04T00:00:00"/>
    <d v="2025-12-26T00:00:00"/>
    <x v="41"/>
    <n v="46"/>
    <s v="MARTINB"/>
    <n v="27115.5"/>
    <s v="USD"/>
    <n v="23319.329999999998"/>
    <n v="100"/>
    <n v="86"/>
    <n v="3.687927569102543E-3"/>
    <x v="7"/>
    <x v="0"/>
    <x v="0"/>
    <x v="0"/>
    <n v="46062"/>
    <s v="febrero"/>
    <n v="2026"/>
    <x v="0"/>
    <x v="2"/>
    <n v="0.4"/>
    <n v="51.6"/>
  </r>
  <r>
    <x v="1"/>
    <n v="837"/>
    <n v="0"/>
    <d v="2025-11-12T00:00:00"/>
    <d v="2026-01-11T00:00:00"/>
    <d v="2026-01-18T00:00:00"/>
    <x v="38"/>
    <n v="46"/>
    <m/>
    <n v="5821.37"/>
    <s v="USD"/>
    <n v="5006.3782000000001"/>
    <n v="369.14"/>
    <n v="317.46039999999999"/>
    <n v="6.341119014939782E-2"/>
    <x v="7"/>
    <x v="0"/>
    <x v="8"/>
    <x v="1"/>
    <n v="46085"/>
    <s v="marzo"/>
    <n v="2026"/>
    <x v="1"/>
    <x v="2"/>
    <n v="0.65"/>
    <n v="111.11113999999998"/>
  </r>
  <r>
    <x v="1"/>
    <n v="838"/>
    <n v="0"/>
    <d v="2025-11-12T00:00:00"/>
    <d v="2026-03-23T00:00:00"/>
    <d v="2026-04-04T00:00:00"/>
    <x v="21"/>
    <n v="46"/>
    <m/>
    <n v="36173.800000000003"/>
    <s v="USD"/>
    <n v="31109.468000000001"/>
    <n v="3299.52"/>
    <n v="2837.5871999999999"/>
    <n v="9.1212977348246516E-2"/>
    <x v="7"/>
    <x v="0"/>
    <x v="10"/>
    <x v="1"/>
    <n v="46161"/>
    <s v="mayo"/>
    <n v="2026"/>
    <x v="1"/>
    <x v="2"/>
    <n v="0.5"/>
    <n v="1418.7936"/>
  </r>
  <r>
    <x v="1"/>
    <n v="839"/>
    <n v="0"/>
    <d v="2025-11-12T00:00:00"/>
    <d v="2025-12-18T00:00:00"/>
    <d v="2025-12-18T00:00:00"/>
    <x v="23"/>
    <n v="46"/>
    <m/>
    <n v="40567"/>
    <s v="MXN"/>
    <n v="1906.6490000000001"/>
    <n v="35"/>
    <n v="1.645"/>
    <n v="8.6277023196193947E-4"/>
    <x v="7"/>
    <x v="0"/>
    <x v="0"/>
    <x v="0"/>
    <n v="46054"/>
    <s v="febrero"/>
    <n v="2026"/>
    <x v="1"/>
    <x v="0"/>
    <n v="0"/>
    <n v="1.645"/>
  </r>
  <r>
    <x v="1"/>
    <n v="840"/>
    <n v="0"/>
    <d v="2025-11-13T00:00:00"/>
    <d v="2025-11-19T00:00:00"/>
    <d v="2025-11-26T00:00:00"/>
    <x v="2"/>
    <n v="46"/>
    <s v="JAIMEG"/>
    <n v="6083.58"/>
    <s v="USD"/>
    <n v="5231.8787999999995"/>
    <n v="0"/>
    <n v="0"/>
    <n v="0"/>
    <x v="7"/>
    <x v="0"/>
    <x v="9"/>
    <x v="0"/>
    <n v="46032"/>
    <s v="enero"/>
    <n v="2026"/>
    <x v="0"/>
    <x v="0"/>
    <n v="7.0000000000000007E-2"/>
    <n v="0"/>
  </r>
  <r>
    <x v="1"/>
    <n v="841"/>
    <n v="0"/>
    <d v="2025-11-13T00:00:00"/>
    <d v="2025-12-26T00:00:00"/>
    <d v="2026-01-06T00:00:00"/>
    <x v="20"/>
    <n v="46"/>
    <m/>
    <n v="26353.279999999999"/>
    <s v="USD"/>
    <n v="22663.820799999998"/>
    <n v="5183"/>
    <n v="4457.38"/>
    <n v="0.19667381062243489"/>
    <x v="7"/>
    <x v="0"/>
    <x v="0"/>
    <x v="0"/>
    <n v="46073"/>
    <s v="febrero"/>
    <n v="2026"/>
    <x v="1"/>
    <x v="2"/>
    <n v="0.75"/>
    <n v="1114.3450000000003"/>
  </r>
  <r>
    <x v="1"/>
    <n v="842"/>
    <n v="0"/>
    <d v="2025-11-14T00:00:00"/>
    <d v="2026-02-13T00:00:00"/>
    <d v="2026-02-20T00:00:00"/>
    <x v="38"/>
    <n v="46"/>
    <m/>
    <n v="1210.2"/>
    <s v="USD"/>
    <n v="1040.7719999999999"/>
    <n v="1"/>
    <n v="0.86"/>
    <n v="8.2630970087588837E-4"/>
    <x v="7"/>
    <x v="0"/>
    <x v="11"/>
    <x v="1"/>
    <n v="46118"/>
    <s v="abril"/>
    <n v="2026"/>
    <x v="1"/>
    <x v="2"/>
    <n v="0.65"/>
    <n v="0.30099999999999993"/>
  </r>
  <r>
    <x v="1"/>
    <n v="843"/>
    <n v="0"/>
    <d v="2025-11-17T00:00:00"/>
    <d v="2025-11-23T00:00:00"/>
    <d v="2025-11-27T00:00:00"/>
    <x v="20"/>
    <n v="47"/>
    <m/>
    <n v="3350.45"/>
    <s v="USD"/>
    <n v="2881.3869999999997"/>
    <n v="335.05"/>
    <n v="288.14300000000003"/>
    <n v="0.1000014923368503"/>
    <x v="7"/>
    <x v="0"/>
    <x v="9"/>
    <x v="0"/>
    <n v="46033"/>
    <s v="enero"/>
    <n v="2026"/>
    <x v="1"/>
    <x v="2"/>
    <n v="0.75"/>
    <n v="72.035750000000007"/>
  </r>
  <r>
    <x v="1"/>
    <n v="844"/>
    <n v="0"/>
    <d v="2025-11-18T00:00:00"/>
    <d v="2025-12-25T00:00:00"/>
    <d v="2025-12-30T00:00:00"/>
    <x v="35"/>
    <n v="47"/>
    <m/>
    <n v="12165.93"/>
    <s v="EUR"/>
    <n v="12165.93"/>
    <n v="1216.5899999999999"/>
    <n v="1216.5899999999999"/>
    <n v="9.9999753409726985E-2"/>
    <x v="7"/>
    <x v="0"/>
    <x v="0"/>
    <x v="0"/>
    <n v="46066"/>
    <s v="febrero"/>
    <n v="2026"/>
    <x v="1"/>
    <x v="0"/>
    <n v="0.05"/>
    <n v="1155.7604999999999"/>
  </r>
  <r>
    <x v="1"/>
    <n v="845"/>
    <n v="0"/>
    <d v="2025-11-18T00:00:00"/>
    <d v="2026-04-01T00:00:00"/>
    <d v="2026-04-12T00:00:00"/>
    <x v="16"/>
    <n v="47"/>
    <m/>
    <n v="5694.04"/>
    <s v="USD"/>
    <n v="4896.8743999999997"/>
    <n v="724.61"/>
    <n v="623.16459999999995"/>
    <n v="0.12725762376098518"/>
    <x v="7"/>
    <x v="0"/>
    <x v="1"/>
    <x v="1"/>
    <n v="46169"/>
    <s v="mayo"/>
    <n v="2026"/>
    <x v="1"/>
    <x v="2"/>
    <n v="0.5"/>
    <n v="311.58229999999998"/>
  </r>
  <r>
    <x v="1"/>
    <n v="846"/>
    <n v="0"/>
    <d v="2025-11-18T00:00:00"/>
    <d v="2026-03-27T00:00:00"/>
    <d v="2026-04-03T00:00:00"/>
    <x v="35"/>
    <n v="47"/>
    <m/>
    <n v="101740"/>
    <s v="USD"/>
    <n v="87496.4"/>
    <n v="0"/>
    <n v="0"/>
    <n v="0"/>
    <x v="7"/>
    <x v="0"/>
    <x v="10"/>
    <x v="1"/>
    <n v="46160"/>
    <s v="mayo"/>
    <n v="2026"/>
    <x v="1"/>
    <x v="0"/>
    <n v="0.05"/>
    <n v="0"/>
  </r>
  <r>
    <x v="1"/>
    <n v="847"/>
    <n v="0"/>
    <d v="2025-11-19T00:00:00"/>
    <d v="2025-11-21T00:00:00"/>
    <d v="2025-11-21T00:00:00"/>
    <x v="15"/>
    <n v="47"/>
    <m/>
    <n v="1300.47"/>
    <s v="USD"/>
    <n v="1118.4041999999999"/>
    <n v="221.94"/>
    <n v="190.86840000000001"/>
    <n v="0.17066137627165565"/>
    <x v="7"/>
    <x v="0"/>
    <x v="9"/>
    <x v="0"/>
    <n v="46027"/>
    <s v="enero"/>
    <n v="2026"/>
    <x v="1"/>
    <x v="0"/>
    <n v="0"/>
    <n v="190.86840000000001"/>
  </r>
  <r>
    <x v="1"/>
    <n v="848"/>
    <n v="0"/>
    <d v="2025-11-19T00:00:00"/>
    <d v="2025-12-19T00:00:00"/>
    <d v="2026-01-07T00:00:00"/>
    <x v="18"/>
    <n v="47"/>
    <m/>
    <n v="79566.759999999995"/>
    <s v="USD"/>
    <n v="68427.4136"/>
    <n v="13277.12"/>
    <n v="11418.323200000001"/>
    <n v="0.16686767187705018"/>
    <x v="7"/>
    <x v="0"/>
    <x v="0"/>
    <x v="0"/>
    <n v="46074"/>
    <s v="febrero"/>
    <n v="2026"/>
    <x v="1"/>
    <x v="0"/>
    <n v="0.05"/>
    <n v="10847.40704"/>
  </r>
  <r>
    <x v="1"/>
    <n v="849"/>
    <n v="0"/>
    <d v="2025-11-19T00:00:00"/>
    <d v="2025-12-22T00:00:00"/>
    <d v="2025-12-27T00:00:00"/>
    <x v="17"/>
    <n v="47"/>
    <m/>
    <n v="1576.7"/>
    <s v="USD"/>
    <n v="1355.962"/>
    <n v="0"/>
    <n v="0"/>
    <n v="0"/>
    <x v="7"/>
    <x v="0"/>
    <x v="0"/>
    <x v="0"/>
    <n v="46063"/>
    <s v="febrero"/>
    <n v="2026"/>
    <x v="1"/>
    <x v="2"/>
    <n v="0.5"/>
    <n v="0"/>
  </r>
  <r>
    <x v="1"/>
    <n v="850"/>
    <n v="0"/>
    <d v="2025-11-19T00:00:00"/>
    <d v="2025-12-25T00:00:00"/>
    <d v="2026-01-07T00:00:00"/>
    <x v="33"/>
    <n v="47"/>
    <s v="EDUARDOH"/>
    <n v="178391.63"/>
    <s v="USD"/>
    <n v="153416.80180000002"/>
    <n v="21884.22"/>
    <n v="18820.429200000002"/>
    <n v="0.1226751501738058"/>
    <x v="7"/>
    <x v="0"/>
    <x v="0"/>
    <x v="0"/>
    <n v="46074"/>
    <s v="febrero"/>
    <n v="2026"/>
    <x v="1"/>
    <x v="2"/>
    <n v="0.6"/>
    <n v="7528.1716800000013"/>
  </r>
  <r>
    <x v="1"/>
    <n v="851"/>
    <n v="0"/>
    <d v="2025-11-20T00:00:00"/>
    <d v="2025-11-26T00:00:00"/>
    <d v="2025-11-28T00:00:00"/>
    <x v="23"/>
    <n v="47"/>
    <m/>
    <n v="430"/>
    <s v="USD"/>
    <n v="369.8"/>
    <n v="71.42"/>
    <n v="61.421199999999999"/>
    <n v="0.16609302325581393"/>
    <x v="7"/>
    <x v="0"/>
    <x v="9"/>
    <x v="0"/>
    <n v="46034"/>
    <s v="enero"/>
    <n v="2026"/>
    <x v="1"/>
    <x v="0"/>
    <n v="0"/>
    <n v="61.421199999999999"/>
  </r>
  <r>
    <x v="1"/>
    <n v="852"/>
    <n v="0"/>
    <d v="2025-11-21T00:00:00"/>
    <d v="2025-04-04T00:00:00"/>
    <d v="2026-04-11T00:00:00"/>
    <x v="35"/>
    <n v="47"/>
    <s v="JAIMEG"/>
    <n v="11149.92"/>
    <s v="USD"/>
    <n v="9588.9311999999991"/>
    <n v="1115"/>
    <n v="958.9"/>
    <n v="0.10000071749393719"/>
    <x v="7"/>
    <x v="0"/>
    <x v="1"/>
    <x v="0"/>
    <n v="46168"/>
    <s v="mayo"/>
    <n v="2026"/>
    <x v="1"/>
    <x v="0"/>
    <n v="0.05"/>
    <n v="910.95499999999993"/>
  </r>
  <r>
    <x v="1"/>
    <n v="853"/>
    <n v="0"/>
    <d v="2025-11-21T00:00:00"/>
    <d v="2026-01-07T00:00:00"/>
    <d v="2026-07-20T00:00:00"/>
    <x v="42"/>
    <n v="47"/>
    <m/>
    <n v="25203.119999999999"/>
    <s v="USD"/>
    <n v="21674.683199999999"/>
    <n v="1928.43"/>
    <n v="1658.4498000000001"/>
    <n v="7.6515526649081553E-2"/>
    <x v="7"/>
    <x v="0"/>
    <x v="8"/>
    <x v="1"/>
    <n v="46268"/>
    <s v="septiembre"/>
    <n v="2026"/>
    <x v="1"/>
    <x v="0"/>
    <n v="0"/>
    <n v="1658.4498000000001"/>
  </r>
  <r>
    <x v="1"/>
    <n v="854"/>
    <n v="0"/>
    <d v="2025-11-24T00:00:00"/>
    <d v="2025-11-20T00:00:00"/>
    <d v="2025-11-21T00:00:00"/>
    <x v="22"/>
    <n v="48"/>
    <m/>
    <n v="2588.88"/>
    <s v="USD"/>
    <n v="2226.4367999999999"/>
    <n v="0"/>
    <n v="0"/>
    <n v="0"/>
    <x v="7"/>
    <x v="0"/>
    <x v="9"/>
    <x v="0"/>
    <n v="46027"/>
    <s v="enero"/>
    <n v="2026"/>
    <x v="1"/>
    <x v="2"/>
    <n v="0.5"/>
    <n v="0"/>
  </r>
  <r>
    <x v="1"/>
    <n v="855"/>
    <n v="0"/>
    <d v="2025-11-24T00:00:00"/>
    <d v="2026-08-24T00:00:00"/>
    <d v="2026-09-06T00:00:00"/>
    <x v="21"/>
    <n v="48"/>
    <m/>
    <n v="500"/>
    <s v="USD"/>
    <n v="430"/>
    <n v="500"/>
    <n v="430"/>
    <n v="1"/>
    <x v="7"/>
    <x v="0"/>
    <x v="4"/>
    <x v="1"/>
    <n v="46316"/>
    <s v="octubre"/>
    <n v="2026"/>
    <x v="1"/>
    <x v="2"/>
    <n v="0.5"/>
    <n v="215"/>
  </r>
  <r>
    <x v="1"/>
    <n v="856"/>
    <n v="0"/>
    <d v="2025-11-24T00:00:00"/>
    <d v="2025-11-21T00:00:00"/>
    <d v="2025-11-24T00:00:00"/>
    <x v="43"/>
    <n v="48"/>
    <m/>
    <n v="8775"/>
    <s v="EUR"/>
    <n v="8775"/>
    <n v="877.5"/>
    <n v="877.5"/>
    <n v="0.1"/>
    <x v="7"/>
    <x v="0"/>
    <x v="9"/>
    <x v="0"/>
    <n v="46030"/>
    <s v="enero"/>
    <n v="2026"/>
    <x v="1"/>
    <x v="2"/>
    <n v="0.5"/>
    <n v="438.75"/>
  </r>
  <r>
    <x v="1"/>
    <n v="857"/>
    <n v="0"/>
    <d v="2025-11-24T00:00:00"/>
    <d v="2025-11-23T00:00:00"/>
    <d v="2025-11-26T00:00:00"/>
    <x v="43"/>
    <n v="48"/>
    <m/>
    <n v="9081"/>
    <s v="EUR"/>
    <n v="9081"/>
    <n v="908.1"/>
    <n v="908.1"/>
    <n v="0.1"/>
    <x v="7"/>
    <x v="0"/>
    <x v="9"/>
    <x v="0"/>
    <n v="46032"/>
    <s v="enero"/>
    <n v="2026"/>
    <x v="1"/>
    <x v="2"/>
    <n v="0.5"/>
    <n v="454.05"/>
  </r>
  <r>
    <x v="1"/>
    <n v="858"/>
    <n v="0"/>
    <d v="2025-11-24T00:00:00"/>
    <d v="2025-11-14T00:00:00"/>
    <d v="2025-11-17T00:00:00"/>
    <x v="22"/>
    <n v="48"/>
    <m/>
    <n v="6523.9"/>
    <s v="USD"/>
    <n v="5610.5539999999992"/>
    <n v="782.87"/>
    <n v="673.26819999999998"/>
    <n v="0.12000030656509145"/>
    <x v="7"/>
    <x v="0"/>
    <x v="9"/>
    <x v="0"/>
    <n v="46023"/>
    <s v="enero"/>
    <n v="2026"/>
    <x v="1"/>
    <x v="2"/>
    <n v="0.5"/>
    <n v="336.63409999999999"/>
  </r>
  <r>
    <x v="1"/>
    <n v="859"/>
    <n v="0"/>
    <d v="2025-11-24T00:00:00"/>
    <d v="2026-11-25T00:00:00"/>
    <d v="2026-11-29T00:00:00"/>
    <x v="43"/>
    <n v="48"/>
    <m/>
    <n v="72800"/>
    <s v="USD"/>
    <n v="62608"/>
    <n v="1820"/>
    <n v="1565.2"/>
    <n v="2.5000000000000001E-2"/>
    <x v="7"/>
    <x v="0"/>
    <x v="9"/>
    <x v="1"/>
    <n v="46400"/>
    <s v="enero"/>
    <n v="2027"/>
    <x v="1"/>
    <x v="2"/>
    <n v="0.5"/>
    <n v="782.6"/>
  </r>
  <r>
    <x v="1"/>
    <n v="860"/>
    <n v="0"/>
    <d v="2025-11-24T00:00:00"/>
    <d v="2025-12-12T00:00:00"/>
    <d v="2025-12-15T00:00:00"/>
    <x v="22"/>
    <n v="48"/>
    <m/>
    <n v="10493"/>
    <s v="GBP"/>
    <n v="11962.019999999999"/>
    <n v="1049.3"/>
    <n v="1196.2019999999998"/>
    <n v="9.9999999999999992E-2"/>
    <x v="7"/>
    <x v="0"/>
    <x v="0"/>
    <x v="0"/>
    <n v="46051"/>
    <s v="enero"/>
    <n v="2026"/>
    <x v="1"/>
    <x v="2"/>
    <n v="0.5"/>
    <n v="598.10099999999989"/>
  </r>
  <r>
    <x v="1"/>
    <n v="861"/>
    <n v="0"/>
    <d v="2025-11-24T00:00:00"/>
    <d v="2025-09-30T00:00:00"/>
    <d v="2025-10-02T00:00:00"/>
    <x v="22"/>
    <n v="48"/>
    <m/>
    <n v="275.92"/>
    <s v="EUR"/>
    <n v="275.92"/>
    <n v="27.59"/>
    <n v="27.59"/>
    <n v="9.9992751522180331E-2"/>
    <x v="7"/>
    <x v="0"/>
    <x v="7"/>
    <x v="0"/>
    <n v="45977"/>
    <s v="noviembre"/>
    <n v="2025"/>
    <x v="1"/>
    <x v="2"/>
    <n v="0.5"/>
    <n v="13.795"/>
  </r>
  <r>
    <x v="1"/>
    <n v="862"/>
    <n v="0"/>
    <d v="2025-11-24T00:00:00"/>
    <d v="2025-12-17T00:00:00"/>
    <d v="2025-12-18T00:00:00"/>
    <x v="18"/>
    <n v="48"/>
    <m/>
    <n v="263.72000000000003"/>
    <s v="USD"/>
    <n v="226.79920000000001"/>
    <n v="0"/>
    <n v="0"/>
    <n v="0"/>
    <x v="7"/>
    <x v="0"/>
    <x v="0"/>
    <x v="0"/>
    <n v="46054"/>
    <s v="febrero"/>
    <n v="2026"/>
    <x v="1"/>
    <x v="0"/>
    <n v="0.05"/>
    <n v="0"/>
  </r>
  <r>
    <x v="1"/>
    <n v="863"/>
    <n v="0"/>
    <d v="2025-11-25T00:00:00"/>
    <d v="2025-12-29T00:00:00"/>
    <d v="2026-01-03T00:00:00"/>
    <x v="20"/>
    <n v="48"/>
    <m/>
    <n v="13750"/>
    <s v="EUR"/>
    <n v="13750"/>
    <n v="1250"/>
    <n v="1250"/>
    <n v="9.0909090909090912E-2"/>
    <x v="7"/>
    <x v="0"/>
    <x v="0"/>
    <x v="0"/>
    <n v="46070"/>
    <s v="febrero"/>
    <n v="2026"/>
    <x v="1"/>
    <x v="2"/>
    <n v="0.75"/>
    <n v="312.5"/>
  </r>
  <r>
    <x v="1"/>
    <n v="864"/>
    <n v="0"/>
    <d v="2025-11-26T00:00:00"/>
    <d v="2025-12-15T00:00:00"/>
    <d v="2025-12-15T00:00:00"/>
    <x v="36"/>
    <n v="48"/>
    <s v="ISRAELB,MARC1989"/>
    <n v="287.76"/>
    <s v="USD"/>
    <n v="247.47359999999998"/>
    <n v="36.450000000000003"/>
    <n v="31.347000000000001"/>
    <n v="0.12666805671392828"/>
    <x v="7"/>
    <x v="0"/>
    <x v="0"/>
    <x v="0"/>
    <n v="46051"/>
    <s v="enero"/>
    <n v="2026"/>
    <x v="1"/>
    <x v="0"/>
    <n v="0"/>
    <n v="31.347000000000001"/>
  </r>
  <r>
    <x v="1"/>
    <n v="865"/>
    <n v="0"/>
    <d v="2025-11-27T00:00:00"/>
    <d v="2026-01-03T00:00:00"/>
    <d v="2026-01-07T00:00:00"/>
    <x v="35"/>
    <n v="48"/>
    <s v="MARC1989"/>
    <n v="5615.14"/>
    <s v="USD"/>
    <n v="4829.0204000000003"/>
    <n v="561.51"/>
    <n v="482.89859999999999"/>
    <n v="9.9999287640201301E-2"/>
    <x v="7"/>
    <x v="0"/>
    <x v="8"/>
    <x v="1"/>
    <n v="46074"/>
    <s v="febrero"/>
    <n v="2026"/>
    <x v="1"/>
    <x v="0"/>
    <n v="0.05"/>
    <n v="458.75367"/>
  </r>
  <r>
    <x v="1"/>
    <n v="867"/>
    <n v="0"/>
    <d v="2025-11-27T00:00:00"/>
    <d v="2026-05-27T00:00:00"/>
    <d v="2026-06-02T00:00:00"/>
    <x v="2"/>
    <n v="48"/>
    <s v="ANDREAG,JAIMEG"/>
    <n v="16067.26"/>
    <s v="EUR"/>
    <n v="16067.26"/>
    <n v="3410.67"/>
    <n v="3410.67"/>
    <n v="0.21227452596148938"/>
    <x v="7"/>
    <x v="0"/>
    <x v="2"/>
    <x v="1"/>
    <n v="46220"/>
    <s v="julio"/>
    <n v="2026"/>
    <x v="0"/>
    <x v="0"/>
    <n v="7.0000000000000007E-2"/>
    <n v="3171.9231"/>
  </r>
  <r>
    <x v="1"/>
    <n v="868"/>
    <n v="0"/>
    <d v="2025-11-27T00:00:00"/>
    <d v="2025-12-26T00:00:00"/>
    <d v="2026-01-09T00:00:00"/>
    <x v="15"/>
    <n v="48"/>
    <m/>
    <n v="7889.08"/>
    <s v="USD"/>
    <n v="6784.6088"/>
    <n v="150"/>
    <n v="129"/>
    <n v="1.9013623895308453E-2"/>
    <x v="7"/>
    <x v="0"/>
    <x v="0"/>
    <x v="0"/>
    <n v="46076"/>
    <s v="febrero"/>
    <n v="2026"/>
    <x v="1"/>
    <x v="0"/>
    <n v="0"/>
    <n v="129"/>
  </r>
  <r>
    <x v="1"/>
    <n v="869"/>
    <n v="0"/>
    <d v="2025-11-28T00:00:00"/>
    <d v="2025-12-02T00:00:00"/>
    <d v="2025-12-05T00:00:00"/>
    <x v="15"/>
    <n v="48"/>
    <m/>
    <n v="1335.81"/>
    <s v="USD"/>
    <n v="1148.7965999999999"/>
    <n v="56.2"/>
    <n v="48.332000000000001"/>
    <n v="4.2071851535772309E-2"/>
    <x v="7"/>
    <x v="0"/>
    <x v="0"/>
    <x v="0"/>
    <n v="46041"/>
    <s v="enero"/>
    <n v="2026"/>
    <x v="1"/>
    <x v="0"/>
    <n v="0"/>
    <n v="48.332000000000001"/>
  </r>
  <r>
    <x v="1"/>
    <n v="870"/>
    <n v="0"/>
    <d v="2025-12-01T00:00:00"/>
    <d v="2026-04-26T00:00:00"/>
    <d v="2026-05-02T00:00:00"/>
    <x v="31"/>
    <n v="49"/>
    <m/>
    <n v="19002"/>
    <s v="USD"/>
    <n v="16341.72"/>
    <n v="2850.3"/>
    <n v="2451.2580000000003"/>
    <n v="0.15000000000000002"/>
    <x v="8"/>
    <x v="0"/>
    <x v="1"/>
    <x v="1"/>
    <n v="46189"/>
    <s v="junio"/>
    <n v="2026"/>
    <x v="1"/>
    <x v="2"/>
    <n v="0.6"/>
    <n v="980.50320000000011"/>
  </r>
  <r>
    <x v="1"/>
    <n v="871"/>
    <n v="0"/>
    <d v="2025-12-01T00:00:00"/>
    <d v="2025-12-02T00:00:00"/>
    <d v="2025-12-02T00:00:00"/>
    <x v="18"/>
    <n v="49"/>
    <m/>
    <n v="104592"/>
    <s v="MXN"/>
    <n v="4915.8239999999996"/>
    <n v="800"/>
    <n v="37.6"/>
    <n v="7.6487685482637307E-3"/>
    <x v="8"/>
    <x v="0"/>
    <x v="0"/>
    <x v="0"/>
    <n v="46038"/>
    <s v="enero"/>
    <n v="2026"/>
    <x v="1"/>
    <x v="0"/>
    <n v="0.05"/>
    <n v="35.72"/>
  </r>
  <r>
    <x v="1"/>
    <n v="873"/>
    <n v="0"/>
    <d v="2025-12-02T00:00:00"/>
    <d v="2025-10-27T00:00:00"/>
    <d v="2025-12-31T00:00:00"/>
    <x v="36"/>
    <n v="49"/>
    <s v="MARC1989"/>
    <n v="4827"/>
    <s v="USD"/>
    <n v="4151.22"/>
    <n v="536.09"/>
    <n v="461.03740000000005"/>
    <n v="0.11106070022788482"/>
    <x v="8"/>
    <x v="0"/>
    <x v="6"/>
    <x v="0"/>
    <n v="46067"/>
    <s v="febrero"/>
    <n v="2026"/>
    <x v="1"/>
    <x v="0"/>
    <n v="0"/>
    <n v="461.03740000000005"/>
  </r>
  <r>
    <x v="1"/>
    <n v="874"/>
    <n v="0"/>
    <d v="2025-12-02T00:00:00"/>
    <d v="2026-07-27T00:00:00"/>
    <d v="2026-08-02T00:00:00"/>
    <x v="31"/>
    <n v="49"/>
    <m/>
    <n v="18040"/>
    <s v="USD"/>
    <n v="15514.4"/>
    <n v="3247.2"/>
    <n v="2792.5919999999996"/>
    <n v="0.18"/>
    <x v="8"/>
    <x v="0"/>
    <x v="3"/>
    <x v="1"/>
    <n v="46281"/>
    <s v="septiembre"/>
    <n v="2026"/>
    <x v="1"/>
    <x v="2"/>
    <n v="0.6"/>
    <n v="1117.0367999999999"/>
  </r>
  <r>
    <x v="1"/>
    <n v="875"/>
    <n v="0"/>
    <d v="2025-12-02T00:00:00"/>
    <d v="2026-01-03T00:00:00"/>
    <d v="2026-01-03T00:00:00"/>
    <x v="15"/>
    <n v="49"/>
    <m/>
    <n v="1055.3599999999999"/>
    <s v="USD"/>
    <n v="907.60959999999989"/>
    <n v="0"/>
    <n v="0"/>
    <n v="0"/>
    <x v="8"/>
    <x v="0"/>
    <x v="8"/>
    <x v="1"/>
    <n v="46070"/>
    <s v="febrero"/>
    <n v="2026"/>
    <x v="1"/>
    <x v="0"/>
    <n v="0"/>
    <n v="0"/>
  </r>
  <r>
    <x v="1"/>
    <n v="876"/>
    <n v="1"/>
    <d v="2025-12-02T00:00:00"/>
    <d v="2025-05-30T00:00:00"/>
    <d v="2025-06-01T00:00:00"/>
    <x v="21"/>
    <n v="49"/>
    <m/>
    <n v="508.64"/>
    <s v="USD"/>
    <n v="437.43039999999996"/>
    <n v="39.79"/>
    <n v="34.2194"/>
    <n v="7.8228216420257957E-2"/>
    <x v="8"/>
    <x v="0"/>
    <x v="2"/>
    <x v="0"/>
    <n v="45854"/>
    <s v="julio"/>
    <n v="2025"/>
    <x v="1"/>
    <x v="2"/>
    <n v="0.5"/>
    <n v="17.1097"/>
  </r>
  <r>
    <x v="1"/>
    <n v="877"/>
    <n v="0"/>
    <d v="2025-12-02T00:00:00"/>
    <d v="2025-11-17T00:00:00"/>
    <d v="2025-11-26T00:00:00"/>
    <x v="38"/>
    <n v="49"/>
    <m/>
    <n v="10000"/>
    <s v="USD"/>
    <n v="8600"/>
    <n v="877.5"/>
    <n v="754.65"/>
    <n v="8.7749999999999995E-2"/>
    <x v="8"/>
    <x v="0"/>
    <x v="9"/>
    <x v="0"/>
    <n v="46032"/>
    <s v="enero"/>
    <n v="2026"/>
    <x v="1"/>
    <x v="2"/>
    <n v="0.65"/>
    <n v="264.1275"/>
  </r>
  <r>
    <x v="1"/>
    <n v="878"/>
    <n v="0"/>
    <d v="2025-12-03T00:00:00"/>
    <d v="2025-12-04T00:00:00"/>
    <d v="2025-12-05T00:00:00"/>
    <x v="19"/>
    <n v="49"/>
    <m/>
    <n v="1100"/>
    <s v="EUR"/>
    <n v="1100"/>
    <n v="280"/>
    <n v="280"/>
    <n v="0.25454545454545452"/>
    <x v="8"/>
    <x v="0"/>
    <x v="0"/>
    <x v="0"/>
    <n v="46041"/>
    <s v="enero"/>
    <n v="2026"/>
    <x v="1"/>
    <x v="2"/>
    <n v="0.5"/>
    <n v="140"/>
  </r>
  <r>
    <x v="1"/>
    <n v="879"/>
    <n v="1"/>
    <d v="2025-12-03T00:00:00"/>
    <d v="2025-10-20T00:00:00"/>
    <d v="2025-10-24T00:00:00"/>
    <x v="36"/>
    <n v="49"/>
    <s v="MARC1989"/>
    <n v="5281.02"/>
    <s v="USD"/>
    <n v="4541.6772000000001"/>
    <n v="647.19000000000005"/>
    <n v="556.58339999999998"/>
    <n v="0.12255018916800163"/>
    <x v="8"/>
    <x v="0"/>
    <x v="6"/>
    <x v="0"/>
    <n v="45999"/>
    <s v="diciembre"/>
    <n v="2025"/>
    <x v="1"/>
    <x v="0"/>
    <n v="0"/>
    <n v="556.58339999999998"/>
  </r>
  <r>
    <x v="1"/>
    <n v="880"/>
    <n v="1"/>
    <d v="2025-12-03T00:00:00"/>
    <d v="2025-10-25T00:00:00"/>
    <d v="2025-10-29T00:00:00"/>
    <x v="38"/>
    <n v="49"/>
    <m/>
    <n v="7141.22"/>
    <s v="USD"/>
    <n v="6141.4492"/>
    <n v="419.24"/>
    <n v="360.54640000000001"/>
    <n v="5.8707055657156622E-2"/>
    <x v="8"/>
    <x v="0"/>
    <x v="6"/>
    <x v="0"/>
    <n v="46004"/>
    <s v="diciembre"/>
    <n v="2025"/>
    <x v="1"/>
    <x v="2"/>
    <n v="0.65"/>
    <n v="126.19123999999999"/>
  </r>
  <r>
    <x v="1"/>
    <n v="881"/>
    <n v="0"/>
    <d v="2025-12-03T00:00:00"/>
    <d v="2026-01-28T00:00:00"/>
    <d v="2026-02-01T00:00:00"/>
    <x v="36"/>
    <n v="49"/>
    <s v="MARC1989"/>
    <n v="81600"/>
    <s v="MXN"/>
    <n v="3835.2"/>
    <n v="6000"/>
    <n v="282"/>
    <n v="7.3529411764705885E-2"/>
    <x v="8"/>
    <x v="0"/>
    <x v="8"/>
    <x v="1"/>
    <n v="46099"/>
    <s v="marzo"/>
    <n v="2026"/>
    <x v="1"/>
    <x v="0"/>
    <n v="0"/>
    <n v="282"/>
  </r>
  <r>
    <x v="1"/>
    <n v="882"/>
    <n v="0"/>
    <d v="2025-12-03T00:00:00"/>
    <d v="2026-01-10T00:00:00"/>
    <d v="2026-01-14T00:00:00"/>
    <x v="38"/>
    <n v="49"/>
    <m/>
    <n v="427120"/>
    <s v="JPY"/>
    <n v="2391.8719999999998"/>
    <n v="30976"/>
    <n v="173.46559999999999"/>
    <n v="7.2522944371605169E-2"/>
    <x v="8"/>
    <x v="0"/>
    <x v="8"/>
    <x v="1"/>
    <n v="46081"/>
    <s v="febrero"/>
    <n v="2026"/>
    <x v="1"/>
    <x v="2"/>
    <n v="0.65"/>
    <n v="60.712959999999995"/>
  </r>
  <r>
    <x v="1"/>
    <n v="883"/>
    <n v="0"/>
    <d v="2025-12-03T00:00:00"/>
    <d v="2026-02-12T00:00:00"/>
    <d v="2026-02-15T00:00:00"/>
    <x v="25"/>
    <n v="49"/>
    <m/>
    <n v="2304.39"/>
    <s v="USD"/>
    <n v="1981.7753999999998"/>
    <n v="10"/>
    <n v="8.6"/>
    <n v="4.3395432196806968E-3"/>
    <x v="8"/>
    <x v="0"/>
    <x v="11"/>
    <x v="1"/>
    <n v="46113"/>
    <s v="abril"/>
    <n v="2026"/>
    <x v="1"/>
    <x v="2"/>
    <n v="0.5"/>
    <n v="4.3"/>
  </r>
  <r>
    <x v="1"/>
    <n v="884"/>
    <n v="0"/>
    <d v="2025-12-03T00:00:00"/>
    <d v="2025-10-11T00:00:00"/>
    <d v="2025-10-13T00:00:00"/>
    <x v="38"/>
    <n v="49"/>
    <m/>
    <n v="759.07"/>
    <s v="USD"/>
    <n v="652.80020000000002"/>
    <n v="63.52"/>
    <n v="54.627200000000002"/>
    <n v="8.3681346911352053E-2"/>
    <x v="8"/>
    <x v="0"/>
    <x v="6"/>
    <x v="0"/>
    <n v="45988"/>
    <s v="noviembre"/>
    <n v="2025"/>
    <x v="1"/>
    <x v="2"/>
    <n v="0.65"/>
    <n v="19.119520000000001"/>
  </r>
  <r>
    <x v="1"/>
    <n v="885"/>
    <n v="0"/>
    <d v="2025-12-04T00:00:00"/>
    <d v="2025-12-20T00:00:00"/>
    <d v="2025-12-27T00:00:00"/>
    <x v="0"/>
    <n v="49"/>
    <s v="JAIMEG"/>
    <n v="1"/>
    <s v="USD"/>
    <n v="0.86"/>
    <n v="1"/>
    <n v="0.86"/>
    <n v="1"/>
    <x v="8"/>
    <x v="0"/>
    <x v="0"/>
    <x v="0"/>
    <n v="46063"/>
    <s v="febrero"/>
    <n v="2026"/>
    <x v="0"/>
    <x v="0"/>
    <n v="7.0000000000000007E-2"/>
    <n v="0.79979999999999996"/>
  </r>
  <r>
    <x v="1"/>
    <n v="886"/>
    <n v="0"/>
    <d v="2025-12-04T00:00:00"/>
    <d v="2026-07-23T00:00:00"/>
    <d v="2026-08-07T00:00:00"/>
    <x v="1"/>
    <n v="49"/>
    <s v="MARC1989,MARTINB"/>
    <n v="335788"/>
    <s v="USD"/>
    <n v="288777.68"/>
    <n v="50539"/>
    <n v="43463.54"/>
    <n v="0.15050865426995605"/>
    <x v="8"/>
    <x v="0"/>
    <x v="3"/>
    <x v="1"/>
    <n v="46286"/>
    <s v="septiembre"/>
    <n v="2026"/>
    <x v="0"/>
    <x v="0"/>
    <n v="7.0000000000000007E-2"/>
    <n v="40421.092199999999"/>
  </r>
  <r>
    <x v="1"/>
    <n v="887"/>
    <n v="0"/>
    <d v="2025-12-04T00:00:00"/>
    <d v="2025-03-15T00:00:00"/>
    <d v="2026-03-18T00:00:00"/>
    <x v="35"/>
    <n v="49"/>
    <s v="JORGEP,MARC1989"/>
    <n v="200000"/>
    <s v="MXN"/>
    <n v="9400"/>
    <n v="0"/>
    <n v="0"/>
    <n v="0"/>
    <x v="8"/>
    <x v="0"/>
    <x v="10"/>
    <x v="0"/>
    <n v="46144"/>
    <s v="mayo"/>
    <n v="2026"/>
    <x v="1"/>
    <x v="0"/>
    <n v="0.05"/>
    <n v="0"/>
  </r>
  <r>
    <x v="1"/>
    <n v="888"/>
    <n v="0"/>
    <d v="2025-12-04T00:00:00"/>
    <d v="2025-12-22T00:00:00"/>
    <d v="2025-12-22T00:00:00"/>
    <x v="18"/>
    <n v="49"/>
    <m/>
    <n v="24249"/>
    <s v="MXN"/>
    <n v="1139.703"/>
    <n v="2100"/>
    <n v="98.7"/>
    <n v="8.6601509340591368E-2"/>
    <x v="8"/>
    <x v="0"/>
    <x v="0"/>
    <x v="0"/>
    <n v="46058"/>
    <s v="febrero"/>
    <n v="2026"/>
    <x v="1"/>
    <x v="0"/>
    <n v="0.05"/>
    <n v="93.765000000000001"/>
  </r>
  <r>
    <x v="1"/>
    <n v="890"/>
    <n v="0"/>
    <d v="2025-12-04T00:00:00"/>
    <d v="2025-12-26T00:00:00"/>
    <d v="2026-01-03T00:00:00"/>
    <x v="23"/>
    <n v="49"/>
    <m/>
    <n v="39628"/>
    <s v="MXN"/>
    <n v="1862.5160000000001"/>
    <n v="0"/>
    <n v="0"/>
    <n v="0"/>
    <x v="8"/>
    <x v="0"/>
    <x v="0"/>
    <x v="0"/>
    <n v="46070"/>
    <s v="febrero"/>
    <n v="2026"/>
    <x v="1"/>
    <x v="0"/>
    <n v="0"/>
    <n v="0"/>
  </r>
  <r>
    <x v="1"/>
    <n v="891"/>
    <n v="0"/>
    <d v="2025-12-05T00:00:00"/>
    <d v="2026-06-11T00:00:00"/>
    <d v="2026-07-23T00:00:00"/>
    <x v="31"/>
    <n v="49"/>
    <m/>
    <n v="5550906"/>
    <s v="MXN"/>
    <n v="260892.58199999999"/>
    <n v="0"/>
    <n v="0"/>
    <n v="0"/>
    <x v="8"/>
    <x v="0"/>
    <x v="5"/>
    <x v="1"/>
    <n v="46271"/>
    <s v="septiembre"/>
    <n v="2026"/>
    <x v="1"/>
    <x v="2"/>
    <n v="0.6"/>
    <n v="0"/>
  </r>
  <r>
    <x v="1"/>
    <n v="892"/>
    <n v="0"/>
    <d v="2025-12-05T00:00:00"/>
    <d v="2025-10-09T00:00:00"/>
    <d v="2025-10-12T00:00:00"/>
    <x v="38"/>
    <n v="49"/>
    <m/>
    <n v="4772.49"/>
    <s v="USD"/>
    <n v="4104.3413999999993"/>
    <n v="387.25"/>
    <n v="333.03499999999997"/>
    <n v="8.1142129161087817E-2"/>
    <x v="8"/>
    <x v="0"/>
    <x v="6"/>
    <x v="0"/>
    <n v="45987"/>
    <s v="noviembre"/>
    <n v="2025"/>
    <x v="1"/>
    <x v="2"/>
    <n v="0.65"/>
    <n v="116.56224999999998"/>
  </r>
  <r>
    <x v="1"/>
    <n v="893"/>
    <n v="0"/>
    <d v="2025-12-05T00:00:00"/>
    <d v="2025-12-20T00:00:00"/>
    <d v="2026-01-04T00:00:00"/>
    <x v="35"/>
    <n v="49"/>
    <s v="DIANAM,MARC1989"/>
    <n v="55478.23"/>
    <s v="USD"/>
    <n v="47711.277800000003"/>
    <n v="8627.33"/>
    <n v="7419.5037999999995"/>
    <n v="0.15550838590200153"/>
    <x v="8"/>
    <x v="0"/>
    <x v="0"/>
    <x v="0"/>
    <n v="46071"/>
    <s v="febrero"/>
    <n v="2026"/>
    <x v="1"/>
    <x v="0"/>
    <n v="0.05"/>
    <n v="7048.5286099999994"/>
  </r>
  <r>
    <x v="1"/>
    <n v="894"/>
    <n v="0"/>
    <d v="2025-12-05T00:00:00"/>
    <d v="2025-12-05T00:00:00"/>
    <d v="2025-12-07T00:00:00"/>
    <x v="18"/>
    <n v="49"/>
    <m/>
    <n v="6855.53"/>
    <s v="MXN"/>
    <n v="322.20990999999998"/>
    <n v="800"/>
    <n v="37.6"/>
    <n v="0.11669411409475272"/>
    <x v="8"/>
    <x v="0"/>
    <x v="0"/>
    <x v="0"/>
    <n v="46043"/>
    <s v="enero"/>
    <n v="2026"/>
    <x v="1"/>
    <x v="0"/>
    <n v="0.05"/>
    <n v="35.72"/>
  </r>
  <r>
    <x v="1"/>
    <n v="895"/>
    <n v="0"/>
    <d v="2025-12-08T00:00:00"/>
    <d v="2026-04-01T00:00:00"/>
    <d v="2026-04-09T00:00:00"/>
    <x v="30"/>
    <n v="50"/>
    <m/>
    <n v="351300"/>
    <s v="MXN"/>
    <n v="16511.099999999999"/>
    <n v="52695"/>
    <n v="2476.665"/>
    <n v="0.15000000000000002"/>
    <x v="8"/>
    <x v="0"/>
    <x v="1"/>
    <x v="1"/>
    <n v="46166"/>
    <s v="mayo"/>
    <n v="2026"/>
    <x v="1"/>
    <x v="2"/>
    <n v="0.5"/>
    <n v="1238.3325"/>
  </r>
  <r>
    <x v="1"/>
    <n v="896"/>
    <n v="0"/>
    <d v="2025-12-08T00:00:00"/>
    <d v="2025-12-18T00:00:00"/>
    <d v="2025-12-26T00:00:00"/>
    <x v="39"/>
    <n v="50"/>
    <m/>
    <n v="11918"/>
    <s v="USD"/>
    <n v="10249.48"/>
    <n v="1771.95"/>
    <n v="1523.877"/>
    <n v="0.14867846954186945"/>
    <x v="8"/>
    <x v="0"/>
    <x v="0"/>
    <x v="0"/>
    <n v="46062"/>
    <s v="febrero"/>
    <n v="2026"/>
    <x v="1"/>
    <x v="2"/>
    <n v="0.5"/>
    <n v="761.93849999999998"/>
  </r>
  <r>
    <x v="1"/>
    <n v="898"/>
    <n v="0"/>
    <d v="2025-12-08T00:00:00"/>
    <d v="2026-02-01T00:00:00"/>
    <d v="2026-02-08T00:00:00"/>
    <x v="21"/>
    <n v="50"/>
    <m/>
    <n v="42660"/>
    <s v="USD"/>
    <n v="36687.599999999999"/>
    <n v="6156"/>
    <n v="5294.16"/>
    <n v="0.14430379746835442"/>
    <x v="8"/>
    <x v="0"/>
    <x v="11"/>
    <x v="1"/>
    <n v="46106"/>
    <s v="marzo"/>
    <n v="2026"/>
    <x v="1"/>
    <x v="2"/>
    <n v="0.5"/>
    <n v="2647.08"/>
  </r>
  <r>
    <x v="1"/>
    <n v="899"/>
    <n v="0"/>
    <d v="2025-12-08T00:00:00"/>
    <d v="2025-12-15T00:00:00"/>
    <d v="2026-02-06T00:00:00"/>
    <x v="15"/>
    <n v="50"/>
    <m/>
    <n v="55133.5"/>
    <s v="USD"/>
    <n v="47414.81"/>
    <n v="500"/>
    <n v="430"/>
    <n v="9.0688964059963545E-3"/>
    <x v="8"/>
    <x v="0"/>
    <x v="0"/>
    <x v="0"/>
    <n v="46104"/>
    <s v="marzo"/>
    <n v="2026"/>
    <x v="1"/>
    <x v="0"/>
    <n v="0"/>
    <n v="430"/>
  </r>
  <r>
    <x v="1"/>
    <n v="900"/>
    <n v="0"/>
    <d v="2025-12-09T00:00:00"/>
    <d v="2025-12-09T00:00:00"/>
    <d v="2026-01-09T00:00:00"/>
    <x v="23"/>
    <n v="50"/>
    <m/>
    <n v="14485"/>
    <s v="MXN"/>
    <n v="680.79499999999996"/>
    <n v="0"/>
    <n v="0"/>
    <n v="0"/>
    <x v="8"/>
    <x v="0"/>
    <x v="0"/>
    <x v="0"/>
    <n v="46076"/>
    <s v="febrero"/>
    <n v="2026"/>
    <x v="1"/>
    <x v="0"/>
    <n v="0"/>
    <n v="0"/>
  </r>
  <r>
    <x v="1"/>
    <n v="901"/>
    <n v="0"/>
    <d v="2025-12-09T00:00:00"/>
    <d v="2025-12-21T00:00:00"/>
    <d v="2025-12-31T00:00:00"/>
    <x v="21"/>
    <n v="50"/>
    <m/>
    <n v="8585.5"/>
    <s v="EUR"/>
    <n v="8585.5"/>
    <n v="912.72"/>
    <n v="912.72"/>
    <n v="0.10630947527808515"/>
    <x v="8"/>
    <x v="0"/>
    <x v="0"/>
    <x v="0"/>
    <n v="46067"/>
    <s v="febrero"/>
    <n v="2026"/>
    <x v="1"/>
    <x v="2"/>
    <n v="0.5"/>
    <n v="456.36"/>
  </r>
  <r>
    <x v="1"/>
    <n v="902"/>
    <n v="0"/>
    <d v="2025-12-09T00:00:00"/>
    <d v="2026-04-11T00:00:00"/>
    <d v="2026-04-14T00:00:00"/>
    <x v="21"/>
    <n v="50"/>
    <m/>
    <n v="4077.73"/>
    <s v="USD"/>
    <n v="3506.8478"/>
    <n v="320.56"/>
    <n v="275.6816"/>
    <n v="7.8612365212998414E-2"/>
    <x v="8"/>
    <x v="0"/>
    <x v="1"/>
    <x v="1"/>
    <n v="46171"/>
    <s v="mayo"/>
    <n v="2026"/>
    <x v="1"/>
    <x v="2"/>
    <n v="0.5"/>
    <n v="137.8408"/>
  </r>
  <r>
    <x v="1"/>
    <n v="903"/>
    <n v="0"/>
    <d v="2025-12-09T00:00:00"/>
    <d v="2026-05-06T00:00:00"/>
    <d v="2026-05-27T00:00:00"/>
    <x v="21"/>
    <n v="50"/>
    <m/>
    <n v="56995.839999999997"/>
    <s v="USD"/>
    <n v="49016.422399999996"/>
    <n v="7801.34"/>
    <n v="6709.1523999999999"/>
    <n v="0.13687560355282072"/>
    <x v="8"/>
    <x v="0"/>
    <x v="2"/>
    <x v="1"/>
    <n v="46214"/>
    <s v="julio"/>
    <n v="2026"/>
    <x v="1"/>
    <x v="2"/>
    <n v="0.5"/>
    <n v="3354.5762"/>
  </r>
  <r>
    <x v="1"/>
    <n v="904"/>
    <n v="0"/>
    <d v="2025-12-09T00:00:00"/>
    <d v="2025-12-28T00:00:00"/>
    <d v="2026-01-03T00:00:00"/>
    <x v="21"/>
    <n v="50"/>
    <m/>
    <n v="6818"/>
    <s v="USD"/>
    <n v="5863.48"/>
    <n v="638.28"/>
    <n v="548.92079999999999"/>
    <n v="9.3616896450572015E-2"/>
    <x v="8"/>
    <x v="0"/>
    <x v="0"/>
    <x v="0"/>
    <n v="46070"/>
    <s v="febrero"/>
    <n v="2026"/>
    <x v="1"/>
    <x v="2"/>
    <n v="0.5"/>
    <n v="274.46039999999999"/>
  </r>
  <r>
    <x v="1"/>
    <n v="905"/>
    <n v="0"/>
    <d v="2025-12-09T00:00:00"/>
    <d v="2026-01-03T00:00:00"/>
    <d v="2026-01-09T00:00:00"/>
    <x v="22"/>
    <n v="50"/>
    <m/>
    <n v="11144"/>
    <s v="USD"/>
    <n v="9583.84"/>
    <n v="0"/>
    <n v="0"/>
    <n v="0"/>
    <x v="8"/>
    <x v="0"/>
    <x v="8"/>
    <x v="1"/>
    <n v="46076"/>
    <s v="febrero"/>
    <n v="2026"/>
    <x v="1"/>
    <x v="2"/>
    <n v="0.5"/>
    <n v="0"/>
  </r>
  <r>
    <x v="1"/>
    <n v="906"/>
    <n v="0"/>
    <d v="2025-12-10T00:00:00"/>
    <d v="2025-12-19T00:00:00"/>
    <d v="2026-01-05T00:00:00"/>
    <x v="2"/>
    <n v="50"/>
    <m/>
    <n v="1"/>
    <s v="USD"/>
    <n v="0.86"/>
    <n v="1"/>
    <n v="0.86"/>
    <n v="1"/>
    <x v="8"/>
    <x v="0"/>
    <x v="0"/>
    <x v="0"/>
    <n v="46072"/>
    <s v="febrero"/>
    <n v="2026"/>
    <x v="0"/>
    <x v="0"/>
    <n v="7.0000000000000007E-2"/>
    <n v="0.79979999999999996"/>
  </r>
  <r>
    <x v="1"/>
    <n v="907"/>
    <n v="0"/>
    <d v="2025-12-10T00:00:00"/>
    <d v="2026-04-16T00:00:00"/>
    <d v="2026-04-19T00:00:00"/>
    <x v="25"/>
    <n v="50"/>
    <m/>
    <n v="23996"/>
    <s v="MXN"/>
    <n v="1127.8119999999999"/>
    <n v="10"/>
    <n v="0.47"/>
    <n v="4.1673612268711455E-4"/>
    <x v="8"/>
    <x v="0"/>
    <x v="1"/>
    <x v="1"/>
    <n v="46176"/>
    <s v="junio"/>
    <n v="2026"/>
    <x v="1"/>
    <x v="2"/>
    <n v="0.5"/>
    <n v="0.23499999999999999"/>
  </r>
  <r>
    <x v="1"/>
    <n v="908"/>
    <n v="0"/>
    <d v="2025-12-10T00:00:00"/>
    <d v="2026-01-01T00:00:00"/>
    <d v="2026-01-05T00:00:00"/>
    <x v="17"/>
    <n v="50"/>
    <m/>
    <n v="105"/>
    <s v="USD"/>
    <n v="90.3"/>
    <n v="105"/>
    <n v="90.3"/>
    <n v="1"/>
    <x v="8"/>
    <x v="0"/>
    <x v="8"/>
    <x v="1"/>
    <n v="46072"/>
    <s v="febrero"/>
    <n v="2026"/>
    <x v="1"/>
    <x v="2"/>
    <n v="0.5"/>
    <n v="45.15"/>
  </r>
  <r>
    <x v="1"/>
    <n v="909"/>
    <n v="0"/>
    <d v="2025-12-10T00:00:00"/>
    <d v="2026-01-08T00:00:00"/>
    <d v="2026-03-24T00:00:00"/>
    <x v="18"/>
    <n v="50"/>
    <m/>
    <n v="28856"/>
    <s v="MXN"/>
    <n v="1356.232"/>
    <n v="0"/>
    <n v="0"/>
    <n v="0"/>
    <x v="8"/>
    <x v="0"/>
    <x v="8"/>
    <x v="1"/>
    <n v="46150"/>
    <s v="mayo"/>
    <n v="2026"/>
    <x v="1"/>
    <x v="0"/>
    <n v="0.05"/>
    <n v="0"/>
  </r>
  <r>
    <x v="1"/>
    <n v="910"/>
    <n v="0"/>
    <d v="2025-12-10T00:00:00"/>
    <d v="2026-01-23T00:00:00"/>
    <d v="2026-01-26T00:00:00"/>
    <x v="38"/>
    <n v="50"/>
    <m/>
    <n v="1"/>
    <s v="USD"/>
    <n v="0.86"/>
    <n v="1"/>
    <n v="0.86"/>
    <n v="1"/>
    <x v="8"/>
    <x v="0"/>
    <x v="8"/>
    <x v="1"/>
    <n v="46093"/>
    <s v="marzo"/>
    <n v="2026"/>
    <x v="1"/>
    <x v="2"/>
    <n v="0.65"/>
    <n v="0.30099999999999993"/>
  </r>
  <r>
    <x v="1"/>
    <n v="911"/>
    <n v="0"/>
    <d v="2025-12-11T00:00:00"/>
    <d v="2025-10-15T00:00:00"/>
    <d v="2025-10-21T00:00:00"/>
    <x v="20"/>
    <n v="50"/>
    <m/>
    <n v="13252"/>
    <s v="USD"/>
    <n v="11396.72"/>
    <n v="1325.2"/>
    <n v="1139.672"/>
    <n v="0.1"/>
    <x v="8"/>
    <x v="0"/>
    <x v="6"/>
    <x v="0"/>
    <n v="45996"/>
    <s v="diciembre"/>
    <n v="2025"/>
    <x v="1"/>
    <x v="2"/>
    <n v="0.75"/>
    <n v="284.91800000000001"/>
  </r>
  <r>
    <x v="1"/>
    <n v="912"/>
    <n v="0"/>
    <d v="2025-12-11T00:00:00"/>
    <d v="2025-07-09T00:00:00"/>
    <d v="2025-07-11T00:00:00"/>
    <x v="20"/>
    <n v="50"/>
    <m/>
    <n v="2058"/>
    <s v="USD"/>
    <n v="1769.8799999999999"/>
    <n v="170.37"/>
    <n v="146.51820000000001"/>
    <n v="8.2784256559766775E-2"/>
    <x v="8"/>
    <x v="0"/>
    <x v="3"/>
    <x v="0"/>
    <n v="45894"/>
    <s v="agosto"/>
    <n v="2025"/>
    <x v="1"/>
    <x v="2"/>
    <n v="0.75"/>
    <n v="36.629549999999995"/>
  </r>
  <r>
    <x v="1"/>
    <n v="866"/>
    <n v="0"/>
    <d v="2025-11-27T00:00:00"/>
    <d v="2026-11-02T00:00:00"/>
    <d v="2026-11-06T00:00:00"/>
    <x v="44"/>
    <n v="48"/>
    <m/>
    <n v="83104"/>
    <s v="MXN"/>
    <n v="3905.8879999999999"/>
    <n v="9972.48"/>
    <n v="468.70655999999997"/>
    <n v="0.12"/>
    <x v="7"/>
    <x v="0"/>
    <x v="9"/>
    <x v="1"/>
    <n v="46377"/>
    <s v="diciembre"/>
    <n v="2026"/>
    <x v="1"/>
    <x v="2"/>
    <n v="0.5"/>
    <n v="234.35327999999998"/>
  </r>
  <r>
    <x v="1"/>
    <n v="872"/>
    <n v="0"/>
    <d v="2025-12-02T00:00:00"/>
    <d v="2026-11-02T00:00:00"/>
    <d v="2026-11-06T00:00:00"/>
    <x v="44"/>
    <n v="49"/>
    <m/>
    <n v="41552"/>
    <s v="MXN"/>
    <n v="1952.944"/>
    <n v="4986.24"/>
    <n v="234.35327999999998"/>
    <n v="0.12"/>
    <x v="8"/>
    <x v="0"/>
    <x v="9"/>
    <x v="1"/>
    <n v="46377"/>
    <s v="diciembre"/>
    <n v="2026"/>
    <x v="1"/>
    <x v="2"/>
    <n v="0.5"/>
    <n v="117.1766399999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0">
  <r>
    <x v="0"/>
    <n v="2"/>
    <n v="1"/>
    <d v="2024-09-20T00:00:00"/>
    <d v="2024-12-20T00:00:00"/>
    <d v="2024-12-26T00:00:00"/>
    <x v="0"/>
    <n v="38"/>
    <s v="MARC1989"/>
    <n v="11800"/>
    <s v="USD"/>
    <n v="10148"/>
    <n v="11800"/>
    <n v="1269.98"/>
    <n v="1092.1828"/>
    <n v="1269.98"/>
    <n v="0.10762542372881356"/>
    <x v="0"/>
    <x v="0"/>
    <n v="12"/>
    <n v="2024"/>
    <n v="45697"/>
    <s v="febrero"/>
    <n v="2025"/>
    <x v="0"/>
    <x v="0"/>
    <n v="0"/>
    <n v="1092.1828"/>
    <d v="2024-09-17T00:00:00"/>
  </r>
  <r>
    <x v="0"/>
    <n v="3"/>
    <n v="1"/>
    <d v="2024-09-23T00:00:00"/>
    <d v="2024-10-03T00:00:00"/>
    <d v="2024-10-07T00:00:00"/>
    <x v="0"/>
    <n v="39"/>
    <s v="MARC1989"/>
    <n v="3400"/>
    <s v="EUR"/>
    <n v="3400"/>
    <n v="3943.9999999999995"/>
    <n v="340"/>
    <n v="340"/>
    <n v="394.4"/>
    <n v="0.1"/>
    <x v="0"/>
    <x v="0"/>
    <n v="10"/>
    <n v="2024"/>
    <n v="45617"/>
    <s v="noviembre"/>
    <n v="2024"/>
    <x v="0"/>
    <x v="0"/>
    <n v="0"/>
    <n v="340"/>
    <d v="2024-09-17T00:00:00"/>
  </r>
  <r>
    <x v="0"/>
    <n v="4"/>
    <n v="1"/>
    <d v="2024-09-23T00:00:00"/>
    <d v="2024-12-15T00:00:00"/>
    <d v="2025-01-02T00:00:00"/>
    <x v="0"/>
    <n v="39"/>
    <s v="MARC1989"/>
    <n v="354545.26"/>
    <s v="MXN"/>
    <n v="17018.172480000001"/>
    <n v="19854.53456"/>
    <n v="74463.899999999994"/>
    <n v="3574.2671999999998"/>
    <n v="4169.9784"/>
    <n v="0.21002649986069477"/>
    <x v="0"/>
    <x v="0"/>
    <n v="12"/>
    <n v="2024"/>
    <n v="45704"/>
    <s v="febrero"/>
    <n v="2025"/>
    <x v="0"/>
    <x v="0"/>
    <n v="0"/>
    <n v="3574.2671999999998"/>
    <d v="2024-09-17T00:00:00"/>
  </r>
  <r>
    <x v="0"/>
    <n v="6"/>
    <n v="1"/>
    <d v="2024-09-26T00:00:00"/>
    <d v="2024-10-02T00:00:00"/>
    <d v="2024-10-13T00:00:00"/>
    <x v="0"/>
    <n v="39"/>
    <s v="MARC1989"/>
    <n v="18389.47"/>
    <s v="EUR"/>
    <n v="18389.47"/>
    <n v="21331.785199999998"/>
    <n v="2913.47"/>
    <n v="2913.47"/>
    <n v="3379.6251999999995"/>
    <n v="0.15843142842072119"/>
    <x v="0"/>
    <x v="0"/>
    <n v="10"/>
    <n v="2024"/>
    <n v="45623"/>
    <s v="noviembre"/>
    <n v="2024"/>
    <x v="0"/>
    <x v="0"/>
    <n v="0"/>
    <n v="2913.47"/>
    <d v="2024-09-17T00:00:00"/>
  </r>
  <r>
    <x v="0"/>
    <n v="7"/>
    <n v="1"/>
    <d v="2024-09-30T00:00:00"/>
    <d v="2024-11-05T00:00:00"/>
    <d v="2024-11-18T00:00:00"/>
    <x v="0"/>
    <n v="40"/>
    <s v="MARC1989"/>
    <n v="182190.48"/>
    <s v="EUR"/>
    <n v="182190.48"/>
    <n v="211340.95679999999"/>
    <n v="25479.17"/>
    <n v="25479.17"/>
    <n v="29555.837199999994"/>
    <n v="0.13984907444121117"/>
    <x v="0"/>
    <x v="0"/>
    <n v="11"/>
    <n v="2024"/>
    <n v="45659"/>
    <s v="enero"/>
    <n v="2025"/>
    <x v="0"/>
    <x v="0"/>
    <n v="0"/>
    <n v="25479.17"/>
    <d v="2024-09-17T00:00:00"/>
  </r>
  <r>
    <x v="0"/>
    <n v="8"/>
    <n v="1"/>
    <d v="2024-10-05T00:00:00"/>
    <d v="2024-10-14T00:00:00"/>
    <d v="2024-10-24T00:00:00"/>
    <x v="0"/>
    <n v="40"/>
    <s v="MARC1989"/>
    <n v="6473.42"/>
    <s v="EUR"/>
    <n v="6473.42"/>
    <n v="7509.1671999999999"/>
    <n v="1573.42"/>
    <n v="1573.42"/>
    <n v="1825.1671999999999"/>
    <n v="0.24305853783625966"/>
    <x v="1"/>
    <x v="0"/>
    <n v="10"/>
    <n v="2024"/>
    <n v="45634"/>
    <s v="diciembre"/>
    <n v="2024"/>
    <x v="0"/>
    <x v="0"/>
    <n v="0"/>
    <n v="1573.42"/>
    <d v="2024-09-17T00:00:00"/>
  </r>
  <r>
    <x v="0"/>
    <n v="9"/>
    <n v="1"/>
    <d v="2024-10-08T00:00:00"/>
    <d v="2024-12-27T00:00:00"/>
    <d v="2025-01-04T00:00:00"/>
    <x v="0"/>
    <n v="41"/>
    <s v="MARC1989"/>
    <n v="38649.61"/>
    <s v="USD"/>
    <n v="33238.664599999996"/>
    <n v="38649.61"/>
    <n v="3188.81"/>
    <n v="2742.3766000000001"/>
    <n v="3188.81"/>
    <n v="8.2505619073517181E-2"/>
    <x v="1"/>
    <x v="0"/>
    <n v="12"/>
    <n v="2024"/>
    <n v="45706"/>
    <s v="febrero"/>
    <n v="2025"/>
    <x v="0"/>
    <x v="0"/>
    <n v="0"/>
    <n v="2742.3766000000001"/>
    <d v="2024-09-17T00:00:00"/>
  </r>
  <r>
    <x v="0"/>
    <n v="10"/>
    <n v="1"/>
    <d v="2024-10-09T00:00:00"/>
    <d v="2024-12-27T00:00:00"/>
    <d v="2024-12-27T00:00:00"/>
    <x v="0"/>
    <n v="41"/>
    <s v="MARC1989"/>
    <n v="1455.62"/>
    <s v="USD"/>
    <n v="1251.8331999999998"/>
    <n v="1455.62"/>
    <n v="294.64"/>
    <n v="253.39039999999997"/>
    <n v="294.64"/>
    <n v="0.20241546557480661"/>
    <x v="1"/>
    <x v="0"/>
    <n v="12"/>
    <n v="2024"/>
    <n v="45698"/>
    <s v="febrero"/>
    <n v="2025"/>
    <x v="0"/>
    <x v="0"/>
    <n v="0"/>
    <n v="253.39039999999997"/>
    <d v="2024-09-17T00:00:00"/>
  </r>
  <r>
    <x v="0"/>
    <n v="11"/>
    <n v="1"/>
    <d v="2024-10-09T00:00:00"/>
    <d v="2024-12-29T00:00:00"/>
    <d v="2025-01-04T00:00:00"/>
    <x v="0"/>
    <n v="41"/>
    <s v="MARC1989"/>
    <n v="1652.27"/>
    <s v="USD"/>
    <n v="1420.9521999999999"/>
    <n v="1652.27"/>
    <n v="42.61"/>
    <n v="36.644599999999997"/>
    <n v="42.61"/>
    <n v="2.5788763337711147E-2"/>
    <x v="1"/>
    <x v="0"/>
    <n v="12"/>
    <n v="2024"/>
    <n v="45706"/>
    <s v="febrero"/>
    <n v="2025"/>
    <x v="0"/>
    <x v="0"/>
    <n v="0"/>
    <n v="36.644599999999997"/>
    <d v="2024-09-17T00:00:00"/>
  </r>
  <r>
    <x v="0"/>
    <n v="12"/>
    <n v="1"/>
    <d v="2024-10-10T00:00:00"/>
    <d v="2024-12-18T00:00:00"/>
    <d v="2024-12-28T00:00:00"/>
    <x v="0"/>
    <n v="41"/>
    <s v="MARC1989"/>
    <n v="31905.85"/>
    <s v="EUR"/>
    <n v="31905.85"/>
    <n v="37010.785999999993"/>
    <n v="9918.2800000000007"/>
    <n v="9918.2800000000007"/>
    <n v="11505.2048"/>
    <n v="0.31086086093929488"/>
    <x v="1"/>
    <x v="0"/>
    <n v="12"/>
    <n v="2024"/>
    <n v="45699"/>
    <s v="febrero"/>
    <n v="2025"/>
    <x v="0"/>
    <x v="0"/>
    <n v="0"/>
    <n v="9918.2800000000007"/>
    <d v="2024-09-17T00:00:00"/>
  </r>
  <r>
    <x v="0"/>
    <n v="13"/>
    <n v="1"/>
    <d v="2024-10-11T00:00:00"/>
    <d v="2024-11-22T00:00:00"/>
    <d v="2024-11-27T00:00:00"/>
    <x v="0"/>
    <n v="41"/>
    <s v="MARC1989"/>
    <n v="6490.08"/>
    <s v="USD"/>
    <n v="5581.4687999999996"/>
    <n v="6490.08"/>
    <n v="1244.92"/>
    <n v="1070.6312"/>
    <n v="1244.92"/>
    <n v="0.19181889899662255"/>
    <x v="1"/>
    <x v="0"/>
    <n v="11"/>
    <n v="2024"/>
    <n v="45668"/>
    <s v="enero"/>
    <n v="2025"/>
    <x v="0"/>
    <x v="0"/>
    <n v="0"/>
    <n v="1070.6312"/>
    <d v="2024-09-17T00:00:00"/>
  </r>
  <r>
    <x v="0"/>
    <n v="15"/>
    <n v="1"/>
    <d v="2024-10-22T00:00:00"/>
    <d v="2024-10-24T00:00:00"/>
    <d v="2024-11-03T00:00:00"/>
    <x v="0"/>
    <n v="43"/>
    <s v="MARC1989"/>
    <n v="2327"/>
    <s v="USD"/>
    <n v="2001.22"/>
    <n v="2327"/>
    <n v="0"/>
    <n v="0"/>
    <n v="0"/>
    <n v="0"/>
    <x v="1"/>
    <x v="0"/>
    <n v="10"/>
    <n v="2024"/>
    <n v="45644"/>
    <s v="diciembre"/>
    <n v="2024"/>
    <x v="0"/>
    <x v="0"/>
    <n v="0"/>
    <n v="0"/>
    <d v="2024-09-17T00:00:00"/>
  </r>
  <r>
    <x v="0"/>
    <n v="16"/>
    <n v="1"/>
    <d v="2024-10-22T00:00:00"/>
    <d v="2024-11-26T00:00:00"/>
    <d v="2024-11-29T00:00:00"/>
    <x v="0"/>
    <n v="43"/>
    <s v="MARC1989"/>
    <n v="6385.17"/>
    <s v="USD"/>
    <n v="5491.2461999999996"/>
    <n v="6385.17"/>
    <n v="866.04"/>
    <n v="744.7944"/>
    <n v="866.04"/>
    <n v="0.13563303717833669"/>
    <x v="1"/>
    <x v="0"/>
    <n v="11"/>
    <n v="2024"/>
    <n v="45670"/>
    <s v="enero"/>
    <n v="2025"/>
    <x v="0"/>
    <x v="0"/>
    <n v="0"/>
    <n v="744.7944"/>
    <d v="2024-09-17T00:00:00"/>
  </r>
  <r>
    <x v="0"/>
    <n v="17"/>
    <n v="1"/>
    <d v="2024-10-22T00:00:00"/>
    <d v="2024-10-24T00:00:00"/>
    <d v="2024-10-24T00:00:00"/>
    <x v="0"/>
    <n v="43"/>
    <s v="MARC1989"/>
    <n v="1590"/>
    <s v="EUR"/>
    <n v="1590"/>
    <n v="1844.3999999999999"/>
    <n v="280"/>
    <n v="280"/>
    <n v="324.79999999999995"/>
    <n v="0.1761006289308176"/>
    <x v="1"/>
    <x v="0"/>
    <n v="10"/>
    <n v="2024"/>
    <n v="45634"/>
    <s v="diciembre"/>
    <n v="2024"/>
    <x v="0"/>
    <x v="0"/>
    <n v="0"/>
    <n v="280"/>
    <d v="2024-09-17T00:00:00"/>
  </r>
  <r>
    <x v="0"/>
    <n v="18"/>
    <n v="1"/>
    <d v="2024-10-25T00:00:00"/>
    <d v="2024-10-26T00:00:00"/>
    <d v="2024-11-09T00:00:00"/>
    <x v="0"/>
    <n v="43"/>
    <s v="MARC1989"/>
    <n v="14493.36"/>
    <s v="USD"/>
    <n v="12464.2896"/>
    <n v="14493.36"/>
    <n v="2056.36"/>
    <n v="1768.4696000000001"/>
    <n v="2056.36"/>
    <n v="0.14188290361931258"/>
    <x v="1"/>
    <x v="0"/>
    <n v="10"/>
    <n v="2024"/>
    <n v="45650"/>
    <s v="diciembre"/>
    <n v="2024"/>
    <x v="0"/>
    <x v="0"/>
    <n v="0"/>
    <n v="1768.4696000000001"/>
    <d v="2024-09-17T00:00:00"/>
  </r>
  <r>
    <x v="0"/>
    <n v="19"/>
    <n v="1"/>
    <d v="2024-10-28T00:00:00"/>
    <d v="2024-11-02T00:00:00"/>
    <d v="2024-11-05T00:00:00"/>
    <x v="0"/>
    <n v="44"/>
    <s v="MARC1989"/>
    <n v="1560"/>
    <s v="USD"/>
    <n v="1341.6"/>
    <n v="1560"/>
    <n v="0"/>
    <n v="0"/>
    <n v="0"/>
    <n v="0"/>
    <x v="1"/>
    <x v="0"/>
    <n v="11"/>
    <n v="2024"/>
    <n v="45646"/>
    <s v="diciembre"/>
    <n v="2024"/>
    <x v="0"/>
    <x v="0"/>
    <n v="0"/>
    <n v="0"/>
    <d v="2024-09-17T00:00:00"/>
  </r>
  <r>
    <x v="0"/>
    <n v="20"/>
    <n v="1"/>
    <d v="2024-10-28T00:00:00"/>
    <d v="2024-11-01T00:00:00"/>
    <d v="2024-11-02T00:00:00"/>
    <x v="0"/>
    <n v="44"/>
    <s v="MARC1989"/>
    <n v="803"/>
    <s v="USD"/>
    <n v="690.58"/>
    <n v="803"/>
    <n v="0"/>
    <n v="0"/>
    <n v="0"/>
    <n v="0"/>
    <x v="1"/>
    <x v="0"/>
    <n v="11"/>
    <n v="2024"/>
    <n v="45643"/>
    <s v="diciembre"/>
    <n v="2024"/>
    <x v="0"/>
    <x v="0"/>
    <n v="0"/>
    <n v="0"/>
    <d v="2024-09-17T00:00:00"/>
  </r>
  <r>
    <x v="0"/>
    <n v="21"/>
    <n v="1"/>
    <d v="2024-10-28T00:00:00"/>
    <d v="2024-10-31T00:00:00"/>
    <d v="2024-11-07T00:00:00"/>
    <x v="0"/>
    <n v="44"/>
    <s v="MARC1989"/>
    <n v="9852.2199999999993"/>
    <s v="USD"/>
    <n v="8472.9092000000001"/>
    <n v="9852.2199999999993"/>
    <n v="1560.93"/>
    <n v="1342.3998000000001"/>
    <n v="1560.93"/>
    <n v="0.15843434271666693"/>
    <x v="1"/>
    <x v="0"/>
    <n v="10"/>
    <n v="2024"/>
    <n v="45648"/>
    <s v="diciembre"/>
    <n v="2024"/>
    <x v="0"/>
    <x v="0"/>
    <n v="0"/>
    <n v="1342.3998000000001"/>
    <d v="2024-09-17T00:00:00"/>
  </r>
  <r>
    <x v="0"/>
    <n v="22"/>
    <n v="1"/>
    <d v="2024-10-29T00:00:00"/>
    <d v="2024-07-02T00:00:00"/>
    <d v="2024-07-05T00:00:00"/>
    <x v="0"/>
    <n v="44"/>
    <s v="MARC1989"/>
    <n v="15077.2"/>
    <s v="EUR"/>
    <n v="15077.2"/>
    <n v="17489.552"/>
    <n v="1507.72"/>
    <n v="1507.72"/>
    <n v="1748.9551999999999"/>
    <n v="9.9999999999999992E-2"/>
    <x v="1"/>
    <x v="0"/>
    <n v="7"/>
    <n v="2024"/>
    <n v="45523"/>
    <s v="agosto"/>
    <n v="2024"/>
    <x v="0"/>
    <x v="0"/>
    <n v="0"/>
    <n v="1507.72"/>
    <d v="2024-09-17T00:00:00"/>
  </r>
  <r>
    <x v="0"/>
    <n v="23"/>
    <n v="1"/>
    <d v="2024-11-01T00:00:00"/>
    <d v="2024-12-26T00:00:00"/>
    <d v="2025-01-02T00:00:00"/>
    <x v="0"/>
    <n v="44"/>
    <s v="MARC1989"/>
    <n v="6357.14"/>
    <s v="EUR"/>
    <n v="6357.14"/>
    <n v="7374.2824000000001"/>
    <n v="957.69"/>
    <n v="957.69"/>
    <n v="1110.9204"/>
    <n v="0.15064793287547545"/>
    <x v="2"/>
    <x v="0"/>
    <n v="12"/>
    <n v="2024"/>
    <n v="45704"/>
    <s v="febrero"/>
    <n v="2025"/>
    <x v="0"/>
    <x v="0"/>
    <n v="0"/>
    <n v="957.69"/>
    <d v="2024-09-17T00:00:00"/>
  </r>
  <r>
    <x v="0"/>
    <n v="24"/>
    <n v="1"/>
    <d v="2024-11-01T00:00:00"/>
    <d v="2024-12-04T00:00:00"/>
    <d v="2024-12-08T00:00:00"/>
    <x v="0"/>
    <n v="44"/>
    <s v="MARC1989"/>
    <n v="653.86"/>
    <s v="USD"/>
    <n v="562.31960000000004"/>
    <n v="653.86"/>
    <n v="35"/>
    <n v="30.099999999999998"/>
    <n v="35"/>
    <n v="5.3528278224696413E-2"/>
    <x v="2"/>
    <x v="0"/>
    <n v="12"/>
    <n v="2024"/>
    <n v="45679"/>
    <s v="enero"/>
    <n v="2025"/>
    <x v="0"/>
    <x v="0"/>
    <n v="0"/>
    <n v="30.099999999999998"/>
    <d v="2024-09-17T00:00:00"/>
  </r>
  <r>
    <x v="0"/>
    <n v="25"/>
    <n v="1"/>
    <d v="2024-11-05T00:00:00"/>
    <d v="2024-12-25T00:00:00"/>
    <d v="2024-12-29T00:00:00"/>
    <x v="0"/>
    <n v="45"/>
    <s v="MARC1989"/>
    <n v="6500"/>
    <s v="EUR"/>
    <n v="6500"/>
    <n v="7539.9999999999991"/>
    <n v="1130"/>
    <n v="1130"/>
    <n v="1310.8"/>
    <n v="0.17384615384615384"/>
    <x v="2"/>
    <x v="0"/>
    <n v="12"/>
    <n v="2024"/>
    <n v="45700"/>
    <s v="febrero"/>
    <n v="2025"/>
    <x v="0"/>
    <x v="0"/>
    <n v="0"/>
    <n v="1130"/>
    <d v="2024-09-17T00:00:00"/>
  </r>
  <r>
    <x v="0"/>
    <n v="26"/>
    <n v="1"/>
    <d v="2024-11-06T00:00:00"/>
    <d v="2024-11-27T00:00:00"/>
    <d v="2024-11-30T00:00:00"/>
    <x v="0"/>
    <n v="45"/>
    <s v="MARC1989"/>
    <n v="9724.9699999999993"/>
    <s v="USD"/>
    <n v="8363.4741999999987"/>
    <n v="9724.9699999999993"/>
    <n v="722.22"/>
    <n v="621.10919999999999"/>
    <n v="722.22"/>
    <n v="7.4264496445747397E-2"/>
    <x v="2"/>
    <x v="0"/>
    <n v="11"/>
    <n v="2024"/>
    <n v="45671"/>
    <s v="enero"/>
    <n v="2025"/>
    <x v="0"/>
    <x v="0"/>
    <n v="0"/>
    <n v="621.10919999999999"/>
    <d v="2024-09-17T00:00:00"/>
  </r>
  <r>
    <x v="0"/>
    <n v="27"/>
    <n v="1"/>
    <d v="2024-11-06T00:00:00"/>
    <d v="2024-11-30T00:00:00"/>
    <d v="2024-12-04T00:00:00"/>
    <x v="0"/>
    <n v="45"/>
    <s v="MARC1989"/>
    <n v="8157.25"/>
    <s v="USD"/>
    <n v="7015.2349999999997"/>
    <n v="8157.25"/>
    <n v="7.05"/>
    <n v="6.0629999999999997"/>
    <n v="7.05"/>
    <n v="8.6426185295289469E-4"/>
    <x v="2"/>
    <x v="0"/>
    <n v="11"/>
    <n v="2024"/>
    <n v="45675"/>
    <s v="enero"/>
    <n v="2025"/>
    <x v="0"/>
    <x v="0"/>
    <n v="0"/>
    <n v="6.0629999999999997"/>
    <d v="2024-09-17T00:00:00"/>
  </r>
  <r>
    <x v="0"/>
    <n v="28"/>
    <n v="1"/>
    <d v="2024-11-06T00:00:00"/>
    <d v="2025-05-15T00:00:00"/>
    <d v="2025-05-26T00:00:00"/>
    <x v="0"/>
    <n v="45"/>
    <s v="ISRAELB,MARC1989"/>
    <n v="18964.32"/>
    <s v="USD"/>
    <n v="16309.315199999999"/>
    <n v="18964.32"/>
    <n v="2606.1999999999998"/>
    <n v="2241.3319999999999"/>
    <n v="2606.1999999999998"/>
    <n v="0.13742649354155592"/>
    <x v="2"/>
    <x v="0"/>
    <n v="5"/>
    <n v="2025"/>
    <n v="45848"/>
    <s v="julio"/>
    <n v="2025"/>
    <x v="0"/>
    <x v="0"/>
    <n v="0"/>
    <n v="2241.3319999999999"/>
    <d v="2024-09-17T00:00:00"/>
  </r>
  <r>
    <x v="0"/>
    <n v="29"/>
    <n v="1"/>
    <d v="2024-11-06T00:00:00"/>
    <d v="2024-11-20T00:00:00"/>
    <d v="2024-11-21T00:00:00"/>
    <x v="0"/>
    <n v="45"/>
    <s v="MARC1989"/>
    <n v="4785.04"/>
    <s v="USD"/>
    <n v="4115.1343999999999"/>
    <n v="4785.04"/>
    <n v="352.89"/>
    <n v="303.48539999999997"/>
    <n v="352.89"/>
    <n v="7.3748599802718473E-2"/>
    <x v="2"/>
    <x v="0"/>
    <n v="11"/>
    <n v="2024"/>
    <n v="45662"/>
    <s v="enero"/>
    <n v="2025"/>
    <x v="0"/>
    <x v="0"/>
    <n v="0"/>
    <n v="303.48539999999997"/>
    <d v="2024-09-17T00:00:00"/>
  </r>
  <r>
    <x v="0"/>
    <n v="30"/>
    <n v="1"/>
    <d v="2024-10-01T00:00:00"/>
    <d v="2024-10-12T00:00:00"/>
    <d v="2024-10-18T00:00:00"/>
    <x v="1"/>
    <n v="40"/>
    <m/>
    <n v="8563.26"/>
    <s v="EUR"/>
    <n v="8563.26"/>
    <n v="9933.3815999999988"/>
    <n v="1030"/>
    <n v="1030"/>
    <n v="1194.8"/>
    <n v="0.12028129474055441"/>
    <x v="1"/>
    <x v="0"/>
    <n v="10"/>
    <n v="2024"/>
    <n v="45628"/>
    <s v="diciembre"/>
    <n v="2024"/>
    <x v="0"/>
    <x v="1"/>
    <n v="0.5"/>
    <n v="515"/>
    <d v="2024-09-01T00:00:00"/>
  </r>
  <r>
    <x v="0"/>
    <n v="32"/>
    <n v="1"/>
    <d v="2024-11-07T00:00:00"/>
    <d v="2024-12-26T00:00:00"/>
    <d v="2025-01-02T00:00:00"/>
    <x v="0"/>
    <n v="45"/>
    <s v="MARC1989"/>
    <n v="15253.98"/>
    <s v="USD"/>
    <n v="13118.4228"/>
    <n v="15253.98"/>
    <n v="1911.88"/>
    <n v="1644.2168000000001"/>
    <n v="1911.88"/>
    <n v="0.12533646956400887"/>
    <x v="2"/>
    <x v="0"/>
    <n v="12"/>
    <n v="2024"/>
    <n v="45704"/>
    <s v="febrero"/>
    <n v="2025"/>
    <x v="0"/>
    <x v="0"/>
    <n v="0"/>
    <n v="1644.2168000000001"/>
    <d v="2024-09-17T00:00:00"/>
  </r>
  <r>
    <x v="0"/>
    <n v="33"/>
    <n v="1"/>
    <d v="2024-11-08T00:00:00"/>
    <d v="2025-03-06T00:00:00"/>
    <d v="2025-03-28T00:00:00"/>
    <x v="0"/>
    <n v="45"/>
    <s v="MARC1989"/>
    <n v="59502.97"/>
    <s v="USD"/>
    <n v="51172.554199999999"/>
    <n v="59502.97"/>
    <n v="4507.3500000000004"/>
    <n v="3876.3210000000004"/>
    <n v="4507.3500000000004"/>
    <n v="7.5750000378132398E-2"/>
    <x v="2"/>
    <x v="0"/>
    <n v="3"/>
    <n v="2025"/>
    <n v="45789"/>
    <s v="mayo"/>
    <n v="2025"/>
    <x v="0"/>
    <x v="0"/>
    <n v="0"/>
    <n v="3876.3210000000004"/>
    <d v="2024-09-17T00:00:00"/>
  </r>
  <r>
    <x v="0"/>
    <n v="34"/>
    <n v="1"/>
    <d v="2024-11-12T00:00:00"/>
    <d v="2024-11-12T00:00:00"/>
    <d v="2024-11-20T00:00:00"/>
    <x v="0"/>
    <n v="46"/>
    <s v="MARC1989"/>
    <n v="12168"/>
    <s v="USD"/>
    <n v="10464.48"/>
    <n v="12168"/>
    <n v="1822.71"/>
    <n v="1567.5306"/>
    <n v="1822.71"/>
    <n v="0.14979536489151876"/>
    <x v="2"/>
    <x v="0"/>
    <n v="11"/>
    <n v="2024"/>
    <n v="45661"/>
    <s v="enero"/>
    <n v="2025"/>
    <x v="0"/>
    <x v="0"/>
    <n v="0"/>
    <n v="1567.5306"/>
    <d v="2024-09-17T00:00:00"/>
  </r>
  <r>
    <x v="0"/>
    <n v="35"/>
    <n v="1"/>
    <d v="2024-11-13T00:00:00"/>
    <d v="2024-11-14T00:00:00"/>
    <d v="2024-11-20T00:00:00"/>
    <x v="0"/>
    <n v="46"/>
    <s v="MARC1989"/>
    <n v="16931.07"/>
    <s v="USD"/>
    <n v="14560.7202"/>
    <n v="16931.07"/>
    <n v="1537.62"/>
    <n v="1322.3531999999998"/>
    <n v="1537.62"/>
    <n v="9.0816469366673216E-2"/>
    <x v="2"/>
    <x v="0"/>
    <n v="11"/>
    <n v="2024"/>
    <n v="45661"/>
    <s v="enero"/>
    <n v="2025"/>
    <x v="0"/>
    <x v="0"/>
    <n v="0"/>
    <n v="1322.3531999999998"/>
    <d v="2024-09-17T00:00:00"/>
  </r>
  <r>
    <x v="0"/>
    <n v="36"/>
    <n v="1"/>
    <d v="2024-11-14T00:00:00"/>
    <d v="2024-11-28T00:00:00"/>
    <d v="2024-11-28T00:00:00"/>
    <x v="0"/>
    <n v="46"/>
    <s v="MARC1989"/>
    <n v="3721.4"/>
    <s v="USD"/>
    <n v="3200.404"/>
    <n v="3721.4"/>
    <n v="307.88"/>
    <n v="264.77679999999998"/>
    <n v="307.88"/>
    <n v="8.2732305046487875E-2"/>
    <x v="2"/>
    <x v="0"/>
    <n v="11"/>
    <n v="2024"/>
    <n v="45669"/>
    <s v="enero"/>
    <n v="2025"/>
    <x v="0"/>
    <x v="0"/>
    <n v="0"/>
    <n v="264.77679999999998"/>
    <d v="2024-09-17T00:00:00"/>
  </r>
  <r>
    <x v="0"/>
    <n v="37"/>
    <n v="1"/>
    <d v="2024-11-14T00:00:00"/>
    <d v="2024-11-15T00:00:00"/>
    <d v="2024-11-20T00:00:00"/>
    <x v="0"/>
    <n v="46"/>
    <s v="MARC1989"/>
    <n v="9836.93"/>
    <s v="USD"/>
    <n v="8459.7597999999998"/>
    <n v="9836.93"/>
    <n v="936.17"/>
    <n v="805.10619999999994"/>
    <n v="936.17"/>
    <n v="9.5168919571451654E-2"/>
    <x v="2"/>
    <x v="0"/>
    <n v="11"/>
    <n v="2024"/>
    <n v="45661"/>
    <s v="enero"/>
    <n v="2025"/>
    <x v="0"/>
    <x v="0"/>
    <n v="0"/>
    <n v="805.10619999999994"/>
    <d v="2024-09-17T00:00:00"/>
  </r>
  <r>
    <x v="0"/>
    <n v="38"/>
    <n v="1"/>
    <d v="2024-11-14T00:00:00"/>
    <d v="2024-12-22T00:00:00"/>
    <d v="2024-12-27T00:00:00"/>
    <x v="2"/>
    <n v="46"/>
    <s v="JAIMEG"/>
    <n v="60452.52"/>
    <s v="MXN"/>
    <n v="2901.7209600000001"/>
    <n v="3385.34112"/>
    <n v="0"/>
    <n v="0"/>
    <n v="0"/>
    <n v="0"/>
    <x v="2"/>
    <x v="0"/>
    <n v="12"/>
    <n v="2024"/>
    <n v="45698"/>
    <s v="febrero"/>
    <n v="2025"/>
    <x v="0"/>
    <x v="0"/>
    <n v="0.05"/>
    <n v="0"/>
    <d v="2024-10-30T00:00:00"/>
  </r>
  <r>
    <x v="0"/>
    <n v="39"/>
    <n v="1"/>
    <d v="2024-11-14T00:00:00"/>
    <d v="2024-11-24T00:00:00"/>
    <d v="2024-12-09T00:00:00"/>
    <x v="2"/>
    <n v="46"/>
    <s v="JAIMEG"/>
    <n v="40255.75"/>
    <s v="MXN"/>
    <n v="1932.2760000000001"/>
    <n v="2254.3220000000001"/>
    <n v="0"/>
    <n v="0"/>
    <n v="0"/>
    <n v="0"/>
    <x v="2"/>
    <x v="0"/>
    <n v="11"/>
    <n v="2024"/>
    <n v="45680"/>
    <s v="enero"/>
    <n v="2025"/>
    <x v="0"/>
    <x v="0"/>
    <n v="0.05"/>
    <n v="0"/>
    <d v="2024-10-30T00:00:00"/>
  </r>
  <r>
    <x v="0"/>
    <n v="40"/>
    <n v="1"/>
    <d v="2024-11-21T00:00:00"/>
    <d v="2024-09-28T00:00:00"/>
    <d v="2024-09-28T00:00:00"/>
    <x v="0"/>
    <n v="47"/>
    <s v="MARC1989"/>
    <n v="600"/>
    <s v="EUR"/>
    <n v="600"/>
    <n v="696"/>
    <n v="60"/>
    <n v="60"/>
    <n v="69.599999999999994"/>
    <n v="0.1"/>
    <x v="2"/>
    <x v="0"/>
    <n v="9"/>
    <n v="2024"/>
    <n v="45608"/>
    <s v="noviembre"/>
    <n v="2024"/>
    <x v="0"/>
    <x v="0"/>
    <n v="0"/>
    <n v="60"/>
    <d v="2024-09-17T00:00:00"/>
  </r>
  <r>
    <x v="0"/>
    <n v="41"/>
    <n v="1"/>
    <d v="2024-11-21T00:00:00"/>
    <d v="2024-10-09T00:00:00"/>
    <d v="2024-10-12T00:00:00"/>
    <x v="0"/>
    <n v="47"/>
    <s v="MARC1989"/>
    <n v="2716.1"/>
    <s v="EUR"/>
    <n v="2716.1"/>
    <n v="3150.6759999999995"/>
    <n v="560.6"/>
    <n v="560.6"/>
    <n v="650.29599999999994"/>
    <n v="0.20639888074813154"/>
    <x v="2"/>
    <x v="0"/>
    <n v="10"/>
    <n v="2024"/>
    <n v="45622"/>
    <s v="noviembre"/>
    <n v="2024"/>
    <x v="0"/>
    <x v="0"/>
    <n v="0"/>
    <n v="560.6"/>
    <d v="2024-09-17T00:00:00"/>
  </r>
  <r>
    <x v="0"/>
    <n v="43"/>
    <n v="1"/>
    <d v="2024-11-26T00:00:00"/>
    <d v="2025-01-06T00:00:00"/>
    <d v="2025-01-11T00:00:00"/>
    <x v="0"/>
    <n v="48"/>
    <s v="MARC1989"/>
    <n v="27745.96"/>
    <s v="USD"/>
    <n v="23861.525599999997"/>
    <n v="27745.96"/>
    <n v="2759.08"/>
    <n v="2372.8087999999998"/>
    <n v="2759.08"/>
    <n v="9.9440783450996106E-2"/>
    <x v="2"/>
    <x v="0"/>
    <n v="1"/>
    <n v="2025"/>
    <n v="45713"/>
    <s v="febrero"/>
    <n v="2025"/>
    <x v="0"/>
    <x v="0"/>
    <n v="0"/>
    <n v="2372.8087999999998"/>
    <d v="2024-09-17T00:00:00"/>
  </r>
  <r>
    <x v="0"/>
    <n v="44"/>
    <n v="1"/>
    <d v="2024-11-28T00:00:00"/>
    <d v="2024-12-25T00:00:00"/>
    <d v="2024-12-29T00:00:00"/>
    <x v="0"/>
    <n v="48"/>
    <s v="MARC1989"/>
    <n v="35772.800000000003"/>
    <s v="USD"/>
    <n v="30764.608000000004"/>
    <n v="35772.800000000003"/>
    <n v="3383.74"/>
    <n v="2910.0164"/>
    <n v="3383.74"/>
    <n v="9.4589744163163056E-2"/>
    <x v="2"/>
    <x v="0"/>
    <n v="12"/>
    <n v="2024"/>
    <n v="45700"/>
    <s v="febrero"/>
    <n v="2025"/>
    <x v="0"/>
    <x v="0"/>
    <n v="0"/>
    <n v="2910.0164"/>
    <d v="2024-09-17T00:00:00"/>
  </r>
  <r>
    <x v="0"/>
    <n v="46"/>
    <n v="1"/>
    <d v="2024-12-02T00:00:00"/>
    <d v="2024-10-03T00:00:00"/>
    <d v="2024-10-07T00:00:00"/>
    <x v="0"/>
    <n v="49"/>
    <s v="MARC1989"/>
    <n v="3400"/>
    <s v="EUR"/>
    <n v="3400"/>
    <n v="3943.9999999999995"/>
    <n v="340"/>
    <n v="340"/>
    <n v="394.4"/>
    <n v="0.1"/>
    <x v="3"/>
    <x v="0"/>
    <n v="10"/>
    <n v="2024"/>
    <n v="45617"/>
    <s v="noviembre"/>
    <n v="2024"/>
    <x v="0"/>
    <x v="0"/>
    <n v="0"/>
    <n v="340"/>
    <d v="2024-09-17T00:00:00"/>
  </r>
  <r>
    <x v="0"/>
    <n v="47"/>
    <n v="1"/>
    <d v="2024-12-04T00:00:00"/>
    <d v="2025-02-09T00:00:00"/>
    <d v="2025-02-17T00:00:00"/>
    <x v="0"/>
    <n v="49"/>
    <s v="MARC1989"/>
    <n v="590274"/>
    <s v="MXN"/>
    <n v="28333.152000000002"/>
    <n v="33055.343999999997"/>
    <n v="140337.99"/>
    <n v="6736.2235199999996"/>
    <n v="7858.9274399999995"/>
    <n v="0.23775058701552157"/>
    <x v="3"/>
    <x v="0"/>
    <n v="2"/>
    <n v="2025"/>
    <n v="45750"/>
    <s v="abril"/>
    <n v="2025"/>
    <x v="0"/>
    <x v="0"/>
    <n v="0"/>
    <n v="6736.2235199999996"/>
    <d v="2024-09-17T00:00:00"/>
  </r>
  <r>
    <x v="0"/>
    <n v="48"/>
    <n v="1"/>
    <d v="2024-12-05T00:00:00"/>
    <d v="2024-11-24T00:00:00"/>
    <d v="2024-11-30T00:00:00"/>
    <x v="0"/>
    <n v="49"/>
    <m/>
    <n v="99000"/>
    <s v="USD"/>
    <n v="85140"/>
    <n v="99000"/>
    <n v="9900"/>
    <n v="8514"/>
    <n v="9900"/>
    <n v="0.1"/>
    <x v="3"/>
    <x v="0"/>
    <n v="11"/>
    <n v="2024"/>
    <n v="45671"/>
    <s v="enero"/>
    <n v="2025"/>
    <x v="0"/>
    <x v="0"/>
    <n v="0"/>
    <n v="8514"/>
    <d v="2024-09-17T00:00:00"/>
  </r>
  <r>
    <x v="0"/>
    <n v="49"/>
    <n v="1"/>
    <d v="2024-12-06T00:00:00"/>
    <d v="2025-01-19T00:00:00"/>
    <d v="2025-01-23T00:00:00"/>
    <x v="3"/>
    <n v="49"/>
    <m/>
    <n v="4997.26"/>
    <s v="USD"/>
    <n v="4297.6436000000003"/>
    <n v="4997.26"/>
    <n v="418"/>
    <n v="359.48"/>
    <n v="418"/>
    <n v="8.3645837919179705E-2"/>
    <x v="3"/>
    <x v="0"/>
    <n v="1"/>
    <n v="2025"/>
    <n v="45725"/>
    <s v="marzo"/>
    <n v="2025"/>
    <x v="0"/>
    <x v="1"/>
    <n v="0.5"/>
    <n v="179.74"/>
    <d v="2024-11-28T00:00:00"/>
  </r>
  <r>
    <x v="0"/>
    <n v="50"/>
    <n v="1"/>
    <d v="2024-12-06T00:00:00"/>
    <d v="2025-01-12T00:00:00"/>
    <d v="2025-01-15T00:00:00"/>
    <x v="0"/>
    <n v="49"/>
    <s v="MARC1989"/>
    <n v="8452.59"/>
    <s v="USD"/>
    <n v="7269.2273999999998"/>
    <n v="8452.59"/>
    <n v="576.84"/>
    <n v="496.08240000000001"/>
    <n v="576.84"/>
    <n v="6.8244171313171467E-2"/>
    <x v="3"/>
    <x v="0"/>
    <n v="1"/>
    <n v="2025"/>
    <n v="45717"/>
    <s v="marzo"/>
    <n v="2025"/>
    <x v="0"/>
    <x v="0"/>
    <n v="0"/>
    <n v="496.08240000000001"/>
    <d v="2024-09-17T00:00:00"/>
  </r>
  <r>
    <x v="0"/>
    <n v="51"/>
    <n v="1"/>
    <d v="2024-12-09T00:00:00"/>
    <d v="2025-01-19T00:00:00"/>
    <d v="2025-01-23T00:00:00"/>
    <x v="0"/>
    <n v="50"/>
    <s v="ISRAELB,MARC1989"/>
    <n v="35000"/>
    <s v="USD"/>
    <n v="30100"/>
    <n v="35000"/>
    <n v="6179.2"/>
    <n v="5314.1120000000001"/>
    <n v="6179.2"/>
    <n v="0.17654857142857144"/>
    <x v="3"/>
    <x v="0"/>
    <n v="1"/>
    <n v="2025"/>
    <n v="45725"/>
    <s v="marzo"/>
    <n v="2025"/>
    <x v="0"/>
    <x v="0"/>
    <n v="0"/>
    <n v="5314.1120000000001"/>
    <d v="2024-09-17T00:00:00"/>
  </r>
  <r>
    <x v="0"/>
    <n v="52"/>
    <n v="1"/>
    <d v="2024-12-10T00:00:00"/>
    <d v="2024-12-04T00:00:00"/>
    <d v="2024-12-08T00:00:00"/>
    <x v="0"/>
    <n v="50"/>
    <s v="MARC1989"/>
    <n v="13500"/>
    <s v="USD"/>
    <n v="11610"/>
    <n v="13500"/>
    <n v="639.03"/>
    <n v="549.56579999999997"/>
    <n v="639.03"/>
    <n v="4.7335555555555554E-2"/>
    <x v="3"/>
    <x v="0"/>
    <n v="12"/>
    <n v="2024"/>
    <n v="45679"/>
    <s v="enero"/>
    <n v="2025"/>
    <x v="0"/>
    <x v="0"/>
    <n v="0"/>
    <n v="549.56579999999997"/>
    <d v="2024-09-17T00:00:00"/>
  </r>
  <r>
    <x v="0"/>
    <n v="53"/>
    <n v="1"/>
    <d v="2024-12-10T00:00:00"/>
    <d v="2024-12-02T00:00:00"/>
    <d v="2024-12-02T00:00:00"/>
    <x v="0"/>
    <n v="50"/>
    <s v="MARC1989"/>
    <n v="727.63"/>
    <s v="USD"/>
    <n v="625.76179999999999"/>
    <n v="727.63"/>
    <n v="50"/>
    <n v="43"/>
    <n v="50"/>
    <n v="6.8716243145554745E-2"/>
    <x v="3"/>
    <x v="0"/>
    <n v="12"/>
    <n v="2024"/>
    <n v="45673"/>
    <s v="enero"/>
    <n v="2025"/>
    <x v="0"/>
    <x v="0"/>
    <n v="0"/>
    <n v="43"/>
    <d v="2024-09-17T00:00:00"/>
  </r>
  <r>
    <x v="0"/>
    <n v="54"/>
    <n v="1"/>
    <d v="2024-12-11T00:00:00"/>
    <d v="2024-12-25T00:00:00"/>
    <d v="2025-01-04T00:00:00"/>
    <x v="0"/>
    <n v="50"/>
    <s v="MARC1989"/>
    <n v="3567"/>
    <s v="MXN"/>
    <n v="171.21600000000001"/>
    <n v="199.75200000000001"/>
    <n v="0"/>
    <n v="0"/>
    <n v="0"/>
    <n v="0"/>
    <x v="3"/>
    <x v="0"/>
    <n v="12"/>
    <n v="2024"/>
    <n v="45706"/>
    <s v="febrero"/>
    <n v="2025"/>
    <x v="0"/>
    <x v="0"/>
    <n v="0"/>
    <n v="0"/>
    <d v="2024-09-17T00:00:00"/>
  </r>
  <r>
    <x v="0"/>
    <n v="55"/>
    <n v="1"/>
    <d v="2024-12-12T00:00:00"/>
    <d v="2025-05-25T00:00:00"/>
    <d v="2025-05-28T00:00:00"/>
    <x v="0"/>
    <n v="50"/>
    <s v="MARC1989"/>
    <n v="5670.15"/>
    <s v="USD"/>
    <n v="4876.3289999999997"/>
    <n v="5670.15"/>
    <n v="515.46"/>
    <n v="443.29560000000004"/>
    <n v="515.46"/>
    <n v="9.0907647945821554E-2"/>
    <x v="3"/>
    <x v="0"/>
    <n v="5"/>
    <n v="2025"/>
    <n v="45850"/>
    <s v="julio"/>
    <n v="2025"/>
    <x v="0"/>
    <x v="0"/>
    <n v="0"/>
    <n v="443.29560000000004"/>
    <d v="2024-09-17T00:00:00"/>
  </r>
  <r>
    <x v="0"/>
    <n v="56"/>
    <n v="1"/>
    <d v="2024-12-12T00:00:00"/>
    <d v="2024-12-17T00:00:00"/>
    <d v="2025-01-30T00:00:00"/>
    <x v="0"/>
    <n v="50"/>
    <s v="MARC1989"/>
    <n v="114938.52"/>
    <s v="USD"/>
    <n v="98847.127200000003"/>
    <n v="114938.52"/>
    <n v="15368.53"/>
    <n v="13216.935800000001"/>
    <n v="15368.53"/>
    <n v="0.13371087430045211"/>
    <x v="3"/>
    <x v="0"/>
    <n v="12"/>
    <n v="2024"/>
    <n v="45732"/>
    <s v="marzo"/>
    <n v="2025"/>
    <x v="0"/>
    <x v="0"/>
    <n v="0"/>
    <n v="13216.935800000001"/>
    <d v="2024-09-17T00:00:00"/>
  </r>
  <r>
    <x v="0"/>
    <n v="58"/>
    <n v="1"/>
    <d v="2024-12-16T00:00:00"/>
    <d v="2024-12-25T00:00:00"/>
    <d v="2025-01-04T00:00:00"/>
    <x v="0"/>
    <n v="51"/>
    <s v="MARC1989"/>
    <n v="29795.29"/>
    <s v="USD"/>
    <n v="25623.949400000001"/>
    <n v="29795.29"/>
    <n v="2366.85"/>
    <n v="2035.491"/>
    <n v="2366.85"/>
    <n v="7.9437051963582153E-2"/>
    <x v="3"/>
    <x v="0"/>
    <n v="12"/>
    <n v="2024"/>
    <n v="45706"/>
    <s v="febrero"/>
    <n v="2025"/>
    <x v="0"/>
    <x v="0"/>
    <n v="0"/>
    <n v="2035.491"/>
    <d v="2024-09-17T00:00:00"/>
  </r>
  <r>
    <x v="0"/>
    <n v="59"/>
    <n v="1"/>
    <d v="2024-12-16T00:00:00"/>
    <d v="2024-12-22T00:00:00"/>
    <d v="2024-12-27T00:00:00"/>
    <x v="2"/>
    <n v="51"/>
    <s v="JAIMEG"/>
    <n v="981.77"/>
    <s v="USD"/>
    <n v="844.32219999999995"/>
    <n v="981.77"/>
    <n v="0"/>
    <n v="0"/>
    <n v="0"/>
    <n v="0"/>
    <x v="3"/>
    <x v="0"/>
    <n v="12"/>
    <n v="2024"/>
    <n v="45698"/>
    <s v="febrero"/>
    <n v="2025"/>
    <x v="0"/>
    <x v="0"/>
    <n v="0.05"/>
    <n v="0"/>
    <d v="2024-10-30T00:00:00"/>
  </r>
  <r>
    <x v="0"/>
    <n v="60"/>
    <n v="1"/>
    <d v="2024-12-16T00:00:00"/>
    <d v="2024-12-05T00:00:00"/>
    <d v="2024-12-06T00:00:00"/>
    <x v="2"/>
    <n v="51"/>
    <s v="JAIMEG"/>
    <n v="206.9"/>
    <s v="USD"/>
    <n v="177.934"/>
    <n v="206.9"/>
    <n v="0"/>
    <n v="0"/>
    <n v="0"/>
    <n v="0"/>
    <x v="3"/>
    <x v="0"/>
    <n v="12"/>
    <n v="2024"/>
    <n v="45677"/>
    <s v="enero"/>
    <n v="2025"/>
    <x v="0"/>
    <x v="0"/>
    <n v="0.05"/>
    <n v="0"/>
    <d v="2024-10-30T00:00:00"/>
  </r>
  <r>
    <x v="0"/>
    <n v="61"/>
    <n v="1"/>
    <d v="2024-12-16T00:00:00"/>
    <d v="2025-03-14T00:00:00"/>
    <d v="2025-03-16T00:00:00"/>
    <x v="4"/>
    <n v="51"/>
    <m/>
    <n v="4265.6099999999997"/>
    <s v="USD"/>
    <n v="3668.4245999999998"/>
    <n v="4265.6099999999997"/>
    <n v="358.2"/>
    <n v="308.05199999999996"/>
    <n v="358.2"/>
    <n v="8.3973921666537721E-2"/>
    <x v="3"/>
    <x v="0"/>
    <n v="3"/>
    <n v="2025"/>
    <n v="45777"/>
    <s v="abril"/>
    <n v="2025"/>
    <x v="0"/>
    <x v="1"/>
    <n v="0.5"/>
    <n v="154.02599999999998"/>
    <d v="2025-01-08T00:00:00"/>
  </r>
  <r>
    <x v="0"/>
    <n v="63"/>
    <n v="1"/>
    <d v="2024-12-16T00:00:00"/>
    <d v="2025-01-25T00:00:00"/>
    <d v="2025-01-31T00:00:00"/>
    <x v="2"/>
    <n v="51"/>
    <s v="JAIMEG"/>
    <n v="2268"/>
    <s v="EUR"/>
    <n v="2268"/>
    <n v="2630.8799999999997"/>
    <n v="0"/>
    <n v="0"/>
    <n v="0"/>
    <n v="0"/>
    <x v="3"/>
    <x v="0"/>
    <n v="1"/>
    <n v="2025"/>
    <n v="45733"/>
    <s v="marzo"/>
    <n v="2025"/>
    <x v="0"/>
    <x v="0"/>
    <n v="0.05"/>
    <n v="0"/>
    <d v="2024-10-30T00:00:00"/>
  </r>
  <r>
    <x v="0"/>
    <n v="64"/>
    <n v="1"/>
    <d v="2024-12-16T00:00:00"/>
    <d v="2024-12-13T00:00:00"/>
    <d v="2024-12-20T00:00:00"/>
    <x v="2"/>
    <n v="51"/>
    <s v="JAIMEG"/>
    <n v="1062"/>
    <s v="USD"/>
    <n v="913.31999999999994"/>
    <n v="1062"/>
    <n v="10.62"/>
    <n v="9.1331999999999987"/>
    <n v="10.62"/>
    <n v="9.9999999999999985E-3"/>
    <x v="3"/>
    <x v="0"/>
    <n v="12"/>
    <n v="2024"/>
    <n v="45691"/>
    <s v="febrero"/>
    <n v="2025"/>
    <x v="0"/>
    <x v="0"/>
    <n v="0.05"/>
    <n v="8.6765399999999993"/>
    <d v="2024-10-30T00:00:00"/>
  </r>
  <r>
    <x v="0"/>
    <n v="65"/>
    <n v="1"/>
    <d v="2024-12-17T00:00:00"/>
    <d v="2025-01-31T00:00:00"/>
    <d v="2025-02-06T00:00:00"/>
    <x v="4"/>
    <n v="51"/>
    <m/>
    <n v="3305.25"/>
    <s v="USD"/>
    <n v="2842.5149999999999"/>
    <n v="3305.25"/>
    <n v="353.18"/>
    <n v="303.73480000000001"/>
    <n v="353.18"/>
    <n v="0.10685424703123819"/>
    <x v="3"/>
    <x v="0"/>
    <n v="1"/>
    <n v="2025"/>
    <n v="45739"/>
    <s v="marzo"/>
    <n v="2025"/>
    <x v="0"/>
    <x v="1"/>
    <n v="0.5"/>
    <n v="151.8674"/>
    <d v="2025-01-08T00:00:00"/>
  </r>
  <r>
    <x v="0"/>
    <n v="66"/>
    <n v="1"/>
    <d v="2024-12-17T00:00:00"/>
    <d v="2025-01-30T00:00:00"/>
    <d v="2025-02-04T00:00:00"/>
    <x v="4"/>
    <n v="51"/>
    <m/>
    <n v="3113.15"/>
    <s v="USD"/>
    <n v="2677.3090000000002"/>
    <n v="3113.15"/>
    <n v="336.18"/>
    <n v="289.1148"/>
    <n v="336.18"/>
    <n v="0.10798708703403305"/>
    <x v="3"/>
    <x v="0"/>
    <n v="1"/>
    <n v="2025"/>
    <n v="45737"/>
    <s v="marzo"/>
    <n v="2025"/>
    <x v="0"/>
    <x v="1"/>
    <n v="0.5"/>
    <n v="144.5574"/>
    <d v="2025-01-08T00:00:00"/>
  </r>
  <r>
    <x v="0"/>
    <n v="67"/>
    <n v="1"/>
    <d v="2024-12-17T00:00:00"/>
    <d v="2025-01-30T00:00:00"/>
    <d v="2025-02-04T00:00:00"/>
    <x v="4"/>
    <n v="51"/>
    <m/>
    <n v="3113.15"/>
    <s v="USD"/>
    <n v="2677.3090000000002"/>
    <n v="3113.15"/>
    <n v="336.18"/>
    <n v="289.1148"/>
    <n v="336.18"/>
    <n v="0.10798708703403305"/>
    <x v="3"/>
    <x v="0"/>
    <n v="1"/>
    <n v="2025"/>
    <n v="45737"/>
    <s v="marzo"/>
    <n v="2025"/>
    <x v="0"/>
    <x v="1"/>
    <n v="0.5"/>
    <n v="144.5574"/>
    <d v="2025-01-08T00:00:00"/>
  </r>
  <r>
    <x v="0"/>
    <n v="68"/>
    <n v="1"/>
    <d v="2024-12-17T00:00:00"/>
    <d v="2025-01-30T00:00:00"/>
    <d v="2025-02-04T00:00:00"/>
    <x v="4"/>
    <n v="51"/>
    <m/>
    <n v="3130.1"/>
    <s v="USD"/>
    <n v="2691.886"/>
    <n v="3130.1"/>
    <n v="311.24"/>
    <n v="267.66640000000001"/>
    <n v="311.24"/>
    <n v="9.9434522858694613E-2"/>
    <x v="3"/>
    <x v="0"/>
    <n v="1"/>
    <n v="2025"/>
    <n v="45737"/>
    <s v="marzo"/>
    <n v="2025"/>
    <x v="0"/>
    <x v="1"/>
    <n v="0.5"/>
    <n v="133.83320000000001"/>
    <d v="2025-01-08T00:00:00"/>
  </r>
  <r>
    <x v="0"/>
    <n v="69"/>
    <n v="1"/>
    <d v="2024-12-18T00:00:00"/>
    <d v="2024-12-27T00:00:00"/>
    <d v="2025-01-02T00:00:00"/>
    <x v="0"/>
    <n v="51"/>
    <s v="MARC1989"/>
    <n v="1401"/>
    <s v="USD"/>
    <n v="1204.8599999999999"/>
    <n v="1401"/>
    <n v="35"/>
    <n v="30.099999999999998"/>
    <n v="35"/>
    <n v="2.4982155603140613E-2"/>
    <x v="3"/>
    <x v="0"/>
    <n v="12"/>
    <n v="2024"/>
    <n v="45704"/>
    <s v="febrero"/>
    <n v="2025"/>
    <x v="0"/>
    <x v="0"/>
    <n v="0"/>
    <n v="30.099999999999998"/>
    <d v="2024-09-17T00:00:00"/>
  </r>
  <r>
    <x v="0"/>
    <n v="70"/>
    <n v="1"/>
    <d v="2024-12-18T00:00:00"/>
    <d v="2025-03-22T00:00:00"/>
    <d v="2025-03-30T00:00:00"/>
    <x v="2"/>
    <n v="51"/>
    <s v="JAIMEG"/>
    <n v="10263"/>
    <s v="USD"/>
    <n v="8826.18"/>
    <n v="10263"/>
    <n v="1171.9000000000001"/>
    <n v="1007.8340000000001"/>
    <n v="1171.9000000000001"/>
    <n v="0.11418688492643476"/>
    <x v="3"/>
    <x v="0"/>
    <n v="3"/>
    <n v="2025"/>
    <n v="45791"/>
    <s v="mayo"/>
    <n v="2025"/>
    <x v="0"/>
    <x v="0"/>
    <n v="0.05"/>
    <n v="957.44230000000005"/>
    <d v="2024-10-30T00:00:00"/>
  </r>
  <r>
    <x v="0"/>
    <n v="72"/>
    <n v="1"/>
    <d v="2024-12-19T00:00:00"/>
    <d v="2024-12-06T00:00:00"/>
    <d v="2024-12-06T00:00:00"/>
    <x v="2"/>
    <n v="51"/>
    <s v="JAIMEG"/>
    <n v="201"/>
    <s v="USD"/>
    <n v="172.85999999999999"/>
    <n v="201"/>
    <n v="0"/>
    <n v="0"/>
    <n v="0"/>
    <n v="0"/>
    <x v="3"/>
    <x v="0"/>
    <n v="12"/>
    <n v="2024"/>
    <n v="45677"/>
    <s v="enero"/>
    <n v="2025"/>
    <x v="0"/>
    <x v="0"/>
    <n v="0.05"/>
    <n v="0"/>
    <d v="2024-10-30T00:00:00"/>
  </r>
  <r>
    <x v="0"/>
    <n v="73"/>
    <n v="1"/>
    <d v="2024-12-19T00:00:00"/>
    <d v="2025-04-16T00:00:00"/>
    <d v="2025-04-22T00:00:00"/>
    <x v="2"/>
    <n v="51"/>
    <s v="JAIMEG"/>
    <n v="11485.71"/>
    <s v="USD"/>
    <n v="9877.7105999999985"/>
    <n v="11485.71"/>
    <n v="901.33"/>
    <n v="775.14380000000006"/>
    <n v="901.33"/>
    <n v="7.847403425648046E-2"/>
    <x v="3"/>
    <x v="0"/>
    <n v="4"/>
    <n v="2025"/>
    <n v="45814"/>
    <s v="junio"/>
    <n v="2025"/>
    <x v="0"/>
    <x v="0"/>
    <n v="0.05"/>
    <n v="736.38661000000002"/>
    <d v="2024-10-30T00:00:00"/>
  </r>
  <r>
    <x v="0"/>
    <n v="74"/>
    <n v="1"/>
    <d v="2024-12-19T00:00:00"/>
    <d v="2024-12-22T00:00:00"/>
    <d v="2024-12-22T00:00:00"/>
    <x v="2"/>
    <n v="51"/>
    <s v="JAIMEG"/>
    <n v="260"/>
    <s v="USD"/>
    <n v="223.6"/>
    <n v="260"/>
    <n v="0"/>
    <n v="0"/>
    <n v="0"/>
    <n v="0"/>
    <x v="3"/>
    <x v="0"/>
    <n v="12"/>
    <n v="2024"/>
    <n v="45693"/>
    <s v="febrero"/>
    <n v="2025"/>
    <x v="0"/>
    <x v="0"/>
    <n v="0.05"/>
    <n v="0"/>
    <d v="2024-10-30T00:00:00"/>
  </r>
  <r>
    <x v="0"/>
    <n v="75"/>
    <n v="1"/>
    <d v="2024-12-19T00:00:00"/>
    <d v="2025-03-22T00:00:00"/>
    <d v="2025-03-30T00:00:00"/>
    <x v="2"/>
    <n v="51"/>
    <s v="JAIMEG"/>
    <n v="2250"/>
    <s v="USD"/>
    <n v="1935"/>
    <n v="2250"/>
    <n v="0"/>
    <n v="0"/>
    <n v="0"/>
    <n v="0"/>
    <x v="3"/>
    <x v="0"/>
    <n v="3"/>
    <n v="2025"/>
    <n v="45791"/>
    <s v="mayo"/>
    <n v="2025"/>
    <x v="0"/>
    <x v="0"/>
    <n v="0.05"/>
    <n v="0"/>
    <d v="2024-10-30T00:00:00"/>
  </r>
  <r>
    <x v="0"/>
    <n v="76"/>
    <n v="1"/>
    <d v="2024-12-19T00:00:00"/>
    <d v="2025-01-31T00:00:00"/>
    <d v="2025-02-09T00:00:00"/>
    <x v="4"/>
    <n v="51"/>
    <m/>
    <n v="4434.01"/>
    <s v="USD"/>
    <n v="3813.2486000000004"/>
    <n v="4434.01"/>
    <n v="647.99"/>
    <n v="557.27139999999997"/>
    <n v="647.99"/>
    <n v="0.14614085218571901"/>
    <x v="3"/>
    <x v="0"/>
    <n v="1"/>
    <n v="2025"/>
    <n v="45742"/>
    <s v="marzo"/>
    <n v="2025"/>
    <x v="0"/>
    <x v="1"/>
    <n v="0.5"/>
    <n v="278.63569999999999"/>
    <d v="2025-01-08T00:00:00"/>
  </r>
  <r>
    <x v="0"/>
    <n v="77"/>
    <n v="1"/>
    <d v="2024-12-19T00:00:00"/>
    <d v="2025-01-31T00:00:00"/>
    <d v="2025-02-02T00:00:00"/>
    <x v="4"/>
    <n v="51"/>
    <m/>
    <n v="688"/>
    <s v="USD"/>
    <n v="591.67999999999995"/>
    <n v="688"/>
    <n v="32.81"/>
    <n v="28.216600000000003"/>
    <n v="32.81"/>
    <n v="4.7688953488372106E-2"/>
    <x v="3"/>
    <x v="0"/>
    <n v="1"/>
    <n v="2025"/>
    <n v="45735"/>
    <s v="marzo"/>
    <n v="2025"/>
    <x v="0"/>
    <x v="1"/>
    <n v="0.5"/>
    <n v="14.108300000000002"/>
    <d v="2025-01-08T00:00:00"/>
  </r>
  <r>
    <x v="0"/>
    <n v="78"/>
    <n v="1"/>
    <d v="2024-12-19T00:00:00"/>
    <d v="2025-01-31T00:00:00"/>
    <d v="2025-02-02T00:00:00"/>
    <x v="4"/>
    <n v="51"/>
    <m/>
    <n v="688"/>
    <s v="USD"/>
    <n v="591.67999999999995"/>
    <n v="688"/>
    <n v="31.87"/>
    <n v="27.408200000000001"/>
    <n v="31.87"/>
    <n v="4.6322674418604659E-2"/>
    <x v="3"/>
    <x v="0"/>
    <n v="1"/>
    <n v="2025"/>
    <n v="45735"/>
    <s v="marzo"/>
    <n v="2025"/>
    <x v="0"/>
    <x v="1"/>
    <n v="0.5"/>
    <n v="13.7041"/>
    <d v="2025-01-08T00:00:00"/>
  </r>
  <r>
    <x v="0"/>
    <n v="79"/>
    <n v="1"/>
    <d v="2024-12-19T00:00:00"/>
    <d v="2025-02-02T00:00:00"/>
    <d v="2025-02-07T00:00:00"/>
    <x v="4"/>
    <n v="51"/>
    <m/>
    <n v="3295.4"/>
    <s v="USD"/>
    <n v="2834.0439999999999"/>
    <n v="3295.4"/>
    <n v="797.16"/>
    <n v="685.55759999999998"/>
    <n v="797.16"/>
    <n v="0.241900831462038"/>
    <x v="3"/>
    <x v="0"/>
    <n v="2"/>
    <n v="2025"/>
    <n v="45740"/>
    <s v="marzo"/>
    <n v="2025"/>
    <x v="0"/>
    <x v="1"/>
    <n v="0.5"/>
    <n v="342.77879999999999"/>
    <d v="2025-01-08T00:00:00"/>
  </r>
  <r>
    <x v="0"/>
    <n v="81"/>
    <n v="1"/>
    <d v="2024-12-19T00:00:00"/>
    <d v="2025-02-02T00:00:00"/>
    <d v="2025-02-10T00:00:00"/>
    <x v="4"/>
    <n v="51"/>
    <m/>
    <n v="4988"/>
    <s v="USD"/>
    <n v="4289.68"/>
    <n v="4988"/>
    <n v="578.1"/>
    <n v="497.166"/>
    <n v="578.1"/>
    <n v="0.1158981555733761"/>
    <x v="3"/>
    <x v="0"/>
    <n v="2"/>
    <n v="2025"/>
    <n v="45743"/>
    <s v="marzo"/>
    <n v="2025"/>
    <x v="0"/>
    <x v="1"/>
    <n v="0.5"/>
    <n v="248.583"/>
    <d v="2025-01-08T00:00:00"/>
  </r>
  <r>
    <x v="0"/>
    <n v="82"/>
    <n v="1"/>
    <d v="2024-12-19T00:00:00"/>
    <d v="2025-03-04T00:00:00"/>
    <d v="2025-03-16T00:00:00"/>
    <x v="5"/>
    <n v="51"/>
    <m/>
    <n v="375390.89"/>
    <s v="USD"/>
    <n v="322836.1654"/>
    <n v="375390.89"/>
    <n v="32216.04"/>
    <n v="27705.794399999999"/>
    <n v="32216.04"/>
    <n v="8.5819983537693198E-2"/>
    <x v="3"/>
    <x v="0"/>
    <n v="3"/>
    <n v="2025"/>
    <n v="45777"/>
    <s v="abril"/>
    <n v="2025"/>
    <x v="0"/>
    <x v="1"/>
    <n v="0.75"/>
    <n v="6926.4485999999997"/>
    <d v="2024-09-01T00:00:00"/>
  </r>
  <r>
    <x v="0"/>
    <n v="83"/>
    <n v="1"/>
    <d v="2024-12-19T00:00:00"/>
    <d v="2024-12-19T00:00:00"/>
    <d v="2024-12-20T00:00:00"/>
    <x v="5"/>
    <n v="51"/>
    <m/>
    <n v="229"/>
    <s v="USD"/>
    <n v="196.94"/>
    <n v="229"/>
    <n v="21.53"/>
    <n v="18.515800000000002"/>
    <n v="21.53"/>
    <n v="9.4017467248908304E-2"/>
    <x v="3"/>
    <x v="0"/>
    <n v="12"/>
    <n v="2024"/>
    <n v="45691"/>
    <s v="febrero"/>
    <n v="2025"/>
    <x v="0"/>
    <x v="1"/>
    <n v="0.75"/>
    <n v="4.6289499999999997"/>
    <d v="2024-09-01T00:00:00"/>
  </r>
  <r>
    <x v="0"/>
    <n v="84"/>
    <n v="1"/>
    <d v="2024-12-23T00:00:00"/>
    <d v="2025-01-28T00:00:00"/>
    <d v="2025-01-28T00:00:00"/>
    <x v="0"/>
    <n v="52"/>
    <s v="MARC1989"/>
    <n v="1858.68"/>
    <s v="USD"/>
    <n v="1598.4648"/>
    <n v="1858.68"/>
    <n v="150"/>
    <n v="129"/>
    <n v="150"/>
    <n v="8.0702433985409008E-2"/>
    <x v="3"/>
    <x v="0"/>
    <n v="1"/>
    <n v="2025"/>
    <n v="45730"/>
    <s v="marzo"/>
    <n v="2025"/>
    <x v="0"/>
    <x v="0"/>
    <n v="0"/>
    <n v="129"/>
    <d v="2024-09-17T00:00:00"/>
  </r>
  <r>
    <x v="0"/>
    <n v="85"/>
    <n v="1"/>
    <d v="2024-12-30T00:00:00"/>
    <d v="2024-12-29T00:00:00"/>
    <d v="2024-12-29T00:00:00"/>
    <x v="0"/>
    <n v="53"/>
    <s v="MARC1989"/>
    <n v="126102.05"/>
    <s v="USD"/>
    <n v="108447.76300000001"/>
    <n v="126102.05"/>
    <n v="12919.66"/>
    <n v="11110.9076"/>
    <n v="12919.66"/>
    <n v="0.1024540045145975"/>
    <x v="3"/>
    <x v="0"/>
    <n v="12"/>
    <n v="2024"/>
    <n v="45700"/>
    <s v="febrero"/>
    <n v="2025"/>
    <x v="0"/>
    <x v="0"/>
    <n v="0"/>
    <n v="11110.9076"/>
    <d v="2024-09-17T00:00:00"/>
  </r>
  <r>
    <x v="0"/>
    <n v="86"/>
    <n v="1"/>
    <d v="2025-01-02T00:00:00"/>
    <d v="2025-09-22T00:00:00"/>
    <d v="2025-10-08T00:00:00"/>
    <x v="5"/>
    <n v="1"/>
    <m/>
    <n v="326596"/>
    <s v="USD"/>
    <n v="280872.56"/>
    <n v="326596"/>
    <n v="45376.02"/>
    <n v="39023.377199999995"/>
    <n v="45376.02"/>
    <n v="0.13893623926808654"/>
    <x v="4"/>
    <x v="1"/>
    <n v="9"/>
    <n v="2025"/>
    <n v="45983"/>
    <s v="noviembre"/>
    <n v="2025"/>
    <x v="0"/>
    <x v="1"/>
    <n v="0.75"/>
    <n v="9755.844299999997"/>
    <d v="2024-09-01T00:00:00"/>
  </r>
  <r>
    <x v="0"/>
    <n v="87"/>
    <n v="1"/>
    <d v="2025-01-03T00:00:00"/>
    <d v="2025-01-20T00:00:00"/>
    <d v="2025-02-04T00:00:00"/>
    <x v="5"/>
    <n v="1"/>
    <m/>
    <n v="4014.82"/>
    <s v="USD"/>
    <n v="3452.7452000000003"/>
    <n v="4014.82"/>
    <n v="384.82"/>
    <n v="330.9452"/>
    <n v="384.82"/>
    <n v="9.5849876208646961E-2"/>
    <x v="4"/>
    <x v="1"/>
    <n v="1"/>
    <n v="2025"/>
    <n v="45737"/>
    <s v="marzo"/>
    <n v="2025"/>
    <x v="0"/>
    <x v="1"/>
    <n v="0.75"/>
    <n v="82.7363"/>
    <d v="2024-09-01T00:00:00"/>
  </r>
  <r>
    <x v="0"/>
    <n v="88"/>
    <n v="1"/>
    <d v="2025-01-04T00:00:00"/>
    <d v="2025-01-10T00:00:00"/>
    <d v="2025-01-13T00:00:00"/>
    <x v="0"/>
    <n v="1"/>
    <s v="MARC1989"/>
    <n v="800"/>
    <s v="USD"/>
    <n v="688"/>
    <n v="800"/>
    <n v="0"/>
    <n v="0"/>
    <n v="0"/>
    <n v="0"/>
    <x v="4"/>
    <x v="1"/>
    <n v="1"/>
    <n v="2025"/>
    <n v="45715"/>
    <s v="febrero"/>
    <n v="2025"/>
    <x v="0"/>
    <x v="0"/>
    <n v="0"/>
    <n v="0"/>
    <d v="2024-09-17T00:00:00"/>
  </r>
  <r>
    <x v="0"/>
    <n v="89"/>
    <n v="1"/>
    <d v="2025-01-06T00:00:00"/>
    <d v="2025-01-13T00:00:00"/>
    <d v="2025-01-19T00:00:00"/>
    <x v="0"/>
    <n v="2"/>
    <s v="MARC1989"/>
    <n v="835"/>
    <s v="USD"/>
    <n v="718.1"/>
    <n v="835"/>
    <n v="35"/>
    <n v="30.099999999999998"/>
    <n v="35"/>
    <n v="4.1916167664670656E-2"/>
    <x v="4"/>
    <x v="1"/>
    <n v="1"/>
    <n v="2025"/>
    <n v="45721"/>
    <s v="marzo"/>
    <n v="2025"/>
    <x v="0"/>
    <x v="0"/>
    <n v="0"/>
    <n v="30.099999999999998"/>
    <d v="2024-09-17T00:00:00"/>
  </r>
  <r>
    <x v="0"/>
    <n v="90"/>
    <n v="1"/>
    <d v="2025-01-08T00:00:00"/>
    <d v="2025-01-11T00:00:00"/>
    <d v="2025-01-11T00:00:00"/>
    <x v="0"/>
    <n v="2"/>
    <s v="MARC1989"/>
    <n v="99987.5"/>
    <s v="MXN"/>
    <n v="4799.4000000000005"/>
    <n v="5599.3"/>
    <n v="12033.5"/>
    <n v="577.60800000000006"/>
    <n v="673.87599999999998"/>
    <n v="0.12035004375546943"/>
    <x v="4"/>
    <x v="1"/>
    <n v="1"/>
    <n v="2025"/>
    <n v="45713"/>
    <s v="febrero"/>
    <n v="2025"/>
    <x v="0"/>
    <x v="0"/>
    <n v="0"/>
    <n v="577.60800000000006"/>
    <d v="2024-09-17T00:00:00"/>
  </r>
  <r>
    <x v="0"/>
    <n v="91"/>
    <n v="1"/>
    <d v="2025-01-08T00:00:00"/>
    <d v="2025-01-19T00:00:00"/>
    <d v="2025-01-19T00:00:00"/>
    <x v="0"/>
    <n v="2"/>
    <s v="MARC1989"/>
    <n v="9904"/>
    <s v="MXN"/>
    <n v="475.392"/>
    <n v="554.62400000000002"/>
    <n v="0"/>
    <n v="0"/>
    <n v="0"/>
    <n v="0"/>
    <x v="4"/>
    <x v="1"/>
    <n v="1"/>
    <n v="2025"/>
    <n v="45721"/>
    <s v="marzo"/>
    <n v="2025"/>
    <x v="0"/>
    <x v="0"/>
    <n v="0"/>
    <n v="0"/>
    <d v="2024-09-17T00:00:00"/>
  </r>
  <r>
    <x v="0"/>
    <n v="96"/>
    <n v="1"/>
    <d v="2025-01-09T00:00:00"/>
    <d v="2025-06-26T00:00:00"/>
    <d v="2025-07-03T00:00:00"/>
    <x v="0"/>
    <n v="2"/>
    <s v="MARC1989"/>
    <n v="18291.419999999998"/>
    <s v="EUR"/>
    <n v="18291.419999999998"/>
    <n v="21218.047199999997"/>
    <n v="1281.42"/>
    <n v="1281.42"/>
    <n v="1486.4472000000001"/>
    <n v="7.005579665220088E-2"/>
    <x v="4"/>
    <x v="1"/>
    <n v="6"/>
    <n v="2025"/>
    <n v="45886"/>
    <s v="agosto"/>
    <n v="2025"/>
    <x v="0"/>
    <x v="0"/>
    <n v="0"/>
    <n v="1281.42"/>
    <d v="2024-09-17T00:00:00"/>
  </r>
  <r>
    <x v="0"/>
    <n v="98"/>
    <n v="1"/>
    <d v="2025-01-09T00:00:00"/>
    <d v="2025-04-12T00:00:00"/>
    <d v="2025-04-20T00:00:00"/>
    <x v="0"/>
    <n v="2"/>
    <s v="ISRAELB,MARC1989"/>
    <n v="60831.49"/>
    <s v="EUR"/>
    <n v="60831.49"/>
    <n v="70564.528399999996"/>
    <n v="6126.45"/>
    <n v="6126.45"/>
    <n v="7106.6819999999989"/>
    <n v="0.1007118188293596"/>
    <x v="4"/>
    <x v="1"/>
    <n v="4"/>
    <n v="2025"/>
    <n v="45812"/>
    <s v="junio"/>
    <n v="2025"/>
    <x v="0"/>
    <x v="0"/>
    <n v="0"/>
    <n v="6126.45"/>
    <d v="2024-09-17T00:00:00"/>
  </r>
  <r>
    <x v="0"/>
    <n v="99"/>
    <n v="1"/>
    <d v="2025-01-09T00:00:00"/>
    <d v="2025-01-04T00:00:00"/>
    <d v="2025-01-10T00:00:00"/>
    <x v="2"/>
    <n v="2"/>
    <s v="JAIMEG"/>
    <n v="26938.799999999999"/>
    <s v="EUR"/>
    <n v="26938.799999999999"/>
    <n v="31249.007999999998"/>
    <n v="5387.76"/>
    <n v="5387.76"/>
    <n v="6249.8015999999998"/>
    <n v="0.2"/>
    <x v="4"/>
    <x v="1"/>
    <n v="1"/>
    <n v="2025"/>
    <n v="45712"/>
    <s v="febrero"/>
    <n v="2025"/>
    <x v="0"/>
    <x v="0"/>
    <n v="0.05"/>
    <n v="5118.3720000000003"/>
    <d v="2024-10-30T00:00:00"/>
  </r>
  <r>
    <x v="0"/>
    <n v="100"/>
    <n v="1"/>
    <d v="2025-01-10T00:00:00"/>
    <d v="2025-06-21T00:00:00"/>
    <d v="2025-07-25T00:00:00"/>
    <x v="5"/>
    <n v="2"/>
    <m/>
    <n v="13574"/>
    <s v="USD"/>
    <n v="11673.64"/>
    <n v="13574"/>
    <n v="0"/>
    <n v="0"/>
    <n v="0"/>
    <n v="0"/>
    <x v="4"/>
    <x v="1"/>
    <n v="6"/>
    <n v="2025"/>
    <n v="45908"/>
    <s v="septiembre"/>
    <n v="2025"/>
    <x v="0"/>
    <x v="1"/>
    <n v="0.75"/>
    <n v="0"/>
    <d v="2024-09-01T00:00:00"/>
  </r>
  <r>
    <x v="0"/>
    <n v="101"/>
    <n v="1"/>
    <d v="2024-12-01T00:00:00"/>
    <d v="2025-05-10T00:00:00"/>
    <d v="2025-05-21T00:00:00"/>
    <x v="4"/>
    <n v="49"/>
    <m/>
    <n v="56880.79"/>
    <s v="USD"/>
    <n v="48917.479399999997"/>
    <n v="56880.79"/>
    <n v="13621.02"/>
    <n v="11714.0772"/>
    <n v="13621.02"/>
    <n v="0.23946608336487593"/>
    <x v="3"/>
    <x v="0"/>
    <n v="5"/>
    <n v="2025"/>
    <n v="45843"/>
    <s v="julio"/>
    <n v="2025"/>
    <x v="0"/>
    <x v="1"/>
    <n v="0.5"/>
    <n v="5857.0385999999999"/>
    <d v="2025-01-08T00:00:00"/>
  </r>
  <r>
    <x v="0"/>
    <n v="102"/>
    <n v="1"/>
    <d v="2025-01-14T00:00:00"/>
    <d v="2025-01-21T00:00:00"/>
    <d v="2025-01-26T00:00:00"/>
    <x v="5"/>
    <n v="3"/>
    <m/>
    <n v="72129.210000000006"/>
    <s v="USD"/>
    <n v="62031.120600000002"/>
    <n v="72129.210000000006"/>
    <n v="9079.81"/>
    <n v="7808.6365999999998"/>
    <n v="9079.81"/>
    <n v="0.12588256546827561"/>
    <x v="4"/>
    <x v="1"/>
    <n v="1"/>
    <n v="2025"/>
    <n v="45728"/>
    <s v="marzo"/>
    <n v="2025"/>
    <x v="0"/>
    <x v="1"/>
    <n v="0.75"/>
    <n v="1952.1591499999995"/>
    <d v="2024-09-01T00:00:00"/>
  </r>
  <r>
    <x v="0"/>
    <n v="103"/>
    <n v="1"/>
    <d v="2025-01-14T00:00:00"/>
    <d v="2025-02-11T00:00:00"/>
    <d v="2025-02-23T00:00:00"/>
    <x v="2"/>
    <n v="3"/>
    <s v="JAIMEG"/>
    <n v="10240"/>
    <s v="USD"/>
    <n v="8806.4"/>
    <n v="10240"/>
    <n v="1228.8"/>
    <n v="1056.768"/>
    <n v="1228.8"/>
    <n v="0.12000000000000001"/>
    <x v="4"/>
    <x v="1"/>
    <n v="2"/>
    <n v="2025"/>
    <n v="45756"/>
    <s v="abril"/>
    <n v="2025"/>
    <x v="0"/>
    <x v="0"/>
    <n v="0.05"/>
    <n v="1003.9296000000001"/>
    <d v="2024-10-30T00:00:00"/>
  </r>
  <r>
    <x v="0"/>
    <n v="105"/>
    <n v="1"/>
    <d v="2025-01-14T00:00:00"/>
    <d v="2025-01-17T00:00:00"/>
    <d v="2025-01-18T00:00:00"/>
    <x v="2"/>
    <n v="3"/>
    <s v="JAIMEG"/>
    <n v="268"/>
    <s v="USD"/>
    <n v="230.48"/>
    <n v="268"/>
    <n v="22.77"/>
    <n v="19.5822"/>
    <n v="22.77"/>
    <n v="8.4962686567164186E-2"/>
    <x v="4"/>
    <x v="1"/>
    <n v="1"/>
    <n v="2025"/>
    <n v="45720"/>
    <s v="marzo"/>
    <n v="2025"/>
    <x v="0"/>
    <x v="0"/>
    <n v="0.05"/>
    <n v="18.603090000000002"/>
    <d v="2024-10-30T00:00:00"/>
  </r>
  <r>
    <x v="0"/>
    <n v="106"/>
    <n v="1"/>
    <d v="2025-01-14T00:00:00"/>
    <d v="2025-01-17T00:00:00"/>
    <d v="2025-01-18T00:00:00"/>
    <x v="2"/>
    <n v="3"/>
    <s v="JAIMEG"/>
    <n v="268"/>
    <s v="USD"/>
    <n v="230.48"/>
    <n v="268"/>
    <n v="21.2"/>
    <n v="18.231999999999999"/>
    <n v="21.2"/>
    <n v="7.9104477611940296E-2"/>
    <x v="4"/>
    <x v="1"/>
    <n v="1"/>
    <n v="2025"/>
    <n v="45720"/>
    <s v="marzo"/>
    <n v="2025"/>
    <x v="0"/>
    <x v="0"/>
    <n v="0.05"/>
    <n v="17.320399999999999"/>
    <d v="2024-10-30T00:00:00"/>
  </r>
  <r>
    <x v="0"/>
    <n v="107"/>
    <n v="1"/>
    <d v="2025-01-14T00:00:00"/>
    <d v="2025-01-17T00:00:00"/>
    <d v="2025-01-18T00:00:00"/>
    <x v="2"/>
    <n v="3"/>
    <s v="JAIMEG"/>
    <n v="494"/>
    <s v="USD"/>
    <n v="424.84"/>
    <n v="494"/>
    <n v="41.1"/>
    <n v="35.346000000000004"/>
    <n v="41.1"/>
    <n v="8.3198380566801636E-2"/>
    <x v="4"/>
    <x v="1"/>
    <n v="1"/>
    <n v="2025"/>
    <n v="45720"/>
    <s v="marzo"/>
    <n v="2025"/>
    <x v="0"/>
    <x v="0"/>
    <n v="0.05"/>
    <n v="33.578700000000005"/>
    <d v="2024-10-30T00:00:00"/>
  </r>
  <r>
    <x v="0"/>
    <n v="108"/>
    <n v="1"/>
    <d v="2024-12-27T00:00:00"/>
    <d v="2024-12-21T00:00:00"/>
    <d v="2024-12-30T00:00:00"/>
    <x v="5"/>
    <n v="52"/>
    <m/>
    <n v="76619.67"/>
    <s v="USD"/>
    <n v="65892.916199999992"/>
    <n v="76619.67"/>
    <n v="6812.1"/>
    <n v="5858.4059999999999"/>
    <n v="6812.1"/>
    <n v="8.8907978851905795E-2"/>
    <x v="3"/>
    <x v="0"/>
    <n v="12"/>
    <n v="2024"/>
    <n v="45701"/>
    <s v="febrero"/>
    <n v="2025"/>
    <x v="0"/>
    <x v="1"/>
    <n v="0.75"/>
    <n v="1464.6014999999998"/>
    <d v="2024-09-01T00:00:00"/>
  </r>
  <r>
    <x v="0"/>
    <n v="109"/>
    <n v="1"/>
    <d v="2025-01-14T00:00:00"/>
    <d v="2025-02-13T00:00:00"/>
    <d v="2025-02-17T00:00:00"/>
    <x v="5"/>
    <n v="3"/>
    <m/>
    <n v="95573"/>
    <s v="MXN"/>
    <n v="4587.5039999999999"/>
    <n v="5352.0879999999997"/>
    <n v="0"/>
    <n v="0"/>
    <n v="0"/>
    <n v="0"/>
    <x v="4"/>
    <x v="1"/>
    <n v="2"/>
    <n v="2025"/>
    <n v="45750"/>
    <s v="abril"/>
    <n v="2025"/>
    <x v="0"/>
    <x v="1"/>
    <n v="0.75"/>
    <n v="0"/>
    <d v="2024-09-01T00:00:00"/>
  </r>
  <r>
    <x v="0"/>
    <n v="110"/>
    <n v="1"/>
    <d v="2025-01-09T00:00:00"/>
    <d v="2025-02-01T00:00:00"/>
    <d v="2025-02-02T00:00:00"/>
    <x v="5"/>
    <n v="2"/>
    <m/>
    <n v="302.2"/>
    <s v="USD"/>
    <n v="259.892"/>
    <n v="302.2"/>
    <n v="0"/>
    <n v="0"/>
    <n v="0"/>
    <n v="0"/>
    <x v="4"/>
    <x v="1"/>
    <n v="2"/>
    <n v="2025"/>
    <n v="45735"/>
    <s v="marzo"/>
    <n v="2025"/>
    <x v="0"/>
    <x v="1"/>
    <n v="0.75"/>
    <n v="0"/>
    <d v="2024-09-01T00:00:00"/>
  </r>
  <r>
    <x v="0"/>
    <n v="112"/>
    <n v="1"/>
    <d v="2025-01-15T00:00:00"/>
    <d v="2025-01-21T00:00:00"/>
    <d v="2025-01-24T00:00:00"/>
    <x v="2"/>
    <n v="3"/>
    <s v="JAIMEG"/>
    <n v="4392"/>
    <s v="USD"/>
    <n v="3777.12"/>
    <n v="4392"/>
    <n v="572"/>
    <n v="491.92"/>
    <n v="572"/>
    <n v="0.13023679417122042"/>
    <x v="4"/>
    <x v="1"/>
    <n v="1"/>
    <n v="2025"/>
    <n v="45726"/>
    <s v="marzo"/>
    <n v="2025"/>
    <x v="0"/>
    <x v="0"/>
    <n v="0.05"/>
    <n v="467.32400000000001"/>
    <d v="2024-10-30T00:00:00"/>
  </r>
  <r>
    <x v="0"/>
    <n v="114"/>
    <n v="1"/>
    <d v="2025-01-15T00:00:00"/>
    <d v="2025-05-19T00:00:00"/>
    <d v="2025-05-23T00:00:00"/>
    <x v="0"/>
    <n v="3"/>
    <s v="MARC1989"/>
    <n v="113312.48"/>
    <s v="MXN"/>
    <n v="5438.9990399999997"/>
    <n v="6345.4988800000001"/>
    <n v="11498.11"/>
    <n v="551.90928000000008"/>
    <n v="643.89416000000006"/>
    <n v="0.10147258271992637"/>
    <x v="4"/>
    <x v="1"/>
    <n v="5"/>
    <n v="2025"/>
    <n v="45845"/>
    <s v="julio"/>
    <n v="2025"/>
    <x v="0"/>
    <x v="0"/>
    <n v="0"/>
    <n v="551.90928000000008"/>
    <d v="2024-09-17T00:00:00"/>
  </r>
  <r>
    <x v="0"/>
    <n v="116"/>
    <n v="1"/>
    <d v="2024-10-01T00:00:00"/>
    <d v="2024-11-11T00:00:00"/>
    <d v="2024-11-24T00:00:00"/>
    <x v="4"/>
    <n v="40"/>
    <m/>
    <n v="18539"/>
    <s v="USD"/>
    <n v="15943.539999999999"/>
    <n v="18539"/>
    <n v="3819"/>
    <n v="3284.34"/>
    <n v="3819"/>
    <n v="0.20599816602837265"/>
    <x v="1"/>
    <x v="0"/>
    <n v="11"/>
    <n v="2024"/>
    <n v="45665"/>
    <s v="enero"/>
    <n v="2025"/>
    <x v="0"/>
    <x v="1"/>
    <n v="0.5"/>
    <n v="1642.17"/>
    <d v="2025-01-08T00:00:00"/>
  </r>
  <r>
    <x v="0"/>
    <n v="117"/>
    <n v="1"/>
    <d v="2025-01-16T00:00:00"/>
    <d v="2025-01-05T00:00:00"/>
    <d v="2025-01-05T00:00:00"/>
    <x v="0"/>
    <n v="3"/>
    <s v="MARC1989"/>
    <n v="606.17999999999995"/>
    <s v="EUR"/>
    <n v="606.17999999999995"/>
    <n v="703.16879999999992"/>
    <n v="100.07"/>
    <n v="100.07"/>
    <n v="116.08119999999998"/>
    <n v="0.16508297865320531"/>
    <x v="4"/>
    <x v="1"/>
    <n v="1"/>
    <n v="2025"/>
    <n v="45707"/>
    <s v="febrero"/>
    <n v="2025"/>
    <x v="0"/>
    <x v="0"/>
    <n v="0"/>
    <n v="100.07"/>
    <d v="2024-09-17T00:00:00"/>
  </r>
  <r>
    <x v="0"/>
    <n v="118"/>
    <n v="1"/>
    <d v="2025-01-16T00:00:00"/>
    <d v="2025-04-09T00:00:00"/>
    <d v="2025-04-25T00:00:00"/>
    <x v="5"/>
    <n v="3"/>
    <m/>
    <n v="194580"/>
    <s v="USD"/>
    <n v="167338.79999999999"/>
    <n v="194580"/>
    <n v="15459.51"/>
    <n v="13295.178599999999"/>
    <n v="15459.51"/>
    <n v="7.9450662966389141E-2"/>
    <x v="4"/>
    <x v="1"/>
    <n v="4"/>
    <n v="2025"/>
    <n v="45817"/>
    <s v="junio"/>
    <n v="2025"/>
    <x v="0"/>
    <x v="1"/>
    <n v="0.75"/>
    <n v="3323.7946499999998"/>
    <d v="2024-09-01T00:00:00"/>
  </r>
  <r>
    <x v="0"/>
    <n v="119"/>
    <n v="1"/>
    <d v="2025-01-16T00:00:00"/>
    <d v="2025-02-26T00:00:00"/>
    <d v="2025-03-19T00:00:00"/>
    <x v="4"/>
    <n v="3"/>
    <m/>
    <n v="40906.449999999997"/>
    <s v="EUR"/>
    <n v="40906.449999999997"/>
    <n v="47451.481999999996"/>
    <n v="3604.77"/>
    <n v="3604.77"/>
    <n v="4181.5331999999999"/>
    <n v="8.8122288783309244E-2"/>
    <x v="4"/>
    <x v="1"/>
    <n v="2"/>
    <n v="2025"/>
    <n v="45780"/>
    <s v="mayo"/>
    <n v="2025"/>
    <x v="0"/>
    <x v="1"/>
    <n v="0.5"/>
    <n v="1802.385"/>
    <d v="2025-01-08T00:00:00"/>
  </r>
  <r>
    <x v="0"/>
    <n v="122"/>
    <n v="1"/>
    <d v="2025-01-20T00:00:00"/>
    <d v="2025-01-20T00:00:00"/>
    <d v="2025-01-20T00:00:00"/>
    <x v="0"/>
    <n v="4"/>
    <s v="MARC1989"/>
    <n v="11500.66"/>
    <s v="EUR"/>
    <n v="11500.66"/>
    <n v="13340.765599999999"/>
    <n v="1088.32"/>
    <n v="1088.32"/>
    <n v="1262.4511999999997"/>
    <n v="9.4631090737401155E-2"/>
    <x v="4"/>
    <x v="1"/>
    <n v="1"/>
    <n v="2025"/>
    <n v="45722"/>
    <s v="marzo"/>
    <n v="2025"/>
    <x v="0"/>
    <x v="0"/>
    <n v="0"/>
    <n v="1088.32"/>
    <d v="2024-09-17T00:00:00"/>
  </r>
  <r>
    <x v="0"/>
    <n v="124"/>
    <n v="1"/>
    <d v="2025-01-20T00:00:00"/>
    <d v="2025-06-24T00:00:00"/>
    <d v="2025-07-07T00:00:00"/>
    <x v="6"/>
    <n v="4"/>
    <s v="MINERVAH"/>
    <n v="57724"/>
    <s v="USD"/>
    <n v="49642.64"/>
    <n v="57724"/>
    <n v="6840"/>
    <n v="5882.4"/>
    <n v="6840"/>
    <n v="0.1184949067978657"/>
    <x v="4"/>
    <x v="1"/>
    <n v="6"/>
    <n v="2025"/>
    <n v="45890"/>
    <s v="agosto"/>
    <n v="2025"/>
    <x v="0"/>
    <x v="1"/>
    <n v="0.5"/>
    <n v="2941.2"/>
    <d v="2025-01-20T00:00:00"/>
  </r>
  <r>
    <x v="0"/>
    <n v="127"/>
    <n v="1"/>
    <d v="2025-01-23T00:00:00"/>
    <d v="2024-12-22T00:00:00"/>
    <d v="2025-01-28T00:00:00"/>
    <x v="0"/>
    <n v="4"/>
    <s v="MARC1989"/>
    <n v="5088"/>
    <s v="USD"/>
    <n v="4375.68"/>
    <n v="5088"/>
    <n v="493.54"/>
    <n v="424.44440000000003"/>
    <n v="493.54"/>
    <n v="9.7000786163522007E-2"/>
    <x v="4"/>
    <x v="1"/>
    <n v="12"/>
    <n v="2024"/>
    <n v="45730"/>
    <s v="marzo"/>
    <n v="2025"/>
    <x v="0"/>
    <x v="0"/>
    <n v="0"/>
    <n v="424.44440000000003"/>
    <d v="2024-09-17T00:00:00"/>
  </r>
  <r>
    <x v="0"/>
    <n v="128"/>
    <n v="1"/>
    <d v="2025-01-23T00:00:00"/>
    <d v="2025-01-31T00:00:00"/>
    <d v="2025-02-08T00:00:00"/>
    <x v="2"/>
    <n v="4"/>
    <s v="JAIMEG"/>
    <n v="1389.53"/>
    <s v="USD"/>
    <n v="1194.9957999999999"/>
    <n v="1389.53"/>
    <n v="0"/>
    <n v="0"/>
    <n v="0"/>
    <n v="0"/>
    <x v="4"/>
    <x v="1"/>
    <n v="1"/>
    <n v="2025"/>
    <n v="45741"/>
    <s v="marzo"/>
    <n v="2025"/>
    <x v="0"/>
    <x v="0"/>
    <n v="0.05"/>
    <n v="0"/>
    <d v="2024-10-30T00:00:00"/>
  </r>
  <r>
    <x v="0"/>
    <n v="129"/>
    <n v="1"/>
    <d v="2025-01-23T00:00:00"/>
    <d v="2025-03-19T00:00:00"/>
    <d v="2025-04-06T00:00:00"/>
    <x v="2"/>
    <n v="4"/>
    <s v="JAIMEG"/>
    <n v="166662"/>
    <s v="USD"/>
    <n v="143329.32"/>
    <n v="166662"/>
    <n v="0"/>
    <n v="0"/>
    <n v="0"/>
    <n v="0"/>
    <x v="4"/>
    <x v="1"/>
    <n v="3"/>
    <n v="2025"/>
    <n v="45798"/>
    <s v="mayo"/>
    <n v="2025"/>
    <x v="0"/>
    <x v="0"/>
    <n v="0.05"/>
    <n v="0"/>
    <d v="2024-10-30T00:00:00"/>
  </r>
  <r>
    <x v="0"/>
    <n v="130"/>
    <n v="1"/>
    <d v="2025-01-23T00:00:00"/>
    <d v="2025-03-19T00:00:00"/>
    <d v="2025-04-07T00:00:00"/>
    <x v="2"/>
    <n v="4"/>
    <s v="JAIMEG"/>
    <n v="4389"/>
    <s v="USD"/>
    <n v="3774.54"/>
    <n v="4389"/>
    <n v="0"/>
    <n v="0"/>
    <n v="0"/>
    <n v="0"/>
    <x v="4"/>
    <x v="1"/>
    <n v="3"/>
    <n v="2025"/>
    <n v="45799"/>
    <s v="mayo"/>
    <n v="2025"/>
    <x v="0"/>
    <x v="0"/>
    <n v="0.05"/>
    <n v="0"/>
    <d v="2024-10-30T00:00:00"/>
  </r>
  <r>
    <x v="0"/>
    <n v="131"/>
    <n v="1"/>
    <d v="2025-01-28T00:00:00"/>
    <d v="2025-03-26T00:00:00"/>
    <d v="2025-06-08T00:00:00"/>
    <x v="0"/>
    <n v="5"/>
    <s v="MARC1989,MARIELLAP"/>
    <n v="11650.31"/>
    <s v="USD"/>
    <n v="10019.266599999999"/>
    <n v="11650.31"/>
    <n v="674.12"/>
    <n v="579.7432"/>
    <n v="674.12"/>
    <n v="5.7862837984568656E-2"/>
    <x v="4"/>
    <x v="1"/>
    <n v="3"/>
    <n v="2025"/>
    <n v="45861"/>
    <s v="julio"/>
    <n v="2025"/>
    <x v="0"/>
    <x v="0"/>
    <n v="0"/>
    <n v="579.7432"/>
    <d v="2024-09-17T00:00:00"/>
  </r>
  <r>
    <x v="0"/>
    <n v="132"/>
    <n v="1"/>
    <d v="2025-01-28T00:00:00"/>
    <d v="2025-02-12T00:00:00"/>
    <d v="2025-02-18T00:00:00"/>
    <x v="0"/>
    <n v="5"/>
    <s v="MARC1989"/>
    <n v="4428.88"/>
    <s v="USD"/>
    <n v="3808.8368"/>
    <n v="4428.88"/>
    <n v="827.2"/>
    <n v="711.39200000000005"/>
    <n v="827.2"/>
    <n v="0.18677408283809904"/>
    <x v="4"/>
    <x v="1"/>
    <n v="2"/>
    <n v="2025"/>
    <n v="45751"/>
    <s v="abril"/>
    <n v="2025"/>
    <x v="0"/>
    <x v="0"/>
    <n v="0"/>
    <n v="711.39200000000005"/>
    <d v="2024-09-17T00:00:00"/>
  </r>
  <r>
    <x v="0"/>
    <n v="133"/>
    <n v="1"/>
    <d v="2025-01-28T00:00:00"/>
    <d v="2025-01-18T00:00:00"/>
    <d v="2025-01-22T00:00:00"/>
    <x v="7"/>
    <n v="5"/>
    <s v="DIANAM,MARC1989"/>
    <n v="8756.25"/>
    <s v="USD"/>
    <n v="7530.375"/>
    <n v="8756.25"/>
    <n v="765"/>
    <n v="657.9"/>
    <n v="765"/>
    <n v="8.7366167023554597E-2"/>
    <x v="4"/>
    <x v="1"/>
    <n v="1"/>
    <n v="2025"/>
    <n v="45724"/>
    <s v="marzo"/>
    <n v="2025"/>
    <x v="0"/>
    <x v="0"/>
    <n v="0"/>
    <n v="657.9"/>
    <d v="2024-09-17T00:00:00"/>
  </r>
  <r>
    <x v="0"/>
    <n v="134"/>
    <n v="1"/>
    <d v="2025-01-29T00:00:00"/>
    <d v="2025-05-15T00:00:00"/>
    <d v="2025-05-26T00:00:00"/>
    <x v="0"/>
    <n v="5"/>
    <s v="MARC1989,MARIELLAP"/>
    <n v="31868.5"/>
    <s v="USD"/>
    <n v="27406.91"/>
    <n v="31868.5"/>
    <n v="4484.9799999999996"/>
    <n v="3857.0827999999997"/>
    <n v="4484.9799999999996"/>
    <n v="0.14073395359053609"/>
    <x v="4"/>
    <x v="1"/>
    <n v="5"/>
    <n v="2025"/>
    <n v="45848"/>
    <s v="julio"/>
    <n v="2025"/>
    <x v="0"/>
    <x v="0"/>
    <n v="0"/>
    <n v="3857.0827999999997"/>
    <d v="2024-09-17T00:00:00"/>
  </r>
  <r>
    <x v="0"/>
    <n v="135"/>
    <n v="1"/>
    <d v="2025-01-30T00:00:00"/>
    <d v="2025-05-02T00:00:00"/>
    <d v="2025-05-13T00:00:00"/>
    <x v="3"/>
    <n v="5"/>
    <m/>
    <n v="97396"/>
    <s v="USD"/>
    <n v="83760.56"/>
    <n v="97396"/>
    <n v="10209.200000000001"/>
    <n v="8779.9120000000003"/>
    <n v="10209.200000000001"/>
    <n v="0.10482155324653991"/>
    <x v="4"/>
    <x v="1"/>
    <n v="5"/>
    <n v="2025"/>
    <n v="45835"/>
    <s v="junio"/>
    <n v="2025"/>
    <x v="0"/>
    <x v="1"/>
    <n v="0.5"/>
    <n v="4389.9560000000001"/>
    <d v="2024-11-28T00:00:00"/>
  </r>
  <r>
    <x v="0"/>
    <n v="136"/>
    <n v="1"/>
    <d v="2025-01-30T00:00:00"/>
    <d v="2025-04-10T00:00:00"/>
    <d v="2025-04-22T00:00:00"/>
    <x v="0"/>
    <n v="5"/>
    <s v="MARC1989,MARIELLAP"/>
    <n v="216317.35"/>
    <s v="USD"/>
    <n v="186032.921"/>
    <n v="216317.35"/>
    <n v="8889.11"/>
    <n v="7644.6346000000003"/>
    <n v="8889.11"/>
    <n v="4.1092912796869968E-2"/>
    <x v="4"/>
    <x v="1"/>
    <n v="4"/>
    <n v="2025"/>
    <n v="45814"/>
    <s v="junio"/>
    <n v="2025"/>
    <x v="0"/>
    <x v="0"/>
    <n v="0"/>
    <n v="7644.6346000000003"/>
    <d v="2024-09-17T00:00:00"/>
  </r>
  <r>
    <x v="0"/>
    <n v="137"/>
    <n v="1"/>
    <d v="2025-01-30T00:00:00"/>
    <d v="2025-02-14T00:00:00"/>
    <d v="2025-03-02T00:00:00"/>
    <x v="0"/>
    <n v="5"/>
    <s v="MARC1989"/>
    <n v="44604.11"/>
    <s v="USD"/>
    <n v="38359.534599999999"/>
    <n v="44604.11"/>
    <n v="11801.86"/>
    <n v="10149.5996"/>
    <n v="11801.86"/>
    <n v="0.26459131232525435"/>
    <x v="4"/>
    <x v="1"/>
    <n v="2"/>
    <n v="2025"/>
    <n v="45763"/>
    <s v="abril"/>
    <n v="2025"/>
    <x v="0"/>
    <x v="0"/>
    <n v="0"/>
    <n v="10149.5996"/>
    <d v="2024-09-17T00:00:00"/>
  </r>
  <r>
    <x v="0"/>
    <n v="138"/>
    <n v="1"/>
    <d v="2025-01-30T00:00:00"/>
    <d v="2025-11-14T00:00:00"/>
    <d v="2025-11-17T00:00:00"/>
    <x v="7"/>
    <n v="5"/>
    <s v="DIANAM"/>
    <n v="132324.54"/>
    <s v="MXN"/>
    <n v="6351.5779200000006"/>
    <n v="7410.1742400000003"/>
    <n v="31885.14"/>
    <n v="1530.4867200000001"/>
    <n v="1785.5678399999999"/>
    <n v="0.2409616538247554"/>
    <x v="4"/>
    <x v="1"/>
    <n v="11"/>
    <n v="2025"/>
    <n v="46023"/>
    <s v="enero"/>
    <n v="2026"/>
    <x v="0"/>
    <x v="0"/>
    <n v="0"/>
    <n v="1530.4867200000001"/>
    <d v="2024-09-17T00:00:00"/>
  </r>
  <r>
    <x v="0"/>
    <n v="139"/>
    <n v="1"/>
    <d v="2025-01-30T00:00:00"/>
    <d v="2025-02-16T00:00:00"/>
    <d v="2025-02-17T00:00:00"/>
    <x v="7"/>
    <n v="5"/>
    <s v="DIANAM,MARC1989"/>
    <n v="2232"/>
    <s v="USD"/>
    <n v="1919.52"/>
    <n v="2232"/>
    <n v="190"/>
    <n v="163.4"/>
    <n v="190"/>
    <n v="8.5125448028673834E-2"/>
    <x v="4"/>
    <x v="1"/>
    <n v="2"/>
    <n v="2025"/>
    <n v="45750"/>
    <s v="abril"/>
    <n v="2025"/>
    <x v="0"/>
    <x v="0"/>
    <n v="0"/>
    <n v="163.4"/>
    <d v="2024-09-17T00:00:00"/>
  </r>
  <r>
    <x v="0"/>
    <n v="140"/>
    <n v="1"/>
    <d v="2025-01-31T00:00:00"/>
    <d v="2024-12-24T00:00:00"/>
    <d v="2024-12-28T00:00:00"/>
    <x v="0"/>
    <n v="5"/>
    <s v="MARC1989"/>
    <n v="23910.84"/>
    <s v="USD"/>
    <n v="20563.322400000001"/>
    <n v="23910.84"/>
    <n v="2173.6799999999998"/>
    <n v="1869.3647999999998"/>
    <n v="2173.6799999999998"/>
    <n v="9.0907722187928142E-2"/>
    <x v="4"/>
    <x v="1"/>
    <n v="12"/>
    <n v="2024"/>
    <n v="45699"/>
    <s v="febrero"/>
    <n v="2025"/>
    <x v="0"/>
    <x v="0"/>
    <n v="0"/>
    <n v="1869.3647999999998"/>
    <d v="2024-09-17T00:00:00"/>
  </r>
  <r>
    <x v="0"/>
    <n v="141"/>
    <n v="1"/>
    <d v="2025-01-31T00:00:00"/>
    <d v="2025-02-01T00:00:00"/>
    <d v="2025-02-08T00:00:00"/>
    <x v="2"/>
    <n v="5"/>
    <s v="JAIMEG"/>
    <n v="3158.37"/>
    <s v="EUR"/>
    <n v="3158.37"/>
    <n v="3663.7091999999998"/>
    <n v="197.17"/>
    <n v="197.17"/>
    <n v="228.71719999999996"/>
    <n v="6.2427771287087958E-2"/>
    <x v="4"/>
    <x v="1"/>
    <n v="2"/>
    <n v="2025"/>
    <n v="45741"/>
    <s v="marzo"/>
    <n v="2025"/>
    <x v="0"/>
    <x v="0"/>
    <n v="0.05"/>
    <n v="187.3115"/>
    <d v="2024-10-30T00:00:00"/>
  </r>
  <r>
    <x v="0"/>
    <n v="143"/>
    <n v="1"/>
    <d v="2025-02-04T00:00:00"/>
    <d v="2025-01-26T00:00:00"/>
    <d v="2025-01-28T00:00:00"/>
    <x v="0"/>
    <n v="6"/>
    <s v="MARC1989"/>
    <n v="4874.42"/>
    <s v="EUR"/>
    <n v="4874.42"/>
    <n v="5654.3271999999997"/>
    <n v="416.06"/>
    <n v="416.06"/>
    <n v="482.62959999999998"/>
    <n v="8.5355796176775897E-2"/>
    <x v="5"/>
    <x v="1"/>
    <n v="1"/>
    <n v="2025"/>
    <n v="45730"/>
    <s v="marzo"/>
    <n v="2025"/>
    <x v="0"/>
    <x v="0"/>
    <n v="0"/>
    <n v="416.06"/>
    <d v="2024-09-17T00:00:00"/>
  </r>
  <r>
    <x v="0"/>
    <n v="144"/>
    <n v="1"/>
    <d v="2025-02-04T00:00:00"/>
    <d v="2024-12-28T00:00:00"/>
    <d v="2024-12-28T00:00:00"/>
    <x v="0"/>
    <n v="6"/>
    <s v="MARC1989"/>
    <n v="3993.6"/>
    <s v="USD"/>
    <n v="3434.4960000000001"/>
    <n v="3993.6"/>
    <n v="360.96"/>
    <n v="310.42559999999997"/>
    <n v="360.96"/>
    <n v="9.0384615384615369E-2"/>
    <x v="5"/>
    <x v="1"/>
    <n v="12"/>
    <n v="2024"/>
    <n v="45699"/>
    <s v="febrero"/>
    <n v="2025"/>
    <x v="0"/>
    <x v="0"/>
    <n v="0"/>
    <n v="310.42559999999997"/>
    <d v="2024-09-17T00:00:00"/>
  </r>
  <r>
    <x v="0"/>
    <n v="145"/>
    <n v="1"/>
    <d v="2025-02-04T00:00:00"/>
    <d v="2024-12-10T00:00:00"/>
    <d v="2024-12-10T00:00:00"/>
    <x v="0"/>
    <n v="6"/>
    <s v="MARC1989"/>
    <n v="4101.6000000000004"/>
    <s v="EUR"/>
    <n v="4101.6000000000004"/>
    <n v="4757.8559999999998"/>
    <n v="379.11"/>
    <n v="379.11"/>
    <n v="439.76759999999996"/>
    <n v="9.2429783499122287E-2"/>
    <x v="5"/>
    <x v="1"/>
    <n v="12"/>
    <n v="2024"/>
    <n v="45681"/>
    <s v="enero"/>
    <n v="2025"/>
    <x v="0"/>
    <x v="0"/>
    <n v="0"/>
    <n v="379.11"/>
    <d v="2024-09-17T00:00:00"/>
  </r>
  <r>
    <x v="0"/>
    <n v="146"/>
    <n v="1"/>
    <d v="2025-02-05T00:00:00"/>
    <d v="2025-01-28T00:00:00"/>
    <d v="2025-02-01T00:00:00"/>
    <x v="1"/>
    <n v="6"/>
    <m/>
    <n v="10682.93"/>
    <s v="USD"/>
    <n v="9187.3197999999993"/>
    <n v="10682.93"/>
    <n v="1066.69"/>
    <n v="917.35340000000008"/>
    <n v="1066.69"/>
    <n v="9.9849947533120612E-2"/>
    <x v="5"/>
    <x v="1"/>
    <n v="1"/>
    <n v="2025"/>
    <n v="45734"/>
    <s v="marzo"/>
    <n v="2025"/>
    <x v="0"/>
    <x v="1"/>
    <n v="0.5"/>
    <n v="458.67670000000004"/>
    <d v="2024-09-01T00:00:00"/>
  </r>
  <r>
    <x v="0"/>
    <n v="147"/>
    <n v="1"/>
    <d v="2025-02-05T00:00:00"/>
    <d v="2025-01-28T00:00:00"/>
    <d v="2025-02-01T00:00:00"/>
    <x v="1"/>
    <n v="6"/>
    <m/>
    <n v="10540"/>
    <s v="USD"/>
    <n v="9064.4"/>
    <n v="10540"/>
    <n v="923.76"/>
    <n v="794.43359999999996"/>
    <n v="923.76"/>
    <n v="8.7643263757115744E-2"/>
    <x v="5"/>
    <x v="1"/>
    <n v="1"/>
    <n v="2025"/>
    <n v="45734"/>
    <s v="marzo"/>
    <n v="2025"/>
    <x v="0"/>
    <x v="1"/>
    <n v="0.5"/>
    <n v="397.21679999999998"/>
    <d v="2024-09-01T00:00:00"/>
  </r>
  <r>
    <x v="0"/>
    <n v="148"/>
    <n v="1"/>
    <d v="2025-02-05T00:00:00"/>
    <d v="2025-01-28T00:00:00"/>
    <d v="2025-02-01T00:00:00"/>
    <x v="1"/>
    <n v="6"/>
    <m/>
    <n v="7786"/>
    <s v="USD"/>
    <n v="6695.96"/>
    <n v="7786"/>
    <n v="639.20000000000005"/>
    <n v="549.71199999999999"/>
    <n v="639.20000000000005"/>
    <n v="8.2096069868995633E-2"/>
    <x v="5"/>
    <x v="1"/>
    <n v="1"/>
    <n v="2025"/>
    <n v="45734"/>
    <s v="marzo"/>
    <n v="2025"/>
    <x v="0"/>
    <x v="1"/>
    <n v="0.5"/>
    <n v="274.85599999999999"/>
    <d v="2024-09-01T00:00:00"/>
  </r>
  <r>
    <x v="0"/>
    <n v="149"/>
    <n v="1"/>
    <d v="2025-02-05T00:00:00"/>
    <d v="2025-06-08T00:00:00"/>
    <d v="2025-06-30T00:00:00"/>
    <x v="0"/>
    <n v="6"/>
    <s v="MARC1989,MARIELLAP"/>
    <n v="46703.1"/>
    <s v="USD"/>
    <n v="40164.665999999997"/>
    <n v="46703.1"/>
    <n v="6451.94"/>
    <n v="5548.6683999999996"/>
    <n v="6451.94"/>
    <n v="0.13814800302335392"/>
    <x v="5"/>
    <x v="1"/>
    <n v="6"/>
    <n v="2025"/>
    <n v="45883"/>
    <s v="agosto"/>
    <n v="2025"/>
    <x v="0"/>
    <x v="0"/>
    <n v="0"/>
    <n v="5548.6683999999996"/>
    <d v="2024-09-17T00:00:00"/>
  </r>
  <r>
    <x v="0"/>
    <n v="150"/>
    <n v="1"/>
    <d v="2025-02-05T00:00:00"/>
    <d v="2025-04-08T00:00:00"/>
    <d v="2025-04-20T00:00:00"/>
    <x v="7"/>
    <n v="6"/>
    <s v="DIANAM,MARC1989"/>
    <n v="79382.05"/>
    <s v="USD"/>
    <n v="68268.562999999995"/>
    <n v="79382.05"/>
    <n v="10771.53"/>
    <n v="9263.515800000001"/>
    <n v="10771.53"/>
    <n v="0.1356922629234191"/>
    <x v="5"/>
    <x v="1"/>
    <n v="4"/>
    <n v="2025"/>
    <n v="45812"/>
    <s v="junio"/>
    <n v="2025"/>
    <x v="0"/>
    <x v="0"/>
    <n v="0"/>
    <n v="9263.515800000001"/>
    <d v="2024-09-17T00:00:00"/>
  </r>
  <r>
    <x v="0"/>
    <n v="151"/>
    <n v="1"/>
    <d v="2025-02-10T00:00:00"/>
    <d v="2025-06-06T00:00:00"/>
    <d v="2025-06-15T00:00:00"/>
    <x v="4"/>
    <n v="7"/>
    <m/>
    <n v="30644.639999999999"/>
    <s v="EUR"/>
    <n v="30644.639999999999"/>
    <n v="35547.782399999996"/>
    <n v="1686.66"/>
    <n v="1686.66"/>
    <n v="1956.5255999999999"/>
    <n v="5.5039315195087951E-2"/>
    <x v="5"/>
    <x v="1"/>
    <n v="6"/>
    <n v="2025"/>
    <n v="45868"/>
    <s v="julio"/>
    <n v="2025"/>
    <x v="0"/>
    <x v="1"/>
    <n v="0.5"/>
    <n v="843.33"/>
    <d v="2025-01-08T00:00:00"/>
  </r>
  <r>
    <x v="0"/>
    <n v="152"/>
    <n v="1"/>
    <d v="2025-02-10T00:00:00"/>
    <d v="2025-02-13T00:00:00"/>
    <d v="2025-02-20T00:00:00"/>
    <x v="0"/>
    <n v="7"/>
    <s v="MARC1989"/>
    <n v="2949"/>
    <s v="USD"/>
    <n v="2536.14"/>
    <n v="2949"/>
    <n v="0"/>
    <n v="0"/>
    <n v="0"/>
    <n v="0"/>
    <x v="5"/>
    <x v="1"/>
    <n v="2"/>
    <n v="2025"/>
    <n v="45753"/>
    <s v="abril"/>
    <n v="2025"/>
    <x v="0"/>
    <x v="0"/>
    <n v="0"/>
    <n v="0"/>
    <d v="2024-09-17T00:00:00"/>
  </r>
  <r>
    <x v="0"/>
    <n v="154"/>
    <n v="1"/>
    <d v="2025-02-11T00:00:00"/>
    <d v="2025-04-11T00:00:00"/>
    <d v="2025-04-20T00:00:00"/>
    <x v="2"/>
    <n v="7"/>
    <s v="JAIMEG"/>
    <n v="38152.959999999999"/>
    <s v="USD"/>
    <n v="32811.545599999998"/>
    <n v="38152.959999999999"/>
    <n v="4490.6499999999996"/>
    <n v="3861.9589999999998"/>
    <n v="4490.6499999999996"/>
    <n v="0.11770122160901803"/>
    <x v="5"/>
    <x v="1"/>
    <n v="4"/>
    <n v="2025"/>
    <n v="45812"/>
    <s v="junio"/>
    <n v="2025"/>
    <x v="0"/>
    <x v="0"/>
    <n v="0.05"/>
    <n v="3668.86105"/>
    <d v="2024-10-30T00:00:00"/>
  </r>
  <r>
    <x v="0"/>
    <n v="156"/>
    <n v="1"/>
    <d v="2025-02-11T00:00:00"/>
    <d v="2025-05-29T00:00:00"/>
    <d v="2025-06-13T00:00:00"/>
    <x v="2"/>
    <n v="7"/>
    <s v="JAIMEG"/>
    <n v="1669499.85"/>
    <s v="MXN"/>
    <n v="80135.992800000007"/>
    <n v="93491.991600000008"/>
    <n v="197007.4"/>
    <n v="9456.3552"/>
    <n v="11032.4144"/>
    <n v="0.11800384408540078"/>
    <x v="5"/>
    <x v="1"/>
    <n v="5"/>
    <n v="2025"/>
    <n v="45866"/>
    <s v="julio"/>
    <n v="2025"/>
    <x v="0"/>
    <x v="0"/>
    <n v="0.05"/>
    <n v="8983.5374400000001"/>
    <d v="2024-10-30T00:00:00"/>
  </r>
  <r>
    <x v="0"/>
    <n v="157"/>
    <n v="1"/>
    <d v="2025-02-12T00:00:00"/>
    <d v="2025-12-19T00:00:00"/>
    <d v="2025-12-29T00:00:00"/>
    <x v="5"/>
    <n v="7"/>
    <m/>
    <n v="103134.33"/>
    <s v="USD"/>
    <n v="88695.523799999995"/>
    <n v="103134.33"/>
    <n v="16868.09"/>
    <n v="14506.5574"/>
    <n v="16868.09"/>
    <n v="0.16355456034862495"/>
    <x v="5"/>
    <x v="1"/>
    <n v="12"/>
    <n v="2025"/>
    <n v="46065"/>
    <s v="febrero"/>
    <n v="2026"/>
    <x v="0"/>
    <x v="1"/>
    <n v="0.75"/>
    <n v="3626.6393499999995"/>
    <d v="2024-09-01T00:00:00"/>
  </r>
  <r>
    <x v="0"/>
    <n v="158"/>
    <n v="1"/>
    <d v="2025-02-12T00:00:00"/>
    <d v="2025-06-01T00:00:00"/>
    <d v="2025-06-30T00:00:00"/>
    <x v="0"/>
    <n v="7"/>
    <s v="MARC1989"/>
    <n v="35538.559999999998"/>
    <s v="EUR"/>
    <n v="35538.559999999998"/>
    <n v="41224.729599999991"/>
    <n v="5337.36"/>
    <n v="5337.36"/>
    <n v="6191.3375999999989"/>
    <n v="0.15018503844837833"/>
    <x v="5"/>
    <x v="1"/>
    <n v="6"/>
    <n v="2025"/>
    <n v="45883"/>
    <s v="agosto"/>
    <n v="2025"/>
    <x v="0"/>
    <x v="0"/>
    <n v="0"/>
    <n v="5337.36"/>
    <d v="2024-09-17T00:00:00"/>
  </r>
  <r>
    <x v="0"/>
    <n v="159"/>
    <n v="1"/>
    <d v="2025-02-12T00:00:00"/>
    <d v="2025-02-21T00:00:00"/>
    <d v="2025-03-03T00:00:00"/>
    <x v="8"/>
    <n v="7"/>
    <m/>
    <n v="5500"/>
    <s v="EUR"/>
    <n v="5500"/>
    <n v="6380"/>
    <n v="2310"/>
    <n v="2310"/>
    <n v="2679.6"/>
    <n v="0.42"/>
    <x v="5"/>
    <x v="1"/>
    <n v="2"/>
    <n v="2025"/>
    <n v="45764"/>
    <s v="abril"/>
    <n v="2025"/>
    <x v="0"/>
    <x v="0"/>
    <n v="0"/>
    <n v="2310"/>
    <d v="2024-12-09T00:00:00"/>
  </r>
  <r>
    <x v="0"/>
    <n v="160"/>
    <n v="1"/>
    <d v="2025-02-12T00:00:00"/>
    <d v="2025-04-11T00:00:00"/>
    <d v="2025-04-11T00:00:00"/>
    <x v="4"/>
    <n v="7"/>
    <m/>
    <n v="3471.84"/>
    <s v="USD"/>
    <n v="2985.7824000000001"/>
    <n v="3471.84"/>
    <n v="135.28"/>
    <n v="116.3408"/>
    <n v="135.28"/>
    <n v="3.8964929259412875E-2"/>
    <x v="5"/>
    <x v="1"/>
    <n v="4"/>
    <n v="2025"/>
    <n v="45803"/>
    <s v="mayo"/>
    <n v="2025"/>
    <x v="0"/>
    <x v="1"/>
    <n v="0.5"/>
    <n v="58.170400000000001"/>
    <d v="2025-01-08T00:00:00"/>
  </r>
  <r>
    <x v="0"/>
    <n v="161"/>
    <n v="1"/>
    <d v="2025-02-12T00:00:00"/>
    <d v="2025-07-15T00:00:00"/>
    <d v="2025-07-21T00:00:00"/>
    <x v="4"/>
    <n v="7"/>
    <m/>
    <n v="6759"/>
    <s v="USD"/>
    <n v="5812.74"/>
    <n v="6759"/>
    <n v="227.94"/>
    <n v="196.0284"/>
    <n v="227.94"/>
    <n v="3.3723923657345764E-2"/>
    <x v="5"/>
    <x v="1"/>
    <n v="7"/>
    <n v="2025"/>
    <n v="45904"/>
    <s v="septiembre"/>
    <n v="2025"/>
    <x v="0"/>
    <x v="1"/>
    <n v="0.5"/>
    <n v="98.014200000000002"/>
    <d v="2025-01-08T00:00:00"/>
  </r>
  <r>
    <x v="0"/>
    <n v="162"/>
    <n v="1"/>
    <d v="2025-02-13T00:00:00"/>
    <d v="2025-05-21T00:00:00"/>
    <d v="2025-05-27T00:00:00"/>
    <x v="4"/>
    <n v="7"/>
    <m/>
    <n v="5106.96"/>
    <s v="USD"/>
    <n v="4391.9856"/>
    <n v="5106.96"/>
    <n v="408.9"/>
    <n v="351.654"/>
    <n v="408.9"/>
    <n v="8.0067202406128107E-2"/>
    <x v="5"/>
    <x v="1"/>
    <n v="5"/>
    <n v="2025"/>
    <n v="45849"/>
    <s v="julio"/>
    <n v="2025"/>
    <x v="0"/>
    <x v="1"/>
    <n v="0.5"/>
    <n v="175.827"/>
    <d v="2025-01-08T00:00:00"/>
  </r>
  <r>
    <x v="0"/>
    <n v="164"/>
    <n v="1"/>
    <d v="2025-02-13T00:00:00"/>
    <d v="2025-04-12T00:00:00"/>
    <d v="2025-04-21T00:00:00"/>
    <x v="4"/>
    <n v="7"/>
    <m/>
    <n v="3445.65"/>
    <s v="EUR"/>
    <n v="3445.65"/>
    <n v="3996.9539999999997"/>
    <n v="291.48"/>
    <n v="291.48"/>
    <n v="338.11680000000001"/>
    <n v="8.4593618040137569E-2"/>
    <x v="5"/>
    <x v="1"/>
    <n v="4"/>
    <n v="2025"/>
    <n v="45813"/>
    <s v="junio"/>
    <n v="2025"/>
    <x v="0"/>
    <x v="1"/>
    <n v="0.5"/>
    <n v="145.74"/>
    <d v="2025-01-08T00:00:00"/>
  </r>
  <r>
    <x v="0"/>
    <n v="165"/>
    <n v="1"/>
    <d v="2025-02-13T00:00:00"/>
    <d v="2025-03-14T00:00:00"/>
    <d v="2025-03-30T00:00:00"/>
    <x v="0"/>
    <n v="7"/>
    <s v="MARC1989"/>
    <n v="2277.39"/>
    <s v="USD"/>
    <n v="1958.5554"/>
    <n v="2277.39"/>
    <n v="212.21"/>
    <n v="182.50059999999999"/>
    <n v="212.21"/>
    <n v="9.3181229389783918E-2"/>
    <x v="5"/>
    <x v="1"/>
    <n v="3"/>
    <n v="2025"/>
    <n v="45791"/>
    <s v="mayo"/>
    <n v="2025"/>
    <x v="0"/>
    <x v="0"/>
    <n v="0"/>
    <n v="182.50059999999999"/>
    <d v="2024-09-17T00:00:00"/>
  </r>
  <r>
    <x v="0"/>
    <n v="167"/>
    <n v="1"/>
    <d v="2025-02-18T00:00:00"/>
    <d v="2025-03-06T00:00:00"/>
    <d v="2025-03-09T00:00:00"/>
    <x v="9"/>
    <n v="8"/>
    <m/>
    <n v="2611.4299999999998"/>
    <s v="USD"/>
    <n v="2245.8298"/>
    <n v="2611.4299999999998"/>
    <n v="206.41"/>
    <n v="177.51259999999999"/>
    <n v="206.41"/>
    <n v="7.9040985207338502E-2"/>
    <x v="5"/>
    <x v="1"/>
    <n v="3"/>
    <n v="2025"/>
    <n v="45770"/>
    <s v="abril"/>
    <n v="2025"/>
    <x v="0"/>
    <x v="1"/>
    <n v="0.5"/>
    <n v="88.756299999999996"/>
    <d v="2025-01-20T00:00:00"/>
  </r>
  <r>
    <x v="0"/>
    <n v="168"/>
    <n v="1"/>
    <d v="2025-02-18T00:00:00"/>
    <d v="2025-03-14T00:00:00"/>
    <d v="2025-03-25T00:00:00"/>
    <x v="0"/>
    <n v="8"/>
    <s v="MARC1989"/>
    <n v="7043.04"/>
    <s v="USD"/>
    <n v="6057.0144"/>
    <n v="7043.04"/>
    <n v="852.79"/>
    <n v="733.39940000000001"/>
    <n v="852.79"/>
    <n v="0.12108265748881165"/>
    <x v="5"/>
    <x v="1"/>
    <n v="3"/>
    <n v="2025"/>
    <n v="45786"/>
    <s v="mayo"/>
    <n v="2025"/>
    <x v="0"/>
    <x v="0"/>
    <n v="0"/>
    <n v="733.39940000000001"/>
    <d v="2024-09-17T00:00:00"/>
  </r>
  <r>
    <x v="0"/>
    <n v="170"/>
    <n v="1"/>
    <d v="2025-02-19T00:00:00"/>
    <d v="2025-06-10T00:00:00"/>
    <d v="2025-07-26T00:00:00"/>
    <x v="9"/>
    <n v="8"/>
    <m/>
    <n v="52766.67"/>
    <s v="EUR"/>
    <n v="52766.67"/>
    <n v="61209.337199999994"/>
    <n v="3592.6"/>
    <n v="3592.6"/>
    <n v="4167.4159999999993"/>
    <n v="6.8084645098885344E-2"/>
    <x v="5"/>
    <x v="1"/>
    <n v="6"/>
    <n v="2025"/>
    <n v="45909"/>
    <s v="septiembre"/>
    <n v="2025"/>
    <x v="0"/>
    <x v="1"/>
    <n v="0.5"/>
    <n v="1796.3"/>
    <d v="2025-01-20T00:00:00"/>
  </r>
  <r>
    <x v="0"/>
    <n v="173"/>
    <n v="1"/>
    <d v="2025-02-19T00:00:00"/>
    <d v="2025-07-17T00:00:00"/>
    <d v="2025-07-31T00:00:00"/>
    <x v="4"/>
    <n v="8"/>
    <m/>
    <n v="30665.64"/>
    <s v="USD"/>
    <n v="26372.450399999998"/>
    <n v="30665.64"/>
    <n v="2645.16"/>
    <n v="2274.8375999999998"/>
    <n v="2645.16"/>
    <n v="8.6258105162651103E-2"/>
    <x v="5"/>
    <x v="1"/>
    <n v="7"/>
    <n v="2025"/>
    <n v="45914"/>
    <s v="septiembre"/>
    <n v="2025"/>
    <x v="0"/>
    <x v="1"/>
    <n v="0.5"/>
    <n v="1137.4187999999999"/>
    <d v="2025-01-08T00:00:00"/>
  </r>
  <r>
    <x v="0"/>
    <n v="174"/>
    <n v="1"/>
    <d v="2025-02-20T00:00:00"/>
    <d v="2025-02-20T00:00:00"/>
    <d v="2025-02-26T00:00:00"/>
    <x v="0"/>
    <n v="8"/>
    <s v="MARC1989"/>
    <n v="26206.01"/>
    <s v="USD"/>
    <n v="22537.168599999997"/>
    <n v="26206.01"/>
    <n v="2355.34"/>
    <n v="2025.5924"/>
    <n v="2355.34"/>
    <n v="8.9877856262742792E-2"/>
    <x v="5"/>
    <x v="1"/>
    <n v="2"/>
    <n v="2025"/>
    <n v="45759"/>
    <s v="abril"/>
    <n v="2025"/>
    <x v="0"/>
    <x v="0"/>
    <n v="0"/>
    <n v="2025.5924"/>
    <d v="2024-09-17T00:00:00"/>
  </r>
  <r>
    <x v="0"/>
    <n v="175"/>
    <n v="1"/>
    <d v="2025-02-20T00:00:00"/>
    <d v="2025-05-22T00:00:00"/>
    <d v="2025-06-02T00:00:00"/>
    <x v="3"/>
    <n v="8"/>
    <s v="MARC1989"/>
    <n v="72356.42"/>
    <s v="USD"/>
    <n v="62226.521199999996"/>
    <n v="72356.42"/>
    <n v="8449.42"/>
    <n v="7266.5011999999997"/>
    <n v="8449.42"/>
    <n v="0.11677498693274212"/>
    <x v="5"/>
    <x v="1"/>
    <n v="5"/>
    <n v="2025"/>
    <n v="45855"/>
    <s v="julio"/>
    <n v="2025"/>
    <x v="0"/>
    <x v="1"/>
    <n v="0.5"/>
    <n v="3633.2505999999998"/>
    <d v="2024-11-28T00:00:00"/>
  </r>
  <r>
    <x v="0"/>
    <n v="176"/>
    <n v="1"/>
    <d v="2025-02-20T00:00:00"/>
    <d v="2025-04-17T00:00:00"/>
    <d v="2025-04-20T00:00:00"/>
    <x v="4"/>
    <n v="8"/>
    <m/>
    <n v="4998.51"/>
    <s v="USD"/>
    <n v="4298.7186000000002"/>
    <n v="4998.51"/>
    <n v="451.2"/>
    <n v="388.03199999999998"/>
    <n v="451.2"/>
    <n v="9.0266899536061734E-2"/>
    <x v="5"/>
    <x v="1"/>
    <n v="4"/>
    <n v="2025"/>
    <n v="45812"/>
    <s v="junio"/>
    <n v="2025"/>
    <x v="0"/>
    <x v="1"/>
    <n v="0.5"/>
    <n v="194.01599999999999"/>
    <d v="2025-01-08T00:00:00"/>
  </r>
  <r>
    <x v="0"/>
    <n v="177"/>
    <n v="1"/>
    <d v="2025-02-21T00:00:00"/>
    <d v="2025-04-12T00:00:00"/>
    <d v="2025-04-15T00:00:00"/>
    <x v="0"/>
    <n v="8"/>
    <s v="MARC1989"/>
    <n v="18247"/>
    <s v="USD"/>
    <n v="15692.42"/>
    <n v="18247"/>
    <n v="1327.72"/>
    <n v="1141.8392000000001"/>
    <n v="1327.72"/>
    <n v="7.2763741984983837E-2"/>
    <x v="5"/>
    <x v="1"/>
    <n v="4"/>
    <n v="2025"/>
    <n v="45807"/>
    <s v="mayo"/>
    <n v="2025"/>
    <x v="0"/>
    <x v="0"/>
    <n v="0"/>
    <n v="1141.8392000000001"/>
    <d v="2024-09-17T00:00:00"/>
  </r>
  <r>
    <x v="0"/>
    <n v="178"/>
    <n v="1"/>
    <d v="2025-02-21T00:00:00"/>
    <d v="2025-03-17T00:00:00"/>
    <d v="2025-06-08T00:00:00"/>
    <x v="0"/>
    <n v="8"/>
    <s v="MARC1989,MARIELLAP"/>
    <n v="11312.07"/>
    <s v="USD"/>
    <n v="9728.3801999999996"/>
    <n v="11312.07"/>
    <n v="963.48"/>
    <n v="828.59280000000001"/>
    <n v="963.48"/>
    <n v="8.5172740267696362E-2"/>
    <x v="5"/>
    <x v="1"/>
    <n v="3"/>
    <n v="2025"/>
    <n v="45861"/>
    <s v="julio"/>
    <n v="2025"/>
    <x v="0"/>
    <x v="0"/>
    <n v="0"/>
    <n v="828.59280000000001"/>
    <d v="2024-09-17T00:00:00"/>
  </r>
  <r>
    <x v="0"/>
    <n v="179"/>
    <n v="1"/>
    <d v="2025-02-24T00:00:00"/>
    <d v="2025-05-02T00:00:00"/>
    <d v="2025-05-04T00:00:00"/>
    <x v="10"/>
    <n v="9"/>
    <m/>
    <n v="2598.7600000000002"/>
    <s v="USD"/>
    <n v="2234.9336000000003"/>
    <n v="2598.7600000000002"/>
    <n v="296.10000000000002"/>
    <n v="254.64600000000002"/>
    <n v="296.10000000000002"/>
    <n v="0.11393895550185472"/>
    <x v="5"/>
    <x v="1"/>
    <n v="5"/>
    <n v="2025"/>
    <n v="45826"/>
    <s v="junio"/>
    <n v="2025"/>
    <x v="0"/>
    <x v="1"/>
    <n v="0.5"/>
    <n v="127.32300000000001"/>
    <d v="2025-02-07T00:00:00"/>
  </r>
  <r>
    <x v="0"/>
    <n v="181"/>
    <n v="1"/>
    <d v="2025-02-24T00:00:00"/>
    <d v="2025-07-21T00:00:00"/>
    <d v="2025-07-27T00:00:00"/>
    <x v="11"/>
    <n v="9"/>
    <m/>
    <n v="19706"/>
    <s v="USD"/>
    <n v="16947.16"/>
    <n v="19706"/>
    <n v="337.24"/>
    <n v="290.02640000000002"/>
    <n v="337.24"/>
    <n v="1.7113569471227039E-2"/>
    <x v="5"/>
    <x v="1"/>
    <n v="7"/>
    <n v="2025"/>
    <n v="45910"/>
    <s v="septiembre"/>
    <n v="2025"/>
    <x v="0"/>
    <x v="1"/>
    <n v="0.5"/>
    <n v="145.01320000000001"/>
    <d v="2025-02-17T00:00:00"/>
  </r>
  <r>
    <x v="0"/>
    <n v="183"/>
    <n v="1"/>
    <d v="2025-02-26T00:00:00"/>
    <d v="2025-07-09T00:00:00"/>
    <d v="2025-07-18T00:00:00"/>
    <x v="5"/>
    <n v="9"/>
    <m/>
    <n v="37718.11"/>
    <s v="USD"/>
    <n v="32437.5746"/>
    <n v="37718.11"/>
    <n v="1242.95"/>
    <n v="1068.9370000000001"/>
    <n v="1242.95"/>
    <n v="3.2953666024092942E-2"/>
    <x v="5"/>
    <x v="1"/>
    <n v="7"/>
    <n v="2025"/>
    <n v="45901"/>
    <s v="septiembre"/>
    <n v="2025"/>
    <x v="0"/>
    <x v="1"/>
    <n v="0.75"/>
    <n v="267.23424999999997"/>
    <d v="2024-09-01T00:00:00"/>
  </r>
  <r>
    <x v="0"/>
    <n v="185"/>
    <n v="1"/>
    <d v="2025-01-13T00:00:00"/>
    <d v="2025-01-25T00:00:00"/>
    <d v="2025-02-09T00:00:00"/>
    <x v="2"/>
    <n v="3"/>
    <m/>
    <n v="1196"/>
    <s v="USD"/>
    <n v="1028.56"/>
    <n v="1196"/>
    <n v="0"/>
    <n v="0"/>
    <n v="0"/>
    <n v="0"/>
    <x v="4"/>
    <x v="1"/>
    <n v="1"/>
    <n v="2025"/>
    <n v="45742"/>
    <s v="marzo"/>
    <n v="2025"/>
    <x v="0"/>
    <x v="0"/>
    <n v="0.05"/>
    <n v="0"/>
    <d v="2024-10-30T00:00:00"/>
  </r>
  <r>
    <x v="0"/>
    <n v="186"/>
    <n v="1"/>
    <d v="2025-02-28T00:00:00"/>
    <d v="2025-02-04T00:00:00"/>
    <d v="2025-02-08T00:00:00"/>
    <x v="5"/>
    <n v="9"/>
    <m/>
    <n v="134515"/>
    <s v="MXN"/>
    <n v="6456.72"/>
    <n v="7532.84"/>
    <n v="25731.52"/>
    <n v="1235.1129600000002"/>
    <n v="1440.9651200000001"/>
    <n v="0.19129108277887227"/>
    <x v="5"/>
    <x v="1"/>
    <n v="2"/>
    <n v="2025"/>
    <n v="45741"/>
    <s v="marzo"/>
    <n v="2025"/>
    <x v="0"/>
    <x v="1"/>
    <n v="0.75"/>
    <n v="308.7782400000001"/>
    <d v="2024-09-01T00:00:00"/>
  </r>
  <r>
    <x v="0"/>
    <n v="187"/>
    <n v="1"/>
    <d v="2025-03-03T00:00:00"/>
    <d v="2025-03-06T00:00:00"/>
    <d v="2025-03-11T00:00:00"/>
    <x v="0"/>
    <n v="10"/>
    <s v="MARC1989"/>
    <n v="3382.8"/>
    <s v="USD"/>
    <n v="2909.2080000000001"/>
    <n v="3382.8"/>
    <n v="209.86"/>
    <n v="180.4796"/>
    <n v="209.86"/>
    <n v="6.2037365496038784E-2"/>
    <x v="6"/>
    <x v="1"/>
    <n v="3"/>
    <n v="2025"/>
    <n v="45772"/>
    <s v="abril"/>
    <n v="2025"/>
    <x v="0"/>
    <x v="0"/>
    <n v="0"/>
    <n v="180.4796"/>
    <d v="2024-09-17T00:00:00"/>
  </r>
  <r>
    <x v="0"/>
    <n v="188"/>
    <n v="1"/>
    <d v="2025-03-05T00:00:00"/>
    <d v="2025-02-01T00:00:00"/>
    <d v="2025-02-08T00:00:00"/>
    <x v="0"/>
    <n v="10"/>
    <s v="MARC1989"/>
    <n v="10019.209999999999"/>
    <s v="USD"/>
    <n v="8616.5205999999998"/>
    <n v="10019.209999999999"/>
    <n v="997.21"/>
    <n v="857.60059999999999"/>
    <n v="997.21"/>
    <n v="9.9529803247960666E-2"/>
    <x v="6"/>
    <x v="1"/>
    <n v="2"/>
    <n v="2025"/>
    <n v="45741"/>
    <s v="marzo"/>
    <n v="2025"/>
    <x v="0"/>
    <x v="0"/>
    <n v="0"/>
    <n v="857.60059999999999"/>
    <d v="2024-09-17T00:00:00"/>
  </r>
  <r>
    <x v="0"/>
    <n v="189"/>
    <n v="1"/>
    <d v="2025-03-06T00:00:00"/>
    <d v="2025-04-13T00:00:00"/>
    <d v="2025-05-04T00:00:00"/>
    <x v="0"/>
    <n v="10"/>
    <s v="MARC1989"/>
    <n v="34063.61"/>
    <s v="USD"/>
    <n v="29294.704600000001"/>
    <n v="34063.61"/>
    <n v="1062.49"/>
    <n v="913.7414"/>
    <n v="1062.49"/>
    <n v="3.1191350535072472E-2"/>
    <x v="6"/>
    <x v="1"/>
    <n v="4"/>
    <n v="2025"/>
    <n v="45826"/>
    <s v="junio"/>
    <n v="2025"/>
    <x v="0"/>
    <x v="0"/>
    <n v="0"/>
    <n v="913.7414"/>
    <d v="2024-09-17T00:00:00"/>
  </r>
  <r>
    <x v="0"/>
    <n v="190"/>
    <n v="1"/>
    <d v="2025-03-06T00:00:00"/>
    <d v="2025-04-10T00:00:00"/>
    <d v="2025-04-20T00:00:00"/>
    <x v="5"/>
    <n v="10"/>
    <m/>
    <n v="5626.99"/>
    <s v="USD"/>
    <n v="4839.2114000000001"/>
    <n v="5626.99"/>
    <n v="0"/>
    <n v="0"/>
    <n v="0"/>
    <n v="0"/>
    <x v="6"/>
    <x v="1"/>
    <n v="4"/>
    <n v="2025"/>
    <n v="45812"/>
    <s v="junio"/>
    <n v="2025"/>
    <x v="0"/>
    <x v="1"/>
    <n v="0.75"/>
    <n v="0"/>
    <d v="2024-09-01T00:00:00"/>
  </r>
  <r>
    <x v="0"/>
    <n v="192"/>
    <n v="1"/>
    <d v="2025-03-07T00:00:00"/>
    <d v="2024-12-06T00:00:00"/>
    <d v="2024-12-09T00:00:00"/>
    <x v="0"/>
    <n v="10"/>
    <s v="MARC1989"/>
    <n v="5250"/>
    <s v="USD"/>
    <n v="4515"/>
    <n v="5250"/>
    <n v="525"/>
    <n v="451.5"/>
    <n v="525"/>
    <n v="0.1"/>
    <x v="6"/>
    <x v="1"/>
    <n v="12"/>
    <n v="2024"/>
    <n v="45680"/>
    <s v="enero"/>
    <n v="2025"/>
    <x v="0"/>
    <x v="0"/>
    <n v="0"/>
    <n v="451.5"/>
    <d v="2024-09-17T00:00:00"/>
  </r>
  <r>
    <x v="0"/>
    <n v="193"/>
    <n v="1"/>
    <d v="2025-03-09T00:00:00"/>
    <d v="2025-04-04T00:00:00"/>
    <d v="2025-06-27T00:00:00"/>
    <x v="2"/>
    <n v="11"/>
    <s v="JAIMEG"/>
    <n v="68627.509999999995"/>
    <s v="USD"/>
    <n v="59019.658599999995"/>
    <n v="68627.509999999995"/>
    <n v="12484.09"/>
    <n v="10736.3174"/>
    <n v="12484.09"/>
    <n v="0.18191086927093816"/>
    <x v="6"/>
    <x v="1"/>
    <n v="4"/>
    <n v="2025"/>
    <n v="45880"/>
    <s v="agosto"/>
    <n v="2025"/>
    <x v="0"/>
    <x v="0"/>
    <n v="0.05"/>
    <n v="10199.50153"/>
    <d v="2024-10-30T00:00:00"/>
  </r>
  <r>
    <x v="0"/>
    <n v="194"/>
    <n v="1"/>
    <d v="2025-03-10T00:00:00"/>
    <d v="2025-05-22T00:00:00"/>
    <d v="2025-05-26T00:00:00"/>
    <x v="4"/>
    <n v="11"/>
    <m/>
    <n v="8470.11"/>
    <s v="USD"/>
    <n v="7284.2946000000002"/>
    <n v="8470.11"/>
    <n v="750"/>
    <n v="645"/>
    <n v="750"/>
    <n v="8.8546665863843563E-2"/>
    <x v="6"/>
    <x v="1"/>
    <n v="5"/>
    <n v="2025"/>
    <n v="45848"/>
    <s v="julio"/>
    <n v="2025"/>
    <x v="0"/>
    <x v="1"/>
    <n v="0.5"/>
    <n v="322.5"/>
    <d v="2025-01-08T00:00:00"/>
  </r>
  <r>
    <x v="0"/>
    <n v="195"/>
    <n v="1"/>
    <d v="2025-03-10T00:00:00"/>
    <d v="2025-07-12T00:00:00"/>
    <d v="2025-07-19T00:00:00"/>
    <x v="5"/>
    <n v="11"/>
    <m/>
    <n v="16000"/>
    <s v="EUR"/>
    <n v="16000"/>
    <n v="18560"/>
    <n v="0"/>
    <n v="0"/>
    <n v="0"/>
    <n v="0"/>
    <x v="6"/>
    <x v="1"/>
    <n v="7"/>
    <n v="2025"/>
    <n v="45902"/>
    <s v="septiembre"/>
    <n v="2025"/>
    <x v="0"/>
    <x v="1"/>
    <n v="0.75"/>
    <n v="0"/>
    <d v="2024-09-01T00:00:00"/>
  </r>
  <r>
    <x v="0"/>
    <n v="196"/>
    <n v="1"/>
    <d v="2025-03-12T00:00:00"/>
    <d v="2025-05-14T00:00:00"/>
    <d v="2025-05-25T00:00:00"/>
    <x v="0"/>
    <n v="11"/>
    <s v="MARC1989"/>
    <n v="14952.34"/>
    <s v="USD"/>
    <n v="12859.0124"/>
    <n v="14952.34"/>
    <n v="1042.05"/>
    <n v="896.1629999999999"/>
    <n v="1042.05"/>
    <n v="6.969143291284173E-2"/>
    <x v="6"/>
    <x v="1"/>
    <n v="5"/>
    <n v="2025"/>
    <n v="45847"/>
    <s v="julio"/>
    <n v="2025"/>
    <x v="0"/>
    <x v="0"/>
    <n v="0"/>
    <n v="896.1629999999999"/>
    <d v="2024-09-17T00:00:00"/>
  </r>
  <r>
    <x v="0"/>
    <n v="197"/>
    <n v="1"/>
    <d v="2025-03-12T00:00:00"/>
    <d v="2025-03-15T00:00:00"/>
    <d v="2025-03-20T00:00:00"/>
    <x v="5"/>
    <n v="11"/>
    <m/>
    <n v="8747"/>
    <s v="USD"/>
    <n v="7522.42"/>
    <n v="8747"/>
    <n v="1241.6400000000001"/>
    <n v="1067.8104000000001"/>
    <n v="1241.6400000000001"/>
    <n v="0.14195038298845319"/>
    <x v="6"/>
    <x v="1"/>
    <n v="3"/>
    <n v="2025"/>
    <n v="45781"/>
    <s v="mayo"/>
    <n v="2025"/>
    <x v="0"/>
    <x v="1"/>
    <n v="0.75"/>
    <n v="266.95260000000007"/>
    <d v="2024-09-01T00:00:00"/>
  </r>
  <r>
    <x v="0"/>
    <n v="200"/>
    <n v="1"/>
    <d v="2025-03-16T00:00:00"/>
    <d v="2025-03-19T00:00:00"/>
    <d v="2025-03-24T00:00:00"/>
    <x v="9"/>
    <n v="12"/>
    <m/>
    <n v="3998.77"/>
    <s v="USD"/>
    <n v="3438.9422"/>
    <n v="3998.77"/>
    <n v="0"/>
    <n v="0"/>
    <n v="0"/>
    <n v="0"/>
    <x v="6"/>
    <x v="1"/>
    <n v="3"/>
    <n v="2025"/>
    <n v="45785"/>
    <s v="mayo"/>
    <n v="2025"/>
    <x v="0"/>
    <x v="1"/>
    <n v="0.5"/>
    <n v="0"/>
    <d v="2025-01-20T00:00:00"/>
  </r>
  <r>
    <x v="0"/>
    <n v="201"/>
    <n v="1"/>
    <d v="2025-03-17T00:00:00"/>
    <d v="2025-03-19T00:00:00"/>
    <d v="2025-03-24T00:00:00"/>
    <x v="9"/>
    <n v="12"/>
    <m/>
    <n v="3998.77"/>
    <s v="USD"/>
    <n v="3438.9422"/>
    <n v="3998.77"/>
    <n v="1443.6"/>
    <n v="1241.4959999999999"/>
    <n v="1443.6"/>
    <n v="0.36101101088584736"/>
    <x v="6"/>
    <x v="1"/>
    <n v="3"/>
    <n v="2025"/>
    <n v="45785"/>
    <s v="mayo"/>
    <n v="2025"/>
    <x v="0"/>
    <x v="1"/>
    <n v="0.5"/>
    <n v="620.74799999999993"/>
    <d v="2025-01-20T00:00:00"/>
  </r>
  <r>
    <x v="0"/>
    <n v="203"/>
    <n v="1"/>
    <d v="2025-03-18T00:00:00"/>
    <d v="2025-05-21T00:00:00"/>
    <d v="2025-05-26T00:00:00"/>
    <x v="4"/>
    <n v="12"/>
    <m/>
    <n v="4115.6400000000003"/>
    <s v="USD"/>
    <n v="3539.4504000000002"/>
    <n v="4115.6400000000003"/>
    <n v="226.7"/>
    <n v="194.96199999999999"/>
    <n v="226.7"/>
    <n v="5.5082563100757105E-2"/>
    <x v="6"/>
    <x v="1"/>
    <n v="5"/>
    <n v="2025"/>
    <n v="45848"/>
    <s v="julio"/>
    <n v="2025"/>
    <x v="0"/>
    <x v="1"/>
    <n v="0.5"/>
    <n v="97.480999999999995"/>
    <d v="2025-01-08T00:00:00"/>
  </r>
  <r>
    <x v="0"/>
    <n v="204"/>
    <n v="1"/>
    <d v="2025-03-19T00:00:00"/>
    <d v="2025-06-14T00:00:00"/>
    <d v="2025-06-14T00:00:00"/>
    <x v="0"/>
    <n v="12"/>
    <s v="MARC1989"/>
    <n v="120965.81"/>
    <s v="EUR"/>
    <n v="120965.81"/>
    <n v="140320.33959999998"/>
    <n v="11107.62"/>
    <n v="11107.62"/>
    <n v="12884.8392"/>
    <n v="9.182445849781852E-2"/>
    <x v="6"/>
    <x v="1"/>
    <n v="6"/>
    <n v="2025"/>
    <n v="45867"/>
    <s v="julio"/>
    <n v="2025"/>
    <x v="0"/>
    <x v="0"/>
    <n v="0"/>
    <n v="11107.62"/>
    <d v="2024-09-17T00:00:00"/>
  </r>
  <r>
    <x v="0"/>
    <n v="205"/>
    <n v="1"/>
    <d v="2025-03-19T00:00:00"/>
    <d v="2025-04-17T00:00:00"/>
    <d v="2025-04-23T00:00:00"/>
    <x v="0"/>
    <n v="12"/>
    <s v="MARC1989,MARIELLAP"/>
    <n v="868193.33"/>
    <s v="MXN"/>
    <n v="41673.279839999996"/>
    <n v="48618.826479999996"/>
    <n v="58255.6"/>
    <n v="2796.2687999999998"/>
    <n v="3262.3136"/>
    <n v="6.7099801377188656E-2"/>
    <x v="6"/>
    <x v="1"/>
    <n v="4"/>
    <n v="2025"/>
    <n v="45815"/>
    <s v="junio"/>
    <n v="2025"/>
    <x v="0"/>
    <x v="0"/>
    <n v="0"/>
    <n v="2796.2687999999998"/>
    <d v="2024-09-17T00:00:00"/>
  </r>
  <r>
    <x v="0"/>
    <n v="206"/>
    <n v="1"/>
    <d v="2025-03-20T00:00:00"/>
    <d v="2025-03-19T00:00:00"/>
    <d v="2025-04-07T00:00:00"/>
    <x v="2"/>
    <n v="12"/>
    <m/>
    <n v="8210"/>
    <s v="USD"/>
    <n v="7060.5999999999995"/>
    <n v="8210"/>
    <n v="0"/>
    <n v="0"/>
    <n v="0"/>
    <n v="0"/>
    <x v="6"/>
    <x v="1"/>
    <n v="3"/>
    <n v="2025"/>
    <n v="45799"/>
    <s v="mayo"/>
    <n v="2025"/>
    <x v="0"/>
    <x v="0"/>
    <n v="0.05"/>
    <n v="0"/>
    <d v="2024-10-30T00:00:00"/>
  </r>
  <r>
    <x v="0"/>
    <n v="207"/>
    <n v="1"/>
    <d v="2025-03-20T00:00:00"/>
    <d v="2025-06-24T00:00:00"/>
    <d v="2025-07-14T00:00:00"/>
    <x v="2"/>
    <n v="12"/>
    <m/>
    <n v="4370.66"/>
    <s v="USD"/>
    <n v="3758.7675999999997"/>
    <n v="4370.66"/>
    <n v="0"/>
    <n v="0"/>
    <n v="0"/>
    <n v="0"/>
    <x v="6"/>
    <x v="1"/>
    <n v="6"/>
    <n v="2025"/>
    <n v="45897"/>
    <s v="agosto"/>
    <n v="2025"/>
    <x v="0"/>
    <x v="0"/>
    <n v="0.05"/>
    <n v="0"/>
    <d v="2024-10-30T00:00:00"/>
  </r>
  <r>
    <x v="0"/>
    <n v="209"/>
    <n v="1"/>
    <d v="2025-03-20T00:00:00"/>
    <d v="2025-04-24T00:00:00"/>
    <d v="2025-04-24T00:00:00"/>
    <x v="5"/>
    <n v="12"/>
    <m/>
    <n v="2293.19"/>
    <s v="EUR"/>
    <n v="2293.19"/>
    <n v="2660.1003999999998"/>
    <n v="620.19000000000005"/>
    <n v="620.19000000000005"/>
    <n v="719.42039999999997"/>
    <n v="0.27044858908332936"/>
    <x v="6"/>
    <x v="1"/>
    <n v="4"/>
    <n v="2025"/>
    <n v="45816"/>
    <s v="junio"/>
    <n v="2025"/>
    <x v="0"/>
    <x v="1"/>
    <n v="0.75"/>
    <n v="155.04750000000001"/>
    <d v="2024-09-01T00:00:00"/>
  </r>
  <r>
    <x v="0"/>
    <n v="210"/>
    <n v="1"/>
    <d v="2025-03-20T00:00:00"/>
    <d v="2025-04-11T00:00:00"/>
    <d v="2025-04-15T00:00:00"/>
    <x v="6"/>
    <n v="12"/>
    <m/>
    <n v="20882.560000000001"/>
    <s v="USD"/>
    <n v="17959.0016"/>
    <n v="20882.560000000001"/>
    <n v="1666.76"/>
    <n v="1433.4135999999999"/>
    <n v="1666.76"/>
    <n v="7.9815884642495935E-2"/>
    <x v="6"/>
    <x v="1"/>
    <n v="4"/>
    <n v="2025"/>
    <n v="45807"/>
    <s v="mayo"/>
    <n v="2025"/>
    <x v="0"/>
    <x v="1"/>
    <n v="0.5"/>
    <n v="716.70679999999993"/>
    <d v="2025-01-20T00:00:00"/>
  </r>
  <r>
    <x v="0"/>
    <n v="211"/>
    <n v="1"/>
    <d v="2025-03-20T00:00:00"/>
    <d v="2025-03-03T00:00:00"/>
    <d v="2025-03-06T00:00:00"/>
    <x v="6"/>
    <n v="12"/>
    <m/>
    <n v="4088.2"/>
    <s v="USD"/>
    <n v="3515.8519999999999"/>
    <n v="4088.2"/>
    <n v="1068.2"/>
    <n v="918.65200000000004"/>
    <n v="1068.2"/>
    <n v="0.26128858666405758"/>
    <x v="6"/>
    <x v="1"/>
    <n v="3"/>
    <n v="2025"/>
    <n v="45767"/>
    <s v="abril"/>
    <n v="2025"/>
    <x v="0"/>
    <x v="1"/>
    <n v="0.5"/>
    <n v="459.32600000000002"/>
    <d v="2025-01-20T00:00:00"/>
  </r>
  <r>
    <x v="0"/>
    <n v="213"/>
    <n v="1"/>
    <d v="2025-03-24T00:00:00"/>
    <d v="2025-04-18T00:00:00"/>
    <d v="2025-04-23T00:00:00"/>
    <x v="0"/>
    <n v="13"/>
    <s v="MARC1989"/>
    <n v="19973.2"/>
    <s v="USD"/>
    <n v="17176.952000000001"/>
    <n v="19973.2"/>
    <n v="1896.09"/>
    <n v="1630.6373999999998"/>
    <n v="1896.09"/>
    <n v="9.4931708489375752E-2"/>
    <x v="6"/>
    <x v="1"/>
    <n v="4"/>
    <n v="2025"/>
    <n v="45815"/>
    <s v="junio"/>
    <n v="2025"/>
    <x v="0"/>
    <x v="0"/>
    <n v="0"/>
    <n v="1630.6373999999998"/>
    <d v="2024-09-17T00:00:00"/>
  </r>
  <r>
    <x v="0"/>
    <n v="214"/>
    <n v="1"/>
    <d v="2025-03-24T00:00:00"/>
    <d v="2025-04-20T00:00:00"/>
    <d v="2025-04-26T00:00:00"/>
    <x v="4"/>
    <n v="13"/>
    <m/>
    <n v="27730.21"/>
    <s v="USD"/>
    <n v="23847.980599999999"/>
    <n v="27730.21"/>
    <n v="5645.2"/>
    <n v="4854.8719999999994"/>
    <n v="5645.2"/>
    <n v="0.20357581136240943"/>
    <x v="6"/>
    <x v="1"/>
    <n v="4"/>
    <n v="2025"/>
    <n v="45818"/>
    <s v="junio"/>
    <n v="2025"/>
    <x v="0"/>
    <x v="1"/>
    <n v="0.5"/>
    <n v="2427.4359999999997"/>
    <d v="2025-01-08T00:00:00"/>
  </r>
  <r>
    <x v="0"/>
    <n v="216"/>
    <n v="1"/>
    <d v="2025-03-25T00:00:00"/>
    <d v="2025-03-17T00:00:00"/>
    <d v="2025-03-22T00:00:00"/>
    <x v="0"/>
    <n v="13"/>
    <s v="JAIMEG"/>
    <n v="58328.6"/>
    <s v="USD"/>
    <n v="50162.595999999998"/>
    <n v="58328.6"/>
    <n v="5832.86"/>
    <n v="5016.2595999999994"/>
    <n v="5832.86"/>
    <n v="9.9999999999999992E-2"/>
    <x v="6"/>
    <x v="1"/>
    <n v="3"/>
    <n v="2025"/>
    <n v="45783"/>
    <s v="mayo"/>
    <n v="2025"/>
    <x v="0"/>
    <x v="0"/>
    <n v="0"/>
    <n v="5016.2595999999994"/>
    <d v="2024-09-17T00:00:00"/>
  </r>
  <r>
    <x v="0"/>
    <n v="217"/>
    <n v="1"/>
    <d v="2025-03-25T00:00:00"/>
    <d v="2025-03-27T00:00:00"/>
    <d v="2025-03-31T00:00:00"/>
    <x v="6"/>
    <n v="13"/>
    <m/>
    <n v="3574"/>
    <s v="USD"/>
    <n v="3073.64"/>
    <n v="3574"/>
    <n v="266.95999999999998"/>
    <n v="229.58559999999997"/>
    <n v="266.95999999999998"/>
    <n v="7.4695019585898151E-2"/>
    <x v="6"/>
    <x v="1"/>
    <n v="3"/>
    <n v="2025"/>
    <n v="45792"/>
    <s v="mayo"/>
    <n v="2025"/>
    <x v="0"/>
    <x v="1"/>
    <n v="0.5"/>
    <n v="114.79279999999999"/>
    <d v="2025-01-20T00:00:00"/>
  </r>
  <r>
    <x v="0"/>
    <n v="218"/>
    <n v="1"/>
    <d v="2025-03-26T00:00:00"/>
    <d v="2025-07-27T00:00:00"/>
    <d v="2025-08-05T00:00:00"/>
    <x v="0"/>
    <n v="13"/>
    <s v="MARC1989,MARIELLAP"/>
    <n v="90597.7"/>
    <s v="USD"/>
    <n v="77914.021999999997"/>
    <n v="90597.7"/>
    <n v="12468.3"/>
    <n v="10722.737999999999"/>
    <n v="12468.3"/>
    <n v="0.13762269903099084"/>
    <x v="6"/>
    <x v="1"/>
    <n v="7"/>
    <n v="2025"/>
    <n v="45919"/>
    <s v="septiembre"/>
    <n v="2025"/>
    <x v="0"/>
    <x v="0"/>
    <n v="0"/>
    <n v="10722.737999999999"/>
    <d v="2024-09-17T00:00:00"/>
  </r>
  <r>
    <x v="0"/>
    <n v="219"/>
    <n v="1"/>
    <d v="2025-03-26T00:00:00"/>
    <d v="2025-06-05T00:00:00"/>
    <d v="2025-06-25T00:00:00"/>
    <x v="2"/>
    <n v="13"/>
    <m/>
    <n v="10185.200000000001"/>
    <s v="EUR"/>
    <n v="10185.200000000001"/>
    <n v="11814.832"/>
    <n v="496.02"/>
    <n v="496.02"/>
    <n v="575.38319999999999"/>
    <n v="4.8700074618073276E-2"/>
    <x v="6"/>
    <x v="1"/>
    <n v="6"/>
    <n v="2025"/>
    <n v="45878"/>
    <s v="agosto"/>
    <n v="2025"/>
    <x v="0"/>
    <x v="0"/>
    <n v="0.05"/>
    <n v="471.21899999999999"/>
    <d v="2024-10-30T00:00:00"/>
  </r>
  <r>
    <x v="0"/>
    <n v="220"/>
    <n v="1"/>
    <d v="2025-03-06T00:00:00"/>
    <d v="2025-04-30T00:00:00"/>
    <d v="2025-05-05T00:00:00"/>
    <x v="2"/>
    <n v="10"/>
    <m/>
    <n v="9173.7000000000007"/>
    <s v="EUR"/>
    <n v="9173.7000000000007"/>
    <n v="10641.492"/>
    <n v="924.52"/>
    <n v="924.52"/>
    <n v="1072.4431999999999"/>
    <n v="0.10077940198611246"/>
    <x v="6"/>
    <x v="1"/>
    <n v="4"/>
    <n v="2025"/>
    <n v="45827"/>
    <s v="junio"/>
    <n v="2025"/>
    <x v="0"/>
    <x v="0"/>
    <n v="0.05"/>
    <n v="878.29399999999998"/>
    <d v="2024-10-30T00:00:00"/>
  </r>
  <r>
    <x v="0"/>
    <n v="221"/>
    <n v="1"/>
    <d v="2025-03-26T00:00:00"/>
    <d v="2025-06-29T00:00:00"/>
    <d v="2025-07-06T00:00:00"/>
    <x v="6"/>
    <n v="13"/>
    <m/>
    <n v="23018"/>
    <s v="USD"/>
    <n v="19795.48"/>
    <n v="23018"/>
    <n v="2035.16"/>
    <n v="1750.2376000000002"/>
    <n v="2035.16"/>
    <n v="8.8416022243461651E-2"/>
    <x v="6"/>
    <x v="1"/>
    <n v="6"/>
    <n v="2025"/>
    <n v="45889"/>
    <s v="agosto"/>
    <n v="2025"/>
    <x v="0"/>
    <x v="1"/>
    <n v="0.5"/>
    <n v="875.11880000000008"/>
    <d v="2025-01-20T00:00:00"/>
  </r>
  <r>
    <x v="0"/>
    <n v="223"/>
    <n v="1"/>
    <d v="2025-03-26T00:00:00"/>
    <d v="2025-04-21T00:00:00"/>
    <d v="2025-06-12T00:00:00"/>
    <x v="0"/>
    <n v="13"/>
    <s v="MARC1989"/>
    <n v="12539.51"/>
    <s v="USD"/>
    <n v="10783.9786"/>
    <n v="12539.51"/>
    <n v="0"/>
    <n v="0"/>
    <n v="0"/>
    <n v="0"/>
    <x v="6"/>
    <x v="1"/>
    <n v="4"/>
    <n v="2025"/>
    <n v="45865"/>
    <s v="julio"/>
    <n v="2025"/>
    <x v="0"/>
    <x v="0"/>
    <n v="0"/>
    <n v="0"/>
    <d v="2024-09-17T00:00:00"/>
  </r>
  <r>
    <x v="0"/>
    <n v="225"/>
    <n v="1"/>
    <d v="2025-03-31T00:00:00"/>
    <d v="2025-04-17T00:00:00"/>
    <d v="2025-04-26T00:00:00"/>
    <x v="12"/>
    <n v="14"/>
    <s v="JAIMEG"/>
    <n v="1912.84"/>
    <s v="EUR"/>
    <n v="1912.84"/>
    <n v="2218.8943999999997"/>
    <n v="160.72"/>
    <n v="160.72"/>
    <n v="186.43519999999998"/>
    <n v="8.4021664122456666E-2"/>
    <x v="6"/>
    <x v="1"/>
    <n v="4"/>
    <n v="2025"/>
    <n v="45818"/>
    <s v="junio"/>
    <n v="2025"/>
    <x v="1"/>
    <x v="0"/>
    <n v="7.0000000000000007E-2"/>
    <n v="149.46959999999999"/>
    <d v="2025-03-17T00:00:00"/>
  </r>
  <r>
    <x v="0"/>
    <n v="226"/>
    <n v="1"/>
    <d v="2025-03-31T00:00:00"/>
    <d v="2025-06-17T00:00:00"/>
    <d v="2025-07-13T00:00:00"/>
    <x v="0"/>
    <n v="14"/>
    <s v="MARC1989,MARIELLAP"/>
    <n v="30570.31"/>
    <s v="USD"/>
    <n v="26290.4666"/>
    <n v="30570.31"/>
    <n v="3833.87"/>
    <n v="3297.1281999999997"/>
    <n v="3833.87"/>
    <n v="0.12541155127311432"/>
    <x v="6"/>
    <x v="1"/>
    <n v="6"/>
    <n v="2025"/>
    <n v="45896"/>
    <s v="agosto"/>
    <n v="2025"/>
    <x v="0"/>
    <x v="0"/>
    <n v="0"/>
    <n v="3297.1281999999997"/>
    <d v="2024-09-17T00:00:00"/>
  </r>
  <r>
    <x v="0"/>
    <n v="227"/>
    <n v="1"/>
    <d v="2025-03-31T00:00:00"/>
    <d v="2025-06-16T00:00:00"/>
    <d v="2025-06-18T00:00:00"/>
    <x v="6"/>
    <n v="14"/>
    <m/>
    <n v="1822.35"/>
    <s v="USD"/>
    <n v="1567.221"/>
    <n v="1822.35"/>
    <n v="195.71"/>
    <n v="168.31059999999999"/>
    <n v="195.71"/>
    <n v="0.10739429857052707"/>
    <x v="6"/>
    <x v="1"/>
    <n v="6"/>
    <n v="2025"/>
    <n v="45871"/>
    <s v="agosto"/>
    <n v="2025"/>
    <x v="0"/>
    <x v="1"/>
    <n v="0.5"/>
    <n v="84.155299999999997"/>
    <d v="2025-01-20T00:00:00"/>
  </r>
  <r>
    <x v="0"/>
    <n v="228"/>
    <n v="1"/>
    <d v="2025-03-31T00:00:00"/>
    <d v="2025-04-14T00:00:00"/>
    <d v="2025-04-22T00:00:00"/>
    <x v="4"/>
    <n v="14"/>
    <m/>
    <n v="31520"/>
    <s v="USD"/>
    <n v="27107.200000000001"/>
    <n v="31520"/>
    <n v="4977.6400000000003"/>
    <n v="4280.7704000000003"/>
    <n v="4977.6400000000003"/>
    <n v="0.15792005076142132"/>
    <x v="6"/>
    <x v="1"/>
    <n v="4"/>
    <n v="2025"/>
    <n v="45814"/>
    <s v="junio"/>
    <n v="2025"/>
    <x v="0"/>
    <x v="1"/>
    <n v="0.5"/>
    <n v="2140.3852000000002"/>
    <d v="2025-01-08T00:00:00"/>
  </r>
  <r>
    <x v="0"/>
    <n v="229"/>
    <n v="1"/>
    <d v="2025-04-01T00:00:00"/>
    <d v="2025-09-03T00:00:00"/>
    <d v="2025-09-18T00:00:00"/>
    <x v="4"/>
    <n v="14"/>
    <m/>
    <n v="20656.189999999999"/>
    <s v="USD"/>
    <n v="17764.323399999997"/>
    <n v="20656.189999999999"/>
    <n v="1679.57"/>
    <n v="1444.4302"/>
    <n v="1679.57"/>
    <n v="8.1310735426039379E-2"/>
    <x v="7"/>
    <x v="1"/>
    <n v="9"/>
    <n v="2025"/>
    <n v="45963"/>
    <s v="noviembre"/>
    <n v="2025"/>
    <x v="0"/>
    <x v="1"/>
    <n v="0.5"/>
    <n v="722.21510000000001"/>
    <d v="2025-01-08T00:00:00"/>
  </r>
  <r>
    <x v="0"/>
    <n v="230"/>
    <n v="1"/>
    <d v="2025-04-01T00:00:00"/>
    <d v="2025-04-04T00:00:00"/>
    <d v="2025-04-06T00:00:00"/>
    <x v="0"/>
    <n v="14"/>
    <s v="MARC1989"/>
    <n v="707.47"/>
    <s v="USD"/>
    <n v="608.42420000000004"/>
    <n v="707.47"/>
    <n v="64.31"/>
    <n v="55.306600000000003"/>
    <n v="64.31"/>
    <n v="9.0901380977285257E-2"/>
    <x v="7"/>
    <x v="1"/>
    <n v="4"/>
    <n v="2025"/>
    <n v="45798"/>
    <s v="mayo"/>
    <n v="2025"/>
    <x v="0"/>
    <x v="0"/>
    <n v="0"/>
    <n v="55.306600000000003"/>
    <d v="2024-09-17T00:00:00"/>
  </r>
  <r>
    <x v="0"/>
    <n v="235"/>
    <n v="1"/>
    <d v="2025-04-02T00:00:00"/>
    <d v="2025-02-20T00:00:00"/>
    <d v="2025-02-20T00:00:00"/>
    <x v="0"/>
    <n v="14"/>
    <s v="MARC1989"/>
    <n v="2120.8000000000002"/>
    <s v="USD"/>
    <n v="1823.8880000000001"/>
    <n v="2120.8000000000002"/>
    <n v="181.23"/>
    <n v="155.8578"/>
    <n v="181.23"/>
    <n v="8.5453602414183316E-2"/>
    <x v="7"/>
    <x v="1"/>
    <n v="2"/>
    <n v="2025"/>
    <n v="45753"/>
    <s v="abril"/>
    <n v="2025"/>
    <x v="0"/>
    <x v="0"/>
    <n v="0"/>
    <n v="155.8578"/>
    <d v="2024-09-17T00:00:00"/>
  </r>
  <r>
    <x v="0"/>
    <n v="236"/>
    <n v="1"/>
    <d v="2025-04-02T00:00:00"/>
    <d v="2025-01-02T00:00:00"/>
    <d v="2025-01-17T00:00:00"/>
    <x v="0"/>
    <n v="14"/>
    <m/>
    <n v="13318.8"/>
    <s v="USD"/>
    <n v="11454.168"/>
    <n v="13318.8"/>
    <n v="1138.1500000000001"/>
    <n v="978.80900000000008"/>
    <n v="1138.1500000000001"/>
    <n v="8.5454395290867055E-2"/>
    <x v="7"/>
    <x v="1"/>
    <n v="1"/>
    <n v="2025"/>
    <n v="45719"/>
    <s v="marzo"/>
    <n v="2025"/>
    <x v="0"/>
    <x v="0"/>
    <n v="0"/>
    <n v="978.80900000000008"/>
    <d v="2024-09-17T00:00:00"/>
  </r>
  <r>
    <x v="0"/>
    <n v="237"/>
    <n v="1"/>
    <d v="2025-04-02T00:00:00"/>
    <d v="2025-02-09T00:00:00"/>
    <d v="2025-02-09T00:00:00"/>
    <x v="0"/>
    <n v="14"/>
    <m/>
    <n v="4100"/>
    <s v="EUR"/>
    <n v="4100"/>
    <n v="4756"/>
    <n v="707.65"/>
    <n v="707.65"/>
    <n v="820.87399999999991"/>
    <n v="0.17259756097560974"/>
    <x v="7"/>
    <x v="1"/>
    <n v="2"/>
    <n v="2025"/>
    <n v="45742"/>
    <s v="marzo"/>
    <n v="2025"/>
    <x v="0"/>
    <x v="0"/>
    <n v="0"/>
    <n v="707.65"/>
    <d v="2024-09-17T00:00:00"/>
  </r>
  <r>
    <x v="0"/>
    <n v="238"/>
    <n v="1"/>
    <d v="2025-04-02T00:00:00"/>
    <d v="2025-07-18T00:00:00"/>
    <d v="2025-08-29T00:00:00"/>
    <x v="0"/>
    <n v="14"/>
    <s v="MARC1989,MARIELLAP"/>
    <n v="133523.04999999999"/>
    <s v="USD"/>
    <n v="114829.82299999999"/>
    <n v="133523.04999999999"/>
    <n v="18763.04"/>
    <n v="16136.214400000001"/>
    <n v="18763.04"/>
    <n v="0.14052285354476252"/>
    <x v="7"/>
    <x v="1"/>
    <n v="7"/>
    <n v="2025"/>
    <n v="45943"/>
    <s v="octubre"/>
    <n v="2025"/>
    <x v="0"/>
    <x v="0"/>
    <n v="0"/>
    <n v="16136.214400000001"/>
    <d v="2024-09-17T00:00:00"/>
  </r>
  <r>
    <x v="0"/>
    <n v="241"/>
    <n v="1"/>
    <d v="2025-04-03T00:00:00"/>
    <d v="2025-04-29T00:00:00"/>
    <d v="2025-05-05T00:00:00"/>
    <x v="0"/>
    <n v="14"/>
    <s v="JAIMEG,MARIELLAP"/>
    <n v="50770.04"/>
    <s v="USD"/>
    <n v="43662.234400000001"/>
    <n v="50770.04"/>
    <n v="6228.85"/>
    <n v="5356.8110000000006"/>
    <n v="6228.85"/>
    <n v="0.1226875141323505"/>
    <x v="7"/>
    <x v="1"/>
    <n v="4"/>
    <n v="2025"/>
    <n v="45827"/>
    <s v="junio"/>
    <n v="2025"/>
    <x v="0"/>
    <x v="0"/>
    <n v="0"/>
    <n v="5356.8110000000006"/>
    <d v="2024-09-17T00:00:00"/>
  </r>
  <r>
    <x v="0"/>
    <n v="243"/>
    <n v="1"/>
    <d v="2025-04-05T00:00:00"/>
    <d v="2025-05-13T00:00:00"/>
    <d v="2025-05-22T00:00:00"/>
    <x v="9"/>
    <n v="14"/>
    <m/>
    <n v="3693.34"/>
    <s v="EUR"/>
    <n v="3693.34"/>
    <n v="4284.2744000000002"/>
    <n v="312.31"/>
    <n v="312.31"/>
    <n v="362.27959999999996"/>
    <n v="8.456031667812873E-2"/>
    <x v="7"/>
    <x v="1"/>
    <n v="5"/>
    <n v="2025"/>
    <n v="45844"/>
    <s v="julio"/>
    <n v="2025"/>
    <x v="0"/>
    <x v="1"/>
    <n v="0.5"/>
    <n v="156.155"/>
    <d v="2025-01-20T00:00:00"/>
  </r>
  <r>
    <x v="0"/>
    <n v="244"/>
    <n v="1"/>
    <d v="2025-04-05T00:00:00"/>
    <d v="2025-06-06T00:00:00"/>
    <d v="2025-06-24T00:00:00"/>
    <x v="9"/>
    <n v="14"/>
    <m/>
    <n v="7141.56"/>
    <s v="EUR"/>
    <n v="7141.56"/>
    <n v="8284.2096000000001"/>
    <n v="543.99"/>
    <n v="543.99"/>
    <n v="631.02839999999992"/>
    <n v="7.6172432913817145E-2"/>
    <x v="7"/>
    <x v="1"/>
    <n v="6"/>
    <n v="2025"/>
    <n v="45877"/>
    <s v="agosto"/>
    <n v="2025"/>
    <x v="0"/>
    <x v="1"/>
    <n v="0.5"/>
    <n v="271.995"/>
    <d v="2025-01-20T00:00:00"/>
  </r>
  <r>
    <x v="0"/>
    <n v="245"/>
    <n v="1"/>
    <d v="2025-04-07T00:00:00"/>
    <d v="2025-04-14T00:00:00"/>
    <d v="2025-04-18T00:00:00"/>
    <x v="0"/>
    <n v="15"/>
    <s v="MARC1989,MARIELLAP"/>
    <n v="35407.11"/>
    <s v="EUR"/>
    <n v="35407.11"/>
    <n v="41072.247599999995"/>
    <n v="4281.16"/>
    <n v="4281.16"/>
    <n v="4966.1455999999998"/>
    <n v="0.12091243820803223"/>
    <x v="7"/>
    <x v="1"/>
    <n v="4"/>
    <n v="2025"/>
    <n v="45810"/>
    <s v="junio"/>
    <n v="2025"/>
    <x v="0"/>
    <x v="0"/>
    <n v="0"/>
    <n v="4281.16"/>
    <d v="2024-09-17T00:00:00"/>
  </r>
  <r>
    <x v="0"/>
    <n v="246"/>
    <n v="1"/>
    <d v="2025-04-07T00:00:00"/>
    <d v="2025-01-21T00:00:00"/>
    <d v="2025-02-02T00:00:00"/>
    <x v="5"/>
    <n v="15"/>
    <m/>
    <n v="8683"/>
    <s v="USD"/>
    <n v="7467.38"/>
    <n v="8683"/>
    <n v="747.49"/>
    <n v="642.84140000000002"/>
    <n v="747.49"/>
    <n v="8.6086606011747099E-2"/>
    <x v="7"/>
    <x v="1"/>
    <n v="1"/>
    <n v="2025"/>
    <n v="45735"/>
    <s v="marzo"/>
    <n v="2025"/>
    <x v="0"/>
    <x v="1"/>
    <n v="0.75"/>
    <n v="160.71035000000001"/>
    <d v="2024-09-01T00:00:00"/>
  </r>
  <r>
    <x v="0"/>
    <n v="248"/>
    <n v="1"/>
    <d v="2025-04-08T00:00:00"/>
    <d v="2025-05-26T00:00:00"/>
    <d v="2025-05-29T00:00:00"/>
    <x v="10"/>
    <n v="15"/>
    <m/>
    <n v="2300"/>
    <s v="USD"/>
    <n v="1978"/>
    <n v="2300"/>
    <n v="185.63"/>
    <n v="159.64179999999999"/>
    <n v="185.63"/>
    <n v="8.0708695652173909E-2"/>
    <x v="7"/>
    <x v="1"/>
    <n v="5"/>
    <n v="2025"/>
    <n v="45851"/>
    <s v="julio"/>
    <n v="2025"/>
    <x v="0"/>
    <x v="1"/>
    <n v="0.5"/>
    <n v="79.820899999999995"/>
    <d v="2025-02-07T00:00:00"/>
  </r>
  <r>
    <x v="0"/>
    <n v="249"/>
    <n v="1"/>
    <d v="2025-04-08T00:00:00"/>
    <d v="2025-05-09T00:00:00"/>
    <d v="2025-05-11T00:00:00"/>
    <x v="10"/>
    <n v="15"/>
    <m/>
    <n v="9332.16"/>
    <s v="USD"/>
    <n v="8025.6575999999995"/>
    <n v="9332.16"/>
    <n v="540"/>
    <n v="464.4"/>
    <n v="540"/>
    <n v="5.7864417241024584E-2"/>
    <x v="7"/>
    <x v="1"/>
    <n v="5"/>
    <n v="2025"/>
    <n v="45833"/>
    <s v="junio"/>
    <n v="2025"/>
    <x v="0"/>
    <x v="1"/>
    <n v="0.5"/>
    <n v="232.2"/>
    <d v="2025-02-07T00:00:00"/>
  </r>
  <r>
    <x v="0"/>
    <n v="250"/>
    <n v="1"/>
    <d v="2025-04-08T00:00:00"/>
    <d v="2025-05-15T00:00:00"/>
    <d v="2025-06-03T00:00:00"/>
    <x v="0"/>
    <n v="15"/>
    <s v="MARC1989,MARIELLAP"/>
    <n v="16740.849999999999"/>
    <s v="EUR"/>
    <n v="16740.849999999999"/>
    <n v="19419.385999999999"/>
    <n v="532.95000000000005"/>
    <n v="532.95000000000005"/>
    <n v="618.22199999999998"/>
    <n v="3.1835301074915556E-2"/>
    <x v="7"/>
    <x v="1"/>
    <n v="5"/>
    <n v="2025"/>
    <n v="45856"/>
    <s v="julio"/>
    <n v="2025"/>
    <x v="0"/>
    <x v="0"/>
    <n v="0"/>
    <n v="532.95000000000005"/>
    <d v="2024-09-17T00:00:00"/>
  </r>
  <r>
    <x v="0"/>
    <n v="252"/>
    <n v="1"/>
    <d v="2025-04-09T00:00:00"/>
    <d v="2025-05-10T00:00:00"/>
    <d v="2025-05-20T00:00:00"/>
    <x v="4"/>
    <n v="15"/>
    <m/>
    <n v="6474.58"/>
    <s v="USD"/>
    <n v="5568.1387999999997"/>
    <n v="6474.58"/>
    <n v="430.02"/>
    <n v="369.81719999999996"/>
    <n v="430.02"/>
    <n v="6.6416663320246247E-2"/>
    <x v="7"/>
    <x v="1"/>
    <n v="5"/>
    <n v="2025"/>
    <n v="45842"/>
    <s v="julio"/>
    <n v="2025"/>
    <x v="0"/>
    <x v="1"/>
    <n v="0.5"/>
    <n v="184.90859999999998"/>
    <d v="2025-01-08T00:00:00"/>
  </r>
  <r>
    <x v="0"/>
    <n v="253"/>
    <n v="1"/>
    <d v="2025-04-09T00:00:00"/>
    <d v="2025-04-19T00:00:00"/>
    <d v="2025-04-21T00:00:00"/>
    <x v="2"/>
    <n v="15"/>
    <m/>
    <n v="733.5"/>
    <s v="USD"/>
    <n v="630.80999999999995"/>
    <n v="733.5"/>
    <n v="55.13"/>
    <n v="47.411799999999999"/>
    <n v="55.13"/>
    <n v="7.5160190865712351E-2"/>
    <x v="7"/>
    <x v="1"/>
    <n v="4"/>
    <n v="2025"/>
    <n v="45813"/>
    <s v="junio"/>
    <n v="2025"/>
    <x v="0"/>
    <x v="0"/>
    <n v="0.05"/>
    <n v="45.04121"/>
    <d v="2024-10-30T00:00:00"/>
  </r>
  <r>
    <x v="0"/>
    <n v="254"/>
    <n v="1"/>
    <d v="2025-04-10T00:00:00"/>
    <d v="2025-04-12T00:00:00"/>
    <d v="2025-04-21T00:00:00"/>
    <x v="0"/>
    <n v="15"/>
    <m/>
    <n v="41437.379999999997"/>
    <s v="USD"/>
    <n v="35636.146799999995"/>
    <n v="41437.379999999997"/>
    <n v="633.53"/>
    <n v="544.83579999999995"/>
    <n v="633.53"/>
    <n v="1.5288852721866104E-2"/>
    <x v="7"/>
    <x v="1"/>
    <n v="4"/>
    <n v="2025"/>
    <n v="45813"/>
    <s v="junio"/>
    <n v="2025"/>
    <x v="0"/>
    <x v="0"/>
    <n v="0"/>
    <n v="544.83579999999995"/>
    <d v="2024-09-17T00:00:00"/>
  </r>
  <r>
    <x v="0"/>
    <n v="255"/>
    <n v="1"/>
    <d v="2025-04-10T00:00:00"/>
    <d v="2025-04-12T00:00:00"/>
    <d v="2025-04-20T00:00:00"/>
    <x v="2"/>
    <n v="15"/>
    <s v="JAIMEG"/>
    <n v="141358"/>
    <s v="EUR"/>
    <n v="141358"/>
    <n v="163975.28"/>
    <n v="18438"/>
    <n v="18438"/>
    <n v="21388.079999999998"/>
    <n v="0.13043478260869565"/>
    <x v="7"/>
    <x v="1"/>
    <n v="4"/>
    <n v="2025"/>
    <n v="45812"/>
    <s v="junio"/>
    <n v="2025"/>
    <x v="0"/>
    <x v="0"/>
    <n v="0.05"/>
    <n v="17516.099999999999"/>
    <d v="2024-10-30T00:00:00"/>
  </r>
  <r>
    <x v="0"/>
    <n v="258"/>
    <n v="1"/>
    <d v="2025-04-14T00:00:00"/>
    <d v="2025-04-22T00:00:00"/>
    <d v="2025-04-26T00:00:00"/>
    <x v="0"/>
    <n v="16"/>
    <m/>
    <n v="2530"/>
    <s v="EUR"/>
    <n v="2530"/>
    <n v="2934.7999999999997"/>
    <n v="253"/>
    <n v="253"/>
    <n v="293.47999999999996"/>
    <n v="0.1"/>
    <x v="7"/>
    <x v="1"/>
    <n v="4"/>
    <n v="2025"/>
    <n v="45818"/>
    <s v="junio"/>
    <n v="2025"/>
    <x v="0"/>
    <x v="0"/>
    <n v="0"/>
    <n v="253"/>
    <d v="2024-09-17T00:00:00"/>
  </r>
  <r>
    <x v="0"/>
    <n v="259"/>
    <n v="1"/>
    <d v="2025-04-15T00:00:00"/>
    <d v="2025-06-16T00:00:00"/>
    <d v="2025-07-20T00:00:00"/>
    <x v="13"/>
    <n v="16"/>
    <s v="JAIMEG"/>
    <n v="1938.9"/>
    <s v="USD"/>
    <n v="1667.454"/>
    <n v="1938.9"/>
    <n v="375"/>
    <n v="322.5"/>
    <n v="375"/>
    <n v="0.19340863376141113"/>
    <x v="7"/>
    <x v="1"/>
    <n v="6"/>
    <n v="2025"/>
    <n v="45903"/>
    <s v="septiembre"/>
    <n v="2025"/>
    <x v="1"/>
    <x v="0"/>
    <n v="7.0000000000000007E-2"/>
    <n v="299.92500000000001"/>
    <d v="2025-03-17T00:00:00"/>
  </r>
  <r>
    <x v="0"/>
    <n v="260"/>
    <n v="1"/>
    <d v="2025-04-15T00:00:00"/>
    <d v="2025-04-14T00:00:00"/>
    <d v="2025-04-23T00:00:00"/>
    <x v="2"/>
    <n v="16"/>
    <m/>
    <n v="42478.42"/>
    <s v="USD"/>
    <n v="36531.441200000001"/>
    <n v="42478.42"/>
    <n v="1959.9"/>
    <n v="1685.5140000000001"/>
    <n v="1959.9"/>
    <n v="4.6138721732117159E-2"/>
    <x v="7"/>
    <x v="1"/>
    <n v="4"/>
    <n v="2025"/>
    <n v="45815"/>
    <s v="junio"/>
    <n v="2025"/>
    <x v="0"/>
    <x v="0"/>
    <n v="0.05"/>
    <n v="1601.2383000000002"/>
    <d v="2024-10-30T00:00:00"/>
  </r>
  <r>
    <x v="0"/>
    <n v="261"/>
    <n v="1"/>
    <d v="2025-04-15T00:00:00"/>
    <d v="2025-10-25T00:00:00"/>
    <d v="2025-11-08T00:00:00"/>
    <x v="0"/>
    <n v="16"/>
    <s v="MARC1989,MARIELLAP"/>
    <n v="226603.09"/>
    <s v="EUR"/>
    <n v="226603.09"/>
    <n v="262859.58439999999"/>
    <n v="22686.6"/>
    <n v="22686.6"/>
    <n v="26316.455999999998"/>
    <n v="0.10011602224841681"/>
    <x v="7"/>
    <x v="1"/>
    <n v="10"/>
    <n v="2025"/>
    <n v="46014"/>
    <s v="diciembre"/>
    <n v="2025"/>
    <x v="0"/>
    <x v="0"/>
    <n v="0"/>
    <n v="22686.6"/>
    <d v="2024-09-17T00:00:00"/>
  </r>
  <r>
    <x v="0"/>
    <n v="263"/>
    <n v="1"/>
    <d v="2025-04-21T00:00:00"/>
    <d v="2025-03-15T00:00:00"/>
    <d v="2025-04-23T00:00:00"/>
    <x v="2"/>
    <n v="17"/>
    <m/>
    <n v="465327.21"/>
    <s v="MXN"/>
    <n v="22335.70608"/>
    <n v="26058.323760000003"/>
    <n v="0"/>
    <n v="0"/>
    <n v="0"/>
    <n v="0"/>
    <x v="7"/>
    <x v="1"/>
    <n v="3"/>
    <n v="2025"/>
    <n v="45815"/>
    <s v="junio"/>
    <n v="2025"/>
    <x v="0"/>
    <x v="0"/>
    <n v="0.05"/>
    <n v="0"/>
    <d v="2024-10-30T00:00:00"/>
  </r>
  <r>
    <x v="0"/>
    <n v="264"/>
    <n v="1"/>
    <d v="2025-04-21T00:00:00"/>
    <d v="2025-06-15T00:00:00"/>
    <d v="2025-06-16T00:00:00"/>
    <x v="2"/>
    <n v="17"/>
    <m/>
    <n v="953.5"/>
    <s v="CHF"/>
    <n v="1020.245"/>
    <n v="1191.875"/>
    <n v="86.02"/>
    <n v="92.041399999999996"/>
    <n v="107.52499999999999"/>
    <n v="9.0214997378080752E-2"/>
    <x v="7"/>
    <x v="1"/>
    <n v="6"/>
    <n v="2025"/>
    <n v="45869"/>
    <s v="julio"/>
    <n v="2025"/>
    <x v="0"/>
    <x v="0"/>
    <n v="0.05"/>
    <n v="87.439329999999998"/>
    <d v="2024-10-30T00:00:00"/>
  </r>
  <r>
    <x v="0"/>
    <n v="265"/>
    <n v="1"/>
    <d v="2025-04-21T00:00:00"/>
    <d v="2025-01-22T00:00:00"/>
    <d v="2025-01-22T00:00:00"/>
    <x v="2"/>
    <n v="17"/>
    <s v="JAIMEG"/>
    <n v="256.52999999999997"/>
    <s v="EUR"/>
    <n v="256.52999999999997"/>
    <n v="297.57479999999993"/>
    <n v="0"/>
    <n v="0"/>
    <n v="0"/>
    <n v="0"/>
    <x v="7"/>
    <x v="1"/>
    <n v="1"/>
    <n v="2025"/>
    <n v="45724"/>
    <s v="marzo"/>
    <n v="2025"/>
    <x v="0"/>
    <x v="0"/>
    <n v="0.05"/>
    <n v="0"/>
    <d v="2024-10-30T00:00:00"/>
  </r>
  <r>
    <x v="0"/>
    <n v="267"/>
    <n v="1"/>
    <d v="2025-04-21T00:00:00"/>
    <d v="2025-03-26T00:00:00"/>
    <d v="2025-03-27T00:00:00"/>
    <x v="2"/>
    <n v="17"/>
    <s v="JAIMEG"/>
    <n v="926.6"/>
    <s v="USD"/>
    <n v="796.87599999999998"/>
    <n v="926.6"/>
    <n v="0"/>
    <n v="0"/>
    <n v="0"/>
    <n v="0"/>
    <x v="7"/>
    <x v="1"/>
    <n v="3"/>
    <n v="2025"/>
    <n v="45788"/>
    <s v="mayo"/>
    <n v="2025"/>
    <x v="0"/>
    <x v="0"/>
    <n v="0.05"/>
    <n v="0"/>
    <d v="2024-10-30T00:00:00"/>
  </r>
  <r>
    <x v="0"/>
    <n v="268"/>
    <n v="1"/>
    <d v="2025-04-21T00:00:00"/>
    <d v="2025-03-31T00:00:00"/>
    <d v="2025-03-31T00:00:00"/>
    <x v="2"/>
    <n v="17"/>
    <m/>
    <n v="417"/>
    <s v="USD"/>
    <n v="358.62"/>
    <n v="417"/>
    <n v="0"/>
    <n v="0"/>
    <n v="0"/>
    <n v="0"/>
    <x v="7"/>
    <x v="1"/>
    <n v="3"/>
    <n v="2025"/>
    <n v="45792"/>
    <s v="mayo"/>
    <n v="2025"/>
    <x v="0"/>
    <x v="0"/>
    <n v="0.05"/>
    <n v="0"/>
    <d v="2024-10-30T00:00:00"/>
  </r>
  <r>
    <x v="0"/>
    <n v="269"/>
    <n v="1"/>
    <d v="2025-04-21T00:00:00"/>
    <d v="2025-04-06T00:00:00"/>
    <d v="2025-04-06T00:00:00"/>
    <x v="2"/>
    <n v="17"/>
    <m/>
    <n v="698"/>
    <s v="USD"/>
    <n v="600.28"/>
    <n v="698"/>
    <n v="0"/>
    <n v="0"/>
    <n v="0"/>
    <n v="0"/>
    <x v="7"/>
    <x v="1"/>
    <n v="4"/>
    <n v="2025"/>
    <n v="45798"/>
    <s v="mayo"/>
    <n v="2025"/>
    <x v="0"/>
    <x v="0"/>
    <n v="0.05"/>
    <n v="0"/>
    <d v="2024-10-30T00:00:00"/>
  </r>
  <r>
    <x v="0"/>
    <n v="270"/>
    <n v="1"/>
    <d v="2025-04-21T00:00:00"/>
    <d v="2025-03-10T00:00:00"/>
    <d v="2025-03-10T00:00:00"/>
    <x v="2"/>
    <n v="17"/>
    <m/>
    <n v="396.07"/>
    <s v="USD"/>
    <n v="340.62020000000001"/>
    <n v="396.07"/>
    <n v="0"/>
    <n v="0"/>
    <n v="0"/>
    <n v="0"/>
    <x v="7"/>
    <x v="1"/>
    <n v="3"/>
    <n v="2025"/>
    <n v="45771"/>
    <s v="abril"/>
    <n v="2025"/>
    <x v="0"/>
    <x v="0"/>
    <n v="0.05"/>
    <n v="0"/>
    <d v="2024-10-30T00:00:00"/>
  </r>
  <r>
    <x v="0"/>
    <n v="271"/>
    <n v="1"/>
    <d v="2025-04-21T00:00:00"/>
    <d v="2025-04-14T00:00:00"/>
    <d v="2025-04-23T00:00:00"/>
    <x v="2"/>
    <n v="17"/>
    <s v="JAIMEG"/>
    <n v="1019.5"/>
    <s v="USD"/>
    <n v="876.77"/>
    <n v="1019.5"/>
    <n v="27.57"/>
    <n v="23.7102"/>
    <n v="27.57"/>
    <n v="2.7042667974497305E-2"/>
    <x v="7"/>
    <x v="1"/>
    <n v="4"/>
    <n v="2025"/>
    <n v="45815"/>
    <s v="junio"/>
    <n v="2025"/>
    <x v="0"/>
    <x v="0"/>
    <n v="0.05"/>
    <n v="22.52469"/>
    <d v="2024-10-30T00:00:00"/>
  </r>
  <r>
    <x v="0"/>
    <n v="276"/>
    <n v="1"/>
    <d v="2025-04-22T00:00:00"/>
    <d v="2025-05-01T00:00:00"/>
    <d v="2025-05-05T00:00:00"/>
    <x v="11"/>
    <n v="17"/>
    <m/>
    <n v="187114.16"/>
    <s v="MXN"/>
    <n v="8981.4796800000004"/>
    <n v="10478.392960000001"/>
    <n v="13501.8"/>
    <n v="648.08640000000003"/>
    <n v="756.10079999999994"/>
    <n v="7.2158087875337715E-2"/>
    <x v="7"/>
    <x v="1"/>
    <n v="5"/>
    <n v="2025"/>
    <n v="45827"/>
    <s v="junio"/>
    <n v="2025"/>
    <x v="0"/>
    <x v="1"/>
    <n v="0.5"/>
    <n v="324.04320000000001"/>
    <d v="2025-02-17T00:00:00"/>
  </r>
  <r>
    <x v="0"/>
    <n v="279"/>
    <n v="1"/>
    <d v="2025-04-23T00:00:00"/>
    <d v="2025-05-22T00:00:00"/>
    <d v="2025-06-05T00:00:00"/>
    <x v="4"/>
    <n v="17"/>
    <m/>
    <n v="51013.32"/>
    <s v="USD"/>
    <n v="43871.455199999997"/>
    <n v="51013.32"/>
    <n v="4405.49"/>
    <n v="3788.7213999999999"/>
    <n v="4405.49"/>
    <n v="8.6359601766754251E-2"/>
    <x v="7"/>
    <x v="1"/>
    <n v="5"/>
    <n v="2025"/>
    <n v="45858"/>
    <s v="julio"/>
    <n v="2025"/>
    <x v="0"/>
    <x v="1"/>
    <n v="0.5"/>
    <n v="1894.3607"/>
    <d v="2025-01-08T00:00:00"/>
  </r>
  <r>
    <x v="0"/>
    <n v="280"/>
    <n v="1"/>
    <d v="2025-04-24T00:00:00"/>
    <d v="2025-05-05T00:00:00"/>
    <d v="2025-05-06T00:00:00"/>
    <x v="0"/>
    <n v="17"/>
    <s v="MARC1989"/>
    <n v="1143.8699999999999"/>
    <s v="USD"/>
    <n v="983.7281999999999"/>
    <n v="1143.8699999999999"/>
    <n v="94.04"/>
    <n v="80.874400000000009"/>
    <n v="94.04"/>
    <n v="8.2212139491375791E-2"/>
    <x v="7"/>
    <x v="1"/>
    <n v="5"/>
    <n v="2025"/>
    <n v="45828"/>
    <s v="junio"/>
    <n v="2025"/>
    <x v="0"/>
    <x v="0"/>
    <n v="0"/>
    <n v="80.874400000000009"/>
    <d v="2024-09-17T00:00:00"/>
  </r>
  <r>
    <x v="0"/>
    <n v="281"/>
    <n v="1"/>
    <d v="2025-04-24T00:00:00"/>
    <d v="2024-12-28T00:00:00"/>
    <d v="2024-12-28T00:00:00"/>
    <x v="0"/>
    <n v="17"/>
    <m/>
    <n v="4403.08"/>
    <s v="USD"/>
    <n v="3786.6487999999999"/>
    <n v="4403.08"/>
    <n v="400.28"/>
    <n v="344.24079999999998"/>
    <n v="400.28"/>
    <n v="9.0909090909090912E-2"/>
    <x v="7"/>
    <x v="1"/>
    <n v="12"/>
    <n v="2024"/>
    <n v="45699"/>
    <s v="febrero"/>
    <n v="2025"/>
    <x v="0"/>
    <x v="0"/>
    <n v="0"/>
    <n v="344.24079999999998"/>
    <d v="2024-09-17T00:00:00"/>
  </r>
  <r>
    <x v="0"/>
    <n v="282"/>
    <n v="1"/>
    <d v="2025-04-24T00:00:00"/>
    <d v="2025-07-24T00:00:00"/>
    <d v="2025-08-03T00:00:00"/>
    <x v="0"/>
    <n v="17"/>
    <m/>
    <n v="26704.61"/>
    <s v="USD"/>
    <n v="22965.964599999999"/>
    <n v="26704.61"/>
    <n v="1741.22"/>
    <n v="1497.4492"/>
    <n v="1741.22"/>
    <n v="6.5202974317917398E-2"/>
    <x v="7"/>
    <x v="1"/>
    <n v="7"/>
    <n v="2025"/>
    <n v="45917"/>
    <s v="septiembre"/>
    <n v="2025"/>
    <x v="0"/>
    <x v="0"/>
    <n v="0"/>
    <n v="1497.4492"/>
    <d v="2024-09-17T00:00:00"/>
  </r>
  <r>
    <x v="0"/>
    <n v="283"/>
    <n v="1"/>
    <d v="2025-04-25T00:00:00"/>
    <d v="2024-12-19T00:00:00"/>
    <d v="2024-12-31T00:00:00"/>
    <x v="0"/>
    <n v="17"/>
    <s v="MARC1989"/>
    <n v="3108"/>
    <s v="USD"/>
    <n v="2672.88"/>
    <n v="3108"/>
    <n v="151.41999999999999"/>
    <n v="130.22119999999998"/>
    <n v="151.41999999999999"/>
    <n v="4.8719433719433713E-2"/>
    <x v="7"/>
    <x v="1"/>
    <n v="12"/>
    <n v="2024"/>
    <n v="45702"/>
    <s v="febrero"/>
    <n v="2025"/>
    <x v="0"/>
    <x v="0"/>
    <n v="0"/>
    <n v="130.22119999999998"/>
    <d v="2024-09-17T00:00:00"/>
  </r>
  <r>
    <x v="0"/>
    <n v="284"/>
    <n v="1"/>
    <d v="2025-04-25T00:00:00"/>
    <d v="2024-12-28T00:00:00"/>
    <d v="2024-12-28T00:00:00"/>
    <x v="0"/>
    <n v="17"/>
    <m/>
    <n v="19328.54"/>
    <s v="USD"/>
    <n v="16622.544399999999"/>
    <n v="19328.54"/>
    <n v="1757.14"/>
    <n v="1511.1404"/>
    <n v="1757.14"/>
    <n v="9.0909090909090912E-2"/>
    <x v="7"/>
    <x v="1"/>
    <n v="12"/>
    <n v="2024"/>
    <n v="45699"/>
    <s v="febrero"/>
    <n v="2025"/>
    <x v="0"/>
    <x v="0"/>
    <n v="0"/>
    <n v="1511.1404"/>
    <d v="2024-09-17T00:00:00"/>
  </r>
  <r>
    <x v="0"/>
    <n v="285"/>
    <n v="1"/>
    <d v="2025-04-25T00:00:00"/>
    <d v="2024-12-28T00:00:00"/>
    <d v="2024-12-28T00:00:00"/>
    <x v="0"/>
    <n v="17"/>
    <m/>
    <n v="4276.47"/>
    <s v="USD"/>
    <n v="3677.7642000000001"/>
    <n v="4276.47"/>
    <n v="388.77"/>
    <n v="334.34219999999999"/>
    <n v="388.77"/>
    <n v="9.0909090909090912E-2"/>
    <x v="7"/>
    <x v="1"/>
    <n v="12"/>
    <n v="2024"/>
    <n v="45699"/>
    <s v="febrero"/>
    <n v="2025"/>
    <x v="0"/>
    <x v="0"/>
    <n v="0"/>
    <n v="334.34219999999999"/>
    <d v="2024-09-17T00:00:00"/>
  </r>
  <r>
    <x v="0"/>
    <n v="286"/>
    <n v="1"/>
    <d v="2025-04-25T00:00:00"/>
    <d v="2025-01-11T00:00:00"/>
    <d v="2025-01-11T00:00:00"/>
    <x v="0"/>
    <n v="17"/>
    <m/>
    <n v="2297.91"/>
    <s v="USD"/>
    <n v="1976.2025999999998"/>
    <n v="2297.91"/>
    <n v="208.91"/>
    <n v="179.6626"/>
    <n v="208.91"/>
    <n v="9.0913047073210004E-2"/>
    <x v="7"/>
    <x v="1"/>
    <n v="1"/>
    <n v="2025"/>
    <n v="45713"/>
    <s v="febrero"/>
    <n v="2025"/>
    <x v="0"/>
    <x v="0"/>
    <n v="0"/>
    <n v="179.6626"/>
    <d v="2024-09-17T00:00:00"/>
  </r>
  <r>
    <x v="0"/>
    <n v="288"/>
    <n v="1"/>
    <d v="2025-04-25T00:00:00"/>
    <d v="2025-06-29T00:00:00"/>
    <d v="2025-07-26T00:00:00"/>
    <x v="0"/>
    <n v="17"/>
    <s v="JAIMEG,MARIELLAP"/>
    <n v="36460.839999999997"/>
    <s v="USD"/>
    <n v="31356.322399999997"/>
    <n v="36460.839999999997"/>
    <n v="4564.99"/>
    <n v="3925.8914"/>
    <n v="4564.99"/>
    <n v="0.12520254607408937"/>
    <x v="7"/>
    <x v="1"/>
    <n v="6"/>
    <n v="2025"/>
    <n v="45909"/>
    <s v="septiembre"/>
    <n v="2025"/>
    <x v="0"/>
    <x v="0"/>
    <n v="0"/>
    <n v="3925.8914"/>
    <d v="2024-09-17T00:00:00"/>
  </r>
  <r>
    <x v="0"/>
    <n v="289"/>
    <n v="1"/>
    <d v="2025-04-28T00:00:00"/>
    <d v="2025-05-14T00:00:00"/>
    <d v="2025-05-18T00:00:00"/>
    <x v="0"/>
    <n v="18"/>
    <s v="MARC1989,MARIELLAP"/>
    <n v="2070.1999999999998"/>
    <s v="USD"/>
    <n v="1780.3719999999998"/>
    <n v="2070.1999999999998"/>
    <n v="276.39"/>
    <n v="237.69539999999998"/>
    <n v="276.39"/>
    <n v="0.13350883972563038"/>
    <x v="7"/>
    <x v="1"/>
    <n v="5"/>
    <n v="2025"/>
    <n v="45840"/>
    <s v="julio"/>
    <n v="2025"/>
    <x v="0"/>
    <x v="0"/>
    <n v="0"/>
    <n v="237.69539999999998"/>
    <d v="2024-09-17T00:00:00"/>
  </r>
  <r>
    <x v="0"/>
    <n v="290"/>
    <n v="1"/>
    <d v="2025-04-28T00:00:00"/>
    <d v="2025-05-16T00:00:00"/>
    <d v="2025-05-19T00:00:00"/>
    <x v="0"/>
    <n v="18"/>
    <s v="JAIMEG,MARIELLAP"/>
    <n v="3334.46"/>
    <s v="USD"/>
    <n v="2867.6356000000001"/>
    <n v="3334.46"/>
    <n v="664.46"/>
    <n v="571.43560000000002"/>
    <n v="664.46"/>
    <n v="0.19927064652147575"/>
    <x v="7"/>
    <x v="1"/>
    <n v="5"/>
    <n v="2025"/>
    <n v="45841"/>
    <s v="julio"/>
    <n v="2025"/>
    <x v="0"/>
    <x v="0"/>
    <n v="0"/>
    <n v="571.43560000000002"/>
    <d v="2024-09-17T00:00:00"/>
  </r>
  <r>
    <x v="0"/>
    <n v="292"/>
    <n v="1"/>
    <d v="2025-04-29T00:00:00"/>
    <d v="2025-04-22T00:00:00"/>
    <d v="2025-05-10T00:00:00"/>
    <x v="0"/>
    <n v="18"/>
    <s v="MARC1989"/>
    <n v="12738.93"/>
    <s v="EUR"/>
    <n v="12738.93"/>
    <n v="14777.158799999999"/>
    <n v="1327.97"/>
    <n v="1327.97"/>
    <n v="1540.4451999999999"/>
    <n v="0.10424501900866086"/>
    <x v="7"/>
    <x v="1"/>
    <n v="4"/>
    <n v="2025"/>
    <n v="45832"/>
    <s v="junio"/>
    <n v="2025"/>
    <x v="0"/>
    <x v="0"/>
    <n v="0"/>
    <n v="1327.97"/>
    <d v="2024-09-17T00:00:00"/>
  </r>
  <r>
    <x v="0"/>
    <n v="293"/>
    <n v="1"/>
    <d v="2025-04-29T00:00:00"/>
    <d v="2025-07-14T00:00:00"/>
    <d v="2025-08-08T00:00:00"/>
    <x v="0"/>
    <n v="18"/>
    <m/>
    <n v="1365.96"/>
    <s v="USD"/>
    <n v="1174.7256"/>
    <n v="1365.96"/>
    <n v="44.56"/>
    <n v="38.321600000000004"/>
    <n v="44.56"/>
    <n v="3.2621745878356617E-2"/>
    <x v="7"/>
    <x v="1"/>
    <n v="7"/>
    <n v="2025"/>
    <n v="45922"/>
    <s v="septiembre"/>
    <n v="2025"/>
    <x v="0"/>
    <x v="0"/>
    <n v="0"/>
    <n v="38.321600000000004"/>
    <d v="2024-09-17T00:00:00"/>
  </r>
  <r>
    <x v="0"/>
    <n v="297"/>
    <n v="1"/>
    <d v="2025-04-30T00:00:00"/>
    <d v="2025-05-02T00:00:00"/>
    <d v="2025-05-05T00:00:00"/>
    <x v="4"/>
    <n v="18"/>
    <m/>
    <n v="3967.34"/>
    <s v="USD"/>
    <n v="3411.9124000000002"/>
    <n v="3967.34"/>
    <n v="192.45"/>
    <n v="165.50699999999998"/>
    <n v="192.45"/>
    <n v="4.8508572494416903E-2"/>
    <x v="7"/>
    <x v="1"/>
    <n v="5"/>
    <n v="2025"/>
    <n v="45827"/>
    <s v="junio"/>
    <n v="2025"/>
    <x v="0"/>
    <x v="1"/>
    <n v="0.5"/>
    <n v="82.753499999999988"/>
    <d v="2025-01-08T00:00:00"/>
  </r>
  <r>
    <x v="0"/>
    <n v="298"/>
    <n v="1"/>
    <d v="2025-04-30T00:00:00"/>
    <d v="2025-05-14T00:00:00"/>
    <d v="2025-05-18T00:00:00"/>
    <x v="10"/>
    <n v="18"/>
    <m/>
    <n v="8244"/>
    <s v="USD"/>
    <n v="7089.84"/>
    <n v="8244"/>
    <n v="600"/>
    <n v="516"/>
    <n v="600"/>
    <n v="7.2780203784570591E-2"/>
    <x v="7"/>
    <x v="1"/>
    <n v="5"/>
    <n v="2025"/>
    <n v="45840"/>
    <s v="julio"/>
    <n v="2025"/>
    <x v="0"/>
    <x v="1"/>
    <n v="0.5"/>
    <n v="258"/>
    <d v="2025-02-07T00:00:00"/>
  </r>
  <r>
    <x v="0"/>
    <n v="299"/>
    <n v="1"/>
    <d v="2025-05-01T00:00:00"/>
    <d v="2025-07-03T00:00:00"/>
    <d v="2025-07-08T00:00:00"/>
    <x v="6"/>
    <n v="18"/>
    <m/>
    <n v="8185"/>
    <s v="EUR"/>
    <n v="8185"/>
    <n v="9494.5999999999985"/>
    <n v="584.38"/>
    <n v="584.38"/>
    <n v="677.88079999999991"/>
    <n v="7.1396456933414787E-2"/>
    <x v="8"/>
    <x v="1"/>
    <n v="7"/>
    <n v="2025"/>
    <n v="45891"/>
    <s v="agosto"/>
    <n v="2025"/>
    <x v="0"/>
    <x v="1"/>
    <n v="0.5"/>
    <n v="292.19"/>
    <d v="2025-01-20T00:00:00"/>
  </r>
  <r>
    <x v="0"/>
    <n v="300"/>
    <n v="1"/>
    <d v="2025-05-02T00:00:00"/>
    <d v="2025-03-31T00:00:00"/>
    <d v="2025-04-10T00:00:00"/>
    <x v="0"/>
    <n v="18"/>
    <s v="MARC1989,MARIELLAP"/>
    <n v="48161.65"/>
    <s v="USD"/>
    <n v="41419.019"/>
    <n v="48161.65"/>
    <n v="7107.43"/>
    <n v="6112.3897999999999"/>
    <n v="7107.43"/>
    <n v="0.14757447055904438"/>
    <x v="8"/>
    <x v="1"/>
    <n v="3"/>
    <n v="2025"/>
    <n v="45802"/>
    <s v="mayo"/>
    <n v="2025"/>
    <x v="0"/>
    <x v="0"/>
    <n v="0"/>
    <n v="6112.3897999999999"/>
    <d v="2024-09-17T00:00:00"/>
  </r>
  <r>
    <x v="0"/>
    <n v="301"/>
    <n v="1"/>
    <d v="2025-05-02T00:00:00"/>
    <d v="2025-05-03T00:00:00"/>
    <d v="2025-05-07T00:00:00"/>
    <x v="0"/>
    <n v="18"/>
    <s v="MARC1989"/>
    <n v="2408.6799999999998"/>
    <s v="USD"/>
    <n v="2071.4647999999997"/>
    <n v="2408.6799999999998"/>
    <n v="268.68"/>
    <n v="231.06479999999999"/>
    <n v="268.68"/>
    <n v="0.11154657322682965"/>
    <x v="8"/>
    <x v="1"/>
    <n v="5"/>
    <n v="2025"/>
    <n v="45829"/>
    <s v="junio"/>
    <n v="2025"/>
    <x v="0"/>
    <x v="0"/>
    <n v="0"/>
    <n v="231.06479999999999"/>
    <d v="2024-09-17T00:00:00"/>
  </r>
  <r>
    <x v="0"/>
    <n v="302"/>
    <n v="1"/>
    <d v="2025-05-02T00:00:00"/>
    <d v="2025-01-04T00:00:00"/>
    <d v="2025-08-30T00:00:00"/>
    <x v="5"/>
    <n v="18"/>
    <m/>
    <n v="201580.06"/>
    <s v="USD"/>
    <n v="173358.85159999999"/>
    <n v="201580.06"/>
    <n v="13334.45"/>
    <n v="11467.627"/>
    <n v="13334.45"/>
    <n v="6.6149647936407999E-2"/>
    <x v="8"/>
    <x v="1"/>
    <n v="1"/>
    <n v="2025"/>
    <n v="45944"/>
    <s v="octubre"/>
    <n v="2025"/>
    <x v="0"/>
    <x v="1"/>
    <n v="0.75"/>
    <n v="2866.9067500000001"/>
    <d v="2024-09-01T00:00:00"/>
  </r>
  <r>
    <x v="0"/>
    <n v="303"/>
    <n v="1"/>
    <d v="2025-05-02T00:00:00"/>
    <d v="2025-12-20T00:00:00"/>
    <d v="2025-12-27T00:00:00"/>
    <x v="5"/>
    <n v="18"/>
    <m/>
    <n v="22454.27"/>
    <s v="USD"/>
    <n v="19310.672200000001"/>
    <n v="22454.27"/>
    <n v="5729.39"/>
    <n v="4927.2754000000004"/>
    <n v="5729.39"/>
    <n v="0.25515815032062944"/>
    <x v="8"/>
    <x v="1"/>
    <n v="12"/>
    <n v="2025"/>
    <n v="46063"/>
    <s v="febrero"/>
    <n v="2026"/>
    <x v="0"/>
    <x v="1"/>
    <n v="0.75"/>
    <n v="1231.8188500000001"/>
    <d v="2024-09-01T00:00:00"/>
  </r>
  <r>
    <x v="0"/>
    <n v="304"/>
    <n v="1"/>
    <d v="2025-05-03T00:00:00"/>
    <d v="2025-08-06T00:00:00"/>
    <d v="2025-08-13T00:00:00"/>
    <x v="14"/>
    <n v="18"/>
    <s v="JORGEP"/>
    <n v="24162"/>
    <s v="EUR"/>
    <n v="24162"/>
    <n v="28027.919999999998"/>
    <n v="1134.67"/>
    <n v="1134.67"/>
    <n v="1316.2172"/>
    <n v="4.6960930386557409E-2"/>
    <x v="8"/>
    <x v="1"/>
    <n v="8"/>
    <n v="2025"/>
    <n v="45927"/>
    <s v="septiembre"/>
    <n v="2025"/>
    <x v="0"/>
    <x v="1"/>
    <n v="0.5"/>
    <n v="567.33500000000004"/>
    <d v="2024-12-13T00:00:00"/>
  </r>
  <r>
    <x v="0"/>
    <n v="305"/>
    <n v="1"/>
    <d v="2025-05-05T00:00:00"/>
    <d v="2025-05-15T00:00:00"/>
    <d v="2025-05-18T00:00:00"/>
    <x v="0"/>
    <n v="19"/>
    <s v="MARC1989,MARIELLAP"/>
    <n v="16692.39"/>
    <s v="USD"/>
    <n v="14355.455399999999"/>
    <n v="16692.39"/>
    <n v="253.7"/>
    <n v="218.18199999999999"/>
    <n v="253.7"/>
    <n v="1.519854256939839E-2"/>
    <x v="8"/>
    <x v="1"/>
    <n v="5"/>
    <n v="2025"/>
    <n v="45840"/>
    <s v="julio"/>
    <n v="2025"/>
    <x v="0"/>
    <x v="0"/>
    <n v="0"/>
    <n v="218.18199999999999"/>
    <d v="2024-09-17T00:00:00"/>
  </r>
  <r>
    <x v="0"/>
    <n v="306"/>
    <n v="1"/>
    <d v="2025-05-05T00:00:00"/>
    <d v="2025-07-22T00:00:00"/>
    <d v="2025-08-03T00:00:00"/>
    <x v="0"/>
    <n v="19"/>
    <s v="ISRAELB"/>
    <n v="31962.5"/>
    <s v="USD"/>
    <n v="27487.75"/>
    <n v="31962.5"/>
    <n v="3883.16"/>
    <n v="3339.5175999999997"/>
    <n v="3883.16"/>
    <n v="0.12149112240907312"/>
    <x v="8"/>
    <x v="1"/>
    <n v="7"/>
    <n v="2025"/>
    <n v="45917"/>
    <s v="septiembre"/>
    <n v="2025"/>
    <x v="0"/>
    <x v="0"/>
    <n v="0"/>
    <n v="3339.5175999999997"/>
    <d v="2024-09-17T00:00:00"/>
  </r>
  <r>
    <x v="0"/>
    <n v="307"/>
    <n v="1"/>
    <d v="2025-05-05T00:00:00"/>
    <d v="2025-04-23T00:00:00"/>
    <d v="2025-04-26T00:00:00"/>
    <x v="0"/>
    <n v="19"/>
    <s v="MARC1989,MARIELLAP"/>
    <n v="8076"/>
    <s v="USD"/>
    <n v="6945.36"/>
    <n v="8076"/>
    <n v="537"/>
    <n v="461.82"/>
    <n v="537"/>
    <n v="6.6493313521545319E-2"/>
    <x v="8"/>
    <x v="1"/>
    <n v="4"/>
    <n v="2025"/>
    <n v="45818"/>
    <s v="junio"/>
    <n v="2025"/>
    <x v="0"/>
    <x v="0"/>
    <n v="0"/>
    <n v="461.82"/>
    <d v="2024-09-17T00:00:00"/>
  </r>
  <r>
    <x v="0"/>
    <n v="308"/>
    <n v="1"/>
    <d v="2025-05-05T00:00:00"/>
    <d v="2025-04-10T00:00:00"/>
    <d v="2025-04-12T00:00:00"/>
    <x v="0"/>
    <n v="19"/>
    <s v="MARC1989,MARIELLAP"/>
    <n v="1869.15"/>
    <s v="USD"/>
    <n v="1607.4690000000001"/>
    <n v="1869.15"/>
    <n v="121.26"/>
    <n v="104.28360000000001"/>
    <n v="121.26"/>
    <n v="6.4874408153438728E-2"/>
    <x v="8"/>
    <x v="1"/>
    <n v="4"/>
    <n v="2025"/>
    <n v="45804"/>
    <s v="mayo"/>
    <n v="2025"/>
    <x v="0"/>
    <x v="0"/>
    <n v="0"/>
    <n v="104.28360000000001"/>
    <d v="2024-09-17T00:00:00"/>
  </r>
  <r>
    <x v="0"/>
    <n v="310"/>
    <n v="1"/>
    <d v="2025-05-07T00:00:00"/>
    <d v="2025-06-12T00:00:00"/>
    <d v="2025-06-30T00:00:00"/>
    <x v="12"/>
    <n v="19"/>
    <s v="JAIMEG"/>
    <n v="1593327.99"/>
    <s v="MXN"/>
    <n v="76479.743520000004"/>
    <n v="89226.367440000002"/>
    <n v="265427.59000000003"/>
    <n v="12740.524320000002"/>
    <n v="14863.945040000002"/>
    <n v="0.16658691221510522"/>
    <x v="8"/>
    <x v="1"/>
    <n v="6"/>
    <n v="2025"/>
    <n v="45883"/>
    <s v="agosto"/>
    <n v="2025"/>
    <x v="1"/>
    <x v="0"/>
    <n v="7.0000000000000007E-2"/>
    <n v="11848.687617600002"/>
    <d v="2025-03-17T00:00:00"/>
  </r>
  <r>
    <x v="0"/>
    <n v="311"/>
    <n v="1"/>
    <d v="2025-05-07T00:00:00"/>
    <d v="2025-05-20T00:00:00"/>
    <d v="2025-05-22T00:00:00"/>
    <x v="5"/>
    <n v="19"/>
    <m/>
    <n v="2045"/>
    <s v="USD"/>
    <n v="1758.7"/>
    <n v="2045"/>
    <n v="97.88"/>
    <n v="84.1768"/>
    <n v="97.88"/>
    <n v="4.7863080684596576E-2"/>
    <x v="8"/>
    <x v="1"/>
    <n v="5"/>
    <n v="2025"/>
    <n v="45844"/>
    <s v="julio"/>
    <n v="2025"/>
    <x v="0"/>
    <x v="1"/>
    <n v="0.75"/>
    <n v="21.044200000000004"/>
    <d v="2024-09-01T00:00:00"/>
  </r>
  <r>
    <x v="0"/>
    <n v="316"/>
    <n v="1"/>
    <d v="2025-05-08T00:00:00"/>
    <d v="2025-03-26T00:00:00"/>
    <d v="2025-03-27T00:00:00"/>
    <x v="2"/>
    <n v="19"/>
    <s v="JAIMEG"/>
    <n v="886.6"/>
    <s v="USD"/>
    <n v="762.476"/>
    <n v="886.6"/>
    <n v="0"/>
    <n v="0"/>
    <n v="0"/>
    <n v="0"/>
    <x v="8"/>
    <x v="1"/>
    <n v="3"/>
    <n v="2025"/>
    <n v="45788"/>
    <s v="mayo"/>
    <n v="2025"/>
    <x v="0"/>
    <x v="0"/>
    <n v="0.05"/>
    <n v="0"/>
    <d v="2024-10-30T00:00:00"/>
  </r>
  <r>
    <x v="0"/>
    <n v="326"/>
    <n v="1"/>
    <d v="2025-05-08T00:00:00"/>
    <d v="2025-02-05T00:00:00"/>
    <d v="2025-02-06T00:00:00"/>
    <x v="2"/>
    <n v="19"/>
    <s v="JAIMEG"/>
    <n v="525"/>
    <s v="EUR"/>
    <n v="525"/>
    <n v="609"/>
    <n v="79.39"/>
    <n v="79.39"/>
    <n v="92.092399999999998"/>
    <n v="0.15121904761904761"/>
    <x v="8"/>
    <x v="1"/>
    <n v="2"/>
    <n v="2025"/>
    <n v="45739"/>
    <s v="marzo"/>
    <n v="2025"/>
    <x v="0"/>
    <x v="0"/>
    <n v="0.05"/>
    <n v="75.420500000000004"/>
    <d v="2024-10-30T00:00:00"/>
  </r>
  <r>
    <x v="0"/>
    <n v="327"/>
    <n v="1"/>
    <d v="2025-05-08T00:00:00"/>
    <d v="2025-04-08T00:00:00"/>
    <d v="2025-04-16T00:00:00"/>
    <x v="0"/>
    <n v="19"/>
    <m/>
    <n v="10449.41"/>
    <s v="USD"/>
    <n v="8986.4925999999996"/>
    <n v="10449.41"/>
    <n v="1324.76"/>
    <n v="1139.2936"/>
    <n v="1324.76"/>
    <n v="0.12677844969237498"/>
    <x v="8"/>
    <x v="1"/>
    <n v="4"/>
    <n v="2025"/>
    <n v="45808"/>
    <s v="mayo"/>
    <n v="2025"/>
    <x v="0"/>
    <x v="0"/>
    <n v="0"/>
    <n v="1139.2936"/>
    <d v="2024-09-17T00:00:00"/>
  </r>
  <r>
    <x v="0"/>
    <n v="328"/>
    <n v="1"/>
    <d v="2025-05-08T00:00:00"/>
    <d v="2025-05-14T00:00:00"/>
    <d v="2025-05-22T00:00:00"/>
    <x v="6"/>
    <n v="19"/>
    <m/>
    <n v="8827.1"/>
    <s v="USD"/>
    <n v="7591.3060000000005"/>
    <n v="8827.1"/>
    <n v="70"/>
    <n v="60.199999999999996"/>
    <n v="70"/>
    <n v="7.9301242763761583E-3"/>
    <x v="8"/>
    <x v="1"/>
    <n v="5"/>
    <n v="2025"/>
    <n v="45844"/>
    <s v="julio"/>
    <n v="2025"/>
    <x v="0"/>
    <x v="1"/>
    <n v="0.5"/>
    <n v="30.099999999999998"/>
    <d v="2025-01-20T00:00:00"/>
  </r>
  <r>
    <x v="0"/>
    <n v="330"/>
    <n v="1"/>
    <d v="2025-05-09T00:00:00"/>
    <d v="2025-05-17T00:00:00"/>
    <d v="2025-05-26T00:00:00"/>
    <x v="0"/>
    <n v="19"/>
    <s v="MARC1989"/>
    <n v="17786.22"/>
    <s v="USD"/>
    <n v="15296.149200000002"/>
    <n v="17786.22"/>
    <n v="2209.58"/>
    <n v="1900.2387999999999"/>
    <n v="2209.58"/>
    <n v="0.12422988133510098"/>
    <x v="8"/>
    <x v="1"/>
    <n v="5"/>
    <n v="2025"/>
    <n v="45848"/>
    <s v="julio"/>
    <n v="2025"/>
    <x v="0"/>
    <x v="0"/>
    <n v="0"/>
    <n v="1900.2387999999999"/>
    <d v="2024-09-17T00:00:00"/>
  </r>
  <r>
    <x v="0"/>
    <n v="332"/>
    <n v="1"/>
    <d v="2025-05-12T00:00:00"/>
    <d v="2025-05-29T00:00:00"/>
    <d v="2025-06-06T00:00:00"/>
    <x v="5"/>
    <n v="20"/>
    <m/>
    <n v="447940.47"/>
    <s v="MXN"/>
    <n v="21501.14256"/>
    <n v="25084.66632"/>
    <n v="26803.51"/>
    <n v="1286.5684799999999"/>
    <n v="1500.99656"/>
    <n v="5.9837214529868218E-2"/>
    <x v="8"/>
    <x v="1"/>
    <n v="5"/>
    <n v="2025"/>
    <n v="45859"/>
    <s v="julio"/>
    <n v="2025"/>
    <x v="0"/>
    <x v="1"/>
    <n v="0.75"/>
    <n v="321.64211999999998"/>
    <d v="2024-09-01T00:00:00"/>
  </r>
  <r>
    <x v="0"/>
    <n v="340"/>
    <n v="1"/>
    <d v="2025-05-14T00:00:00"/>
    <d v="2025-08-04T00:00:00"/>
    <d v="2025-08-10T00:00:00"/>
    <x v="0"/>
    <n v="20"/>
    <s v="MARC1989,MARIELLAP"/>
    <n v="175373.05"/>
    <s v="USD"/>
    <n v="150820.82299999997"/>
    <n v="175373.05"/>
    <n v="16038.14"/>
    <n v="13792.8004"/>
    <n v="16038.14"/>
    <n v="9.1451565676710325E-2"/>
    <x v="8"/>
    <x v="1"/>
    <n v="8"/>
    <n v="2025"/>
    <n v="45924"/>
    <s v="septiembre"/>
    <n v="2025"/>
    <x v="0"/>
    <x v="0"/>
    <n v="0"/>
    <n v="13792.8004"/>
    <d v="2024-09-17T00:00:00"/>
  </r>
  <r>
    <x v="0"/>
    <n v="341"/>
    <n v="1"/>
    <d v="2025-05-14T00:00:00"/>
    <d v="2025-08-01T00:00:00"/>
    <d v="2025-08-14T00:00:00"/>
    <x v="12"/>
    <n v="20"/>
    <s v="JAIMEG"/>
    <n v="52130.1"/>
    <s v="USD"/>
    <n v="44831.885999999999"/>
    <n v="52130.1"/>
    <n v="9259.58"/>
    <n v="7963.2388000000001"/>
    <n v="9259.58"/>
    <n v="0.17762444345972864"/>
    <x v="8"/>
    <x v="1"/>
    <n v="8"/>
    <n v="2025"/>
    <n v="45928"/>
    <s v="septiembre"/>
    <n v="2025"/>
    <x v="1"/>
    <x v="0"/>
    <n v="7.0000000000000007E-2"/>
    <n v="7405.8120840000001"/>
    <d v="2025-03-17T00:00:00"/>
  </r>
  <r>
    <x v="0"/>
    <n v="346"/>
    <n v="1"/>
    <d v="2025-05-15T00:00:00"/>
    <d v="2025-05-22T00:00:00"/>
    <d v="2025-05-28T00:00:00"/>
    <x v="0"/>
    <n v="20"/>
    <s v="MARC1989,MARIELLAP"/>
    <n v="7100"/>
    <s v="USD"/>
    <n v="6106"/>
    <n v="7100"/>
    <n v="805.58"/>
    <n v="692.79880000000003"/>
    <n v="805.58"/>
    <n v="0.11346197183098591"/>
    <x v="8"/>
    <x v="1"/>
    <n v="5"/>
    <n v="2025"/>
    <n v="45850"/>
    <s v="julio"/>
    <n v="2025"/>
    <x v="0"/>
    <x v="0"/>
    <n v="0"/>
    <n v="692.79880000000003"/>
    <d v="2024-09-17T00:00:00"/>
  </r>
  <r>
    <x v="0"/>
    <n v="347"/>
    <n v="1"/>
    <d v="2025-05-15T00:00:00"/>
    <d v="2025-05-17T00:00:00"/>
    <d v="2025-06-07T00:00:00"/>
    <x v="0"/>
    <n v="20"/>
    <m/>
    <n v="9995.19"/>
    <s v="USD"/>
    <n v="8595.8634000000002"/>
    <n v="9995.19"/>
    <n v="2008.11"/>
    <n v="1726.9745999999998"/>
    <n v="2008.11"/>
    <n v="0.20090763657319169"/>
    <x v="8"/>
    <x v="1"/>
    <n v="5"/>
    <n v="2025"/>
    <n v="45860"/>
    <s v="julio"/>
    <n v="2025"/>
    <x v="0"/>
    <x v="0"/>
    <n v="0"/>
    <n v="1726.9745999999998"/>
    <d v="2024-09-17T00:00:00"/>
  </r>
  <r>
    <x v="0"/>
    <n v="348"/>
    <n v="1"/>
    <d v="2025-05-16T00:00:00"/>
    <d v="2025-05-22T00:00:00"/>
    <d v="2025-05-25T00:00:00"/>
    <x v="10"/>
    <n v="20"/>
    <m/>
    <n v="3045"/>
    <s v="USD"/>
    <n v="2618.6999999999998"/>
    <n v="3045"/>
    <n v="429.35"/>
    <n v="369.24099999999999"/>
    <n v="429.35"/>
    <n v="0.14100164203612481"/>
    <x v="8"/>
    <x v="1"/>
    <n v="5"/>
    <n v="2025"/>
    <n v="45847"/>
    <s v="julio"/>
    <n v="2025"/>
    <x v="0"/>
    <x v="1"/>
    <n v="0.5"/>
    <n v="184.62049999999999"/>
    <d v="2025-02-07T00:00:00"/>
  </r>
  <r>
    <x v="0"/>
    <n v="349"/>
    <n v="1"/>
    <d v="2025-05-16T00:00:00"/>
    <d v="2025-05-17T00:00:00"/>
    <d v="2025-05-25T00:00:00"/>
    <x v="5"/>
    <n v="20"/>
    <m/>
    <n v="2457.91"/>
    <s v="USD"/>
    <n v="2113.8026"/>
    <n v="2457.91"/>
    <n v="1.91"/>
    <n v="1.6425999999999998"/>
    <n v="1.91"/>
    <n v="7.7708296886379075E-4"/>
    <x v="8"/>
    <x v="1"/>
    <n v="5"/>
    <n v="2025"/>
    <n v="45847"/>
    <s v="julio"/>
    <n v="2025"/>
    <x v="0"/>
    <x v="1"/>
    <n v="0.75"/>
    <n v="0.41064999999999996"/>
    <d v="2024-09-01T00:00:00"/>
  </r>
  <r>
    <x v="0"/>
    <n v="350"/>
    <n v="1"/>
    <d v="2025-05-16T00:00:00"/>
    <d v="2025-05-16T00:00:00"/>
    <d v="2025-06-16T00:00:00"/>
    <x v="3"/>
    <n v="20"/>
    <m/>
    <n v="14729.27"/>
    <s v="USD"/>
    <n v="12667.172200000001"/>
    <n v="14729.27"/>
    <n v="718.64"/>
    <n v="618.03039999999999"/>
    <n v="718.64"/>
    <n v="4.8789926452566891E-2"/>
    <x v="8"/>
    <x v="1"/>
    <n v="5"/>
    <n v="2025"/>
    <n v="45869"/>
    <s v="julio"/>
    <n v="2025"/>
    <x v="0"/>
    <x v="1"/>
    <n v="0.5"/>
    <n v="309.01519999999999"/>
    <d v="2024-11-28T00:00:00"/>
  </r>
  <r>
    <x v="0"/>
    <n v="351"/>
    <n v="1"/>
    <d v="2025-05-16T00:00:00"/>
    <d v="2025-05-16T00:00:00"/>
    <d v="2025-05-16T00:00:00"/>
    <x v="0"/>
    <n v="20"/>
    <m/>
    <n v="2611.75"/>
    <s v="USD"/>
    <n v="2246.105"/>
    <n v="2611.75"/>
    <n v="35"/>
    <n v="30.099999999999998"/>
    <n v="35"/>
    <n v="1.3400976356848854E-2"/>
    <x v="8"/>
    <x v="1"/>
    <n v="5"/>
    <n v="2025"/>
    <n v="45838"/>
    <s v="junio"/>
    <n v="2025"/>
    <x v="0"/>
    <x v="0"/>
    <n v="0"/>
    <n v="30.099999999999998"/>
    <d v="2024-09-17T00:00:00"/>
  </r>
  <r>
    <x v="0"/>
    <n v="352"/>
    <n v="1"/>
    <d v="2025-05-16T00:00:00"/>
    <d v="2025-06-13T00:00:00"/>
    <d v="2025-06-16T00:00:00"/>
    <x v="0"/>
    <n v="20"/>
    <m/>
    <n v="9109.86"/>
    <s v="USD"/>
    <n v="7834.4796000000006"/>
    <n v="9109.86"/>
    <n v="517.96"/>
    <n v="445.44560000000001"/>
    <n v="517.96"/>
    <n v="5.6857075739912576E-2"/>
    <x v="8"/>
    <x v="1"/>
    <n v="6"/>
    <n v="2025"/>
    <n v="45869"/>
    <s v="julio"/>
    <n v="2025"/>
    <x v="0"/>
    <x v="0"/>
    <n v="0"/>
    <n v="445.44560000000001"/>
    <d v="2024-09-17T00:00:00"/>
  </r>
  <r>
    <x v="0"/>
    <n v="353"/>
    <n v="1"/>
    <d v="2025-05-19T00:00:00"/>
    <d v="2025-05-27T00:00:00"/>
    <d v="2025-05-28T00:00:00"/>
    <x v="0"/>
    <n v="21"/>
    <s v="MARC1989"/>
    <n v="7328.61"/>
    <s v="USD"/>
    <n v="6302.6045999999997"/>
    <n v="7328.61"/>
    <n v="630.08000000000004"/>
    <n v="541.86880000000008"/>
    <n v="630.08000000000004"/>
    <n v="8.5975375958060277E-2"/>
    <x v="8"/>
    <x v="1"/>
    <n v="5"/>
    <n v="2025"/>
    <n v="45850"/>
    <s v="julio"/>
    <n v="2025"/>
    <x v="0"/>
    <x v="0"/>
    <n v="0"/>
    <n v="541.86880000000008"/>
    <d v="2024-09-17T00:00:00"/>
  </r>
  <r>
    <x v="0"/>
    <n v="354"/>
    <n v="1"/>
    <d v="2025-05-19T00:00:00"/>
    <d v="2025-05-22T00:00:00"/>
    <d v="2025-05-22T00:00:00"/>
    <x v="0"/>
    <n v="21"/>
    <m/>
    <n v="3154.96"/>
    <s v="USD"/>
    <n v="2713.2656000000002"/>
    <n v="3154.96"/>
    <n v="70"/>
    <n v="60.199999999999996"/>
    <n v="70"/>
    <n v="2.2187286051170218E-2"/>
    <x v="8"/>
    <x v="1"/>
    <n v="5"/>
    <n v="2025"/>
    <n v="45844"/>
    <s v="julio"/>
    <n v="2025"/>
    <x v="0"/>
    <x v="0"/>
    <n v="0"/>
    <n v="60.199999999999996"/>
    <d v="2024-09-17T00:00:00"/>
  </r>
  <r>
    <x v="0"/>
    <n v="355"/>
    <n v="1"/>
    <d v="2025-05-19T00:00:00"/>
    <d v="2025-06-15T00:00:00"/>
    <d v="2025-07-22T00:00:00"/>
    <x v="5"/>
    <n v="21"/>
    <m/>
    <n v="164275.12"/>
    <s v="USD"/>
    <n v="141276.60319999998"/>
    <n v="164275.12"/>
    <n v="34429.94"/>
    <n v="29609.7484"/>
    <n v="34429.94"/>
    <n v="0.20958706345793571"/>
    <x v="8"/>
    <x v="1"/>
    <n v="6"/>
    <n v="2025"/>
    <n v="45905"/>
    <s v="septiembre"/>
    <n v="2025"/>
    <x v="0"/>
    <x v="1"/>
    <n v="0.75"/>
    <n v="7402.4370999999992"/>
    <d v="2024-09-01T00:00:00"/>
  </r>
  <r>
    <x v="0"/>
    <n v="356"/>
    <n v="1"/>
    <d v="2025-05-19T00:00:00"/>
    <d v="2025-05-14T00:00:00"/>
    <d v="2025-05-22T00:00:00"/>
    <x v="0"/>
    <n v="21"/>
    <m/>
    <n v="6906.08"/>
    <s v="USD"/>
    <n v="5939.2287999999999"/>
    <n v="6906.08"/>
    <n v="553.36"/>
    <n v="475.88960000000003"/>
    <n v="553.36"/>
    <n v="8.0126497231425065E-2"/>
    <x v="8"/>
    <x v="1"/>
    <n v="5"/>
    <n v="2025"/>
    <n v="45844"/>
    <s v="julio"/>
    <n v="2025"/>
    <x v="0"/>
    <x v="0"/>
    <n v="0"/>
    <n v="475.88960000000003"/>
    <d v="2024-09-17T00:00:00"/>
  </r>
  <r>
    <x v="0"/>
    <n v="357"/>
    <n v="1"/>
    <d v="2025-05-20T00:00:00"/>
    <d v="2025-05-26T00:00:00"/>
    <d v="2025-05-30T00:00:00"/>
    <x v="0"/>
    <n v="21"/>
    <m/>
    <n v="2597.52"/>
    <s v="USD"/>
    <n v="2233.8672000000001"/>
    <n v="2597.52"/>
    <n v="110.8"/>
    <n v="95.287999999999997"/>
    <n v="110.8"/>
    <n v="4.265607194554806E-2"/>
    <x v="8"/>
    <x v="1"/>
    <n v="5"/>
    <n v="2025"/>
    <n v="45852"/>
    <s v="julio"/>
    <n v="2025"/>
    <x v="0"/>
    <x v="0"/>
    <n v="0"/>
    <n v="95.287999999999997"/>
    <d v="2024-09-17T00:00:00"/>
  </r>
  <r>
    <x v="0"/>
    <n v="361"/>
    <n v="1"/>
    <d v="2025-05-22T00:00:00"/>
    <d v="2025-06-17T00:00:00"/>
    <d v="2025-07-07T00:00:00"/>
    <x v="0"/>
    <n v="21"/>
    <m/>
    <n v="7124.67"/>
    <s v="USD"/>
    <n v="6127.2161999999998"/>
    <n v="7124.67"/>
    <n v="218"/>
    <n v="187.48"/>
    <n v="218"/>
    <n v="3.0597908394353703E-2"/>
    <x v="8"/>
    <x v="1"/>
    <n v="6"/>
    <n v="2025"/>
    <n v="45890"/>
    <s v="agosto"/>
    <n v="2025"/>
    <x v="0"/>
    <x v="0"/>
    <n v="0"/>
    <n v="187.48"/>
    <d v="2024-09-17T00:00:00"/>
  </r>
  <r>
    <x v="0"/>
    <n v="368"/>
    <n v="1"/>
    <d v="2025-05-26T00:00:00"/>
    <d v="2025-03-23T00:00:00"/>
    <d v="2025-03-25T00:00:00"/>
    <x v="0"/>
    <n v="22"/>
    <m/>
    <n v="1680"/>
    <s v="USD"/>
    <n v="1444.8"/>
    <n v="1680"/>
    <n v="168.07"/>
    <n v="144.5402"/>
    <n v="168.07"/>
    <n v="0.10004166666666667"/>
    <x v="8"/>
    <x v="1"/>
    <n v="3"/>
    <n v="2025"/>
    <n v="45786"/>
    <s v="mayo"/>
    <n v="2025"/>
    <x v="0"/>
    <x v="0"/>
    <n v="0"/>
    <n v="144.5402"/>
    <d v="2024-09-17T00:00:00"/>
  </r>
  <r>
    <x v="0"/>
    <n v="369"/>
    <n v="1"/>
    <d v="2025-05-26T00:00:00"/>
    <d v="2025-07-07T00:00:00"/>
    <d v="2025-07-12T00:00:00"/>
    <x v="2"/>
    <n v="22"/>
    <s v="DIANAM,JAIMEG,MARIELLAP"/>
    <n v="18901.900000000001"/>
    <s v="USD"/>
    <n v="16255.634000000002"/>
    <n v="18901.900000000001"/>
    <n v="2396.27"/>
    <n v="2060.7921999999999"/>
    <n v="2396.27"/>
    <n v="0.12677402800776638"/>
    <x v="8"/>
    <x v="1"/>
    <n v="7"/>
    <n v="2025"/>
    <n v="45895"/>
    <s v="agosto"/>
    <n v="2025"/>
    <x v="0"/>
    <x v="0"/>
    <n v="0.05"/>
    <n v="1957.7525899999998"/>
    <d v="2024-10-30T00:00:00"/>
  </r>
  <r>
    <x v="0"/>
    <n v="370"/>
    <n v="1"/>
    <d v="2025-05-27T00:00:00"/>
    <d v="2025-06-24T00:00:00"/>
    <d v="2025-10-07T00:00:00"/>
    <x v="0"/>
    <n v="22"/>
    <m/>
    <n v="4797.97"/>
    <s v="USD"/>
    <n v="4126.2542000000003"/>
    <n v="4797.97"/>
    <n v="0"/>
    <n v="0"/>
    <n v="0"/>
    <n v="0"/>
    <x v="8"/>
    <x v="1"/>
    <n v="6"/>
    <n v="2025"/>
    <n v="45982"/>
    <s v="noviembre"/>
    <n v="2025"/>
    <x v="0"/>
    <x v="0"/>
    <n v="0"/>
    <n v="0"/>
    <d v="2024-09-17T00:00:00"/>
  </r>
  <r>
    <x v="0"/>
    <n v="371"/>
    <n v="1"/>
    <d v="2025-05-27T00:00:00"/>
    <d v="2025-07-17T00:00:00"/>
    <d v="2025-08-04T00:00:00"/>
    <x v="0"/>
    <n v="22"/>
    <s v="MARC1989,MARIELLAP"/>
    <n v="40753.53"/>
    <s v="USD"/>
    <n v="35048.035799999998"/>
    <n v="40753.53"/>
    <n v="3132.7"/>
    <n v="2694.1219999999998"/>
    <n v="3132.7"/>
    <n v="7.6869414747630455E-2"/>
    <x v="8"/>
    <x v="1"/>
    <n v="7"/>
    <n v="2025"/>
    <n v="45918"/>
    <s v="septiembre"/>
    <n v="2025"/>
    <x v="0"/>
    <x v="0"/>
    <n v="0"/>
    <n v="2694.1219999999998"/>
    <d v="2024-09-17T00:00:00"/>
  </r>
  <r>
    <x v="0"/>
    <n v="372"/>
    <n v="1"/>
    <d v="2025-01-13T00:00:00"/>
    <d v="2025-03-12T00:00:00"/>
    <d v="2025-03-25T00:00:00"/>
    <x v="5"/>
    <n v="3"/>
    <m/>
    <n v="3168.96"/>
    <s v="USD"/>
    <n v="2725.3056000000001"/>
    <n v="3168.96"/>
    <n v="35"/>
    <n v="30.099999999999998"/>
    <n v="35"/>
    <n v="1.1044632939513277E-2"/>
    <x v="4"/>
    <x v="1"/>
    <n v="3"/>
    <n v="2025"/>
    <n v="45786"/>
    <s v="mayo"/>
    <n v="2025"/>
    <x v="0"/>
    <x v="1"/>
    <n v="0.75"/>
    <n v="7.5249999999999986"/>
    <d v="2024-09-01T00:00:00"/>
  </r>
  <r>
    <x v="0"/>
    <n v="373"/>
    <n v="1"/>
    <d v="2025-01-21T00:00:00"/>
    <d v="2025-01-21T00:00:00"/>
    <d v="2025-01-21T00:00:00"/>
    <x v="5"/>
    <n v="4"/>
    <m/>
    <n v="5439.63"/>
    <s v="USD"/>
    <n v="4678.0817999999999"/>
    <n v="5439.63"/>
    <n v="210"/>
    <n v="180.6"/>
    <n v="210"/>
    <n v="3.8605566922750259E-2"/>
    <x v="4"/>
    <x v="1"/>
    <n v="1"/>
    <n v="2025"/>
    <n v="45723"/>
    <s v="marzo"/>
    <n v="2025"/>
    <x v="0"/>
    <x v="1"/>
    <n v="0.75"/>
    <n v="45.150000000000006"/>
    <d v="2024-09-01T00:00:00"/>
  </r>
  <r>
    <x v="0"/>
    <n v="374"/>
    <n v="1"/>
    <d v="2025-01-24T00:00:00"/>
    <d v="2025-03-15T00:00:00"/>
    <d v="2025-03-20T00:00:00"/>
    <x v="5"/>
    <n v="4"/>
    <m/>
    <n v="138570"/>
    <s v="MXN"/>
    <n v="6651.3600000000006"/>
    <n v="7759.92"/>
    <n v="0"/>
    <n v="0"/>
    <n v="0"/>
    <n v="0"/>
    <x v="4"/>
    <x v="1"/>
    <n v="3"/>
    <n v="2025"/>
    <n v="45781"/>
    <s v="mayo"/>
    <n v="2025"/>
    <x v="0"/>
    <x v="1"/>
    <n v="0.75"/>
    <n v="0"/>
    <d v="2024-09-01T00:00:00"/>
  </r>
  <r>
    <x v="0"/>
    <n v="375"/>
    <n v="1"/>
    <d v="2025-02-05T00:00:00"/>
    <d v="2025-03-20T00:00:00"/>
    <d v="2025-03-31T00:00:00"/>
    <x v="5"/>
    <n v="6"/>
    <m/>
    <n v="25529"/>
    <s v="MXN"/>
    <n v="1225.3920000000001"/>
    <n v="1429.624"/>
    <n v="0"/>
    <n v="0"/>
    <n v="0"/>
    <n v="0"/>
    <x v="5"/>
    <x v="1"/>
    <n v="3"/>
    <n v="2025"/>
    <n v="45792"/>
    <s v="mayo"/>
    <n v="2025"/>
    <x v="0"/>
    <x v="1"/>
    <n v="0.75"/>
    <n v="0"/>
    <d v="2024-09-01T00:00:00"/>
  </r>
  <r>
    <x v="0"/>
    <n v="376"/>
    <n v="1"/>
    <d v="2025-05-28T00:00:00"/>
    <d v="2025-02-21T00:00:00"/>
    <d v="2025-02-26T00:00:00"/>
    <x v="15"/>
    <n v="22"/>
    <m/>
    <n v="1750"/>
    <s v="USD"/>
    <n v="1505"/>
    <n v="1750"/>
    <n v="221.14"/>
    <n v="190.18039999999999"/>
    <n v="221.14"/>
    <n v="0.12636571428571428"/>
    <x v="8"/>
    <x v="1"/>
    <n v="2"/>
    <n v="2025"/>
    <n v="45759"/>
    <s v="abril"/>
    <n v="2025"/>
    <x v="0"/>
    <x v="1"/>
    <n v="0.5"/>
    <n v="95.090199999999996"/>
    <d v="2025-04-15T00:00:00"/>
  </r>
  <r>
    <x v="0"/>
    <n v="377"/>
    <n v="1"/>
    <d v="2025-05-28T00:00:00"/>
    <d v="2025-05-29T00:00:00"/>
    <d v="2025-06-02T00:00:00"/>
    <x v="0"/>
    <n v="22"/>
    <s v="JAIMEG,MARIELLAP"/>
    <n v="28779.599999999999"/>
    <s v="USD"/>
    <n v="24750.455999999998"/>
    <n v="28779.599999999999"/>
    <n v="3058.47"/>
    <n v="2630.2841999999996"/>
    <n v="3058.47"/>
    <n v="0.10627215110703414"/>
    <x v="8"/>
    <x v="1"/>
    <n v="5"/>
    <n v="2025"/>
    <n v="45855"/>
    <s v="julio"/>
    <n v="2025"/>
    <x v="0"/>
    <x v="0"/>
    <n v="0"/>
    <n v="2630.2841999999996"/>
    <d v="2024-09-17T00:00:00"/>
  </r>
  <r>
    <x v="0"/>
    <n v="379"/>
    <n v="1"/>
    <d v="2025-05-28T00:00:00"/>
    <d v="2025-06-19T00:00:00"/>
    <d v="2025-06-23T00:00:00"/>
    <x v="0"/>
    <n v="22"/>
    <s v="JAIMEG,MARIELLAP"/>
    <n v="48164.24"/>
    <s v="USD"/>
    <n v="41421.246399999996"/>
    <n v="48164.24"/>
    <n v="7659.78"/>
    <n v="6587.4107999999997"/>
    <n v="7659.78"/>
    <n v="0.1590345866559921"/>
    <x v="8"/>
    <x v="1"/>
    <n v="6"/>
    <n v="2025"/>
    <n v="45876"/>
    <s v="agosto"/>
    <n v="2025"/>
    <x v="0"/>
    <x v="0"/>
    <n v="0"/>
    <n v="6587.4107999999997"/>
    <d v="2024-09-17T00:00:00"/>
  </r>
  <r>
    <x v="0"/>
    <n v="380"/>
    <n v="1"/>
    <d v="2025-05-28T00:00:00"/>
    <d v="2025-05-28T00:00:00"/>
    <d v="2025-05-29T00:00:00"/>
    <x v="0"/>
    <n v="22"/>
    <s v="MARC1989,MARIELLAP"/>
    <n v="7136.4"/>
    <s v="USD"/>
    <n v="6137.3039999999992"/>
    <n v="7136.4"/>
    <n v="496.36"/>
    <n v="426.86959999999999"/>
    <n v="496.36"/>
    <n v="6.9553276161650135E-2"/>
    <x v="8"/>
    <x v="1"/>
    <n v="5"/>
    <n v="2025"/>
    <n v="45851"/>
    <s v="julio"/>
    <n v="2025"/>
    <x v="0"/>
    <x v="0"/>
    <n v="0"/>
    <n v="426.86959999999999"/>
    <d v="2024-09-17T00:00:00"/>
  </r>
  <r>
    <x v="0"/>
    <n v="381"/>
    <n v="1"/>
    <d v="2025-05-28T00:00:00"/>
    <d v="2025-06-06T00:00:00"/>
    <d v="2025-06-09T00:00:00"/>
    <x v="11"/>
    <n v="22"/>
    <m/>
    <n v="14250"/>
    <s v="USD"/>
    <n v="12255"/>
    <n v="14250"/>
    <n v="660.29"/>
    <n v="567.84939999999995"/>
    <n v="660.29"/>
    <n v="4.6336140350877186E-2"/>
    <x v="8"/>
    <x v="1"/>
    <n v="6"/>
    <n v="2025"/>
    <n v="45862"/>
    <s v="julio"/>
    <n v="2025"/>
    <x v="0"/>
    <x v="1"/>
    <n v="0.5"/>
    <n v="283.92469999999997"/>
    <d v="2025-02-17T00:00:00"/>
  </r>
  <r>
    <x v="0"/>
    <n v="382"/>
    <n v="1"/>
    <d v="2025-05-29T00:00:00"/>
    <d v="2025-05-31T00:00:00"/>
    <d v="2025-06-03T00:00:00"/>
    <x v="4"/>
    <n v="22"/>
    <m/>
    <n v="18693.84"/>
    <s v="USD"/>
    <n v="16076.7024"/>
    <n v="18693.84"/>
    <n v="2012.5"/>
    <n v="1730.75"/>
    <n v="2012.5"/>
    <n v="0.10765578393738258"/>
    <x v="8"/>
    <x v="1"/>
    <n v="5"/>
    <n v="2025"/>
    <n v="45856"/>
    <s v="julio"/>
    <n v="2025"/>
    <x v="0"/>
    <x v="1"/>
    <n v="0.5"/>
    <n v="865.375"/>
    <d v="2025-01-08T00:00:00"/>
  </r>
  <r>
    <x v="0"/>
    <n v="383"/>
    <n v="1"/>
    <d v="2025-05-29T00:00:00"/>
    <d v="2025-07-27T00:00:00"/>
    <d v="2025-07-28T00:00:00"/>
    <x v="0"/>
    <n v="22"/>
    <m/>
    <n v="1646.17"/>
    <s v="USD"/>
    <n v="1415.7062000000001"/>
    <n v="1646.17"/>
    <n v="70"/>
    <n v="60.199999999999996"/>
    <n v="70"/>
    <n v="4.2522947204723688E-2"/>
    <x v="8"/>
    <x v="1"/>
    <n v="7"/>
    <n v="2025"/>
    <n v="45911"/>
    <s v="septiembre"/>
    <n v="2025"/>
    <x v="0"/>
    <x v="0"/>
    <n v="0"/>
    <n v="60.199999999999996"/>
    <d v="2024-09-17T00:00:00"/>
  </r>
  <r>
    <x v="0"/>
    <n v="384"/>
    <n v="1"/>
    <d v="2025-05-29T00:00:00"/>
    <d v="2025-06-26T00:00:00"/>
    <d v="2025-06-28T00:00:00"/>
    <x v="0"/>
    <n v="22"/>
    <s v="JAIMEG,MARIELLAP"/>
    <n v="4324.59"/>
    <s v="USD"/>
    <n v="3719.1474000000003"/>
    <n v="4324.59"/>
    <n v="380.53"/>
    <n v="327.25579999999997"/>
    <n v="380.53"/>
    <n v="8.799215648188613E-2"/>
    <x v="8"/>
    <x v="1"/>
    <n v="6"/>
    <n v="2025"/>
    <n v="45881"/>
    <s v="agosto"/>
    <n v="2025"/>
    <x v="0"/>
    <x v="0"/>
    <n v="0"/>
    <n v="327.25579999999997"/>
    <d v="2024-09-17T00:00:00"/>
  </r>
  <r>
    <x v="0"/>
    <n v="385"/>
    <n v="1"/>
    <d v="2025-05-29T00:00:00"/>
    <d v="2025-05-07T00:00:00"/>
    <d v="2025-05-12T00:00:00"/>
    <x v="0"/>
    <n v="22"/>
    <m/>
    <n v="3000"/>
    <s v="USD"/>
    <n v="2580"/>
    <n v="3000"/>
    <n v="800"/>
    <n v="688"/>
    <n v="800"/>
    <n v="0.26666666666666666"/>
    <x v="8"/>
    <x v="1"/>
    <n v="5"/>
    <n v="2025"/>
    <n v="45834"/>
    <s v="junio"/>
    <n v="2025"/>
    <x v="0"/>
    <x v="0"/>
    <n v="0"/>
    <n v="688"/>
    <d v="2024-09-17T00:00:00"/>
  </r>
  <r>
    <x v="0"/>
    <n v="386"/>
    <n v="1"/>
    <d v="2025-05-30T00:00:00"/>
    <d v="2025-03-12T00:00:00"/>
    <d v="2025-03-14T00:00:00"/>
    <x v="15"/>
    <n v="22"/>
    <m/>
    <n v="740"/>
    <s v="USD"/>
    <n v="636.4"/>
    <n v="740"/>
    <n v="79.05"/>
    <n v="67.98299999999999"/>
    <n v="79.05"/>
    <n v="0.10682432432432432"/>
    <x v="8"/>
    <x v="1"/>
    <n v="3"/>
    <n v="2025"/>
    <n v="45775"/>
    <s v="abril"/>
    <n v="2025"/>
    <x v="0"/>
    <x v="1"/>
    <n v="0.5"/>
    <n v="33.991499999999995"/>
    <d v="2025-04-15T00:00:00"/>
  </r>
  <r>
    <x v="0"/>
    <n v="387"/>
    <n v="1"/>
    <d v="2025-05-30T00:00:00"/>
    <d v="2025-06-19T00:00:00"/>
    <d v="2025-06-24T00:00:00"/>
    <x v="0"/>
    <n v="22"/>
    <s v="JAIMEG,MARIELLAP"/>
    <n v="25787.64"/>
    <s v="USD"/>
    <n v="22177.3704"/>
    <n v="25787.64"/>
    <n v="2377.84"/>
    <n v="2044.9424000000001"/>
    <n v="2377.84"/>
    <n v="9.2208515397298865E-2"/>
    <x v="8"/>
    <x v="1"/>
    <n v="6"/>
    <n v="2025"/>
    <n v="45877"/>
    <s v="agosto"/>
    <n v="2025"/>
    <x v="0"/>
    <x v="0"/>
    <n v="0"/>
    <n v="2044.9424000000001"/>
    <d v="2024-09-17T00:00:00"/>
  </r>
  <r>
    <x v="0"/>
    <n v="393"/>
    <n v="1"/>
    <d v="2025-05-30T00:00:00"/>
    <d v="2025-07-19T00:00:00"/>
    <d v="2025-07-23T00:00:00"/>
    <x v="5"/>
    <n v="22"/>
    <m/>
    <n v="28530.04"/>
    <s v="EUR"/>
    <n v="28530.04"/>
    <n v="33094.846400000002"/>
    <n v="2477.38"/>
    <n v="2477.38"/>
    <n v="2873.7608"/>
    <n v="8.6834087859673531E-2"/>
    <x v="8"/>
    <x v="1"/>
    <n v="7"/>
    <n v="2025"/>
    <n v="45906"/>
    <s v="septiembre"/>
    <n v="2025"/>
    <x v="0"/>
    <x v="1"/>
    <n v="0.75"/>
    <n v="619.34500000000003"/>
    <d v="2024-09-01T00:00:00"/>
  </r>
  <r>
    <x v="0"/>
    <n v="394"/>
    <n v="1"/>
    <d v="2025-06-02T00:00:00"/>
    <d v="2025-06-11T00:00:00"/>
    <d v="2025-06-26T00:00:00"/>
    <x v="0"/>
    <n v="23"/>
    <s v="MARC1989,MARIELLAP"/>
    <n v="33063.32"/>
    <s v="USD"/>
    <n v="28434.4552"/>
    <n v="33063.32"/>
    <n v="2466.89"/>
    <n v="2121.5254"/>
    <n v="2466.89"/>
    <n v="7.4611079589103568E-2"/>
    <x v="9"/>
    <x v="1"/>
    <n v="6"/>
    <n v="2025"/>
    <n v="45879"/>
    <s v="agosto"/>
    <n v="2025"/>
    <x v="0"/>
    <x v="0"/>
    <n v="0"/>
    <n v="2121.5254"/>
    <d v="2024-09-17T00:00:00"/>
  </r>
  <r>
    <x v="0"/>
    <n v="395"/>
    <n v="1"/>
    <d v="2025-06-02T00:00:00"/>
    <d v="2025-04-01T00:00:00"/>
    <d v="2025-04-30T00:00:00"/>
    <x v="0"/>
    <n v="23"/>
    <m/>
    <n v="15971.66"/>
    <s v="USD"/>
    <n v="13735.6276"/>
    <n v="15971.66"/>
    <n v="798.59"/>
    <n v="686.78740000000005"/>
    <n v="798.59"/>
    <n v="5.0000438276296896E-2"/>
    <x v="9"/>
    <x v="1"/>
    <n v="4"/>
    <n v="2025"/>
    <n v="45822"/>
    <s v="junio"/>
    <n v="2025"/>
    <x v="0"/>
    <x v="0"/>
    <n v="0"/>
    <n v="686.78740000000005"/>
    <d v="2024-09-17T00:00:00"/>
  </r>
  <r>
    <x v="0"/>
    <n v="396"/>
    <n v="1"/>
    <d v="2025-06-02T00:00:00"/>
    <d v="2025-07-21T00:00:00"/>
    <d v="2025-07-23T00:00:00"/>
    <x v="0"/>
    <n v="23"/>
    <m/>
    <n v="8265.9699999999993"/>
    <s v="USD"/>
    <n v="7108.734199999999"/>
    <n v="8265.9699999999993"/>
    <n v="719.01"/>
    <n v="618.34860000000003"/>
    <n v="719.01"/>
    <n v="8.6984346664698772E-2"/>
    <x v="9"/>
    <x v="1"/>
    <n v="7"/>
    <n v="2025"/>
    <n v="45906"/>
    <s v="septiembre"/>
    <n v="2025"/>
    <x v="0"/>
    <x v="0"/>
    <n v="0"/>
    <n v="618.34860000000003"/>
    <d v="2024-09-17T00:00:00"/>
  </r>
  <r>
    <x v="0"/>
    <n v="397"/>
    <n v="1"/>
    <d v="2025-06-02T00:00:00"/>
    <d v="2025-07-05T00:00:00"/>
    <d v="2025-07-20T00:00:00"/>
    <x v="4"/>
    <n v="23"/>
    <m/>
    <n v="43524.38"/>
    <s v="USD"/>
    <n v="37430.966799999995"/>
    <n v="43524.38"/>
    <n v="4606.21"/>
    <n v="3961.3406"/>
    <n v="4606.21"/>
    <n v="0.10583057127982065"/>
    <x v="9"/>
    <x v="1"/>
    <n v="7"/>
    <n v="2025"/>
    <n v="45903"/>
    <s v="septiembre"/>
    <n v="2025"/>
    <x v="0"/>
    <x v="1"/>
    <n v="0.5"/>
    <n v="1980.6703"/>
    <d v="2025-01-08T00:00:00"/>
  </r>
  <r>
    <x v="0"/>
    <n v="398"/>
    <n v="1"/>
    <d v="2025-06-02T00:00:00"/>
    <d v="2025-07-20T00:00:00"/>
    <d v="2025-08-06T00:00:00"/>
    <x v="9"/>
    <n v="23"/>
    <m/>
    <n v="12669.04"/>
    <s v="EUR"/>
    <n v="12669.04"/>
    <n v="14696.0864"/>
    <n v="906.8"/>
    <n v="906.8"/>
    <n v="1051.8879999999999"/>
    <n v="7.1576062590377798E-2"/>
    <x v="9"/>
    <x v="1"/>
    <n v="7"/>
    <n v="2025"/>
    <n v="45920"/>
    <s v="septiembre"/>
    <n v="2025"/>
    <x v="0"/>
    <x v="1"/>
    <n v="0.5"/>
    <n v="453.4"/>
    <d v="2025-01-20T00:00:00"/>
  </r>
  <r>
    <x v="0"/>
    <n v="399"/>
    <n v="1"/>
    <d v="2025-06-03T00:00:00"/>
    <d v="2025-02-26T00:00:00"/>
    <d v="2025-03-02T00:00:00"/>
    <x v="15"/>
    <n v="23"/>
    <m/>
    <n v="5235"/>
    <s v="USD"/>
    <n v="4502.1000000000004"/>
    <n v="5235"/>
    <n v="419.32"/>
    <n v="360.61520000000002"/>
    <n v="419.32"/>
    <n v="8.0099331423113651E-2"/>
    <x v="9"/>
    <x v="1"/>
    <n v="2"/>
    <n v="2025"/>
    <n v="45763"/>
    <s v="abril"/>
    <n v="2025"/>
    <x v="0"/>
    <x v="1"/>
    <n v="0.5"/>
    <n v="180.30760000000001"/>
    <d v="2025-04-15T00:00:00"/>
  </r>
  <r>
    <x v="0"/>
    <n v="400"/>
    <n v="1"/>
    <d v="2025-06-03T00:00:00"/>
    <d v="2025-03-14T00:00:00"/>
    <d v="2025-03-16T00:00:00"/>
    <x v="15"/>
    <n v="23"/>
    <m/>
    <n v="1740"/>
    <s v="USD"/>
    <n v="1496.3999999999999"/>
    <n v="1740"/>
    <n v="169.26"/>
    <n v="145.56359999999998"/>
    <n v="169.26"/>
    <n v="9.7275862068965518E-2"/>
    <x v="9"/>
    <x v="1"/>
    <n v="3"/>
    <n v="2025"/>
    <n v="45777"/>
    <s v="abril"/>
    <n v="2025"/>
    <x v="0"/>
    <x v="1"/>
    <n v="0.5"/>
    <n v="72.78179999999999"/>
    <d v="2025-04-15T00:00:00"/>
  </r>
  <r>
    <x v="0"/>
    <n v="401"/>
    <n v="1"/>
    <d v="2025-06-03T00:00:00"/>
    <d v="2025-03-12T00:00:00"/>
    <d v="2025-03-17T00:00:00"/>
    <x v="15"/>
    <n v="23"/>
    <m/>
    <n v="4326"/>
    <s v="USD"/>
    <n v="3720.36"/>
    <n v="4326"/>
    <n v="424.79"/>
    <n v="365.31940000000003"/>
    <n v="424.79"/>
    <n v="9.8194637078132224E-2"/>
    <x v="9"/>
    <x v="1"/>
    <n v="3"/>
    <n v="2025"/>
    <n v="45778"/>
    <s v="mayo"/>
    <n v="2025"/>
    <x v="0"/>
    <x v="1"/>
    <n v="0.5"/>
    <n v="182.65970000000002"/>
    <d v="2025-04-15T00:00:00"/>
  </r>
  <r>
    <x v="0"/>
    <n v="402"/>
    <n v="1"/>
    <d v="2025-06-03T00:00:00"/>
    <d v="2025-06-26T00:00:00"/>
    <d v="2025-08-07T00:00:00"/>
    <x v="5"/>
    <n v="23"/>
    <m/>
    <n v="46687"/>
    <s v="MXN"/>
    <n v="2240.9760000000001"/>
    <n v="2614.4720000000002"/>
    <n v="0"/>
    <n v="0"/>
    <n v="0"/>
    <n v="0"/>
    <x v="9"/>
    <x v="1"/>
    <n v="6"/>
    <n v="2025"/>
    <n v="45921"/>
    <s v="septiembre"/>
    <n v="2025"/>
    <x v="0"/>
    <x v="1"/>
    <n v="0.75"/>
    <n v="0"/>
    <d v="2024-09-01T00:00:00"/>
  </r>
  <r>
    <x v="0"/>
    <n v="405"/>
    <n v="1"/>
    <d v="2025-06-05T00:00:00"/>
    <d v="2025-08-04T00:00:00"/>
    <d v="2025-08-11T00:00:00"/>
    <x v="5"/>
    <n v="23"/>
    <m/>
    <n v="13313"/>
    <s v="MXN"/>
    <n v="639.024"/>
    <n v="745.52800000000002"/>
    <n v="2430"/>
    <n v="116.64"/>
    <n v="136.08000000000001"/>
    <n v="0.18252835574250734"/>
    <x v="9"/>
    <x v="1"/>
    <n v="8"/>
    <n v="2025"/>
    <n v="45925"/>
    <s v="septiembre"/>
    <n v="2025"/>
    <x v="0"/>
    <x v="1"/>
    <n v="0.75"/>
    <n v="29.159999999999997"/>
    <d v="2024-09-01T00:00:00"/>
  </r>
  <r>
    <x v="0"/>
    <n v="407"/>
    <n v="1"/>
    <d v="2025-06-05T00:00:00"/>
    <d v="2025-06-06T00:00:00"/>
    <s v="0000-00-00"/>
    <x v="5"/>
    <n v="23"/>
    <m/>
    <n v="13395.02"/>
    <s v="USD"/>
    <n v="11519.717200000001"/>
    <n v="13395.02"/>
    <n v="145.6"/>
    <n v="125.21599999999999"/>
    <n v="145.6"/>
    <n v="1.0869711280759564E-2"/>
    <x v="9"/>
    <x v="1"/>
    <n v="6"/>
    <n v="2025"/>
    <e v="#VALUE!"/>
    <e v="#VALUE!"/>
    <e v="#VALUE!"/>
    <x v="0"/>
    <x v="1"/>
    <n v="0.75"/>
    <n v="31.304000000000002"/>
    <d v="2024-09-01T00:00:00"/>
  </r>
  <r>
    <x v="0"/>
    <n v="408"/>
    <n v="1"/>
    <d v="2025-06-09T00:00:00"/>
    <d v="2025-08-04T00:00:00"/>
    <d v="2025-08-14T00:00:00"/>
    <x v="5"/>
    <n v="24"/>
    <m/>
    <n v="163648.45000000001"/>
    <s v="MXN"/>
    <n v="7855.1256000000003"/>
    <n v="9164.3132000000005"/>
    <n v="11347.66"/>
    <n v="544.68768"/>
    <n v="635.46896000000004"/>
    <n v="6.9341689456881503E-2"/>
    <x v="9"/>
    <x v="1"/>
    <n v="8"/>
    <n v="2025"/>
    <n v="45928"/>
    <s v="septiembre"/>
    <n v="2025"/>
    <x v="0"/>
    <x v="1"/>
    <n v="0.75"/>
    <n v="136.17192"/>
    <d v="2024-09-01T00:00:00"/>
  </r>
  <r>
    <x v="0"/>
    <n v="410"/>
    <n v="1"/>
    <d v="2025-06-09T00:00:00"/>
    <d v="2025-07-26T00:00:00"/>
    <d v="2025-08-30T00:00:00"/>
    <x v="5"/>
    <n v="24"/>
    <m/>
    <n v="25052.36"/>
    <s v="USD"/>
    <n v="21545.029600000002"/>
    <n v="25052.36"/>
    <n v="2733.41"/>
    <n v="2350.7325999999998"/>
    <n v="2733.41"/>
    <n v="0.10910788444681457"/>
    <x v="9"/>
    <x v="1"/>
    <n v="7"/>
    <n v="2025"/>
    <n v="45944"/>
    <s v="octubre"/>
    <n v="2025"/>
    <x v="0"/>
    <x v="1"/>
    <n v="0.75"/>
    <n v="587.68314999999984"/>
    <d v="2024-09-01T00:00:00"/>
  </r>
  <r>
    <x v="0"/>
    <n v="412"/>
    <n v="1"/>
    <d v="2025-06-10T00:00:00"/>
    <d v="2025-05-06T00:00:00"/>
    <d v="2025-05-08T00:00:00"/>
    <x v="0"/>
    <n v="24"/>
    <s v="MARC1989"/>
    <n v="2286.5"/>
    <s v="USD"/>
    <n v="1966.3899999999999"/>
    <n v="2286.5"/>
    <n v="228.65"/>
    <n v="196.63900000000001"/>
    <n v="228.65"/>
    <n v="0.1"/>
    <x v="9"/>
    <x v="1"/>
    <n v="5"/>
    <n v="2025"/>
    <n v="45830"/>
    <s v="junio"/>
    <n v="2025"/>
    <x v="0"/>
    <x v="0"/>
    <n v="0"/>
    <n v="196.63900000000001"/>
    <d v="2024-09-17T00:00:00"/>
  </r>
  <r>
    <x v="0"/>
    <n v="413"/>
    <n v="1"/>
    <d v="2025-06-10T00:00:00"/>
    <d v="2025-07-26T00:00:00"/>
    <d v="2025-07-28T00:00:00"/>
    <x v="14"/>
    <n v="24"/>
    <m/>
    <n v="23160"/>
    <s v="MXN"/>
    <n v="1111.68"/>
    <n v="1296.96"/>
    <n v="2316"/>
    <n v="111.16800000000001"/>
    <n v="129.696"/>
    <n v="0.1"/>
    <x v="9"/>
    <x v="1"/>
    <n v="7"/>
    <n v="2025"/>
    <n v="45911"/>
    <s v="septiembre"/>
    <n v="2025"/>
    <x v="0"/>
    <x v="1"/>
    <n v="0.5"/>
    <n v="55.584000000000003"/>
    <d v="2024-12-13T00:00:00"/>
  </r>
  <r>
    <x v="0"/>
    <n v="414"/>
    <n v="1"/>
    <d v="2025-06-10T00:00:00"/>
    <d v="2025-06-09T00:00:00"/>
    <d v="2025-07-04T00:00:00"/>
    <x v="5"/>
    <n v="24"/>
    <m/>
    <n v="9783.3799999999992"/>
    <s v="USD"/>
    <n v="8413.7067999999999"/>
    <n v="9783.3799999999992"/>
    <n v="1341.6"/>
    <n v="1153.7759999999998"/>
    <n v="1341.6"/>
    <n v="0.13713052135356082"/>
    <x v="9"/>
    <x v="1"/>
    <n v="6"/>
    <n v="2025"/>
    <n v="45887"/>
    <s v="agosto"/>
    <n v="2025"/>
    <x v="0"/>
    <x v="1"/>
    <n v="0.75"/>
    <n v="288.44399999999996"/>
    <d v="2024-09-01T00:00:00"/>
  </r>
  <r>
    <x v="0"/>
    <n v="416"/>
    <n v="1"/>
    <d v="2025-06-10T00:00:00"/>
    <d v="2025-08-10T00:00:00"/>
    <d v="2025-08-21T00:00:00"/>
    <x v="4"/>
    <n v="24"/>
    <m/>
    <n v="472374.18"/>
    <s v="MXN"/>
    <n v="22673.960640000001"/>
    <n v="26452.95408"/>
    <n v="33456.1"/>
    <n v="1605.8927999999999"/>
    <n v="1873.5416"/>
    <n v="7.082542064428668E-2"/>
    <x v="9"/>
    <x v="1"/>
    <n v="8"/>
    <n v="2025"/>
    <n v="45935"/>
    <s v="octubre"/>
    <n v="2025"/>
    <x v="0"/>
    <x v="1"/>
    <n v="0.5"/>
    <n v="802.94639999999993"/>
    <d v="2025-01-08T00:00:00"/>
  </r>
  <r>
    <x v="0"/>
    <n v="417"/>
    <n v="1"/>
    <d v="2025-06-11T00:00:00"/>
    <d v="2025-08-04T00:00:00"/>
    <d v="2025-08-20T00:00:00"/>
    <x v="5"/>
    <n v="24"/>
    <m/>
    <n v="9035.74"/>
    <s v="USD"/>
    <n v="7770.7363999999998"/>
    <n v="9035.74"/>
    <n v="1072.8399999999999"/>
    <n v="922.64239999999995"/>
    <n v="1072.8399999999999"/>
    <n v="0.11873294273628944"/>
    <x v="9"/>
    <x v="1"/>
    <n v="8"/>
    <n v="2025"/>
    <n v="45934"/>
    <s v="octubre"/>
    <n v="2025"/>
    <x v="0"/>
    <x v="1"/>
    <n v="0.75"/>
    <n v="230.66059999999993"/>
    <d v="2024-09-01T00:00:00"/>
  </r>
  <r>
    <x v="0"/>
    <n v="418"/>
    <n v="1"/>
    <d v="2025-06-11T00:00:00"/>
    <d v="2025-08-08T00:00:00"/>
    <d v="2025-08-23T00:00:00"/>
    <x v="5"/>
    <n v="24"/>
    <m/>
    <n v="22353043.399999999"/>
    <s v="JPY"/>
    <n v="122941.73869999999"/>
    <n v="143059.47776000001"/>
    <n v="2592953.69"/>
    <n v="14261.245294999999"/>
    <n v="16594.903616"/>
    <n v="0.11600002932933956"/>
    <x v="9"/>
    <x v="1"/>
    <n v="8"/>
    <n v="2025"/>
    <n v="45937"/>
    <s v="octubre"/>
    <n v="2025"/>
    <x v="0"/>
    <x v="1"/>
    <n v="0.75"/>
    <n v="3565.3113237500002"/>
    <d v="2024-09-01T00:00:00"/>
  </r>
  <r>
    <x v="0"/>
    <n v="419"/>
    <n v="1"/>
    <d v="2025-06-12T00:00:00"/>
    <d v="2025-06-20T00:00:00"/>
    <d v="2025-06-22T00:00:00"/>
    <x v="5"/>
    <n v="24"/>
    <m/>
    <n v="8822"/>
    <s v="USD"/>
    <n v="7586.92"/>
    <n v="8822"/>
    <n v="869.55"/>
    <n v="747.81299999999999"/>
    <n v="869.55"/>
    <n v="9.8566084788029917E-2"/>
    <x v="9"/>
    <x v="1"/>
    <n v="6"/>
    <n v="2025"/>
    <n v="45875"/>
    <s v="agosto"/>
    <n v="2025"/>
    <x v="0"/>
    <x v="1"/>
    <n v="0.75"/>
    <n v="186.95325000000003"/>
    <d v="2024-09-01T00:00:00"/>
  </r>
  <r>
    <x v="0"/>
    <n v="420"/>
    <n v="1"/>
    <d v="2025-06-12T00:00:00"/>
    <d v="2025-10-08T00:00:00"/>
    <d v="2025-10-12T00:00:00"/>
    <x v="10"/>
    <n v="24"/>
    <m/>
    <n v="3600"/>
    <s v="USD"/>
    <n v="3096"/>
    <n v="3600"/>
    <n v="338.4"/>
    <n v="291.024"/>
    <n v="338.4"/>
    <n v="9.4E-2"/>
    <x v="9"/>
    <x v="1"/>
    <n v="10"/>
    <n v="2025"/>
    <n v="45987"/>
    <s v="noviembre"/>
    <n v="2025"/>
    <x v="0"/>
    <x v="1"/>
    <n v="0.5"/>
    <n v="145.512"/>
    <d v="2025-02-07T00:00:00"/>
  </r>
  <r>
    <x v="0"/>
    <n v="422"/>
    <n v="1"/>
    <d v="2025-06-13T00:00:00"/>
    <d v="2025-07-02T00:00:00"/>
    <d v="2025-07-05T00:00:00"/>
    <x v="0"/>
    <n v="24"/>
    <s v="MARC1989,MARIELLAP"/>
    <n v="1788.96"/>
    <s v="EUR"/>
    <n v="1788.96"/>
    <n v="2075.1936000000001"/>
    <n v="176.72"/>
    <n v="176.72"/>
    <n v="204.99519999999998"/>
    <n v="9.878365083624005E-2"/>
    <x v="9"/>
    <x v="1"/>
    <n v="7"/>
    <n v="2025"/>
    <n v="45888"/>
    <s v="agosto"/>
    <n v="2025"/>
    <x v="0"/>
    <x v="0"/>
    <n v="0"/>
    <n v="176.72"/>
    <d v="2024-09-17T00:00:00"/>
  </r>
  <r>
    <x v="0"/>
    <n v="423"/>
    <n v="1"/>
    <d v="2025-06-13T00:00:00"/>
    <d v="2025-07-09T00:00:00"/>
    <d v="2025-07-11T00:00:00"/>
    <x v="5"/>
    <n v="24"/>
    <m/>
    <n v="3657.6"/>
    <s v="USD"/>
    <n v="3145.5360000000001"/>
    <n v="3657.6"/>
    <n v="478.7"/>
    <n v="411.68199999999996"/>
    <n v="478.7"/>
    <n v="0.13087817147856518"/>
    <x v="9"/>
    <x v="1"/>
    <n v="7"/>
    <n v="2025"/>
    <n v="45894"/>
    <s v="agosto"/>
    <n v="2025"/>
    <x v="0"/>
    <x v="1"/>
    <n v="0.75"/>
    <n v="102.9205"/>
    <d v="2024-09-01T00:00:00"/>
  </r>
  <r>
    <x v="0"/>
    <n v="426"/>
    <n v="1"/>
    <d v="2025-06-16T00:00:00"/>
    <d v="2025-06-20T00:00:00"/>
    <d v="2025-06-22T00:00:00"/>
    <x v="0"/>
    <n v="25"/>
    <m/>
    <n v="23777.56"/>
    <s v="MXN"/>
    <n v="1141.3228800000002"/>
    <n v="1331.5433600000001"/>
    <n v="2348.1"/>
    <n v="112.7088"/>
    <n v="131.49359999999999"/>
    <n v="9.8752773623534101E-2"/>
    <x v="9"/>
    <x v="1"/>
    <n v="6"/>
    <n v="2025"/>
    <n v="45875"/>
    <s v="agosto"/>
    <n v="2025"/>
    <x v="0"/>
    <x v="0"/>
    <n v="0"/>
    <n v="112.7088"/>
    <d v="2024-09-17T00:00:00"/>
  </r>
  <r>
    <x v="0"/>
    <n v="429"/>
    <n v="1"/>
    <d v="2025-06-17T00:00:00"/>
    <d v="2025-07-17T00:00:00"/>
    <d v="2025-07-20T00:00:00"/>
    <x v="9"/>
    <n v="25"/>
    <m/>
    <n v="18950.68"/>
    <s v="USD"/>
    <n v="16297.584800000001"/>
    <n v="18950.68"/>
    <n v="930"/>
    <n v="799.8"/>
    <n v="930"/>
    <n v="4.9074756156507311E-2"/>
    <x v="9"/>
    <x v="1"/>
    <n v="7"/>
    <n v="2025"/>
    <n v="45903"/>
    <s v="septiembre"/>
    <n v="2025"/>
    <x v="0"/>
    <x v="1"/>
    <n v="0.5"/>
    <n v="399.9"/>
    <d v="2025-01-20T00:00:00"/>
  </r>
  <r>
    <x v="0"/>
    <n v="430"/>
    <n v="1"/>
    <d v="2025-06-17T00:00:00"/>
    <d v="2025-08-06T00:00:00"/>
    <d v="2025-08-23T00:00:00"/>
    <x v="5"/>
    <n v="25"/>
    <m/>
    <n v="39624.06"/>
    <s v="USD"/>
    <n v="34076.691599999998"/>
    <n v="39624.06"/>
    <n v="2027.06"/>
    <n v="1743.2716"/>
    <n v="2027.06"/>
    <n v="5.1157301901925245E-2"/>
    <x v="9"/>
    <x v="1"/>
    <n v="8"/>
    <n v="2025"/>
    <n v="45937"/>
    <s v="octubre"/>
    <n v="2025"/>
    <x v="0"/>
    <x v="1"/>
    <n v="0.75"/>
    <n v="435.81790000000001"/>
    <d v="2024-09-01T00:00:00"/>
  </r>
  <r>
    <x v="0"/>
    <n v="431"/>
    <n v="1"/>
    <d v="2025-06-17T00:00:00"/>
    <d v="2025-09-03T00:00:00"/>
    <d v="2025-09-13T00:00:00"/>
    <x v="0"/>
    <n v="25"/>
    <m/>
    <n v="23702.83"/>
    <s v="USD"/>
    <n v="20384.433800000003"/>
    <n v="23702.83"/>
    <n v="2056.1"/>
    <n v="1768.2459999999999"/>
    <n v="2056.1"/>
    <n v="8.6744916113392356E-2"/>
    <x v="9"/>
    <x v="1"/>
    <n v="9"/>
    <n v="2025"/>
    <n v="45958"/>
    <s v="octubre"/>
    <n v="2025"/>
    <x v="0"/>
    <x v="0"/>
    <n v="0"/>
    <n v="1768.2459999999999"/>
    <d v="2024-09-17T00:00:00"/>
  </r>
  <r>
    <x v="0"/>
    <n v="432"/>
    <n v="1"/>
    <d v="2025-06-17T00:00:00"/>
    <d v="2025-07-09T00:00:00"/>
    <d v="2025-07-15T00:00:00"/>
    <x v="0"/>
    <n v="25"/>
    <m/>
    <n v="26949.24"/>
    <s v="USD"/>
    <n v="23176.346400000002"/>
    <n v="26949.24"/>
    <n v="3536"/>
    <n v="3040.96"/>
    <n v="3536"/>
    <n v="0.13120963708067462"/>
    <x v="9"/>
    <x v="1"/>
    <n v="7"/>
    <n v="2025"/>
    <n v="45898"/>
    <s v="agosto"/>
    <n v="2025"/>
    <x v="0"/>
    <x v="0"/>
    <n v="0"/>
    <n v="3040.96"/>
    <d v="2024-09-17T00:00:00"/>
  </r>
  <r>
    <x v="0"/>
    <n v="433"/>
    <n v="1"/>
    <d v="2025-06-18T00:00:00"/>
    <d v="2025-07-10T00:00:00"/>
    <d v="2025-07-23T00:00:00"/>
    <x v="12"/>
    <n v="25"/>
    <s v="JAIMEG"/>
    <n v="13377.54"/>
    <s v="EUR"/>
    <n v="13377.54"/>
    <n v="15517.946400000001"/>
    <n v="2007.08"/>
    <n v="2007.08"/>
    <n v="2328.2127999999998"/>
    <n v="0.15003356371948803"/>
    <x v="9"/>
    <x v="1"/>
    <n v="7"/>
    <n v="2025"/>
    <n v="45906"/>
    <s v="septiembre"/>
    <n v="2025"/>
    <x v="1"/>
    <x v="0"/>
    <n v="7.0000000000000007E-2"/>
    <n v="1866.5844"/>
    <d v="2025-03-17T00:00:00"/>
  </r>
  <r>
    <x v="0"/>
    <n v="434"/>
    <n v="1"/>
    <d v="2025-06-18T00:00:00"/>
    <d v="2025-06-18T00:00:00"/>
    <d v="2025-06-19T00:00:00"/>
    <x v="16"/>
    <n v="25"/>
    <m/>
    <n v="1445"/>
    <s v="GPB"/>
    <n v="1661.7499999999998"/>
    <n v="1936.3000000000002"/>
    <n v="113.2"/>
    <n v="130.18"/>
    <n v="151.68800000000002"/>
    <n v="7.8339100346020776E-2"/>
    <x v="9"/>
    <x v="1"/>
    <n v="6"/>
    <n v="2025"/>
    <n v="45872"/>
    <s v="agosto"/>
    <n v="2025"/>
    <x v="0"/>
    <x v="1"/>
    <n v="0.5"/>
    <n v="65.09"/>
    <d v="2025-05-16T00:00:00"/>
  </r>
  <r>
    <x v="0"/>
    <n v="436"/>
    <n v="1"/>
    <d v="2025-06-19T00:00:00"/>
    <d v="2025-08-06T00:00:00"/>
    <d v="2025-08-23T00:00:00"/>
    <x v="5"/>
    <n v="25"/>
    <m/>
    <n v="254934"/>
    <s v="MXN"/>
    <n v="12236.832"/>
    <n v="14276.304"/>
    <n v="600"/>
    <n v="28.8"/>
    <n v="33.6"/>
    <n v="2.3535503306738215E-3"/>
    <x v="9"/>
    <x v="1"/>
    <n v="8"/>
    <n v="2025"/>
    <n v="45937"/>
    <s v="octubre"/>
    <n v="2025"/>
    <x v="0"/>
    <x v="1"/>
    <n v="0.75"/>
    <n v="7.1999999999999993"/>
    <d v="2024-09-01T00:00:00"/>
  </r>
  <r>
    <x v="0"/>
    <n v="437"/>
    <n v="1"/>
    <d v="2025-06-19T00:00:00"/>
    <d v="2025-08-07T00:00:00"/>
    <d v="2025-08-26T00:00:00"/>
    <x v="13"/>
    <n v="25"/>
    <s v="MARC1989"/>
    <n v="40897.86"/>
    <s v="EUR"/>
    <n v="40897.86"/>
    <n v="47441.517599999999"/>
    <n v="5838.8"/>
    <n v="5838.8"/>
    <n v="6773.0079999999998"/>
    <n v="0.14276541608778553"/>
    <x v="9"/>
    <x v="1"/>
    <n v="8"/>
    <n v="2025"/>
    <n v="45940"/>
    <s v="octubre"/>
    <n v="2025"/>
    <x v="1"/>
    <x v="0"/>
    <n v="7.0000000000000007E-2"/>
    <n v="5430.0839999999998"/>
    <d v="2025-03-17T00:00:00"/>
  </r>
  <r>
    <x v="0"/>
    <n v="441"/>
    <n v="1"/>
    <d v="2025-06-19T00:00:00"/>
    <d v="2025-06-20T00:00:00"/>
    <d v="2025-06-22T00:00:00"/>
    <x v="0"/>
    <n v="25"/>
    <m/>
    <n v="2363.8000000000002"/>
    <s v="USD"/>
    <n v="2032.8680000000002"/>
    <n v="2363.8000000000002"/>
    <n v="347.66"/>
    <n v="298.98760000000004"/>
    <n v="347.66"/>
    <n v="0.14707674084101871"/>
    <x v="9"/>
    <x v="1"/>
    <n v="6"/>
    <n v="2025"/>
    <n v="45875"/>
    <s v="agosto"/>
    <n v="2025"/>
    <x v="0"/>
    <x v="0"/>
    <n v="0"/>
    <n v="298.98760000000004"/>
    <d v="2024-09-17T00:00:00"/>
  </r>
  <r>
    <x v="0"/>
    <n v="442"/>
    <n v="1"/>
    <d v="2025-06-20T00:00:00"/>
    <d v="2025-06-30T00:00:00"/>
    <d v="2025-06-30T00:00:00"/>
    <x v="5"/>
    <n v="25"/>
    <m/>
    <n v="672.41"/>
    <s v="EUR"/>
    <n v="672.41"/>
    <n v="779.99559999999985"/>
    <n v="82.41"/>
    <n v="82.41"/>
    <n v="95.59559999999999"/>
    <n v="0.12255915289778557"/>
    <x v="9"/>
    <x v="1"/>
    <n v="6"/>
    <n v="2025"/>
    <n v="45883"/>
    <s v="agosto"/>
    <n v="2025"/>
    <x v="0"/>
    <x v="1"/>
    <n v="0.75"/>
    <n v="20.602499999999999"/>
    <d v="2024-09-01T00:00:00"/>
  </r>
  <r>
    <x v="0"/>
    <n v="443"/>
    <n v="1"/>
    <d v="2025-06-20T00:00:00"/>
    <d v="2025-06-23T00:00:00"/>
    <d v="2025-06-23T00:00:00"/>
    <x v="0"/>
    <n v="25"/>
    <m/>
    <n v="41650.400000000001"/>
    <s v="MXN"/>
    <n v="1999.2192"/>
    <n v="2332.4223999999999"/>
    <n v="2668.4"/>
    <n v="128.08320000000001"/>
    <n v="149.43040000000002"/>
    <n v="6.4066611605170659E-2"/>
    <x v="9"/>
    <x v="1"/>
    <n v="6"/>
    <n v="2025"/>
    <n v="45876"/>
    <s v="agosto"/>
    <n v="2025"/>
    <x v="0"/>
    <x v="0"/>
    <n v="0"/>
    <n v="128.08320000000001"/>
    <d v="2024-09-17T00:00:00"/>
  </r>
  <r>
    <x v="0"/>
    <n v="446"/>
    <n v="1"/>
    <d v="2025-06-23T00:00:00"/>
    <d v="2025-05-13T00:00:00"/>
    <d v="2025-05-25T00:00:00"/>
    <x v="0"/>
    <n v="26"/>
    <s v="MARC1989"/>
    <n v="20159.509999999998"/>
    <s v="USD"/>
    <n v="17337.178599999999"/>
    <n v="20159.509999999998"/>
    <n v="1970.49"/>
    <n v="1694.6214"/>
    <n v="1970.49"/>
    <n v="9.7744935268763974E-2"/>
    <x v="9"/>
    <x v="1"/>
    <n v="5"/>
    <n v="2025"/>
    <n v="45847"/>
    <s v="julio"/>
    <n v="2025"/>
    <x v="0"/>
    <x v="0"/>
    <n v="0"/>
    <n v="1694.6214"/>
    <d v="2024-09-17T00:00:00"/>
  </r>
  <r>
    <x v="0"/>
    <n v="447"/>
    <n v="1"/>
    <d v="2025-06-23T00:00:00"/>
    <s v="0000-00-00"/>
    <d v="2025-07-10T00:00:00"/>
    <x v="17"/>
    <n v="26"/>
    <m/>
    <n v="11123.36"/>
    <s v="USD"/>
    <n v="9566.0896000000012"/>
    <n v="11123.36"/>
    <n v="535.41999999999996"/>
    <n v="460.46119999999996"/>
    <n v="535.41999999999996"/>
    <n v="4.8134736266739538E-2"/>
    <x v="9"/>
    <x v="1"/>
    <e v="#VALUE!"/>
    <e v="#VALUE!"/>
    <n v="45893"/>
    <s v="agosto"/>
    <n v="2025"/>
    <x v="0"/>
    <x v="1"/>
    <n v="0.6"/>
    <n v="184.18448000000001"/>
    <d v="2025-05-30T00:00:00"/>
  </r>
  <r>
    <x v="0"/>
    <n v="448"/>
    <n v="1"/>
    <d v="2025-06-23T00:00:00"/>
    <d v="2025-07-06T00:00:00"/>
    <d v="2025-08-02T00:00:00"/>
    <x v="0"/>
    <n v="26"/>
    <m/>
    <n v="57613.7"/>
    <s v="USD"/>
    <n v="49547.781999999999"/>
    <n v="57613.7"/>
    <n v="4736.95"/>
    <n v="4073.7769999999996"/>
    <n v="4736.95"/>
    <n v="8.2219159679034662E-2"/>
    <x v="9"/>
    <x v="1"/>
    <n v="7"/>
    <n v="2025"/>
    <n v="45916"/>
    <s v="septiembre"/>
    <n v="2025"/>
    <x v="0"/>
    <x v="0"/>
    <n v="0"/>
    <n v="4073.7769999999996"/>
    <d v="2024-09-17T00:00:00"/>
  </r>
  <r>
    <x v="0"/>
    <n v="451"/>
    <n v="1"/>
    <d v="2025-06-24T00:00:00"/>
    <d v="2025-07-13T00:00:00"/>
    <d v="2025-08-06T00:00:00"/>
    <x v="17"/>
    <n v="26"/>
    <m/>
    <n v="1494.49"/>
    <s v="USD"/>
    <n v="1285.2614000000001"/>
    <n v="1494.49"/>
    <n v="29.45"/>
    <n v="25.326999999999998"/>
    <n v="29.45"/>
    <n v="1.9705719007822062E-2"/>
    <x v="9"/>
    <x v="1"/>
    <n v="7"/>
    <n v="2025"/>
    <n v="45920"/>
    <s v="septiembre"/>
    <n v="2025"/>
    <x v="0"/>
    <x v="1"/>
    <n v="0.6"/>
    <n v="10.130800000000001"/>
    <d v="2025-05-30T00:00:00"/>
  </r>
  <r>
    <x v="0"/>
    <n v="454"/>
    <n v="1"/>
    <d v="2025-06-25T00:00:00"/>
    <d v="2025-08-02T00:00:00"/>
    <d v="2025-08-09T00:00:00"/>
    <x v="0"/>
    <n v="26"/>
    <s v="ISRAELB"/>
    <n v="44002.8"/>
    <s v="USD"/>
    <n v="37842.408000000003"/>
    <n v="44002.8"/>
    <n v="8077.64"/>
    <n v="6946.7704000000003"/>
    <n v="8077.64"/>
    <n v="0.18357104547892406"/>
    <x v="9"/>
    <x v="1"/>
    <n v="8"/>
    <n v="2025"/>
    <n v="45923"/>
    <s v="septiembre"/>
    <n v="2025"/>
    <x v="0"/>
    <x v="0"/>
    <n v="0"/>
    <n v="6946.7704000000003"/>
    <d v="2024-09-17T00:00:00"/>
  </r>
  <r>
    <x v="0"/>
    <n v="456"/>
    <n v="1"/>
    <d v="2025-06-25T00:00:00"/>
    <d v="2025-03-05T00:00:00"/>
    <d v="2025-03-07T00:00:00"/>
    <x v="17"/>
    <n v="26"/>
    <m/>
    <n v="1205"/>
    <s v="USD"/>
    <n v="1036.3"/>
    <n v="1205"/>
    <n v="180.75"/>
    <n v="155.44499999999999"/>
    <n v="180.75"/>
    <n v="0.15"/>
    <x v="9"/>
    <x v="1"/>
    <n v="3"/>
    <n v="2025"/>
    <n v="45768"/>
    <s v="abril"/>
    <n v="2025"/>
    <x v="0"/>
    <x v="1"/>
    <n v="0.6"/>
    <n v="62.177999999999997"/>
    <d v="2025-05-30T00:00:00"/>
  </r>
  <r>
    <x v="0"/>
    <n v="457"/>
    <n v="1"/>
    <d v="2025-06-26T00:00:00"/>
    <d v="2025-04-07T00:00:00"/>
    <d v="2025-04-11T00:00:00"/>
    <x v="5"/>
    <n v="26"/>
    <m/>
    <n v="780"/>
    <s v="USD"/>
    <n v="670.8"/>
    <n v="780"/>
    <n v="117"/>
    <n v="100.62"/>
    <n v="117"/>
    <n v="0.15000000000000002"/>
    <x v="9"/>
    <x v="1"/>
    <n v="4"/>
    <n v="2025"/>
    <n v="45803"/>
    <s v="mayo"/>
    <n v="2025"/>
    <x v="0"/>
    <x v="1"/>
    <n v="0.75"/>
    <n v="25.155000000000001"/>
    <d v="2024-09-01T00:00:00"/>
  </r>
  <r>
    <x v="0"/>
    <n v="458"/>
    <n v="1"/>
    <d v="2025-06-26T00:00:00"/>
    <d v="2025-05-18T00:00:00"/>
    <d v="2025-06-18T00:00:00"/>
    <x v="5"/>
    <n v="26"/>
    <m/>
    <n v="1465"/>
    <s v="USD"/>
    <n v="1259.9000000000001"/>
    <n v="1465"/>
    <n v="150.75"/>
    <n v="129.64500000000001"/>
    <n v="150.75"/>
    <n v="0.10290102389078498"/>
    <x v="9"/>
    <x v="1"/>
    <n v="5"/>
    <n v="2025"/>
    <n v="45871"/>
    <s v="agosto"/>
    <n v="2025"/>
    <x v="0"/>
    <x v="1"/>
    <n v="0.75"/>
    <n v="32.411249999999995"/>
    <d v="2024-09-01T00:00:00"/>
  </r>
  <r>
    <x v="0"/>
    <n v="459"/>
    <n v="1"/>
    <d v="2025-06-26T00:00:00"/>
    <d v="2025-05-27T00:00:00"/>
    <d v="2025-05-27T00:00:00"/>
    <x v="5"/>
    <n v="26"/>
    <m/>
    <n v="305"/>
    <s v="USD"/>
    <n v="262.3"/>
    <n v="305"/>
    <n v="45.75"/>
    <n v="39.344999999999999"/>
    <n v="45.75"/>
    <n v="0.15"/>
    <x v="9"/>
    <x v="1"/>
    <n v="5"/>
    <n v="2025"/>
    <n v="45849"/>
    <s v="julio"/>
    <n v="2025"/>
    <x v="0"/>
    <x v="1"/>
    <n v="0.75"/>
    <n v="9.8362499999999997"/>
    <d v="2024-09-01T00:00:00"/>
  </r>
  <r>
    <x v="0"/>
    <n v="460"/>
    <n v="1"/>
    <d v="2025-06-26T00:00:00"/>
    <d v="2025-07-02T00:00:00"/>
    <d v="2025-07-06T00:00:00"/>
    <x v="7"/>
    <n v="26"/>
    <s v="DIANAM"/>
    <n v="2832"/>
    <s v="USD"/>
    <n v="2435.52"/>
    <n v="2832"/>
    <n v="219.96"/>
    <n v="189.16560000000001"/>
    <n v="219.96"/>
    <n v="7.7669491525423739E-2"/>
    <x v="9"/>
    <x v="1"/>
    <n v="7"/>
    <n v="2025"/>
    <n v="45889"/>
    <s v="agosto"/>
    <n v="2025"/>
    <x v="0"/>
    <x v="0"/>
    <n v="0"/>
    <n v="189.16560000000001"/>
    <d v="2024-09-17T00:00:00"/>
  </r>
  <r>
    <x v="0"/>
    <n v="465"/>
    <n v="1"/>
    <d v="2025-06-30T00:00:00"/>
    <d v="2025-07-31T00:00:00"/>
    <d v="2025-08-05T00:00:00"/>
    <x v="9"/>
    <n v="27"/>
    <m/>
    <n v="9065"/>
    <s v="EUR"/>
    <n v="9065"/>
    <n v="10515.4"/>
    <n v="774.64"/>
    <n v="774.64"/>
    <n v="898.58239999999989"/>
    <n v="8.545394373965802E-2"/>
    <x v="9"/>
    <x v="1"/>
    <n v="7"/>
    <n v="2025"/>
    <n v="45919"/>
    <s v="septiembre"/>
    <n v="2025"/>
    <x v="0"/>
    <x v="1"/>
    <n v="0.5"/>
    <n v="387.32"/>
    <d v="2025-01-20T00:00:00"/>
  </r>
  <r>
    <x v="0"/>
    <n v="466"/>
    <n v="1"/>
    <d v="2025-06-30T00:00:00"/>
    <d v="2025-10-20T00:00:00"/>
    <d v="2025-10-30T00:00:00"/>
    <x v="4"/>
    <n v="27"/>
    <m/>
    <n v="7936.29"/>
    <s v="USD"/>
    <n v="6825.2093999999997"/>
    <n v="7936.29"/>
    <n v="1962.44"/>
    <n v="1687.6984"/>
    <n v="1962.44"/>
    <n v="0.24727423015035993"/>
    <x v="9"/>
    <x v="1"/>
    <n v="10"/>
    <n v="2025"/>
    <n v="46005"/>
    <s v="diciembre"/>
    <n v="2025"/>
    <x v="0"/>
    <x v="1"/>
    <n v="0.5"/>
    <n v="843.8492"/>
    <d v="2025-01-08T00:00:00"/>
  </r>
  <r>
    <x v="0"/>
    <n v="467"/>
    <n v="1"/>
    <d v="2025-06-30T00:00:00"/>
    <d v="2025-05-28T00:00:00"/>
    <d v="2025-06-02T00:00:00"/>
    <x v="11"/>
    <n v="27"/>
    <m/>
    <n v="80360.45"/>
    <s v="MXN"/>
    <n v="3857.3015999999998"/>
    <n v="4500.1851999999999"/>
    <n v="5800.4"/>
    <n v="278.41919999999999"/>
    <n v="324.82239999999996"/>
    <n v="7.2179784956405799E-2"/>
    <x v="9"/>
    <x v="1"/>
    <n v="5"/>
    <n v="2025"/>
    <n v="45855"/>
    <s v="julio"/>
    <n v="2025"/>
    <x v="0"/>
    <x v="1"/>
    <n v="0.5"/>
    <n v="139.20959999999999"/>
    <d v="2025-02-17T00:00:00"/>
  </r>
  <r>
    <x v="0"/>
    <n v="469"/>
    <n v="1"/>
    <d v="2025-07-01T00:00:00"/>
    <d v="2025-04-19T00:00:00"/>
    <d v="2025-04-20T00:00:00"/>
    <x v="5"/>
    <n v="27"/>
    <m/>
    <n v="670.22"/>
    <s v="USD"/>
    <n v="576.38919999999996"/>
    <n v="670.22"/>
    <n v="67.02"/>
    <n v="57.637199999999993"/>
    <n v="67.02"/>
    <n v="9.9997015905225139E-2"/>
    <x v="10"/>
    <x v="1"/>
    <n v="4"/>
    <n v="2025"/>
    <n v="45812"/>
    <s v="junio"/>
    <n v="2025"/>
    <x v="0"/>
    <x v="1"/>
    <n v="0.75"/>
    <n v="14.409300000000002"/>
    <d v="2024-09-01T00:00:00"/>
  </r>
  <r>
    <x v="0"/>
    <n v="470"/>
    <n v="1"/>
    <d v="2025-07-01T00:00:00"/>
    <d v="2025-07-09T00:00:00"/>
    <d v="2025-11-03T00:00:00"/>
    <x v="4"/>
    <n v="27"/>
    <m/>
    <n v="16761.98"/>
    <s v="USD"/>
    <n v="14415.302799999999"/>
    <n v="16761.98"/>
    <n v="1972.45"/>
    <n v="1696.307"/>
    <n v="1972.45"/>
    <n v="0.11767404566763592"/>
    <x v="10"/>
    <x v="1"/>
    <n v="7"/>
    <n v="2025"/>
    <n v="46009"/>
    <s v="diciembre"/>
    <n v="2025"/>
    <x v="0"/>
    <x v="1"/>
    <n v="0.5"/>
    <n v="848.15350000000001"/>
    <d v="2025-01-08T00:00:00"/>
  </r>
  <r>
    <x v="0"/>
    <n v="471"/>
    <n v="1"/>
    <d v="2025-07-01T00:00:00"/>
    <d v="2025-04-20T00:00:00"/>
    <d v="2025-05-09T00:00:00"/>
    <x v="5"/>
    <n v="27"/>
    <m/>
    <n v="62621"/>
    <s v="USD"/>
    <n v="53854.06"/>
    <n v="62621"/>
    <n v="5743.25"/>
    <n v="4939.1949999999997"/>
    <n v="5743.25"/>
    <n v="9.171444084252886E-2"/>
    <x v="10"/>
    <x v="1"/>
    <n v="4"/>
    <n v="2025"/>
    <n v="45831"/>
    <s v="junio"/>
    <n v="2025"/>
    <x v="0"/>
    <x v="1"/>
    <n v="0.75"/>
    <n v="1234.7987499999999"/>
    <d v="2024-09-01T00:00:00"/>
  </r>
  <r>
    <x v="0"/>
    <n v="472"/>
    <n v="1"/>
    <d v="2025-07-02T00:00:00"/>
    <d v="2025-02-24T00:00:00"/>
    <d v="2025-04-24T00:00:00"/>
    <x v="17"/>
    <n v="27"/>
    <m/>
    <n v="5320.72"/>
    <s v="USD"/>
    <n v="4575.8191999999999"/>
    <n v="5320.72"/>
    <n v="384.01"/>
    <n v="330.24860000000001"/>
    <n v="384.01"/>
    <n v="7.2172563111759319E-2"/>
    <x v="10"/>
    <x v="1"/>
    <n v="2"/>
    <n v="2025"/>
    <n v="45816"/>
    <s v="junio"/>
    <n v="2025"/>
    <x v="0"/>
    <x v="1"/>
    <n v="0.6"/>
    <n v="132.09944000000002"/>
    <d v="2025-05-30T00:00:00"/>
  </r>
  <r>
    <x v="0"/>
    <n v="473"/>
    <n v="1"/>
    <d v="2025-07-02T00:00:00"/>
    <d v="2025-07-01T00:00:00"/>
    <d v="2025-07-02T00:00:00"/>
    <x v="16"/>
    <n v="27"/>
    <m/>
    <n v="570"/>
    <s v="EUR"/>
    <n v="570"/>
    <n v="661.19999999999993"/>
    <n v="85.5"/>
    <n v="85.5"/>
    <n v="99.179999999999993"/>
    <n v="0.15"/>
    <x v="10"/>
    <x v="1"/>
    <n v="7"/>
    <n v="2025"/>
    <n v="45885"/>
    <s v="agosto"/>
    <n v="2025"/>
    <x v="0"/>
    <x v="1"/>
    <n v="0.5"/>
    <n v="42.75"/>
    <d v="2025-05-16T00:00:00"/>
  </r>
  <r>
    <x v="0"/>
    <n v="474"/>
    <n v="1"/>
    <d v="2025-07-03T00:00:00"/>
    <d v="2025-08-27T00:00:00"/>
    <d v="2025-09-09T00:00:00"/>
    <x v="9"/>
    <n v="27"/>
    <m/>
    <n v="5334.66"/>
    <s v="USD"/>
    <n v="4587.8076000000001"/>
    <n v="5334.66"/>
    <n v="0"/>
    <n v="0"/>
    <n v="0"/>
    <n v="0"/>
    <x v="10"/>
    <x v="1"/>
    <n v="8"/>
    <n v="2025"/>
    <n v="45954"/>
    <s v="octubre"/>
    <n v="2025"/>
    <x v="0"/>
    <x v="1"/>
    <n v="0.5"/>
    <n v="0"/>
    <d v="2025-01-20T00:00:00"/>
  </r>
  <r>
    <x v="0"/>
    <n v="477"/>
    <n v="1"/>
    <d v="2025-07-04T00:00:00"/>
    <d v="2025-07-16T00:00:00"/>
    <d v="2025-07-18T00:00:00"/>
    <x v="13"/>
    <n v="27"/>
    <s v="JAIMEG"/>
    <n v="1437.5"/>
    <s v="EUR"/>
    <n v="1437.5"/>
    <n v="1667.4999999999998"/>
    <n v="810.5"/>
    <n v="810.5"/>
    <n v="940.18"/>
    <n v="0.5638260869565217"/>
    <x v="10"/>
    <x v="1"/>
    <n v="7"/>
    <n v="2025"/>
    <n v="45901"/>
    <s v="septiembre"/>
    <n v="2025"/>
    <x v="1"/>
    <x v="0"/>
    <n v="7.0000000000000007E-2"/>
    <n v="753.76499999999999"/>
    <d v="2025-03-17T00:00:00"/>
  </r>
  <r>
    <x v="0"/>
    <n v="478"/>
    <n v="1"/>
    <d v="2025-07-04T00:00:00"/>
    <d v="2025-07-13T00:00:00"/>
    <d v="2025-07-17T00:00:00"/>
    <x v="10"/>
    <n v="27"/>
    <m/>
    <n v="8311"/>
    <s v="USD"/>
    <n v="7147.46"/>
    <n v="8311"/>
    <n v="696.84"/>
    <n v="599.28240000000005"/>
    <n v="696.84"/>
    <n v="8.3845505955961991E-2"/>
    <x v="10"/>
    <x v="1"/>
    <n v="7"/>
    <n v="2025"/>
    <n v="45900"/>
    <s v="agosto"/>
    <n v="2025"/>
    <x v="0"/>
    <x v="1"/>
    <n v="0.5"/>
    <n v="299.64120000000003"/>
    <d v="2025-02-07T00:00:00"/>
  </r>
  <r>
    <x v="0"/>
    <n v="479"/>
    <n v="1"/>
    <d v="2025-07-04T00:00:00"/>
    <d v="2025-07-17T00:00:00"/>
    <d v="2025-07-19T00:00:00"/>
    <x v="10"/>
    <n v="27"/>
    <m/>
    <n v="3878"/>
    <s v="USD"/>
    <n v="3335.08"/>
    <n v="3878"/>
    <n v="341.94"/>
    <n v="294.0684"/>
    <n v="341.94"/>
    <n v="8.817431665807117E-2"/>
    <x v="10"/>
    <x v="1"/>
    <n v="7"/>
    <n v="2025"/>
    <n v="45902"/>
    <s v="septiembre"/>
    <n v="2025"/>
    <x v="0"/>
    <x v="1"/>
    <n v="0.5"/>
    <n v="147.0342"/>
    <d v="2025-02-07T00:00:00"/>
  </r>
  <r>
    <x v="0"/>
    <n v="480"/>
    <n v="1"/>
    <d v="2025-07-04T00:00:00"/>
    <d v="2025-07-25T00:00:00"/>
    <d v="2025-07-27T00:00:00"/>
    <x v="10"/>
    <n v="27"/>
    <m/>
    <n v="4998"/>
    <s v="USD"/>
    <n v="4298.28"/>
    <n v="4998"/>
    <n v="390.33"/>
    <n v="335.68379999999996"/>
    <n v="390.33"/>
    <n v="7.8097238895558224E-2"/>
    <x v="10"/>
    <x v="1"/>
    <n v="7"/>
    <n v="2025"/>
    <n v="45910"/>
    <s v="septiembre"/>
    <n v="2025"/>
    <x v="0"/>
    <x v="1"/>
    <n v="0.5"/>
    <n v="167.84189999999998"/>
    <d v="2025-02-07T00:00:00"/>
  </r>
  <r>
    <x v="0"/>
    <n v="481"/>
    <n v="1"/>
    <d v="2025-07-04T00:00:00"/>
    <d v="2025-07-22T00:00:00"/>
    <d v="2025-08-03T00:00:00"/>
    <x v="4"/>
    <n v="27"/>
    <m/>
    <n v="5122.76"/>
    <s v="USD"/>
    <n v="4405.5735999999997"/>
    <n v="5122.76"/>
    <n v="158.63999999999999"/>
    <n v="136.43039999999999"/>
    <n v="158.63999999999999"/>
    <n v="3.0967681484199924E-2"/>
    <x v="10"/>
    <x v="1"/>
    <n v="7"/>
    <n v="2025"/>
    <n v="45917"/>
    <s v="septiembre"/>
    <n v="2025"/>
    <x v="0"/>
    <x v="1"/>
    <n v="0.5"/>
    <n v="68.215199999999996"/>
    <d v="2025-01-08T00:00:00"/>
  </r>
  <r>
    <x v="0"/>
    <n v="483"/>
    <n v="1"/>
    <d v="2025-07-04T00:00:00"/>
    <d v="2025-07-07T00:00:00"/>
    <d v="2025-07-11T00:00:00"/>
    <x v="2"/>
    <n v="27"/>
    <m/>
    <n v="11170"/>
    <s v="GPB"/>
    <n v="12845.499999999998"/>
    <n v="14967.800000000001"/>
    <n v="930.84"/>
    <n v="1070.4659999999999"/>
    <n v="1247.3256000000001"/>
    <n v="8.3333930170098477E-2"/>
    <x v="10"/>
    <x v="1"/>
    <n v="7"/>
    <n v="2025"/>
    <n v="45894"/>
    <s v="agosto"/>
    <n v="2025"/>
    <x v="0"/>
    <x v="0"/>
    <n v="0.05"/>
    <n v="1016.9426999999999"/>
    <d v="2024-10-30T00:00:00"/>
  </r>
  <r>
    <x v="0"/>
    <n v="484"/>
    <n v="1"/>
    <d v="2025-07-04T00:00:00"/>
    <d v="2025-06-17T00:00:00"/>
    <d v="2025-06-27T00:00:00"/>
    <x v="0"/>
    <n v="27"/>
    <s v="MARC1989,MARIELLAP"/>
    <n v="6901.05"/>
    <s v="USD"/>
    <n v="5934.9030000000002"/>
    <n v="6901.05"/>
    <n v="843.22"/>
    <n v="725.16920000000005"/>
    <n v="843.22"/>
    <n v="0.12218720339658458"/>
    <x v="10"/>
    <x v="1"/>
    <n v="6"/>
    <n v="2025"/>
    <n v="45880"/>
    <s v="agosto"/>
    <n v="2025"/>
    <x v="0"/>
    <x v="0"/>
    <n v="0"/>
    <n v="725.16920000000005"/>
    <d v="2024-09-17T00:00:00"/>
  </r>
  <r>
    <x v="0"/>
    <n v="485"/>
    <n v="1"/>
    <d v="2025-07-04T00:00:00"/>
    <d v="2025-08-05T00:00:00"/>
    <d v="2025-08-12T00:00:00"/>
    <x v="0"/>
    <n v="27"/>
    <s v="MARC1989,MARIELLAP"/>
    <n v="13303.2"/>
    <s v="USD"/>
    <n v="11440.752"/>
    <n v="13303.2"/>
    <n v="1721.2"/>
    <n v="1480.232"/>
    <n v="1721.2"/>
    <n v="0.12938240423356787"/>
    <x v="10"/>
    <x v="1"/>
    <n v="8"/>
    <n v="2025"/>
    <n v="45926"/>
    <s v="septiembre"/>
    <n v="2025"/>
    <x v="0"/>
    <x v="0"/>
    <n v="0"/>
    <n v="1480.232"/>
    <d v="2024-09-17T00:00:00"/>
  </r>
  <r>
    <x v="0"/>
    <n v="487"/>
    <n v="1"/>
    <d v="2025-07-07T00:00:00"/>
    <d v="2025-07-07T00:00:00"/>
    <d v="2025-07-14T00:00:00"/>
    <x v="5"/>
    <n v="28"/>
    <m/>
    <n v="9628.11"/>
    <s v="USD"/>
    <n v="8280.1746000000003"/>
    <n v="9628.11"/>
    <n v="637.58000000000004"/>
    <n v="548.31880000000001"/>
    <n v="637.58000000000004"/>
    <n v="6.6220680902066967E-2"/>
    <x v="10"/>
    <x v="1"/>
    <n v="7"/>
    <n v="2025"/>
    <n v="45897"/>
    <s v="agosto"/>
    <n v="2025"/>
    <x v="0"/>
    <x v="1"/>
    <n v="0.75"/>
    <n v="137.0797"/>
    <d v="2024-09-01T00:00:00"/>
  </r>
  <r>
    <x v="0"/>
    <n v="489"/>
    <n v="1"/>
    <d v="2025-07-08T00:00:00"/>
    <d v="2025-09-01T00:00:00"/>
    <d v="2025-09-25T00:00:00"/>
    <x v="0"/>
    <n v="28"/>
    <s v="MARC1989,MARIELLAP"/>
    <n v="75742.37"/>
    <s v="USD"/>
    <n v="65138.438199999997"/>
    <n v="75742.37"/>
    <n v="7862.64"/>
    <n v="6761.8703999999998"/>
    <n v="7862.64"/>
    <n v="0.10380768386307426"/>
    <x v="10"/>
    <x v="1"/>
    <n v="9"/>
    <n v="2025"/>
    <n v="45970"/>
    <s v="noviembre"/>
    <n v="2025"/>
    <x v="0"/>
    <x v="0"/>
    <n v="0"/>
    <n v="6761.8703999999998"/>
    <d v="2024-09-17T00:00:00"/>
  </r>
  <r>
    <x v="0"/>
    <n v="491"/>
    <n v="1"/>
    <d v="2025-07-09T00:00:00"/>
    <d v="2025-07-29T00:00:00"/>
    <d v="2025-08-01T00:00:00"/>
    <x v="10"/>
    <n v="28"/>
    <m/>
    <n v="5691"/>
    <s v="USD"/>
    <n v="4894.26"/>
    <n v="5691"/>
    <n v="464.61"/>
    <n v="399.56459999999998"/>
    <n v="464.61"/>
    <n v="8.163943068002108E-2"/>
    <x v="10"/>
    <x v="1"/>
    <n v="7"/>
    <n v="2025"/>
    <n v="45915"/>
    <s v="septiembre"/>
    <n v="2025"/>
    <x v="0"/>
    <x v="1"/>
    <n v="0.5"/>
    <n v="199.78229999999999"/>
    <d v="2025-02-07T00:00:00"/>
  </r>
  <r>
    <x v="0"/>
    <n v="493"/>
    <n v="1"/>
    <d v="2025-07-09T00:00:00"/>
    <d v="2025-07-12T00:00:00"/>
    <d v="2025-07-12T00:00:00"/>
    <x v="0"/>
    <n v="28"/>
    <m/>
    <n v="645.15"/>
    <s v="USD"/>
    <n v="554.82899999999995"/>
    <n v="645.15"/>
    <n v="35"/>
    <n v="30.099999999999998"/>
    <n v="35"/>
    <n v="5.4250949391614352E-2"/>
    <x v="10"/>
    <x v="1"/>
    <n v="7"/>
    <n v="2025"/>
    <n v="45895"/>
    <s v="agosto"/>
    <n v="2025"/>
    <x v="0"/>
    <x v="0"/>
    <n v="0"/>
    <n v="30.099999999999998"/>
    <d v="2024-09-17T00:00:00"/>
  </r>
  <r>
    <x v="0"/>
    <n v="496"/>
    <n v="1"/>
    <d v="2025-07-10T00:00:00"/>
    <d v="2025-07-26T00:00:00"/>
    <d v="2025-07-31T00:00:00"/>
    <x v="0"/>
    <n v="28"/>
    <s v="MARC1989"/>
    <n v="11461.99"/>
    <s v="USD"/>
    <n v="9857.3114000000005"/>
    <n v="11461.99"/>
    <n v="852.27"/>
    <n v="732.95219999999995"/>
    <n v="852.27"/>
    <n v="7.4356198181991073E-2"/>
    <x v="10"/>
    <x v="1"/>
    <n v="7"/>
    <n v="2025"/>
    <n v="45914"/>
    <s v="septiembre"/>
    <n v="2025"/>
    <x v="0"/>
    <x v="0"/>
    <n v="0"/>
    <n v="732.95219999999995"/>
    <d v="2024-09-17T00:00:00"/>
  </r>
  <r>
    <x v="0"/>
    <n v="497"/>
    <n v="1"/>
    <d v="2025-07-10T00:00:00"/>
    <d v="2025-07-12T00:00:00"/>
    <d v="2025-07-12T00:00:00"/>
    <x v="4"/>
    <n v="28"/>
    <m/>
    <n v="5102.3"/>
    <s v="MXN"/>
    <n v="244.91040000000001"/>
    <n v="285.72880000000004"/>
    <n v="664.3"/>
    <n v="31.886399999999998"/>
    <n v="37.200800000000001"/>
    <n v="0.13019618603374947"/>
    <x v="10"/>
    <x v="1"/>
    <n v="7"/>
    <n v="2025"/>
    <n v="45895"/>
    <s v="agosto"/>
    <n v="2025"/>
    <x v="0"/>
    <x v="1"/>
    <n v="0.5"/>
    <n v="15.943199999999999"/>
    <d v="2025-01-08T00:00:00"/>
  </r>
  <r>
    <x v="0"/>
    <n v="499"/>
    <n v="1"/>
    <d v="2025-07-10T00:00:00"/>
    <d v="2025-04-06T00:00:00"/>
    <d v="2025-07-29T00:00:00"/>
    <x v="5"/>
    <n v="28"/>
    <m/>
    <n v="19682.599999999999"/>
    <s v="USD"/>
    <n v="16927.036"/>
    <n v="19682.599999999999"/>
    <n v="971.32"/>
    <n v="835.33519999999999"/>
    <n v="971.32"/>
    <n v="4.9349171349313603E-2"/>
    <x v="10"/>
    <x v="1"/>
    <n v="4"/>
    <n v="2025"/>
    <n v="45912"/>
    <s v="septiembre"/>
    <n v="2025"/>
    <x v="0"/>
    <x v="1"/>
    <n v="0.75"/>
    <n v="208.8338"/>
    <d v="2024-09-01T00:00:00"/>
  </r>
  <r>
    <x v="0"/>
    <n v="502"/>
    <n v="1"/>
    <d v="2025-07-13T00:00:00"/>
    <d v="2025-10-26T00:00:00"/>
    <d v="2025-11-05T00:00:00"/>
    <x v="5"/>
    <n v="29"/>
    <m/>
    <n v="16384.55"/>
    <s v="USD"/>
    <n v="14090.713"/>
    <n v="16384.55"/>
    <n v="2038.08"/>
    <n v="1752.7487999999998"/>
    <n v="2038.08"/>
    <n v="0.12439035554836721"/>
    <x v="10"/>
    <x v="1"/>
    <n v="10"/>
    <n v="2025"/>
    <n v="46011"/>
    <s v="diciembre"/>
    <n v="2025"/>
    <x v="0"/>
    <x v="1"/>
    <n v="0.75"/>
    <n v="438.18719999999985"/>
    <d v="2024-09-01T00:00:00"/>
  </r>
  <r>
    <x v="0"/>
    <n v="503"/>
    <n v="1"/>
    <d v="2025-07-14T00:00:00"/>
    <d v="2025-04-09T00:00:00"/>
    <d v="2025-07-24T00:00:00"/>
    <x v="5"/>
    <n v="29"/>
    <m/>
    <n v="73991"/>
    <s v="USD"/>
    <n v="63632.26"/>
    <n v="73991"/>
    <n v="2634.65"/>
    <n v="2265.799"/>
    <n v="2634.65"/>
    <n v="3.5607709045694748E-2"/>
    <x v="10"/>
    <x v="1"/>
    <n v="4"/>
    <n v="2025"/>
    <n v="45907"/>
    <s v="septiembre"/>
    <n v="2025"/>
    <x v="0"/>
    <x v="1"/>
    <n v="0.75"/>
    <n v="566.44974999999999"/>
    <d v="2024-09-01T00:00:00"/>
  </r>
  <r>
    <x v="0"/>
    <n v="505"/>
    <n v="1"/>
    <d v="2025-07-14T00:00:00"/>
    <d v="2025-07-14T00:00:00"/>
    <d v="2025-07-28T00:00:00"/>
    <x v="2"/>
    <n v="29"/>
    <m/>
    <n v="8631.9599999999991"/>
    <s v="EUR"/>
    <n v="8631.9599999999991"/>
    <n v="10013.073599999998"/>
    <n v="1263.75"/>
    <n v="1263.75"/>
    <n v="1465.9499999999998"/>
    <n v="0.14640359779239015"/>
    <x v="10"/>
    <x v="1"/>
    <n v="7"/>
    <n v="2025"/>
    <n v="45911"/>
    <s v="septiembre"/>
    <n v="2025"/>
    <x v="0"/>
    <x v="0"/>
    <n v="0.05"/>
    <n v="1200.5625"/>
    <d v="2024-10-30T00:00:00"/>
  </r>
  <r>
    <x v="0"/>
    <n v="507"/>
    <n v="1"/>
    <d v="2025-07-15T00:00:00"/>
    <d v="2025-06-13T00:00:00"/>
    <d v="2025-07-17T00:00:00"/>
    <x v="0"/>
    <n v="29"/>
    <s v="MARC1989,MARIELLAP"/>
    <n v="10798.04"/>
    <s v="USD"/>
    <n v="9286.3144000000011"/>
    <n v="10798.04"/>
    <n v="850.21"/>
    <n v="731.18060000000003"/>
    <n v="850.21"/>
    <n v="7.8737437534960042E-2"/>
    <x v="10"/>
    <x v="1"/>
    <n v="6"/>
    <n v="2025"/>
    <n v="45900"/>
    <s v="agosto"/>
    <n v="2025"/>
    <x v="0"/>
    <x v="0"/>
    <n v="0"/>
    <n v="731.18060000000003"/>
    <d v="2024-09-17T00:00:00"/>
  </r>
  <r>
    <x v="0"/>
    <n v="508"/>
    <n v="1"/>
    <d v="2025-07-15T00:00:00"/>
    <d v="2025-04-12T00:00:00"/>
    <d v="2025-04-15T00:00:00"/>
    <x v="18"/>
    <n v="29"/>
    <m/>
    <n v="7119"/>
    <s v="GPB"/>
    <n v="8186.8499999999995"/>
    <n v="9539.4600000000009"/>
    <n v="528.02"/>
    <n v="607.22299999999996"/>
    <n v="707.54679999999996"/>
    <n v="7.4170529568759663E-2"/>
    <x v="10"/>
    <x v="1"/>
    <n v="4"/>
    <n v="2025"/>
    <n v="45807"/>
    <s v="mayo"/>
    <n v="2025"/>
    <x v="0"/>
    <x v="1"/>
    <n v="0.5"/>
    <n v="303.61149999999998"/>
    <d v="2024-12-13T00:00:00"/>
  </r>
  <r>
    <x v="0"/>
    <n v="510"/>
    <n v="1"/>
    <d v="2025-07-15T00:00:00"/>
    <d v="2025-07-08T00:00:00"/>
    <d v="2025-07-22T00:00:00"/>
    <x v="14"/>
    <n v="29"/>
    <m/>
    <n v="19967.13"/>
    <s v="USD"/>
    <n v="17171.731800000001"/>
    <n v="19967.13"/>
    <n v="1743.85"/>
    <n v="1499.7109999999998"/>
    <n v="1743.85"/>
    <n v="8.7336036776442069E-2"/>
    <x v="10"/>
    <x v="1"/>
    <n v="7"/>
    <n v="2025"/>
    <n v="45905"/>
    <s v="septiembre"/>
    <n v="2025"/>
    <x v="0"/>
    <x v="1"/>
    <n v="0.5"/>
    <n v="749.85549999999989"/>
    <d v="2024-12-13T00:00:00"/>
  </r>
  <r>
    <x v="0"/>
    <n v="512"/>
    <n v="1"/>
    <d v="2025-07-15T00:00:00"/>
    <d v="2025-08-12T00:00:00"/>
    <d v="2025-08-21T00:00:00"/>
    <x v="6"/>
    <n v="29"/>
    <m/>
    <n v="16537"/>
    <s v="USD"/>
    <n v="14221.82"/>
    <n v="16537"/>
    <n v="2157"/>
    <n v="1855.02"/>
    <n v="2157"/>
    <n v="0.13043478260869565"/>
    <x v="10"/>
    <x v="1"/>
    <n v="8"/>
    <n v="2025"/>
    <n v="45935"/>
    <s v="octubre"/>
    <n v="2025"/>
    <x v="0"/>
    <x v="1"/>
    <n v="0.5"/>
    <n v="927.51"/>
    <d v="2025-01-20T00:00:00"/>
  </r>
  <r>
    <x v="0"/>
    <n v="513"/>
    <n v="1"/>
    <d v="2025-07-15T00:00:00"/>
    <d v="2025-07-29T00:00:00"/>
    <d v="2025-09-08T00:00:00"/>
    <x v="19"/>
    <n v="29"/>
    <s v="MARTINB"/>
    <n v="71421.67"/>
    <s v="USD"/>
    <n v="61422.636200000001"/>
    <n v="71421.67"/>
    <n v="5493.19"/>
    <n v="4724.1433999999999"/>
    <n v="5493.19"/>
    <n v="7.6912091246256212E-2"/>
    <x v="10"/>
    <x v="1"/>
    <n v="7"/>
    <n v="2025"/>
    <n v="45953"/>
    <s v="octubre"/>
    <n v="2025"/>
    <x v="0"/>
    <x v="1"/>
    <n v="0.6"/>
    <n v="1889.6573600000002"/>
    <d v="2025-03-24T00:00:00"/>
  </r>
  <r>
    <x v="0"/>
    <n v="514"/>
    <n v="1"/>
    <d v="2025-07-16T00:00:00"/>
    <d v="2025-06-10T00:00:00"/>
    <d v="2025-07-11T00:00:00"/>
    <x v="18"/>
    <n v="29"/>
    <m/>
    <n v="60840"/>
    <s v="MXN"/>
    <n v="2920.32"/>
    <n v="3407.04"/>
    <n v="6385.84"/>
    <n v="306.52032000000003"/>
    <n v="357.60704000000004"/>
    <n v="0.1049612097304405"/>
    <x v="10"/>
    <x v="1"/>
    <n v="6"/>
    <n v="2025"/>
    <n v="45894"/>
    <s v="agosto"/>
    <n v="2025"/>
    <x v="0"/>
    <x v="1"/>
    <n v="0.5"/>
    <n v="153.26016000000001"/>
    <d v="2024-12-13T00:00:00"/>
  </r>
  <r>
    <x v="0"/>
    <n v="518"/>
    <n v="1"/>
    <d v="2025-07-17T00:00:00"/>
    <d v="2025-07-17T00:00:00"/>
    <d v="2025-07-19T00:00:00"/>
    <x v="9"/>
    <n v="29"/>
    <m/>
    <n v="1497.6"/>
    <s v="USD"/>
    <n v="1287.9359999999999"/>
    <n v="1497.6"/>
    <n v="117"/>
    <n v="100.62"/>
    <n v="117"/>
    <n v="7.8125000000000014E-2"/>
    <x v="10"/>
    <x v="1"/>
    <n v="7"/>
    <n v="2025"/>
    <n v="45902"/>
    <s v="septiembre"/>
    <n v="2025"/>
    <x v="0"/>
    <x v="1"/>
    <n v="0.5"/>
    <n v="50.31"/>
    <d v="2025-01-20T00:00:00"/>
  </r>
  <r>
    <x v="0"/>
    <n v="519"/>
    <n v="1"/>
    <d v="2025-07-18T00:00:00"/>
    <d v="2025-06-13T00:00:00"/>
    <d v="2025-09-03T00:00:00"/>
    <x v="5"/>
    <n v="29"/>
    <m/>
    <n v="1648.65"/>
    <s v="USD"/>
    <n v="1417.8390000000002"/>
    <n v="1648.65"/>
    <n v="0"/>
    <n v="0"/>
    <n v="0"/>
    <n v="0"/>
    <x v="10"/>
    <x v="1"/>
    <n v="6"/>
    <n v="2025"/>
    <n v="45948"/>
    <s v="octubre"/>
    <n v="2025"/>
    <x v="0"/>
    <x v="1"/>
    <n v="0.75"/>
    <n v="0"/>
    <d v="2024-09-01T00:00:00"/>
  </r>
  <r>
    <x v="0"/>
    <n v="521"/>
    <n v="1"/>
    <d v="2025-07-22T00:00:00"/>
    <d v="2025-07-07T00:00:00"/>
    <d v="2025-07-18T00:00:00"/>
    <x v="5"/>
    <n v="30"/>
    <m/>
    <n v="194772"/>
    <s v="MXN"/>
    <n v="9349.0560000000005"/>
    <n v="10907.232"/>
    <n v="0"/>
    <n v="0"/>
    <n v="0"/>
    <n v="0"/>
    <x v="10"/>
    <x v="1"/>
    <n v="7"/>
    <n v="2025"/>
    <n v="45901"/>
    <s v="septiembre"/>
    <n v="2025"/>
    <x v="0"/>
    <x v="1"/>
    <n v="0.75"/>
    <n v="0"/>
    <d v="2024-09-01T00:00:00"/>
  </r>
  <r>
    <x v="0"/>
    <n v="522"/>
    <n v="1"/>
    <d v="2025-07-22T00:00:00"/>
    <d v="2025-07-22T00:00:00"/>
    <d v="2025-07-27T00:00:00"/>
    <x v="6"/>
    <n v="30"/>
    <m/>
    <n v="23340"/>
    <s v="EUR"/>
    <n v="23340"/>
    <n v="27074.399999999998"/>
    <n v="2145"/>
    <n v="2145"/>
    <n v="2488.1999999999998"/>
    <n v="9.1902313624678669E-2"/>
    <x v="10"/>
    <x v="1"/>
    <n v="7"/>
    <n v="2025"/>
    <n v="45910"/>
    <s v="septiembre"/>
    <n v="2025"/>
    <x v="0"/>
    <x v="1"/>
    <n v="0.5"/>
    <n v="1072.5"/>
    <d v="2025-01-20T00:00:00"/>
  </r>
  <r>
    <x v="0"/>
    <n v="523"/>
    <n v="1"/>
    <d v="2025-07-22T00:00:00"/>
    <d v="2025-07-04T00:00:00"/>
    <d v="2025-07-06T00:00:00"/>
    <x v="6"/>
    <n v="30"/>
    <m/>
    <n v="2100"/>
    <s v="EUR"/>
    <n v="2100"/>
    <n v="2436"/>
    <n v="358.91"/>
    <n v="358.91"/>
    <n v="416.3356"/>
    <n v="0.17090952380952382"/>
    <x v="10"/>
    <x v="1"/>
    <n v="7"/>
    <n v="2025"/>
    <n v="45889"/>
    <s v="agosto"/>
    <n v="2025"/>
    <x v="0"/>
    <x v="1"/>
    <n v="0.5"/>
    <n v="179.45500000000001"/>
    <d v="2025-01-20T00:00:00"/>
  </r>
  <r>
    <x v="0"/>
    <n v="524"/>
    <n v="1"/>
    <d v="2025-07-22T00:00:00"/>
    <d v="2025-07-26T00:00:00"/>
    <d v="2025-08-07T00:00:00"/>
    <x v="20"/>
    <n v="30"/>
    <s v="JAIMEG"/>
    <n v="274863.65000000002"/>
    <s v="USD"/>
    <n v="236382.73900000003"/>
    <n v="274863.65000000002"/>
    <n v="36309.410000000003"/>
    <n v="31226.092600000004"/>
    <n v="36309.410000000003"/>
    <n v="0.13209971562263689"/>
    <x v="10"/>
    <x v="1"/>
    <n v="7"/>
    <n v="2025"/>
    <n v="45921"/>
    <s v="septiembre"/>
    <n v="2025"/>
    <x v="0"/>
    <x v="0"/>
    <n v="0.05"/>
    <n v="29664.787970000005"/>
    <d v="2025-03-03T00:00:00"/>
  </r>
  <r>
    <x v="0"/>
    <n v="526"/>
    <n v="1"/>
    <d v="2025-07-23T00:00:00"/>
    <d v="2025-07-30T00:00:00"/>
    <d v="2025-08-02T00:00:00"/>
    <x v="0"/>
    <n v="30"/>
    <m/>
    <n v="1318.98"/>
    <s v="USD"/>
    <n v="1134.3227999999999"/>
    <n v="1318.98"/>
    <n v="0"/>
    <n v="0"/>
    <n v="0"/>
    <n v="0"/>
    <x v="10"/>
    <x v="1"/>
    <n v="7"/>
    <n v="2025"/>
    <n v="45916"/>
    <s v="septiembre"/>
    <n v="2025"/>
    <x v="0"/>
    <x v="0"/>
    <n v="0"/>
    <n v="0"/>
    <d v="2024-09-17T00:00:00"/>
  </r>
  <r>
    <x v="0"/>
    <n v="527"/>
    <n v="1"/>
    <d v="2025-07-24T00:00:00"/>
    <d v="2025-08-13T00:00:00"/>
    <d v="2025-08-13T00:00:00"/>
    <x v="0"/>
    <n v="30"/>
    <m/>
    <n v="5116.8500000000004"/>
    <s v="USD"/>
    <n v="4400.491"/>
    <n v="5116.8500000000004"/>
    <n v="50"/>
    <n v="43"/>
    <n v="50"/>
    <n v="9.771636846888223E-3"/>
    <x v="10"/>
    <x v="1"/>
    <n v="8"/>
    <n v="2025"/>
    <n v="45927"/>
    <s v="septiembre"/>
    <n v="2025"/>
    <x v="0"/>
    <x v="0"/>
    <n v="0"/>
    <n v="43"/>
    <d v="2024-09-17T00:00:00"/>
  </r>
  <r>
    <x v="0"/>
    <n v="530"/>
    <n v="1"/>
    <d v="2025-07-28T00:00:00"/>
    <d v="2025-10-05T00:00:00"/>
    <d v="2025-10-20T00:00:00"/>
    <x v="4"/>
    <n v="31"/>
    <m/>
    <n v="48859.88"/>
    <s v="USD"/>
    <n v="42019.496799999994"/>
    <n v="48859.88"/>
    <n v="5210.03"/>
    <n v="4480.6257999999998"/>
    <n v="5210.03"/>
    <n v="0.10663206704560062"/>
    <x v="10"/>
    <x v="1"/>
    <n v="10"/>
    <n v="2025"/>
    <n v="45995"/>
    <s v="diciembre"/>
    <n v="2025"/>
    <x v="0"/>
    <x v="1"/>
    <n v="0.5"/>
    <n v="2240.3128999999999"/>
    <d v="2025-01-08T00:00:00"/>
  </r>
  <r>
    <x v="0"/>
    <n v="531"/>
    <n v="1"/>
    <d v="2025-07-28T00:00:00"/>
    <d v="2025-07-26T00:00:00"/>
    <d v="2025-09-27T00:00:00"/>
    <x v="0"/>
    <n v="31"/>
    <m/>
    <n v="33581.879999999997"/>
    <s v="USD"/>
    <n v="28880.416799999999"/>
    <n v="33581.879999999997"/>
    <n v="2970.88"/>
    <n v="2554.9567999999999"/>
    <n v="2970.88"/>
    <n v="8.846675647700486E-2"/>
    <x v="10"/>
    <x v="1"/>
    <n v="7"/>
    <n v="2025"/>
    <n v="45972"/>
    <s v="noviembre"/>
    <n v="2025"/>
    <x v="0"/>
    <x v="0"/>
    <n v="0"/>
    <n v="2554.9567999999999"/>
    <d v="2024-09-17T00:00:00"/>
  </r>
  <r>
    <x v="0"/>
    <n v="532"/>
    <n v="1"/>
    <d v="2025-07-29T00:00:00"/>
    <d v="2025-09-03T00:00:00"/>
    <d v="2025-09-12T00:00:00"/>
    <x v="20"/>
    <n v="31"/>
    <m/>
    <n v="0"/>
    <s v="USD"/>
    <n v="0"/>
    <n v="0"/>
    <n v="-2831.43"/>
    <n v="-2435.0297999999998"/>
    <n v="-2831.43"/>
    <e v="#DIV/0!"/>
    <x v="10"/>
    <x v="1"/>
    <n v="9"/>
    <n v="2025"/>
    <n v="45957"/>
    <s v="octubre"/>
    <n v="2025"/>
    <x v="0"/>
    <x v="0"/>
    <n v="0.05"/>
    <n v="-2313.2783099999997"/>
    <d v="2025-03-03T00:00:00"/>
  </r>
  <r>
    <x v="0"/>
    <n v="533"/>
    <n v="1"/>
    <d v="2025-07-29T00:00:00"/>
    <d v="2025-06-22T00:00:00"/>
    <d v="2025-06-27T00:00:00"/>
    <x v="16"/>
    <n v="31"/>
    <m/>
    <n v="2722.85"/>
    <s v="USD"/>
    <n v="2341.6509999999998"/>
    <n v="2722.85"/>
    <n v="196.08"/>
    <n v="168.62880000000001"/>
    <n v="196.08"/>
    <n v="7.2012780726077461E-2"/>
    <x v="10"/>
    <x v="1"/>
    <n v="6"/>
    <n v="2025"/>
    <n v="45880"/>
    <s v="agosto"/>
    <n v="2025"/>
    <x v="0"/>
    <x v="1"/>
    <n v="0.5"/>
    <n v="84.314400000000006"/>
    <d v="2025-05-16T00:00:00"/>
  </r>
  <r>
    <x v="0"/>
    <n v="534"/>
    <n v="1"/>
    <d v="2025-07-29T00:00:00"/>
    <d v="2025-07-31T00:00:00"/>
    <d v="2025-08-12T00:00:00"/>
    <x v="0"/>
    <n v="31"/>
    <m/>
    <n v="46069.59"/>
    <s v="USD"/>
    <n v="39619.847399999999"/>
    <n v="46069.59"/>
    <n v="3897.57"/>
    <n v="3351.9102000000003"/>
    <n v="3897.57"/>
    <n v="8.4601794806509034E-2"/>
    <x v="10"/>
    <x v="1"/>
    <n v="7"/>
    <n v="2025"/>
    <n v="45926"/>
    <s v="septiembre"/>
    <n v="2025"/>
    <x v="0"/>
    <x v="0"/>
    <n v="0"/>
    <n v="3351.9102000000003"/>
    <d v="2024-09-17T00:00:00"/>
  </r>
  <r>
    <x v="0"/>
    <n v="535"/>
    <n v="1"/>
    <d v="2025-07-29T00:00:00"/>
    <d v="2025-06-04T00:00:00"/>
    <d v="2025-07-06T00:00:00"/>
    <x v="5"/>
    <n v="31"/>
    <m/>
    <n v="2861.4"/>
    <s v="USD"/>
    <n v="2460.8040000000001"/>
    <n v="2861.4"/>
    <n v="251"/>
    <n v="215.85999999999999"/>
    <n v="251"/>
    <n v="8.771929824561403E-2"/>
    <x v="10"/>
    <x v="1"/>
    <n v="6"/>
    <n v="2025"/>
    <n v="45889"/>
    <s v="agosto"/>
    <n v="2025"/>
    <x v="0"/>
    <x v="1"/>
    <n v="0.75"/>
    <n v="53.965000000000003"/>
    <d v="2024-09-01T00:00:00"/>
  </r>
  <r>
    <x v="0"/>
    <n v="536"/>
    <n v="1"/>
    <d v="2025-07-30T00:00:00"/>
    <d v="2025-06-14T00:00:00"/>
    <d v="2025-08-02T00:00:00"/>
    <x v="0"/>
    <n v="31"/>
    <s v="MARC1989,MARIELLAP"/>
    <n v="81706.59"/>
    <s v="USD"/>
    <n v="70267.667399999991"/>
    <n v="81706.59"/>
    <n v="10031.5"/>
    <n v="8627.09"/>
    <n v="10031.5"/>
    <n v="0.12277467460091042"/>
    <x v="10"/>
    <x v="1"/>
    <n v="6"/>
    <n v="2025"/>
    <n v="45916"/>
    <s v="septiembre"/>
    <n v="2025"/>
    <x v="0"/>
    <x v="0"/>
    <n v="0"/>
    <n v="8627.09"/>
    <d v="2024-09-17T00:00:00"/>
  </r>
  <r>
    <x v="0"/>
    <n v="539"/>
    <n v="1"/>
    <d v="2025-07-30T00:00:00"/>
    <d v="2025-05-15T00:00:00"/>
    <d v="2025-05-21T00:00:00"/>
    <x v="5"/>
    <n v="31"/>
    <m/>
    <n v="7198.65"/>
    <s v="USD"/>
    <n v="6190.8389999999999"/>
    <n v="7198.65"/>
    <n v="587.97"/>
    <n v="505.6542"/>
    <n v="587.97"/>
    <n v="8.1677814590235667E-2"/>
    <x v="10"/>
    <x v="1"/>
    <n v="5"/>
    <n v="2025"/>
    <n v="45843"/>
    <s v="julio"/>
    <n v="2025"/>
    <x v="0"/>
    <x v="1"/>
    <n v="0.75"/>
    <n v="126.41354999999999"/>
    <d v="2024-09-01T00:00:00"/>
  </r>
  <r>
    <x v="0"/>
    <n v="541"/>
    <n v="1"/>
    <d v="2025-07-31T00:00:00"/>
    <d v="2025-03-21T00:00:00"/>
    <d v="2025-03-24T00:00:00"/>
    <x v="5"/>
    <n v="31"/>
    <m/>
    <n v="14819.43"/>
    <s v="USD"/>
    <n v="12744.709800000001"/>
    <n v="14819.43"/>
    <n v="769.17"/>
    <n v="661.48619999999994"/>
    <n v="769.17"/>
    <n v="5.1902805978367585E-2"/>
    <x v="10"/>
    <x v="1"/>
    <n v="3"/>
    <n v="2025"/>
    <n v="45785"/>
    <s v="mayo"/>
    <n v="2025"/>
    <x v="0"/>
    <x v="1"/>
    <n v="0.75"/>
    <n v="165.37154999999996"/>
    <d v="2024-09-01T00:00:00"/>
  </r>
  <r>
    <x v="0"/>
    <n v="542"/>
    <n v="1"/>
    <d v="2025-07-31T00:00:00"/>
    <d v="2025-02-11T00:00:00"/>
    <d v="2025-05-18T00:00:00"/>
    <x v="5"/>
    <n v="31"/>
    <m/>
    <n v="3185.04"/>
    <s v="USD"/>
    <n v="2739.1343999999999"/>
    <n v="3185.04"/>
    <n v="76.14"/>
    <n v="65.480400000000003"/>
    <n v="76.14"/>
    <n v="2.3905508251073772E-2"/>
    <x v="10"/>
    <x v="1"/>
    <n v="2"/>
    <n v="2025"/>
    <n v="45840"/>
    <s v="julio"/>
    <n v="2025"/>
    <x v="0"/>
    <x v="1"/>
    <n v="0.75"/>
    <n v="16.370100000000001"/>
    <d v="2024-09-01T00:00:00"/>
  </r>
  <r>
    <x v="0"/>
    <n v="545"/>
    <n v="1"/>
    <d v="2025-08-03T00:00:00"/>
    <d v="2025-02-07T00:00:00"/>
    <d v="2025-04-20T00:00:00"/>
    <x v="5"/>
    <n v="32"/>
    <m/>
    <n v="4522.3100000000004"/>
    <s v="USD"/>
    <n v="3889.1866000000005"/>
    <n v="4522.3100000000004"/>
    <n v="0"/>
    <n v="0"/>
    <n v="0"/>
    <n v="0"/>
    <x v="11"/>
    <x v="1"/>
    <n v="2"/>
    <n v="2025"/>
    <n v="45812"/>
    <s v="junio"/>
    <n v="2025"/>
    <x v="0"/>
    <x v="1"/>
    <n v="0.75"/>
    <n v="0"/>
    <d v="2024-09-01T00:00:00"/>
  </r>
  <r>
    <x v="0"/>
    <n v="546"/>
    <n v="1"/>
    <d v="2025-08-04T00:00:00"/>
    <d v="2025-06-27T00:00:00"/>
    <d v="2025-08-06T00:00:00"/>
    <x v="5"/>
    <n v="32"/>
    <m/>
    <n v="75606"/>
    <s v="MXN"/>
    <n v="3629.0880000000002"/>
    <n v="4233.9359999999997"/>
    <n v="2150"/>
    <n v="103.2"/>
    <n v="120.4"/>
    <n v="2.8436896542602438E-2"/>
    <x v="11"/>
    <x v="1"/>
    <n v="6"/>
    <n v="2025"/>
    <n v="45920"/>
    <s v="septiembre"/>
    <n v="2025"/>
    <x v="0"/>
    <x v="1"/>
    <n v="0.75"/>
    <n v="25.799999999999997"/>
    <d v="2024-09-01T00:00:00"/>
  </r>
  <r>
    <x v="0"/>
    <n v="547"/>
    <n v="1"/>
    <d v="2025-08-04T00:00:00"/>
    <d v="2025-06-29T00:00:00"/>
    <d v="2025-08-16T00:00:00"/>
    <x v="5"/>
    <n v="32"/>
    <m/>
    <n v="4307.1499999999996"/>
    <s v="USD"/>
    <n v="3704.1489999999994"/>
    <n v="4307.1499999999996"/>
    <n v="742.03"/>
    <n v="638.14580000000001"/>
    <n v="742.03"/>
    <n v="0.17227865293755734"/>
    <x v="11"/>
    <x v="1"/>
    <n v="6"/>
    <n v="2025"/>
    <n v="45930"/>
    <s v="septiembre"/>
    <n v="2025"/>
    <x v="0"/>
    <x v="1"/>
    <n v="0.75"/>
    <n v="159.53645"/>
    <d v="2024-09-01T00:00:00"/>
  </r>
  <r>
    <x v="0"/>
    <n v="550"/>
    <n v="1"/>
    <d v="2025-08-04T00:00:00"/>
    <d v="2025-07-05T00:00:00"/>
    <d v="2025-08-08T00:00:00"/>
    <x v="5"/>
    <n v="32"/>
    <m/>
    <n v="43995.07"/>
    <s v="USD"/>
    <n v="37835.760199999997"/>
    <n v="43995.07"/>
    <n v="3348.9"/>
    <n v="2880.0540000000001"/>
    <n v="3348.9"/>
    <n v="7.6119892524321484E-2"/>
    <x v="11"/>
    <x v="1"/>
    <n v="7"/>
    <n v="2025"/>
    <n v="45922"/>
    <s v="septiembre"/>
    <n v="2025"/>
    <x v="0"/>
    <x v="1"/>
    <n v="0.75"/>
    <n v="720.01350000000002"/>
    <d v="2024-09-01T00:00:00"/>
  </r>
  <r>
    <x v="0"/>
    <n v="554"/>
    <n v="1"/>
    <d v="2025-08-05T00:00:00"/>
    <d v="2025-08-02T00:00:00"/>
    <d v="2025-08-03T00:00:00"/>
    <x v="9"/>
    <n v="32"/>
    <m/>
    <n v="1613.45"/>
    <s v="USD"/>
    <n v="1387.567"/>
    <n v="1613.45"/>
    <n v="137.9"/>
    <n v="118.59400000000001"/>
    <n v="137.9"/>
    <n v="8.5469026000185938E-2"/>
    <x v="11"/>
    <x v="1"/>
    <n v="8"/>
    <n v="2025"/>
    <n v="45917"/>
    <s v="septiembre"/>
    <n v="2025"/>
    <x v="0"/>
    <x v="1"/>
    <n v="0.5"/>
    <n v="59.297000000000004"/>
    <d v="2025-01-20T00:00:00"/>
  </r>
  <r>
    <x v="0"/>
    <n v="555"/>
    <n v="1"/>
    <d v="2025-08-05T00:00:00"/>
    <d v="2025-08-09T00:00:00"/>
    <d v="2025-08-15T00:00:00"/>
    <x v="0"/>
    <n v="32"/>
    <m/>
    <n v="5682"/>
    <s v="USD"/>
    <n v="4886.5199999999995"/>
    <n v="5682"/>
    <n v="534.11"/>
    <n v="459.33460000000002"/>
    <n v="534.11"/>
    <n v="9.400035198873638E-2"/>
    <x v="11"/>
    <x v="1"/>
    <n v="8"/>
    <n v="2025"/>
    <n v="45929"/>
    <s v="septiembre"/>
    <n v="2025"/>
    <x v="0"/>
    <x v="0"/>
    <n v="0"/>
    <n v="459.33460000000002"/>
    <d v="2024-09-17T00:00:00"/>
  </r>
  <r>
    <x v="0"/>
    <n v="556"/>
    <n v="1"/>
    <d v="2025-08-05T00:00:00"/>
    <d v="2025-08-05T00:00:00"/>
    <d v="2025-08-05T00:00:00"/>
    <x v="0"/>
    <n v="32"/>
    <m/>
    <n v="13220.5"/>
    <s v="USD"/>
    <n v="11369.63"/>
    <n v="13220.5"/>
    <n v="609.14"/>
    <n v="523.86040000000003"/>
    <n v="609.14"/>
    <n v="4.6075413184070199E-2"/>
    <x v="11"/>
    <x v="1"/>
    <n v="8"/>
    <n v="2025"/>
    <n v="45919"/>
    <s v="septiembre"/>
    <n v="2025"/>
    <x v="0"/>
    <x v="0"/>
    <n v="0"/>
    <n v="523.86040000000003"/>
    <d v="2024-09-17T00:00:00"/>
  </r>
  <r>
    <x v="0"/>
    <n v="557"/>
    <n v="1"/>
    <d v="2025-08-05T00:00:00"/>
    <d v="2025-05-02T00:00:00"/>
    <d v="2025-07-17T00:00:00"/>
    <x v="5"/>
    <n v="32"/>
    <m/>
    <n v="8329.19"/>
    <s v="USD"/>
    <n v="7163.1034"/>
    <n v="8329.19"/>
    <n v="761.59"/>
    <n v="654.9674"/>
    <n v="761.59"/>
    <n v="9.1436262109520855E-2"/>
    <x v="11"/>
    <x v="1"/>
    <n v="5"/>
    <n v="2025"/>
    <n v="45900"/>
    <s v="agosto"/>
    <n v="2025"/>
    <x v="0"/>
    <x v="1"/>
    <n v="0.75"/>
    <n v="163.74185"/>
    <d v="2024-09-01T00:00:00"/>
  </r>
  <r>
    <x v="0"/>
    <n v="558"/>
    <n v="1"/>
    <d v="2025-08-06T00:00:00"/>
    <d v="2025-07-23T00:00:00"/>
    <d v="2025-08-12T00:00:00"/>
    <x v="0"/>
    <n v="32"/>
    <s v="MARC1989,MARIELLAP"/>
    <n v="16034.17"/>
    <s v="USD"/>
    <n v="13789.386199999999"/>
    <n v="16034.17"/>
    <n v="1559.84"/>
    <n v="1341.4623999999999"/>
    <n v="1559.84"/>
    <n v="9.7282241612755754E-2"/>
    <x v="11"/>
    <x v="1"/>
    <n v="7"/>
    <n v="2025"/>
    <n v="45926"/>
    <s v="septiembre"/>
    <n v="2025"/>
    <x v="0"/>
    <x v="0"/>
    <n v="0"/>
    <n v="1341.4623999999999"/>
    <d v="2024-09-17T00:00:00"/>
  </r>
  <r>
    <x v="0"/>
    <n v="562"/>
    <n v="1"/>
    <d v="2025-08-08T00:00:00"/>
    <d v="2025-08-22T00:00:00"/>
    <d v="2025-08-23T00:00:00"/>
    <x v="21"/>
    <n v="32"/>
    <s v="MARC1989"/>
    <n v="2837.24"/>
    <s v="USD"/>
    <n v="2440.0263999999997"/>
    <n v="2837.24"/>
    <n v="345.45"/>
    <n v="297.08699999999999"/>
    <n v="345.45"/>
    <n v="0.12175564985690319"/>
    <x v="11"/>
    <x v="1"/>
    <n v="8"/>
    <n v="2025"/>
    <n v="45937"/>
    <s v="octubre"/>
    <n v="2025"/>
    <x v="0"/>
    <x v="0"/>
    <n v="0"/>
    <n v="297.08699999999999"/>
    <d v="2025-07-07T00:00:00"/>
  </r>
  <r>
    <x v="0"/>
    <n v="568"/>
    <n v="1"/>
    <d v="2025-08-12T00:00:00"/>
    <d v="2025-04-10T00:00:00"/>
    <d v="2025-04-12T00:00:00"/>
    <x v="18"/>
    <n v="33"/>
    <m/>
    <n v="2700"/>
    <s v="GPB"/>
    <n v="3104.9999999999995"/>
    <n v="3618"/>
    <n v="178.74"/>
    <n v="205.55099999999999"/>
    <n v="239.51160000000002"/>
    <n v="6.6200000000000009E-2"/>
    <x v="11"/>
    <x v="1"/>
    <n v="4"/>
    <n v="2025"/>
    <n v="45804"/>
    <s v="mayo"/>
    <n v="2025"/>
    <x v="0"/>
    <x v="1"/>
    <n v="0.5"/>
    <n v="102.77549999999999"/>
    <d v="2024-12-13T00:00:00"/>
  </r>
  <r>
    <x v="0"/>
    <n v="572"/>
    <n v="1"/>
    <d v="2025-08-13T00:00:00"/>
    <d v="2025-05-26T00:00:00"/>
    <d v="2025-06-15T00:00:00"/>
    <x v="5"/>
    <n v="33"/>
    <m/>
    <n v="10105.09"/>
    <s v="USD"/>
    <n v="8690.3773999999994"/>
    <n v="10105.09"/>
    <n v="819.34"/>
    <n v="704.63239999999996"/>
    <n v="819.34"/>
    <n v="8.1081910205648838E-2"/>
    <x v="11"/>
    <x v="1"/>
    <n v="5"/>
    <n v="2025"/>
    <n v="45868"/>
    <s v="julio"/>
    <n v="2025"/>
    <x v="0"/>
    <x v="1"/>
    <n v="0.75"/>
    <n v="176.15809999999999"/>
    <d v="2024-09-01T00:00:00"/>
  </r>
  <r>
    <x v="0"/>
    <n v="573"/>
    <n v="1"/>
    <d v="2025-08-13T00:00:00"/>
    <d v="2025-05-30T00:00:00"/>
    <d v="2025-06-02T00:00:00"/>
    <x v="5"/>
    <n v="33"/>
    <m/>
    <n v="6668"/>
    <s v="USD"/>
    <n v="5734.48"/>
    <n v="6668"/>
    <n v="669.28"/>
    <n v="575.58079999999995"/>
    <n v="669.28"/>
    <n v="0.10037192561487703"/>
    <x v="11"/>
    <x v="1"/>
    <n v="5"/>
    <n v="2025"/>
    <n v="45855"/>
    <s v="julio"/>
    <n v="2025"/>
    <x v="0"/>
    <x v="1"/>
    <n v="0.75"/>
    <n v="143.89519999999999"/>
    <d v="2024-09-01T00:00:00"/>
  </r>
  <r>
    <x v="0"/>
    <n v="575"/>
    <n v="1"/>
    <d v="2025-08-13T00:00:00"/>
    <d v="2025-07-26T00:00:00"/>
    <d v="2025-08-18T00:00:00"/>
    <x v="0"/>
    <n v="33"/>
    <m/>
    <n v="21032.86"/>
    <s v="USD"/>
    <n v="18088.259600000001"/>
    <n v="21032.86"/>
    <n v="2150.3000000000002"/>
    <n v="1849.258"/>
    <n v="2150.3000000000002"/>
    <n v="0.1022352642484189"/>
    <x v="11"/>
    <x v="1"/>
    <n v="7"/>
    <n v="2025"/>
    <n v="45932"/>
    <s v="octubre"/>
    <n v="2025"/>
    <x v="0"/>
    <x v="0"/>
    <n v="0"/>
    <n v="1849.258"/>
    <d v="2024-09-17T00:00:00"/>
  </r>
  <r>
    <x v="0"/>
    <n v="576"/>
    <n v="1"/>
    <d v="2025-08-13T00:00:00"/>
    <d v="2025-09-02T00:00:00"/>
    <d v="2025-09-05T00:00:00"/>
    <x v="0"/>
    <n v="33"/>
    <s v="LUISHDZ"/>
    <n v="10684"/>
    <s v="USD"/>
    <n v="9188.24"/>
    <n v="10684"/>
    <n v="608.79"/>
    <n v="523.55939999999998"/>
    <n v="608.79"/>
    <n v="5.6981467615125424E-2"/>
    <x v="11"/>
    <x v="1"/>
    <n v="9"/>
    <n v="2025"/>
    <n v="45950"/>
    <s v="octubre"/>
    <n v="2025"/>
    <x v="0"/>
    <x v="0"/>
    <n v="0"/>
    <n v="523.55939999999998"/>
    <d v="2024-09-17T00:00:00"/>
  </r>
  <r>
    <x v="0"/>
    <n v="581"/>
    <n v="1"/>
    <d v="2025-08-14T00:00:00"/>
    <d v="2025-08-15T00:00:00"/>
    <d v="2025-08-17T00:00:00"/>
    <x v="21"/>
    <n v="33"/>
    <s v="MARC1989"/>
    <n v="1917.44"/>
    <s v="USD"/>
    <n v="1648.9983999999999"/>
    <n v="1917.44"/>
    <n v="211.22"/>
    <n v="181.64920000000001"/>
    <n v="211.22"/>
    <n v="0.11015729305740989"/>
    <x v="11"/>
    <x v="1"/>
    <n v="8"/>
    <n v="2025"/>
    <n v="45931"/>
    <s v="octubre"/>
    <n v="2025"/>
    <x v="0"/>
    <x v="0"/>
    <n v="0"/>
    <n v="181.64920000000001"/>
    <d v="2025-07-07T00:00:00"/>
  </r>
  <r>
    <x v="0"/>
    <n v="583"/>
    <n v="1"/>
    <d v="2025-08-15T00:00:00"/>
    <d v="2025-08-05T00:00:00"/>
    <d v="2025-08-10T00:00:00"/>
    <x v="20"/>
    <n v="33"/>
    <s v="JAIMEG"/>
    <n v="13550"/>
    <s v="EUR"/>
    <n v="13550"/>
    <n v="15717.999999999998"/>
    <n v="350.2"/>
    <n v="350.2"/>
    <n v="406.23199999999997"/>
    <n v="2.5845018450184502E-2"/>
    <x v="11"/>
    <x v="1"/>
    <n v="8"/>
    <n v="2025"/>
    <n v="45924"/>
    <s v="septiembre"/>
    <n v="2025"/>
    <x v="0"/>
    <x v="0"/>
    <n v="0.05"/>
    <n v="332.69"/>
    <d v="2025-03-03T00:00:00"/>
  </r>
  <r>
    <x v="0"/>
    <n v="586"/>
    <n v="1"/>
    <d v="2025-08-15T00:00:00"/>
    <d v="2025-08-25T00:00:00"/>
    <d v="2025-09-26T00:00:00"/>
    <x v="5"/>
    <n v="33"/>
    <m/>
    <n v="3217.4"/>
    <s v="USD"/>
    <n v="2766.9639999999999"/>
    <n v="3217.4"/>
    <n v="151.5"/>
    <n v="130.29"/>
    <n v="151.5"/>
    <n v="4.7087710573755201E-2"/>
    <x v="11"/>
    <x v="1"/>
    <n v="8"/>
    <n v="2025"/>
    <n v="45971"/>
    <s v="noviembre"/>
    <n v="2025"/>
    <x v="0"/>
    <x v="1"/>
    <n v="0.75"/>
    <n v="32.572499999999991"/>
    <d v="2024-09-01T00:00:00"/>
  </r>
  <r>
    <x v="0"/>
    <n v="587"/>
    <n v="1"/>
    <d v="2025-08-15T00:00:00"/>
    <d v="2025-08-22T00:00:00"/>
    <d v="2025-08-23T00:00:00"/>
    <x v="20"/>
    <n v="33"/>
    <m/>
    <n v="1971.8"/>
    <s v="USD"/>
    <n v="1695.748"/>
    <n v="1971.8"/>
    <n v="149.93"/>
    <n v="128.93979999999999"/>
    <n v="149.93"/>
    <n v="7.6037123440511195E-2"/>
    <x v="11"/>
    <x v="1"/>
    <n v="8"/>
    <n v="2025"/>
    <n v="45937"/>
    <s v="octubre"/>
    <n v="2025"/>
    <x v="0"/>
    <x v="0"/>
    <n v="0.05"/>
    <n v="122.49280999999999"/>
    <d v="2025-03-03T00:00:00"/>
  </r>
  <r>
    <x v="0"/>
    <n v="588"/>
    <n v="1"/>
    <d v="2025-08-15T00:00:00"/>
    <d v="2025-09-11T00:00:00"/>
    <d v="2025-09-15T00:00:00"/>
    <x v="21"/>
    <n v="33"/>
    <s v="MARC1989"/>
    <n v="1299"/>
    <s v="EUR"/>
    <n v="1299"/>
    <n v="1506.84"/>
    <n v="105.71"/>
    <n v="105.71"/>
    <n v="122.62359999999998"/>
    <n v="8.1377983063895293E-2"/>
    <x v="11"/>
    <x v="1"/>
    <n v="9"/>
    <n v="2025"/>
    <n v="45960"/>
    <s v="octubre"/>
    <n v="2025"/>
    <x v="0"/>
    <x v="0"/>
    <n v="0"/>
    <n v="105.71"/>
    <d v="2025-07-07T00:00:00"/>
  </r>
  <r>
    <x v="0"/>
    <n v="589"/>
    <n v="1"/>
    <d v="2025-08-15T00:00:00"/>
    <d v="2025-08-18T00:00:00"/>
    <d v="2025-08-20T00:00:00"/>
    <x v="21"/>
    <n v="33"/>
    <s v="JORGEP,MARC1989"/>
    <n v="1500"/>
    <s v="GPB"/>
    <n v="1724.9999999999998"/>
    <n v="2010.0000000000002"/>
    <n v="117.5"/>
    <n v="135.125"/>
    <n v="157.45000000000002"/>
    <n v="7.8333333333333338E-2"/>
    <x v="11"/>
    <x v="1"/>
    <n v="8"/>
    <n v="2025"/>
    <n v="45934"/>
    <s v="octubre"/>
    <n v="2025"/>
    <x v="0"/>
    <x v="0"/>
    <n v="0"/>
    <n v="135.125"/>
    <d v="2025-07-07T00:00:00"/>
  </r>
  <r>
    <x v="0"/>
    <n v="590"/>
    <n v="1"/>
    <d v="2025-08-18T00:00:00"/>
    <d v="2025-07-04T00:00:00"/>
    <d v="2025-07-08T00:00:00"/>
    <x v="1"/>
    <n v="34"/>
    <m/>
    <n v="3097.62"/>
    <s v="USD"/>
    <n v="2663.9531999999999"/>
    <n v="3097.62"/>
    <n v="169.76"/>
    <n v="145.99359999999999"/>
    <n v="169.76"/>
    <n v="5.480336516422285E-2"/>
    <x v="11"/>
    <x v="1"/>
    <n v="7"/>
    <n v="2025"/>
    <n v="45891"/>
    <s v="agosto"/>
    <n v="2025"/>
    <x v="0"/>
    <x v="1"/>
    <n v="0.5"/>
    <n v="72.996799999999993"/>
    <d v="2024-09-01T00:00:00"/>
  </r>
  <r>
    <x v="0"/>
    <n v="593"/>
    <n v="1"/>
    <d v="2025-08-18T00:00:00"/>
    <d v="2025-07-30T00:00:00"/>
    <d v="2025-07-31T00:00:00"/>
    <x v="5"/>
    <n v="34"/>
    <m/>
    <n v="1877"/>
    <s v="USD"/>
    <n v="1614.22"/>
    <n v="1877"/>
    <n v="128.72999999999999"/>
    <n v="110.70779999999999"/>
    <n v="128.72999999999999"/>
    <n v="6.858284496537026E-2"/>
    <x v="11"/>
    <x v="1"/>
    <n v="7"/>
    <n v="2025"/>
    <n v="45914"/>
    <s v="septiembre"/>
    <n v="2025"/>
    <x v="0"/>
    <x v="1"/>
    <n v="0.75"/>
    <n v="27.676950000000005"/>
    <d v="2024-09-01T00:00:00"/>
  </r>
  <r>
    <x v="0"/>
    <n v="595"/>
    <n v="1"/>
    <d v="2025-08-18T00:00:00"/>
    <d v="2025-09-07T00:00:00"/>
    <d v="2025-09-26T00:00:00"/>
    <x v="5"/>
    <n v="34"/>
    <m/>
    <n v="17817.63"/>
    <s v="EUR"/>
    <n v="17817.63"/>
    <n v="20668.450799999999"/>
    <n v="2721.63"/>
    <n v="2721.63"/>
    <n v="3157.0907999999999"/>
    <n v="0.15274927136774083"/>
    <x v="11"/>
    <x v="1"/>
    <n v="9"/>
    <n v="2025"/>
    <n v="45971"/>
    <s v="noviembre"/>
    <n v="2025"/>
    <x v="0"/>
    <x v="1"/>
    <n v="0.75"/>
    <n v="680.40750000000003"/>
    <d v="2024-09-01T00:00:00"/>
  </r>
  <r>
    <x v="0"/>
    <n v="598"/>
    <n v="1"/>
    <d v="2025-08-19T00:00:00"/>
    <d v="2025-08-07T00:00:00"/>
    <d v="2025-08-10T00:00:00"/>
    <x v="19"/>
    <n v="34"/>
    <m/>
    <n v="2856"/>
    <s v="EUR"/>
    <n v="2856"/>
    <n v="3312.9599999999996"/>
    <n v="402.69"/>
    <n v="402.69"/>
    <n v="467.12039999999996"/>
    <n v="0.14099789915966388"/>
    <x v="11"/>
    <x v="1"/>
    <n v="8"/>
    <n v="2025"/>
    <n v="45924"/>
    <s v="septiembre"/>
    <n v="2025"/>
    <x v="0"/>
    <x v="1"/>
    <n v="0.6"/>
    <n v="161.07600000000002"/>
    <d v="2025-03-24T00:00:00"/>
  </r>
  <r>
    <x v="0"/>
    <n v="602"/>
    <n v="1"/>
    <d v="2025-08-21T00:00:00"/>
    <d v="2025-09-10T00:00:00"/>
    <d v="2025-09-14T00:00:00"/>
    <x v="22"/>
    <n v="34"/>
    <m/>
    <n v="4020"/>
    <s v="EUR"/>
    <n v="4020"/>
    <n v="4663.2"/>
    <n v="515.35"/>
    <n v="515.35"/>
    <n v="597.80600000000004"/>
    <n v="0.12819651741293533"/>
    <x v="11"/>
    <x v="1"/>
    <n v="9"/>
    <n v="2025"/>
    <n v="45959"/>
    <s v="octubre"/>
    <n v="2025"/>
    <x v="0"/>
    <x v="1"/>
    <n v="0.65"/>
    <n v="180.3725"/>
    <d v="2025-07-14T00:00:00"/>
  </r>
  <r>
    <x v="0"/>
    <n v="603"/>
    <n v="1"/>
    <d v="2025-08-21T00:00:00"/>
    <d v="2025-08-24T00:00:00"/>
    <d v="2025-08-27T00:00:00"/>
    <x v="22"/>
    <n v="34"/>
    <m/>
    <n v="5322"/>
    <s v="USD"/>
    <n v="4576.92"/>
    <n v="5322"/>
    <n v="750.4"/>
    <n v="645.34399999999994"/>
    <n v="750.4"/>
    <n v="0.14099962420142803"/>
    <x v="11"/>
    <x v="1"/>
    <n v="8"/>
    <n v="2025"/>
    <n v="45941"/>
    <s v="octubre"/>
    <n v="2025"/>
    <x v="0"/>
    <x v="1"/>
    <n v="0.65"/>
    <n v="225.87039999999996"/>
    <d v="2025-07-14T00:00:00"/>
  </r>
  <r>
    <x v="0"/>
    <n v="605"/>
    <n v="1"/>
    <d v="2025-08-21T00:00:00"/>
    <d v="2025-09-25T00:00:00"/>
    <d v="2025-09-29T00:00:00"/>
    <x v="22"/>
    <n v="34"/>
    <m/>
    <n v="4226"/>
    <s v="USD"/>
    <n v="3634.36"/>
    <n v="4226"/>
    <n v="388.4"/>
    <n v="334.024"/>
    <n v="388.4"/>
    <n v="9.1907240889730235E-2"/>
    <x v="11"/>
    <x v="1"/>
    <n v="9"/>
    <n v="2025"/>
    <n v="45974"/>
    <s v="noviembre"/>
    <n v="2025"/>
    <x v="0"/>
    <x v="1"/>
    <n v="0.65"/>
    <n v="116.9084"/>
    <d v="2025-07-14T00:00:00"/>
  </r>
  <r>
    <x v="0"/>
    <n v="607"/>
    <n v="1"/>
    <d v="2025-08-21T00:00:00"/>
    <d v="2025-07-31T00:00:00"/>
    <d v="2025-08-03T00:00:00"/>
    <x v="22"/>
    <n v="34"/>
    <m/>
    <n v="9570"/>
    <s v="EUR"/>
    <n v="9570"/>
    <n v="11101.199999999999"/>
    <n v="1023.93"/>
    <n v="1023.93"/>
    <n v="1187.7587999999998"/>
    <n v="0.10699373040752351"/>
    <x v="11"/>
    <x v="1"/>
    <n v="7"/>
    <n v="2025"/>
    <n v="45917"/>
    <s v="septiembre"/>
    <n v="2025"/>
    <x v="0"/>
    <x v="1"/>
    <n v="0.65"/>
    <n v="358.37549999999999"/>
    <d v="2025-07-14T00:00:00"/>
  </r>
  <r>
    <x v="0"/>
    <n v="615"/>
    <n v="1"/>
    <d v="2025-08-25T00:00:00"/>
    <d v="2025-09-30T00:00:00"/>
    <d v="2025-10-05T00:00:00"/>
    <x v="9"/>
    <n v="35"/>
    <m/>
    <n v="7230"/>
    <s v="EUR"/>
    <n v="7230"/>
    <n v="8386.7999999999993"/>
    <n v="679.72"/>
    <n v="679.72"/>
    <n v="788.47519999999997"/>
    <n v="9.4013831258644542E-2"/>
    <x v="11"/>
    <x v="1"/>
    <n v="9"/>
    <n v="2025"/>
    <n v="45980"/>
    <s v="noviembre"/>
    <n v="2025"/>
    <x v="0"/>
    <x v="1"/>
    <n v="0.5"/>
    <n v="339.86"/>
    <d v="2025-01-20T00:00:00"/>
  </r>
  <r>
    <x v="0"/>
    <n v="616"/>
    <n v="1"/>
    <d v="2025-08-25T00:00:00"/>
    <d v="2025-08-01T00:00:00"/>
    <d v="2025-08-10T00:00:00"/>
    <x v="22"/>
    <n v="35"/>
    <m/>
    <n v="4752"/>
    <s v="CHF"/>
    <n v="5084.6400000000003"/>
    <n v="5940"/>
    <n v="445.99"/>
    <n v="477.20930000000004"/>
    <n v="557.48749999999995"/>
    <n v="9.385311447811448E-2"/>
    <x v="11"/>
    <x v="1"/>
    <n v="8"/>
    <n v="2025"/>
    <n v="45924"/>
    <s v="septiembre"/>
    <n v="2025"/>
    <x v="0"/>
    <x v="1"/>
    <n v="0.65"/>
    <n v="167.02325500000001"/>
    <d v="2025-07-14T00:00:00"/>
  </r>
  <r>
    <x v="0"/>
    <n v="617"/>
    <n v="1"/>
    <d v="2025-08-25T00:00:00"/>
    <d v="2025-09-14T00:00:00"/>
    <d v="2025-09-25T00:00:00"/>
    <x v="4"/>
    <n v="35"/>
    <m/>
    <n v="7061.39"/>
    <s v="USD"/>
    <n v="6072.7954"/>
    <n v="7061.39"/>
    <n v="706.69"/>
    <n v="607.75340000000006"/>
    <n v="706.69"/>
    <n v="0.10007802996293932"/>
    <x v="11"/>
    <x v="1"/>
    <n v="9"/>
    <n v="2025"/>
    <n v="45970"/>
    <s v="noviembre"/>
    <n v="2025"/>
    <x v="0"/>
    <x v="1"/>
    <n v="0.5"/>
    <n v="303.87670000000003"/>
    <d v="2025-01-08T00:00:00"/>
  </r>
  <r>
    <x v="0"/>
    <n v="622"/>
    <n v="1"/>
    <d v="2025-08-26T00:00:00"/>
    <d v="2025-09-28T00:00:00"/>
    <d v="2025-10-01T00:00:00"/>
    <x v="22"/>
    <n v="35"/>
    <m/>
    <n v="3010"/>
    <s v="EUR"/>
    <n v="3010"/>
    <n v="3491.6"/>
    <n v="376.76"/>
    <n v="376.76"/>
    <n v="437.04159999999996"/>
    <n v="0.12516943521594684"/>
    <x v="11"/>
    <x v="1"/>
    <n v="9"/>
    <n v="2025"/>
    <n v="45976"/>
    <s v="noviembre"/>
    <n v="2025"/>
    <x v="0"/>
    <x v="1"/>
    <n v="0.65"/>
    <n v="131.86599999999999"/>
    <d v="2025-07-14T00:00:00"/>
  </r>
  <r>
    <x v="0"/>
    <n v="624"/>
    <n v="1"/>
    <d v="2025-08-26T00:00:00"/>
    <d v="2025-07-05T00:00:00"/>
    <d v="2025-07-13T00:00:00"/>
    <x v="20"/>
    <n v="35"/>
    <s v="MARC1989"/>
    <n v="7360.8"/>
    <s v="USD"/>
    <n v="6330.2880000000005"/>
    <n v="7360.8"/>
    <n v="909.87"/>
    <n v="782.48820000000001"/>
    <n v="909.87"/>
    <n v="0.12361020541245515"/>
    <x v="11"/>
    <x v="1"/>
    <n v="7"/>
    <n v="2025"/>
    <n v="45896"/>
    <s v="agosto"/>
    <n v="2025"/>
    <x v="0"/>
    <x v="0"/>
    <n v="0.05"/>
    <n v="743.36378999999999"/>
    <d v="2025-03-03T00:00:00"/>
  </r>
  <r>
    <x v="0"/>
    <n v="631"/>
    <n v="1"/>
    <d v="2025-08-26T00:00:00"/>
    <d v="2025-08-28T00:00:00"/>
    <d v="2025-09-16T00:00:00"/>
    <x v="0"/>
    <n v="35"/>
    <m/>
    <n v="10037.469999999999"/>
    <s v="USD"/>
    <n v="8632.2241999999987"/>
    <n v="10037.469999999999"/>
    <n v="1052.1099999999999"/>
    <n v="904.81459999999993"/>
    <n v="1052.1099999999999"/>
    <n v="0.10481824603211766"/>
    <x v="11"/>
    <x v="1"/>
    <n v="8"/>
    <n v="2025"/>
    <n v="45961"/>
    <s v="octubre"/>
    <n v="2025"/>
    <x v="0"/>
    <x v="0"/>
    <n v="0"/>
    <n v="904.81459999999993"/>
    <d v="2024-09-17T00:00:00"/>
  </r>
  <r>
    <x v="0"/>
    <n v="633"/>
    <n v="1"/>
    <d v="2025-08-27T00:00:00"/>
    <d v="2025-09-30T00:00:00"/>
    <d v="2025-10-03T00:00:00"/>
    <x v="9"/>
    <n v="35"/>
    <m/>
    <n v="3630"/>
    <s v="EUR"/>
    <n v="3630"/>
    <n v="4210.7999999999993"/>
    <n v="341.22"/>
    <n v="341.22"/>
    <n v="395.8152"/>
    <n v="9.4000000000000014E-2"/>
    <x v="11"/>
    <x v="1"/>
    <n v="9"/>
    <n v="2025"/>
    <n v="45978"/>
    <s v="noviembre"/>
    <n v="2025"/>
    <x v="0"/>
    <x v="1"/>
    <n v="0.5"/>
    <n v="170.61"/>
    <d v="2025-01-20T00:00:00"/>
  </r>
  <r>
    <x v="0"/>
    <n v="634"/>
    <n v="1"/>
    <d v="2025-08-27T00:00:00"/>
    <d v="2025-09-30T00:00:00"/>
    <d v="2025-10-04T00:00:00"/>
    <x v="9"/>
    <n v="35"/>
    <m/>
    <n v="3528"/>
    <s v="EUR"/>
    <n v="3528"/>
    <n v="4092.4799999999996"/>
    <n v="331.63"/>
    <n v="331.63"/>
    <n v="384.69079999999997"/>
    <n v="9.3999433106575964E-2"/>
    <x v="11"/>
    <x v="1"/>
    <n v="9"/>
    <n v="2025"/>
    <n v="45979"/>
    <s v="noviembre"/>
    <n v="2025"/>
    <x v="0"/>
    <x v="1"/>
    <n v="0.5"/>
    <n v="165.815"/>
    <d v="2025-01-20T00:00:00"/>
  </r>
  <r>
    <x v="0"/>
    <n v="635"/>
    <n v="1"/>
    <d v="2025-08-27T00:00:00"/>
    <d v="2025-08-30T00:00:00"/>
    <d v="2025-09-04T00:00:00"/>
    <x v="22"/>
    <n v="35"/>
    <m/>
    <n v="5000"/>
    <s v="GPB"/>
    <n v="5750"/>
    <n v="6700"/>
    <n v="391.67"/>
    <n v="450.4205"/>
    <n v="524.83780000000002"/>
    <n v="7.8334000000000001E-2"/>
    <x v="11"/>
    <x v="1"/>
    <n v="8"/>
    <n v="2025"/>
    <n v="45949"/>
    <s v="octubre"/>
    <n v="2025"/>
    <x v="0"/>
    <x v="1"/>
    <n v="0.65"/>
    <n v="157.647175"/>
    <d v="2025-07-14T00:00:00"/>
  </r>
  <r>
    <x v="0"/>
    <n v="636"/>
    <n v="1"/>
    <d v="2025-08-27T00:00:00"/>
    <d v="2025-09-07T00:00:00"/>
    <d v="2025-09-08T00:00:00"/>
    <x v="22"/>
    <n v="35"/>
    <m/>
    <n v="1221"/>
    <s v="EUR"/>
    <n v="1221"/>
    <n v="1416.36"/>
    <n v="358.14"/>
    <n v="358.14"/>
    <n v="415.44239999999996"/>
    <n v="0.29331695331695329"/>
    <x v="11"/>
    <x v="1"/>
    <n v="9"/>
    <n v="2025"/>
    <n v="45953"/>
    <s v="octubre"/>
    <n v="2025"/>
    <x v="0"/>
    <x v="1"/>
    <n v="0.65"/>
    <n v="125.34899999999999"/>
    <d v="2025-07-14T00:00:00"/>
  </r>
  <r>
    <x v="0"/>
    <n v="642"/>
    <n v="1"/>
    <d v="2025-08-28T00:00:00"/>
    <d v="2025-09-07T00:00:00"/>
    <d v="2025-09-10T00:00:00"/>
    <x v="22"/>
    <n v="35"/>
    <m/>
    <n v="7395"/>
    <s v="EUR"/>
    <n v="7395"/>
    <n v="8578.1999999999989"/>
    <n v="720.46"/>
    <n v="720.46"/>
    <n v="835.73360000000002"/>
    <n v="9.7425287356321846E-2"/>
    <x v="11"/>
    <x v="1"/>
    <n v="9"/>
    <n v="2025"/>
    <n v="45955"/>
    <s v="octubre"/>
    <n v="2025"/>
    <x v="0"/>
    <x v="1"/>
    <n v="0.65"/>
    <n v="252.161"/>
    <d v="2025-07-14T00:00:00"/>
  </r>
  <r>
    <x v="0"/>
    <n v="650"/>
    <n v="1"/>
    <d v="2025-08-28T00:00:00"/>
    <d v="2025-08-27T00:00:00"/>
    <d v="2025-08-30T00:00:00"/>
    <x v="22"/>
    <n v="35"/>
    <m/>
    <n v="1928.28"/>
    <s v="EUR"/>
    <n v="1928.28"/>
    <n v="2236.8047999999999"/>
    <n v="174.84"/>
    <n v="174.84"/>
    <n v="202.81439999999998"/>
    <n v="9.0671479245752695E-2"/>
    <x v="11"/>
    <x v="1"/>
    <n v="8"/>
    <n v="2025"/>
    <n v="45944"/>
    <s v="octubre"/>
    <n v="2025"/>
    <x v="0"/>
    <x v="1"/>
    <n v="0.65"/>
    <n v="61.194000000000003"/>
    <d v="2025-07-14T00:00:00"/>
  </r>
  <r>
    <x v="0"/>
    <n v="651"/>
    <n v="1"/>
    <d v="2025-08-28T00:00:00"/>
    <d v="2025-10-23T00:00:00"/>
    <d v="2025-10-26T00:00:00"/>
    <x v="22"/>
    <n v="35"/>
    <m/>
    <n v="4760"/>
    <s v="USD"/>
    <n v="4093.6"/>
    <n v="4760"/>
    <n v="493.5"/>
    <n v="424.40999999999997"/>
    <n v="493.5"/>
    <n v="0.10367647058823529"/>
    <x v="11"/>
    <x v="1"/>
    <n v="10"/>
    <n v="2025"/>
    <n v="46001"/>
    <s v="diciembre"/>
    <n v="2025"/>
    <x v="0"/>
    <x v="1"/>
    <n v="0.65"/>
    <n v="148.54349999999999"/>
    <d v="2025-07-14T00:00:00"/>
  </r>
  <r>
    <x v="0"/>
    <n v="652"/>
    <n v="1"/>
    <d v="2025-08-28T00:00:00"/>
    <d v="2025-09-21T00:00:00"/>
    <d v="2025-09-24T00:00:00"/>
    <x v="22"/>
    <n v="35"/>
    <m/>
    <n v="1990"/>
    <s v="EUR"/>
    <n v="1990"/>
    <n v="2308.3999999999996"/>
    <n v="187.06"/>
    <n v="187.06"/>
    <n v="216.9896"/>
    <n v="9.4E-2"/>
    <x v="11"/>
    <x v="1"/>
    <n v="9"/>
    <n v="2025"/>
    <n v="45969"/>
    <s v="noviembre"/>
    <n v="2025"/>
    <x v="0"/>
    <x v="1"/>
    <n v="0.65"/>
    <n v="65.471000000000004"/>
    <d v="2025-07-14T00:00:00"/>
  </r>
  <r>
    <x v="0"/>
    <n v="657"/>
    <n v="1"/>
    <d v="2025-09-02T00:00:00"/>
    <d v="2025-06-18T00:00:00"/>
    <d v="2025-06-21T00:00:00"/>
    <x v="17"/>
    <n v="36"/>
    <m/>
    <n v="2724.75"/>
    <s v="USD"/>
    <n v="2343.2849999999999"/>
    <n v="2724.75"/>
    <n v="217.52"/>
    <n v="187.06720000000001"/>
    <n v="217.52"/>
    <n v="7.9831177172217646E-2"/>
    <x v="0"/>
    <x v="1"/>
    <n v="6"/>
    <n v="2025"/>
    <n v="45874"/>
    <s v="agosto"/>
    <n v="2025"/>
    <x v="0"/>
    <x v="1"/>
    <n v="0.6"/>
    <n v="74.826880000000003"/>
    <d v="2025-05-30T00:00:00"/>
  </r>
  <r>
    <x v="0"/>
    <n v="660"/>
    <n v="1"/>
    <d v="2025-09-02T00:00:00"/>
    <d v="2025-08-09T00:00:00"/>
    <d v="2025-08-15T00:00:00"/>
    <x v="5"/>
    <n v="36"/>
    <m/>
    <n v="20000"/>
    <s v="USD"/>
    <n v="17200"/>
    <n v="20000"/>
    <n v="1500"/>
    <n v="1290"/>
    <n v="1500"/>
    <n v="7.4999999999999997E-2"/>
    <x v="0"/>
    <x v="1"/>
    <n v="8"/>
    <n v="2025"/>
    <n v="45929"/>
    <s v="septiembre"/>
    <n v="2025"/>
    <x v="0"/>
    <x v="1"/>
    <n v="0.75"/>
    <n v="322.5"/>
    <d v="2024-09-01T00:00:00"/>
  </r>
  <r>
    <x v="0"/>
    <n v="664"/>
    <n v="1"/>
    <d v="2025-09-03T00:00:00"/>
    <d v="2025-07-23T00:00:00"/>
    <d v="2025-07-24T00:00:00"/>
    <x v="22"/>
    <n v="36"/>
    <m/>
    <n v="940"/>
    <s v="USD"/>
    <n v="808.4"/>
    <n v="940"/>
    <n v="80.25"/>
    <n v="69.015000000000001"/>
    <n v="80.25"/>
    <n v="8.537234042553192E-2"/>
    <x v="0"/>
    <x v="1"/>
    <n v="7"/>
    <n v="2025"/>
    <n v="45907"/>
    <s v="septiembre"/>
    <n v="2025"/>
    <x v="0"/>
    <x v="1"/>
    <n v="0.65"/>
    <n v="24.155249999999995"/>
    <d v="2025-07-14T00:00:00"/>
  </r>
  <r>
    <x v="0"/>
    <n v="666"/>
    <n v="1"/>
    <d v="2025-09-04T00:00:00"/>
    <d v="2025-09-10T00:00:00"/>
    <d v="2025-09-12T00:00:00"/>
    <x v="17"/>
    <n v="36"/>
    <m/>
    <n v="2955"/>
    <s v="EUR"/>
    <n v="2955"/>
    <n v="3427.7999999999997"/>
    <n v="590"/>
    <n v="590"/>
    <n v="684.4"/>
    <n v="0.19966159052453469"/>
    <x v="0"/>
    <x v="1"/>
    <n v="9"/>
    <n v="2025"/>
    <n v="45957"/>
    <s v="octubre"/>
    <n v="2025"/>
    <x v="0"/>
    <x v="1"/>
    <n v="0.6"/>
    <n v="236"/>
    <d v="2025-05-30T00:00:00"/>
  </r>
  <r>
    <x v="0"/>
    <n v="668"/>
    <n v="1"/>
    <d v="2025-09-04T00:00:00"/>
    <d v="2025-04-25T00:00:00"/>
    <d v="2025-04-29T00:00:00"/>
    <x v="22"/>
    <n v="36"/>
    <m/>
    <n v="4700"/>
    <s v="EUR"/>
    <n v="4700"/>
    <n v="5452"/>
    <n v="364.25"/>
    <n v="364.25"/>
    <n v="422.53"/>
    <n v="7.7499999999999999E-2"/>
    <x v="0"/>
    <x v="1"/>
    <n v="4"/>
    <n v="2025"/>
    <n v="45821"/>
    <s v="junio"/>
    <n v="2025"/>
    <x v="0"/>
    <x v="1"/>
    <n v="0.65"/>
    <n v="127.48749999999998"/>
    <d v="2025-07-14T00:00:00"/>
  </r>
  <r>
    <x v="0"/>
    <n v="669"/>
    <n v="1"/>
    <d v="2025-09-04T00:00:00"/>
    <d v="2025-07-16T00:00:00"/>
    <d v="2025-07-17T00:00:00"/>
    <x v="15"/>
    <n v="36"/>
    <m/>
    <n v="2004.02"/>
    <s v="USD"/>
    <n v="1723.4572000000001"/>
    <n v="2004.02"/>
    <n v="283.58999999999997"/>
    <n v="243.88739999999999"/>
    <n v="283.58999999999997"/>
    <n v="0.14151056376682866"/>
    <x v="0"/>
    <x v="1"/>
    <n v="7"/>
    <n v="2025"/>
    <n v="45900"/>
    <s v="agosto"/>
    <n v="2025"/>
    <x v="0"/>
    <x v="1"/>
    <n v="0.5"/>
    <n v="121.94369999999999"/>
    <d v="2025-04-15T00:00:00"/>
  </r>
  <r>
    <x v="0"/>
    <n v="670"/>
    <n v="1"/>
    <d v="2025-09-05T00:00:00"/>
    <d v="2025-09-11T00:00:00"/>
    <d v="2025-09-15T00:00:00"/>
    <x v="15"/>
    <n v="36"/>
    <m/>
    <n v="4956.01"/>
    <s v="USD"/>
    <n v="4262.1686"/>
    <n v="4956.01"/>
    <n v="394.28"/>
    <n v="339.08079999999995"/>
    <n v="394.28"/>
    <n v="7.9555933099408588E-2"/>
    <x v="0"/>
    <x v="1"/>
    <n v="9"/>
    <n v="2025"/>
    <n v="45960"/>
    <s v="octubre"/>
    <n v="2025"/>
    <x v="0"/>
    <x v="1"/>
    <n v="0.5"/>
    <n v="169.54039999999998"/>
    <d v="2025-04-15T00:00:00"/>
  </r>
  <r>
    <x v="0"/>
    <n v="676"/>
    <n v="1"/>
    <d v="2025-09-08T00:00:00"/>
    <d v="2025-10-16T00:00:00"/>
    <d v="2025-10-27T00:00:00"/>
    <x v="13"/>
    <n v="37"/>
    <s v="PAULAG"/>
    <n v="19036.89"/>
    <s v="EUR"/>
    <n v="19036.89"/>
    <n v="22082.792399999998"/>
    <n v="1304.33"/>
    <n v="1304.33"/>
    <n v="1513.0227999999997"/>
    <n v="6.8515918303882622E-2"/>
    <x v="0"/>
    <x v="1"/>
    <n v="10"/>
    <n v="2025"/>
    <n v="46002"/>
    <s v="diciembre"/>
    <n v="2025"/>
    <x v="1"/>
    <x v="0"/>
    <n v="7.0000000000000007E-2"/>
    <n v="1213.0268999999998"/>
    <d v="2025-03-17T00:00:00"/>
  </r>
  <r>
    <x v="0"/>
    <n v="677"/>
    <n v="1"/>
    <d v="2025-09-08T00:00:00"/>
    <d v="2025-09-24T00:00:00"/>
    <d v="2025-09-29T00:00:00"/>
    <x v="12"/>
    <n v="37"/>
    <s v="MARC1989"/>
    <n v="10350.17"/>
    <s v="EUR"/>
    <n v="10350.17"/>
    <n v="12006.197199999999"/>
    <n v="2045.75"/>
    <n v="2045.75"/>
    <n v="2373.0699999999997"/>
    <n v="0.19765375834406584"/>
    <x v="0"/>
    <x v="1"/>
    <n v="9"/>
    <n v="2025"/>
    <n v="45974"/>
    <s v="noviembre"/>
    <n v="2025"/>
    <x v="1"/>
    <x v="0"/>
    <n v="7.0000000000000007E-2"/>
    <n v="1902.5474999999999"/>
    <d v="2025-03-17T00:00:00"/>
  </r>
  <r>
    <x v="0"/>
    <n v="678"/>
    <n v="1"/>
    <d v="2025-09-08T00:00:00"/>
    <d v="2025-08-16T00:00:00"/>
    <d v="2025-08-18T00:00:00"/>
    <x v="12"/>
    <n v="37"/>
    <s v="JAIMEG,MARTINB"/>
    <n v="2313.5"/>
    <s v="USD"/>
    <n v="1989.61"/>
    <n v="2313.5"/>
    <n v="142.11000000000001"/>
    <n v="122.2146"/>
    <n v="142.11000000000001"/>
    <n v="6.1426410200994166E-2"/>
    <x v="0"/>
    <x v="1"/>
    <n v="8"/>
    <n v="2025"/>
    <n v="45932"/>
    <s v="octubre"/>
    <n v="2025"/>
    <x v="1"/>
    <x v="0"/>
    <n v="7.0000000000000007E-2"/>
    <n v="113.65957800000001"/>
    <d v="2025-03-17T00:00:00"/>
  </r>
  <r>
    <x v="0"/>
    <n v="679"/>
    <n v="1"/>
    <d v="2025-09-08T00:00:00"/>
    <d v="2025-09-11T00:00:00"/>
    <d v="2025-09-16T00:00:00"/>
    <x v="0"/>
    <n v="37"/>
    <m/>
    <n v="11383"/>
    <s v="USD"/>
    <n v="9789.3799999999992"/>
    <n v="11383"/>
    <n v="907.57"/>
    <n v="780.51020000000005"/>
    <n v="907.57"/>
    <n v="7.9730299569533522E-2"/>
    <x v="0"/>
    <x v="1"/>
    <n v="9"/>
    <n v="2025"/>
    <n v="45961"/>
    <s v="octubre"/>
    <n v="2025"/>
    <x v="0"/>
    <x v="0"/>
    <n v="0"/>
    <n v="780.51020000000005"/>
    <d v="2024-09-17T00:00:00"/>
  </r>
  <r>
    <x v="0"/>
    <n v="681"/>
    <n v="1"/>
    <d v="2025-09-08T00:00:00"/>
    <d v="2025-10-17T00:00:00"/>
    <d v="2025-10-28T00:00:00"/>
    <x v="7"/>
    <n v="37"/>
    <s v="DIANAM"/>
    <n v="7045.5"/>
    <s v="EUR"/>
    <n v="7045.5"/>
    <n v="8172.78"/>
    <n v="1609.26"/>
    <n v="1609.26"/>
    <n v="1866.7415999999998"/>
    <n v="0.22840962316372151"/>
    <x v="0"/>
    <x v="1"/>
    <n v="10"/>
    <n v="2025"/>
    <n v="46003"/>
    <s v="diciembre"/>
    <n v="2025"/>
    <x v="0"/>
    <x v="0"/>
    <n v="0"/>
    <n v="1609.26"/>
    <d v="2024-09-17T00:00:00"/>
  </r>
  <r>
    <x v="0"/>
    <n v="683"/>
    <n v="1"/>
    <d v="2025-09-09T00:00:00"/>
    <d v="2025-09-08T00:00:00"/>
    <d v="2025-09-14T00:00:00"/>
    <x v="6"/>
    <n v="37"/>
    <m/>
    <n v="3081"/>
    <s v="GPB"/>
    <n v="3543.1499999999996"/>
    <n v="4128.54"/>
    <n v="256.75"/>
    <n v="295.26249999999999"/>
    <n v="344.04500000000002"/>
    <n v="8.3333333333333343E-2"/>
    <x v="0"/>
    <x v="1"/>
    <n v="9"/>
    <n v="2025"/>
    <n v="45959"/>
    <s v="octubre"/>
    <n v="2025"/>
    <x v="0"/>
    <x v="1"/>
    <n v="0.5"/>
    <n v="147.63124999999999"/>
    <d v="2025-01-20T00:00:00"/>
  </r>
  <r>
    <x v="0"/>
    <n v="684"/>
    <n v="1"/>
    <d v="2025-09-09T00:00:00"/>
    <d v="2025-08-18T00:00:00"/>
    <d v="2025-08-20T00:00:00"/>
    <x v="13"/>
    <n v="37"/>
    <s v="JAIMEG"/>
    <n v="194.6"/>
    <s v="USD"/>
    <n v="167.35599999999999"/>
    <n v="194.6"/>
    <n v="19.46"/>
    <n v="16.735600000000002"/>
    <n v="19.46"/>
    <n v="0.10000000000000002"/>
    <x v="0"/>
    <x v="1"/>
    <n v="8"/>
    <n v="2025"/>
    <n v="45934"/>
    <s v="octubre"/>
    <n v="2025"/>
    <x v="1"/>
    <x v="0"/>
    <n v="7.0000000000000007E-2"/>
    <n v="15.564108000000001"/>
    <d v="2025-03-17T00:00:00"/>
  </r>
  <r>
    <x v="0"/>
    <n v="686"/>
    <n v="1"/>
    <d v="2025-09-09T00:00:00"/>
    <d v="2025-09-23T00:00:00"/>
    <d v="2025-09-29T00:00:00"/>
    <x v="0"/>
    <n v="37"/>
    <m/>
    <n v="2417.65"/>
    <s v="EUR"/>
    <n v="2417.65"/>
    <n v="2804.4739999999997"/>
    <n v="233.7"/>
    <n v="233.7"/>
    <n v="271.09199999999998"/>
    <n v="9.6664115980394177E-2"/>
    <x v="0"/>
    <x v="1"/>
    <n v="9"/>
    <n v="2025"/>
    <n v="45974"/>
    <s v="noviembre"/>
    <n v="2025"/>
    <x v="0"/>
    <x v="0"/>
    <n v="0"/>
    <n v="233.7"/>
    <d v="2024-09-17T00:00:00"/>
  </r>
  <r>
    <x v="0"/>
    <n v="688"/>
    <n v="1"/>
    <d v="2025-09-09T00:00:00"/>
    <d v="2025-09-23T00:00:00"/>
    <d v="2025-09-27T00:00:00"/>
    <x v="21"/>
    <n v="37"/>
    <m/>
    <n v="10324.98"/>
    <s v="EUR"/>
    <n v="10324.98"/>
    <n v="11976.976799999999"/>
    <n v="1549.08"/>
    <n v="1549.08"/>
    <n v="1796.9327999999998"/>
    <n v="0.15003225187845401"/>
    <x v="0"/>
    <x v="1"/>
    <n v="9"/>
    <n v="2025"/>
    <n v="45972"/>
    <s v="noviembre"/>
    <n v="2025"/>
    <x v="0"/>
    <x v="0"/>
    <n v="0"/>
    <n v="1549.08"/>
    <d v="2025-07-07T00:00:00"/>
  </r>
  <r>
    <x v="0"/>
    <n v="689"/>
    <n v="1"/>
    <d v="2025-09-10T00:00:00"/>
    <d v="2025-09-13T00:00:00"/>
    <d v="2025-09-23T00:00:00"/>
    <x v="4"/>
    <n v="37"/>
    <m/>
    <n v="13114.49"/>
    <s v="USD"/>
    <n v="11278.4614"/>
    <n v="13114.49"/>
    <n v="1889.54"/>
    <n v="1625.0044"/>
    <n v="1889.54"/>
    <n v="0.14408032641757323"/>
    <x v="0"/>
    <x v="1"/>
    <n v="9"/>
    <n v="2025"/>
    <n v="45968"/>
    <s v="noviembre"/>
    <n v="2025"/>
    <x v="0"/>
    <x v="1"/>
    <n v="0.5"/>
    <n v="812.50220000000002"/>
    <d v="2025-01-08T00:00:00"/>
  </r>
  <r>
    <x v="0"/>
    <n v="692"/>
    <n v="1"/>
    <d v="2025-09-11T00:00:00"/>
    <d v="2025-09-12T00:00:00"/>
    <d v="2025-09-17T00:00:00"/>
    <x v="13"/>
    <n v="37"/>
    <s v="JAIMEG"/>
    <n v="3288.3"/>
    <s v="USD"/>
    <n v="2827.9380000000001"/>
    <n v="3288.3"/>
    <n v="320.5"/>
    <n v="275.63"/>
    <n v="320.5"/>
    <n v="9.7466776145728795E-2"/>
    <x v="0"/>
    <x v="1"/>
    <n v="9"/>
    <n v="2025"/>
    <n v="45962"/>
    <s v="noviembre"/>
    <n v="2025"/>
    <x v="1"/>
    <x v="0"/>
    <n v="7.0000000000000007E-2"/>
    <n v="256.33589999999998"/>
    <d v="2025-03-17T00:00:00"/>
  </r>
  <r>
    <x v="0"/>
    <n v="699"/>
    <n v="1"/>
    <d v="2025-09-15T00:00:00"/>
    <d v="2025-06-11T00:00:00"/>
    <d v="2025-07-07T00:00:00"/>
    <x v="7"/>
    <n v="38"/>
    <m/>
    <n v="1825"/>
    <s v="USD"/>
    <n v="1569.5"/>
    <n v="1825"/>
    <n v="273.75"/>
    <n v="235.42499999999998"/>
    <n v="273.75"/>
    <n v="0.15"/>
    <x v="0"/>
    <x v="1"/>
    <n v="6"/>
    <n v="2025"/>
    <n v="45890"/>
    <s v="agosto"/>
    <n v="2025"/>
    <x v="0"/>
    <x v="0"/>
    <n v="0"/>
    <n v="235.42499999999998"/>
    <d v="2024-09-17T00:00:00"/>
  </r>
  <r>
    <x v="0"/>
    <n v="700"/>
    <n v="1"/>
    <d v="2025-09-15T00:00:00"/>
    <d v="2025-07-06T00:00:00"/>
    <d v="2025-07-06T00:00:00"/>
    <x v="5"/>
    <n v="38"/>
    <m/>
    <n v="260"/>
    <s v="USD"/>
    <n v="223.6"/>
    <n v="260"/>
    <n v="39"/>
    <n v="33.54"/>
    <n v="39"/>
    <n v="0.15"/>
    <x v="0"/>
    <x v="1"/>
    <n v="7"/>
    <n v="2025"/>
    <n v="45889"/>
    <s v="agosto"/>
    <n v="2025"/>
    <x v="0"/>
    <x v="1"/>
    <n v="0.75"/>
    <n v="8.384999999999998"/>
    <d v="2024-09-01T00:00:00"/>
  </r>
  <r>
    <x v="0"/>
    <n v="701"/>
    <n v="1"/>
    <d v="2025-09-16T00:00:00"/>
    <d v="2025-08-16T00:00:00"/>
    <d v="2025-08-20T00:00:00"/>
    <x v="5"/>
    <n v="38"/>
    <m/>
    <n v="3915"/>
    <s v="USD"/>
    <n v="3366.9"/>
    <n v="3915"/>
    <n v="544.02"/>
    <n v="467.85719999999998"/>
    <n v="544.02"/>
    <n v="0.13895785440613026"/>
    <x v="0"/>
    <x v="1"/>
    <n v="8"/>
    <n v="2025"/>
    <n v="45934"/>
    <s v="octubre"/>
    <n v="2025"/>
    <x v="0"/>
    <x v="1"/>
    <n v="0.75"/>
    <n v="116.96429999999998"/>
    <d v="2024-09-01T00:00:00"/>
  </r>
  <r>
    <x v="0"/>
    <n v="704"/>
    <n v="1"/>
    <d v="2025-09-17T00:00:00"/>
    <d v="2025-08-07T00:00:00"/>
    <d v="2025-08-10T00:00:00"/>
    <x v="23"/>
    <n v="38"/>
    <s v="MARC1989,MARTINB"/>
    <n v="9825.94"/>
    <s v="USD"/>
    <n v="8450.3083999999999"/>
    <n v="9825.94"/>
    <n v="455.5"/>
    <n v="391.73"/>
    <n v="455.5"/>
    <n v="4.6356887992395644E-2"/>
    <x v="0"/>
    <x v="1"/>
    <n v="8"/>
    <n v="2025"/>
    <n v="45924"/>
    <s v="septiembre"/>
    <n v="2025"/>
    <x v="1"/>
    <x v="0"/>
    <n v="7.0000000000000007E-2"/>
    <n v="364.30889999999999"/>
    <d v="2025-03-17T00:00:00"/>
  </r>
  <r>
    <x v="0"/>
    <n v="709"/>
    <n v="1"/>
    <d v="2025-09-17T00:00:00"/>
    <d v="2025-07-27T00:00:00"/>
    <d v="2025-07-28T00:00:00"/>
    <x v="22"/>
    <n v="38"/>
    <m/>
    <n v="3780"/>
    <s v="CHF"/>
    <n v="4044.6000000000004"/>
    <n v="4725"/>
    <n v="351.93"/>
    <n v="376.56510000000003"/>
    <n v="439.91250000000002"/>
    <n v="9.3103174603174604E-2"/>
    <x v="0"/>
    <x v="1"/>
    <n v="7"/>
    <n v="2025"/>
    <n v="45911"/>
    <s v="septiembre"/>
    <n v="2025"/>
    <x v="0"/>
    <x v="1"/>
    <n v="0.65"/>
    <n v="131.797785"/>
    <d v="2025-07-14T00:00:00"/>
  </r>
  <r>
    <x v="0"/>
    <n v="712"/>
    <n v="1"/>
    <d v="2025-09-18T00:00:00"/>
    <d v="2025-08-04T00:00:00"/>
    <d v="2025-08-08T00:00:00"/>
    <x v="24"/>
    <n v="38"/>
    <s v="JAIMEG,MARTINB"/>
    <n v="12080"/>
    <s v="EUR"/>
    <n v="12080"/>
    <n v="14012.8"/>
    <n v="1032.28"/>
    <n v="1032.28"/>
    <n v="1197.4448"/>
    <n v="8.5453642384105952E-2"/>
    <x v="0"/>
    <x v="1"/>
    <n v="8"/>
    <n v="2025"/>
    <n v="45922"/>
    <s v="septiembre"/>
    <n v="2025"/>
    <x v="1"/>
    <x v="0"/>
    <n v="7.0000000000000007E-2"/>
    <n v="960.0204"/>
    <d v="2025-06-02T00:00:00"/>
  </r>
  <r>
    <x v="0"/>
    <n v="715"/>
    <n v="1"/>
    <d v="2025-09-18T00:00:00"/>
    <d v="2025-08-28T00:00:00"/>
    <d v="2025-08-31T00:00:00"/>
    <x v="18"/>
    <n v="38"/>
    <m/>
    <n v="30166.35"/>
    <s v="MXN"/>
    <n v="1447.9848"/>
    <n v="1689.3155999999999"/>
    <n v="3744.43"/>
    <n v="179.73264"/>
    <n v="209.68807999999999"/>
    <n v="0.12412605436189662"/>
    <x v="0"/>
    <x v="1"/>
    <n v="8"/>
    <n v="2025"/>
    <n v="45945"/>
    <s v="octubre"/>
    <n v="2025"/>
    <x v="0"/>
    <x v="1"/>
    <n v="0.5"/>
    <n v="89.866320000000002"/>
    <d v="2024-12-13T00:00:00"/>
  </r>
  <r>
    <x v="0"/>
    <n v="722"/>
    <n v="1"/>
    <d v="2025-09-22T00:00:00"/>
    <d v="2025-08-02T00:00:00"/>
    <d v="2025-08-03T00:00:00"/>
    <x v="17"/>
    <n v="39"/>
    <m/>
    <n v="1349"/>
    <s v="USD"/>
    <n v="1160.1399999999999"/>
    <n v="1349"/>
    <n v="136.41"/>
    <n v="117.31259999999999"/>
    <n v="136.41"/>
    <n v="0.10111934766493699"/>
    <x v="0"/>
    <x v="1"/>
    <n v="8"/>
    <n v="2025"/>
    <n v="45917"/>
    <s v="septiembre"/>
    <n v="2025"/>
    <x v="0"/>
    <x v="1"/>
    <n v="0.6"/>
    <n v="46.925039999999996"/>
    <d v="2025-05-30T00:00:00"/>
  </r>
  <r>
    <x v="0"/>
    <n v="725"/>
    <n v="1"/>
    <d v="2025-09-23T00:00:00"/>
    <d v="2025-10-07T00:00:00"/>
    <d v="2025-10-15T00:00:00"/>
    <x v="6"/>
    <n v="39"/>
    <m/>
    <n v="28105.18"/>
    <s v="USD"/>
    <n v="24170.4548"/>
    <n v="28105.18"/>
    <n v="5023.9799999999996"/>
    <n v="4320.6227999999992"/>
    <n v="5023.9799999999996"/>
    <n v="0.17875637160124927"/>
    <x v="0"/>
    <x v="1"/>
    <n v="10"/>
    <n v="2025"/>
    <n v="45990"/>
    <s v="noviembre"/>
    <n v="2025"/>
    <x v="0"/>
    <x v="1"/>
    <n v="0.5"/>
    <n v="2160.3113999999996"/>
    <d v="2025-01-20T00:00:00"/>
  </r>
  <r>
    <x v="0"/>
    <n v="728"/>
    <n v="1"/>
    <d v="2025-09-24T00:00:00"/>
    <d v="2025-09-14T00:00:00"/>
    <d v="2025-09-16T00:00:00"/>
    <x v="2"/>
    <n v="39"/>
    <m/>
    <n v="6075"/>
    <s v="USD"/>
    <n v="5224.5"/>
    <n v="6075"/>
    <n v="498"/>
    <n v="428.28"/>
    <n v="498"/>
    <n v="8.1975308641975303E-2"/>
    <x v="0"/>
    <x v="1"/>
    <n v="9"/>
    <n v="2025"/>
    <n v="45961"/>
    <s v="octubre"/>
    <n v="2025"/>
    <x v="0"/>
    <x v="0"/>
    <n v="0.05"/>
    <n v="406.86599999999999"/>
    <d v="2024-10-30T00:00:00"/>
  </r>
  <r>
    <x v="0"/>
    <n v="730"/>
    <n v="1"/>
    <d v="2025-09-24T00:00:00"/>
    <d v="2025-07-23T00:00:00"/>
    <d v="2025-07-24T00:00:00"/>
    <x v="5"/>
    <n v="39"/>
    <m/>
    <n v="9701.2199999999993"/>
    <s v="USD"/>
    <n v="8343.0491999999995"/>
    <n v="9701.2199999999993"/>
    <n v="1015.2"/>
    <n v="873.072"/>
    <n v="1015.2"/>
    <n v="0.10464663207307948"/>
    <x v="0"/>
    <x v="1"/>
    <n v="7"/>
    <n v="2025"/>
    <n v="45907"/>
    <s v="septiembre"/>
    <n v="2025"/>
    <x v="0"/>
    <x v="1"/>
    <n v="0.75"/>
    <n v="218.26800000000003"/>
    <d v="2024-09-01T00:00:00"/>
  </r>
  <r>
    <x v="0"/>
    <n v="734"/>
    <n v="1"/>
    <d v="2025-09-26T00:00:00"/>
    <d v="2025-10-10T00:00:00"/>
    <d v="2025-10-16T00:00:00"/>
    <x v="5"/>
    <n v="39"/>
    <m/>
    <n v="9616.31"/>
    <s v="USD"/>
    <n v="8270.0265999999992"/>
    <n v="9616.31"/>
    <n v="635.54999999999995"/>
    <n v="546.57299999999998"/>
    <n v="635.54999999999995"/>
    <n v="6.6090839417614455E-2"/>
    <x v="0"/>
    <x v="1"/>
    <n v="10"/>
    <n v="2025"/>
    <n v="45991"/>
    <s v="noviembre"/>
    <n v="2025"/>
    <x v="0"/>
    <x v="1"/>
    <n v="0.75"/>
    <n v="136.64324999999997"/>
    <d v="2024-09-01T00:00:00"/>
  </r>
  <r>
    <x v="0"/>
    <n v="737"/>
    <n v="1"/>
    <d v="2025-09-27T00:00:00"/>
    <d v="2025-08-24T00:00:00"/>
    <d v="2025-08-30T00:00:00"/>
    <x v="17"/>
    <n v="39"/>
    <m/>
    <n v="5070"/>
    <s v="EUR"/>
    <n v="5070"/>
    <n v="5881.2"/>
    <n v="451.32"/>
    <n v="451.32"/>
    <n v="523.53120000000001"/>
    <n v="8.9017751479289933E-2"/>
    <x v="0"/>
    <x v="1"/>
    <n v="8"/>
    <n v="2025"/>
    <n v="45944"/>
    <s v="octubre"/>
    <n v="2025"/>
    <x v="0"/>
    <x v="1"/>
    <n v="0.6"/>
    <n v="180.52800000000002"/>
    <d v="2025-05-30T00:00:00"/>
  </r>
  <r>
    <x v="0"/>
    <n v="738"/>
    <n v="1"/>
    <d v="2025-09-27T00:00:00"/>
    <d v="2025-07-10T00:00:00"/>
    <d v="2025-07-19T00:00:00"/>
    <x v="15"/>
    <n v="39"/>
    <m/>
    <n v="2253.0500000000002"/>
    <s v="EUR"/>
    <n v="2253.0500000000002"/>
    <n v="2613.538"/>
    <n v="218.69"/>
    <n v="218.69"/>
    <n v="253.68039999999999"/>
    <n v="9.7063979938305844E-2"/>
    <x v="0"/>
    <x v="1"/>
    <n v="7"/>
    <n v="2025"/>
    <n v="45902"/>
    <s v="septiembre"/>
    <n v="2025"/>
    <x v="0"/>
    <x v="1"/>
    <n v="0.5"/>
    <n v="109.345"/>
    <d v="2025-04-15T00:00:00"/>
  </r>
  <r>
    <x v="0"/>
    <n v="740"/>
    <n v="1"/>
    <d v="2025-09-29T00:00:00"/>
    <d v="2025-07-08T00:00:00"/>
    <d v="2025-07-31T00:00:00"/>
    <x v="22"/>
    <n v="40"/>
    <m/>
    <n v="20705.8"/>
    <s v="USD"/>
    <n v="17806.987999999998"/>
    <n v="20705.8"/>
    <n v="2070.58"/>
    <n v="1780.6987999999999"/>
    <n v="2070.58"/>
    <n v="0.1"/>
    <x v="0"/>
    <x v="1"/>
    <n v="7"/>
    <n v="2025"/>
    <n v="45914"/>
    <s v="septiembre"/>
    <n v="2025"/>
    <x v="0"/>
    <x v="1"/>
    <n v="0.65"/>
    <n v="623.24457999999981"/>
    <d v="2025-07-14T00:00:00"/>
  </r>
  <r>
    <x v="0"/>
    <n v="749"/>
    <n v="1"/>
    <d v="2025-10-01T00:00:00"/>
    <d v="2025-10-04T00:00:00"/>
    <d v="2025-10-10T00:00:00"/>
    <x v="12"/>
    <n v="40"/>
    <s v="JAIMEG"/>
    <n v="13873.49"/>
    <s v="USD"/>
    <n v="11931.2014"/>
    <n v="13873.49"/>
    <n v="1105.1600000000001"/>
    <n v="950.43760000000009"/>
    <n v="1105.1600000000001"/>
    <n v="7.9659840458312953E-2"/>
    <x v="1"/>
    <x v="1"/>
    <n v="10"/>
    <n v="2025"/>
    <n v="45985"/>
    <s v="noviembre"/>
    <n v="2025"/>
    <x v="1"/>
    <x v="0"/>
    <n v="7.0000000000000007E-2"/>
    <n v="883.90696800000012"/>
    <d v="2025-03-17T00:00:00"/>
  </r>
  <r>
    <x v="0"/>
    <n v="753"/>
    <n v="1"/>
    <d v="2025-10-07T00:00:00"/>
    <d v="2025-10-26T00:00:00"/>
    <d v="2025-10-30T00:00:00"/>
    <x v="2"/>
    <n v="41"/>
    <m/>
    <n v="9702.5400000000009"/>
    <s v="USD"/>
    <n v="8344.1844000000001"/>
    <n v="9702.5400000000009"/>
    <n v="858.29"/>
    <n v="738.12939999999992"/>
    <n v="858.29"/>
    <n v="8.846034131268718E-2"/>
    <x v="1"/>
    <x v="1"/>
    <n v="10"/>
    <n v="2025"/>
    <n v="46005"/>
    <s v="diciembre"/>
    <n v="2025"/>
    <x v="0"/>
    <x v="0"/>
    <n v="0.05"/>
    <n v="701.22292999999991"/>
    <d v="2024-10-30T00:00:00"/>
  </r>
  <r>
    <x v="0"/>
    <n v="754"/>
    <n v="1"/>
    <d v="2025-10-07T00:00:00"/>
    <d v="2025-12-14T00:00:00"/>
    <d v="2026-01-03T00:00:00"/>
    <x v="0"/>
    <n v="41"/>
    <m/>
    <n v="78626"/>
    <s v="USD"/>
    <n v="67618.36"/>
    <n v="78626"/>
    <n v="3783.16"/>
    <n v="3253.5175999999997"/>
    <n v="3783.16"/>
    <n v="4.8115890417927909E-2"/>
    <x v="1"/>
    <x v="1"/>
    <n v="12"/>
    <n v="2025"/>
    <n v="46070"/>
    <s v="febrero"/>
    <n v="2026"/>
    <x v="0"/>
    <x v="0"/>
    <n v="0"/>
    <n v="3253.5175999999997"/>
    <d v="2024-09-17T00:00:00"/>
  </r>
  <r>
    <x v="0"/>
    <n v="755"/>
    <n v="1"/>
    <d v="2025-10-07T00:00:00"/>
    <d v="2025-11-07T00:00:00"/>
    <d v="2025-11-30T00:00:00"/>
    <x v="5"/>
    <n v="41"/>
    <m/>
    <n v="31647.17"/>
    <s v="USD"/>
    <n v="27216.566199999997"/>
    <n v="31647.17"/>
    <n v="5208.53"/>
    <n v="4479.3357999999998"/>
    <n v="5208.53"/>
    <n v="0.16458122479829951"/>
    <x v="1"/>
    <x v="1"/>
    <n v="11"/>
    <n v="2025"/>
    <n v="46036"/>
    <s v="enero"/>
    <n v="2026"/>
    <x v="0"/>
    <x v="1"/>
    <n v="0.75"/>
    <n v="1119.8339500000002"/>
    <d v="2024-09-01T00:00:00"/>
  </r>
  <r>
    <x v="0"/>
    <n v="756"/>
    <n v="1"/>
    <d v="2025-10-08T00:00:00"/>
    <d v="2025-10-17T00:00:00"/>
    <d v="2025-10-24T00:00:00"/>
    <x v="5"/>
    <n v="41"/>
    <m/>
    <n v="33091"/>
    <s v="USD"/>
    <n v="28458.26"/>
    <n v="33091"/>
    <n v="5674.52"/>
    <n v="4880.0871999999999"/>
    <n v="5674.52"/>
    <n v="0.17148227614759301"/>
    <x v="1"/>
    <x v="1"/>
    <n v="10"/>
    <n v="2025"/>
    <n v="45999"/>
    <s v="diciembre"/>
    <n v="2025"/>
    <x v="0"/>
    <x v="1"/>
    <n v="0.75"/>
    <n v="1220.0218"/>
    <d v="2024-09-01T00:00:00"/>
  </r>
  <r>
    <x v="0"/>
    <n v="757"/>
    <n v="1"/>
    <d v="2025-10-08T00:00:00"/>
    <d v="2025-09-11T00:00:00"/>
    <d v="2025-09-16T00:00:00"/>
    <x v="20"/>
    <n v="41"/>
    <s v="JAIMEG"/>
    <n v="1067.6400000000001"/>
    <s v="USD"/>
    <n v="918.17040000000009"/>
    <n v="1067.6400000000001"/>
    <n v="106.76"/>
    <n v="91.813600000000008"/>
    <n v="106.76"/>
    <n v="9.9996253418755385E-2"/>
    <x v="1"/>
    <x v="1"/>
    <n v="9"/>
    <n v="2025"/>
    <n v="45961"/>
    <s v="octubre"/>
    <n v="2025"/>
    <x v="0"/>
    <x v="0"/>
    <n v="0.05"/>
    <n v="87.222920000000002"/>
    <d v="2025-03-03T00:00:00"/>
  </r>
  <r>
    <x v="0"/>
    <n v="758"/>
    <n v="1"/>
    <d v="2025-10-08T00:00:00"/>
    <d v="2025-08-30T00:00:00"/>
    <d v="2025-09-01T00:00:00"/>
    <x v="15"/>
    <n v="41"/>
    <m/>
    <n v="1002.1"/>
    <s v="EUR"/>
    <n v="1002.1"/>
    <n v="1162.4359999999999"/>
    <n v="102.1"/>
    <n v="102.1"/>
    <n v="118.43599999999998"/>
    <n v="0.10188603931743338"/>
    <x v="1"/>
    <x v="1"/>
    <n v="8"/>
    <n v="2025"/>
    <n v="45946"/>
    <s v="octubre"/>
    <n v="2025"/>
    <x v="0"/>
    <x v="1"/>
    <n v="0.5"/>
    <n v="51.05"/>
    <d v="2025-04-15T00:00:00"/>
  </r>
  <r>
    <x v="0"/>
    <n v="761"/>
    <n v="1"/>
    <d v="2025-10-08T00:00:00"/>
    <d v="2025-12-06T00:00:00"/>
    <d v="2026-01-07T00:00:00"/>
    <x v="1"/>
    <n v="41"/>
    <m/>
    <n v="161501.70000000001"/>
    <s v="USD"/>
    <n v="138891.462"/>
    <n v="161501.70000000001"/>
    <n v="21386.21"/>
    <n v="18392.140599999999"/>
    <n v="21386.21"/>
    <n v="0.13242095903634449"/>
    <x v="1"/>
    <x v="1"/>
    <n v="12"/>
    <n v="2025"/>
    <n v="46074"/>
    <s v="febrero"/>
    <n v="2026"/>
    <x v="0"/>
    <x v="1"/>
    <n v="0.5"/>
    <n v="9196.0702999999994"/>
    <d v="2024-09-01T00:00:00"/>
  </r>
  <r>
    <x v="0"/>
    <n v="762"/>
    <n v="1"/>
    <d v="2025-10-09T00:00:00"/>
    <d v="2025-11-12T00:00:00"/>
    <d v="2025-12-05T00:00:00"/>
    <x v="5"/>
    <n v="41"/>
    <m/>
    <n v="85590.5"/>
    <s v="USD"/>
    <n v="73607.83"/>
    <n v="85590.5"/>
    <n v="13578.83"/>
    <n v="11677.793799999999"/>
    <n v="13578.83"/>
    <n v="0.15864879864003598"/>
    <x v="1"/>
    <x v="1"/>
    <n v="11"/>
    <n v="2025"/>
    <n v="46041"/>
    <s v="enero"/>
    <n v="2026"/>
    <x v="0"/>
    <x v="1"/>
    <n v="0.75"/>
    <n v="2919.4484499999999"/>
    <d v="2024-09-01T00:00:00"/>
  </r>
  <r>
    <x v="0"/>
    <n v="802"/>
    <n v="1"/>
    <d v="2025-10-28T00:00:00"/>
    <d v="2025-10-24T00:00:00"/>
    <d v="2025-10-26T00:00:00"/>
    <x v="24"/>
    <n v="44"/>
    <s v="JAIMEG"/>
    <n v="858.4"/>
    <s v="USD"/>
    <n v="738.22399999999993"/>
    <n v="858.4"/>
    <n v="66.03"/>
    <n v="56.785800000000002"/>
    <n v="66.03"/>
    <n v="7.6922180801491158E-2"/>
    <x v="1"/>
    <x v="1"/>
    <n v="10"/>
    <n v="2025"/>
    <n v="46001"/>
    <s v="diciembre"/>
    <n v="2025"/>
    <x v="1"/>
    <x v="0"/>
    <n v="7.0000000000000007E-2"/>
    <n v="52.810794000000001"/>
    <d v="2025-06-02T00:00:00"/>
  </r>
  <r>
    <x v="0"/>
    <n v="803"/>
    <n v="1"/>
    <d v="2025-10-28T00:00:00"/>
    <d v="2025-10-25T00:00:00"/>
    <d v="2025-10-28T00:00:00"/>
    <x v="9"/>
    <n v="44"/>
    <m/>
    <n v="10075"/>
    <s v="MXN"/>
    <n v="483.6"/>
    <n v="564.20000000000005"/>
    <n v="782.73"/>
    <n v="37.571040000000004"/>
    <n v="43.832880000000003"/>
    <n v="7.7690322580645163E-2"/>
    <x v="1"/>
    <x v="1"/>
    <n v="10"/>
    <n v="2025"/>
    <n v="46003"/>
    <s v="diciembre"/>
    <n v="2025"/>
    <x v="0"/>
    <x v="1"/>
    <n v="0.5"/>
    <n v="18.785520000000002"/>
    <d v="2025-01-20T00:00:00"/>
  </r>
  <r>
    <x v="0"/>
    <n v="804"/>
    <n v="1"/>
    <d v="2025-10-28T00:00:00"/>
    <d v="2025-11-06T00:00:00"/>
    <d v="2025-11-09T00:00:00"/>
    <x v="9"/>
    <n v="44"/>
    <m/>
    <n v="2095.48"/>
    <s v="USD"/>
    <n v="1802.1127999999999"/>
    <n v="2095.48"/>
    <n v="422.7"/>
    <n v="363.52199999999999"/>
    <n v="422.7"/>
    <n v="0.20171989233970261"/>
    <x v="1"/>
    <x v="1"/>
    <n v="11"/>
    <n v="2025"/>
    <n v="46015"/>
    <s v="diciembre"/>
    <n v="2025"/>
    <x v="0"/>
    <x v="1"/>
    <n v="0.5"/>
    <n v="181.761"/>
    <d v="2025-01-20T00:00:00"/>
  </r>
  <r>
    <x v="0"/>
    <n v="813"/>
    <n v="1"/>
    <d v="2025-10-31T00:00:00"/>
    <d v="2025-12-14T00:00:00"/>
    <d v="2026-01-02T00:00:00"/>
    <x v="12"/>
    <n v="44"/>
    <s v="MARC1989"/>
    <n v="90178.33"/>
    <s v="EUR"/>
    <n v="90178.33"/>
    <n v="104606.86279999999"/>
    <n v="12104.35"/>
    <n v="12104.35"/>
    <n v="14041.046"/>
    <n v="0.13422681480129428"/>
    <x v="1"/>
    <x v="1"/>
    <n v="12"/>
    <n v="2025"/>
    <n v="46069"/>
    <s v="febrero"/>
    <n v="2026"/>
    <x v="1"/>
    <x v="0"/>
    <n v="7.0000000000000007E-2"/>
    <n v="11257.0455"/>
    <d v="2025-03-17T00:00:00"/>
  </r>
  <r>
    <x v="0"/>
    <n v="841"/>
    <n v="1"/>
    <d v="2025-11-13T00:00:00"/>
    <d v="2025-12-26T00:00:00"/>
    <d v="2026-01-06T00:00:00"/>
    <x v="13"/>
    <n v="46"/>
    <s v="JAIMEG"/>
    <n v="56571.9"/>
    <s v="USD"/>
    <n v="48651.834000000003"/>
    <n v="56571.9"/>
    <n v="5286.72"/>
    <n v="4546.5792000000001"/>
    <n v="5286.72"/>
    <n v="9.3451342450934116E-2"/>
    <x v="2"/>
    <x v="1"/>
    <n v="12"/>
    <n v="2025"/>
    <n v="46073"/>
    <s v="febrero"/>
    <n v="2026"/>
    <x v="1"/>
    <x v="0"/>
    <n v="7.0000000000000007E-2"/>
    <n v="4228.3186560000004"/>
    <d v="2025-03-17T00:00:00"/>
  </r>
  <r>
    <x v="0"/>
    <n v="863"/>
    <n v="1"/>
    <d v="2025-11-25T00:00:00"/>
    <d v="2025-12-29T00:00:00"/>
    <d v="2026-01-03T00:00:00"/>
    <x v="2"/>
    <n v="48"/>
    <m/>
    <n v="14492.61"/>
    <s v="EUR"/>
    <n v="14492.61"/>
    <n v="16811.427599999999"/>
    <n v="1992.61"/>
    <n v="1992.61"/>
    <n v="2311.4275999999995"/>
    <n v="0.13749145254029466"/>
    <x v="2"/>
    <x v="1"/>
    <n v="12"/>
    <n v="2025"/>
    <n v="46070"/>
    <s v="febrero"/>
    <n v="2026"/>
    <x v="0"/>
    <x v="0"/>
    <n v="0.05"/>
    <n v="1892.9794999999999"/>
    <d v="2024-10-30T00:00:00"/>
  </r>
  <r>
    <x v="0"/>
    <n v="876"/>
    <n v="1"/>
    <d v="2025-12-02T00:00:00"/>
    <d v="2025-05-30T00:00:00"/>
    <d v="2025-06-01T00:00:00"/>
    <x v="0"/>
    <n v="49"/>
    <s v="MARIELLAP"/>
    <n v="508.64"/>
    <s v="USD"/>
    <n v="437.43039999999996"/>
    <n v="508.64"/>
    <n v="39.79"/>
    <n v="34.2194"/>
    <n v="39.79"/>
    <n v="7.8228216420257957E-2"/>
    <x v="3"/>
    <x v="1"/>
    <n v="5"/>
    <n v="2025"/>
    <n v="45854"/>
    <s v="julio"/>
    <n v="2025"/>
    <x v="0"/>
    <x v="0"/>
    <n v="0"/>
    <n v="34.2194"/>
    <d v="2024-09-17T00:00:00"/>
  </r>
  <r>
    <x v="0"/>
    <n v="877"/>
    <n v="1"/>
    <d v="2025-12-02T00:00:00"/>
    <d v="2025-11-17T00:00:00"/>
    <d v="2025-11-26T00:00:00"/>
    <x v="4"/>
    <n v="49"/>
    <m/>
    <n v="10000"/>
    <s v="USD"/>
    <n v="8600"/>
    <n v="10000"/>
    <n v="1057.5"/>
    <n v="909.44999999999993"/>
    <n v="1057.5"/>
    <n v="0.10575"/>
    <x v="3"/>
    <x v="1"/>
    <n v="11"/>
    <n v="2025"/>
    <n v="46032"/>
    <s v="enero"/>
    <n v="2026"/>
    <x v="0"/>
    <x v="1"/>
    <n v="0.5"/>
    <n v="454.72499999999997"/>
    <d v="2025-01-08T00:00:00"/>
  </r>
  <r>
    <x v="0"/>
    <n v="879"/>
    <n v="1"/>
    <d v="2025-12-03T00:00:00"/>
    <d v="2025-10-20T00:00:00"/>
    <d v="2025-10-24T00:00:00"/>
    <x v="3"/>
    <n v="49"/>
    <m/>
    <n v="5281.02"/>
    <s v="USD"/>
    <n v="4541.6772000000001"/>
    <n v="5281.02"/>
    <n v="647.19000000000005"/>
    <n v="556.58339999999998"/>
    <n v="647.19000000000005"/>
    <n v="0.12255018916800163"/>
    <x v="3"/>
    <x v="1"/>
    <n v="10"/>
    <n v="2025"/>
    <n v="45999"/>
    <s v="diciembre"/>
    <n v="2025"/>
    <x v="0"/>
    <x v="1"/>
    <n v="0.5"/>
    <n v="278.29169999999999"/>
    <d v="2024-11-28T00:00:00"/>
  </r>
  <r>
    <x v="0"/>
    <n v="880"/>
    <n v="1"/>
    <d v="2025-12-03T00:00:00"/>
    <d v="2025-10-25T00:00:00"/>
    <d v="2025-10-29T00:00:00"/>
    <x v="21"/>
    <n v="49"/>
    <s v="MARC1989"/>
    <n v="7141.22"/>
    <s v="USD"/>
    <n v="6141.4492"/>
    <n v="7141.22"/>
    <n v="419.24"/>
    <n v="360.54640000000001"/>
    <n v="419.24"/>
    <n v="5.8707055657156622E-2"/>
    <x v="3"/>
    <x v="1"/>
    <n v="10"/>
    <n v="2025"/>
    <n v="46004"/>
    <s v="diciembre"/>
    <n v="2025"/>
    <x v="0"/>
    <x v="0"/>
    <n v="0"/>
    <n v="360.54640000000001"/>
    <d v="2025-07-07T00:00:00"/>
  </r>
  <r>
    <x v="0"/>
    <n v="912"/>
    <n v="1"/>
    <d v="2025-12-11T00:00:00"/>
    <d v="2025-07-09T00:00:00"/>
    <d v="2025-07-11T00:00:00"/>
    <x v="5"/>
    <n v="50"/>
    <m/>
    <n v="2058"/>
    <s v="USD"/>
    <n v="1769.8799999999999"/>
    <n v="2058"/>
    <n v="170.37"/>
    <n v="146.51820000000001"/>
    <n v="170.37"/>
    <n v="8.2784256559766775E-2"/>
    <x v="3"/>
    <x v="1"/>
    <n v="7"/>
    <n v="2025"/>
    <n v="45894"/>
    <s v="agosto"/>
    <n v="2025"/>
    <x v="0"/>
    <x v="1"/>
    <n v="0.75"/>
    <n v="36.629549999999995"/>
    <d v="2024-09-01T00:00:00"/>
  </r>
  <r>
    <x v="0"/>
    <n v="915"/>
    <n v="1"/>
    <d v="2025-12-12T00:00:00"/>
    <d v="2025-12-19T00:00:00"/>
    <d v="2025-12-21T00:00:00"/>
    <x v="13"/>
    <n v="50"/>
    <s v="JAIMEG"/>
    <n v="32419.9"/>
    <s v="USD"/>
    <n v="27881.114000000001"/>
    <n v="32419.9"/>
    <n v="4118.49"/>
    <n v="3541.9013999999997"/>
    <n v="4118.49"/>
    <n v="0.12703586377502704"/>
    <x v="3"/>
    <x v="1"/>
    <n v="12"/>
    <n v="2025"/>
    <n v="46057"/>
    <s v="febrero"/>
    <n v="2026"/>
    <x v="1"/>
    <x v="0"/>
    <n v="7.0000000000000007E-2"/>
    <n v="3293.9683019999998"/>
    <d v="2025-03-17T00:00:00"/>
  </r>
  <r>
    <x v="0"/>
    <n v="920"/>
    <n v="1"/>
    <d v="2025-12-16T00:00:00"/>
    <d v="2025-10-24T00:00:00"/>
    <d v="2025-10-27T00:00:00"/>
    <x v="22"/>
    <n v="51"/>
    <m/>
    <n v="5067.5200000000004"/>
    <s v="USD"/>
    <n v="4358.0672000000004"/>
    <n v="5067.5200000000004"/>
    <n v="361.9"/>
    <n v="311.23399999999998"/>
    <n v="361.9"/>
    <n v="7.1415603687799936E-2"/>
    <x v="3"/>
    <x v="1"/>
    <n v="10"/>
    <n v="2025"/>
    <n v="46002"/>
    <s v="diciembre"/>
    <n v="2025"/>
    <x v="0"/>
    <x v="1"/>
    <n v="0.65"/>
    <n v="108.93189999999998"/>
    <d v="2025-07-14T00:00:00"/>
  </r>
  <r>
    <x v="0"/>
    <n v="921"/>
    <n v="1"/>
    <d v="2025-12-16T00:00:00"/>
    <d v="2025-10-24T00:00:00"/>
    <d v="2025-10-27T00:00:00"/>
    <x v="22"/>
    <n v="51"/>
    <m/>
    <n v="2533.7600000000002"/>
    <s v="USD"/>
    <n v="2179.0336000000002"/>
    <n v="2533.7600000000002"/>
    <n v="180.95"/>
    <n v="155.61699999999999"/>
    <n v="180.95"/>
    <n v="7.1415603687799936E-2"/>
    <x v="3"/>
    <x v="1"/>
    <n v="10"/>
    <n v="2025"/>
    <n v="46002"/>
    <s v="diciembre"/>
    <n v="2025"/>
    <x v="0"/>
    <x v="1"/>
    <n v="0.65"/>
    <n v="54.465949999999992"/>
    <d v="2025-07-14T00:00:00"/>
  </r>
  <r>
    <x v="0"/>
    <n v="945"/>
    <n v="1"/>
    <d v="2025-12-26T00:00:00"/>
    <d v="2025-12-18T00:00:00"/>
    <d v="2025-12-21T00:00:00"/>
    <x v="22"/>
    <n v="52"/>
    <m/>
    <n v="2308"/>
    <s v="GBP"/>
    <n v="2654.2"/>
    <n v="3092.7200000000003"/>
    <n v="268.89999999999998"/>
    <n v="309.23499999999996"/>
    <n v="360.32599999999996"/>
    <n v="0.11650779896013864"/>
    <x v="3"/>
    <x v="1"/>
    <n v="12"/>
    <n v="2025"/>
    <n v="46057"/>
    <s v="febrero"/>
    <n v="2026"/>
    <x v="0"/>
    <x v="1"/>
    <n v="0.65"/>
    <n v="108.23224999999996"/>
    <d v="2025-07-14T00:00:00"/>
  </r>
  <r>
    <x v="0"/>
    <n v="946"/>
    <n v="1"/>
    <d v="2025-12-26T00:00:00"/>
    <d v="2025-12-18T00:00:00"/>
    <d v="2025-12-21T00:00:00"/>
    <x v="22"/>
    <n v="52"/>
    <m/>
    <n v="2464"/>
    <s v="GBP"/>
    <n v="2833.6"/>
    <n v="3301.76"/>
    <n v="230.8"/>
    <n v="265.42"/>
    <n v="309.27200000000005"/>
    <n v="9.3668831168831179E-2"/>
    <x v="3"/>
    <x v="1"/>
    <n v="12"/>
    <n v="2025"/>
    <n v="46057"/>
    <s v="febrero"/>
    <n v="2026"/>
    <x v="0"/>
    <x v="1"/>
    <n v="0.65"/>
    <n v="92.896999999999991"/>
    <d v="2025-07-14T00:00:00"/>
  </r>
  <r>
    <x v="0"/>
    <n v="905"/>
    <n v="0"/>
    <d v="2025-12-09T00:00:00"/>
    <d v="2026-01-03T00:00:00"/>
    <d v="2026-01-09T00:00:00"/>
    <x v="4"/>
    <n v="50"/>
    <m/>
    <n v="11144"/>
    <s v="USD"/>
    <n v="9583.84"/>
    <n v="11144"/>
    <n v="0"/>
    <n v="0"/>
    <n v="0"/>
    <n v="0"/>
    <x v="3"/>
    <x v="1"/>
    <n v="1"/>
    <n v="2026"/>
    <n v="46076"/>
    <s v="febrero"/>
    <n v="2026"/>
    <x v="0"/>
    <x v="1"/>
    <n v="0.5"/>
    <n v="0"/>
    <d v="2025-01-08T00:00:00"/>
  </r>
  <r>
    <x v="0"/>
    <n v="736"/>
    <n v="0"/>
    <d v="2025-09-26T00:00:00"/>
    <d v="2026-06-11T00:00:00"/>
    <d v="2026-06-11T00:00:00"/>
    <x v="6"/>
    <n v="39"/>
    <m/>
    <n v="13900"/>
    <s v="USD"/>
    <n v="11954"/>
    <n v="13900"/>
    <n v="1390"/>
    <n v="1195.4000000000001"/>
    <n v="1390"/>
    <n v="0.1"/>
    <x v="0"/>
    <x v="1"/>
    <n v="6"/>
    <n v="2026"/>
    <n v="46229"/>
    <s v="julio"/>
    <n v="2026"/>
    <x v="0"/>
    <x v="1"/>
    <n v="0.5"/>
    <n v="597.70000000000005"/>
    <d v="2025-01-20T00:00:00"/>
  </r>
  <r>
    <x v="0"/>
    <n v="430"/>
    <n v="1"/>
    <d v="2025-06-17T00:00:00"/>
    <d v="2025-08-06T00:00:00"/>
    <d v="2025-08-23T00:00:00"/>
    <x v="5"/>
    <n v="25"/>
    <m/>
    <n v="39624.06"/>
    <s v="USD"/>
    <n v="34076.691599999998"/>
    <n v="39624.06"/>
    <n v="2027.06"/>
    <n v="1743.2716"/>
    <n v="2027.06"/>
    <n v="5.1157301901925245E-2"/>
    <x v="9"/>
    <x v="1"/>
    <n v="8"/>
    <n v="2025"/>
    <n v="45937"/>
    <s v="octubre"/>
    <n v="2025"/>
    <x v="0"/>
    <x v="1"/>
    <n v="0.75"/>
    <n v="435.81790000000001"/>
    <d v="2024-09-01T00:00:00"/>
  </r>
  <r>
    <x v="0"/>
    <n v="388"/>
    <n v="0"/>
    <d v="2025-05-30T00:00:00"/>
    <d v="2025-10-19T00:00:00"/>
    <d v="2025-11-09T00:00:00"/>
    <x v="4"/>
    <n v="22"/>
    <m/>
    <n v="75930.67"/>
    <s v="USD"/>
    <n v="65300.376199999999"/>
    <n v="75930.67"/>
    <n v="5372.04"/>
    <n v="4619.9543999999996"/>
    <n v="5372.04"/>
    <n v="7.0749276939081396E-2"/>
    <x v="8"/>
    <x v="1"/>
    <n v="10"/>
    <n v="2025"/>
    <n v="46015"/>
    <s v="diciembre"/>
    <n v="2025"/>
    <x v="0"/>
    <x v="1"/>
    <n v="0.5"/>
    <n v="2309.9771999999998"/>
    <d v="2025-01-08T00:00:00"/>
  </r>
  <r>
    <x v="0"/>
    <n v="342"/>
    <n v="0"/>
    <d v="2025-05-14T00:00:00"/>
    <d v="2025-07-01T00:00:00"/>
    <d v="2025-07-07T00:00:00"/>
    <x v="7"/>
    <n v="20"/>
    <s v="DIANAM,MARC1989"/>
    <n v="16401.41"/>
    <s v="MXN"/>
    <n v="787.26768000000004"/>
    <n v="918.47896000000003"/>
    <n v="1285.69"/>
    <n v="61.713120000000004"/>
    <n v="71.998640000000009"/>
    <n v="7.8388992165917437E-2"/>
    <x v="8"/>
    <x v="1"/>
    <n v="7"/>
    <n v="2025"/>
    <n v="45890"/>
    <s v="agosto"/>
    <n v="2025"/>
    <x v="0"/>
    <x v="0"/>
    <n v="0"/>
    <n v="61.713120000000004"/>
    <d v="2024-09-17T00:00:00"/>
  </r>
  <r>
    <x v="0"/>
    <n v="527"/>
    <n v="1"/>
    <d v="2025-07-24T00:00:00"/>
    <d v="2025-08-13T00:00:00"/>
    <d v="2025-08-13T00:00:00"/>
    <x v="0"/>
    <n v="30"/>
    <m/>
    <n v="5116.8500000000004"/>
    <s v="USD"/>
    <n v="4400.491"/>
    <n v="5116.8500000000004"/>
    <n v="50"/>
    <n v="43"/>
    <n v="50"/>
    <n v="9.771636846888223E-3"/>
    <x v="10"/>
    <x v="1"/>
    <n v="8"/>
    <n v="2025"/>
    <n v="45927"/>
    <s v="septiembre"/>
    <n v="2025"/>
    <x v="0"/>
    <x v="0"/>
    <n v="0"/>
    <n v="43"/>
    <d v="2024-09-17T00:00:00"/>
  </r>
  <r>
    <x v="0"/>
    <n v="634"/>
    <n v="1"/>
    <d v="2025-08-27T00:00:00"/>
    <d v="2025-09-30T00:00:00"/>
    <d v="2025-10-04T00:00:00"/>
    <x v="9"/>
    <n v="35"/>
    <m/>
    <n v="3528"/>
    <s v="EUR"/>
    <n v="3528"/>
    <n v="4092.4799999999996"/>
    <n v="331.63"/>
    <n v="331.63"/>
    <n v="384.69079999999997"/>
    <n v="9.3999433106575964E-2"/>
    <x v="11"/>
    <x v="1"/>
    <n v="9"/>
    <n v="2025"/>
    <n v="45979"/>
    <s v="noviembre"/>
    <n v="2025"/>
    <x v="0"/>
    <x v="1"/>
    <n v="0.5"/>
    <n v="165.815"/>
    <d v="2025-01-20T00:00:00"/>
  </r>
  <r>
    <x v="0"/>
    <n v="852"/>
    <n v="0"/>
    <d v="2025-11-21T00:00:00"/>
    <d v="2025-04-04T00:00:00"/>
    <d v="2026-04-11T00:00:00"/>
    <x v="7"/>
    <n v="47"/>
    <m/>
    <n v="11149.92"/>
    <s v="USD"/>
    <n v="9588.9311999999991"/>
    <n v="11149.92"/>
    <n v="1115"/>
    <n v="958.9"/>
    <n v="1115"/>
    <n v="0.10000071749393719"/>
    <x v="2"/>
    <x v="1"/>
    <n v="4"/>
    <n v="2025"/>
    <n v="46168"/>
    <s v="mayo"/>
    <n v="2026"/>
    <x v="0"/>
    <x v="0"/>
    <n v="0"/>
    <n v="958.9"/>
    <d v="2024-09-17T00:00:00"/>
  </r>
  <r>
    <x v="0"/>
    <n v="405"/>
    <n v="1"/>
    <d v="2025-06-05T00:00:00"/>
    <d v="2025-08-04T00:00:00"/>
    <d v="2025-08-11T00:00:00"/>
    <x v="5"/>
    <n v="23"/>
    <m/>
    <n v="13313"/>
    <s v="MXN"/>
    <n v="639.024"/>
    <n v="745.52800000000002"/>
    <n v="2430"/>
    <n v="116.64"/>
    <n v="136.08000000000001"/>
    <n v="0.18252835574250734"/>
    <x v="9"/>
    <x v="1"/>
    <n v="8"/>
    <n v="2025"/>
    <n v="45925"/>
    <s v="septiembre"/>
    <n v="2025"/>
    <x v="0"/>
    <x v="1"/>
    <n v="0.75"/>
    <n v="29.159999999999997"/>
    <d v="2024-09-01T00:00:00"/>
  </r>
  <r>
    <x v="0"/>
    <n v="744"/>
    <n v="0"/>
    <d v="2025-09-30T00:00:00"/>
    <d v="2025-11-05T00:00:00"/>
    <d v="2025-12-30T00:00:00"/>
    <x v="4"/>
    <n v="40"/>
    <m/>
    <n v="22168.98"/>
    <s v="USD"/>
    <n v="19065.322799999998"/>
    <n v="22168.98"/>
    <n v="351.33"/>
    <n v="302.1438"/>
    <n v="351.33"/>
    <n v="1.584781979143831E-2"/>
    <x v="0"/>
    <x v="1"/>
    <n v="11"/>
    <n v="2025"/>
    <n v="46066"/>
    <s v="febrero"/>
    <n v="2026"/>
    <x v="0"/>
    <x v="1"/>
    <n v="0.5"/>
    <n v="151.0719"/>
    <d v="2025-01-08T00:00:00"/>
  </r>
  <r>
    <x v="0"/>
    <n v="442"/>
    <n v="1"/>
    <d v="2025-06-20T00:00:00"/>
    <d v="2025-06-30T00:00:00"/>
    <d v="2025-06-30T00:00:00"/>
    <x v="5"/>
    <n v="25"/>
    <m/>
    <n v="672.41"/>
    <s v="EUR"/>
    <n v="672.41"/>
    <n v="779.99559999999985"/>
    <n v="82.41"/>
    <n v="82.41"/>
    <n v="95.59559999999999"/>
    <n v="0.12255915289778557"/>
    <x v="9"/>
    <x v="1"/>
    <n v="6"/>
    <n v="2025"/>
    <n v="45883"/>
    <s v="agosto"/>
    <n v="2025"/>
    <x v="0"/>
    <x v="1"/>
    <n v="0.75"/>
    <n v="20.602499999999999"/>
    <d v="2024-09-01T00:00:00"/>
  </r>
  <r>
    <x v="0"/>
    <n v="443"/>
    <n v="1"/>
    <d v="2025-06-20T00:00:00"/>
    <d v="2025-06-23T00:00:00"/>
    <d v="2025-06-23T00:00:00"/>
    <x v="0"/>
    <n v="25"/>
    <m/>
    <n v="41650.400000000001"/>
    <s v="MXN"/>
    <n v="1999.2192"/>
    <n v="2332.4223999999999"/>
    <n v="2668.4"/>
    <n v="128.08320000000001"/>
    <n v="149.43040000000002"/>
    <n v="6.4066611605170659E-2"/>
    <x v="9"/>
    <x v="1"/>
    <n v="6"/>
    <n v="2025"/>
    <n v="45876"/>
    <s v="agosto"/>
    <n v="2025"/>
    <x v="0"/>
    <x v="0"/>
    <n v="0"/>
    <n v="128.08320000000001"/>
    <d v="2024-09-17T00:00:00"/>
  </r>
  <r>
    <x v="0"/>
    <n v="82"/>
    <n v="1"/>
    <d v="2024-12-19T00:00:00"/>
    <d v="2025-03-04T00:00:00"/>
    <d v="2025-03-16T00:00:00"/>
    <x v="5"/>
    <n v="51"/>
    <m/>
    <n v="375390.89"/>
    <s v="USD"/>
    <n v="322836.1654"/>
    <n v="375390.89"/>
    <n v="32216.04"/>
    <n v="27705.794399999999"/>
    <n v="32216.04"/>
    <n v="8.5819983537693198E-2"/>
    <x v="3"/>
    <x v="0"/>
    <n v="3"/>
    <n v="2025"/>
    <n v="45777"/>
    <s v="abril"/>
    <n v="2025"/>
    <x v="0"/>
    <x v="1"/>
    <n v="0.75"/>
    <n v="6926.4485999999997"/>
    <d v="2024-09-01T00:00:00"/>
  </r>
  <r>
    <x v="0"/>
    <n v="420"/>
    <n v="1"/>
    <d v="2025-06-12T00:00:00"/>
    <d v="2025-10-08T00:00:00"/>
    <d v="2025-10-12T00:00:00"/>
    <x v="10"/>
    <n v="24"/>
    <m/>
    <n v="3600"/>
    <s v="USD"/>
    <n v="3096"/>
    <n v="3600"/>
    <n v="338.4"/>
    <n v="291.024"/>
    <n v="338.4"/>
    <n v="9.4E-2"/>
    <x v="9"/>
    <x v="1"/>
    <n v="10"/>
    <n v="2025"/>
    <n v="45987"/>
    <s v="noviembre"/>
    <n v="2025"/>
    <x v="0"/>
    <x v="1"/>
    <n v="0.5"/>
    <n v="145.512"/>
    <d v="2025-02-07T00:00:00"/>
  </r>
  <r>
    <x v="0"/>
    <n v="83"/>
    <n v="1"/>
    <d v="2024-12-19T00:00:00"/>
    <d v="2024-12-19T00:00:00"/>
    <d v="2024-12-20T00:00:00"/>
    <x v="5"/>
    <n v="51"/>
    <m/>
    <n v="229"/>
    <s v="USD"/>
    <n v="196.94"/>
    <n v="229"/>
    <n v="21.53"/>
    <n v="18.515800000000002"/>
    <n v="21.53"/>
    <n v="9.4017467248908304E-2"/>
    <x v="3"/>
    <x v="0"/>
    <n v="12"/>
    <n v="2024"/>
    <n v="45691"/>
    <s v="febrero"/>
    <n v="2025"/>
    <x v="0"/>
    <x v="1"/>
    <n v="0.75"/>
    <n v="4.6289499999999997"/>
    <d v="2024-09-01T00:00:00"/>
  </r>
  <r>
    <x v="0"/>
    <n v="875"/>
    <n v="0"/>
    <d v="2025-12-02T00:00:00"/>
    <d v="2026-01-03T00:00:00"/>
    <d v="2026-01-07T00:00:00"/>
    <x v="17"/>
    <n v="49"/>
    <m/>
    <n v="6617.34"/>
    <s v="USD"/>
    <n v="5690.9124000000002"/>
    <n v="6617.34"/>
    <n v="284.42"/>
    <n v="244.60120000000001"/>
    <n v="284.42"/>
    <n v="4.2981016541389742E-2"/>
    <x v="3"/>
    <x v="1"/>
    <n v="1"/>
    <n v="2026"/>
    <n v="46074"/>
    <s v="febrero"/>
    <n v="2026"/>
    <x v="0"/>
    <x v="1"/>
    <n v="0.6"/>
    <n v="97.840480000000014"/>
    <d v="2025-05-30T00:00:00"/>
  </r>
  <r>
    <x v="0"/>
    <n v="84"/>
    <n v="1"/>
    <d v="2024-12-23T00:00:00"/>
    <d v="2025-01-28T00:00:00"/>
    <d v="2025-01-28T00:00:00"/>
    <x v="0"/>
    <n v="52"/>
    <s v="MARC1989"/>
    <n v="1858.68"/>
    <s v="USD"/>
    <n v="1598.4648"/>
    <n v="1858.68"/>
    <n v="150"/>
    <n v="129"/>
    <n v="150"/>
    <n v="8.0702433985409008E-2"/>
    <x v="3"/>
    <x v="0"/>
    <n v="1"/>
    <n v="2025"/>
    <n v="45730"/>
    <s v="marzo"/>
    <n v="2025"/>
    <x v="0"/>
    <x v="0"/>
    <n v="0"/>
    <n v="129"/>
    <d v="2024-09-17T00:00:00"/>
  </r>
  <r>
    <x v="0"/>
    <n v="582"/>
    <n v="0"/>
    <d v="2025-08-14T00:00:00"/>
    <d v="2025-09-07T00:00:00"/>
    <d v="2025-09-18T00:00:00"/>
    <x v="4"/>
    <n v="33"/>
    <m/>
    <n v="26761.16"/>
    <s v="EUR"/>
    <n v="26761.16"/>
    <n v="31042.945599999999"/>
    <n v="3460.67"/>
    <n v="3460.67"/>
    <n v="4014.3771999999999"/>
    <n v="0.1293168905981654"/>
    <x v="11"/>
    <x v="1"/>
    <n v="9"/>
    <n v="2025"/>
    <n v="45963"/>
    <s v="noviembre"/>
    <n v="2025"/>
    <x v="0"/>
    <x v="1"/>
    <n v="0.5"/>
    <n v="1730.335"/>
    <d v="2025-01-08T00:00:00"/>
  </r>
  <r>
    <x v="0"/>
    <n v="954"/>
    <n v="0"/>
    <d v="2026-01-06T00:00:00"/>
    <d v="2026-03-17T00:00:00"/>
    <d v="2026-03-22T00:00:00"/>
    <x v="7"/>
    <n v="2"/>
    <s v="DIANAM"/>
    <n v="5140.29"/>
    <s v="USD"/>
    <n v="4420.6494000000002"/>
    <n v="5140.29"/>
    <n v="406"/>
    <n v="349.15999999999997"/>
    <n v="406"/>
    <n v="7.898387055983222E-2"/>
    <x v="4"/>
    <x v="2"/>
    <n v="3"/>
    <n v="2026"/>
    <n v="46148"/>
    <s v="mayo"/>
    <n v="2026"/>
    <x v="0"/>
    <x v="0"/>
    <n v="0"/>
    <n v="349.15999999999997"/>
    <d v="2024-09-17T00:00:00"/>
  </r>
  <r>
    <x v="0"/>
    <n v="857"/>
    <n v="0"/>
    <d v="2025-11-24T00:00:00"/>
    <d v="2025-11-23T00:00:00"/>
    <d v="2025-11-26T00:00:00"/>
    <x v="25"/>
    <n v="48"/>
    <m/>
    <n v="9081"/>
    <s v="EUR"/>
    <n v="9081"/>
    <n v="10533.96"/>
    <n v="908.1"/>
    <n v="908.1"/>
    <n v="1053.396"/>
    <n v="0.1"/>
    <x v="2"/>
    <x v="1"/>
    <n v="11"/>
    <n v="2025"/>
    <n v="46032"/>
    <s v="enero"/>
    <n v="2026"/>
    <x v="0"/>
    <x v="1"/>
    <n v="0.5"/>
    <n v="454.05"/>
    <d v="2025-11-18T00:00:00"/>
  </r>
  <r>
    <x v="0"/>
    <n v="270"/>
    <n v="1"/>
    <d v="2025-04-21T00:00:00"/>
    <d v="2025-03-10T00:00:00"/>
    <d v="2025-03-10T00:00:00"/>
    <x v="2"/>
    <n v="17"/>
    <m/>
    <n v="396.07"/>
    <s v="USD"/>
    <n v="340.62020000000001"/>
    <n v="396.07"/>
    <n v="0"/>
    <n v="0"/>
    <n v="0"/>
    <n v="0"/>
    <x v="7"/>
    <x v="1"/>
    <n v="3"/>
    <n v="2025"/>
    <n v="45771"/>
    <s v="abril"/>
    <n v="2025"/>
    <x v="0"/>
    <x v="0"/>
    <n v="0.05"/>
    <n v="0"/>
    <d v="2024-10-30T00:00:00"/>
  </r>
  <r>
    <x v="0"/>
    <n v="85"/>
    <n v="1"/>
    <d v="2024-12-30T00:00:00"/>
    <d v="2024-12-29T00:00:00"/>
    <d v="2024-12-29T00:00:00"/>
    <x v="0"/>
    <n v="53"/>
    <s v="MARC1989"/>
    <n v="126102.05"/>
    <s v="USD"/>
    <n v="108447.76300000001"/>
    <n v="126102.05"/>
    <n v="12919.66"/>
    <n v="11110.9076"/>
    <n v="12919.66"/>
    <n v="0.1024540045145975"/>
    <x v="3"/>
    <x v="0"/>
    <n v="12"/>
    <n v="2024"/>
    <n v="45700"/>
    <s v="febrero"/>
    <n v="2025"/>
    <x v="0"/>
    <x v="0"/>
    <n v="0"/>
    <n v="11110.9076"/>
    <d v="2024-09-17T00:00:00"/>
  </r>
  <r>
    <x v="0"/>
    <n v="186"/>
    <n v="1"/>
    <d v="2025-02-28T00:00:00"/>
    <d v="2025-02-04T00:00:00"/>
    <d v="2025-02-08T00:00:00"/>
    <x v="5"/>
    <n v="9"/>
    <m/>
    <n v="134515"/>
    <s v="MXN"/>
    <n v="6456.72"/>
    <n v="7532.84"/>
    <n v="25731.52"/>
    <n v="1235.1129600000002"/>
    <n v="1440.9651200000001"/>
    <n v="0.19129108277887227"/>
    <x v="5"/>
    <x v="1"/>
    <n v="2"/>
    <n v="2025"/>
    <n v="45741"/>
    <s v="marzo"/>
    <n v="2025"/>
    <x v="0"/>
    <x v="1"/>
    <n v="0.75"/>
    <n v="308.7782400000001"/>
    <d v="2024-09-01T00:00:00"/>
  </r>
  <r>
    <x v="0"/>
    <n v="381"/>
    <n v="1"/>
    <d v="2025-05-28T00:00:00"/>
    <d v="2025-06-06T00:00:00"/>
    <d v="2025-06-09T00:00:00"/>
    <x v="11"/>
    <n v="22"/>
    <m/>
    <n v="14250"/>
    <s v="USD"/>
    <n v="12255"/>
    <n v="14250"/>
    <n v="660.29"/>
    <n v="567.84939999999995"/>
    <n v="660.29"/>
    <n v="4.6336140350877186E-2"/>
    <x v="8"/>
    <x v="1"/>
    <n v="6"/>
    <n v="2025"/>
    <n v="45862"/>
    <s v="julio"/>
    <n v="2025"/>
    <x v="0"/>
    <x v="1"/>
    <n v="0.5"/>
    <n v="283.92469999999997"/>
    <d v="2025-02-17T00:00:00"/>
  </r>
  <r>
    <x v="0"/>
    <n v="407"/>
    <n v="1"/>
    <d v="2025-06-05T00:00:00"/>
    <d v="2025-06-06T00:00:00"/>
    <s v="0000-00-00"/>
    <x v="5"/>
    <n v="23"/>
    <m/>
    <n v="13395.02"/>
    <s v="USD"/>
    <n v="11519.717200000001"/>
    <n v="13395.02"/>
    <n v="145.6"/>
    <n v="125.21599999999999"/>
    <n v="145.6"/>
    <n v="1.0869711280759564E-2"/>
    <x v="9"/>
    <x v="1"/>
    <n v="6"/>
    <n v="2025"/>
    <e v="#VALUE!"/>
    <e v="#VALUE!"/>
    <e v="#VALUE!"/>
    <x v="0"/>
    <x v="1"/>
    <n v="0.75"/>
    <n v="31.304000000000002"/>
    <d v="2024-09-01T00:00:00"/>
  </r>
  <r>
    <x v="0"/>
    <n v="750"/>
    <n v="0"/>
    <d v="2025-10-06T00:00:00"/>
    <d v="2025-10-30T00:00:00"/>
    <d v="2025-11-12T00:00:00"/>
    <x v="20"/>
    <n v="41"/>
    <s v="MARC1989"/>
    <n v="59139"/>
    <s v="USD"/>
    <n v="50859.54"/>
    <n v="59139"/>
    <n v="5977"/>
    <n v="5140.22"/>
    <n v="5977"/>
    <n v="0.10106697779806896"/>
    <x v="1"/>
    <x v="1"/>
    <n v="10"/>
    <n v="2025"/>
    <n v="46018"/>
    <s v="diciembre"/>
    <n v="2025"/>
    <x v="0"/>
    <x v="0"/>
    <n v="0.05"/>
    <n v="4883.2089999999998"/>
    <d v="2025-03-03T00:00:00"/>
  </r>
  <r>
    <x v="0"/>
    <n v="540"/>
    <n v="0"/>
    <d v="2025-07-31T00:00:00"/>
    <d v="2025-07-31T00:00:00"/>
    <d v="2025-08-04T00:00:00"/>
    <x v="0"/>
    <n v="31"/>
    <m/>
    <n v="42853.67"/>
    <s v="USD"/>
    <n v="36854.156199999998"/>
    <n v="42853.67"/>
    <n v="8705.64"/>
    <n v="7486.8503999999994"/>
    <n v="8705.64"/>
    <n v="0.20314806176460498"/>
    <x v="10"/>
    <x v="1"/>
    <n v="7"/>
    <n v="2025"/>
    <n v="45918"/>
    <s v="septiembre"/>
    <n v="2025"/>
    <x v="0"/>
    <x v="0"/>
    <n v="0"/>
    <n v="7486.8503999999994"/>
    <d v="2024-09-17T00:00:00"/>
  </r>
  <r>
    <x v="1"/>
    <n v="80"/>
    <n v="0"/>
    <d v="2025-12-30T00:00:00"/>
    <d v="2026-01-11T00:00:00"/>
    <d v="2026-01-30T00:00:00"/>
    <x v="26"/>
    <n v="53"/>
    <s v="MARTINB"/>
    <n v="12836.85"/>
    <s v="EUR"/>
    <n v="12836.85"/>
    <n v="14890.745999999999"/>
    <n v="0"/>
    <n v="0"/>
    <n v="0"/>
    <n v="0"/>
    <x v="3"/>
    <x v="1"/>
    <n v="1"/>
    <n v="2026"/>
    <n v="46097"/>
    <s v="marzo"/>
    <n v="2026"/>
    <x v="1"/>
    <x v="1"/>
    <n v="0.4"/>
    <n v="0"/>
    <d v="2025-09-17T00:00:00"/>
  </r>
  <r>
    <x v="0"/>
    <n v="373"/>
    <n v="1"/>
    <d v="2025-01-21T00:00:00"/>
    <d v="2025-01-21T00:00:00"/>
    <d v="2025-01-21T00:00:00"/>
    <x v="5"/>
    <n v="4"/>
    <m/>
    <n v="5439.63"/>
    <s v="USD"/>
    <n v="4678.0817999999999"/>
    <n v="5439.63"/>
    <n v="210"/>
    <n v="180.6"/>
    <n v="210"/>
    <n v="3.8605566922750259E-2"/>
    <x v="4"/>
    <x v="1"/>
    <n v="1"/>
    <n v="2025"/>
    <n v="45723"/>
    <s v="marzo"/>
    <n v="2025"/>
    <x v="0"/>
    <x v="1"/>
    <n v="0.75"/>
    <n v="45.150000000000006"/>
    <d v="2024-09-01T00:00:00"/>
  </r>
  <r>
    <x v="0"/>
    <n v="493"/>
    <n v="1"/>
    <d v="2025-07-09T00:00:00"/>
    <d v="2025-07-12T00:00:00"/>
    <d v="2025-07-12T00:00:00"/>
    <x v="0"/>
    <n v="28"/>
    <m/>
    <n v="645.15"/>
    <s v="USD"/>
    <n v="554.82899999999995"/>
    <n v="645.15"/>
    <n v="35"/>
    <n v="30.099999999999998"/>
    <n v="35"/>
    <n v="5.4250949391614352E-2"/>
    <x v="10"/>
    <x v="1"/>
    <n v="7"/>
    <n v="2025"/>
    <n v="45895"/>
    <s v="agosto"/>
    <n v="2025"/>
    <x v="0"/>
    <x v="0"/>
    <n v="0"/>
    <n v="30.099999999999998"/>
    <d v="2024-09-17T00:00:00"/>
  </r>
  <r>
    <x v="0"/>
    <n v="532"/>
    <n v="1"/>
    <d v="2025-07-29T00:00:00"/>
    <d v="2025-09-03T00:00:00"/>
    <d v="2025-09-12T00:00:00"/>
    <x v="20"/>
    <n v="31"/>
    <m/>
    <n v="0"/>
    <s v="USD"/>
    <n v="0"/>
    <n v="0"/>
    <n v="-2831.43"/>
    <n v="-2435.0297999999998"/>
    <n v="-2831.43"/>
    <e v="#DIV/0!"/>
    <x v="10"/>
    <x v="1"/>
    <n v="9"/>
    <n v="2025"/>
    <n v="45957"/>
    <s v="octubre"/>
    <n v="2025"/>
    <x v="0"/>
    <x v="0"/>
    <n v="0.05"/>
    <n v="-2313.2783099999997"/>
    <d v="2025-03-03T00:00:00"/>
  </r>
  <r>
    <x v="0"/>
    <n v="822"/>
    <n v="0"/>
    <d v="2025-11-05T00:00:00"/>
    <d v="2025-11-12T00:00:00"/>
    <d v="2025-11-16T00:00:00"/>
    <x v="12"/>
    <n v="45"/>
    <s v="MARTINB"/>
    <n v="10240"/>
    <s v="USD"/>
    <n v="8806.4"/>
    <n v="10240"/>
    <n v="1210"/>
    <n v="1040.5999999999999"/>
    <n v="1210"/>
    <n v="0.1181640625"/>
    <x v="2"/>
    <x v="1"/>
    <n v="11"/>
    <n v="2025"/>
    <n v="46022"/>
    <s v="diciembre"/>
    <n v="2025"/>
    <x v="1"/>
    <x v="0"/>
    <n v="7.0000000000000007E-2"/>
    <n v="967.75799999999992"/>
    <d v="2025-03-17T00:00:00"/>
  </r>
  <r>
    <x v="0"/>
    <n v="624"/>
    <n v="1"/>
    <d v="2025-08-26T00:00:00"/>
    <d v="2025-07-05T00:00:00"/>
    <d v="2025-07-13T00:00:00"/>
    <x v="20"/>
    <n v="35"/>
    <s v="MARC1989"/>
    <n v="7360.8"/>
    <s v="USD"/>
    <n v="6330.2880000000005"/>
    <n v="7360.8"/>
    <n v="909.87"/>
    <n v="782.48820000000001"/>
    <n v="909.87"/>
    <n v="0.12361020541245515"/>
    <x v="11"/>
    <x v="1"/>
    <n v="7"/>
    <n v="2025"/>
    <n v="45896"/>
    <s v="agosto"/>
    <n v="2025"/>
    <x v="0"/>
    <x v="0"/>
    <n v="0.05"/>
    <n v="743.36378999999999"/>
    <d v="2025-03-03T00:00:00"/>
  </r>
  <r>
    <x v="0"/>
    <n v="345"/>
    <n v="0"/>
    <d v="2025-05-15T00:00:00"/>
    <d v="2025-02-16T00:00:00"/>
    <d v="2025-02-17T00:00:00"/>
    <x v="2"/>
    <n v="20"/>
    <m/>
    <n v="900"/>
    <s v="EUR"/>
    <n v="900"/>
    <n v="1044"/>
    <n v="81.75"/>
    <n v="81.75"/>
    <n v="94.83"/>
    <n v="9.0833333333333335E-2"/>
    <x v="8"/>
    <x v="1"/>
    <n v="2"/>
    <n v="2025"/>
    <n v="45750"/>
    <s v="abril"/>
    <n v="2025"/>
    <x v="0"/>
    <x v="0"/>
    <n v="0.05"/>
    <n v="77.662499999999994"/>
    <d v="2024-10-30T00:00:00"/>
  </r>
  <r>
    <x v="0"/>
    <n v="462"/>
    <n v="0"/>
    <d v="2025-06-26T00:00:00"/>
    <d v="2025-09-02T00:00:00"/>
    <d v="2025-11-08T00:00:00"/>
    <x v="5"/>
    <n v="26"/>
    <m/>
    <n v="17546.89"/>
    <s v="USD"/>
    <n v="15090.3254"/>
    <n v="17546.89"/>
    <n v="70"/>
    <n v="60.199999999999996"/>
    <n v="70"/>
    <n v="3.989310926323696E-3"/>
    <x v="9"/>
    <x v="1"/>
    <n v="9"/>
    <n v="2025"/>
    <n v="46014"/>
    <s v="diciembre"/>
    <n v="2025"/>
    <x v="0"/>
    <x v="1"/>
    <n v="0.75"/>
    <n v="15.049999999999997"/>
    <d v="2024-09-01T00:00:00"/>
  </r>
  <r>
    <x v="1"/>
    <n v="38"/>
    <n v="0"/>
    <d v="2025-09-09T00:00:00"/>
    <d v="2025-10-16T00:00:00"/>
    <d v="2025-10-27T00:00:00"/>
    <x v="24"/>
    <n v="37"/>
    <s v="JAIMEG,MARTINB"/>
    <n v="26488.92"/>
    <s v="EUR"/>
    <n v="26488.92"/>
    <n v="30727.147199999996"/>
    <n v="279"/>
    <n v="279"/>
    <n v="323.64"/>
    <n v="1.053270575017781E-2"/>
    <x v="0"/>
    <x v="1"/>
    <n v="10"/>
    <n v="2025"/>
    <n v="46002"/>
    <s v="diciembre"/>
    <n v="2025"/>
    <x v="1"/>
    <x v="0"/>
    <n v="7.0000000000000007E-2"/>
    <n v="259.47000000000003"/>
    <d v="2025-06-02T00:00:00"/>
  </r>
  <r>
    <x v="0"/>
    <n v="306"/>
    <n v="1"/>
    <d v="2025-05-05T00:00:00"/>
    <d v="2025-07-22T00:00:00"/>
    <d v="2025-08-03T00:00:00"/>
    <x v="0"/>
    <n v="19"/>
    <s v="ISRAELB"/>
    <n v="31962.5"/>
    <s v="USD"/>
    <n v="27487.75"/>
    <n v="31962.5"/>
    <n v="3883.16"/>
    <n v="3339.5175999999997"/>
    <n v="3883.16"/>
    <n v="0.12149112240907312"/>
    <x v="8"/>
    <x v="1"/>
    <n v="7"/>
    <n v="2025"/>
    <n v="45917"/>
    <s v="septiembre"/>
    <n v="2025"/>
    <x v="0"/>
    <x v="0"/>
    <n v="0"/>
    <n v="3339.5175999999997"/>
    <d v="2024-09-17T00:00:00"/>
  </r>
  <r>
    <x v="0"/>
    <n v="222"/>
    <n v="0"/>
    <d v="2025-03-11T00:00:00"/>
    <d v="2025-07-15T00:00:00"/>
    <d v="2025-08-25T00:00:00"/>
    <x v="2"/>
    <n v="11"/>
    <m/>
    <n v="84169.55"/>
    <s v="USD"/>
    <n v="72385.812999999995"/>
    <n v="84169.55"/>
    <n v="12749.55"/>
    <n v="10964.612999999999"/>
    <n v="12749.55"/>
    <n v="0.15147461284989644"/>
    <x v="6"/>
    <x v="1"/>
    <n v="7"/>
    <n v="2025"/>
    <n v="45939"/>
    <s v="octubre"/>
    <n v="2025"/>
    <x v="0"/>
    <x v="0"/>
    <n v="0.05"/>
    <n v="10416.38235"/>
    <d v="2024-10-30T00:00:00"/>
  </r>
  <r>
    <x v="1"/>
    <n v="57"/>
    <n v="0"/>
    <d v="2025-10-30T00:00:00"/>
    <d v="2026-09-20T00:00:00"/>
    <d v="2026-10-30T00:00:00"/>
    <x v="27"/>
    <n v="44"/>
    <s v="MARTINB"/>
    <n v="6654.18"/>
    <s v="EUR"/>
    <n v="6654.18"/>
    <n v="7718.8487999999998"/>
    <n v="160"/>
    <n v="160"/>
    <n v="185.6"/>
    <n v="2.4045036353089334E-2"/>
    <x v="1"/>
    <x v="1"/>
    <n v="9"/>
    <n v="2026"/>
    <n v="46370"/>
    <s v="diciembre"/>
    <n v="2026"/>
    <x v="1"/>
    <x v="1"/>
    <n v="0.4"/>
    <n v="96"/>
    <d v="2025-05-01T00:00:00"/>
  </r>
  <r>
    <x v="0"/>
    <n v="86"/>
    <n v="1"/>
    <d v="2025-01-02T00:00:00"/>
    <d v="2025-09-22T00:00:00"/>
    <d v="2025-10-08T00:00:00"/>
    <x v="5"/>
    <n v="1"/>
    <m/>
    <n v="326596"/>
    <s v="USD"/>
    <n v="280872.56"/>
    <n v="326596"/>
    <n v="45376.02"/>
    <n v="39023.377199999995"/>
    <n v="45376.02"/>
    <n v="0.13893623926808654"/>
    <x v="4"/>
    <x v="1"/>
    <n v="9"/>
    <n v="2025"/>
    <n v="45983"/>
    <s v="noviembre"/>
    <n v="2025"/>
    <x v="0"/>
    <x v="1"/>
    <n v="0.75"/>
    <n v="9755.844299999997"/>
    <d v="2024-09-01T00:00:00"/>
  </r>
  <r>
    <x v="0"/>
    <n v="238"/>
    <n v="1"/>
    <d v="2025-04-02T00:00:00"/>
    <d v="2025-07-18T00:00:00"/>
    <d v="2025-08-29T00:00:00"/>
    <x v="0"/>
    <n v="14"/>
    <s v="MARC1989,MARIELLAP"/>
    <n v="133523.04999999999"/>
    <s v="USD"/>
    <n v="114829.82299999999"/>
    <n v="133523.04999999999"/>
    <n v="18763.04"/>
    <n v="16136.214400000001"/>
    <n v="18763.04"/>
    <n v="0.14052285354476252"/>
    <x v="7"/>
    <x v="1"/>
    <n v="7"/>
    <n v="2025"/>
    <n v="45943"/>
    <s v="octubre"/>
    <n v="2025"/>
    <x v="0"/>
    <x v="0"/>
    <n v="0"/>
    <n v="16136.214400000001"/>
    <d v="2024-09-17T00:00:00"/>
  </r>
  <r>
    <x v="0"/>
    <n v="956"/>
    <n v="0"/>
    <d v="2026-01-07T00:00:00"/>
    <d v="2025-12-18T00:00:00"/>
    <d v="2026-01-02T00:00:00"/>
    <x v="4"/>
    <n v="2"/>
    <m/>
    <n v="63072"/>
    <s v="USD"/>
    <n v="54241.919999999998"/>
    <n v="63072"/>
    <n v="7081.45"/>
    <n v="6090.0469999999996"/>
    <n v="7081.45"/>
    <n v="0.11227565322171486"/>
    <x v="4"/>
    <x v="2"/>
    <n v="12"/>
    <n v="2025"/>
    <n v="46069"/>
    <s v="febrero"/>
    <n v="2026"/>
    <x v="0"/>
    <x v="1"/>
    <n v="0.5"/>
    <n v="3045.0234999999998"/>
    <d v="2025-01-08T00:00:00"/>
  </r>
  <r>
    <x v="0"/>
    <n v="645"/>
    <n v="0"/>
    <d v="2025-08-28T00:00:00"/>
    <d v="2025-05-12T00:00:00"/>
    <d v="2025-05-16T00:00:00"/>
    <x v="22"/>
    <n v="35"/>
    <m/>
    <n v="2566.4"/>
    <s v="USD"/>
    <n v="2207.1040000000003"/>
    <n v="2566.4"/>
    <n v="256.64"/>
    <n v="220.71039999999999"/>
    <n v="256.64"/>
    <n v="9.9999999999999978E-2"/>
    <x v="11"/>
    <x v="1"/>
    <n v="5"/>
    <n v="2025"/>
    <n v="45838"/>
    <s v="junio"/>
    <n v="2025"/>
    <x v="0"/>
    <x v="1"/>
    <n v="0.65"/>
    <n v="77.248639999999995"/>
    <d v="2025-07-14T00:00:00"/>
  </r>
  <r>
    <x v="0"/>
    <n v="670"/>
    <n v="1"/>
    <d v="2025-09-05T00:00:00"/>
    <d v="2025-09-11T00:00:00"/>
    <d v="2025-09-15T00:00:00"/>
    <x v="15"/>
    <n v="36"/>
    <m/>
    <n v="4956.01"/>
    <s v="USD"/>
    <n v="4262.1686"/>
    <n v="4956.01"/>
    <n v="394.28"/>
    <n v="339.08079999999995"/>
    <n v="394.28"/>
    <n v="7.9555933099408588E-2"/>
    <x v="0"/>
    <x v="1"/>
    <n v="9"/>
    <n v="2025"/>
    <n v="45960"/>
    <s v="octubre"/>
    <n v="2025"/>
    <x v="0"/>
    <x v="1"/>
    <n v="0.5"/>
    <n v="169.54039999999998"/>
    <d v="2025-04-15T00:00:00"/>
  </r>
  <r>
    <x v="0"/>
    <n v="401"/>
    <n v="1"/>
    <d v="2025-06-03T00:00:00"/>
    <d v="2025-03-12T00:00:00"/>
    <d v="2025-03-17T00:00:00"/>
    <x v="15"/>
    <n v="23"/>
    <m/>
    <n v="4326"/>
    <s v="USD"/>
    <n v="3720.36"/>
    <n v="4326"/>
    <n v="424.79"/>
    <n v="365.31940000000003"/>
    <n v="424.79"/>
    <n v="9.8194637078132224E-2"/>
    <x v="9"/>
    <x v="1"/>
    <n v="3"/>
    <n v="2025"/>
    <n v="45778"/>
    <s v="mayo"/>
    <n v="2025"/>
    <x v="0"/>
    <x v="1"/>
    <n v="0.5"/>
    <n v="182.65970000000002"/>
    <d v="2025-04-15T00:00:00"/>
  </r>
  <r>
    <x v="0"/>
    <n v="229"/>
    <n v="1"/>
    <d v="2025-04-01T00:00:00"/>
    <d v="2025-09-03T00:00:00"/>
    <d v="2025-09-18T00:00:00"/>
    <x v="4"/>
    <n v="14"/>
    <m/>
    <n v="20656.189999999999"/>
    <s v="USD"/>
    <n v="17764.323399999997"/>
    <n v="20656.189999999999"/>
    <n v="1679.57"/>
    <n v="1444.4302"/>
    <n v="1679.57"/>
    <n v="8.1310735426039379E-2"/>
    <x v="7"/>
    <x v="1"/>
    <n v="9"/>
    <n v="2025"/>
    <n v="45963"/>
    <s v="noviembre"/>
    <n v="2025"/>
    <x v="0"/>
    <x v="1"/>
    <n v="0.5"/>
    <n v="722.21510000000001"/>
    <d v="2025-01-08T00:00:00"/>
  </r>
  <r>
    <x v="0"/>
    <n v="765"/>
    <n v="0"/>
    <d v="2025-10-09T00:00:00"/>
    <d v="2025-12-08T00:00:00"/>
    <d v="2025-12-11T00:00:00"/>
    <x v="20"/>
    <n v="41"/>
    <s v="JAIMEG"/>
    <n v="418305.1"/>
    <s v="USD"/>
    <n v="359742.386"/>
    <n v="418305.1"/>
    <n v="41830.51"/>
    <n v="35974.238600000004"/>
    <n v="41830.51"/>
    <n v="0.1"/>
    <x v="1"/>
    <x v="1"/>
    <n v="12"/>
    <n v="2025"/>
    <n v="46047"/>
    <s v="enero"/>
    <n v="2026"/>
    <x v="0"/>
    <x v="0"/>
    <n v="0.05"/>
    <n v="34175.526670000007"/>
    <d v="2025-03-03T00:00:00"/>
  </r>
  <r>
    <x v="0"/>
    <n v="721"/>
    <n v="0"/>
    <d v="2025-09-22T00:00:00"/>
    <d v="2025-10-23T00:00:00"/>
    <d v="2025-10-27T00:00:00"/>
    <x v="1"/>
    <n v="39"/>
    <m/>
    <n v="63818.35"/>
    <s v="MXN"/>
    <n v="3063.2808"/>
    <n v="3573.8276000000001"/>
    <n v="14265.49"/>
    <n v="684.74351999999999"/>
    <n v="798.86743999999999"/>
    <n v="0.2235327300063383"/>
    <x v="0"/>
    <x v="1"/>
    <n v="10"/>
    <n v="2025"/>
    <n v="46002"/>
    <s v="diciembre"/>
    <n v="2025"/>
    <x v="0"/>
    <x v="1"/>
    <n v="0.5"/>
    <n v="342.37175999999999"/>
    <d v="2024-09-01T00:00:00"/>
  </r>
  <r>
    <x v="0"/>
    <n v="507"/>
    <n v="1"/>
    <d v="2025-07-15T00:00:00"/>
    <d v="2025-06-13T00:00:00"/>
    <d v="2025-07-17T00:00:00"/>
    <x v="0"/>
    <n v="29"/>
    <s v="MARC1989,MARIELLAP"/>
    <n v="10798.04"/>
    <s v="USD"/>
    <n v="9286.3144000000011"/>
    <n v="10798.04"/>
    <n v="850.21"/>
    <n v="731.18060000000003"/>
    <n v="850.21"/>
    <n v="7.8737437534960042E-2"/>
    <x v="10"/>
    <x v="1"/>
    <n v="6"/>
    <n v="2025"/>
    <n v="45900"/>
    <s v="agosto"/>
    <n v="2025"/>
    <x v="0"/>
    <x v="0"/>
    <n v="0"/>
    <n v="731.18060000000003"/>
    <d v="2024-09-17T00:00:00"/>
  </r>
  <r>
    <x v="0"/>
    <n v="605"/>
    <n v="1"/>
    <d v="2025-08-21T00:00:00"/>
    <d v="2025-09-25T00:00:00"/>
    <d v="2025-09-29T00:00:00"/>
    <x v="22"/>
    <n v="34"/>
    <m/>
    <n v="4226"/>
    <s v="USD"/>
    <n v="3634.36"/>
    <n v="4226"/>
    <n v="388.4"/>
    <n v="334.024"/>
    <n v="388.4"/>
    <n v="9.1907240889730235E-2"/>
    <x v="11"/>
    <x v="1"/>
    <n v="9"/>
    <n v="2025"/>
    <n v="45974"/>
    <s v="noviembre"/>
    <n v="2025"/>
    <x v="0"/>
    <x v="1"/>
    <n v="0.65"/>
    <n v="116.9084"/>
    <d v="2025-07-14T00:00:00"/>
  </r>
  <r>
    <x v="0"/>
    <n v="284"/>
    <n v="1"/>
    <d v="2025-04-25T00:00:00"/>
    <d v="2024-12-28T00:00:00"/>
    <d v="2024-12-28T00:00:00"/>
    <x v="0"/>
    <n v="17"/>
    <m/>
    <n v="19328.54"/>
    <s v="USD"/>
    <n v="16622.544399999999"/>
    <n v="19328.54"/>
    <n v="1757.14"/>
    <n v="1511.1404"/>
    <n v="1757.14"/>
    <n v="9.0909090909090912E-2"/>
    <x v="7"/>
    <x v="1"/>
    <n v="12"/>
    <n v="2024"/>
    <n v="45699"/>
    <s v="febrero"/>
    <n v="2025"/>
    <x v="0"/>
    <x v="0"/>
    <n v="0"/>
    <n v="1511.1404"/>
    <d v="2024-09-17T00:00:00"/>
  </r>
  <r>
    <x v="0"/>
    <n v="578"/>
    <n v="0"/>
    <d v="2025-08-13T00:00:00"/>
    <d v="2025-08-19T00:00:00"/>
    <d v="2025-09-16T00:00:00"/>
    <x v="0"/>
    <n v="33"/>
    <m/>
    <n v="4612.22"/>
    <s v="USD"/>
    <n v="3966.5092"/>
    <n v="4612.22"/>
    <n v="50"/>
    <n v="43"/>
    <n v="50"/>
    <n v="1.0840766485553596E-2"/>
    <x v="11"/>
    <x v="1"/>
    <n v="8"/>
    <n v="2025"/>
    <n v="45961"/>
    <s v="octubre"/>
    <n v="2025"/>
    <x v="0"/>
    <x v="0"/>
    <n v="0"/>
    <n v="43"/>
    <d v="2024-09-17T00:00:00"/>
  </r>
  <r>
    <x v="0"/>
    <n v="640"/>
    <n v="0"/>
    <d v="2025-08-28T00:00:00"/>
    <d v="2025-09-01T00:00:00"/>
    <d v="2025-09-01T00:00:00"/>
    <x v="2"/>
    <n v="35"/>
    <m/>
    <n v="200"/>
    <s v="EUR"/>
    <n v="200"/>
    <n v="231.99999999999997"/>
    <n v="69.400000000000006"/>
    <n v="69.400000000000006"/>
    <n v="80.504000000000005"/>
    <n v="0.34700000000000003"/>
    <x v="11"/>
    <x v="1"/>
    <n v="9"/>
    <n v="2025"/>
    <n v="45946"/>
    <s v="octubre"/>
    <n v="2025"/>
    <x v="0"/>
    <x v="0"/>
    <n v="0.05"/>
    <n v="65.930000000000007"/>
    <d v="2024-10-30T00:00:00"/>
  </r>
  <r>
    <x v="0"/>
    <n v="265"/>
    <n v="1"/>
    <d v="2025-04-21T00:00:00"/>
    <d v="2025-01-22T00:00:00"/>
    <d v="2025-01-22T00:00:00"/>
    <x v="2"/>
    <n v="17"/>
    <s v="JAIMEG"/>
    <n v="256.52999999999997"/>
    <s v="EUR"/>
    <n v="256.52999999999997"/>
    <n v="297.57479999999993"/>
    <n v="0"/>
    <n v="0"/>
    <n v="0"/>
    <n v="0"/>
    <x v="7"/>
    <x v="1"/>
    <n v="1"/>
    <n v="2025"/>
    <n v="45724"/>
    <s v="marzo"/>
    <n v="2025"/>
    <x v="0"/>
    <x v="0"/>
    <n v="0.05"/>
    <n v="0"/>
    <d v="2024-10-30T00:00:00"/>
  </r>
  <r>
    <x v="0"/>
    <n v="444"/>
    <n v="0"/>
    <d v="2025-06-23T00:00:00"/>
    <d v="2025-07-02T00:00:00"/>
    <d v="2025-07-07T00:00:00"/>
    <x v="2"/>
    <n v="26"/>
    <m/>
    <n v="113849"/>
    <s v="MXN"/>
    <n v="5464.7520000000004"/>
    <n v="6375.5439999999999"/>
    <n v="650"/>
    <n v="31.2"/>
    <n v="36.4"/>
    <n v="5.7093167265412957E-3"/>
    <x v="9"/>
    <x v="1"/>
    <n v="7"/>
    <n v="2025"/>
    <n v="45890"/>
    <s v="agosto"/>
    <n v="2025"/>
    <x v="0"/>
    <x v="0"/>
    <n v="0.05"/>
    <n v="29.64"/>
    <d v="2024-10-30T00:00:00"/>
  </r>
  <r>
    <x v="0"/>
    <n v="253"/>
    <n v="1"/>
    <d v="2025-04-09T00:00:00"/>
    <d v="2025-04-19T00:00:00"/>
    <d v="2025-04-21T00:00:00"/>
    <x v="2"/>
    <n v="15"/>
    <m/>
    <n v="733.5"/>
    <s v="USD"/>
    <n v="630.80999999999995"/>
    <n v="733.5"/>
    <n v="55.13"/>
    <n v="47.411799999999999"/>
    <n v="55.13"/>
    <n v="7.5160190865712351E-2"/>
    <x v="7"/>
    <x v="1"/>
    <n v="4"/>
    <n v="2025"/>
    <n v="45813"/>
    <s v="junio"/>
    <n v="2025"/>
    <x v="0"/>
    <x v="0"/>
    <n v="0.05"/>
    <n v="45.04121"/>
    <d v="2024-10-30T00:00:00"/>
  </r>
  <r>
    <x v="0"/>
    <n v="815"/>
    <n v="0"/>
    <d v="2025-11-03T00:00:00"/>
    <d v="2025-12-16T00:00:00"/>
    <d v="2025-12-21T00:00:00"/>
    <x v="28"/>
    <n v="45"/>
    <m/>
    <n v="253098.2"/>
    <s v="MXN"/>
    <n v="12148.713600000001"/>
    <n v="14173.4992"/>
    <n v="37226.769999999997"/>
    <n v="1786.8849599999999"/>
    <n v="2084.6991199999998"/>
    <n v="0.14708429376423851"/>
    <x v="2"/>
    <x v="1"/>
    <n v="12"/>
    <n v="2025"/>
    <n v="46057"/>
    <s v="febrero"/>
    <n v="2026"/>
    <x v="0"/>
    <x v="1"/>
    <n v="0.5"/>
    <n v="893.44247999999993"/>
    <d v="2025-03-21T00:00:00"/>
  </r>
  <r>
    <x v="0"/>
    <n v="510"/>
    <n v="1"/>
    <d v="2025-07-15T00:00:00"/>
    <d v="2025-07-08T00:00:00"/>
    <d v="2025-07-22T00:00:00"/>
    <x v="14"/>
    <n v="29"/>
    <m/>
    <n v="19967.13"/>
    <s v="USD"/>
    <n v="17171.731800000001"/>
    <n v="19967.13"/>
    <n v="1743.85"/>
    <n v="1499.7109999999998"/>
    <n v="1743.85"/>
    <n v="8.7336036776442069E-2"/>
    <x v="10"/>
    <x v="1"/>
    <n v="7"/>
    <n v="2025"/>
    <n v="45905"/>
    <s v="septiembre"/>
    <n v="2025"/>
    <x v="0"/>
    <x v="1"/>
    <n v="0.5"/>
    <n v="749.85549999999989"/>
    <d v="2024-12-13T00:00:00"/>
  </r>
  <r>
    <x v="0"/>
    <n v="276"/>
    <n v="1"/>
    <d v="2025-04-22T00:00:00"/>
    <d v="2025-05-01T00:00:00"/>
    <d v="2025-05-05T00:00:00"/>
    <x v="11"/>
    <n v="17"/>
    <m/>
    <n v="187114.16"/>
    <s v="MXN"/>
    <n v="8981.4796800000004"/>
    <n v="10478.392960000001"/>
    <n v="13501.8"/>
    <n v="648.08640000000003"/>
    <n v="756.10079999999994"/>
    <n v="7.2158087875337715E-2"/>
    <x v="7"/>
    <x v="1"/>
    <n v="5"/>
    <n v="2025"/>
    <n v="45827"/>
    <s v="junio"/>
    <n v="2025"/>
    <x v="0"/>
    <x v="1"/>
    <n v="0.5"/>
    <n v="324.04320000000001"/>
    <d v="2025-02-17T00:00:00"/>
  </r>
  <r>
    <x v="0"/>
    <n v="260"/>
    <n v="1"/>
    <d v="2025-04-15T00:00:00"/>
    <d v="2025-04-14T00:00:00"/>
    <d v="2025-04-23T00:00:00"/>
    <x v="2"/>
    <n v="16"/>
    <m/>
    <n v="42478.42"/>
    <s v="USD"/>
    <n v="36531.441200000001"/>
    <n v="42478.42"/>
    <n v="1959.9"/>
    <n v="1685.5140000000001"/>
    <n v="1959.9"/>
    <n v="4.6138721732117159E-2"/>
    <x v="7"/>
    <x v="1"/>
    <n v="4"/>
    <n v="2025"/>
    <n v="45815"/>
    <s v="junio"/>
    <n v="2025"/>
    <x v="0"/>
    <x v="0"/>
    <n v="0.05"/>
    <n v="1601.2383000000002"/>
    <d v="2024-10-30T00:00:00"/>
  </r>
  <r>
    <x v="1"/>
    <n v="7"/>
    <n v="0"/>
    <d v="2025-04-30T00:00:00"/>
    <d v="2025-07-21T00:00:00"/>
    <d v="2025-07-30T00:00:00"/>
    <x v="23"/>
    <n v="18"/>
    <s v="MARCKB"/>
    <n v="74562.81"/>
    <s v="USD"/>
    <n v="64124.016599999995"/>
    <n v="74562.81"/>
    <n v="11363"/>
    <n v="9772.18"/>
    <n v="11363"/>
    <n v="0.15239500764523228"/>
    <x v="7"/>
    <x v="1"/>
    <n v="7"/>
    <n v="2025"/>
    <n v="45913"/>
    <s v="septiembre"/>
    <n v="2025"/>
    <x v="1"/>
    <x v="0"/>
    <n v="7.0000000000000007E-2"/>
    <n v="9088.1273999999994"/>
    <d v="2025-03-17T00:00:00"/>
  </r>
  <r>
    <x v="0"/>
    <n v="266"/>
    <n v="0"/>
    <d v="2025-04-21T00:00:00"/>
    <d v="2025-01-20T00:00:00"/>
    <d v="2025-04-21T00:00:00"/>
    <x v="2"/>
    <n v="17"/>
    <m/>
    <n v="390"/>
    <s v="USD"/>
    <n v="335.4"/>
    <n v="390"/>
    <n v="0"/>
    <n v="0"/>
    <n v="0"/>
    <n v="0"/>
    <x v="7"/>
    <x v="1"/>
    <n v="1"/>
    <n v="2025"/>
    <n v="45813"/>
    <s v="junio"/>
    <n v="2025"/>
    <x v="0"/>
    <x v="0"/>
    <n v="0.05"/>
    <n v="0"/>
    <d v="2024-10-30T00:00:00"/>
  </r>
  <r>
    <x v="0"/>
    <n v="336"/>
    <n v="0"/>
    <d v="2025-05-13T00:00:00"/>
    <d v="2025-05-01T00:00:00"/>
    <d v="2025-05-02T00:00:00"/>
    <x v="2"/>
    <n v="20"/>
    <m/>
    <n v="428.8"/>
    <s v="USD"/>
    <n v="368.76800000000003"/>
    <n v="428.8"/>
    <n v="0"/>
    <n v="0"/>
    <n v="0"/>
    <n v="0"/>
    <x v="8"/>
    <x v="1"/>
    <n v="5"/>
    <n v="2025"/>
    <n v="45824"/>
    <s v="junio"/>
    <n v="2025"/>
    <x v="0"/>
    <x v="0"/>
    <n v="0.05"/>
    <n v="0"/>
    <d v="2024-10-30T00:00:00"/>
  </r>
  <r>
    <x v="0"/>
    <n v="751"/>
    <n v="0"/>
    <d v="2025-10-06T00:00:00"/>
    <d v="2025-11-19T00:00:00"/>
    <d v="2025-11-24T00:00:00"/>
    <x v="9"/>
    <n v="41"/>
    <m/>
    <n v="27327"/>
    <s v="EUR"/>
    <n v="27327"/>
    <n v="31699.319999999996"/>
    <n v="2432.5"/>
    <n v="2432.5"/>
    <n v="2821.7"/>
    <n v="8.9014527756431372E-2"/>
    <x v="1"/>
    <x v="1"/>
    <n v="11"/>
    <n v="2025"/>
    <n v="46030"/>
    <s v="enero"/>
    <n v="2026"/>
    <x v="0"/>
    <x v="1"/>
    <n v="0.5"/>
    <n v="1216.25"/>
    <d v="2025-01-20T00:00:00"/>
  </r>
  <r>
    <x v="0"/>
    <n v="558"/>
    <n v="1"/>
    <d v="2025-08-06T00:00:00"/>
    <d v="2025-07-23T00:00:00"/>
    <d v="2025-08-12T00:00:00"/>
    <x v="0"/>
    <n v="32"/>
    <s v="MARC1989,MARIELLAP"/>
    <n v="16034.17"/>
    <s v="USD"/>
    <n v="13789.386199999999"/>
    <n v="16034.17"/>
    <n v="1559.84"/>
    <n v="1341.4623999999999"/>
    <n v="1559.84"/>
    <n v="9.7282241612755754E-2"/>
    <x v="11"/>
    <x v="1"/>
    <n v="7"/>
    <n v="2025"/>
    <n v="45926"/>
    <s v="septiembre"/>
    <n v="2025"/>
    <x v="0"/>
    <x v="0"/>
    <n v="0"/>
    <n v="1341.4623999999999"/>
    <d v="2024-09-17T00:00:00"/>
  </r>
  <r>
    <x v="0"/>
    <n v="170"/>
    <n v="1"/>
    <d v="2025-02-19T00:00:00"/>
    <d v="2025-06-10T00:00:00"/>
    <d v="2025-07-26T00:00:00"/>
    <x v="9"/>
    <n v="8"/>
    <m/>
    <n v="52766.67"/>
    <s v="EUR"/>
    <n v="52766.67"/>
    <n v="61209.337199999994"/>
    <n v="3592.6"/>
    <n v="3592.6"/>
    <n v="4167.4159999999993"/>
    <n v="6.8084645098885344E-2"/>
    <x v="5"/>
    <x v="1"/>
    <n v="6"/>
    <n v="2025"/>
    <n v="45909"/>
    <s v="septiembre"/>
    <n v="2025"/>
    <x v="0"/>
    <x v="1"/>
    <n v="0.5"/>
    <n v="1796.3"/>
    <d v="2025-01-20T00:00:00"/>
  </r>
  <r>
    <x v="0"/>
    <n v="457"/>
    <n v="1"/>
    <d v="2025-06-26T00:00:00"/>
    <d v="2025-04-07T00:00:00"/>
    <d v="2025-04-11T00:00:00"/>
    <x v="5"/>
    <n v="26"/>
    <m/>
    <n v="780"/>
    <s v="USD"/>
    <n v="670.8"/>
    <n v="780"/>
    <n v="117"/>
    <n v="100.62"/>
    <n v="117"/>
    <n v="0.15000000000000002"/>
    <x v="9"/>
    <x v="1"/>
    <n v="4"/>
    <n v="2025"/>
    <n v="45803"/>
    <s v="mayo"/>
    <n v="2025"/>
    <x v="0"/>
    <x v="1"/>
    <n v="0.75"/>
    <n v="25.155000000000001"/>
    <d v="2024-09-01T00:00:00"/>
  </r>
  <r>
    <x v="0"/>
    <n v="716"/>
    <n v="0"/>
    <d v="2025-09-18T00:00:00"/>
    <d v="2025-06-22T00:00:00"/>
    <d v="2025-06-23T00:00:00"/>
    <x v="15"/>
    <n v="38"/>
    <m/>
    <n v="384.51"/>
    <s v="USD"/>
    <n v="330.67859999999996"/>
    <n v="384.51"/>
    <n v="27.75"/>
    <n v="23.864999999999998"/>
    <n v="27.75"/>
    <n v="7.2169774518218002E-2"/>
    <x v="0"/>
    <x v="1"/>
    <n v="6"/>
    <n v="2025"/>
    <n v="45876"/>
    <s v="agosto"/>
    <n v="2025"/>
    <x v="0"/>
    <x v="1"/>
    <n v="0.5"/>
    <n v="11.932499999999999"/>
    <d v="2025-04-15T00:00:00"/>
  </r>
  <r>
    <x v="0"/>
    <n v="375"/>
    <n v="1"/>
    <d v="2025-02-05T00:00:00"/>
    <d v="2025-03-20T00:00:00"/>
    <d v="2025-03-31T00:00:00"/>
    <x v="5"/>
    <n v="6"/>
    <m/>
    <n v="25529"/>
    <s v="MXN"/>
    <n v="1225.3920000000001"/>
    <n v="1429.624"/>
    <n v="0"/>
    <n v="0"/>
    <n v="0"/>
    <n v="0"/>
    <x v="5"/>
    <x v="1"/>
    <n v="3"/>
    <n v="2025"/>
    <n v="45792"/>
    <s v="mayo"/>
    <n v="2025"/>
    <x v="0"/>
    <x v="1"/>
    <n v="0.75"/>
    <n v="0"/>
    <d v="2024-09-01T00:00:00"/>
  </r>
  <r>
    <x v="0"/>
    <n v="732"/>
    <n v="0"/>
    <d v="2025-09-25T00:00:00"/>
    <d v="2025-12-04T00:00:00"/>
    <d v="2025-12-07T00:00:00"/>
    <x v="29"/>
    <n v="39"/>
    <m/>
    <n v="2563.04"/>
    <s v="USD"/>
    <n v="2204.2143999999998"/>
    <n v="2563.04"/>
    <n v="110.36"/>
    <n v="94.909599999999998"/>
    <n v="110.36"/>
    <n v="4.3058243336038457E-2"/>
    <x v="0"/>
    <x v="1"/>
    <n v="12"/>
    <n v="2025"/>
    <n v="46043"/>
    <s v="enero"/>
    <n v="2026"/>
    <x v="1"/>
    <x v="1"/>
    <n v="0.4"/>
    <n v="56.94576"/>
    <d v="2025-07-23T00:00:00"/>
  </r>
  <r>
    <x v="0"/>
    <n v="319"/>
    <n v="0"/>
    <d v="2025-05-08T00:00:00"/>
    <d v="2025-04-11T00:00:00"/>
    <d v="2025-04-13T00:00:00"/>
    <x v="2"/>
    <n v="19"/>
    <m/>
    <n v="866.4"/>
    <s v="USD"/>
    <n v="745.10399999999993"/>
    <n v="866.4"/>
    <n v="0"/>
    <n v="0"/>
    <n v="0"/>
    <n v="0"/>
    <x v="8"/>
    <x v="1"/>
    <n v="4"/>
    <n v="2025"/>
    <n v="45805"/>
    <s v="mayo"/>
    <n v="2025"/>
    <x v="0"/>
    <x v="0"/>
    <n v="0.05"/>
    <n v="0"/>
    <d v="2024-10-30T00:00:00"/>
  </r>
  <r>
    <x v="0"/>
    <n v="587"/>
    <n v="1"/>
    <d v="2025-08-15T00:00:00"/>
    <d v="2025-08-22T00:00:00"/>
    <d v="2025-08-23T00:00:00"/>
    <x v="20"/>
    <n v="33"/>
    <m/>
    <n v="1971.8"/>
    <s v="USD"/>
    <n v="1695.748"/>
    <n v="1971.8"/>
    <n v="149.93"/>
    <n v="128.93979999999999"/>
    <n v="149.93"/>
    <n v="7.6037123440511195E-2"/>
    <x v="11"/>
    <x v="1"/>
    <n v="8"/>
    <n v="2025"/>
    <n v="45937"/>
    <s v="octubre"/>
    <n v="2025"/>
    <x v="0"/>
    <x v="0"/>
    <n v="0.05"/>
    <n v="122.49280999999999"/>
    <d v="2025-03-03T00:00:00"/>
  </r>
  <r>
    <x v="0"/>
    <n v="192"/>
    <n v="1"/>
    <d v="2025-03-07T00:00:00"/>
    <d v="2024-12-06T00:00:00"/>
    <d v="2024-12-09T00:00:00"/>
    <x v="0"/>
    <n v="10"/>
    <s v="MARC1989"/>
    <n v="5250"/>
    <s v="USD"/>
    <n v="4515"/>
    <n v="5250"/>
    <n v="525"/>
    <n v="451.5"/>
    <n v="525"/>
    <n v="0.1"/>
    <x v="6"/>
    <x v="1"/>
    <n v="12"/>
    <n v="2024"/>
    <n v="45680"/>
    <s v="enero"/>
    <n v="2025"/>
    <x v="0"/>
    <x v="0"/>
    <n v="0"/>
    <n v="451.5"/>
    <d v="2024-09-17T00:00:00"/>
  </r>
  <r>
    <x v="0"/>
    <n v="220"/>
    <n v="1"/>
    <d v="2025-03-06T00:00:00"/>
    <d v="2025-04-30T00:00:00"/>
    <d v="2025-05-05T00:00:00"/>
    <x v="2"/>
    <n v="10"/>
    <m/>
    <n v="9173.7000000000007"/>
    <s v="EUR"/>
    <n v="9173.7000000000007"/>
    <n v="10641.492"/>
    <n v="924.52"/>
    <n v="924.52"/>
    <n v="1072.4431999999999"/>
    <n v="0.10077940198611246"/>
    <x v="6"/>
    <x v="1"/>
    <n v="4"/>
    <n v="2025"/>
    <n v="45827"/>
    <s v="junio"/>
    <n v="2025"/>
    <x v="0"/>
    <x v="0"/>
    <n v="0.05"/>
    <n v="878.29399999999998"/>
    <d v="2024-10-30T00:00:00"/>
  </r>
  <r>
    <x v="0"/>
    <n v="530"/>
    <n v="1"/>
    <d v="2025-07-28T00:00:00"/>
    <d v="2025-10-05T00:00:00"/>
    <d v="2025-10-20T00:00:00"/>
    <x v="4"/>
    <n v="31"/>
    <m/>
    <n v="48859.88"/>
    <s v="USD"/>
    <n v="42019.496799999994"/>
    <n v="48859.88"/>
    <n v="5210.03"/>
    <n v="4480.6257999999998"/>
    <n v="5210.03"/>
    <n v="0.10663206704560062"/>
    <x v="10"/>
    <x v="1"/>
    <n v="10"/>
    <n v="2025"/>
    <n v="45995"/>
    <s v="diciembre"/>
    <n v="2025"/>
    <x v="0"/>
    <x v="1"/>
    <n v="0.5"/>
    <n v="2240.3128999999999"/>
    <d v="2025-01-08T00:00:00"/>
  </r>
  <r>
    <x v="0"/>
    <n v="772"/>
    <n v="0"/>
    <d v="2025-10-13T00:00:00"/>
    <d v="2025-12-26T00:00:00"/>
    <d v="2026-01-05T00:00:00"/>
    <x v="21"/>
    <n v="42"/>
    <s v="MARC1989"/>
    <n v="16582"/>
    <s v="USD"/>
    <n v="14260.52"/>
    <n v="16582"/>
    <n v="1109.2"/>
    <n v="953.91200000000003"/>
    <n v="1109.2"/>
    <n v="6.6891810396815826E-2"/>
    <x v="1"/>
    <x v="1"/>
    <n v="12"/>
    <n v="2025"/>
    <n v="46072"/>
    <s v="febrero"/>
    <n v="2026"/>
    <x v="0"/>
    <x v="0"/>
    <n v="0"/>
    <n v="953.91200000000003"/>
    <d v="2025-07-07T00:00:00"/>
  </r>
  <r>
    <x v="0"/>
    <n v="846"/>
    <n v="0"/>
    <d v="2025-11-18T00:00:00"/>
    <d v="2026-03-27T00:00:00"/>
    <d v="2026-04-03T00:00:00"/>
    <x v="1"/>
    <n v="47"/>
    <m/>
    <n v="101740"/>
    <s v="USD"/>
    <n v="87496.4"/>
    <n v="101740"/>
    <n v="0"/>
    <n v="0"/>
    <n v="0"/>
    <n v="0"/>
    <x v="2"/>
    <x v="1"/>
    <n v="3"/>
    <n v="2026"/>
    <n v="46160"/>
    <s v="mayo"/>
    <n v="2026"/>
    <x v="0"/>
    <x v="1"/>
    <n v="0.5"/>
    <n v="0"/>
    <d v="2024-09-01T00:00:00"/>
  </r>
  <r>
    <x v="0"/>
    <n v="232"/>
    <n v="0"/>
    <d v="2025-04-01T00:00:00"/>
    <d v="2025-02-25T00:00:00"/>
    <d v="2025-02-26T00:00:00"/>
    <x v="1"/>
    <n v="14"/>
    <m/>
    <n v="51558.95"/>
    <s v="MXN"/>
    <n v="2474.8296"/>
    <n v="2887.3011999999999"/>
    <n v="3552"/>
    <n v="170.49600000000001"/>
    <n v="198.91200000000001"/>
    <n v="6.8892015838181345E-2"/>
    <x v="7"/>
    <x v="1"/>
    <n v="2"/>
    <n v="2025"/>
    <n v="45759"/>
    <s v="abril"/>
    <n v="2025"/>
    <x v="0"/>
    <x v="1"/>
    <n v="0.5"/>
    <n v="85.248000000000005"/>
    <d v="2024-09-01T00:00:00"/>
  </r>
  <r>
    <x v="0"/>
    <n v="217"/>
    <n v="1"/>
    <d v="2025-03-25T00:00:00"/>
    <d v="2025-03-27T00:00:00"/>
    <d v="2025-03-31T00:00:00"/>
    <x v="6"/>
    <n v="13"/>
    <m/>
    <n v="3574"/>
    <s v="USD"/>
    <n v="3073.64"/>
    <n v="3574"/>
    <n v="266.95999999999998"/>
    <n v="229.58559999999997"/>
    <n v="266.95999999999998"/>
    <n v="7.4695019585898151E-2"/>
    <x v="6"/>
    <x v="1"/>
    <n v="3"/>
    <n v="2025"/>
    <n v="45792"/>
    <s v="mayo"/>
    <n v="2025"/>
    <x v="0"/>
    <x v="1"/>
    <n v="0.5"/>
    <n v="114.79279999999999"/>
    <d v="2025-01-20T00:00:00"/>
  </r>
  <r>
    <x v="0"/>
    <n v="290"/>
    <n v="1"/>
    <d v="2025-04-28T00:00:00"/>
    <d v="2025-05-16T00:00:00"/>
    <d v="2025-05-19T00:00:00"/>
    <x v="0"/>
    <n v="18"/>
    <s v="JAIMEG,MARIELLAP"/>
    <n v="3334.46"/>
    <s v="USD"/>
    <n v="2867.6356000000001"/>
    <n v="3334.46"/>
    <n v="664.46"/>
    <n v="571.43560000000002"/>
    <n v="664.46"/>
    <n v="0.19927064652147575"/>
    <x v="7"/>
    <x v="1"/>
    <n v="5"/>
    <n v="2025"/>
    <n v="45841"/>
    <s v="julio"/>
    <n v="2025"/>
    <x v="0"/>
    <x v="0"/>
    <n v="0"/>
    <n v="571.43560000000002"/>
    <d v="2024-09-17T00:00:00"/>
  </r>
  <r>
    <x v="0"/>
    <n v="399"/>
    <n v="1"/>
    <d v="2025-06-03T00:00:00"/>
    <d v="2025-02-26T00:00:00"/>
    <d v="2025-03-02T00:00:00"/>
    <x v="15"/>
    <n v="23"/>
    <m/>
    <n v="5235"/>
    <s v="USD"/>
    <n v="4502.1000000000004"/>
    <n v="5235"/>
    <n v="419.32"/>
    <n v="360.61520000000002"/>
    <n v="419.32"/>
    <n v="8.0099331423113651E-2"/>
    <x v="9"/>
    <x v="1"/>
    <n v="2"/>
    <n v="2025"/>
    <n v="45763"/>
    <s v="abril"/>
    <n v="2025"/>
    <x v="0"/>
    <x v="1"/>
    <n v="0.5"/>
    <n v="180.30760000000001"/>
    <d v="2025-04-15T00:00:00"/>
  </r>
  <r>
    <x v="0"/>
    <n v="460"/>
    <n v="1"/>
    <d v="2025-06-26T00:00:00"/>
    <d v="2025-07-02T00:00:00"/>
    <d v="2025-07-06T00:00:00"/>
    <x v="7"/>
    <n v="26"/>
    <s v="DIANAM"/>
    <n v="2832"/>
    <s v="USD"/>
    <n v="2435.52"/>
    <n v="2832"/>
    <n v="219.96"/>
    <n v="189.16560000000001"/>
    <n v="219.96"/>
    <n v="7.7669491525423739E-2"/>
    <x v="9"/>
    <x v="1"/>
    <n v="7"/>
    <n v="2025"/>
    <n v="45889"/>
    <s v="agosto"/>
    <n v="2025"/>
    <x v="0"/>
    <x v="0"/>
    <n v="0"/>
    <n v="189.16560000000001"/>
    <d v="2024-09-17T00:00:00"/>
  </r>
  <r>
    <x v="0"/>
    <n v="424"/>
    <n v="0"/>
    <d v="2025-06-14T00:00:00"/>
    <d v="2025-08-28T00:00:00"/>
    <d v="2025-09-07T00:00:00"/>
    <x v="6"/>
    <n v="24"/>
    <m/>
    <n v="130395.5"/>
    <s v="EUR"/>
    <n v="130395.5"/>
    <n v="151258.78"/>
    <n v="11853.67"/>
    <n v="11853.67"/>
    <n v="13750.2572"/>
    <n v="9.090551437741333E-2"/>
    <x v="9"/>
    <x v="1"/>
    <n v="8"/>
    <n v="2025"/>
    <n v="45952"/>
    <s v="octubre"/>
    <n v="2025"/>
    <x v="0"/>
    <x v="1"/>
    <n v="0.5"/>
    <n v="5926.835"/>
    <d v="2025-01-20T00:00:00"/>
  </r>
  <r>
    <x v="0"/>
    <n v="311"/>
    <n v="1"/>
    <d v="2025-05-07T00:00:00"/>
    <d v="2025-05-20T00:00:00"/>
    <d v="2025-05-22T00:00:00"/>
    <x v="5"/>
    <n v="19"/>
    <m/>
    <n v="2045"/>
    <s v="USD"/>
    <n v="1758.7"/>
    <n v="2045"/>
    <n v="97.88"/>
    <n v="84.1768"/>
    <n v="97.88"/>
    <n v="4.7863080684596576E-2"/>
    <x v="8"/>
    <x v="1"/>
    <n v="5"/>
    <n v="2025"/>
    <n v="45844"/>
    <s v="julio"/>
    <n v="2025"/>
    <x v="0"/>
    <x v="1"/>
    <n v="0.75"/>
    <n v="21.044200000000004"/>
    <d v="2024-09-01T00:00:00"/>
  </r>
  <r>
    <x v="0"/>
    <n v="647"/>
    <n v="0"/>
    <d v="2025-08-28T00:00:00"/>
    <d v="2025-05-19T00:00:00"/>
    <d v="2025-05-23T00:00:00"/>
    <x v="22"/>
    <n v="35"/>
    <m/>
    <n v="1200"/>
    <s v="USD"/>
    <n v="1032"/>
    <n v="1200"/>
    <n v="120"/>
    <n v="103.2"/>
    <n v="120"/>
    <n v="0.1"/>
    <x v="11"/>
    <x v="1"/>
    <n v="5"/>
    <n v="2025"/>
    <n v="45845"/>
    <s v="julio"/>
    <n v="2025"/>
    <x v="0"/>
    <x v="1"/>
    <n v="0.65"/>
    <n v="36.120000000000005"/>
    <d v="2025-07-14T00:00:00"/>
  </r>
  <r>
    <x v="0"/>
    <n v="804"/>
    <n v="1"/>
    <d v="2025-10-28T00:00:00"/>
    <d v="2025-11-06T00:00:00"/>
    <d v="2025-11-09T00:00:00"/>
    <x v="9"/>
    <n v="44"/>
    <m/>
    <n v="2095.48"/>
    <s v="USD"/>
    <n v="1802.1127999999999"/>
    <n v="2095.48"/>
    <n v="422.7"/>
    <n v="363.52199999999999"/>
    <n v="422.7"/>
    <n v="0.20171989233970261"/>
    <x v="1"/>
    <x v="1"/>
    <n v="11"/>
    <n v="2025"/>
    <n v="46015"/>
    <s v="diciembre"/>
    <n v="2025"/>
    <x v="0"/>
    <x v="1"/>
    <n v="0.5"/>
    <n v="181.761"/>
    <d v="2025-01-20T00:00:00"/>
  </r>
  <r>
    <x v="0"/>
    <n v="353"/>
    <n v="1"/>
    <d v="2025-05-19T00:00:00"/>
    <d v="2025-05-27T00:00:00"/>
    <d v="2025-05-28T00:00:00"/>
    <x v="0"/>
    <n v="21"/>
    <s v="MARC1989"/>
    <n v="7328.61"/>
    <s v="USD"/>
    <n v="6302.6045999999997"/>
    <n v="7328.61"/>
    <n v="630.08000000000004"/>
    <n v="541.86880000000008"/>
    <n v="630.08000000000004"/>
    <n v="8.5975375958060277E-2"/>
    <x v="8"/>
    <x v="1"/>
    <n v="5"/>
    <n v="2025"/>
    <n v="45850"/>
    <s v="julio"/>
    <n v="2025"/>
    <x v="0"/>
    <x v="0"/>
    <n v="0"/>
    <n v="541.86880000000008"/>
    <d v="2024-09-17T00:00:00"/>
  </r>
  <r>
    <x v="0"/>
    <n v="417"/>
    <n v="1"/>
    <d v="2025-06-11T00:00:00"/>
    <d v="2025-08-04T00:00:00"/>
    <d v="2025-08-20T00:00:00"/>
    <x v="5"/>
    <n v="24"/>
    <m/>
    <n v="9035.74"/>
    <s v="USD"/>
    <n v="7770.7363999999998"/>
    <n v="9035.74"/>
    <n v="1072.8399999999999"/>
    <n v="922.64239999999995"/>
    <n v="1072.8399999999999"/>
    <n v="0.11873294273628944"/>
    <x v="9"/>
    <x v="1"/>
    <n v="8"/>
    <n v="2025"/>
    <n v="45934"/>
    <s v="octubre"/>
    <n v="2025"/>
    <x v="0"/>
    <x v="1"/>
    <n v="0.75"/>
    <n v="230.66059999999993"/>
    <d v="2024-09-01T00:00:00"/>
  </r>
  <r>
    <x v="0"/>
    <n v="931"/>
    <n v="0"/>
    <d v="2025-12-18T00:00:00"/>
    <d v="2026-03-15T00:00:00"/>
    <d v="2026-03-30T00:00:00"/>
    <x v="20"/>
    <n v="51"/>
    <s v="MARC1989"/>
    <n v="16000"/>
    <s v="USD"/>
    <n v="13760"/>
    <n v="16000"/>
    <n v="0"/>
    <n v="0"/>
    <n v="0"/>
    <n v="0"/>
    <x v="3"/>
    <x v="1"/>
    <n v="3"/>
    <n v="2026"/>
    <n v="46156"/>
    <s v="mayo"/>
    <n v="2026"/>
    <x v="0"/>
    <x v="0"/>
    <n v="0.05"/>
    <n v="0"/>
    <d v="2025-03-03T00:00:00"/>
  </r>
  <r>
    <x v="1"/>
    <n v="62"/>
    <n v="0"/>
    <d v="2025-11-11T00:00:00"/>
    <d v="2026-07-13T00:00:00"/>
    <d v="2026-07-27T00:00:00"/>
    <x v="27"/>
    <n v="46"/>
    <s v="MARTINB"/>
    <n v="18161.830000000002"/>
    <s v="EUR"/>
    <n v="18161.830000000002"/>
    <n v="21067.7228"/>
    <n v="190"/>
    <n v="190"/>
    <n v="220.39999999999998"/>
    <n v="1.0461500850960502E-2"/>
    <x v="2"/>
    <x v="1"/>
    <n v="7"/>
    <n v="2026"/>
    <n v="46275"/>
    <s v="septiembre"/>
    <n v="2026"/>
    <x v="1"/>
    <x v="1"/>
    <n v="0.4"/>
    <n v="114"/>
    <d v="2025-05-01T00:00:00"/>
  </r>
  <r>
    <x v="0"/>
    <n v="868"/>
    <n v="0"/>
    <d v="2025-11-27T00:00:00"/>
    <d v="2025-12-26T00:00:00"/>
    <d v="2026-01-09T00:00:00"/>
    <x v="13"/>
    <n v="48"/>
    <s v="ANDREAG,JAIMEG"/>
    <n v="7904.33"/>
    <s v="USD"/>
    <n v="6797.7237999999998"/>
    <n v="7904.33"/>
    <n v="165.25"/>
    <n v="142.11500000000001"/>
    <n v="165.25"/>
    <n v="2.0906262769899538E-2"/>
    <x v="2"/>
    <x v="1"/>
    <n v="12"/>
    <n v="2025"/>
    <n v="46076"/>
    <s v="febrero"/>
    <n v="2026"/>
    <x v="1"/>
    <x v="0"/>
    <n v="7.0000000000000007E-2"/>
    <n v="132.16695000000001"/>
    <d v="2025-03-17T00:00:00"/>
  </r>
  <r>
    <x v="0"/>
    <n v="891"/>
    <n v="0"/>
    <d v="2025-12-05T00:00:00"/>
    <d v="2026-06-11T00:00:00"/>
    <d v="2026-07-23T00:00:00"/>
    <x v="7"/>
    <n v="49"/>
    <m/>
    <n v="5550906"/>
    <s v="MXN"/>
    <n v="266443.48800000001"/>
    <n v="310850.73600000003"/>
    <n v="236410"/>
    <n v="11347.68"/>
    <n v="13238.960000000001"/>
    <n v="4.2589443957436857E-2"/>
    <x v="3"/>
    <x v="1"/>
    <n v="6"/>
    <n v="2026"/>
    <n v="46271"/>
    <s v="septiembre"/>
    <n v="2026"/>
    <x v="0"/>
    <x v="0"/>
    <n v="0"/>
    <n v="11347.68"/>
    <d v="2024-09-17T00:00:00"/>
  </r>
  <r>
    <x v="0"/>
    <n v="749"/>
    <n v="1"/>
    <d v="2025-10-01T00:00:00"/>
    <d v="2025-10-04T00:00:00"/>
    <d v="2025-10-10T00:00:00"/>
    <x v="12"/>
    <n v="40"/>
    <s v="JAIMEG"/>
    <n v="13873.49"/>
    <s v="USD"/>
    <n v="11931.2014"/>
    <n v="13873.49"/>
    <n v="1105.1600000000001"/>
    <n v="950.43760000000009"/>
    <n v="1105.1600000000001"/>
    <n v="7.9659840458312953E-2"/>
    <x v="1"/>
    <x v="1"/>
    <n v="10"/>
    <n v="2025"/>
    <n v="45985"/>
    <s v="noviembre"/>
    <n v="2025"/>
    <x v="1"/>
    <x v="0"/>
    <n v="7.0000000000000007E-2"/>
    <n v="883.90696800000012"/>
    <d v="2025-03-17T00:00:00"/>
  </r>
  <r>
    <x v="0"/>
    <n v="862"/>
    <n v="0"/>
    <d v="2025-11-24T00:00:00"/>
    <d v="2025-12-17T00:00:00"/>
    <d v="2025-12-18T00:00:00"/>
    <x v="6"/>
    <n v="48"/>
    <m/>
    <n v="263.72000000000003"/>
    <s v="USD"/>
    <n v="226.79920000000001"/>
    <n v="263.72000000000003"/>
    <n v="0"/>
    <n v="0"/>
    <n v="0"/>
    <n v="0"/>
    <x v="2"/>
    <x v="1"/>
    <n v="12"/>
    <n v="2025"/>
    <n v="46054"/>
    <s v="febrero"/>
    <n v="2026"/>
    <x v="0"/>
    <x v="1"/>
    <n v="0.5"/>
    <n v="0"/>
    <d v="2025-01-20T00:00:00"/>
  </r>
  <r>
    <x v="0"/>
    <n v="843"/>
    <n v="0"/>
    <d v="2025-11-17T00:00:00"/>
    <d v="2025-11-23T00:00:00"/>
    <d v="2026-01-17T00:00:00"/>
    <x v="22"/>
    <n v="47"/>
    <m/>
    <n v="4699.7"/>
    <s v="USD"/>
    <n v="4041.7419999999997"/>
    <n v="4699.7"/>
    <n v="378.45"/>
    <n v="325.46699999999998"/>
    <n v="378.45"/>
    <n v="8.0526416579781684E-2"/>
    <x v="2"/>
    <x v="1"/>
    <n v="11"/>
    <n v="2025"/>
    <n v="46084"/>
    <s v="marzo"/>
    <n v="2026"/>
    <x v="0"/>
    <x v="1"/>
    <n v="0.65"/>
    <n v="113.91344999999998"/>
    <d v="2025-07-14T00:00:00"/>
  </r>
  <r>
    <x v="0"/>
    <n v="892"/>
    <n v="0"/>
    <d v="2025-12-05T00:00:00"/>
    <d v="2025-10-09T00:00:00"/>
    <d v="2025-10-12T00:00:00"/>
    <x v="17"/>
    <n v="49"/>
    <m/>
    <n v="4772.49"/>
    <s v="USD"/>
    <n v="4104.3413999999993"/>
    <n v="4772.49"/>
    <n v="387.25"/>
    <n v="333.03499999999997"/>
    <n v="387.25"/>
    <n v="8.1142129161087817E-2"/>
    <x v="3"/>
    <x v="1"/>
    <n v="10"/>
    <n v="2025"/>
    <n v="45987"/>
    <s v="noviembre"/>
    <n v="2025"/>
    <x v="0"/>
    <x v="1"/>
    <n v="0.6"/>
    <n v="133.214"/>
    <d v="2025-05-30T00:00:00"/>
  </r>
  <r>
    <x v="0"/>
    <n v="633"/>
    <n v="1"/>
    <d v="2025-08-27T00:00:00"/>
    <d v="2025-09-30T00:00:00"/>
    <d v="2025-10-03T00:00:00"/>
    <x v="9"/>
    <n v="35"/>
    <m/>
    <n v="3630"/>
    <s v="EUR"/>
    <n v="3630"/>
    <n v="4210.7999999999993"/>
    <n v="341.22"/>
    <n v="341.22"/>
    <n v="395.8152"/>
    <n v="9.4000000000000014E-2"/>
    <x v="11"/>
    <x v="1"/>
    <n v="9"/>
    <n v="2025"/>
    <n v="45978"/>
    <s v="noviembre"/>
    <n v="2025"/>
    <x v="0"/>
    <x v="1"/>
    <n v="0.5"/>
    <n v="170.61"/>
    <d v="2025-01-20T00:00:00"/>
  </r>
  <r>
    <x v="0"/>
    <n v="583"/>
    <n v="1"/>
    <d v="2025-08-15T00:00:00"/>
    <d v="2025-08-05T00:00:00"/>
    <d v="2025-08-10T00:00:00"/>
    <x v="20"/>
    <n v="33"/>
    <s v="JAIMEG"/>
    <n v="13550"/>
    <s v="EUR"/>
    <n v="13550"/>
    <n v="15717.999999999998"/>
    <n v="350.2"/>
    <n v="350.2"/>
    <n v="406.23199999999997"/>
    <n v="2.5845018450184502E-2"/>
    <x v="11"/>
    <x v="1"/>
    <n v="8"/>
    <n v="2025"/>
    <n v="45924"/>
    <s v="septiembre"/>
    <n v="2025"/>
    <x v="0"/>
    <x v="0"/>
    <n v="0.05"/>
    <n v="332.69"/>
    <d v="2025-03-03T00:00:00"/>
  </r>
  <r>
    <x v="0"/>
    <n v="754"/>
    <n v="1"/>
    <d v="2025-10-07T00:00:00"/>
    <d v="2025-12-14T00:00:00"/>
    <d v="2026-01-03T00:00:00"/>
    <x v="0"/>
    <n v="41"/>
    <m/>
    <n v="78626"/>
    <s v="USD"/>
    <n v="67618.36"/>
    <n v="78626"/>
    <n v="3783.16"/>
    <n v="3253.5175999999997"/>
    <n v="3783.16"/>
    <n v="4.8115890417927909E-2"/>
    <x v="1"/>
    <x v="1"/>
    <n v="12"/>
    <n v="2025"/>
    <n v="46070"/>
    <s v="febrero"/>
    <n v="2026"/>
    <x v="0"/>
    <x v="0"/>
    <n v="0"/>
    <n v="3253.5175999999997"/>
    <d v="2024-09-17T00:00:00"/>
  </r>
  <r>
    <x v="0"/>
    <n v="689"/>
    <n v="1"/>
    <d v="2025-09-10T00:00:00"/>
    <d v="2025-09-13T00:00:00"/>
    <d v="2025-09-23T00:00:00"/>
    <x v="4"/>
    <n v="37"/>
    <m/>
    <n v="13114.49"/>
    <s v="USD"/>
    <n v="11278.4614"/>
    <n v="13114.49"/>
    <n v="1889.54"/>
    <n v="1625.0044"/>
    <n v="1889.54"/>
    <n v="0.14408032641757323"/>
    <x v="0"/>
    <x v="1"/>
    <n v="9"/>
    <n v="2025"/>
    <n v="45968"/>
    <s v="noviembre"/>
    <n v="2025"/>
    <x v="0"/>
    <x v="1"/>
    <n v="0.5"/>
    <n v="812.50220000000002"/>
    <d v="2025-01-08T00:00:00"/>
  </r>
  <r>
    <x v="1"/>
    <n v="79"/>
    <n v="0"/>
    <d v="2025-12-29T00:00:00"/>
    <d v="2025-12-31T00:00:00"/>
    <d v="2026-01-03T00:00:00"/>
    <x v="24"/>
    <n v="53"/>
    <s v="JAIMEG,MARTINB"/>
    <n v="27211"/>
    <s v="EUR"/>
    <n v="27211"/>
    <n v="31564.76"/>
    <n v="259"/>
    <n v="259"/>
    <n v="300.44"/>
    <n v="9.5182095476094228E-3"/>
    <x v="3"/>
    <x v="1"/>
    <n v="12"/>
    <n v="2025"/>
    <n v="46070"/>
    <s v="febrero"/>
    <n v="2026"/>
    <x v="1"/>
    <x v="0"/>
    <n v="7.0000000000000007E-2"/>
    <n v="240.87"/>
    <d v="2025-06-02T00:00:00"/>
  </r>
  <r>
    <x v="0"/>
    <n v="398"/>
    <n v="1"/>
    <d v="2025-06-02T00:00:00"/>
    <d v="2025-07-20T00:00:00"/>
    <d v="2025-08-06T00:00:00"/>
    <x v="9"/>
    <n v="23"/>
    <m/>
    <n v="12669.04"/>
    <s v="EUR"/>
    <n v="12669.04"/>
    <n v="14696.0864"/>
    <n v="906.8"/>
    <n v="906.8"/>
    <n v="1051.8879999999999"/>
    <n v="7.1576062590377798E-2"/>
    <x v="9"/>
    <x v="1"/>
    <n v="7"/>
    <n v="2025"/>
    <n v="45920"/>
    <s v="septiembre"/>
    <n v="2025"/>
    <x v="0"/>
    <x v="1"/>
    <n v="0.5"/>
    <n v="453.4"/>
    <d v="2025-01-20T00:00:00"/>
  </r>
  <r>
    <x v="1"/>
    <n v="29"/>
    <n v="0"/>
    <d v="2025-07-18T00:00:00"/>
    <d v="2025-07-19T00:00:00"/>
    <d v="2025-07-19T00:00:00"/>
    <x v="13"/>
    <n v="29"/>
    <s v="JAIMEG"/>
    <n v="197.41"/>
    <s v="EUR"/>
    <n v="197.41"/>
    <n v="228.99559999999997"/>
    <n v="0"/>
    <n v="0"/>
    <n v="0"/>
    <n v="0"/>
    <x v="10"/>
    <x v="1"/>
    <n v="7"/>
    <n v="2025"/>
    <n v="45902"/>
    <s v="septiembre"/>
    <n v="2025"/>
    <x v="1"/>
    <x v="0"/>
    <n v="7.0000000000000007E-2"/>
    <n v="0"/>
    <d v="2025-03-17T00:00:00"/>
  </r>
  <r>
    <x v="1"/>
    <n v="2"/>
    <n v="1"/>
    <d v="2025-04-09T00:00:00"/>
    <d v="2025-04-19T00:00:00"/>
    <d v="2025-04-26T00:00:00"/>
    <x v="12"/>
    <n v="15"/>
    <m/>
    <n v="14793.67"/>
    <s v="EUR"/>
    <n v="14793.67"/>
    <n v="17160.657199999998"/>
    <n v="200"/>
    <n v="200"/>
    <n v="231.99999999999997"/>
    <n v="1.3519295752845642E-2"/>
    <x v="7"/>
    <x v="1"/>
    <n v="4"/>
    <n v="2025"/>
    <n v="45818"/>
    <s v="junio"/>
    <n v="2025"/>
    <x v="1"/>
    <x v="0"/>
    <n v="7.0000000000000007E-2"/>
    <n v="186"/>
    <d v="2025-03-17T00:00:00"/>
  </r>
  <r>
    <x v="0"/>
    <n v="607"/>
    <n v="1"/>
    <d v="2025-08-21T00:00:00"/>
    <d v="2025-07-31T00:00:00"/>
    <d v="2025-08-03T00:00:00"/>
    <x v="22"/>
    <n v="34"/>
    <m/>
    <n v="9570"/>
    <s v="EUR"/>
    <n v="9570"/>
    <n v="11101.199999999999"/>
    <n v="1023.93"/>
    <n v="1023.93"/>
    <n v="1187.7587999999998"/>
    <n v="0.10699373040752351"/>
    <x v="11"/>
    <x v="1"/>
    <n v="7"/>
    <n v="2025"/>
    <n v="45917"/>
    <s v="septiembre"/>
    <n v="2025"/>
    <x v="0"/>
    <x v="1"/>
    <n v="0.65"/>
    <n v="358.37549999999999"/>
    <d v="2025-07-14T00:00:00"/>
  </r>
  <r>
    <x v="0"/>
    <n v="600"/>
    <n v="0"/>
    <d v="2025-08-20T00:00:00"/>
    <d v="2025-10-09T00:00:00"/>
    <d v="2025-10-15T00:00:00"/>
    <x v="2"/>
    <n v="34"/>
    <s v="MARIAM"/>
    <n v="1796.16"/>
    <s v="USD"/>
    <n v="1544.6976"/>
    <n v="1796.16"/>
    <n v="191.06"/>
    <n v="164.3116"/>
    <n v="191.06"/>
    <n v="0.10637137003385"/>
    <x v="11"/>
    <x v="1"/>
    <n v="10"/>
    <n v="2025"/>
    <n v="45990"/>
    <s v="noviembre"/>
    <n v="2025"/>
    <x v="0"/>
    <x v="0"/>
    <n v="0.05"/>
    <n v="156.09602000000001"/>
    <d v="2024-10-30T00:00:00"/>
  </r>
  <r>
    <x v="0"/>
    <n v="713"/>
    <n v="0"/>
    <d v="2025-09-18T00:00:00"/>
    <d v="2025-10-01T00:00:00"/>
    <d v="2025-10-31T00:00:00"/>
    <x v="10"/>
    <n v="38"/>
    <m/>
    <n v="0"/>
    <s v="GPB"/>
    <n v="0"/>
    <n v="0"/>
    <n v="0"/>
    <n v="0"/>
    <n v="0"/>
    <e v="#DIV/0!"/>
    <x v="0"/>
    <x v="1"/>
    <n v="10"/>
    <n v="2025"/>
    <n v="46006"/>
    <s v="diciembre"/>
    <n v="2025"/>
    <x v="0"/>
    <x v="1"/>
    <n v="0.5"/>
    <n v="0"/>
    <d v="2025-02-07T00:00:00"/>
  </r>
  <r>
    <x v="0"/>
    <n v="690"/>
    <n v="0"/>
    <d v="2025-09-10T00:00:00"/>
    <d v="2025-09-13T00:00:00"/>
    <d v="2025-09-19T00:00:00"/>
    <x v="5"/>
    <n v="37"/>
    <m/>
    <n v="24702.13"/>
    <s v="USD"/>
    <n v="21243.8318"/>
    <n v="24702.13"/>
    <n v="618.04999999999995"/>
    <n v="531.52299999999991"/>
    <n v="618.04999999999995"/>
    <n v="2.5020109601884531E-2"/>
    <x v="0"/>
    <x v="1"/>
    <n v="9"/>
    <n v="2025"/>
    <n v="45964"/>
    <s v="noviembre"/>
    <n v="2025"/>
    <x v="0"/>
    <x v="1"/>
    <n v="0.75"/>
    <n v="132.88074999999998"/>
    <d v="2024-09-01T00:00:00"/>
  </r>
  <r>
    <x v="0"/>
    <n v="940"/>
    <n v="0"/>
    <d v="2025-12-23T00:00:00"/>
    <d v="2026-03-15T00:00:00"/>
    <d v="2026-03-29T00:00:00"/>
    <x v="20"/>
    <n v="52"/>
    <s v="JORGEP,MARC1989"/>
    <n v="15000"/>
    <s v="USD"/>
    <n v="12900"/>
    <n v="15000"/>
    <n v="1000"/>
    <n v="860"/>
    <n v="1000"/>
    <n v="6.6666666666666666E-2"/>
    <x v="3"/>
    <x v="1"/>
    <n v="3"/>
    <n v="2026"/>
    <n v="46155"/>
    <s v="mayo"/>
    <n v="2026"/>
    <x v="0"/>
    <x v="0"/>
    <n v="0.05"/>
    <n v="817"/>
    <d v="2025-03-03T00:00:00"/>
  </r>
  <r>
    <x v="0"/>
    <n v="830"/>
    <n v="0"/>
    <d v="2025-11-10T00:00:00"/>
    <d v="2025-12-24T00:00:00"/>
    <d v="2026-01-02T00:00:00"/>
    <x v="29"/>
    <n v="46"/>
    <m/>
    <n v="117747"/>
    <s v="USD"/>
    <n v="101262.42"/>
    <n v="117747"/>
    <n v="13125"/>
    <n v="11287.5"/>
    <n v="13125"/>
    <n v="0.11146780809702159"/>
    <x v="2"/>
    <x v="1"/>
    <n v="12"/>
    <n v="2025"/>
    <n v="46069"/>
    <s v="febrero"/>
    <n v="2026"/>
    <x v="1"/>
    <x v="1"/>
    <n v="0.4"/>
    <n v="6772.5"/>
    <d v="2025-07-23T00:00:00"/>
  </r>
  <r>
    <x v="0"/>
    <n v="824"/>
    <n v="0"/>
    <d v="2025-11-05T00:00:00"/>
    <d v="2025-11-20T00:00:00"/>
    <d v="2025-11-26T00:00:00"/>
    <x v="5"/>
    <n v="45"/>
    <m/>
    <n v="110875.75"/>
    <s v="MXN"/>
    <n v="5322.0360000000001"/>
    <n v="6209.0420000000004"/>
    <n v="3298.75"/>
    <n v="158.34"/>
    <n v="184.73"/>
    <n v="2.9751771690383153E-2"/>
    <x v="2"/>
    <x v="1"/>
    <n v="11"/>
    <n v="2025"/>
    <n v="46032"/>
    <s v="enero"/>
    <n v="2026"/>
    <x v="0"/>
    <x v="1"/>
    <n v="0.75"/>
    <n v="39.585000000000008"/>
    <d v="2024-09-01T00:00:00"/>
  </r>
  <r>
    <x v="0"/>
    <n v="671"/>
    <n v="0"/>
    <d v="2025-09-05T00:00:00"/>
    <d v="2026-05-01T00:00:00"/>
    <d v="2026-05-05T00:00:00"/>
    <x v="22"/>
    <n v="36"/>
    <m/>
    <n v="5985"/>
    <s v="USD"/>
    <n v="5147.1000000000004"/>
    <n v="5985"/>
    <n v="598.5"/>
    <n v="514.71"/>
    <n v="598.5"/>
    <n v="0.1"/>
    <x v="0"/>
    <x v="1"/>
    <n v="5"/>
    <n v="2026"/>
    <n v="46192"/>
    <s v="junio"/>
    <n v="2026"/>
    <x v="0"/>
    <x v="1"/>
    <n v="0.65"/>
    <n v="180.14850000000001"/>
    <d v="2025-07-14T00:00:00"/>
  </r>
  <r>
    <x v="0"/>
    <n v="446"/>
    <n v="1"/>
    <d v="2025-06-23T00:00:00"/>
    <d v="2025-05-13T00:00:00"/>
    <d v="2025-05-25T00:00:00"/>
    <x v="0"/>
    <n v="26"/>
    <s v="MARC1989"/>
    <n v="20159.509999999998"/>
    <s v="USD"/>
    <n v="17337.178599999999"/>
    <n v="20159.509999999998"/>
    <n v="1970.49"/>
    <n v="1694.6214"/>
    <n v="1970.49"/>
    <n v="9.7744935268763974E-2"/>
    <x v="9"/>
    <x v="1"/>
    <n v="5"/>
    <n v="2025"/>
    <n v="45847"/>
    <s v="julio"/>
    <n v="2025"/>
    <x v="0"/>
    <x v="0"/>
    <n v="0"/>
    <n v="1694.6214"/>
    <d v="2024-09-17T00:00:00"/>
  </r>
  <r>
    <x v="0"/>
    <n v="691"/>
    <n v="0"/>
    <d v="2025-09-11T00:00:00"/>
    <d v="2025-09-23T00:00:00"/>
    <d v="2025-09-30T00:00:00"/>
    <x v="0"/>
    <n v="37"/>
    <s v="ISRAELB,MARC1989"/>
    <n v="1114.08"/>
    <s v="USD"/>
    <n v="958.10879999999997"/>
    <n v="1114.08"/>
    <n v="97.1"/>
    <n v="83.506"/>
    <n v="97.1"/>
    <n v="8.7157116185552205E-2"/>
    <x v="0"/>
    <x v="1"/>
    <n v="9"/>
    <n v="2025"/>
    <n v="45975"/>
    <s v="noviembre"/>
    <n v="2025"/>
    <x v="0"/>
    <x v="0"/>
    <n v="0"/>
    <n v="83.506"/>
    <d v="2024-09-17T00:00:00"/>
  </r>
  <r>
    <x v="0"/>
    <n v="878"/>
    <n v="0"/>
    <d v="2025-12-03T00:00:00"/>
    <d v="2025-12-04T00:00:00"/>
    <d v="2025-12-05T00:00:00"/>
    <x v="22"/>
    <n v="49"/>
    <m/>
    <n v="1100"/>
    <s v="EUR"/>
    <n v="1100"/>
    <n v="1276"/>
    <n v="280"/>
    <n v="280"/>
    <n v="324.79999999999995"/>
    <n v="0.25454545454545452"/>
    <x v="3"/>
    <x v="1"/>
    <n v="12"/>
    <n v="2025"/>
    <n v="46041"/>
    <s v="enero"/>
    <n v="2026"/>
    <x v="0"/>
    <x v="1"/>
    <n v="0.65"/>
    <n v="98"/>
    <d v="2025-07-14T00:00:00"/>
  </r>
  <r>
    <x v="0"/>
    <n v="237"/>
    <n v="1"/>
    <d v="2025-04-02T00:00:00"/>
    <d v="2025-02-09T00:00:00"/>
    <d v="2025-02-09T00:00:00"/>
    <x v="0"/>
    <n v="14"/>
    <m/>
    <n v="4100"/>
    <s v="EUR"/>
    <n v="4100"/>
    <n v="4756"/>
    <n v="707.65"/>
    <n v="707.65"/>
    <n v="820.87399999999991"/>
    <n v="0.17259756097560974"/>
    <x v="7"/>
    <x v="1"/>
    <n v="2"/>
    <n v="2025"/>
    <n v="45742"/>
    <s v="marzo"/>
    <n v="2025"/>
    <x v="0"/>
    <x v="0"/>
    <n v="0"/>
    <n v="707.65"/>
    <d v="2024-09-17T00:00:00"/>
  </r>
  <r>
    <x v="0"/>
    <n v="542"/>
    <n v="1"/>
    <d v="2025-07-31T00:00:00"/>
    <d v="2025-02-11T00:00:00"/>
    <d v="2025-05-18T00:00:00"/>
    <x v="5"/>
    <n v="31"/>
    <m/>
    <n v="3185.04"/>
    <s v="USD"/>
    <n v="2739.1343999999999"/>
    <n v="3185.04"/>
    <n v="76.14"/>
    <n v="65.480400000000003"/>
    <n v="76.14"/>
    <n v="2.3905508251073772E-2"/>
    <x v="10"/>
    <x v="1"/>
    <n v="2"/>
    <n v="2025"/>
    <n v="45840"/>
    <s v="julio"/>
    <n v="2025"/>
    <x v="0"/>
    <x v="1"/>
    <n v="0.75"/>
    <n v="16.370100000000001"/>
    <d v="2024-09-01T00:00:00"/>
  </r>
  <r>
    <x v="0"/>
    <n v="742"/>
    <n v="0"/>
    <d v="2025-09-30T00:00:00"/>
    <d v="2025-10-03T00:00:00"/>
    <d v="2025-10-05T00:00:00"/>
    <x v="21"/>
    <n v="40"/>
    <s v="MARC1989"/>
    <n v="15206.6"/>
    <s v="EUR"/>
    <n v="15206.6"/>
    <n v="17639.655999999999"/>
    <n v="1273.3399999999999"/>
    <n v="1273.3399999999999"/>
    <n v="1477.0743999999997"/>
    <n v="8.3736009364354949E-2"/>
    <x v="0"/>
    <x v="1"/>
    <n v="10"/>
    <n v="2025"/>
    <n v="45980"/>
    <s v="noviembre"/>
    <n v="2025"/>
    <x v="0"/>
    <x v="0"/>
    <n v="0"/>
    <n v="1273.3399999999999"/>
    <d v="2025-07-07T00:00:00"/>
  </r>
  <r>
    <x v="0"/>
    <n v="604"/>
    <n v="0"/>
    <d v="2025-08-21T00:00:00"/>
    <d v="2025-08-09T00:00:00"/>
    <d v="2025-08-26T00:00:00"/>
    <x v="22"/>
    <n v="34"/>
    <m/>
    <n v="2020.5"/>
    <s v="EUR"/>
    <n v="2020.5"/>
    <n v="2343.7799999999997"/>
    <n v="195.14"/>
    <n v="195.14"/>
    <n v="226.36239999999998"/>
    <n v="9.6580054441969806E-2"/>
    <x v="11"/>
    <x v="1"/>
    <n v="8"/>
    <n v="2025"/>
    <n v="45940"/>
    <s v="octubre"/>
    <n v="2025"/>
    <x v="0"/>
    <x v="1"/>
    <n v="0.65"/>
    <n v="68.298999999999992"/>
    <d v="2025-07-14T00:00:00"/>
  </r>
  <r>
    <x v="0"/>
    <n v="601"/>
    <n v="0"/>
    <d v="2025-08-21T00:00:00"/>
    <d v="2025-08-27T00:00:00"/>
    <d v="2025-09-01T00:00:00"/>
    <x v="21"/>
    <n v="34"/>
    <s v="MARC1989"/>
    <n v="6150"/>
    <s v="CHF"/>
    <n v="6580.5"/>
    <n v="7687.5"/>
    <n v="817.44"/>
    <n v="874.66080000000011"/>
    <n v="1021.8000000000001"/>
    <n v="0.13291707317073173"/>
    <x v="11"/>
    <x v="1"/>
    <n v="8"/>
    <n v="2025"/>
    <n v="45946"/>
    <s v="octubre"/>
    <n v="2025"/>
    <x v="0"/>
    <x v="0"/>
    <n v="0"/>
    <n v="874.66080000000011"/>
    <d v="2025-07-07T00:00:00"/>
  </r>
  <r>
    <x v="0"/>
    <n v="425"/>
    <n v="0"/>
    <d v="2025-06-15T00:00:00"/>
    <d v="2025-10-13T00:00:00"/>
    <d v="2025-10-25T00:00:00"/>
    <x v="12"/>
    <n v="25"/>
    <s v="MARC1989"/>
    <n v="73552.25"/>
    <s v="USD"/>
    <n v="63254.934999999998"/>
    <n v="73552.25"/>
    <n v="12202.25"/>
    <n v="10493.934999999999"/>
    <n v="12202.25"/>
    <n v="0.16589907174831497"/>
    <x v="9"/>
    <x v="1"/>
    <n v="10"/>
    <n v="2025"/>
    <n v="46000"/>
    <s v="diciembre"/>
    <n v="2025"/>
    <x v="1"/>
    <x v="0"/>
    <n v="7.0000000000000007E-2"/>
    <n v="9759.3595499999992"/>
    <d v="2025-03-17T00:00:00"/>
  </r>
  <r>
    <x v="1"/>
    <n v="66"/>
    <n v="0"/>
    <d v="2025-11-14T00:00:00"/>
    <d v="2025-12-26T00:00:00"/>
    <d v="2026-01-04T00:00:00"/>
    <x v="30"/>
    <n v="46"/>
    <s v="MARTINB"/>
    <n v="21819.08"/>
    <s v="EUR"/>
    <n v="21819.08"/>
    <n v="25310.132799999999"/>
    <n v="0"/>
    <n v="0"/>
    <n v="0"/>
    <n v="0"/>
    <x v="2"/>
    <x v="1"/>
    <n v="12"/>
    <n v="2025"/>
    <n v="46071"/>
    <s v="febrero"/>
    <n v="2026"/>
    <x v="1"/>
    <x v="1"/>
    <n v="0.4"/>
    <n v="0"/>
    <d v="2025-06-16T00:00:00"/>
  </r>
  <r>
    <x v="0"/>
    <n v="575"/>
    <n v="1"/>
    <d v="2025-08-13T00:00:00"/>
    <d v="2025-07-26T00:00:00"/>
    <d v="2025-08-18T00:00:00"/>
    <x v="0"/>
    <n v="33"/>
    <m/>
    <n v="21032.86"/>
    <s v="USD"/>
    <n v="18088.259600000001"/>
    <n v="21032.86"/>
    <n v="2150.3000000000002"/>
    <n v="1849.258"/>
    <n v="2150.3000000000002"/>
    <n v="0.1022352642484189"/>
    <x v="11"/>
    <x v="1"/>
    <n v="7"/>
    <n v="2025"/>
    <n v="45932"/>
    <s v="octubre"/>
    <n v="2025"/>
    <x v="0"/>
    <x v="0"/>
    <n v="0"/>
    <n v="1849.258"/>
    <d v="2024-09-17T00:00:00"/>
  </r>
  <r>
    <x v="0"/>
    <n v="591"/>
    <n v="0"/>
    <d v="2025-08-18T00:00:00"/>
    <d v="2025-07-07T00:00:00"/>
    <d v="2025-07-10T00:00:00"/>
    <x v="1"/>
    <n v="34"/>
    <m/>
    <n v="4711.78"/>
    <s v="USD"/>
    <n v="4052.1307999999999"/>
    <n v="4711.78"/>
    <n v="463.4"/>
    <n v="398.524"/>
    <n v="463.4"/>
    <n v="9.8349243810194872E-2"/>
    <x v="11"/>
    <x v="1"/>
    <n v="7"/>
    <n v="2025"/>
    <n v="45893"/>
    <s v="agosto"/>
    <n v="2025"/>
    <x v="0"/>
    <x v="1"/>
    <n v="0.5"/>
    <n v="199.262"/>
    <d v="2024-09-01T00:00:00"/>
  </r>
  <r>
    <x v="1"/>
    <n v="70"/>
    <n v="0"/>
    <d v="2025-11-27T00:00:00"/>
    <d v="2026-06-21T00:00:00"/>
    <d v="2026-07-08T00:00:00"/>
    <x v="27"/>
    <n v="48"/>
    <s v="MARTINB"/>
    <n v="22061.5"/>
    <s v="EUR"/>
    <n v="22061.5"/>
    <n v="25591.339999999997"/>
    <n v="280"/>
    <n v="280"/>
    <n v="324.79999999999995"/>
    <n v="1.2691793395734651E-2"/>
    <x v="2"/>
    <x v="1"/>
    <n v="6"/>
    <n v="2026"/>
    <n v="46256"/>
    <s v="agosto"/>
    <n v="2026"/>
    <x v="1"/>
    <x v="1"/>
    <n v="0.4"/>
    <n v="168"/>
    <d v="2025-05-01T00:00:00"/>
  </r>
  <r>
    <x v="0"/>
    <n v="715"/>
    <n v="1"/>
    <d v="2025-09-18T00:00:00"/>
    <d v="2025-08-28T00:00:00"/>
    <d v="2025-08-31T00:00:00"/>
    <x v="18"/>
    <n v="38"/>
    <m/>
    <n v="30166.35"/>
    <s v="MXN"/>
    <n v="1447.9848"/>
    <n v="1689.3155999999999"/>
    <n v="3744.43"/>
    <n v="179.73264"/>
    <n v="209.68807999999999"/>
    <n v="0.12412605436189662"/>
    <x v="0"/>
    <x v="1"/>
    <n v="8"/>
    <n v="2025"/>
    <n v="45945"/>
    <s v="octubre"/>
    <n v="2025"/>
    <x v="0"/>
    <x v="1"/>
    <n v="0.5"/>
    <n v="89.866320000000002"/>
    <d v="2024-12-13T00:00:00"/>
  </r>
  <r>
    <x v="0"/>
    <n v="641"/>
    <n v="0"/>
    <d v="2025-08-28T00:00:00"/>
    <d v="2025-12-15T00:00:00"/>
    <d v="2026-01-08T00:00:00"/>
    <x v="20"/>
    <n v="35"/>
    <s v="JORGEP,LUISHDZ"/>
    <n v="55249.23"/>
    <s v="USD"/>
    <n v="47514.337800000001"/>
    <n v="55249.23"/>
    <n v="5531.55"/>
    <n v="4757.1329999999998"/>
    <n v="5531.55"/>
    <n v="0.10011994737302221"/>
    <x v="11"/>
    <x v="1"/>
    <n v="12"/>
    <n v="2025"/>
    <n v="46075"/>
    <s v="febrero"/>
    <n v="2026"/>
    <x v="0"/>
    <x v="0"/>
    <n v="0.05"/>
    <n v="4519.2763500000001"/>
    <d v="2025-03-03T00:00:00"/>
  </r>
  <r>
    <x v="0"/>
    <n v="571"/>
    <n v="0"/>
    <d v="2025-08-12T00:00:00"/>
    <d v="2025-08-15T00:00:00"/>
    <d v="2025-08-20T00:00:00"/>
    <x v="28"/>
    <n v="33"/>
    <m/>
    <n v="11942"/>
    <s v="MXN"/>
    <n v="573.21600000000001"/>
    <n v="668.75200000000007"/>
    <n v="84"/>
    <n v="4.032"/>
    <n v="4.7039999999999997"/>
    <n v="7.0339976553341153E-3"/>
    <x v="11"/>
    <x v="1"/>
    <n v="8"/>
    <n v="2025"/>
    <n v="45934"/>
    <s v="octubre"/>
    <n v="2025"/>
    <x v="0"/>
    <x v="1"/>
    <n v="0.5"/>
    <n v="2.016"/>
    <d v="2025-03-21T00:00:00"/>
  </r>
  <r>
    <x v="0"/>
    <n v="618"/>
    <n v="0"/>
    <d v="2025-08-25T00:00:00"/>
    <d v="2025-08-28T00:00:00"/>
    <d v="2025-09-01T00:00:00"/>
    <x v="2"/>
    <n v="35"/>
    <m/>
    <n v="1920"/>
    <s v="EUR"/>
    <n v="1920"/>
    <n v="2227.1999999999998"/>
    <n v="192"/>
    <n v="192"/>
    <n v="222.71999999999997"/>
    <n v="0.1"/>
    <x v="11"/>
    <x v="1"/>
    <n v="8"/>
    <n v="2025"/>
    <n v="45946"/>
    <s v="octubre"/>
    <n v="2025"/>
    <x v="0"/>
    <x v="0"/>
    <n v="0.05"/>
    <n v="182.4"/>
    <d v="2024-10-30T00:00:00"/>
  </r>
  <r>
    <x v="0"/>
    <n v="666"/>
    <n v="1"/>
    <d v="2025-09-04T00:00:00"/>
    <d v="2025-09-10T00:00:00"/>
    <d v="2025-09-12T00:00:00"/>
    <x v="17"/>
    <n v="36"/>
    <m/>
    <n v="2955"/>
    <s v="EUR"/>
    <n v="2955"/>
    <n v="3427.7999999999997"/>
    <n v="590"/>
    <n v="590"/>
    <n v="684.4"/>
    <n v="0.19966159052453469"/>
    <x v="0"/>
    <x v="1"/>
    <n v="9"/>
    <n v="2025"/>
    <n v="45957"/>
    <s v="octubre"/>
    <n v="2025"/>
    <x v="0"/>
    <x v="1"/>
    <n v="0.6"/>
    <n v="236"/>
    <d v="2025-05-30T00:00:00"/>
  </r>
  <r>
    <x v="0"/>
    <n v="863"/>
    <n v="1"/>
    <d v="2025-11-25T00:00:00"/>
    <d v="2025-12-29T00:00:00"/>
    <d v="2026-01-03T00:00:00"/>
    <x v="2"/>
    <n v="48"/>
    <m/>
    <n v="14492.61"/>
    <s v="EUR"/>
    <n v="14492.61"/>
    <n v="16811.427599999999"/>
    <n v="1992.61"/>
    <n v="1992.61"/>
    <n v="2311.4275999999995"/>
    <n v="0.13749145254029466"/>
    <x v="2"/>
    <x v="1"/>
    <n v="12"/>
    <n v="2025"/>
    <n v="46070"/>
    <s v="febrero"/>
    <n v="2026"/>
    <x v="0"/>
    <x v="0"/>
    <n v="0.05"/>
    <n v="1892.9794999999999"/>
    <d v="2024-10-30T00:00:00"/>
  </r>
  <r>
    <x v="0"/>
    <n v="692"/>
    <n v="1"/>
    <d v="2025-09-11T00:00:00"/>
    <d v="2025-09-12T00:00:00"/>
    <d v="2025-09-17T00:00:00"/>
    <x v="13"/>
    <n v="37"/>
    <s v="JAIMEG"/>
    <n v="3288.3"/>
    <s v="USD"/>
    <n v="2827.9380000000001"/>
    <n v="3288.3"/>
    <n v="320.5"/>
    <n v="275.63"/>
    <n v="320.5"/>
    <n v="9.7466776145728795E-2"/>
    <x v="0"/>
    <x v="1"/>
    <n v="9"/>
    <n v="2025"/>
    <n v="45962"/>
    <s v="noviembre"/>
    <n v="2025"/>
    <x v="1"/>
    <x v="0"/>
    <n v="7.0000000000000007E-2"/>
    <n v="256.33589999999998"/>
    <d v="2025-03-17T00:00:00"/>
  </r>
  <r>
    <x v="0"/>
    <n v="498"/>
    <n v="0"/>
    <d v="2025-07-10T00:00:00"/>
    <d v="2025-07-12T00:00:00"/>
    <d v="2025-07-17T00:00:00"/>
    <x v="5"/>
    <n v="28"/>
    <m/>
    <n v="25884.35"/>
    <s v="GPB"/>
    <n v="29767.002499999995"/>
    <n v="34685.029000000002"/>
    <n v="2038.35"/>
    <n v="2344.1024999999995"/>
    <n v="2731.3890000000001"/>
    <n v="7.8748355666647993E-2"/>
    <x v="10"/>
    <x v="1"/>
    <n v="7"/>
    <n v="2025"/>
    <n v="45900"/>
    <s v="agosto"/>
    <n v="2025"/>
    <x v="0"/>
    <x v="1"/>
    <n v="0.75"/>
    <n v="586.02562499999976"/>
    <d v="2024-09-01T00:00:00"/>
  </r>
  <r>
    <x v="0"/>
    <n v="416"/>
    <n v="1"/>
    <d v="2025-06-10T00:00:00"/>
    <d v="2025-08-10T00:00:00"/>
    <d v="2025-08-21T00:00:00"/>
    <x v="4"/>
    <n v="24"/>
    <m/>
    <n v="472374.18"/>
    <s v="MXN"/>
    <n v="22673.960640000001"/>
    <n v="26452.95408"/>
    <n v="33456.1"/>
    <n v="1605.8927999999999"/>
    <n v="1873.5416"/>
    <n v="7.082542064428668E-2"/>
    <x v="9"/>
    <x v="1"/>
    <n v="8"/>
    <n v="2025"/>
    <n v="45935"/>
    <s v="octubre"/>
    <n v="2025"/>
    <x v="0"/>
    <x v="1"/>
    <n v="0.5"/>
    <n v="802.94639999999993"/>
    <d v="2025-01-08T00:00:00"/>
  </r>
  <r>
    <x v="0"/>
    <n v="560"/>
    <n v="0"/>
    <d v="2025-08-06T00:00:00"/>
    <d v="2025-08-16T00:00:00"/>
    <d v="2025-08-18T00:00:00"/>
    <x v="21"/>
    <n v="32"/>
    <s v="MARC1989"/>
    <n v="1725"/>
    <s v="GPB"/>
    <n v="1983.7499999999998"/>
    <n v="2311.5"/>
    <n v="138"/>
    <n v="158.69999999999999"/>
    <n v="184.92000000000002"/>
    <n v="0.08"/>
    <x v="11"/>
    <x v="1"/>
    <n v="8"/>
    <n v="2025"/>
    <n v="45932"/>
    <s v="octubre"/>
    <n v="2025"/>
    <x v="0"/>
    <x v="0"/>
    <n v="0"/>
    <n v="158.69999999999999"/>
    <d v="2025-07-07T00:00:00"/>
  </r>
  <r>
    <x v="0"/>
    <n v="737"/>
    <n v="1"/>
    <d v="2025-09-27T00:00:00"/>
    <d v="2025-08-24T00:00:00"/>
    <d v="2025-08-30T00:00:00"/>
    <x v="17"/>
    <n v="39"/>
    <m/>
    <n v="5070"/>
    <s v="EUR"/>
    <n v="5070"/>
    <n v="5881.2"/>
    <n v="451.32"/>
    <n v="451.32"/>
    <n v="523.53120000000001"/>
    <n v="8.9017751479289933E-2"/>
    <x v="0"/>
    <x v="1"/>
    <n v="8"/>
    <n v="2025"/>
    <n v="45944"/>
    <s v="octubre"/>
    <n v="2025"/>
    <x v="0"/>
    <x v="1"/>
    <n v="0.6"/>
    <n v="180.52800000000002"/>
    <d v="2025-05-30T00:00:00"/>
  </r>
  <r>
    <x v="0"/>
    <n v="603"/>
    <n v="1"/>
    <d v="2025-08-21T00:00:00"/>
    <d v="2025-08-24T00:00:00"/>
    <d v="2025-08-27T00:00:00"/>
    <x v="22"/>
    <n v="34"/>
    <m/>
    <n v="5322"/>
    <s v="USD"/>
    <n v="4576.92"/>
    <n v="5322"/>
    <n v="750.4"/>
    <n v="645.34399999999994"/>
    <n v="750.4"/>
    <n v="0.14099962420142803"/>
    <x v="11"/>
    <x v="1"/>
    <n v="8"/>
    <n v="2025"/>
    <n v="45941"/>
    <s v="octubre"/>
    <n v="2025"/>
    <x v="0"/>
    <x v="1"/>
    <n v="0.65"/>
    <n v="225.87039999999996"/>
    <d v="2025-07-14T00:00:00"/>
  </r>
  <r>
    <x v="0"/>
    <n v="693"/>
    <n v="0"/>
    <d v="2025-09-11T00:00:00"/>
    <d v="2025-09-18T00:00:00"/>
    <d v="2025-09-22T00:00:00"/>
    <x v="21"/>
    <n v="37"/>
    <s v="MARC1989"/>
    <n v="6460"/>
    <s v="EUR"/>
    <n v="6460"/>
    <n v="7493.5999999999995"/>
    <n v="638"/>
    <n v="638"/>
    <n v="740.07999999999993"/>
    <n v="9.876160990712074E-2"/>
    <x v="0"/>
    <x v="1"/>
    <n v="9"/>
    <n v="2025"/>
    <n v="45967"/>
    <s v="noviembre"/>
    <n v="2025"/>
    <x v="0"/>
    <x v="0"/>
    <n v="0"/>
    <n v="638"/>
    <d v="2025-07-07T00:00:00"/>
  </r>
  <r>
    <x v="0"/>
    <n v="643"/>
    <n v="0"/>
    <d v="2025-08-28T00:00:00"/>
    <d v="2025-11-03T00:00:00"/>
    <d v="2025-11-08T00:00:00"/>
    <x v="22"/>
    <n v="35"/>
    <m/>
    <n v="1320000"/>
    <s v="JPY"/>
    <n v="7260"/>
    <n v="8448"/>
    <n v="120000"/>
    <n v="660"/>
    <n v="768"/>
    <n v="9.0909090909090912E-2"/>
    <x v="11"/>
    <x v="1"/>
    <n v="11"/>
    <n v="2025"/>
    <n v="46014"/>
    <s v="diciembre"/>
    <n v="2025"/>
    <x v="0"/>
    <x v="1"/>
    <n v="0.65"/>
    <n v="231"/>
    <d v="2025-07-14T00:00:00"/>
  </r>
  <r>
    <x v="0"/>
    <n v="87"/>
    <n v="1"/>
    <d v="2025-01-03T00:00:00"/>
    <d v="2025-01-20T00:00:00"/>
    <d v="2025-02-04T00:00:00"/>
    <x v="5"/>
    <n v="1"/>
    <m/>
    <n v="4014.82"/>
    <s v="USD"/>
    <n v="3452.7452000000003"/>
    <n v="4014.82"/>
    <n v="384.82"/>
    <n v="330.9452"/>
    <n v="384.82"/>
    <n v="9.5849876208646961E-2"/>
    <x v="4"/>
    <x v="1"/>
    <n v="1"/>
    <n v="2025"/>
    <n v="45737"/>
    <s v="marzo"/>
    <n v="2025"/>
    <x v="0"/>
    <x v="1"/>
    <n v="0.75"/>
    <n v="82.7363"/>
    <d v="2024-09-01T00:00:00"/>
  </r>
  <r>
    <x v="0"/>
    <n v="88"/>
    <n v="1"/>
    <d v="2025-01-04T00:00:00"/>
    <d v="2025-01-10T00:00:00"/>
    <d v="2025-01-13T00:00:00"/>
    <x v="0"/>
    <n v="1"/>
    <s v="MARC1989"/>
    <n v="800"/>
    <s v="USD"/>
    <n v="688"/>
    <n v="800"/>
    <n v="0"/>
    <n v="0"/>
    <n v="0"/>
    <n v="0"/>
    <x v="4"/>
    <x v="1"/>
    <n v="1"/>
    <n v="2025"/>
    <n v="45715"/>
    <s v="febrero"/>
    <n v="2025"/>
    <x v="0"/>
    <x v="0"/>
    <n v="0"/>
    <n v="0"/>
    <d v="2024-09-17T00:00:00"/>
  </r>
  <r>
    <x v="0"/>
    <n v="441"/>
    <n v="1"/>
    <d v="2025-06-19T00:00:00"/>
    <d v="2025-06-20T00:00:00"/>
    <d v="2025-06-22T00:00:00"/>
    <x v="0"/>
    <n v="25"/>
    <m/>
    <n v="2363.8000000000002"/>
    <s v="USD"/>
    <n v="2032.8680000000002"/>
    <n v="2363.8000000000002"/>
    <n v="347.66"/>
    <n v="298.98760000000004"/>
    <n v="347.66"/>
    <n v="0.14707674084101871"/>
    <x v="9"/>
    <x v="1"/>
    <n v="6"/>
    <n v="2025"/>
    <n v="45875"/>
    <s v="agosto"/>
    <n v="2025"/>
    <x v="0"/>
    <x v="0"/>
    <n v="0"/>
    <n v="298.98760000000004"/>
    <d v="2024-09-17T00:00:00"/>
  </r>
  <r>
    <x v="0"/>
    <n v="315"/>
    <n v="0"/>
    <d v="2025-05-07T00:00:00"/>
    <d v="2025-03-23T00:00:00"/>
    <s v="0000-00-00"/>
    <x v="2"/>
    <n v="19"/>
    <m/>
    <n v="769.8"/>
    <s v="USD"/>
    <n v="662.02799999999991"/>
    <n v="769.8"/>
    <n v="0"/>
    <n v="0"/>
    <n v="0"/>
    <n v="0"/>
    <x v="8"/>
    <x v="1"/>
    <n v="3"/>
    <n v="2025"/>
    <e v="#VALUE!"/>
    <e v="#VALUE!"/>
    <e v="#VALUE!"/>
    <x v="0"/>
    <x v="0"/>
    <n v="0.05"/>
    <n v="0"/>
    <d v="2024-10-30T00:00:00"/>
  </r>
  <r>
    <x v="0"/>
    <n v="394"/>
    <n v="1"/>
    <d v="2025-06-02T00:00:00"/>
    <d v="2025-06-11T00:00:00"/>
    <d v="2025-06-26T00:00:00"/>
    <x v="0"/>
    <n v="23"/>
    <s v="MARC1989,MARIELLAP"/>
    <n v="33063.32"/>
    <s v="USD"/>
    <n v="28434.4552"/>
    <n v="33063.32"/>
    <n v="2466.89"/>
    <n v="2121.5254"/>
    <n v="2466.89"/>
    <n v="7.4611079589103568E-2"/>
    <x v="9"/>
    <x v="1"/>
    <n v="6"/>
    <n v="2025"/>
    <n v="45879"/>
    <s v="agosto"/>
    <n v="2025"/>
    <x v="0"/>
    <x v="0"/>
    <n v="0"/>
    <n v="2121.5254"/>
    <d v="2024-09-17T00:00:00"/>
  </r>
  <r>
    <x v="0"/>
    <n v="275"/>
    <n v="0"/>
    <d v="2025-04-22T00:00:00"/>
    <d v="2025-06-02T00:00:00"/>
    <d v="2025-06-04T00:00:00"/>
    <x v="2"/>
    <n v="17"/>
    <m/>
    <n v="9724.7999999999993"/>
    <s v="EUR"/>
    <n v="9724.7999999999993"/>
    <n v="11280.767999999998"/>
    <n v="960"/>
    <n v="960"/>
    <n v="1113.5999999999999"/>
    <n v="9.8716683119447188E-2"/>
    <x v="7"/>
    <x v="1"/>
    <n v="6"/>
    <n v="2025"/>
    <n v="45857"/>
    <s v="julio"/>
    <n v="2025"/>
    <x v="0"/>
    <x v="0"/>
    <n v="0.05"/>
    <n v="912"/>
    <d v="2024-10-30T00:00:00"/>
  </r>
  <r>
    <x v="0"/>
    <n v="627"/>
    <n v="0"/>
    <d v="2025-08-26T00:00:00"/>
    <d v="2025-09-28T00:00:00"/>
    <d v="2025-10-01T00:00:00"/>
    <x v="22"/>
    <n v="35"/>
    <m/>
    <n v="1230.3"/>
    <s v="GPB"/>
    <n v="1414.8449999999998"/>
    <n v="1648.6020000000001"/>
    <n v="123.03"/>
    <n v="141.4845"/>
    <n v="164.86020000000002"/>
    <n v="0.1"/>
    <x v="11"/>
    <x v="1"/>
    <n v="9"/>
    <n v="2025"/>
    <n v="45976"/>
    <s v="noviembre"/>
    <n v="2025"/>
    <x v="0"/>
    <x v="1"/>
    <n v="0.65"/>
    <n v="49.519574999999989"/>
    <d v="2025-07-14T00:00:00"/>
  </r>
  <r>
    <x v="0"/>
    <n v="694"/>
    <n v="0"/>
    <d v="2025-09-11T00:00:00"/>
    <d v="2025-09-07T00:00:00"/>
    <d v="2025-09-10T00:00:00"/>
    <x v="22"/>
    <n v="37"/>
    <m/>
    <n v="6975"/>
    <s v="EUR"/>
    <n v="6975"/>
    <n v="8090.9999999999991"/>
    <n v="972.65"/>
    <n v="972.65"/>
    <n v="1128.2739999999999"/>
    <n v="0.13944802867383513"/>
    <x v="0"/>
    <x v="1"/>
    <n v="9"/>
    <n v="2025"/>
    <n v="45955"/>
    <s v="octubre"/>
    <n v="2025"/>
    <x v="0"/>
    <x v="1"/>
    <n v="0.65"/>
    <n v="340.42750000000001"/>
    <d v="2025-07-14T00:00:00"/>
  </r>
  <r>
    <x v="0"/>
    <n v="502"/>
    <n v="1"/>
    <d v="2025-07-13T00:00:00"/>
    <d v="2025-10-26T00:00:00"/>
    <d v="2025-11-05T00:00:00"/>
    <x v="5"/>
    <n v="29"/>
    <m/>
    <n v="16384.55"/>
    <s v="USD"/>
    <n v="14090.713"/>
    <n v="16384.55"/>
    <n v="2038.08"/>
    <n v="1752.7487999999998"/>
    <n v="2038.08"/>
    <n v="0.12439035554836721"/>
    <x v="10"/>
    <x v="1"/>
    <n v="10"/>
    <n v="2025"/>
    <n v="46011"/>
    <s v="diciembre"/>
    <n v="2025"/>
    <x v="0"/>
    <x v="1"/>
    <n v="0.75"/>
    <n v="438.18719999999985"/>
    <d v="2024-09-01T00:00:00"/>
  </r>
  <r>
    <x v="0"/>
    <n v="490"/>
    <n v="0"/>
    <d v="2025-07-09T00:00:00"/>
    <d v="2025-07-27T00:00:00"/>
    <d v="2025-07-29T00:00:00"/>
    <x v="10"/>
    <n v="28"/>
    <m/>
    <n v="2648"/>
    <s v="USD"/>
    <n v="2277.2799999999997"/>
    <n v="2648"/>
    <n v="264.8"/>
    <n v="227.72800000000001"/>
    <n v="264.8"/>
    <n v="0.10000000000000002"/>
    <x v="10"/>
    <x v="1"/>
    <n v="7"/>
    <n v="2025"/>
    <n v="45912"/>
    <s v="septiembre"/>
    <n v="2025"/>
    <x v="0"/>
    <x v="1"/>
    <n v="0.5"/>
    <n v="113.864"/>
    <d v="2025-02-07T00:00:00"/>
  </r>
  <r>
    <x v="1"/>
    <n v="28"/>
    <n v="1"/>
    <d v="2025-07-16T00:00:00"/>
    <d v="2025-09-13T00:00:00"/>
    <d v="2025-09-14T00:00:00"/>
    <x v="31"/>
    <n v="29"/>
    <s v="MARTINB"/>
    <n v="5240"/>
    <s v="EUR"/>
    <n v="5240"/>
    <n v="6078.4"/>
    <n v="80"/>
    <n v="80"/>
    <n v="92.8"/>
    <n v="1.5267175572519083E-2"/>
    <x v="10"/>
    <x v="1"/>
    <n v="9"/>
    <n v="2025"/>
    <n v="45959"/>
    <s v="octubre"/>
    <n v="2025"/>
    <x v="1"/>
    <x v="1"/>
    <n v="0.4"/>
    <n v="48"/>
    <d v="2025-04-07T00:00:00"/>
  </r>
  <r>
    <x v="0"/>
    <n v="672"/>
    <n v="0"/>
    <d v="2025-09-05T00:00:00"/>
    <d v="2025-09-04T00:00:00"/>
    <d v="2025-09-30T00:00:00"/>
    <x v="22"/>
    <n v="36"/>
    <m/>
    <n v="20193.97"/>
    <s v="EUR"/>
    <n v="20193.97"/>
    <n v="23425.0052"/>
    <n v="1683.75"/>
    <n v="1683.75"/>
    <n v="1953.1499999999999"/>
    <n v="8.3378850221130368E-2"/>
    <x v="0"/>
    <x v="1"/>
    <n v="9"/>
    <n v="2025"/>
    <n v="45975"/>
    <s v="noviembre"/>
    <n v="2025"/>
    <x v="0"/>
    <x v="1"/>
    <n v="0.65"/>
    <n v="589.3125"/>
    <d v="2025-07-14T00:00:00"/>
  </r>
  <r>
    <x v="0"/>
    <n v="411"/>
    <n v="0"/>
    <d v="2025-05-26T00:00:00"/>
    <d v="2025-06-17T00:00:00"/>
    <d v="2025-06-30T00:00:00"/>
    <x v="1"/>
    <n v="22"/>
    <m/>
    <n v="4767.8999999999996"/>
    <s v="USD"/>
    <n v="4100.3939999999993"/>
    <n v="4767.8999999999996"/>
    <n v="271.16000000000003"/>
    <n v="233.19760000000002"/>
    <n v="271.16000000000003"/>
    <n v="5.687199815432372E-2"/>
    <x v="8"/>
    <x v="1"/>
    <n v="6"/>
    <n v="2025"/>
    <n v="45883"/>
    <s v="agosto"/>
    <n v="2025"/>
    <x v="0"/>
    <x v="1"/>
    <n v="0.5"/>
    <n v="116.59880000000001"/>
    <d v="2024-09-01T00:00:00"/>
  </r>
  <r>
    <x v="0"/>
    <n v="895"/>
    <n v="0"/>
    <d v="2025-12-08T00:00:00"/>
    <d v="2026-04-01T00:00:00"/>
    <d v="2026-04-09T00:00:00"/>
    <x v="2"/>
    <n v="50"/>
    <m/>
    <n v="351300"/>
    <s v="MXN"/>
    <n v="16862.400000000001"/>
    <n v="19672.8"/>
    <n v="52695"/>
    <n v="2529.36"/>
    <n v="2950.92"/>
    <n v="0.15"/>
    <x v="3"/>
    <x v="1"/>
    <n v="4"/>
    <n v="2026"/>
    <n v="46166"/>
    <s v="mayo"/>
    <n v="2026"/>
    <x v="0"/>
    <x v="0"/>
    <n v="0.05"/>
    <n v="2402.8920000000003"/>
    <d v="2024-10-30T00:00:00"/>
  </r>
  <r>
    <x v="0"/>
    <n v="437"/>
    <n v="1"/>
    <d v="2025-06-19T00:00:00"/>
    <d v="2025-08-07T00:00:00"/>
    <d v="2025-08-26T00:00:00"/>
    <x v="13"/>
    <n v="25"/>
    <s v="MARC1989"/>
    <n v="40897.86"/>
    <s v="EUR"/>
    <n v="40897.86"/>
    <n v="47441.517599999999"/>
    <n v="5838.8"/>
    <n v="5838.8"/>
    <n v="6773.0079999999998"/>
    <n v="0.14276541608778553"/>
    <x v="9"/>
    <x v="1"/>
    <n v="8"/>
    <n v="2025"/>
    <n v="45940"/>
    <s v="octubre"/>
    <n v="2025"/>
    <x v="1"/>
    <x v="0"/>
    <n v="7.0000000000000007E-2"/>
    <n v="5430.0839999999998"/>
    <d v="2025-03-17T00:00:00"/>
  </r>
  <r>
    <x v="0"/>
    <n v="695"/>
    <n v="0"/>
    <d v="2025-09-11T00:00:00"/>
    <d v="2025-10-07T00:00:00"/>
    <d v="2025-10-23T00:00:00"/>
    <x v="22"/>
    <n v="37"/>
    <m/>
    <n v="48028.25"/>
    <s v="USD"/>
    <n v="41304.294999999998"/>
    <n v="48028.25"/>
    <n v="5833.67"/>
    <n v="5016.9561999999996"/>
    <n v="5833.67"/>
    <n v="0.12146330545043801"/>
    <x v="0"/>
    <x v="1"/>
    <n v="10"/>
    <n v="2025"/>
    <n v="45998"/>
    <s v="diciembre"/>
    <n v="2025"/>
    <x v="0"/>
    <x v="1"/>
    <n v="0.65"/>
    <n v="1755.9346699999996"/>
    <d v="2025-07-14T00:00:00"/>
  </r>
  <r>
    <x v="0"/>
    <n v="479"/>
    <n v="1"/>
    <d v="2025-07-04T00:00:00"/>
    <d v="2025-07-17T00:00:00"/>
    <d v="2025-07-19T00:00:00"/>
    <x v="10"/>
    <n v="27"/>
    <m/>
    <n v="3878"/>
    <s v="USD"/>
    <n v="3335.08"/>
    <n v="3878"/>
    <n v="341.94"/>
    <n v="294.0684"/>
    <n v="341.94"/>
    <n v="8.817431665807117E-2"/>
    <x v="10"/>
    <x v="1"/>
    <n v="7"/>
    <n v="2025"/>
    <n v="45902"/>
    <s v="septiembre"/>
    <n v="2025"/>
    <x v="0"/>
    <x v="1"/>
    <n v="0.5"/>
    <n v="147.0342"/>
    <d v="2025-02-07T00:00:00"/>
  </r>
  <r>
    <x v="0"/>
    <n v="626"/>
    <n v="0"/>
    <d v="2025-08-26T00:00:00"/>
    <d v="2025-10-25T00:00:00"/>
    <d v="2025-11-01T00:00:00"/>
    <x v="22"/>
    <n v="35"/>
    <m/>
    <n v="3851364.86"/>
    <s v="JPY"/>
    <n v="21182.506729999997"/>
    <n v="24648.735103999999"/>
    <n v="308462.8"/>
    <n v="1696.5453999999997"/>
    <n v="1974.16192"/>
    <n v="8.0091814515854509E-2"/>
    <x v="11"/>
    <x v="1"/>
    <n v="10"/>
    <n v="2025"/>
    <n v="46007"/>
    <s v="diciembre"/>
    <n v="2025"/>
    <x v="0"/>
    <x v="1"/>
    <n v="0.65"/>
    <n v="593.79088999999976"/>
    <d v="2025-07-14T00:00:00"/>
  </r>
  <r>
    <x v="0"/>
    <n v="518"/>
    <n v="1"/>
    <d v="2025-07-17T00:00:00"/>
    <d v="2025-07-17T00:00:00"/>
    <d v="2025-07-19T00:00:00"/>
    <x v="9"/>
    <n v="29"/>
    <m/>
    <n v="1497.6"/>
    <s v="USD"/>
    <n v="1287.9359999999999"/>
    <n v="1497.6"/>
    <n v="117"/>
    <n v="100.62"/>
    <n v="117"/>
    <n v="7.8125000000000014E-2"/>
    <x v="10"/>
    <x v="1"/>
    <n v="7"/>
    <n v="2025"/>
    <n v="45902"/>
    <s v="septiembre"/>
    <n v="2025"/>
    <x v="0"/>
    <x v="1"/>
    <n v="0.5"/>
    <n v="50.31"/>
    <d v="2025-01-20T00:00:00"/>
  </r>
  <r>
    <x v="0"/>
    <n v="89"/>
    <n v="1"/>
    <d v="2025-01-06T00:00:00"/>
    <d v="2025-01-13T00:00:00"/>
    <d v="2025-01-19T00:00:00"/>
    <x v="0"/>
    <n v="2"/>
    <s v="MARC1989"/>
    <n v="835"/>
    <s v="USD"/>
    <n v="718.1"/>
    <n v="835"/>
    <n v="35"/>
    <n v="30.099999999999998"/>
    <n v="35"/>
    <n v="4.1916167664670656E-2"/>
    <x v="4"/>
    <x v="1"/>
    <n v="1"/>
    <n v="2025"/>
    <n v="45721"/>
    <s v="marzo"/>
    <n v="2025"/>
    <x v="0"/>
    <x v="0"/>
    <n v="0"/>
    <n v="30.099999999999998"/>
    <d v="2024-09-17T00:00:00"/>
  </r>
  <r>
    <x v="0"/>
    <n v="351"/>
    <n v="1"/>
    <d v="2025-05-16T00:00:00"/>
    <d v="2025-05-16T00:00:00"/>
    <d v="2025-05-16T00:00:00"/>
    <x v="0"/>
    <n v="20"/>
    <m/>
    <n v="2611.75"/>
    <s v="USD"/>
    <n v="2246.105"/>
    <n v="2611.75"/>
    <n v="35"/>
    <n v="30.099999999999998"/>
    <n v="35"/>
    <n v="1.3400976356848854E-2"/>
    <x v="8"/>
    <x v="1"/>
    <n v="5"/>
    <n v="2025"/>
    <n v="45838"/>
    <s v="junio"/>
    <n v="2025"/>
    <x v="0"/>
    <x v="0"/>
    <n v="0"/>
    <n v="30.099999999999998"/>
    <d v="2024-09-17T00:00:00"/>
  </r>
  <r>
    <x v="1"/>
    <n v="26"/>
    <n v="1"/>
    <d v="2025-07-11T00:00:00"/>
    <d v="2025-07-20T00:00:00"/>
    <d v="2025-07-26T00:00:00"/>
    <x v="24"/>
    <n v="28"/>
    <s v="JAIMEG"/>
    <n v="1536"/>
    <s v="EUR"/>
    <n v="1536"/>
    <n v="1781.7599999999998"/>
    <n v="120"/>
    <n v="120"/>
    <n v="139.19999999999999"/>
    <n v="7.8125E-2"/>
    <x v="10"/>
    <x v="1"/>
    <n v="7"/>
    <n v="2025"/>
    <n v="45909"/>
    <s v="septiembre"/>
    <n v="2025"/>
    <x v="1"/>
    <x v="0"/>
    <n v="7.0000000000000007E-2"/>
    <n v="111.6"/>
    <d v="2025-06-02T00:00:00"/>
  </r>
  <r>
    <x v="0"/>
    <n v="325"/>
    <n v="0"/>
    <d v="2025-05-08T00:00:00"/>
    <d v="2025-08-12T00:00:00"/>
    <d v="2025-08-21T00:00:00"/>
    <x v="2"/>
    <n v="19"/>
    <m/>
    <n v="127330"/>
    <s v="MXN"/>
    <n v="6111.84"/>
    <n v="7130.4800000000005"/>
    <n v="0"/>
    <n v="0"/>
    <n v="0"/>
    <n v="0"/>
    <x v="8"/>
    <x v="1"/>
    <n v="8"/>
    <n v="2025"/>
    <n v="45935"/>
    <s v="octubre"/>
    <n v="2025"/>
    <x v="0"/>
    <x v="0"/>
    <n v="0.05"/>
    <n v="0"/>
    <d v="2024-10-30T00:00:00"/>
  </r>
  <r>
    <x v="0"/>
    <n v="439"/>
    <n v="0"/>
    <d v="2025-06-19T00:00:00"/>
    <d v="2025-09-08T00:00:00"/>
    <d v="2025-12-17T00:00:00"/>
    <x v="0"/>
    <n v="25"/>
    <s v="ISRAELB"/>
    <n v="7923.54"/>
    <s v="USD"/>
    <n v="6814.2443999999996"/>
    <n v="7923.54"/>
    <n v="0"/>
    <n v="0"/>
    <n v="0"/>
    <n v="0"/>
    <x v="9"/>
    <x v="1"/>
    <n v="9"/>
    <n v="2025"/>
    <n v="46053"/>
    <s v="enero"/>
    <n v="2026"/>
    <x v="0"/>
    <x v="0"/>
    <n v="0"/>
    <n v="0"/>
    <d v="2024-09-17T00:00:00"/>
  </r>
  <r>
    <x v="0"/>
    <n v="283"/>
    <n v="1"/>
    <d v="2025-04-25T00:00:00"/>
    <d v="2024-12-19T00:00:00"/>
    <d v="2024-12-31T00:00:00"/>
    <x v="0"/>
    <n v="17"/>
    <s v="MARC1989"/>
    <n v="3108"/>
    <s v="USD"/>
    <n v="2672.88"/>
    <n v="3108"/>
    <n v="151.41999999999999"/>
    <n v="130.22119999999998"/>
    <n v="151.41999999999999"/>
    <n v="4.8719433719433713E-2"/>
    <x v="7"/>
    <x v="1"/>
    <n v="12"/>
    <n v="2024"/>
    <n v="45702"/>
    <s v="febrero"/>
    <n v="2025"/>
    <x v="0"/>
    <x v="0"/>
    <n v="0"/>
    <n v="130.22119999999998"/>
    <d v="2024-09-17T00:00:00"/>
  </r>
  <r>
    <x v="1"/>
    <n v="48"/>
    <n v="0"/>
    <d v="2025-10-02T00:00:00"/>
    <d v="2025-12-29T00:00:00"/>
    <d v="2026-01-14T00:00:00"/>
    <x v="23"/>
    <n v="40"/>
    <s v="MARTINB,PEDROD,REYESB"/>
    <n v="34081.1"/>
    <s v="EUR"/>
    <n v="34081.1"/>
    <n v="39534.075999999994"/>
    <n v="250"/>
    <n v="250"/>
    <n v="290"/>
    <n v="7.3354439850826418E-3"/>
    <x v="1"/>
    <x v="1"/>
    <n v="12"/>
    <n v="2025"/>
    <n v="46081"/>
    <s v="febrero"/>
    <n v="2026"/>
    <x v="1"/>
    <x v="0"/>
    <n v="7.0000000000000007E-2"/>
    <n v="232.5"/>
    <d v="2025-03-17T00:00:00"/>
  </r>
  <r>
    <x v="0"/>
    <n v="477"/>
    <n v="1"/>
    <d v="2025-07-04T00:00:00"/>
    <d v="2025-07-16T00:00:00"/>
    <d v="2025-07-18T00:00:00"/>
    <x v="13"/>
    <n v="27"/>
    <s v="JAIMEG"/>
    <n v="1437.5"/>
    <s v="EUR"/>
    <n v="1437.5"/>
    <n v="1667.4999999999998"/>
    <n v="810.5"/>
    <n v="810.5"/>
    <n v="940.18"/>
    <n v="0.5638260869565217"/>
    <x v="10"/>
    <x v="1"/>
    <n v="7"/>
    <n v="2025"/>
    <n v="45901"/>
    <s v="septiembre"/>
    <n v="2025"/>
    <x v="1"/>
    <x v="0"/>
    <n v="7.0000000000000007E-2"/>
    <n v="753.76499999999999"/>
    <d v="2025-03-17T00:00:00"/>
  </r>
  <r>
    <x v="0"/>
    <n v="708"/>
    <n v="0"/>
    <d v="2025-09-17T00:00:00"/>
    <d v="2026-01-24T00:00:00"/>
    <d v="2026-01-28T00:00:00"/>
    <x v="20"/>
    <n v="38"/>
    <s v="MARC1989"/>
    <n v="1986.98"/>
    <s v="USD"/>
    <n v="1708.8027999999999"/>
    <n v="1986.98"/>
    <n v="180.64"/>
    <n v="155.35039999999998"/>
    <n v="180.64"/>
    <n v="9.0911836052703088E-2"/>
    <x v="0"/>
    <x v="1"/>
    <n v="1"/>
    <n v="2026"/>
    <n v="46095"/>
    <s v="marzo"/>
    <n v="2026"/>
    <x v="0"/>
    <x v="0"/>
    <n v="0.05"/>
    <n v="147.58287999999999"/>
    <d v="2025-03-03T00:00:00"/>
  </r>
  <r>
    <x v="0"/>
    <n v="635"/>
    <n v="1"/>
    <d v="2025-08-27T00:00:00"/>
    <d v="2025-08-30T00:00:00"/>
    <d v="2025-09-04T00:00:00"/>
    <x v="22"/>
    <n v="35"/>
    <m/>
    <n v="5000"/>
    <s v="GPB"/>
    <n v="5750"/>
    <n v="6700"/>
    <n v="391.67"/>
    <n v="450.4205"/>
    <n v="524.83780000000002"/>
    <n v="7.8334000000000001E-2"/>
    <x v="11"/>
    <x v="1"/>
    <n v="8"/>
    <n v="2025"/>
    <n v="45949"/>
    <s v="octubre"/>
    <n v="2025"/>
    <x v="0"/>
    <x v="1"/>
    <n v="0.65"/>
    <n v="157.647175"/>
    <d v="2025-07-14T00:00:00"/>
  </r>
  <r>
    <x v="0"/>
    <n v="255"/>
    <n v="1"/>
    <d v="2025-04-10T00:00:00"/>
    <d v="2025-04-12T00:00:00"/>
    <d v="2025-04-20T00:00:00"/>
    <x v="2"/>
    <n v="15"/>
    <s v="JAIMEG"/>
    <n v="141358"/>
    <s v="EUR"/>
    <n v="141358"/>
    <n v="163975.28"/>
    <n v="18438"/>
    <n v="18438"/>
    <n v="21388.079999999998"/>
    <n v="0.13043478260869565"/>
    <x v="7"/>
    <x v="1"/>
    <n v="4"/>
    <n v="2025"/>
    <n v="45812"/>
    <s v="junio"/>
    <n v="2025"/>
    <x v="0"/>
    <x v="0"/>
    <n v="0.05"/>
    <n v="17516.099999999999"/>
    <d v="2024-10-30T00:00:00"/>
  </r>
  <r>
    <x v="0"/>
    <n v="923"/>
    <n v="0"/>
    <d v="2025-12-16T00:00:00"/>
    <d v="2025-11-12T00:00:00"/>
    <d v="2025-11-13T00:00:00"/>
    <x v="22"/>
    <n v="51"/>
    <m/>
    <n v="1039.5"/>
    <s v="EUR"/>
    <n v="1039.5"/>
    <n v="1205.82"/>
    <n v="93.56"/>
    <n v="93.56"/>
    <n v="108.5296"/>
    <n v="9.0004810004810004E-2"/>
    <x v="3"/>
    <x v="1"/>
    <n v="11"/>
    <n v="2025"/>
    <n v="46019"/>
    <s v="diciembre"/>
    <n v="2025"/>
    <x v="0"/>
    <x v="1"/>
    <n v="0.65"/>
    <n v="32.746000000000002"/>
    <d v="2025-07-14T00:00:00"/>
  </r>
  <r>
    <x v="0"/>
    <n v="900"/>
    <n v="0"/>
    <d v="2025-12-09T00:00:00"/>
    <d v="2025-12-09T00:00:00"/>
    <d v="2026-01-09T00:00:00"/>
    <x v="0"/>
    <n v="50"/>
    <m/>
    <n v="13767.72"/>
    <s v="MXN"/>
    <n v="660.85055999999997"/>
    <n v="770.99231999999995"/>
    <n v="0"/>
    <n v="0"/>
    <n v="0"/>
    <n v="0"/>
    <x v="3"/>
    <x v="1"/>
    <n v="12"/>
    <n v="2025"/>
    <n v="46076"/>
    <s v="febrero"/>
    <n v="2026"/>
    <x v="0"/>
    <x v="0"/>
    <n v="0"/>
    <n v="0"/>
    <d v="2024-09-17T00:00:00"/>
  </r>
  <r>
    <x v="0"/>
    <n v="228"/>
    <n v="1"/>
    <d v="2025-03-31T00:00:00"/>
    <d v="2025-04-14T00:00:00"/>
    <d v="2025-04-22T00:00:00"/>
    <x v="4"/>
    <n v="14"/>
    <m/>
    <n v="31520"/>
    <s v="USD"/>
    <n v="27107.200000000001"/>
    <n v="31520"/>
    <n v="4977.6400000000003"/>
    <n v="4280.7704000000003"/>
    <n v="4977.6400000000003"/>
    <n v="0.15792005076142132"/>
    <x v="6"/>
    <x v="1"/>
    <n v="4"/>
    <n v="2025"/>
    <n v="45814"/>
    <s v="junio"/>
    <n v="2025"/>
    <x v="0"/>
    <x v="1"/>
    <n v="0.5"/>
    <n v="2140.3852000000002"/>
    <d v="2025-01-08T00:00:00"/>
  </r>
  <r>
    <x v="0"/>
    <n v="525"/>
    <n v="0"/>
    <d v="2025-07-23T00:00:00"/>
    <d v="2025-10-05T00:00:00"/>
    <d v="2025-10-22T00:00:00"/>
    <x v="4"/>
    <n v="30"/>
    <m/>
    <n v="24593.55"/>
    <s v="USD"/>
    <n v="21150.452999999998"/>
    <n v="24593.55"/>
    <n v="1043.73"/>
    <n v="897.6078"/>
    <n v="1043.73"/>
    <n v="4.2439176125447529E-2"/>
    <x v="10"/>
    <x v="1"/>
    <n v="10"/>
    <n v="2025"/>
    <n v="45997"/>
    <s v="diciembre"/>
    <n v="2025"/>
    <x v="0"/>
    <x v="1"/>
    <n v="0.5"/>
    <n v="448.8039"/>
    <d v="2025-01-08T00:00:00"/>
  </r>
  <r>
    <x v="0"/>
    <n v="642"/>
    <n v="1"/>
    <d v="2025-08-28T00:00:00"/>
    <d v="2025-09-07T00:00:00"/>
    <d v="2025-09-10T00:00:00"/>
    <x v="22"/>
    <n v="35"/>
    <m/>
    <n v="7395"/>
    <s v="EUR"/>
    <n v="7395"/>
    <n v="8578.1999999999989"/>
    <n v="720.46"/>
    <n v="720.46"/>
    <n v="835.73360000000002"/>
    <n v="9.7425287356321846E-2"/>
    <x v="11"/>
    <x v="1"/>
    <n v="9"/>
    <n v="2025"/>
    <n v="45955"/>
    <s v="octubre"/>
    <n v="2025"/>
    <x v="0"/>
    <x v="1"/>
    <n v="0.65"/>
    <n v="252.161"/>
    <d v="2025-07-14T00:00:00"/>
  </r>
  <r>
    <x v="0"/>
    <n v="653"/>
    <n v="0"/>
    <d v="2025-08-28T00:00:00"/>
    <d v="2026-05-11T00:00:00"/>
    <d v="2026-05-12T00:00:00"/>
    <x v="22"/>
    <n v="35"/>
    <m/>
    <n v="260"/>
    <s v="USD"/>
    <n v="223.6"/>
    <n v="260"/>
    <n v="26"/>
    <n v="22.36"/>
    <n v="26"/>
    <n v="0.1"/>
    <x v="11"/>
    <x v="1"/>
    <n v="5"/>
    <n v="2026"/>
    <n v="46199"/>
    <s v="junio"/>
    <n v="2026"/>
    <x v="0"/>
    <x v="1"/>
    <n v="0.65"/>
    <n v="7.8259999999999987"/>
    <d v="2025-07-14T00:00:00"/>
  </r>
  <r>
    <x v="0"/>
    <n v="885"/>
    <n v="0"/>
    <d v="2025-12-04T00:00:00"/>
    <d v="2025-12-20T00:00:00"/>
    <d v="2025-12-27T00:00:00"/>
    <x v="22"/>
    <n v="49"/>
    <m/>
    <n v="1"/>
    <s v="USD"/>
    <n v="0.86"/>
    <n v="1"/>
    <n v="1"/>
    <n v="0.86"/>
    <n v="1"/>
    <n v="1"/>
    <x v="3"/>
    <x v="1"/>
    <n v="12"/>
    <n v="2025"/>
    <n v="46063"/>
    <s v="febrero"/>
    <n v="2026"/>
    <x v="0"/>
    <x v="1"/>
    <n v="0.65"/>
    <n v="0.30099999999999993"/>
    <d v="2025-07-14T00:00:00"/>
  </r>
  <r>
    <x v="0"/>
    <n v="813"/>
    <n v="1"/>
    <d v="2025-10-31T00:00:00"/>
    <d v="2025-12-14T00:00:00"/>
    <d v="2026-01-02T00:00:00"/>
    <x v="12"/>
    <n v="44"/>
    <s v="MARC1989"/>
    <n v="90178.33"/>
    <s v="EUR"/>
    <n v="90178.33"/>
    <n v="104606.86279999999"/>
    <n v="12104.35"/>
    <n v="12104.35"/>
    <n v="14041.046"/>
    <n v="0.13422681480129428"/>
    <x v="1"/>
    <x v="1"/>
    <n v="12"/>
    <n v="2025"/>
    <n v="46069"/>
    <s v="febrero"/>
    <n v="2026"/>
    <x v="1"/>
    <x v="0"/>
    <n v="7.0000000000000007E-2"/>
    <n v="11257.0455"/>
    <d v="2025-03-17T00:00:00"/>
  </r>
  <r>
    <x v="0"/>
    <n v="364"/>
    <n v="0"/>
    <d v="2025-05-23T00:00:00"/>
    <d v="2025-05-26T00:00:00"/>
    <d v="2025-06-06T00:00:00"/>
    <x v="4"/>
    <n v="21"/>
    <m/>
    <n v="38882.410000000003"/>
    <s v="USD"/>
    <n v="33438.872600000002"/>
    <n v="38882.410000000003"/>
    <n v="4227.7299999999996"/>
    <n v="3635.8477999999996"/>
    <n v="4227.7299999999996"/>
    <n v="0.10873117175607168"/>
    <x v="8"/>
    <x v="1"/>
    <n v="5"/>
    <n v="2025"/>
    <n v="45859"/>
    <s v="julio"/>
    <n v="2025"/>
    <x v="0"/>
    <x v="1"/>
    <n v="0.5"/>
    <n v="1817.9238999999998"/>
    <d v="2025-01-08T00:00:00"/>
  </r>
  <r>
    <x v="0"/>
    <n v="529"/>
    <n v="0"/>
    <d v="2025-07-28T00:00:00"/>
    <d v="2025-07-28T00:00:00"/>
    <d v="2025-07-30T00:00:00"/>
    <x v="13"/>
    <n v="31"/>
    <s v="JAIMEG"/>
    <n v="2802"/>
    <s v="CHF"/>
    <n v="2998.1400000000003"/>
    <n v="3502.5"/>
    <n v="216"/>
    <n v="231.12"/>
    <n v="270"/>
    <n v="7.7087794432548179E-2"/>
    <x v="10"/>
    <x v="1"/>
    <n v="7"/>
    <n v="2025"/>
    <n v="45913"/>
    <s v="septiembre"/>
    <n v="2025"/>
    <x v="1"/>
    <x v="0"/>
    <n v="7.0000000000000007E-2"/>
    <n v="214.94159999999999"/>
    <d v="2025-03-17T00:00:00"/>
  </r>
  <r>
    <x v="0"/>
    <n v="90"/>
    <n v="1"/>
    <d v="2025-01-08T00:00:00"/>
    <d v="2025-01-11T00:00:00"/>
    <d v="2025-01-11T00:00:00"/>
    <x v="0"/>
    <n v="2"/>
    <s v="MARC1989"/>
    <n v="99987.5"/>
    <s v="MXN"/>
    <n v="4799.4000000000005"/>
    <n v="5599.3"/>
    <n v="12033.5"/>
    <n v="577.60800000000006"/>
    <n v="673.87599999999998"/>
    <n v="0.12035004375546943"/>
    <x v="4"/>
    <x v="1"/>
    <n v="1"/>
    <n v="2025"/>
    <n v="45713"/>
    <s v="febrero"/>
    <n v="2025"/>
    <x v="0"/>
    <x v="0"/>
    <n v="0"/>
    <n v="577.60800000000006"/>
    <d v="2024-09-17T00:00:00"/>
  </r>
  <r>
    <x v="0"/>
    <n v="918"/>
    <n v="0"/>
    <d v="2025-12-16T00:00:00"/>
    <d v="2025-12-20T00:00:00"/>
    <d v="2025-12-28T00:00:00"/>
    <x v="5"/>
    <n v="51"/>
    <m/>
    <n v="400"/>
    <s v="USD"/>
    <n v="344"/>
    <n v="400"/>
    <n v="400"/>
    <n v="344"/>
    <n v="400"/>
    <n v="1"/>
    <x v="3"/>
    <x v="1"/>
    <n v="12"/>
    <n v="2025"/>
    <n v="46064"/>
    <s v="febrero"/>
    <n v="2026"/>
    <x v="0"/>
    <x v="1"/>
    <n v="0.75"/>
    <n v="86"/>
    <d v="2024-09-01T00:00:00"/>
  </r>
  <r>
    <x v="0"/>
    <n v="919"/>
    <n v="0"/>
    <d v="2025-12-16T00:00:00"/>
    <d v="2025-12-21T00:00:00"/>
    <d v="2025-12-28T00:00:00"/>
    <x v="9"/>
    <n v="51"/>
    <m/>
    <n v="16765"/>
    <s v="USD"/>
    <n v="14417.9"/>
    <n v="16765"/>
    <n v="1425"/>
    <n v="1225.5"/>
    <n v="1425"/>
    <n v="8.499850879809126E-2"/>
    <x v="3"/>
    <x v="1"/>
    <n v="12"/>
    <n v="2025"/>
    <n v="46064"/>
    <s v="febrero"/>
    <n v="2026"/>
    <x v="0"/>
    <x v="1"/>
    <n v="0.5"/>
    <n v="612.75"/>
    <d v="2025-01-20T00:00:00"/>
  </r>
  <r>
    <x v="0"/>
    <n v="884"/>
    <n v="0"/>
    <d v="2025-12-03T00:00:00"/>
    <d v="2025-10-11T00:00:00"/>
    <d v="2025-10-13T00:00:00"/>
    <x v="9"/>
    <n v="49"/>
    <m/>
    <n v="759.07"/>
    <s v="USD"/>
    <n v="652.80020000000002"/>
    <n v="759.07"/>
    <n v="63.52"/>
    <n v="54.627200000000002"/>
    <n v="63.52"/>
    <n v="8.3681346911352053E-2"/>
    <x v="3"/>
    <x v="1"/>
    <n v="10"/>
    <n v="2025"/>
    <n v="45988"/>
    <s v="noviembre"/>
    <n v="2025"/>
    <x v="0"/>
    <x v="1"/>
    <n v="0.5"/>
    <n v="27.313600000000001"/>
    <d v="2025-01-20T00:00:00"/>
  </r>
  <r>
    <x v="0"/>
    <n v="673"/>
    <n v="0"/>
    <d v="2025-09-05T00:00:00"/>
    <d v="2026-05-30T00:00:00"/>
    <d v="2026-06-03T00:00:00"/>
    <x v="4"/>
    <n v="36"/>
    <m/>
    <n v="1876.62"/>
    <s v="USD"/>
    <n v="1613.8932"/>
    <n v="1876.62"/>
    <n v="178.84"/>
    <n v="153.80240000000001"/>
    <n v="178.84"/>
    <n v="9.5298995001651912E-2"/>
    <x v="0"/>
    <x v="1"/>
    <n v="5"/>
    <n v="2026"/>
    <n v="46221"/>
    <s v="julio"/>
    <n v="2026"/>
    <x v="0"/>
    <x v="1"/>
    <n v="0.5"/>
    <n v="76.901200000000003"/>
    <d v="2025-01-08T00:00:00"/>
  </r>
  <r>
    <x v="0"/>
    <n v="829"/>
    <n v="0"/>
    <d v="2025-11-08T00:00:00"/>
    <d v="2025-10-24T00:00:00"/>
    <d v="2025-11-03T00:00:00"/>
    <x v="2"/>
    <n v="45"/>
    <m/>
    <n v="6388.26"/>
    <s v="USD"/>
    <n v="5493.9036000000006"/>
    <n v="6388.26"/>
    <n v="0"/>
    <n v="0"/>
    <n v="0"/>
    <n v="0"/>
    <x v="2"/>
    <x v="1"/>
    <n v="10"/>
    <n v="2025"/>
    <n v="46009"/>
    <s v="diciembre"/>
    <n v="2025"/>
    <x v="0"/>
    <x v="0"/>
    <n v="0.05"/>
    <n v="0"/>
    <d v="2024-10-30T00:00:00"/>
  </r>
  <r>
    <x v="0"/>
    <n v="288"/>
    <n v="1"/>
    <d v="2025-04-25T00:00:00"/>
    <d v="2025-06-29T00:00:00"/>
    <d v="2025-07-26T00:00:00"/>
    <x v="0"/>
    <n v="17"/>
    <s v="JAIMEG,MARIELLAP"/>
    <n v="36460.839999999997"/>
    <s v="USD"/>
    <n v="31356.322399999997"/>
    <n v="36460.839999999997"/>
    <n v="4564.99"/>
    <n v="3925.8914"/>
    <n v="4564.99"/>
    <n v="0.12520254607408937"/>
    <x v="7"/>
    <x v="1"/>
    <n v="6"/>
    <n v="2025"/>
    <n v="45909"/>
    <s v="septiembre"/>
    <n v="2025"/>
    <x v="0"/>
    <x v="0"/>
    <n v="0"/>
    <n v="3925.8914"/>
    <d v="2024-09-17T00:00:00"/>
  </r>
  <r>
    <x v="0"/>
    <n v="172"/>
    <n v="0"/>
    <d v="2025-02-19T00:00:00"/>
    <d v="2025-10-07T00:00:00"/>
    <d v="2025-11-01T00:00:00"/>
    <x v="4"/>
    <n v="8"/>
    <m/>
    <n v="34174.980000000003"/>
    <s v="USD"/>
    <n v="29390.482800000002"/>
    <n v="34174.980000000003"/>
    <n v="3216.55"/>
    <n v="2766.2330000000002"/>
    <n v="3216.55"/>
    <n v="9.4120025820059003E-2"/>
    <x v="5"/>
    <x v="1"/>
    <n v="10"/>
    <n v="2025"/>
    <n v="46007"/>
    <s v="diciembre"/>
    <n v="2025"/>
    <x v="0"/>
    <x v="1"/>
    <n v="0.5"/>
    <n v="1383.1165000000001"/>
    <d v="2025-01-08T00:00:00"/>
  </r>
  <r>
    <x v="0"/>
    <n v="787"/>
    <n v="0"/>
    <d v="2025-10-17T00:00:00"/>
    <d v="2025-11-03T00:00:00"/>
    <d v="2025-11-09T00:00:00"/>
    <x v="12"/>
    <n v="42"/>
    <s v="JAIMEG,MARTINB"/>
    <n v="9224.8799999999992"/>
    <s v="USD"/>
    <n v="7933.3967999999995"/>
    <n v="9224.8799999999992"/>
    <n v="0"/>
    <n v="0"/>
    <n v="0"/>
    <n v="0"/>
    <x v="1"/>
    <x v="1"/>
    <n v="11"/>
    <n v="2025"/>
    <n v="46015"/>
    <s v="diciembre"/>
    <n v="2025"/>
    <x v="1"/>
    <x v="0"/>
    <n v="7.0000000000000007E-2"/>
    <n v="0"/>
    <d v="2025-03-17T00:00:00"/>
  </r>
  <r>
    <x v="0"/>
    <n v="573"/>
    <n v="1"/>
    <d v="2025-08-13T00:00:00"/>
    <d v="2025-05-30T00:00:00"/>
    <d v="2025-06-02T00:00:00"/>
    <x v="5"/>
    <n v="33"/>
    <m/>
    <n v="6668"/>
    <s v="USD"/>
    <n v="5734.48"/>
    <n v="6668"/>
    <n v="669.28"/>
    <n v="575.58079999999995"/>
    <n v="669.28"/>
    <n v="0.10037192561487703"/>
    <x v="11"/>
    <x v="1"/>
    <n v="5"/>
    <n v="2025"/>
    <n v="45855"/>
    <s v="julio"/>
    <n v="2025"/>
    <x v="0"/>
    <x v="1"/>
    <n v="0.75"/>
    <n v="143.89519999999999"/>
    <d v="2024-09-01T00:00:00"/>
  </r>
  <r>
    <x v="0"/>
    <n v="592"/>
    <n v="0"/>
    <d v="2025-08-18T00:00:00"/>
    <d v="2025-08-31T00:00:00"/>
    <d v="2025-09-03T00:00:00"/>
    <x v="1"/>
    <n v="34"/>
    <m/>
    <n v="2528.67"/>
    <s v="USD"/>
    <n v="2174.6561999999999"/>
    <n v="2528.67"/>
    <n v="303.44"/>
    <n v="260.95839999999998"/>
    <n v="303.44"/>
    <n v="0.11999984181407618"/>
    <x v="11"/>
    <x v="1"/>
    <n v="8"/>
    <n v="2025"/>
    <n v="45948"/>
    <s v="octubre"/>
    <n v="2025"/>
    <x v="0"/>
    <x v="1"/>
    <n v="0.5"/>
    <n v="130.47919999999999"/>
    <d v="2024-09-01T00:00:00"/>
  </r>
  <r>
    <x v="0"/>
    <n v="480"/>
    <n v="1"/>
    <d v="2025-07-04T00:00:00"/>
    <d v="2025-07-25T00:00:00"/>
    <d v="2025-07-27T00:00:00"/>
    <x v="10"/>
    <n v="27"/>
    <m/>
    <n v="4998"/>
    <s v="USD"/>
    <n v="4298.28"/>
    <n v="4998"/>
    <n v="390.33"/>
    <n v="335.68379999999996"/>
    <n v="390.33"/>
    <n v="7.8097238895558224E-2"/>
    <x v="10"/>
    <x v="1"/>
    <n v="7"/>
    <n v="2025"/>
    <n v="45910"/>
    <s v="septiembre"/>
    <n v="2025"/>
    <x v="0"/>
    <x v="1"/>
    <n v="0.5"/>
    <n v="167.84189999999998"/>
    <d v="2025-02-07T00:00:00"/>
  </r>
  <r>
    <x v="0"/>
    <n v="733"/>
    <n v="0"/>
    <d v="2025-09-26T00:00:00"/>
    <d v="2026-02-09T00:00:00"/>
    <d v="2026-05-27T00:00:00"/>
    <x v="32"/>
    <n v="39"/>
    <s v="LUISHDZ"/>
    <n v="101329.3"/>
    <s v="USD"/>
    <n v="87143.198000000004"/>
    <n v="101329.3"/>
    <n v="11479.52"/>
    <n v="9872.387200000001"/>
    <n v="11479.52"/>
    <n v="0.11328924605222775"/>
    <x v="0"/>
    <x v="1"/>
    <n v="2"/>
    <n v="2026"/>
    <n v="46214"/>
    <s v="julio"/>
    <n v="2026"/>
    <x v="0"/>
    <x v="1"/>
    <n v="0.5"/>
    <n v="4936.1936000000005"/>
    <d v="2025-06-23T00:00:00"/>
  </r>
  <r>
    <x v="0"/>
    <n v="504"/>
    <n v="0"/>
    <d v="2025-07-14T00:00:00"/>
    <d v="2026-01-04T00:00:00"/>
    <d v="2026-01-12T00:00:00"/>
    <x v="18"/>
    <n v="29"/>
    <m/>
    <n v="22527.7"/>
    <s v="USD"/>
    <n v="19373.822"/>
    <n v="22527.7"/>
    <n v="4642.7"/>
    <n v="3992.7219999999998"/>
    <n v="4642.7"/>
    <n v="0.20608850437461435"/>
    <x v="10"/>
    <x v="1"/>
    <n v="1"/>
    <n v="2026"/>
    <n v="46079"/>
    <s v="febrero"/>
    <n v="2026"/>
    <x v="0"/>
    <x v="1"/>
    <n v="0.5"/>
    <n v="1996.3609999999999"/>
    <d v="2024-12-13T00:00:00"/>
  </r>
  <r>
    <x v="1"/>
    <n v="81"/>
    <n v="0"/>
    <d v="2026-01-05T00:00:00"/>
    <d v="2026-04-19T00:00:00"/>
    <d v="2026-05-08T00:00:00"/>
    <x v="23"/>
    <n v="2"/>
    <s v="MARTINB"/>
    <n v="3098"/>
    <s v="EUR"/>
    <n v="3098"/>
    <n v="3593.68"/>
    <n v="160"/>
    <n v="160"/>
    <n v="185.6"/>
    <n v="5.1646223369916075E-2"/>
    <x v="4"/>
    <x v="2"/>
    <n v="4"/>
    <n v="2026"/>
    <n v="46195"/>
    <s v="junio"/>
    <n v="2026"/>
    <x v="1"/>
    <x v="0"/>
    <n v="7.0000000000000007E-2"/>
    <n v="148.80000000000001"/>
    <d v="2025-03-17T00:00:00"/>
  </r>
  <r>
    <x v="0"/>
    <n v="256"/>
    <n v="0"/>
    <d v="2025-04-11T00:00:00"/>
    <d v="2025-04-12T00:00:00"/>
    <d v="2025-04-21T00:00:00"/>
    <x v="0"/>
    <n v="15"/>
    <s v="MARC1989"/>
    <n v="734.63"/>
    <s v="USD"/>
    <n v="631.78179999999998"/>
    <n v="734.63"/>
    <n v="0"/>
    <n v="0"/>
    <n v="0"/>
    <n v="0"/>
    <x v="7"/>
    <x v="1"/>
    <n v="4"/>
    <n v="2025"/>
    <n v="45813"/>
    <s v="junio"/>
    <n v="2025"/>
    <x v="0"/>
    <x v="0"/>
    <n v="0"/>
    <n v="0"/>
    <d v="2024-09-17T00:00:00"/>
  </r>
  <r>
    <x v="0"/>
    <n v="825"/>
    <n v="0"/>
    <d v="2025-11-06T00:00:00"/>
    <d v="2025-05-22T00:00:00"/>
    <d v="2026-05-25T00:00:00"/>
    <x v="7"/>
    <n v="45"/>
    <s v="DIANAM"/>
    <n v="10000"/>
    <s v="MXN"/>
    <n v="480"/>
    <n v="560"/>
    <n v="1000"/>
    <n v="48"/>
    <n v="56"/>
    <n v="0.1"/>
    <x v="2"/>
    <x v="1"/>
    <n v="5"/>
    <n v="2025"/>
    <n v="46212"/>
    <s v="julio"/>
    <n v="2026"/>
    <x v="0"/>
    <x v="0"/>
    <n v="0"/>
    <n v="48"/>
    <d v="2024-09-17T00:00:00"/>
  </r>
  <r>
    <x v="0"/>
    <n v="376"/>
    <n v="1"/>
    <d v="2025-05-28T00:00:00"/>
    <d v="2025-02-21T00:00:00"/>
    <d v="2025-02-26T00:00:00"/>
    <x v="15"/>
    <n v="22"/>
    <m/>
    <n v="1750"/>
    <s v="USD"/>
    <n v="1505"/>
    <n v="1750"/>
    <n v="221.14"/>
    <n v="190.18039999999999"/>
    <n v="221.14"/>
    <n v="0.12636571428571428"/>
    <x v="8"/>
    <x v="1"/>
    <n v="2"/>
    <n v="2025"/>
    <n v="45759"/>
    <s v="abril"/>
    <n v="2025"/>
    <x v="0"/>
    <x v="1"/>
    <n v="0.5"/>
    <n v="95.090199999999996"/>
    <d v="2025-04-15T00:00:00"/>
  </r>
  <r>
    <x v="1"/>
    <n v="47"/>
    <n v="0"/>
    <d v="2025-10-02T00:00:00"/>
    <d v="2025-11-07T00:00:00"/>
    <d v="2025-11-10T00:00:00"/>
    <x v="13"/>
    <n v="40"/>
    <s v="PEDROD"/>
    <n v="5112.54"/>
    <s v="EUR"/>
    <n v="5112.54"/>
    <n v="5930.5463999999993"/>
    <n v="0"/>
    <n v="0"/>
    <n v="0"/>
    <n v="0"/>
    <x v="1"/>
    <x v="1"/>
    <n v="11"/>
    <n v="2025"/>
    <n v="46016"/>
    <s v="diciembre"/>
    <n v="2025"/>
    <x v="1"/>
    <x v="0"/>
    <n v="7.0000000000000007E-2"/>
    <n v="0"/>
    <d v="2025-03-17T00:00:00"/>
  </r>
  <r>
    <x v="0"/>
    <n v="725"/>
    <n v="1"/>
    <d v="2025-09-23T00:00:00"/>
    <d v="2025-10-07T00:00:00"/>
    <d v="2025-10-15T00:00:00"/>
    <x v="6"/>
    <n v="39"/>
    <m/>
    <n v="28105.18"/>
    <s v="USD"/>
    <n v="24170.4548"/>
    <n v="28105.18"/>
    <n v="5023.9799999999996"/>
    <n v="4320.6227999999992"/>
    <n v="5023.9799999999996"/>
    <n v="0.17875637160124927"/>
    <x v="0"/>
    <x v="1"/>
    <n v="10"/>
    <n v="2025"/>
    <n v="45990"/>
    <s v="noviembre"/>
    <n v="2025"/>
    <x v="0"/>
    <x v="1"/>
    <n v="0.5"/>
    <n v="2160.3113999999996"/>
    <d v="2025-01-20T00:00:00"/>
  </r>
  <r>
    <x v="1"/>
    <n v="82"/>
    <n v="0"/>
    <d v="2026-01-05T00:00:00"/>
    <d v="2025-11-10T00:00:00"/>
    <d v="2025-11-14T00:00:00"/>
    <x v="13"/>
    <n v="2"/>
    <m/>
    <n v="494.56"/>
    <s v="EUR"/>
    <n v="494.56"/>
    <n v="573.68959999999993"/>
    <n v="0"/>
    <n v="0"/>
    <n v="0"/>
    <n v="0"/>
    <x v="4"/>
    <x v="2"/>
    <n v="11"/>
    <n v="2025"/>
    <n v="46020"/>
    <s v="diciembre"/>
    <n v="2025"/>
    <x v="1"/>
    <x v="0"/>
    <n v="7.0000000000000007E-2"/>
    <n v="0"/>
    <d v="2025-03-17T00:00:00"/>
  </r>
  <r>
    <x v="0"/>
    <n v="259"/>
    <n v="1"/>
    <d v="2025-04-15T00:00:00"/>
    <d v="2025-06-16T00:00:00"/>
    <d v="2025-07-20T00:00:00"/>
    <x v="13"/>
    <n v="16"/>
    <s v="JAIMEG"/>
    <n v="1938.9"/>
    <s v="USD"/>
    <n v="1667.454"/>
    <n v="1938.9"/>
    <n v="375"/>
    <n v="322.5"/>
    <n v="375"/>
    <n v="0.19340863376141113"/>
    <x v="7"/>
    <x v="1"/>
    <n v="6"/>
    <n v="2025"/>
    <n v="45903"/>
    <s v="septiembre"/>
    <n v="2025"/>
    <x v="1"/>
    <x v="0"/>
    <n v="7.0000000000000007E-2"/>
    <n v="299.92500000000001"/>
    <d v="2025-03-17T00:00:00"/>
  </r>
  <r>
    <x v="1"/>
    <n v="11"/>
    <n v="1"/>
    <d v="2025-05-22T00:00:00"/>
    <d v="2025-05-28T00:00:00"/>
    <d v="2025-05-29T00:00:00"/>
    <x v="13"/>
    <n v="21"/>
    <m/>
    <n v="577.36"/>
    <s v="EUR"/>
    <n v="577.36"/>
    <n v="669.73759999999993"/>
    <n v="80"/>
    <n v="80"/>
    <n v="92.8"/>
    <n v="0.13856172925038104"/>
    <x v="8"/>
    <x v="1"/>
    <n v="5"/>
    <n v="2025"/>
    <n v="45851"/>
    <s v="julio"/>
    <n v="2025"/>
    <x v="1"/>
    <x v="0"/>
    <n v="7.0000000000000007E-2"/>
    <n v="74.400000000000006"/>
    <d v="2025-03-17T00:00:00"/>
  </r>
  <r>
    <x v="0"/>
    <n v="204"/>
    <n v="1"/>
    <d v="2025-03-19T00:00:00"/>
    <d v="2025-06-14T00:00:00"/>
    <d v="2025-06-14T00:00:00"/>
    <x v="0"/>
    <n v="12"/>
    <s v="MARC1989"/>
    <n v="120965.81"/>
    <s v="EUR"/>
    <n v="120965.81"/>
    <n v="140320.33959999998"/>
    <n v="11107.62"/>
    <n v="11107.62"/>
    <n v="12884.8392"/>
    <n v="9.182445849781852E-2"/>
    <x v="6"/>
    <x v="1"/>
    <n v="6"/>
    <n v="2025"/>
    <n v="45867"/>
    <s v="julio"/>
    <n v="2025"/>
    <x v="0"/>
    <x v="0"/>
    <n v="0"/>
    <n v="11107.62"/>
    <d v="2024-09-17T00:00:00"/>
  </r>
  <r>
    <x v="0"/>
    <n v="465"/>
    <n v="1"/>
    <d v="2025-06-30T00:00:00"/>
    <d v="2025-07-31T00:00:00"/>
    <d v="2025-08-05T00:00:00"/>
    <x v="9"/>
    <n v="27"/>
    <m/>
    <n v="9065"/>
    <s v="EUR"/>
    <n v="9065"/>
    <n v="10515.4"/>
    <n v="774.64"/>
    <n v="774.64"/>
    <n v="898.58239999999989"/>
    <n v="8.545394373965802E-2"/>
    <x v="9"/>
    <x v="1"/>
    <n v="7"/>
    <n v="2025"/>
    <n v="45919"/>
    <s v="septiembre"/>
    <n v="2025"/>
    <x v="0"/>
    <x v="1"/>
    <n v="0.5"/>
    <n v="387.32"/>
    <d v="2025-01-20T00:00:00"/>
  </r>
  <r>
    <x v="0"/>
    <n v="674"/>
    <n v="0"/>
    <d v="2025-09-05T00:00:00"/>
    <d v="2026-05-29T00:00:00"/>
    <d v="2026-06-06T00:00:00"/>
    <x v="22"/>
    <n v="36"/>
    <m/>
    <n v="3108.73"/>
    <s v="USD"/>
    <n v="2673.5077999999999"/>
    <n v="3108.73"/>
    <n v="268.75"/>
    <n v="231.125"/>
    <n v="268.75"/>
    <n v="8.6450093768194736E-2"/>
    <x v="0"/>
    <x v="1"/>
    <n v="5"/>
    <n v="2026"/>
    <n v="46224"/>
    <s v="julio"/>
    <n v="2026"/>
    <x v="0"/>
    <x v="1"/>
    <n v="0.65"/>
    <n v="80.893749999999983"/>
    <d v="2025-07-14T00:00:00"/>
  </r>
  <r>
    <x v="0"/>
    <n v="740"/>
    <n v="1"/>
    <d v="2025-09-29T00:00:00"/>
    <d v="2025-07-08T00:00:00"/>
    <d v="2025-07-31T00:00:00"/>
    <x v="22"/>
    <n v="40"/>
    <m/>
    <n v="20705.8"/>
    <s v="USD"/>
    <n v="17806.987999999998"/>
    <n v="20705.8"/>
    <n v="2070.58"/>
    <n v="1780.6987999999999"/>
    <n v="2070.58"/>
    <n v="0.1"/>
    <x v="0"/>
    <x v="1"/>
    <n v="7"/>
    <n v="2025"/>
    <n v="45914"/>
    <s v="septiembre"/>
    <n v="2025"/>
    <x v="0"/>
    <x v="1"/>
    <n v="0.65"/>
    <n v="623.24457999999981"/>
    <d v="2025-07-14T00:00:00"/>
  </r>
  <r>
    <x v="0"/>
    <n v="395"/>
    <n v="1"/>
    <d v="2025-06-02T00:00:00"/>
    <d v="2025-04-01T00:00:00"/>
    <d v="2025-04-30T00:00:00"/>
    <x v="0"/>
    <n v="23"/>
    <m/>
    <n v="15971.66"/>
    <s v="USD"/>
    <n v="13735.6276"/>
    <n v="15971.66"/>
    <n v="798.59"/>
    <n v="686.78740000000005"/>
    <n v="798.59"/>
    <n v="5.0000438276296896E-2"/>
    <x v="9"/>
    <x v="1"/>
    <n v="4"/>
    <n v="2025"/>
    <n v="45822"/>
    <s v="junio"/>
    <n v="2025"/>
    <x v="0"/>
    <x v="0"/>
    <n v="0"/>
    <n v="686.78740000000005"/>
    <d v="2024-09-17T00:00:00"/>
  </r>
  <r>
    <x v="0"/>
    <n v="279"/>
    <n v="1"/>
    <d v="2025-04-23T00:00:00"/>
    <d v="2025-05-22T00:00:00"/>
    <d v="2025-06-05T00:00:00"/>
    <x v="4"/>
    <n v="17"/>
    <m/>
    <n v="51013.32"/>
    <s v="USD"/>
    <n v="43871.455199999997"/>
    <n v="51013.32"/>
    <n v="4405.49"/>
    <n v="3788.7213999999999"/>
    <n v="4405.49"/>
    <n v="8.6359601766754251E-2"/>
    <x v="7"/>
    <x v="1"/>
    <n v="5"/>
    <n v="2025"/>
    <n v="45858"/>
    <s v="julio"/>
    <n v="2025"/>
    <x v="0"/>
    <x v="1"/>
    <n v="0.5"/>
    <n v="1894.3607"/>
    <d v="2025-01-08T00:00:00"/>
  </r>
  <r>
    <x v="0"/>
    <n v="782"/>
    <n v="0"/>
    <d v="2025-10-15T00:00:00"/>
    <d v="2025-12-24T00:00:00"/>
    <d v="2026-01-28T00:00:00"/>
    <x v="3"/>
    <n v="42"/>
    <m/>
    <n v="36398.239999999998"/>
    <s v="USD"/>
    <n v="31302.486399999998"/>
    <n v="36398.239999999998"/>
    <n v="3459.46"/>
    <n v="2975.1356000000001"/>
    <n v="3459.46"/>
    <n v="9.5044705458285902E-2"/>
    <x v="1"/>
    <x v="1"/>
    <n v="12"/>
    <n v="2025"/>
    <n v="46095"/>
    <s v="marzo"/>
    <n v="2026"/>
    <x v="0"/>
    <x v="1"/>
    <n v="0.5"/>
    <n v="1487.5678"/>
    <d v="2024-11-28T00:00:00"/>
  </r>
  <r>
    <x v="0"/>
    <n v="334"/>
    <n v="0"/>
    <d v="2025-05-13T00:00:00"/>
    <d v="2025-05-10T00:00:00"/>
    <d v="2025-05-10T00:00:00"/>
    <x v="2"/>
    <n v="20"/>
    <m/>
    <n v="1630.2"/>
    <s v="USD"/>
    <n v="1401.972"/>
    <n v="1630.2"/>
    <n v="0"/>
    <n v="0"/>
    <n v="0"/>
    <n v="0"/>
    <x v="8"/>
    <x v="1"/>
    <n v="5"/>
    <n v="2025"/>
    <n v="45832"/>
    <s v="junio"/>
    <n v="2025"/>
    <x v="0"/>
    <x v="0"/>
    <n v="0.05"/>
    <n v="0"/>
    <d v="2024-10-30T00:00:00"/>
  </r>
  <r>
    <x v="0"/>
    <n v="802"/>
    <n v="1"/>
    <d v="2025-10-28T00:00:00"/>
    <d v="2025-10-24T00:00:00"/>
    <d v="2025-10-26T00:00:00"/>
    <x v="24"/>
    <n v="44"/>
    <s v="JAIMEG"/>
    <n v="858.4"/>
    <s v="USD"/>
    <n v="738.22399999999993"/>
    <n v="858.4"/>
    <n v="66.03"/>
    <n v="56.785800000000002"/>
    <n v="66.03"/>
    <n v="7.6922180801491158E-2"/>
    <x v="1"/>
    <x v="1"/>
    <n v="10"/>
    <n v="2025"/>
    <n v="46001"/>
    <s v="diciembre"/>
    <n v="2025"/>
    <x v="1"/>
    <x v="0"/>
    <n v="7.0000000000000007E-2"/>
    <n v="52.810794000000001"/>
    <d v="2025-06-02T00:00:00"/>
  </r>
  <r>
    <x v="0"/>
    <n v="696"/>
    <n v="0"/>
    <d v="2025-09-12T00:00:00"/>
    <d v="2025-10-30T00:00:00"/>
    <d v="2025-11-09T00:00:00"/>
    <x v="7"/>
    <n v="37"/>
    <s v="DIANAM"/>
    <n v="25152.21"/>
    <s v="USD"/>
    <n v="21630.900599999997"/>
    <n v="25152.21"/>
    <n v="1775.82"/>
    <n v="1527.2051999999999"/>
    <n v="1775.82"/>
    <n v="7.0602941053688723E-2"/>
    <x v="0"/>
    <x v="1"/>
    <n v="10"/>
    <n v="2025"/>
    <n v="46015"/>
    <s v="diciembre"/>
    <n v="2025"/>
    <x v="0"/>
    <x v="0"/>
    <n v="0"/>
    <n v="1527.2051999999999"/>
    <d v="2024-09-17T00:00:00"/>
  </r>
  <r>
    <x v="0"/>
    <n v="547"/>
    <n v="1"/>
    <d v="2025-08-04T00:00:00"/>
    <d v="2025-06-29T00:00:00"/>
    <d v="2025-08-16T00:00:00"/>
    <x v="5"/>
    <n v="32"/>
    <m/>
    <n v="4307.1499999999996"/>
    <s v="USD"/>
    <n v="3704.1489999999994"/>
    <n v="4307.1499999999996"/>
    <n v="742.03"/>
    <n v="638.14580000000001"/>
    <n v="742.03"/>
    <n v="0.17227865293755734"/>
    <x v="11"/>
    <x v="1"/>
    <n v="6"/>
    <n v="2025"/>
    <n v="45930"/>
    <s v="septiembre"/>
    <n v="2025"/>
    <x v="0"/>
    <x v="1"/>
    <n v="0.75"/>
    <n v="159.53645"/>
    <d v="2024-09-01T00:00:00"/>
  </r>
  <r>
    <x v="0"/>
    <n v="637"/>
    <n v="0"/>
    <d v="2025-08-27T00:00:00"/>
    <d v="2025-09-14T00:00:00"/>
    <d v="2025-09-15T00:00:00"/>
    <x v="22"/>
    <n v="35"/>
    <m/>
    <n v="1158.04"/>
    <s v="EUR"/>
    <n v="1158.04"/>
    <n v="1343.3263999999999"/>
    <n v="105.35"/>
    <n v="105.35"/>
    <n v="122.20599999999999"/>
    <n v="9.0972677973127011E-2"/>
    <x v="11"/>
    <x v="1"/>
    <n v="9"/>
    <n v="2025"/>
    <n v="45960"/>
    <s v="octubre"/>
    <n v="2025"/>
    <x v="0"/>
    <x v="1"/>
    <n v="0.65"/>
    <n v="36.872500000000002"/>
    <d v="2025-07-14T00:00:00"/>
  </r>
  <r>
    <x v="0"/>
    <n v="449"/>
    <n v="0"/>
    <d v="2025-06-24T00:00:00"/>
    <d v="2025-11-12T00:00:00"/>
    <d v="2025-12-17T00:00:00"/>
    <x v="5"/>
    <n v="26"/>
    <m/>
    <n v="175520.27"/>
    <s v="USD"/>
    <n v="150947.43219999998"/>
    <n v="175520.27"/>
    <n v="25356.27"/>
    <n v="21806.392199999998"/>
    <n v="25356.27"/>
    <n v="0.14446348561337105"/>
    <x v="9"/>
    <x v="1"/>
    <n v="11"/>
    <n v="2025"/>
    <n v="46053"/>
    <s v="enero"/>
    <n v="2026"/>
    <x v="0"/>
    <x v="1"/>
    <n v="0.75"/>
    <n v="5451.5980500000005"/>
    <d v="2024-09-01T00:00:00"/>
  </r>
  <r>
    <x v="0"/>
    <n v="697"/>
    <n v="0"/>
    <d v="2025-09-13T00:00:00"/>
    <d v="2025-09-14T00:00:00"/>
    <d v="2025-10-10T00:00:00"/>
    <x v="4"/>
    <n v="37"/>
    <m/>
    <n v="4907.4799999999996"/>
    <s v="USD"/>
    <n v="4220.4327999999996"/>
    <n v="4907.4799999999996"/>
    <n v="429.48"/>
    <n v="369.3528"/>
    <n v="429.48"/>
    <n v="8.7515384678083258E-2"/>
    <x v="0"/>
    <x v="1"/>
    <n v="9"/>
    <n v="2025"/>
    <n v="45985"/>
    <s v="noviembre"/>
    <n v="2025"/>
    <x v="0"/>
    <x v="1"/>
    <n v="0.5"/>
    <n v="184.6764"/>
    <d v="2025-01-08T00:00:00"/>
  </r>
  <r>
    <x v="0"/>
    <n v="658"/>
    <n v="0"/>
    <d v="2025-09-02T00:00:00"/>
    <d v="2025-09-04T00:00:00"/>
    <d v="2025-09-11T00:00:00"/>
    <x v="0"/>
    <n v="36"/>
    <m/>
    <n v="2482.65"/>
    <s v="USD"/>
    <n v="2135.0790000000002"/>
    <n v="2482.65"/>
    <n v="140"/>
    <n v="120.39999999999999"/>
    <n v="140"/>
    <n v="5.639135601071435E-2"/>
    <x v="0"/>
    <x v="1"/>
    <n v="9"/>
    <n v="2025"/>
    <n v="45956"/>
    <s v="octubre"/>
    <n v="2025"/>
    <x v="0"/>
    <x v="0"/>
    <n v="0"/>
    <n v="120.39999999999999"/>
    <d v="2024-09-17T00:00:00"/>
  </r>
  <r>
    <x v="0"/>
    <n v="484"/>
    <n v="1"/>
    <d v="2025-07-04T00:00:00"/>
    <d v="2025-06-17T00:00:00"/>
    <d v="2025-06-27T00:00:00"/>
    <x v="0"/>
    <n v="27"/>
    <s v="MARC1989,MARIELLAP"/>
    <n v="6901.05"/>
    <s v="USD"/>
    <n v="5934.9030000000002"/>
    <n v="6901.05"/>
    <n v="843.22"/>
    <n v="725.16920000000005"/>
    <n v="843.22"/>
    <n v="0.12218720339658458"/>
    <x v="10"/>
    <x v="1"/>
    <n v="6"/>
    <n v="2025"/>
    <n v="45880"/>
    <s v="agosto"/>
    <n v="2025"/>
    <x v="0"/>
    <x v="0"/>
    <n v="0"/>
    <n v="725.16920000000005"/>
    <d v="2024-09-17T00:00:00"/>
  </r>
  <r>
    <x v="0"/>
    <n v="550"/>
    <n v="1"/>
    <d v="2025-08-04T00:00:00"/>
    <d v="2025-07-05T00:00:00"/>
    <d v="2025-08-08T00:00:00"/>
    <x v="5"/>
    <n v="32"/>
    <m/>
    <n v="43995.07"/>
    <s v="USD"/>
    <n v="37835.760199999997"/>
    <n v="43995.07"/>
    <n v="3348.9"/>
    <n v="2880.0540000000001"/>
    <n v="3348.9"/>
    <n v="7.6119892524321484E-2"/>
    <x v="11"/>
    <x v="1"/>
    <n v="7"/>
    <n v="2025"/>
    <n v="45922"/>
    <s v="septiembre"/>
    <n v="2025"/>
    <x v="0"/>
    <x v="1"/>
    <n v="0.75"/>
    <n v="720.01350000000002"/>
    <d v="2024-09-01T00:00:00"/>
  </r>
  <r>
    <x v="0"/>
    <n v="209"/>
    <n v="1"/>
    <d v="2025-03-20T00:00:00"/>
    <d v="2025-04-24T00:00:00"/>
    <d v="2025-04-24T00:00:00"/>
    <x v="5"/>
    <n v="12"/>
    <m/>
    <n v="2293.19"/>
    <s v="EUR"/>
    <n v="2293.19"/>
    <n v="2660.1003999999998"/>
    <n v="620.19000000000005"/>
    <n v="620.19000000000005"/>
    <n v="719.42039999999997"/>
    <n v="0.27044858908332936"/>
    <x v="6"/>
    <x v="1"/>
    <n v="4"/>
    <n v="2025"/>
    <n v="45816"/>
    <s v="junio"/>
    <n v="2025"/>
    <x v="0"/>
    <x v="1"/>
    <n v="0.75"/>
    <n v="155.04750000000001"/>
    <d v="2024-09-01T00:00:00"/>
  </r>
  <r>
    <x v="0"/>
    <n v="464"/>
    <n v="0"/>
    <d v="2025-06-30T00:00:00"/>
    <d v="2025-06-30T00:00:00"/>
    <d v="2025-06-30T00:00:00"/>
    <x v="13"/>
    <n v="27"/>
    <s v="JAIMEG"/>
    <n v="2267.5"/>
    <s v="USD"/>
    <n v="1950.05"/>
    <n v="2267.5"/>
    <n v="0"/>
    <n v="0"/>
    <n v="0"/>
    <n v="0"/>
    <x v="9"/>
    <x v="1"/>
    <n v="6"/>
    <n v="2025"/>
    <n v="45883"/>
    <s v="agosto"/>
    <n v="2025"/>
    <x v="1"/>
    <x v="0"/>
    <n v="7.0000000000000007E-2"/>
    <n v="0"/>
    <d v="2025-03-17T00:00:00"/>
  </r>
  <r>
    <x v="0"/>
    <n v="597"/>
    <n v="0"/>
    <d v="2025-08-19T00:00:00"/>
    <d v="2026-02-01T00:00:00"/>
    <d v="2026-11-14T00:00:00"/>
    <x v="5"/>
    <n v="34"/>
    <m/>
    <n v="392498.13"/>
    <s v="USD"/>
    <n v="337548.39179999998"/>
    <n v="392498.13"/>
    <n v="53088"/>
    <n v="45655.68"/>
    <n v="53088"/>
    <n v="0.13525669536310914"/>
    <x v="11"/>
    <x v="1"/>
    <n v="2"/>
    <n v="2026"/>
    <n v="46385"/>
    <s v="diciembre"/>
    <n v="2026"/>
    <x v="0"/>
    <x v="1"/>
    <n v="0.75"/>
    <n v="11413.919999999998"/>
    <d v="2024-09-01T00:00:00"/>
  </r>
  <r>
    <x v="0"/>
    <n v="698"/>
    <n v="0"/>
    <d v="2025-09-13T00:00:00"/>
    <d v="2026-07-20T00:00:00"/>
    <d v="2026-07-27T00:00:00"/>
    <x v="13"/>
    <n v="37"/>
    <s v="JAIMEG"/>
    <n v="4878"/>
    <s v="USD"/>
    <n v="4195.08"/>
    <n v="4878"/>
    <n v="0"/>
    <n v="0"/>
    <n v="0"/>
    <n v="0"/>
    <x v="0"/>
    <x v="1"/>
    <n v="7"/>
    <n v="2026"/>
    <n v="46275"/>
    <s v="septiembre"/>
    <n v="2026"/>
    <x v="1"/>
    <x v="0"/>
    <n v="7.0000000000000007E-2"/>
    <n v="0"/>
    <d v="2025-03-17T00:00:00"/>
  </r>
  <r>
    <x v="0"/>
    <n v="901"/>
    <n v="0"/>
    <d v="2025-12-09T00:00:00"/>
    <d v="2025-12-21T00:00:00"/>
    <d v="2025-12-31T00:00:00"/>
    <x v="7"/>
    <n v="50"/>
    <m/>
    <n v="10351"/>
    <s v="EUR"/>
    <n v="10351"/>
    <n v="12007.16"/>
    <n v="1118.67"/>
    <n v="1118.67"/>
    <n v="1297.6572000000001"/>
    <n v="0.10807361607574148"/>
    <x v="3"/>
    <x v="1"/>
    <n v="12"/>
    <n v="2025"/>
    <n v="46067"/>
    <s v="febrero"/>
    <n v="2026"/>
    <x v="0"/>
    <x v="0"/>
    <n v="0"/>
    <n v="1118.67"/>
    <d v="2024-09-17T00:00:00"/>
  </r>
  <r>
    <x v="0"/>
    <n v="438"/>
    <n v="0"/>
    <d v="2025-06-19T00:00:00"/>
    <d v="2025-07-07T00:00:00"/>
    <d v="2025-07-10T00:00:00"/>
    <x v="12"/>
    <n v="25"/>
    <s v="JAIMEG"/>
    <n v="12177.42"/>
    <s v="USD"/>
    <n v="10472.581200000001"/>
    <n v="12177.42"/>
    <n v="894.79"/>
    <n v="769.51939999999991"/>
    <n v="894.79"/>
    <n v="7.3479439815658798E-2"/>
    <x v="9"/>
    <x v="1"/>
    <n v="7"/>
    <n v="2025"/>
    <n v="45893"/>
    <s v="agosto"/>
    <n v="2025"/>
    <x v="1"/>
    <x v="0"/>
    <n v="7.0000000000000007E-2"/>
    <n v="715.65304199999991"/>
    <d v="2025-03-17T00:00:00"/>
  </r>
  <r>
    <x v="0"/>
    <n v="724"/>
    <n v="0"/>
    <d v="2025-09-22T00:00:00"/>
    <d v="2025-01-01T00:00:00"/>
    <d v="2026-01-01T00:00:00"/>
    <x v="0"/>
    <n v="39"/>
    <m/>
    <n v="1960.46"/>
    <s v="USD"/>
    <n v="1685.9956"/>
    <n v="1960.46"/>
    <n v="70"/>
    <n v="60.199999999999996"/>
    <n v="70"/>
    <n v="3.5705905756812172E-2"/>
    <x v="0"/>
    <x v="1"/>
    <n v="1"/>
    <n v="2025"/>
    <n v="46068"/>
    <s v="febrero"/>
    <n v="2026"/>
    <x v="0"/>
    <x v="0"/>
    <n v="0"/>
    <n v="60.199999999999996"/>
    <d v="2024-09-17T00:00:00"/>
  </r>
  <r>
    <x v="0"/>
    <n v="546"/>
    <n v="1"/>
    <d v="2025-08-04T00:00:00"/>
    <d v="2025-06-27T00:00:00"/>
    <d v="2025-08-06T00:00:00"/>
    <x v="5"/>
    <n v="32"/>
    <m/>
    <n v="75606"/>
    <s v="MXN"/>
    <n v="3629.0880000000002"/>
    <n v="4233.9359999999997"/>
    <n v="2150"/>
    <n v="103.2"/>
    <n v="120.4"/>
    <n v="2.8436896542602438E-2"/>
    <x v="11"/>
    <x v="1"/>
    <n v="6"/>
    <n v="2025"/>
    <n v="45920"/>
    <s v="septiembre"/>
    <n v="2025"/>
    <x v="0"/>
    <x v="1"/>
    <n v="0.75"/>
    <n v="25.799999999999997"/>
    <d v="2024-09-01T00:00:00"/>
  </r>
  <r>
    <x v="0"/>
    <n v="911"/>
    <n v="0"/>
    <d v="2025-12-11T00:00:00"/>
    <d v="2025-10-15T00:00:00"/>
    <d v="2025-10-21T00:00:00"/>
    <x v="22"/>
    <n v="50"/>
    <m/>
    <n v="13252"/>
    <s v="USD"/>
    <n v="11396.72"/>
    <n v="13252"/>
    <n v="1325.2"/>
    <n v="1139.672"/>
    <n v="1325.2"/>
    <n v="0.1"/>
    <x v="3"/>
    <x v="1"/>
    <n v="10"/>
    <n v="2025"/>
    <n v="45996"/>
    <s v="diciembre"/>
    <n v="2025"/>
    <x v="0"/>
    <x v="1"/>
    <n v="0.65"/>
    <n v="398.88519999999994"/>
    <d v="2025-07-14T00:00:00"/>
  </r>
  <r>
    <x v="0"/>
    <n v="539"/>
    <n v="1"/>
    <d v="2025-07-30T00:00:00"/>
    <d v="2025-05-15T00:00:00"/>
    <d v="2025-05-21T00:00:00"/>
    <x v="5"/>
    <n v="31"/>
    <m/>
    <n v="7198.65"/>
    <s v="USD"/>
    <n v="6190.8389999999999"/>
    <n v="7198.65"/>
    <n v="587.97"/>
    <n v="505.6542"/>
    <n v="587.97"/>
    <n v="8.1677814590235667E-2"/>
    <x v="10"/>
    <x v="1"/>
    <n v="5"/>
    <n v="2025"/>
    <n v="45843"/>
    <s v="julio"/>
    <n v="2025"/>
    <x v="0"/>
    <x v="1"/>
    <n v="0.75"/>
    <n v="126.41354999999999"/>
    <d v="2024-09-01T00:00:00"/>
  </r>
  <r>
    <x v="0"/>
    <n v="295"/>
    <n v="0"/>
    <d v="2025-04-29T00:00:00"/>
    <d v="2025-07-16T00:00:00"/>
    <d v="2025-08-29T00:00:00"/>
    <x v="11"/>
    <n v="18"/>
    <m/>
    <n v="180980.6"/>
    <s v="USD"/>
    <n v="155643.31599999999"/>
    <n v="180980.6"/>
    <n v="17472.91"/>
    <n v="15026.702600000001"/>
    <n v="17472.91"/>
    <n v="9.6545762363479851E-2"/>
    <x v="7"/>
    <x v="1"/>
    <n v="7"/>
    <n v="2025"/>
    <n v="45943"/>
    <s v="octubre"/>
    <n v="2025"/>
    <x v="0"/>
    <x v="1"/>
    <n v="0.5"/>
    <n v="7513.3513000000003"/>
    <d v="2025-02-17T00:00:00"/>
  </r>
  <r>
    <x v="0"/>
    <n v="945"/>
    <n v="1"/>
    <d v="2025-12-26T00:00:00"/>
    <d v="2025-12-18T00:00:00"/>
    <d v="2025-12-21T00:00:00"/>
    <x v="22"/>
    <n v="52"/>
    <m/>
    <n v="2308"/>
    <s v="GBP"/>
    <n v="2654.2"/>
    <n v="3092.7200000000003"/>
    <n v="268.89999999999998"/>
    <n v="309.23499999999996"/>
    <n v="360.32599999999996"/>
    <n v="0.11650779896013864"/>
    <x v="3"/>
    <x v="1"/>
    <n v="12"/>
    <n v="2025"/>
    <n v="46057"/>
    <s v="febrero"/>
    <n v="2026"/>
    <x v="0"/>
    <x v="1"/>
    <n v="0.65"/>
    <n v="108.23224999999996"/>
    <d v="2025-07-14T00:00:00"/>
  </r>
  <r>
    <x v="0"/>
    <n v="955"/>
    <n v="0"/>
    <d v="2026-01-06T00:00:00"/>
    <d v="2026-09-15T00:00:00"/>
    <d v="2026-09-24T00:00:00"/>
    <x v="7"/>
    <n v="2"/>
    <s v="DIANAM"/>
    <n v="127190"/>
    <s v="USD"/>
    <n v="109383.4"/>
    <n v="127190"/>
    <n v="21365"/>
    <n v="18373.900000000001"/>
    <n v="21365"/>
    <n v="0.16797704222030035"/>
    <x v="4"/>
    <x v="2"/>
    <n v="9"/>
    <n v="2026"/>
    <n v="46334"/>
    <s v="noviembre"/>
    <n v="2026"/>
    <x v="0"/>
    <x v="0"/>
    <n v="0"/>
    <n v="18373.900000000001"/>
    <d v="2024-09-17T00:00:00"/>
  </r>
  <r>
    <x v="0"/>
    <n v="663"/>
    <n v="0"/>
    <d v="2025-09-03T00:00:00"/>
    <d v="2025-12-20T00:00:00"/>
    <d v="2025-12-27T00:00:00"/>
    <x v="2"/>
    <n v="36"/>
    <m/>
    <n v="400000"/>
    <s v="EUR"/>
    <n v="400000"/>
    <n v="463999.99999999994"/>
    <n v="40000"/>
    <n v="40000"/>
    <n v="46400"/>
    <n v="0.1"/>
    <x v="0"/>
    <x v="1"/>
    <n v="12"/>
    <n v="2025"/>
    <n v="46063"/>
    <s v="febrero"/>
    <n v="2026"/>
    <x v="0"/>
    <x v="0"/>
    <n v="0.05"/>
    <n v="38000"/>
    <d v="2024-10-30T00:00:00"/>
  </r>
  <r>
    <x v="0"/>
    <n v="730"/>
    <n v="1"/>
    <d v="2025-09-24T00:00:00"/>
    <d v="2025-07-23T00:00:00"/>
    <d v="2025-07-24T00:00:00"/>
    <x v="5"/>
    <n v="39"/>
    <m/>
    <n v="9701.2199999999993"/>
    <s v="USD"/>
    <n v="8343.0491999999995"/>
    <n v="9701.2199999999993"/>
    <n v="1015.2"/>
    <n v="873.072"/>
    <n v="1015.2"/>
    <n v="0.10464663207307948"/>
    <x v="0"/>
    <x v="1"/>
    <n v="7"/>
    <n v="2025"/>
    <n v="45907"/>
    <s v="septiembre"/>
    <n v="2025"/>
    <x v="0"/>
    <x v="1"/>
    <n v="0.75"/>
    <n v="218.26800000000003"/>
    <d v="2024-09-01T00:00:00"/>
  </r>
  <r>
    <x v="0"/>
    <n v="779"/>
    <n v="0"/>
    <d v="2025-10-14T00:00:00"/>
    <d v="2026-03-27T00:00:00"/>
    <d v="2026-04-05T00:00:00"/>
    <x v="7"/>
    <n v="42"/>
    <m/>
    <n v="88656.25"/>
    <s v="USD"/>
    <n v="76244.375"/>
    <n v="88656.25"/>
    <n v="7170.16"/>
    <n v="6166.3375999999998"/>
    <n v="7170.16"/>
    <n v="8.0875967571378216E-2"/>
    <x v="1"/>
    <x v="1"/>
    <n v="3"/>
    <n v="2026"/>
    <n v="46162"/>
    <s v="mayo"/>
    <n v="2026"/>
    <x v="0"/>
    <x v="0"/>
    <n v="0"/>
    <n v="6166.3375999999998"/>
    <d v="2024-09-17T00:00:00"/>
  </r>
  <r>
    <x v="0"/>
    <n v="873"/>
    <n v="0"/>
    <d v="2025-12-02T00:00:00"/>
    <d v="2025-10-27T00:00:00"/>
    <d v="2025-12-31T00:00:00"/>
    <x v="33"/>
    <n v="49"/>
    <m/>
    <n v="4827"/>
    <s v="USD"/>
    <n v="4151.22"/>
    <n v="4827"/>
    <n v="536.09"/>
    <n v="461.03740000000005"/>
    <n v="536.09"/>
    <n v="0.11106070022788482"/>
    <x v="3"/>
    <x v="1"/>
    <n v="10"/>
    <n v="2025"/>
    <n v="46067"/>
    <s v="febrero"/>
    <n v="2026"/>
    <x v="0"/>
    <x v="1"/>
    <n v="0.5"/>
    <n v="230.51870000000002"/>
    <d v="2025-04-30T00:00:00"/>
  </r>
  <r>
    <x v="0"/>
    <n v="860"/>
    <n v="0"/>
    <d v="2025-11-24T00:00:00"/>
    <d v="2025-12-12T00:00:00"/>
    <d v="2025-12-15T00:00:00"/>
    <x v="25"/>
    <n v="48"/>
    <m/>
    <n v="10493"/>
    <s v="GBP"/>
    <n v="12066.949999999999"/>
    <n v="14060.62"/>
    <n v="1049.3"/>
    <n v="1206.6949999999999"/>
    <n v="1406.0620000000001"/>
    <n v="0.1"/>
    <x v="2"/>
    <x v="1"/>
    <n v="12"/>
    <n v="2025"/>
    <n v="46051"/>
    <s v="enero"/>
    <n v="2026"/>
    <x v="0"/>
    <x v="1"/>
    <n v="0.5"/>
    <n v="603.34749999999997"/>
    <d v="2025-11-18T00:00:00"/>
  </r>
  <r>
    <x v="0"/>
    <n v="938"/>
    <n v="0"/>
    <d v="2025-12-19T00:00:00"/>
    <d v="2025-12-19T00:00:00"/>
    <d v="2026-01-04T00:00:00"/>
    <x v="2"/>
    <n v="51"/>
    <m/>
    <n v="46492.45"/>
    <s v="USD"/>
    <n v="39983.506999999998"/>
    <n v="46492.45"/>
    <n v="7301.8"/>
    <n v="6279.5479999999998"/>
    <n v="7301.8"/>
    <n v="0.15705345706668503"/>
    <x v="3"/>
    <x v="1"/>
    <n v="12"/>
    <n v="2025"/>
    <n v="46071"/>
    <s v="febrero"/>
    <n v="2026"/>
    <x v="0"/>
    <x v="0"/>
    <n v="0.05"/>
    <n v="5965.5706"/>
    <d v="2024-10-30T00:00:00"/>
  </r>
  <r>
    <x v="0"/>
    <n v="845"/>
    <n v="0"/>
    <d v="2025-11-18T00:00:00"/>
    <d v="2026-04-01T00:00:00"/>
    <d v="2026-04-12T00:00:00"/>
    <x v="20"/>
    <n v="47"/>
    <m/>
    <n v="5694.04"/>
    <s v="USD"/>
    <n v="4896.8743999999997"/>
    <n v="5694.04"/>
    <n v="724.61"/>
    <n v="623.16459999999995"/>
    <n v="724.61"/>
    <n v="0.12725762376098518"/>
    <x v="2"/>
    <x v="1"/>
    <n v="4"/>
    <n v="2026"/>
    <n v="46169"/>
    <s v="mayo"/>
    <n v="2026"/>
    <x v="0"/>
    <x v="0"/>
    <n v="0.05"/>
    <n v="592.00636999999995"/>
    <d v="2025-03-03T00:00:00"/>
  </r>
  <r>
    <x v="0"/>
    <n v="324"/>
    <n v="0"/>
    <d v="2025-05-08T00:00:00"/>
    <d v="2025-06-23T00:00:00"/>
    <d v="2025-07-14T00:00:00"/>
    <x v="2"/>
    <n v="19"/>
    <m/>
    <n v="54735"/>
    <s v="MXN"/>
    <n v="2627.28"/>
    <n v="3065.16"/>
    <n v="0"/>
    <n v="0"/>
    <n v="0"/>
    <n v="0"/>
    <x v="8"/>
    <x v="1"/>
    <n v="6"/>
    <n v="2025"/>
    <n v="45897"/>
    <s v="agosto"/>
    <n v="2025"/>
    <x v="0"/>
    <x v="0"/>
    <n v="0.05"/>
    <n v="0"/>
    <d v="2024-10-30T00:00:00"/>
  </r>
  <r>
    <x v="0"/>
    <n v="699"/>
    <n v="1"/>
    <d v="2025-09-15T00:00:00"/>
    <d v="2025-06-11T00:00:00"/>
    <d v="2025-07-07T00:00:00"/>
    <x v="7"/>
    <n v="38"/>
    <m/>
    <n v="1825"/>
    <s v="USD"/>
    <n v="1569.5"/>
    <n v="1825"/>
    <n v="273.75"/>
    <n v="235.42499999999998"/>
    <n v="273.75"/>
    <n v="0.15"/>
    <x v="0"/>
    <x v="1"/>
    <n v="6"/>
    <n v="2025"/>
    <n v="45890"/>
    <s v="agosto"/>
    <n v="2025"/>
    <x v="0"/>
    <x v="0"/>
    <n v="0"/>
    <n v="235.42499999999998"/>
    <d v="2024-09-17T00:00:00"/>
  </r>
  <r>
    <x v="0"/>
    <n v="463"/>
    <n v="0"/>
    <d v="2025-06-28T00:00:00"/>
    <d v="2025-07-09T00:00:00"/>
    <d v="2025-07-12T00:00:00"/>
    <x v="34"/>
    <n v="26"/>
    <s v="DIANAM"/>
    <n v="34866"/>
    <s v="MXN"/>
    <n v="1673.568"/>
    <n v="1952.4960000000001"/>
    <n v="0"/>
    <n v="0"/>
    <n v="0"/>
    <n v="0"/>
    <x v="9"/>
    <x v="1"/>
    <n v="7"/>
    <n v="2025"/>
    <n v="45895"/>
    <s v="agosto"/>
    <n v="2025"/>
    <x v="0"/>
    <x v="0"/>
    <n v="0"/>
    <n v="0"/>
    <d v="2024-09-01T00:00:00"/>
  </r>
  <r>
    <x v="0"/>
    <n v="453"/>
    <n v="0"/>
    <d v="2025-06-25T00:00:00"/>
    <d v="2025-12-22T00:00:00"/>
    <d v="2025-12-28T00:00:00"/>
    <x v="18"/>
    <n v="26"/>
    <m/>
    <n v="82243"/>
    <s v="USD"/>
    <n v="70728.98"/>
    <n v="82243"/>
    <n v="20093"/>
    <n v="17279.98"/>
    <n v="20093"/>
    <n v="0.2443125858735698"/>
    <x v="9"/>
    <x v="1"/>
    <n v="12"/>
    <n v="2025"/>
    <n v="46064"/>
    <s v="febrero"/>
    <n v="2026"/>
    <x v="0"/>
    <x v="1"/>
    <n v="0.5"/>
    <n v="8639.99"/>
    <d v="2024-12-13T00:00:00"/>
  </r>
  <r>
    <x v="0"/>
    <n v="533"/>
    <n v="1"/>
    <d v="2025-07-29T00:00:00"/>
    <d v="2025-06-22T00:00:00"/>
    <d v="2025-06-27T00:00:00"/>
    <x v="16"/>
    <n v="31"/>
    <m/>
    <n v="2722.85"/>
    <s v="USD"/>
    <n v="2341.6509999999998"/>
    <n v="2722.85"/>
    <n v="196.08"/>
    <n v="168.62880000000001"/>
    <n v="196.08"/>
    <n v="7.2012780726077461E-2"/>
    <x v="10"/>
    <x v="1"/>
    <n v="6"/>
    <n v="2025"/>
    <n v="45880"/>
    <s v="agosto"/>
    <n v="2025"/>
    <x v="0"/>
    <x v="1"/>
    <n v="0.5"/>
    <n v="84.314400000000006"/>
    <d v="2025-05-16T00:00:00"/>
  </r>
  <r>
    <x v="0"/>
    <n v="648"/>
    <n v="0"/>
    <d v="2025-08-28T00:00:00"/>
    <d v="2026-03-13T00:00:00"/>
    <d v="2026-03-26T00:00:00"/>
    <x v="22"/>
    <n v="35"/>
    <m/>
    <n v="3120143"/>
    <s v="JPY"/>
    <n v="17160.786499999998"/>
    <n v="19968.915199999999"/>
    <n v="265258.40000000002"/>
    <n v="1458.9212"/>
    <n v="1697.6537600000001"/>
    <n v="8.501482143606881E-2"/>
    <x v="11"/>
    <x v="1"/>
    <n v="3"/>
    <n v="2026"/>
    <n v="46152"/>
    <s v="mayo"/>
    <n v="2026"/>
    <x v="0"/>
    <x v="1"/>
    <n v="0.65"/>
    <n v="510.62241999999992"/>
    <d v="2025-07-14T00:00:00"/>
  </r>
  <r>
    <x v="0"/>
    <n v="343"/>
    <n v="0"/>
    <d v="2025-05-14T00:00:00"/>
    <d v="2025-06-10T00:00:00"/>
    <d v="2025-06-10T00:00:00"/>
    <x v="2"/>
    <n v="20"/>
    <m/>
    <n v="198.6"/>
    <s v="USD"/>
    <n v="170.79599999999999"/>
    <n v="198.6"/>
    <n v="0"/>
    <n v="0"/>
    <n v="0"/>
    <n v="0"/>
    <x v="8"/>
    <x v="1"/>
    <n v="6"/>
    <n v="2025"/>
    <n v="45863"/>
    <s v="julio"/>
    <n v="2025"/>
    <x v="0"/>
    <x v="0"/>
    <n v="0.05"/>
    <n v="0"/>
    <d v="2024-10-30T00:00:00"/>
  </r>
  <r>
    <x v="0"/>
    <n v="729"/>
    <n v="0"/>
    <d v="2025-09-24T00:00:00"/>
    <d v="2025-07-19T00:00:00"/>
    <d v="2025-08-19T00:00:00"/>
    <x v="5"/>
    <n v="39"/>
    <m/>
    <n v="17512"/>
    <s v="USD"/>
    <n v="15060.32"/>
    <n v="17512"/>
    <n v="1751.2"/>
    <n v="1506.0319999999999"/>
    <n v="1751.2"/>
    <n v="9.9999999999999992E-2"/>
    <x v="0"/>
    <x v="1"/>
    <n v="7"/>
    <n v="2025"/>
    <n v="45933"/>
    <s v="octubre"/>
    <n v="2025"/>
    <x v="0"/>
    <x v="1"/>
    <n v="0.75"/>
    <n v="376.50800000000004"/>
    <d v="2024-09-01T00:00:00"/>
  </r>
  <r>
    <x v="0"/>
    <n v="470"/>
    <n v="1"/>
    <d v="2025-07-01T00:00:00"/>
    <d v="2025-07-09T00:00:00"/>
    <d v="2025-11-03T00:00:00"/>
    <x v="4"/>
    <n v="27"/>
    <m/>
    <n v="16761.98"/>
    <s v="USD"/>
    <n v="14415.302799999999"/>
    <n v="16761.98"/>
    <n v="1972.45"/>
    <n v="1696.307"/>
    <n v="1972.45"/>
    <n v="0.11767404566763592"/>
    <x v="10"/>
    <x v="1"/>
    <n v="7"/>
    <n v="2025"/>
    <n v="46009"/>
    <s v="diciembre"/>
    <n v="2025"/>
    <x v="0"/>
    <x v="1"/>
    <n v="0.5"/>
    <n v="848.15350000000001"/>
    <d v="2025-01-08T00:00:00"/>
  </r>
  <r>
    <x v="0"/>
    <n v="526"/>
    <n v="1"/>
    <d v="2025-07-23T00:00:00"/>
    <d v="2025-07-30T00:00:00"/>
    <d v="2025-08-02T00:00:00"/>
    <x v="0"/>
    <n v="30"/>
    <m/>
    <n v="1318.98"/>
    <s v="USD"/>
    <n v="1134.3227999999999"/>
    <n v="1318.98"/>
    <n v="0"/>
    <n v="0"/>
    <n v="0"/>
    <n v="0"/>
    <x v="10"/>
    <x v="1"/>
    <n v="7"/>
    <n v="2025"/>
    <n v="45916"/>
    <s v="septiembre"/>
    <n v="2025"/>
    <x v="0"/>
    <x v="0"/>
    <n v="0"/>
    <n v="0"/>
    <d v="2024-09-17T00:00:00"/>
  </r>
  <r>
    <x v="0"/>
    <n v="392"/>
    <n v="0"/>
    <d v="2025-05-30T00:00:00"/>
    <d v="2025-12-26T00:00:00"/>
    <d v="2026-01-07T00:00:00"/>
    <x v="4"/>
    <n v="22"/>
    <m/>
    <n v="59116.68"/>
    <s v="USD"/>
    <n v="50840.344799999999"/>
    <n v="59116.68"/>
    <n v="7715.34"/>
    <n v="6635.1923999999999"/>
    <n v="7715.34"/>
    <n v="0.13051037372193433"/>
    <x v="8"/>
    <x v="1"/>
    <n v="12"/>
    <n v="2025"/>
    <n v="46074"/>
    <s v="febrero"/>
    <n v="2026"/>
    <x v="0"/>
    <x v="1"/>
    <n v="0.5"/>
    <n v="3317.5962"/>
    <d v="2025-01-08T00:00:00"/>
  </r>
  <r>
    <x v="1"/>
    <n v="45"/>
    <n v="0"/>
    <d v="2025-09-25T00:00:00"/>
    <d v="2026-06-01T00:00:00"/>
    <d v="2026-06-16T00:00:00"/>
    <x v="27"/>
    <n v="39"/>
    <s v="MARTINB"/>
    <n v="22601.33"/>
    <s v="EUR"/>
    <n v="22601.33"/>
    <n v="26217.542799999999"/>
    <n v="220"/>
    <n v="220"/>
    <n v="255.2"/>
    <n v="9.7339404362486621E-3"/>
    <x v="0"/>
    <x v="1"/>
    <n v="6"/>
    <n v="2026"/>
    <n v="46234"/>
    <s v="julio"/>
    <n v="2026"/>
    <x v="1"/>
    <x v="1"/>
    <n v="0.4"/>
    <n v="132"/>
    <d v="2025-05-01T00:00:00"/>
  </r>
  <r>
    <x v="0"/>
    <n v="312"/>
    <n v="0"/>
    <d v="2025-05-07T00:00:00"/>
    <d v="2025-01-25T00:00:00"/>
    <d v="2025-02-09T00:00:00"/>
    <x v="2"/>
    <n v="19"/>
    <m/>
    <n v="1196"/>
    <s v="USD"/>
    <n v="1028.56"/>
    <n v="1196"/>
    <n v="0"/>
    <n v="0"/>
    <n v="0"/>
    <n v="0"/>
    <x v="8"/>
    <x v="1"/>
    <n v="1"/>
    <n v="2025"/>
    <n v="45742"/>
    <s v="marzo"/>
    <n v="2025"/>
    <x v="0"/>
    <x v="0"/>
    <n v="0.05"/>
    <n v="0"/>
    <d v="2024-10-30T00:00:00"/>
  </r>
  <r>
    <x v="0"/>
    <n v="456"/>
    <n v="1"/>
    <d v="2025-06-25T00:00:00"/>
    <d v="2025-03-05T00:00:00"/>
    <d v="2025-03-07T00:00:00"/>
    <x v="17"/>
    <n v="26"/>
    <m/>
    <n v="1205"/>
    <s v="USD"/>
    <n v="1036.3"/>
    <n v="1205"/>
    <n v="180.75"/>
    <n v="155.44499999999999"/>
    <n v="180.75"/>
    <n v="0.15"/>
    <x v="9"/>
    <x v="1"/>
    <n v="3"/>
    <n v="2025"/>
    <n v="45768"/>
    <s v="abril"/>
    <n v="2025"/>
    <x v="0"/>
    <x v="1"/>
    <n v="0.6"/>
    <n v="62.177999999999997"/>
    <d v="2025-05-30T00:00:00"/>
  </r>
  <r>
    <x v="0"/>
    <n v="333"/>
    <n v="0"/>
    <d v="2025-05-13T00:00:00"/>
    <d v="2025-05-03T00:00:00"/>
    <d v="2025-05-04T00:00:00"/>
    <x v="2"/>
    <n v="20"/>
    <m/>
    <n v="1221"/>
    <s v="USD"/>
    <n v="1050.06"/>
    <n v="1221"/>
    <n v="0"/>
    <n v="0"/>
    <n v="0"/>
    <n v="0"/>
    <x v="8"/>
    <x v="1"/>
    <n v="5"/>
    <n v="2025"/>
    <n v="45826"/>
    <s v="junio"/>
    <n v="2025"/>
    <x v="0"/>
    <x v="0"/>
    <n v="0.05"/>
    <n v="0"/>
    <d v="2024-10-30T00:00:00"/>
  </r>
  <r>
    <x v="0"/>
    <n v="408"/>
    <n v="1"/>
    <d v="2025-06-09T00:00:00"/>
    <d v="2025-08-04T00:00:00"/>
    <d v="2025-08-14T00:00:00"/>
    <x v="5"/>
    <n v="24"/>
    <m/>
    <n v="163648.45000000001"/>
    <s v="MXN"/>
    <n v="7855.1256000000003"/>
    <n v="9164.3132000000005"/>
    <n v="11347.66"/>
    <n v="544.68768"/>
    <n v="635.46896000000004"/>
    <n v="6.9341689456881503E-2"/>
    <x v="9"/>
    <x v="1"/>
    <n v="8"/>
    <n v="2025"/>
    <n v="45928"/>
    <s v="septiembre"/>
    <n v="2025"/>
    <x v="0"/>
    <x v="1"/>
    <n v="0.75"/>
    <n v="136.17192"/>
    <d v="2024-09-01T00:00:00"/>
  </r>
  <r>
    <x v="0"/>
    <n v="622"/>
    <n v="1"/>
    <d v="2025-08-26T00:00:00"/>
    <d v="2025-09-28T00:00:00"/>
    <d v="2025-10-01T00:00:00"/>
    <x v="22"/>
    <n v="35"/>
    <m/>
    <n v="3010"/>
    <s v="EUR"/>
    <n v="3010"/>
    <n v="3491.6"/>
    <n v="376.76"/>
    <n v="376.76"/>
    <n v="437.04159999999996"/>
    <n v="0.12516943521594684"/>
    <x v="11"/>
    <x v="1"/>
    <n v="9"/>
    <n v="2025"/>
    <n v="45976"/>
    <s v="noviembre"/>
    <n v="2025"/>
    <x v="0"/>
    <x v="1"/>
    <n v="0.65"/>
    <n v="131.86599999999999"/>
    <d v="2025-07-14T00:00:00"/>
  </r>
  <r>
    <x v="0"/>
    <n v="474"/>
    <n v="1"/>
    <d v="2025-07-03T00:00:00"/>
    <d v="2025-08-27T00:00:00"/>
    <d v="2025-09-09T00:00:00"/>
    <x v="9"/>
    <n v="27"/>
    <m/>
    <n v="5334.66"/>
    <s v="USD"/>
    <n v="4587.8076000000001"/>
    <n v="5334.66"/>
    <n v="0"/>
    <n v="0"/>
    <n v="0"/>
    <n v="0"/>
    <x v="10"/>
    <x v="1"/>
    <n v="8"/>
    <n v="2025"/>
    <n v="45954"/>
    <s v="octubre"/>
    <n v="2025"/>
    <x v="0"/>
    <x v="1"/>
    <n v="0.5"/>
    <n v="0"/>
    <d v="2025-01-20T00:00:00"/>
  </r>
  <r>
    <x v="0"/>
    <n v="291"/>
    <n v="0"/>
    <d v="2025-04-28T00:00:00"/>
    <d v="2025-06-03T00:00:00"/>
    <d v="2025-07-02T00:00:00"/>
    <x v="2"/>
    <n v="18"/>
    <m/>
    <n v="44219"/>
    <s v="MXN"/>
    <n v="2122.5120000000002"/>
    <n v="2476.2640000000001"/>
    <n v="700"/>
    <n v="33.6"/>
    <n v="39.200000000000003"/>
    <n v="1.5830299192654742E-2"/>
    <x v="7"/>
    <x v="1"/>
    <n v="6"/>
    <n v="2025"/>
    <n v="45885"/>
    <s v="agosto"/>
    <n v="2025"/>
    <x v="0"/>
    <x v="0"/>
    <n v="0.05"/>
    <n v="31.92"/>
    <d v="2024-10-30T00:00:00"/>
  </r>
  <r>
    <x v="1"/>
    <n v="63"/>
    <n v="0"/>
    <d v="2025-11-12T00:00:00"/>
    <d v="2025-12-09T00:00:00"/>
    <d v="2025-12-18T00:00:00"/>
    <x v="35"/>
    <n v="46"/>
    <m/>
    <n v="1159.07"/>
    <s v="EUR"/>
    <n v="1159.07"/>
    <n v="1344.5211999999999"/>
    <n v="0"/>
    <n v="0"/>
    <n v="0"/>
    <n v="0"/>
    <x v="2"/>
    <x v="1"/>
    <n v="12"/>
    <n v="2025"/>
    <n v="46054"/>
    <s v="febrero"/>
    <n v="2026"/>
    <x v="1"/>
    <x v="1"/>
    <n v="0.4"/>
    <n v="0"/>
    <d v="2025-05-01T00:00:00"/>
  </r>
  <r>
    <x v="0"/>
    <n v="872"/>
    <n v="0"/>
    <d v="2025-12-02T00:00:00"/>
    <d v="2026-11-02T00:00:00"/>
    <d v="2026-11-06T00:00:00"/>
    <x v="2"/>
    <n v="49"/>
    <m/>
    <n v="41552"/>
    <s v="MXN"/>
    <n v="1994.4960000000001"/>
    <n v="2326.9120000000003"/>
    <n v="4986.24"/>
    <n v="239.33951999999999"/>
    <n v="279.22944000000001"/>
    <n v="0.12"/>
    <x v="3"/>
    <x v="1"/>
    <n v="11"/>
    <n v="2026"/>
    <n v="46377"/>
    <s v="diciembre"/>
    <n v="2026"/>
    <x v="0"/>
    <x v="0"/>
    <n v="0.05"/>
    <n v="227.372544"/>
    <d v="2024-10-30T00:00:00"/>
  </r>
  <r>
    <x v="0"/>
    <n v="91"/>
    <n v="1"/>
    <d v="2025-01-08T00:00:00"/>
    <d v="2025-01-19T00:00:00"/>
    <d v="2025-01-19T00:00:00"/>
    <x v="0"/>
    <n v="2"/>
    <s v="MARC1989"/>
    <n v="9904"/>
    <s v="MXN"/>
    <n v="475.392"/>
    <n v="554.62400000000002"/>
    <n v="0"/>
    <n v="0"/>
    <n v="0"/>
    <n v="0"/>
    <x v="4"/>
    <x v="1"/>
    <n v="1"/>
    <n v="2025"/>
    <n v="45721"/>
    <s v="marzo"/>
    <n v="2025"/>
    <x v="0"/>
    <x v="0"/>
    <n v="0"/>
    <n v="0"/>
    <d v="2024-09-17T00:00:00"/>
  </r>
  <r>
    <x v="0"/>
    <n v="776"/>
    <n v="0"/>
    <d v="2025-10-13T00:00:00"/>
    <d v="2025-12-24T00:00:00"/>
    <d v="2026-01-14T00:00:00"/>
    <x v="22"/>
    <n v="42"/>
    <m/>
    <n v="3424575"/>
    <s v="JPY"/>
    <n v="18835.162499999999"/>
    <n v="21917.280000000002"/>
    <n v="255574.34"/>
    <n v="1405.65887"/>
    <n v="1635.675776"/>
    <n v="7.4629505851091016E-2"/>
    <x v="1"/>
    <x v="1"/>
    <n v="12"/>
    <n v="2025"/>
    <n v="46081"/>
    <s v="febrero"/>
    <n v="2026"/>
    <x v="0"/>
    <x v="1"/>
    <n v="0.65"/>
    <n v="491.98060449999991"/>
    <d v="2025-07-14T00:00:00"/>
  </r>
  <r>
    <x v="0"/>
    <n v="489"/>
    <n v="1"/>
    <d v="2025-07-08T00:00:00"/>
    <d v="2025-09-01T00:00:00"/>
    <d v="2025-09-25T00:00:00"/>
    <x v="0"/>
    <n v="28"/>
    <s v="MARC1989,MARIELLAP"/>
    <n v="75742.37"/>
    <s v="USD"/>
    <n v="65138.438199999997"/>
    <n v="75742.37"/>
    <n v="7862.64"/>
    <n v="6761.8703999999998"/>
    <n v="7862.64"/>
    <n v="0.10380768386307426"/>
    <x v="10"/>
    <x v="1"/>
    <n v="9"/>
    <n v="2025"/>
    <n v="45970"/>
    <s v="noviembre"/>
    <n v="2025"/>
    <x v="0"/>
    <x v="0"/>
    <n v="0"/>
    <n v="6761.8703999999998"/>
    <d v="2024-09-17T00:00:00"/>
  </r>
  <r>
    <x v="0"/>
    <n v="93"/>
    <n v="0"/>
    <d v="2025-01-08T00:00:00"/>
    <d v="2025-01-17T00:00:00"/>
    <d v="2025-01-21T00:00:00"/>
    <x v="2"/>
    <n v="2"/>
    <s v="JAIMEG"/>
    <n v="4440"/>
    <s v="EUR"/>
    <n v="4440"/>
    <n v="5150.3999999999996"/>
    <n v="1486.36"/>
    <n v="1486.36"/>
    <n v="1724.1775999999998"/>
    <n v="0.33476576576576572"/>
    <x v="4"/>
    <x v="1"/>
    <n v="1"/>
    <n v="2025"/>
    <n v="45723"/>
    <s v="marzo"/>
    <n v="2025"/>
    <x v="0"/>
    <x v="0"/>
    <n v="0.05"/>
    <n v="1412.0419999999999"/>
    <d v="2024-10-30T00:00:00"/>
  </r>
  <r>
    <x v="0"/>
    <n v="589"/>
    <n v="1"/>
    <d v="2025-08-15T00:00:00"/>
    <d v="2025-08-18T00:00:00"/>
    <d v="2025-08-20T00:00:00"/>
    <x v="21"/>
    <n v="33"/>
    <s v="JORGEP,MARC1989"/>
    <n v="1500"/>
    <s v="GPB"/>
    <n v="1724.9999999999998"/>
    <n v="2010.0000000000002"/>
    <n v="117.5"/>
    <n v="135.125"/>
    <n v="157.45000000000002"/>
    <n v="7.8333333333333338E-2"/>
    <x v="11"/>
    <x v="1"/>
    <n v="8"/>
    <n v="2025"/>
    <n v="45934"/>
    <s v="octubre"/>
    <n v="2025"/>
    <x v="0"/>
    <x v="0"/>
    <n v="0"/>
    <n v="135.125"/>
    <d v="2025-07-07T00:00:00"/>
  </r>
  <r>
    <x v="0"/>
    <n v="423"/>
    <n v="1"/>
    <d v="2025-06-13T00:00:00"/>
    <d v="2025-07-09T00:00:00"/>
    <d v="2025-07-11T00:00:00"/>
    <x v="5"/>
    <n v="24"/>
    <m/>
    <n v="3657.6"/>
    <s v="USD"/>
    <n v="3145.5360000000001"/>
    <n v="3657.6"/>
    <n v="478.7"/>
    <n v="411.68199999999996"/>
    <n v="478.7"/>
    <n v="0.13087817147856518"/>
    <x v="9"/>
    <x v="1"/>
    <n v="7"/>
    <n v="2025"/>
    <n v="45894"/>
    <s v="agosto"/>
    <n v="2025"/>
    <x v="0"/>
    <x v="1"/>
    <n v="0.75"/>
    <n v="102.9205"/>
    <d v="2024-09-01T00:00:00"/>
  </r>
  <r>
    <x v="0"/>
    <n v="94"/>
    <n v="0"/>
    <d v="2025-01-09T00:00:00"/>
    <d v="2025-02-02T00:00:00"/>
    <d v="2025-02-05T00:00:00"/>
    <x v="2"/>
    <n v="2"/>
    <s v="JAIMEG"/>
    <n v="6538.47"/>
    <s v="MXN"/>
    <n v="313.84656000000001"/>
    <n v="366.15432000000004"/>
    <n v="504.9"/>
    <n v="24.235199999999999"/>
    <n v="28.2744"/>
    <n v="7.7219900068364614E-2"/>
    <x v="4"/>
    <x v="1"/>
    <n v="2"/>
    <n v="2025"/>
    <n v="45738"/>
    <s v="marzo"/>
    <n v="2025"/>
    <x v="0"/>
    <x v="0"/>
    <n v="0.05"/>
    <n v="23.023440000000001"/>
    <d v="2024-10-30T00:00:00"/>
  </r>
  <r>
    <x v="0"/>
    <n v="549"/>
    <n v="0"/>
    <d v="2025-08-04T00:00:00"/>
    <d v="2025-07-17T00:00:00"/>
    <d v="2025-07-20T00:00:00"/>
    <x v="5"/>
    <n v="32"/>
    <m/>
    <n v="32910"/>
    <s v="CHF"/>
    <n v="35213.700000000004"/>
    <n v="41137.5"/>
    <n v="3291"/>
    <n v="3521.3700000000003"/>
    <n v="4113.75"/>
    <n v="9.9999999999999992E-2"/>
    <x v="11"/>
    <x v="1"/>
    <n v="7"/>
    <n v="2025"/>
    <n v="45903"/>
    <s v="septiembre"/>
    <n v="2025"/>
    <x v="0"/>
    <x v="1"/>
    <n v="0.75"/>
    <n v="880.3425000000002"/>
    <d v="2024-09-01T00:00:00"/>
  </r>
  <r>
    <x v="0"/>
    <n v="95"/>
    <n v="0"/>
    <d v="2025-01-09T00:00:00"/>
    <d v="2025-02-01T00:00:00"/>
    <d v="2025-02-05T00:00:00"/>
    <x v="2"/>
    <n v="2"/>
    <s v="JAIMEG"/>
    <n v="1143.49"/>
    <s v="MXN"/>
    <n v="54.887520000000002"/>
    <n v="64.035440000000008"/>
    <n v="88.3"/>
    <n v="4.2384000000000004"/>
    <n v="4.9447999999999999"/>
    <n v="7.7219739569213547E-2"/>
    <x v="4"/>
    <x v="1"/>
    <n v="2"/>
    <n v="2025"/>
    <n v="45738"/>
    <s v="marzo"/>
    <n v="2025"/>
    <x v="0"/>
    <x v="0"/>
    <n v="0.05"/>
    <n v="4.0264800000000003"/>
    <d v="2024-10-30T00:00:00"/>
  </r>
  <r>
    <x v="1"/>
    <n v="36"/>
    <n v="0"/>
    <d v="2025-09-02T00:00:00"/>
    <d v="2025-11-16T00:00:00"/>
    <d v="2025-11-25T00:00:00"/>
    <x v="35"/>
    <n v="36"/>
    <s v="MARTINB"/>
    <n v="6545.7"/>
    <s v="EUR"/>
    <n v="6545.7"/>
    <n v="7593.0119999999997"/>
    <n v="865"/>
    <n v="865"/>
    <n v="1003.4"/>
    <n v="0.13214782223444399"/>
    <x v="0"/>
    <x v="1"/>
    <n v="11"/>
    <n v="2025"/>
    <n v="46031"/>
    <s v="enero"/>
    <n v="2026"/>
    <x v="1"/>
    <x v="1"/>
    <n v="0.4"/>
    <n v="519"/>
    <d v="2025-05-01T00:00:00"/>
  </r>
  <r>
    <x v="0"/>
    <n v="197"/>
    <n v="1"/>
    <d v="2025-03-12T00:00:00"/>
    <d v="2025-03-15T00:00:00"/>
    <d v="2025-03-20T00:00:00"/>
    <x v="5"/>
    <n v="11"/>
    <m/>
    <n v="8747"/>
    <s v="USD"/>
    <n v="7522.42"/>
    <n v="8747"/>
    <n v="1241.6400000000001"/>
    <n v="1067.8104000000001"/>
    <n v="1241.6400000000001"/>
    <n v="0.14195038298845319"/>
    <x v="6"/>
    <x v="1"/>
    <n v="3"/>
    <n v="2025"/>
    <n v="45781"/>
    <s v="mayo"/>
    <n v="2025"/>
    <x v="0"/>
    <x v="1"/>
    <n v="0.75"/>
    <n v="266.95260000000007"/>
    <d v="2024-09-01T00:00:00"/>
  </r>
  <r>
    <x v="0"/>
    <n v="766"/>
    <n v="0"/>
    <d v="2025-10-10T00:00:00"/>
    <d v="2025-10-14T00:00:00"/>
    <d v="2025-10-19T00:00:00"/>
    <x v="1"/>
    <n v="41"/>
    <m/>
    <n v="17247.439999999999"/>
    <s v="USD"/>
    <n v="14832.798399999998"/>
    <n v="17247.439999999999"/>
    <n v="1410"/>
    <n v="1212.5999999999999"/>
    <n v="1410"/>
    <n v="8.1751262796101926E-2"/>
    <x v="1"/>
    <x v="1"/>
    <n v="10"/>
    <n v="2025"/>
    <n v="45994"/>
    <s v="diciembre"/>
    <n v="2025"/>
    <x v="0"/>
    <x v="1"/>
    <n v="0.5"/>
    <n v="606.29999999999995"/>
    <d v="2024-09-01T00:00:00"/>
  </r>
  <r>
    <x v="0"/>
    <n v="524"/>
    <n v="1"/>
    <d v="2025-07-22T00:00:00"/>
    <d v="2025-07-26T00:00:00"/>
    <d v="2025-08-07T00:00:00"/>
    <x v="20"/>
    <n v="30"/>
    <s v="JAIMEG"/>
    <n v="274863.65000000002"/>
    <s v="USD"/>
    <n v="236382.73900000003"/>
    <n v="274863.65000000002"/>
    <n v="36309.410000000003"/>
    <n v="31226.092600000004"/>
    <n v="36309.410000000003"/>
    <n v="0.13209971562263689"/>
    <x v="10"/>
    <x v="1"/>
    <n v="7"/>
    <n v="2025"/>
    <n v="45921"/>
    <s v="septiembre"/>
    <n v="2025"/>
    <x v="0"/>
    <x v="0"/>
    <n v="0.05"/>
    <n v="29664.787970000005"/>
    <d v="2025-03-03T00:00:00"/>
  </r>
  <r>
    <x v="0"/>
    <n v="941"/>
    <n v="0"/>
    <d v="2025-12-23T00:00:00"/>
    <d v="2025-12-28T00:00:00"/>
    <d v="2026-01-02T00:00:00"/>
    <x v="20"/>
    <n v="52"/>
    <s v="JORGEP,MARC1989"/>
    <n v="20200"/>
    <s v="USD"/>
    <n v="17372"/>
    <n v="20200"/>
    <n v="1912.92"/>
    <n v="1645.1112000000001"/>
    <n v="1912.92"/>
    <n v="9.4699009900990103E-2"/>
    <x v="3"/>
    <x v="1"/>
    <n v="12"/>
    <n v="2025"/>
    <n v="46069"/>
    <s v="febrero"/>
    <n v="2026"/>
    <x v="0"/>
    <x v="0"/>
    <n v="0.05"/>
    <n v="1562.85564"/>
    <d v="2025-03-03T00:00:00"/>
  </r>
  <r>
    <x v="0"/>
    <n v="406"/>
    <n v="0"/>
    <d v="2025-06-05T00:00:00"/>
    <d v="2025-06-17T00:00:00"/>
    <d v="2025-12-30T00:00:00"/>
    <x v="5"/>
    <n v="23"/>
    <m/>
    <n v="29857.7"/>
    <s v="USD"/>
    <n v="25677.621999999999"/>
    <n v="29857.7"/>
    <n v="2574.3200000000002"/>
    <n v="2213.9151999999999"/>
    <n v="2574.3200000000002"/>
    <n v="8.6219635135995065E-2"/>
    <x v="9"/>
    <x v="1"/>
    <n v="6"/>
    <n v="2025"/>
    <n v="46066"/>
    <s v="febrero"/>
    <n v="2026"/>
    <x v="0"/>
    <x v="1"/>
    <n v="0.75"/>
    <n v="553.47879999999986"/>
    <d v="2024-09-01T00:00:00"/>
  </r>
  <r>
    <x v="0"/>
    <n v="413"/>
    <n v="1"/>
    <d v="2025-06-10T00:00:00"/>
    <d v="2025-07-26T00:00:00"/>
    <d v="2025-07-28T00:00:00"/>
    <x v="14"/>
    <n v="24"/>
    <m/>
    <n v="23160"/>
    <s v="MXN"/>
    <n v="1111.68"/>
    <n v="1296.96"/>
    <n v="2316"/>
    <n v="111.16800000000001"/>
    <n v="129.696"/>
    <n v="0.1"/>
    <x v="9"/>
    <x v="1"/>
    <n v="7"/>
    <n v="2025"/>
    <n v="45911"/>
    <s v="septiembre"/>
    <n v="2025"/>
    <x v="0"/>
    <x v="1"/>
    <n v="0.5"/>
    <n v="55.584000000000003"/>
    <d v="2024-12-13T00:00:00"/>
  </r>
  <r>
    <x v="1"/>
    <n v="34"/>
    <n v="0"/>
    <d v="2025-08-20T00:00:00"/>
    <d v="2026-01-16T00:00:00"/>
    <d v="2026-01-27T00:00:00"/>
    <x v="12"/>
    <n v="34"/>
    <s v="JAIMEG,MARTINB"/>
    <n v="32354.55"/>
    <s v="EUR"/>
    <n v="32354.55"/>
    <n v="37531.277999999998"/>
    <n v="130"/>
    <n v="130"/>
    <n v="150.79999999999998"/>
    <n v="4.0179820148943503E-3"/>
    <x v="11"/>
    <x v="1"/>
    <n v="1"/>
    <n v="2026"/>
    <n v="46094"/>
    <s v="marzo"/>
    <n v="2026"/>
    <x v="1"/>
    <x v="0"/>
    <n v="7.0000000000000007E-2"/>
    <n v="120.9"/>
    <d v="2025-03-17T00:00:00"/>
  </r>
  <r>
    <x v="0"/>
    <n v="887"/>
    <n v="0"/>
    <d v="2025-12-04T00:00:00"/>
    <d v="2025-03-15T00:00:00"/>
    <d v="2026-03-18T00:00:00"/>
    <x v="12"/>
    <n v="49"/>
    <s v="MARC1989,MARTINB"/>
    <n v="200000"/>
    <s v="MXN"/>
    <n v="9600"/>
    <n v="11200"/>
    <n v="0"/>
    <n v="0"/>
    <n v="0"/>
    <n v="0"/>
    <x v="3"/>
    <x v="1"/>
    <n v="3"/>
    <n v="2025"/>
    <n v="46144"/>
    <s v="mayo"/>
    <n v="2026"/>
    <x v="1"/>
    <x v="0"/>
    <n v="7.0000000000000007E-2"/>
    <n v="0"/>
    <d v="2025-03-17T00:00:00"/>
  </r>
  <r>
    <x v="0"/>
    <n v="675"/>
    <n v="0"/>
    <d v="2025-09-08T00:00:00"/>
    <d v="2025-09-16T00:00:00"/>
    <d v="2025-09-26T00:00:00"/>
    <x v="22"/>
    <n v="37"/>
    <m/>
    <n v="929.01"/>
    <s v="USD"/>
    <n v="798.94859999999994"/>
    <n v="929.01"/>
    <n v="0"/>
    <n v="0"/>
    <n v="0"/>
    <n v="0"/>
    <x v="0"/>
    <x v="1"/>
    <n v="9"/>
    <n v="2025"/>
    <n v="45971"/>
    <s v="noviembre"/>
    <n v="2025"/>
    <x v="0"/>
    <x v="1"/>
    <n v="0.65"/>
    <n v="0"/>
    <d v="2025-07-14T00:00:00"/>
  </r>
  <r>
    <x v="0"/>
    <n v="780"/>
    <n v="0"/>
    <d v="2025-10-14T00:00:00"/>
    <d v="2025-11-12T00:00:00"/>
    <d v="2025-11-18T00:00:00"/>
    <x v="0"/>
    <n v="42"/>
    <m/>
    <n v="7927.78"/>
    <s v="USD"/>
    <n v="6817.8908000000001"/>
    <n v="7927.78"/>
    <n v="521.4"/>
    <n v="448.404"/>
    <n v="521.4"/>
    <n v="6.5768727184659509E-2"/>
    <x v="1"/>
    <x v="1"/>
    <n v="11"/>
    <n v="2025"/>
    <n v="46024"/>
    <s v="enero"/>
    <n v="2026"/>
    <x v="0"/>
    <x v="0"/>
    <n v="0"/>
    <n v="448.404"/>
    <d v="2024-09-17T00:00:00"/>
  </r>
  <r>
    <x v="0"/>
    <n v="826"/>
    <n v="0"/>
    <d v="2025-11-07T00:00:00"/>
    <d v="2026-03-10T00:00:00"/>
    <d v="2026-04-18T00:00:00"/>
    <x v="20"/>
    <n v="45"/>
    <s v="MARC1989"/>
    <n v="10010"/>
    <s v="EUR"/>
    <n v="10010"/>
    <n v="11611.599999999999"/>
    <n v="399.63"/>
    <n v="399.63"/>
    <n v="463.57079999999996"/>
    <n v="3.9923076923076922E-2"/>
    <x v="2"/>
    <x v="1"/>
    <n v="3"/>
    <n v="2026"/>
    <n v="46175"/>
    <s v="junio"/>
    <n v="2026"/>
    <x v="0"/>
    <x v="0"/>
    <n v="0.05"/>
    <n v="379.64850000000001"/>
    <d v="2025-03-03T00:00:00"/>
  </r>
  <r>
    <x v="0"/>
    <n v="676"/>
    <n v="1"/>
    <d v="2025-09-08T00:00:00"/>
    <d v="2025-10-16T00:00:00"/>
    <d v="2025-10-27T00:00:00"/>
    <x v="13"/>
    <n v="37"/>
    <s v="PAULAG"/>
    <n v="19036.89"/>
    <s v="EUR"/>
    <n v="19036.89"/>
    <n v="22082.792399999998"/>
    <n v="1304.33"/>
    <n v="1304.33"/>
    <n v="1513.0227999999997"/>
    <n v="6.8515918303882622E-2"/>
    <x v="0"/>
    <x v="1"/>
    <n v="10"/>
    <n v="2025"/>
    <n v="46002"/>
    <s v="diciembre"/>
    <n v="2025"/>
    <x v="1"/>
    <x v="0"/>
    <n v="7.0000000000000007E-2"/>
    <n v="1213.0268999999998"/>
    <d v="2025-03-17T00:00:00"/>
  </r>
  <r>
    <x v="0"/>
    <n v="844"/>
    <n v="0"/>
    <d v="2025-11-18T00:00:00"/>
    <d v="2025-12-25T00:00:00"/>
    <d v="2025-12-30T00:00:00"/>
    <x v="5"/>
    <n v="47"/>
    <m/>
    <n v="12165.93"/>
    <s v="EUR"/>
    <n v="12165.93"/>
    <n v="14112.478799999999"/>
    <n v="1216.5899999999999"/>
    <n v="1216.5899999999999"/>
    <n v="1411.2443999999998"/>
    <n v="9.9999753409726985E-2"/>
    <x v="2"/>
    <x v="1"/>
    <n v="12"/>
    <n v="2025"/>
    <n v="46066"/>
    <s v="febrero"/>
    <n v="2026"/>
    <x v="0"/>
    <x v="1"/>
    <n v="0.75"/>
    <n v="304.14750000000004"/>
    <d v="2024-09-01T00:00:00"/>
  </r>
  <r>
    <x v="0"/>
    <n v="282"/>
    <n v="1"/>
    <d v="2025-04-24T00:00:00"/>
    <d v="2025-07-24T00:00:00"/>
    <d v="2025-08-03T00:00:00"/>
    <x v="0"/>
    <n v="17"/>
    <m/>
    <n v="26704.61"/>
    <s v="USD"/>
    <n v="22965.964599999999"/>
    <n v="26704.61"/>
    <n v="1741.22"/>
    <n v="1497.4492"/>
    <n v="1741.22"/>
    <n v="6.5202974317917398E-2"/>
    <x v="7"/>
    <x v="1"/>
    <n v="7"/>
    <n v="2025"/>
    <n v="45917"/>
    <s v="septiembre"/>
    <n v="2025"/>
    <x v="0"/>
    <x v="0"/>
    <n v="0"/>
    <n v="1497.4492"/>
    <d v="2024-09-17T00:00:00"/>
  </r>
  <r>
    <x v="1"/>
    <n v="25"/>
    <n v="1"/>
    <d v="2025-07-10T00:00:00"/>
    <d v="2025-07-17T00:00:00"/>
    <d v="2025-07-22T00:00:00"/>
    <x v="24"/>
    <n v="28"/>
    <s v="JAIMEG"/>
    <n v="2600"/>
    <s v="EUR"/>
    <n v="2600"/>
    <n v="3016"/>
    <n v="0"/>
    <n v="0"/>
    <n v="0"/>
    <n v="0"/>
    <x v="10"/>
    <x v="1"/>
    <n v="7"/>
    <n v="2025"/>
    <n v="45905"/>
    <s v="septiembre"/>
    <n v="2025"/>
    <x v="1"/>
    <x v="0"/>
    <n v="7.0000000000000007E-2"/>
    <n v="0"/>
    <d v="2025-06-02T00:00:00"/>
  </r>
  <r>
    <x v="0"/>
    <n v="867"/>
    <n v="0"/>
    <d v="2025-11-27T00:00:00"/>
    <d v="2026-05-27T00:00:00"/>
    <d v="2026-06-02T00:00:00"/>
    <x v="33"/>
    <n v="48"/>
    <m/>
    <n v="16067.26"/>
    <s v="EUR"/>
    <n v="16067.26"/>
    <n v="18638.0216"/>
    <n v="3410.67"/>
    <n v="3410.67"/>
    <n v="3956.3771999999999"/>
    <n v="0.21227452596148938"/>
    <x v="2"/>
    <x v="1"/>
    <n v="5"/>
    <n v="2026"/>
    <n v="46220"/>
    <s v="julio"/>
    <n v="2026"/>
    <x v="0"/>
    <x v="1"/>
    <n v="0.5"/>
    <n v="1705.335"/>
    <d v="2025-04-30T00:00:00"/>
  </r>
  <r>
    <x v="0"/>
    <n v="861"/>
    <n v="0"/>
    <d v="2025-11-24T00:00:00"/>
    <d v="2025-09-30T00:00:00"/>
    <d v="2025-10-02T00:00:00"/>
    <x v="6"/>
    <n v="48"/>
    <m/>
    <n v="275.92"/>
    <s v="EUR"/>
    <n v="275.92"/>
    <n v="320.06720000000001"/>
    <n v="27.59"/>
    <n v="27.59"/>
    <n v="32.004399999999997"/>
    <n v="9.9992751522180331E-2"/>
    <x v="2"/>
    <x v="1"/>
    <n v="9"/>
    <n v="2025"/>
    <n v="45977"/>
    <s v="noviembre"/>
    <n v="2025"/>
    <x v="0"/>
    <x v="1"/>
    <n v="0.5"/>
    <n v="13.795"/>
    <d v="2025-01-20T00:00:00"/>
  </r>
  <r>
    <x v="0"/>
    <n v="909"/>
    <n v="0"/>
    <d v="2025-12-10T00:00:00"/>
    <d v="2026-01-08T00:00:00"/>
    <d v="2026-03-24T00:00:00"/>
    <x v="14"/>
    <n v="50"/>
    <m/>
    <n v="31627"/>
    <s v="MXN"/>
    <n v="1518.096"/>
    <n v="1771.1120000000001"/>
    <n v="35"/>
    <n v="1.68"/>
    <n v="1.96"/>
    <n v="1.1066493818572738E-3"/>
    <x v="3"/>
    <x v="1"/>
    <n v="1"/>
    <n v="2026"/>
    <n v="46150"/>
    <s v="mayo"/>
    <n v="2026"/>
    <x v="0"/>
    <x v="1"/>
    <n v="0.5"/>
    <n v="0.84"/>
    <d v="2024-12-13T00:00:00"/>
  </r>
  <r>
    <x v="0"/>
    <n v="243"/>
    <n v="1"/>
    <d v="2025-04-05T00:00:00"/>
    <d v="2025-05-13T00:00:00"/>
    <d v="2025-05-22T00:00:00"/>
    <x v="9"/>
    <n v="14"/>
    <m/>
    <n v="3693.34"/>
    <s v="EUR"/>
    <n v="3693.34"/>
    <n v="4284.2744000000002"/>
    <n v="312.31"/>
    <n v="312.31"/>
    <n v="362.27959999999996"/>
    <n v="8.456031667812873E-2"/>
    <x v="7"/>
    <x v="1"/>
    <n v="5"/>
    <n v="2025"/>
    <n v="45844"/>
    <s v="julio"/>
    <n v="2025"/>
    <x v="0"/>
    <x v="1"/>
    <n v="0.5"/>
    <n v="156.155"/>
    <d v="2025-01-20T00:00:00"/>
  </r>
  <r>
    <x v="1"/>
    <n v="72"/>
    <n v="0"/>
    <d v="2025-12-02T00:00:00"/>
    <d v="2026-06-13T00:00:00"/>
    <d v="2026-06-23T00:00:00"/>
    <x v="12"/>
    <n v="49"/>
    <m/>
    <n v="4506"/>
    <s v="EUR"/>
    <n v="4506"/>
    <n v="5226.96"/>
    <n v="0"/>
    <n v="0"/>
    <n v="0"/>
    <n v="0"/>
    <x v="3"/>
    <x v="1"/>
    <n v="6"/>
    <n v="2026"/>
    <n v="46241"/>
    <s v="agosto"/>
    <n v="2026"/>
    <x v="1"/>
    <x v="0"/>
    <n v="7.0000000000000007E-2"/>
    <n v="0"/>
    <d v="2025-03-17T00:00:00"/>
  </r>
  <r>
    <x v="0"/>
    <n v="309"/>
    <n v="0"/>
    <d v="2025-05-06T00:00:00"/>
    <d v="2025-07-19T00:00:00"/>
    <d v="2025-08-15T00:00:00"/>
    <x v="0"/>
    <n v="19"/>
    <s v="ISRAELB"/>
    <n v="10493.96"/>
    <s v="USD"/>
    <n v="9024.8055999999997"/>
    <n v="10493.96"/>
    <n v="989.34"/>
    <n v="850.83240000000001"/>
    <n v="989.34"/>
    <n v="9.4277088915909732E-2"/>
    <x v="8"/>
    <x v="1"/>
    <n v="7"/>
    <n v="2025"/>
    <n v="45929"/>
    <s v="septiembre"/>
    <n v="2025"/>
    <x v="0"/>
    <x v="0"/>
    <n v="0"/>
    <n v="850.83240000000001"/>
    <d v="2024-09-17T00:00:00"/>
  </r>
  <r>
    <x v="0"/>
    <n v="96"/>
    <n v="1"/>
    <d v="2025-01-09T00:00:00"/>
    <d v="2025-06-26T00:00:00"/>
    <d v="2025-07-03T00:00:00"/>
    <x v="0"/>
    <n v="2"/>
    <s v="MARC1989"/>
    <n v="18291.419999999998"/>
    <s v="EUR"/>
    <n v="18291.419999999998"/>
    <n v="21218.047199999997"/>
    <n v="1281.42"/>
    <n v="1281.42"/>
    <n v="1486.4472000000001"/>
    <n v="7.005579665220088E-2"/>
    <x v="4"/>
    <x v="1"/>
    <n v="6"/>
    <n v="2025"/>
    <n v="45886"/>
    <s v="agosto"/>
    <n v="2025"/>
    <x v="0"/>
    <x v="0"/>
    <n v="0"/>
    <n v="1281.42"/>
    <d v="2024-09-17T00:00:00"/>
  </r>
  <r>
    <x v="0"/>
    <n v="494"/>
    <n v="0"/>
    <d v="2025-07-09T00:00:00"/>
    <d v="2025-10-05T00:00:00"/>
    <d v="2025-10-12T00:00:00"/>
    <x v="18"/>
    <n v="28"/>
    <s v="JORGEP"/>
    <n v="27414.18"/>
    <s v="USD"/>
    <n v="23576.194800000001"/>
    <n v="27414.18"/>
    <n v="4504.18"/>
    <n v="3873.5948000000003"/>
    <n v="4504.18"/>
    <n v="0.16430110256808703"/>
    <x v="10"/>
    <x v="1"/>
    <n v="10"/>
    <n v="2025"/>
    <n v="45987"/>
    <s v="noviembre"/>
    <n v="2025"/>
    <x v="0"/>
    <x v="1"/>
    <n v="0.5"/>
    <n v="1936.7974000000002"/>
    <d v="2024-12-13T00:00:00"/>
  </r>
  <r>
    <x v="0"/>
    <n v="796"/>
    <n v="0"/>
    <d v="2025-10-24T00:00:00"/>
    <d v="2027-02-23T00:00:00"/>
    <d v="2027-02-25T00:00:00"/>
    <x v="2"/>
    <n v="43"/>
    <m/>
    <n v="40526"/>
    <s v="EUR"/>
    <n v="40526"/>
    <n v="47010.159999999996"/>
    <n v="8201"/>
    <n v="8201"/>
    <n v="9513.16"/>
    <n v="0.20236391452400929"/>
    <x v="1"/>
    <x v="1"/>
    <n v="2"/>
    <n v="2027"/>
    <n v="46488"/>
    <s v="abril"/>
    <n v="2027"/>
    <x v="0"/>
    <x v="0"/>
    <n v="0.05"/>
    <n v="7790.95"/>
    <d v="2024-10-30T00:00:00"/>
  </r>
  <r>
    <x v="0"/>
    <n v="838"/>
    <n v="0"/>
    <d v="2025-11-12T00:00:00"/>
    <d v="2026-03-23T00:00:00"/>
    <d v="2026-04-04T00:00:00"/>
    <x v="22"/>
    <n v="46"/>
    <m/>
    <n v="36173.800000000003"/>
    <s v="USD"/>
    <n v="31109.468000000001"/>
    <n v="36173.800000000003"/>
    <n v="3299.52"/>
    <n v="2837.5871999999999"/>
    <n v="3299.52"/>
    <n v="9.1212977348246516E-2"/>
    <x v="2"/>
    <x v="1"/>
    <n v="3"/>
    <n v="2026"/>
    <n v="46161"/>
    <s v="mayo"/>
    <n v="2026"/>
    <x v="0"/>
    <x v="1"/>
    <n v="0.65"/>
    <n v="993.15552000000002"/>
    <d v="2025-07-14T00:00:00"/>
  </r>
  <r>
    <x v="0"/>
    <n v="241"/>
    <n v="1"/>
    <d v="2025-04-03T00:00:00"/>
    <d v="2025-04-29T00:00:00"/>
    <d v="2025-05-05T00:00:00"/>
    <x v="0"/>
    <n v="14"/>
    <s v="JAIMEG,MARIELLAP"/>
    <n v="50770.04"/>
    <s v="USD"/>
    <n v="43662.234400000001"/>
    <n v="50770.04"/>
    <n v="6228.85"/>
    <n v="5356.8110000000006"/>
    <n v="6228.85"/>
    <n v="0.1226875141323505"/>
    <x v="7"/>
    <x v="1"/>
    <n v="4"/>
    <n v="2025"/>
    <n v="45827"/>
    <s v="junio"/>
    <n v="2025"/>
    <x v="0"/>
    <x v="0"/>
    <n v="0"/>
    <n v="5356.8110000000006"/>
    <d v="2024-09-17T00:00:00"/>
  </r>
  <r>
    <x v="0"/>
    <n v="700"/>
    <n v="1"/>
    <d v="2025-09-15T00:00:00"/>
    <d v="2025-07-06T00:00:00"/>
    <d v="2025-07-06T00:00:00"/>
    <x v="5"/>
    <n v="38"/>
    <m/>
    <n v="260"/>
    <s v="USD"/>
    <n v="223.6"/>
    <n v="260"/>
    <n v="39"/>
    <n v="33.54"/>
    <n v="39"/>
    <n v="0.15"/>
    <x v="0"/>
    <x v="1"/>
    <n v="7"/>
    <n v="2025"/>
    <n v="45889"/>
    <s v="agosto"/>
    <n v="2025"/>
    <x v="0"/>
    <x v="1"/>
    <n v="0.75"/>
    <n v="8.384999999999998"/>
    <d v="2024-09-01T00:00:00"/>
  </r>
  <r>
    <x v="0"/>
    <n v="264"/>
    <n v="1"/>
    <d v="2025-04-21T00:00:00"/>
    <d v="2025-06-15T00:00:00"/>
    <d v="2025-06-16T00:00:00"/>
    <x v="2"/>
    <n v="17"/>
    <m/>
    <n v="953.5"/>
    <s v="CHF"/>
    <n v="1020.245"/>
    <n v="1191.875"/>
    <n v="86.02"/>
    <n v="92.041399999999996"/>
    <n v="107.52499999999999"/>
    <n v="9.0214997378080752E-2"/>
    <x v="7"/>
    <x v="1"/>
    <n v="6"/>
    <n v="2025"/>
    <n v="45869"/>
    <s v="julio"/>
    <n v="2025"/>
    <x v="0"/>
    <x v="0"/>
    <n v="0.05"/>
    <n v="87.439329999999998"/>
    <d v="2024-10-30T00:00:00"/>
  </r>
  <r>
    <x v="0"/>
    <n v="97"/>
    <n v="0"/>
    <d v="2025-01-09T00:00:00"/>
    <d v="2025-02-15T00:00:00"/>
    <d v="2025-02-16T00:00:00"/>
    <x v="2"/>
    <n v="2"/>
    <s v="JAIMEG"/>
    <n v="494.4"/>
    <s v="EUR"/>
    <n v="494.4"/>
    <n v="573.50399999999991"/>
    <n v="44"/>
    <n v="44"/>
    <n v="51.04"/>
    <n v="8.8996763754045305E-2"/>
    <x v="4"/>
    <x v="1"/>
    <n v="2"/>
    <n v="2025"/>
    <n v="45749"/>
    <s v="abril"/>
    <n v="2025"/>
    <x v="0"/>
    <x v="0"/>
    <n v="0.05"/>
    <n v="41.8"/>
    <d v="2024-10-30T00:00:00"/>
  </r>
  <r>
    <x v="0"/>
    <n v="98"/>
    <n v="1"/>
    <d v="2025-01-09T00:00:00"/>
    <d v="2025-04-12T00:00:00"/>
    <d v="2025-04-20T00:00:00"/>
    <x v="0"/>
    <n v="2"/>
    <s v="ISRAELB,MARC1989"/>
    <n v="60831.49"/>
    <s v="EUR"/>
    <n v="60831.49"/>
    <n v="70564.528399999996"/>
    <n v="6126.45"/>
    <n v="6126.45"/>
    <n v="7106.6819999999989"/>
    <n v="0.1007118188293596"/>
    <x v="4"/>
    <x v="1"/>
    <n v="4"/>
    <n v="2025"/>
    <n v="45812"/>
    <s v="junio"/>
    <n v="2025"/>
    <x v="0"/>
    <x v="0"/>
    <n v="0"/>
    <n v="6126.45"/>
    <d v="2024-09-17T00:00:00"/>
  </r>
  <r>
    <x v="0"/>
    <n v="99"/>
    <n v="1"/>
    <d v="2025-01-09T00:00:00"/>
    <d v="2025-01-04T00:00:00"/>
    <d v="2025-01-10T00:00:00"/>
    <x v="2"/>
    <n v="2"/>
    <s v="JAIMEG"/>
    <n v="26938.799999999999"/>
    <s v="EUR"/>
    <n v="26938.799999999999"/>
    <n v="31249.007999999998"/>
    <n v="5387.76"/>
    <n v="5387.76"/>
    <n v="6249.8015999999998"/>
    <n v="0.2"/>
    <x v="4"/>
    <x v="1"/>
    <n v="1"/>
    <n v="2025"/>
    <n v="45712"/>
    <s v="febrero"/>
    <n v="2025"/>
    <x v="0"/>
    <x v="0"/>
    <n v="0.05"/>
    <n v="5118.3720000000003"/>
    <d v="2024-10-30T00:00:00"/>
  </r>
  <r>
    <x v="0"/>
    <n v="775"/>
    <n v="0"/>
    <d v="2025-10-13T00:00:00"/>
    <d v="2025-12-24T00:00:00"/>
    <d v="2026-01-15T00:00:00"/>
    <x v="22"/>
    <n v="42"/>
    <m/>
    <n v="3689941"/>
    <s v="JPY"/>
    <n v="20294.675499999998"/>
    <n v="23615.6224"/>
    <n v="321670"/>
    <n v="1769.1849999999999"/>
    <n v="2058.6880000000001"/>
    <n v="8.7174835586802071E-2"/>
    <x v="1"/>
    <x v="1"/>
    <n v="12"/>
    <n v="2025"/>
    <n v="46082"/>
    <s v="marzo"/>
    <n v="2026"/>
    <x v="0"/>
    <x v="1"/>
    <n v="0.65"/>
    <n v="619.21474999999987"/>
    <d v="2025-07-14T00:00:00"/>
  </r>
  <r>
    <x v="0"/>
    <n v="1"/>
    <n v="0"/>
    <d v="2024-09-17T00:00:00"/>
    <d v="2024-10-03T00:00:00"/>
    <d v="2024-10-07T00:00:00"/>
    <x v="34"/>
    <n v="38"/>
    <m/>
    <n v="250"/>
    <s v="EUR"/>
    <n v="250"/>
    <n v="290"/>
    <n v="0"/>
    <n v="0"/>
    <n v="0"/>
    <n v="0"/>
    <x v="0"/>
    <x v="0"/>
    <n v="10"/>
    <n v="2024"/>
    <n v="45617"/>
    <s v="noviembre"/>
    <n v="2024"/>
    <x v="0"/>
    <x v="0"/>
    <n v="0"/>
    <n v="0"/>
    <d v="2024-09-01T00:00:00"/>
  </r>
  <r>
    <x v="0"/>
    <n v="628"/>
    <n v="0"/>
    <d v="2025-08-26T00:00:00"/>
    <d v="2025-09-02T00:00:00"/>
    <d v="2026-01-10T00:00:00"/>
    <x v="20"/>
    <n v="35"/>
    <s v="DIANAM,LUISHDZ"/>
    <n v="37236.660000000003"/>
    <s v="USD"/>
    <n v="32023.527600000001"/>
    <n v="37236.660000000003"/>
    <n v="5122.91"/>
    <n v="4405.7025999999996"/>
    <n v="5122.91"/>
    <n v="0.13757705444043583"/>
    <x v="11"/>
    <x v="1"/>
    <n v="9"/>
    <n v="2025"/>
    <n v="46077"/>
    <s v="febrero"/>
    <n v="2026"/>
    <x v="0"/>
    <x v="0"/>
    <n v="0.05"/>
    <n v="4185.4174699999994"/>
    <d v="2025-03-03T00:00:00"/>
  </r>
  <r>
    <x v="0"/>
    <n v="888"/>
    <n v="0"/>
    <d v="2025-12-04T00:00:00"/>
    <d v="2025-12-22T00:00:00"/>
    <d v="2025-12-22T00:00:00"/>
    <x v="20"/>
    <n v="49"/>
    <s v="JORGEP,MARC1989"/>
    <n v="24249"/>
    <s v="MXN"/>
    <n v="1163.952"/>
    <n v="1357.944"/>
    <n v="2100"/>
    <n v="100.8"/>
    <n v="117.60000000000001"/>
    <n v="8.6601509340591368E-2"/>
    <x v="3"/>
    <x v="1"/>
    <n v="12"/>
    <n v="2025"/>
    <n v="46058"/>
    <s v="febrero"/>
    <n v="2026"/>
    <x v="0"/>
    <x v="0"/>
    <n v="0.05"/>
    <n v="95.759999999999991"/>
    <d v="2025-03-03T00:00:00"/>
  </r>
  <r>
    <x v="0"/>
    <n v="621"/>
    <n v="0"/>
    <d v="2025-08-26T00:00:00"/>
    <d v="2025-08-27T00:00:00"/>
    <d v="2025-08-28T00:00:00"/>
    <x v="12"/>
    <n v="35"/>
    <s v="JAIMEG"/>
    <n v="69666"/>
    <s v="MXN"/>
    <n v="3343.9679999999998"/>
    <n v="3901.2960000000003"/>
    <n v="11167.33"/>
    <n v="536.03183999999999"/>
    <n v="625.37048000000004"/>
    <n v="0.16029813682427582"/>
    <x v="11"/>
    <x v="1"/>
    <n v="8"/>
    <n v="2025"/>
    <n v="45942"/>
    <s v="octubre"/>
    <n v="2025"/>
    <x v="1"/>
    <x v="0"/>
    <n v="7.0000000000000007E-2"/>
    <n v="498.50961119999999"/>
    <d v="2025-03-17T00:00:00"/>
  </r>
  <r>
    <x v="0"/>
    <n v="759"/>
    <n v="0"/>
    <d v="2025-10-08T00:00:00"/>
    <d v="2025-08-25T00:00:00"/>
    <d v="2025-10-22T00:00:00"/>
    <x v="15"/>
    <n v="41"/>
    <m/>
    <n v="66948.31"/>
    <s v="USD"/>
    <n v="57575.546599999994"/>
    <n v="66948.31"/>
    <n v="7518.4"/>
    <n v="6465.8239999999996"/>
    <n v="7518.4"/>
    <n v="0.11230156519260905"/>
    <x v="1"/>
    <x v="1"/>
    <n v="8"/>
    <n v="2025"/>
    <n v="45997"/>
    <s v="diciembre"/>
    <n v="2025"/>
    <x v="0"/>
    <x v="1"/>
    <n v="0.5"/>
    <n v="3232.9119999999998"/>
    <d v="2025-04-15T00:00:00"/>
  </r>
  <r>
    <x v="0"/>
    <n v="165"/>
    <n v="1"/>
    <d v="2025-02-13T00:00:00"/>
    <d v="2025-03-14T00:00:00"/>
    <d v="2025-03-30T00:00:00"/>
    <x v="0"/>
    <n v="7"/>
    <s v="MARC1989"/>
    <n v="2277.39"/>
    <s v="USD"/>
    <n v="1958.5554"/>
    <n v="2277.39"/>
    <n v="212.21"/>
    <n v="182.50059999999999"/>
    <n v="212.21"/>
    <n v="9.3181229389783918E-2"/>
    <x v="5"/>
    <x v="1"/>
    <n v="3"/>
    <n v="2025"/>
    <n v="45791"/>
    <s v="mayo"/>
    <n v="2025"/>
    <x v="0"/>
    <x v="0"/>
    <n v="0"/>
    <n v="182.50059999999999"/>
    <d v="2024-09-17T00:00:00"/>
  </r>
  <r>
    <x v="0"/>
    <n v="328"/>
    <n v="1"/>
    <d v="2025-05-08T00:00:00"/>
    <d v="2025-05-14T00:00:00"/>
    <d v="2025-05-22T00:00:00"/>
    <x v="6"/>
    <n v="19"/>
    <m/>
    <n v="8827.1"/>
    <s v="USD"/>
    <n v="7591.3060000000005"/>
    <n v="8827.1"/>
    <n v="70"/>
    <n v="60.199999999999996"/>
    <n v="70"/>
    <n v="7.9301242763761583E-3"/>
    <x v="8"/>
    <x v="1"/>
    <n v="5"/>
    <n v="2025"/>
    <n v="45844"/>
    <s v="julio"/>
    <n v="2025"/>
    <x v="0"/>
    <x v="1"/>
    <n v="0.5"/>
    <n v="30.099999999999998"/>
    <d v="2025-01-20T00:00:00"/>
  </r>
  <r>
    <x v="0"/>
    <n v="576"/>
    <n v="1"/>
    <d v="2025-08-13T00:00:00"/>
    <d v="2025-09-02T00:00:00"/>
    <d v="2025-09-05T00:00:00"/>
    <x v="0"/>
    <n v="33"/>
    <s v="LUISHDZ"/>
    <n v="10684"/>
    <s v="USD"/>
    <n v="9188.24"/>
    <n v="10684"/>
    <n v="608.79"/>
    <n v="523.55939999999998"/>
    <n v="608.79"/>
    <n v="5.6981467615125424E-2"/>
    <x v="11"/>
    <x v="1"/>
    <n v="9"/>
    <n v="2025"/>
    <n v="45950"/>
    <s v="octubre"/>
    <n v="2025"/>
    <x v="0"/>
    <x v="0"/>
    <n v="0"/>
    <n v="523.55939999999998"/>
    <d v="2024-09-17T00:00:00"/>
  </r>
  <r>
    <x v="0"/>
    <n v="211"/>
    <n v="1"/>
    <d v="2025-03-20T00:00:00"/>
    <d v="2025-03-03T00:00:00"/>
    <d v="2025-03-06T00:00:00"/>
    <x v="6"/>
    <n v="12"/>
    <m/>
    <n v="4088.2"/>
    <s v="USD"/>
    <n v="3515.8519999999999"/>
    <n v="4088.2"/>
    <n v="1068.2"/>
    <n v="918.65200000000004"/>
    <n v="1068.2"/>
    <n v="0.26128858666405758"/>
    <x v="6"/>
    <x v="1"/>
    <n v="3"/>
    <n v="2025"/>
    <n v="45767"/>
    <s v="abril"/>
    <n v="2025"/>
    <x v="0"/>
    <x v="1"/>
    <n v="0.5"/>
    <n v="459.32600000000002"/>
    <d v="2025-01-20T00:00:00"/>
  </r>
  <r>
    <x v="0"/>
    <n v="100"/>
    <n v="1"/>
    <d v="2025-01-10T00:00:00"/>
    <d v="2025-06-21T00:00:00"/>
    <d v="2025-07-25T00:00:00"/>
    <x v="5"/>
    <n v="2"/>
    <m/>
    <n v="13574"/>
    <s v="USD"/>
    <n v="11673.64"/>
    <n v="13574"/>
    <n v="0"/>
    <n v="0"/>
    <n v="0"/>
    <n v="0"/>
    <x v="4"/>
    <x v="1"/>
    <n v="6"/>
    <n v="2025"/>
    <n v="45908"/>
    <s v="septiembre"/>
    <n v="2025"/>
    <x v="0"/>
    <x v="1"/>
    <n v="0.75"/>
    <n v="0"/>
    <d v="2024-09-01T00:00:00"/>
  </r>
  <r>
    <x v="0"/>
    <n v="596"/>
    <n v="0"/>
    <d v="2025-08-19T00:00:00"/>
    <d v="2025-09-15T00:00:00"/>
    <d v="2025-11-14T00:00:00"/>
    <x v="12"/>
    <n v="34"/>
    <s v="JORGEP,MARTINB"/>
    <n v="268000.69"/>
    <s v="USD"/>
    <n v="230480.59340000001"/>
    <n v="268000.69"/>
    <n v="71347"/>
    <n v="61358.42"/>
    <n v="71347"/>
    <n v="0.26621946383794753"/>
    <x v="11"/>
    <x v="1"/>
    <n v="9"/>
    <n v="2025"/>
    <n v="46020"/>
    <s v="diciembre"/>
    <n v="2025"/>
    <x v="1"/>
    <x v="0"/>
    <n v="7.0000000000000007E-2"/>
    <n v="57063.330600000001"/>
    <d v="2025-03-17T00:00:00"/>
  </r>
  <r>
    <x v="0"/>
    <n v="158"/>
    <n v="1"/>
    <d v="2025-02-12T00:00:00"/>
    <d v="2025-06-01T00:00:00"/>
    <d v="2025-06-30T00:00:00"/>
    <x v="0"/>
    <n v="7"/>
    <s v="MARC1989"/>
    <n v="35538.559999999998"/>
    <s v="EUR"/>
    <n v="35538.559999999998"/>
    <n v="41224.729599999991"/>
    <n v="5337.36"/>
    <n v="5337.36"/>
    <n v="6191.3375999999989"/>
    <n v="0.15018503844837833"/>
    <x v="5"/>
    <x v="1"/>
    <n v="6"/>
    <n v="2025"/>
    <n v="45883"/>
    <s v="agosto"/>
    <n v="2025"/>
    <x v="0"/>
    <x v="0"/>
    <n v="0"/>
    <n v="5337.36"/>
    <d v="2024-09-17T00:00:00"/>
  </r>
  <r>
    <x v="0"/>
    <n v="452"/>
    <n v="0"/>
    <d v="2025-06-24T00:00:00"/>
    <d v="2025-12-18T00:00:00"/>
    <d v="2025-12-29T00:00:00"/>
    <x v="17"/>
    <n v="26"/>
    <m/>
    <n v="61281.79"/>
    <s v="USD"/>
    <n v="52702.339399999997"/>
    <n v="61281.79"/>
    <n v="6629"/>
    <n v="5700.94"/>
    <n v="6629"/>
    <n v="0.10817242773097849"/>
    <x v="9"/>
    <x v="1"/>
    <n v="12"/>
    <n v="2025"/>
    <n v="46065"/>
    <s v="febrero"/>
    <n v="2026"/>
    <x v="0"/>
    <x v="1"/>
    <n v="0.6"/>
    <n v="2280.3759999999997"/>
    <d v="2025-05-30T00:00:00"/>
  </r>
  <r>
    <x v="0"/>
    <n v="665"/>
    <n v="0"/>
    <d v="2025-09-03T00:00:00"/>
    <d v="2025-06-07T00:00:00"/>
    <d v="2025-06-12T00:00:00"/>
    <x v="5"/>
    <n v="36"/>
    <m/>
    <n v="5733.7"/>
    <s v="USD"/>
    <n v="4930.982"/>
    <n v="5733.7"/>
    <n v="484.18"/>
    <n v="416.39479999999998"/>
    <n v="484.18"/>
    <n v="8.44445994732895E-2"/>
    <x v="0"/>
    <x v="1"/>
    <n v="6"/>
    <n v="2025"/>
    <n v="45865"/>
    <s v="julio"/>
    <n v="2025"/>
    <x v="0"/>
    <x v="1"/>
    <n v="0.75"/>
    <n v="104.09870000000001"/>
    <d v="2024-09-01T00:00:00"/>
  </r>
  <r>
    <x v="0"/>
    <n v="842"/>
    <n v="0"/>
    <d v="2025-11-14T00:00:00"/>
    <d v="2026-02-13T00:00:00"/>
    <d v="2026-02-20T00:00:00"/>
    <x v="5"/>
    <n v="46"/>
    <m/>
    <n v="1210.2"/>
    <s v="USD"/>
    <n v="1040.7719999999999"/>
    <n v="1210.2"/>
    <n v="1"/>
    <n v="0.86"/>
    <n v="1"/>
    <n v="8.2630970087588837E-4"/>
    <x v="2"/>
    <x v="1"/>
    <n v="2"/>
    <n v="2026"/>
    <n v="46118"/>
    <s v="abril"/>
    <n v="2026"/>
    <x v="0"/>
    <x v="1"/>
    <n v="0.75"/>
    <n v="0.21499999999999997"/>
    <d v="2024-09-01T00:00:00"/>
  </r>
  <r>
    <x v="0"/>
    <n v="101"/>
    <n v="1"/>
    <d v="2024-12-01T00:00:00"/>
    <d v="2025-05-10T00:00:00"/>
    <d v="2025-05-21T00:00:00"/>
    <x v="4"/>
    <n v="49"/>
    <m/>
    <n v="56880.79"/>
    <s v="USD"/>
    <n v="48917.479399999997"/>
    <n v="56880.79"/>
    <n v="13621.02"/>
    <n v="11714.0772"/>
    <n v="13621.02"/>
    <n v="0.23946608336487593"/>
    <x v="3"/>
    <x v="0"/>
    <n v="5"/>
    <n v="2025"/>
    <n v="45843"/>
    <s v="julio"/>
    <n v="2025"/>
    <x v="0"/>
    <x v="1"/>
    <n v="0.5"/>
    <n v="5857.0385999999999"/>
    <d v="2025-01-08T00:00:00"/>
  </r>
  <r>
    <x v="0"/>
    <n v="953"/>
    <n v="0"/>
    <d v="2026-01-06T00:00:00"/>
    <d v="2026-01-07T00:00:00"/>
    <d v="2026-01-18T00:00:00"/>
    <x v="9"/>
    <n v="2"/>
    <m/>
    <n v="10472.799999999999"/>
    <s v="USD"/>
    <n v="9006.6079999999984"/>
    <n v="10472.799999999999"/>
    <n v="1047.28"/>
    <n v="900.66079999999999"/>
    <n v="1047.28"/>
    <n v="0.10000000000000002"/>
    <x v="4"/>
    <x v="2"/>
    <n v="1"/>
    <n v="2026"/>
    <n v="46085"/>
    <s v="marzo"/>
    <n v="2026"/>
    <x v="0"/>
    <x v="1"/>
    <n v="0.5"/>
    <n v="450.3304"/>
    <d v="2025-01-20T00:00:00"/>
  </r>
  <r>
    <x v="0"/>
    <n v="944"/>
    <n v="0"/>
    <d v="2025-12-24T00:00:00"/>
    <d v="2025-11-13T00:00:00"/>
    <d v="2025-11-15T00:00:00"/>
    <x v="22"/>
    <n v="52"/>
    <m/>
    <n v="84200"/>
    <s v="MXN"/>
    <n v="4041.6"/>
    <n v="4715.2"/>
    <n v="5520"/>
    <n v="264.95999999999998"/>
    <n v="309.12"/>
    <n v="6.5558194774346795E-2"/>
    <x v="3"/>
    <x v="1"/>
    <n v="11"/>
    <n v="2025"/>
    <n v="46021"/>
    <s v="diciembre"/>
    <n v="2025"/>
    <x v="0"/>
    <x v="1"/>
    <n v="0.65"/>
    <n v="92.73599999999999"/>
    <d v="2025-07-14T00:00:00"/>
  </r>
  <r>
    <x v="0"/>
    <n v="803"/>
    <n v="1"/>
    <d v="2025-10-28T00:00:00"/>
    <d v="2025-10-25T00:00:00"/>
    <d v="2025-10-28T00:00:00"/>
    <x v="9"/>
    <n v="44"/>
    <m/>
    <n v="10075"/>
    <s v="MXN"/>
    <n v="483.6"/>
    <n v="564.20000000000005"/>
    <n v="782.73"/>
    <n v="37.571040000000004"/>
    <n v="43.832880000000003"/>
    <n v="7.7690322580645163E-2"/>
    <x v="1"/>
    <x v="1"/>
    <n v="10"/>
    <n v="2025"/>
    <n v="46003"/>
    <s v="diciembre"/>
    <n v="2025"/>
    <x v="0"/>
    <x v="1"/>
    <n v="0.5"/>
    <n v="18.785520000000002"/>
    <d v="2025-01-20T00:00:00"/>
  </r>
  <r>
    <x v="0"/>
    <n v="781"/>
    <n v="0"/>
    <d v="2025-10-15T00:00:00"/>
    <d v="2025-09-25T00:00:00"/>
    <d v="2025-10-09T00:00:00"/>
    <x v="6"/>
    <n v="42"/>
    <m/>
    <n v="8424"/>
    <s v="USD"/>
    <n v="7244.64"/>
    <n v="8424"/>
    <n v="649.57000000000005"/>
    <n v="558.63020000000006"/>
    <n v="649.57000000000005"/>
    <n v="7.7109449192782537E-2"/>
    <x v="1"/>
    <x v="1"/>
    <n v="9"/>
    <n v="2025"/>
    <n v="45984"/>
    <s v="noviembre"/>
    <n v="2025"/>
    <x v="0"/>
    <x v="1"/>
    <n v="0.5"/>
    <n v="279.31510000000003"/>
    <d v="2025-01-20T00:00:00"/>
  </r>
  <r>
    <x v="0"/>
    <n v="949"/>
    <n v="0"/>
    <d v="2025-12-29T00:00:00"/>
    <d v="2025-12-06T00:00:00"/>
    <d v="2025-12-10T00:00:00"/>
    <x v="22"/>
    <n v="53"/>
    <m/>
    <n v="1685.86"/>
    <s v="USD"/>
    <n v="1449.8395999999998"/>
    <n v="1685.86"/>
    <n v="296.58"/>
    <n v="255.05879999999999"/>
    <n v="296.58"/>
    <n v="0.17592208131161546"/>
    <x v="3"/>
    <x v="1"/>
    <n v="12"/>
    <n v="2025"/>
    <n v="46046"/>
    <s v="enero"/>
    <n v="2026"/>
    <x v="0"/>
    <x v="1"/>
    <n v="0.65"/>
    <n v="89.270579999999995"/>
    <d v="2025-07-14T00:00:00"/>
  </r>
  <r>
    <x v="0"/>
    <n v="710"/>
    <n v="0"/>
    <d v="2025-09-18T00:00:00"/>
    <d v="2025-09-19T00:00:00"/>
    <d v="2025-09-29T00:00:00"/>
    <x v="2"/>
    <n v="38"/>
    <m/>
    <n v="6025"/>
    <s v="EUR"/>
    <n v="6025"/>
    <n v="6988.9999999999991"/>
    <n v="503.63"/>
    <n v="503.63"/>
    <n v="584.21079999999995"/>
    <n v="8.3590041493775927E-2"/>
    <x v="0"/>
    <x v="1"/>
    <n v="9"/>
    <n v="2025"/>
    <n v="45974"/>
    <s v="noviembre"/>
    <n v="2025"/>
    <x v="0"/>
    <x v="0"/>
    <n v="0.05"/>
    <n v="478.44849999999997"/>
    <d v="2024-10-30T00:00:00"/>
  </r>
  <r>
    <x v="0"/>
    <n v="403"/>
    <n v="0"/>
    <d v="2025-06-04T00:00:00"/>
    <d v="2025-01-13T00:00:00"/>
    <d v="2026-01-25T00:00:00"/>
    <x v="0"/>
    <n v="23"/>
    <m/>
    <n v="9550.64"/>
    <s v="USD"/>
    <n v="8213.5504000000001"/>
    <n v="9550.64"/>
    <n v="0"/>
    <n v="0"/>
    <n v="0"/>
    <n v="0"/>
    <x v="9"/>
    <x v="1"/>
    <n v="1"/>
    <n v="2025"/>
    <n v="46092"/>
    <s v="marzo"/>
    <n v="2026"/>
    <x v="0"/>
    <x v="0"/>
    <n v="0"/>
    <n v="0"/>
    <d v="2024-09-17T00:00:00"/>
  </r>
  <r>
    <x v="0"/>
    <n v="102"/>
    <n v="1"/>
    <d v="2025-01-14T00:00:00"/>
    <d v="2025-01-21T00:00:00"/>
    <d v="2025-01-26T00:00:00"/>
    <x v="5"/>
    <n v="3"/>
    <m/>
    <n v="72129.210000000006"/>
    <s v="USD"/>
    <n v="62031.120600000002"/>
    <n v="72129.210000000006"/>
    <n v="9079.81"/>
    <n v="7808.6365999999998"/>
    <n v="9079.81"/>
    <n v="0.12588256546827561"/>
    <x v="4"/>
    <x v="1"/>
    <n v="1"/>
    <n v="2025"/>
    <n v="45728"/>
    <s v="marzo"/>
    <n v="2025"/>
    <x v="0"/>
    <x v="1"/>
    <n v="0.75"/>
    <n v="1952.1591499999995"/>
    <d v="2024-09-01T00:00:00"/>
  </r>
  <r>
    <x v="1"/>
    <n v="75"/>
    <n v="0"/>
    <d v="2025-12-09T00:00:00"/>
    <d v="2026-04-09T00:00:00"/>
    <d v="2026-04-12T00:00:00"/>
    <x v="31"/>
    <n v="50"/>
    <s v="MARTINB"/>
    <n v="3546"/>
    <s v="EUR"/>
    <n v="3546"/>
    <n v="4113.3599999999997"/>
    <n v="0"/>
    <n v="0"/>
    <n v="0"/>
    <n v="0"/>
    <x v="3"/>
    <x v="1"/>
    <n v="4"/>
    <n v="2026"/>
    <n v="46169"/>
    <s v="mayo"/>
    <n v="2026"/>
    <x v="1"/>
    <x v="1"/>
    <n v="0.4"/>
    <n v="0"/>
    <d v="2025-04-07T00:00:00"/>
  </r>
  <r>
    <x v="0"/>
    <n v="701"/>
    <n v="1"/>
    <d v="2025-09-16T00:00:00"/>
    <d v="2025-08-16T00:00:00"/>
    <d v="2025-08-20T00:00:00"/>
    <x v="5"/>
    <n v="38"/>
    <m/>
    <n v="3915"/>
    <s v="USD"/>
    <n v="3366.9"/>
    <n v="3915"/>
    <n v="544.02"/>
    <n v="467.85719999999998"/>
    <n v="544.02"/>
    <n v="0.13895785440613026"/>
    <x v="0"/>
    <x v="1"/>
    <n v="8"/>
    <n v="2025"/>
    <n v="45934"/>
    <s v="octubre"/>
    <n v="2025"/>
    <x v="0"/>
    <x v="1"/>
    <n v="0.75"/>
    <n v="116.96429999999998"/>
    <d v="2024-09-01T00:00:00"/>
  </r>
  <r>
    <x v="0"/>
    <n v="702"/>
    <n v="0"/>
    <d v="2025-09-16T00:00:00"/>
    <d v="2025-11-01T00:00:00"/>
    <d v="2025-11-02T00:00:00"/>
    <x v="5"/>
    <n v="38"/>
    <m/>
    <n v="1756"/>
    <s v="USD"/>
    <n v="1510.16"/>
    <n v="1756"/>
    <n v="175.6"/>
    <n v="151.01599999999999"/>
    <n v="175.6"/>
    <n v="9.9999999999999992E-2"/>
    <x v="0"/>
    <x v="1"/>
    <n v="11"/>
    <n v="2025"/>
    <n v="46008"/>
    <s v="diciembre"/>
    <n v="2025"/>
    <x v="0"/>
    <x v="1"/>
    <n v="0.75"/>
    <n v="37.753999999999991"/>
    <d v="2024-09-01T00:00:00"/>
  </r>
  <r>
    <x v="0"/>
    <n v="808"/>
    <n v="0"/>
    <d v="2025-10-29T00:00:00"/>
    <d v="2025-12-17T00:00:00"/>
    <d v="2025-12-21T00:00:00"/>
    <x v="21"/>
    <n v="44"/>
    <s v="MARC1989"/>
    <n v="37849.53"/>
    <s v="EUR"/>
    <n v="37849.53"/>
    <n v="43905.454799999992"/>
    <n v="4699.47"/>
    <n v="4699.47"/>
    <n v="5451.3851999999997"/>
    <n v="0.12416191165385675"/>
    <x v="1"/>
    <x v="1"/>
    <n v="12"/>
    <n v="2025"/>
    <n v="46057"/>
    <s v="febrero"/>
    <n v="2026"/>
    <x v="0"/>
    <x v="0"/>
    <n v="0"/>
    <n v="4699.47"/>
    <d v="2025-07-07T00:00:00"/>
  </r>
  <r>
    <x v="0"/>
    <n v="227"/>
    <n v="1"/>
    <d v="2025-03-31T00:00:00"/>
    <d v="2025-06-16T00:00:00"/>
    <d v="2025-06-18T00:00:00"/>
    <x v="6"/>
    <n v="14"/>
    <m/>
    <n v="1822.35"/>
    <s v="USD"/>
    <n v="1567.221"/>
    <n v="1822.35"/>
    <n v="195.71"/>
    <n v="168.31059999999999"/>
    <n v="195.71"/>
    <n v="0.10739429857052707"/>
    <x v="6"/>
    <x v="1"/>
    <n v="6"/>
    <n v="2025"/>
    <n v="45871"/>
    <s v="agosto"/>
    <n v="2025"/>
    <x v="0"/>
    <x v="1"/>
    <n v="0.5"/>
    <n v="84.155299999999997"/>
    <d v="2025-01-20T00:00:00"/>
  </r>
  <r>
    <x v="0"/>
    <n v="703"/>
    <n v="0"/>
    <d v="2025-09-17T00:00:00"/>
    <d v="2026-05-19T00:00:00"/>
    <d v="2026-06-18T00:00:00"/>
    <x v="5"/>
    <n v="38"/>
    <m/>
    <n v="129987.86"/>
    <s v="USD"/>
    <n v="111789.55959999999"/>
    <n v="129987.86"/>
    <n v="16192.88"/>
    <n v="13925.8768"/>
    <n v="16192.88"/>
    <n v="0.12457224851613066"/>
    <x v="0"/>
    <x v="1"/>
    <n v="5"/>
    <n v="2026"/>
    <n v="46236"/>
    <s v="agosto"/>
    <n v="2026"/>
    <x v="0"/>
    <x v="1"/>
    <n v="0.75"/>
    <n v="3481.4691999999995"/>
    <d v="2024-09-01T00:00:00"/>
  </r>
  <r>
    <x v="0"/>
    <n v="662"/>
    <n v="0"/>
    <d v="2025-09-03T00:00:00"/>
    <d v="2025-09-19T00:00:00"/>
    <d v="2025-09-21T00:00:00"/>
    <x v="2"/>
    <n v="36"/>
    <m/>
    <n v="13936"/>
    <s v="MXN"/>
    <n v="668.928"/>
    <n v="780.41600000000005"/>
    <n v="1330"/>
    <n v="63.84"/>
    <n v="74.48"/>
    <n v="9.543628013777268E-2"/>
    <x v="0"/>
    <x v="1"/>
    <n v="9"/>
    <n v="2025"/>
    <n v="45966"/>
    <s v="noviembre"/>
    <n v="2025"/>
    <x v="0"/>
    <x v="0"/>
    <n v="0.05"/>
    <n v="60.648000000000003"/>
    <d v="2024-10-30T00:00:00"/>
  </r>
  <r>
    <x v="0"/>
    <n v="103"/>
    <n v="1"/>
    <d v="2025-01-14T00:00:00"/>
    <d v="2025-02-11T00:00:00"/>
    <d v="2025-02-23T00:00:00"/>
    <x v="2"/>
    <n v="3"/>
    <s v="JAIMEG"/>
    <n v="10240"/>
    <s v="USD"/>
    <n v="8806.4"/>
    <n v="10240"/>
    <n v="1228.8"/>
    <n v="1056.768"/>
    <n v="1228.8"/>
    <n v="0.12000000000000001"/>
    <x v="4"/>
    <x v="1"/>
    <n v="2"/>
    <n v="2025"/>
    <n v="45756"/>
    <s v="abril"/>
    <n v="2025"/>
    <x v="0"/>
    <x v="0"/>
    <n v="0.05"/>
    <n v="1003.9296000000001"/>
    <d v="2024-10-30T00:00:00"/>
  </r>
  <r>
    <x v="0"/>
    <n v="877"/>
    <n v="1"/>
    <d v="2025-12-02T00:00:00"/>
    <d v="2025-11-17T00:00:00"/>
    <d v="2025-11-26T00:00:00"/>
    <x v="4"/>
    <n v="49"/>
    <m/>
    <n v="10000"/>
    <s v="USD"/>
    <n v="8600"/>
    <n v="10000"/>
    <n v="1057.5"/>
    <n v="909.44999999999993"/>
    <n v="1057.5"/>
    <n v="0.10575"/>
    <x v="3"/>
    <x v="1"/>
    <n v="11"/>
    <n v="2025"/>
    <n v="46032"/>
    <s v="enero"/>
    <n v="2026"/>
    <x v="0"/>
    <x v="1"/>
    <n v="0.5"/>
    <n v="454.72499999999997"/>
    <d v="2025-01-08T00:00:00"/>
  </r>
  <r>
    <x v="0"/>
    <n v="837"/>
    <n v="0"/>
    <d v="2025-11-12T00:00:00"/>
    <d v="2026-01-11T00:00:00"/>
    <d v="2026-01-18T00:00:00"/>
    <x v="36"/>
    <n v="46"/>
    <s v="MARTINB"/>
    <n v="5821.37"/>
    <s v="USD"/>
    <n v="5006.3782000000001"/>
    <n v="5821.37"/>
    <n v="369.14"/>
    <n v="317.46039999999999"/>
    <n v="369.14"/>
    <n v="6.341119014939782E-2"/>
    <x v="2"/>
    <x v="1"/>
    <n v="1"/>
    <n v="2026"/>
    <n v="46085"/>
    <s v="marzo"/>
    <n v="2026"/>
    <x v="1"/>
    <x v="1"/>
    <n v="0.4"/>
    <n v="190.47623999999999"/>
    <d v="2025-10-01T00:00:00"/>
  </r>
  <r>
    <x v="0"/>
    <n v="805"/>
    <n v="0"/>
    <d v="2025-10-28T00:00:00"/>
    <d v="2025-09-26T00:00:00"/>
    <d v="2025-09-30T00:00:00"/>
    <x v="7"/>
    <n v="44"/>
    <m/>
    <n v="1238.3"/>
    <s v="USD"/>
    <n v="1064.9379999999999"/>
    <n v="1238.3"/>
    <n v="173.36"/>
    <n v="149.08960000000002"/>
    <n v="173.36"/>
    <n v="0.13999838488250024"/>
    <x v="1"/>
    <x v="1"/>
    <n v="9"/>
    <n v="2025"/>
    <n v="45975"/>
    <s v="noviembre"/>
    <n v="2025"/>
    <x v="0"/>
    <x v="0"/>
    <n v="0"/>
    <n v="149.08960000000002"/>
    <d v="2024-09-17T00:00:00"/>
  </r>
  <r>
    <x v="1"/>
    <n v="46"/>
    <n v="0"/>
    <d v="2025-10-01T00:00:00"/>
    <d v="2025-10-10T00:00:00"/>
    <d v="2025-10-25T00:00:00"/>
    <x v="13"/>
    <n v="40"/>
    <s v="ARIADNAR"/>
    <n v="1508.38"/>
    <s v="EUR"/>
    <n v="1508.38"/>
    <n v="1749.7208000000001"/>
    <n v="0"/>
    <n v="0"/>
    <n v="0"/>
    <n v="0"/>
    <x v="1"/>
    <x v="1"/>
    <n v="10"/>
    <n v="2025"/>
    <n v="46000"/>
    <s v="diciembre"/>
    <n v="2025"/>
    <x v="1"/>
    <x v="0"/>
    <n v="7.0000000000000007E-2"/>
    <n v="0"/>
    <d v="2025-03-17T00:00:00"/>
  </r>
  <r>
    <x v="0"/>
    <n v="219"/>
    <n v="1"/>
    <d v="2025-03-26T00:00:00"/>
    <d v="2025-06-05T00:00:00"/>
    <d v="2025-06-25T00:00:00"/>
    <x v="2"/>
    <n v="13"/>
    <m/>
    <n v="10185.200000000001"/>
    <s v="EUR"/>
    <n v="10185.200000000001"/>
    <n v="11814.832"/>
    <n v="496.02"/>
    <n v="496.02"/>
    <n v="575.38319999999999"/>
    <n v="4.8700074618073276E-2"/>
    <x v="6"/>
    <x v="1"/>
    <n v="6"/>
    <n v="2025"/>
    <n v="45878"/>
    <s v="agosto"/>
    <n v="2025"/>
    <x v="0"/>
    <x v="0"/>
    <n v="0.05"/>
    <n v="471.21899999999999"/>
    <d v="2024-10-30T00:00:00"/>
  </r>
  <r>
    <x v="0"/>
    <n v="269"/>
    <n v="1"/>
    <d v="2025-04-21T00:00:00"/>
    <d v="2025-04-06T00:00:00"/>
    <d v="2025-04-06T00:00:00"/>
    <x v="2"/>
    <n v="17"/>
    <m/>
    <n v="698"/>
    <s v="USD"/>
    <n v="600.28"/>
    <n v="698"/>
    <n v="0"/>
    <n v="0"/>
    <n v="0"/>
    <n v="0"/>
    <x v="7"/>
    <x v="1"/>
    <n v="4"/>
    <n v="2025"/>
    <n v="45798"/>
    <s v="mayo"/>
    <n v="2025"/>
    <x v="0"/>
    <x v="0"/>
    <n v="0.05"/>
    <n v="0"/>
    <d v="2024-10-30T00:00:00"/>
  </r>
  <r>
    <x v="0"/>
    <n v="922"/>
    <n v="0"/>
    <d v="2025-12-16T00:00:00"/>
    <d v="2025-11-09T00:00:00"/>
    <d v="2025-11-11T00:00:00"/>
    <x v="22"/>
    <n v="51"/>
    <m/>
    <n v="2403.5"/>
    <s v="EUR"/>
    <n v="2403.5"/>
    <n v="2788.06"/>
    <n v="216.35"/>
    <n v="216.35"/>
    <n v="250.96599999999998"/>
    <n v="9.0014562096941961E-2"/>
    <x v="3"/>
    <x v="1"/>
    <n v="11"/>
    <n v="2025"/>
    <n v="46017"/>
    <s v="diciembre"/>
    <n v="2025"/>
    <x v="0"/>
    <x v="1"/>
    <n v="0.65"/>
    <n v="75.722499999999997"/>
    <d v="2025-07-14T00:00:00"/>
  </r>
  <r>
    <x v="0"/>
    <n v="175"/>
    <n v="1"/>
    <d v="2025-02-20T00:00:00"/>
    <d v="2025-05-22T00:00:00"/>
    <d v="2025-06-02T00:00:00"/>
    <x v="3"/>
    <n v="8"/>
    <s v="MARC1989"/>
    <n v="72356.42"/>
    <s v="USD"/>
    <n v="62226.521199999996"/>
    <n v="72356.42"/>
    <n v="8449.42"/>
    <n v="7266.5011999999997"/>
    <n v="8449.42"/>
    <n v="0.11677498693274212"/>
    <x v="5"/>
    <x v="1"/>
    <n v="5"/>
    <n v="2025"/>
    <n v="45855"/>
    <s v="julio"/>
    <n v="2025"/>
    <x v="0"/>
    <x v="1"/>
    <n v="0.5"/>
    <n v="3633.2505999999998"/>
    <d v="2024-11-28T00:00:00"/>
  </r>
  <r>
    <x v="0"/>
    <n v="806"/>
    <n v="0"/>
    <d v="2025-10-28T00:00:00"/>
    <d v="2025-11-12T00:00:00"/>
    <d v="2025-11-17T00:00:00"/>
    <x v="19"/>
    <n v="44"/>
    <m/>
    <n v="14262"/>
    <s v="USD"/>
    <n v="12265.32"/>
    <n v="14262"/>
    <n v="1426.2"/>
    <n v="1226.5319999999999"/>
    <n v="1426.2"/>
    <n v="9.9999999999999992E-2"/>
    <x v="1"/>
    <x v="1"/>
    <n v="11"/>
    <n v="2025"/>
    <n v="46023"/>
    <s v="enero"/>
    <n v="2026"/>
    <x v="0"/>
    <x v="1"/>
    <n v="0.6"/>
    <n v="490.61279999999999"/>
    <d v="2025-03-24T00:00:00"/>
  </r>
  <r>
    <x v="0"/>
    <n v="774"/>
    <n v="0"/>
    <d v="2025-10-13T00:00:00"/>
    <d v="2025-12-23T00:00:00"/>
    <d v="2026-01-14T00:00:00"/>
    <x v="22"/>
    <n v="42"/>
    <m/>
    <n v="959220"/>
    <s v="JPY"/>
    <n v="5275.71"/>
    <n v="6139.0080000000007"/>
    <n v="79276"/>
    <n v="436.01799999999997"/>
    <n v="507.3664"/>
    <n v="8.2646316799065908E-2"/>
    <x v="1"/>
    <x v="1"/>
    <n v="12"/>
    <n v="2025"/>
    <n v="46081"/>
    <s v="febrero"/>
    <n v="2026"/>
    <x v="0"/>
    <x v="1"/>
    <n v="0.65"/>
    <n v="152.60629999999998"/>
    <d v="2025-07-14T00:00:00"/>
  </r>
  <r>
    <x v="1"/>
    <n v="13"/>
    <n v="1"/>
    <d v="2025-06-02T00:00:00"/>
    <d v="2025-07-22T00:00:00"/>
    <d v="2025-07-27T00:00:00"/>
    <x v="12"/>
    <n v="23"/>
    <s v="TATIANAP"/>
    <n v="27952"/>
    <s v="EUR"/>
    <n v="27952"/>
    <n v="32424.319999999996"/>
    <n v="6452"/>
    <n v="6452"/>
    <n v="7484.32"/>
    <n v="0.23082427017744706"/>
    <x v="9"/>
    <x v="1"/>
    <n v="7"/>
    <n v="2025"/>
    <n v="45910"/>
    <s v="septiembre"/>
    <n v="2025"/>
    <x v="1"/>
    <x v="0"/>
    <n v="7.0000000000000007E-2"/>
    <n v="6000.36"/>
    <d v="2025-03-17T00:00:00"/>
  </r>
  <r>
    <x v="0"/>
    <n v="278"/>
    <n v="0"/>
    <d v="2025-04-23T00:00:00"/>
    <d v="2025-11-12T00:00:00"/>
    <d v="2025-11-25T00:00:00"/>
    <x v="4"/>
    <n v="17"/>
    <m/>
    <n v="29028"/>
    <s v="USD"/>
    <n v="24964.079999999998"/>
    <n v="29028"/>
    <n v="3079.55"/>
    <n v="2648.413"/>
    <n v="3079.55"/>
    <n v="0.10608894860135043"/>
    <x v="7"/>
    <x v="1"/>
    <n v="11"/>
    <n v="2025"/>
    <n v="46031"/>
    <s v="enero"/>
    <n v="2026"/>
    <x v="0"/>
    <x v="1"/>
    <n v="0.5"/>
    <n v="1324.2065"/>
    <d v="2025-01-08T00:00:00"/>
  </r>
  <r>
    <x v="0"/>
    <n v="421"/>
    <n v="0"/>
    <d v="2025-06-13T00:00:00"/>
    <d v="2025-07-23T00:00:00"/>
    <d v="2025-11-27T00:00:00"/>
    <x v="0"/>
    <n v="24"/>
    <s v="MARC1989"/>
    <n v="17962.830000000002"/>
    <s v="USD"/>
    <n v="15448.033800000001"/>
    <n v="17962.830000000002"/>
    <n v="785.34"/>
    <n v="675.39240000000007"/>
    <n v="785.34"/>
    <n v="4.3720282383121145E-2"/>
    <x v="9"/>
    <x v="1"/>
    <n v="7"/>
    <n v="2025"/>
    <n v="46033"/>
    <s v="enero"/>
    <n v="2026"/>
    <x v="0"/>
    <x v="0"/>
    <n v="0"/>
    <n v="675.39240000000007"/>
    <d v="2024-09-17T00:00:00"/>
  </r>
  <r>
    <x v="0"/>
    <n v="745"/>
    <n v="0"/>
    <d v="2025-09-30T00:00:00"/>
    <d v="2025-11-06T00:00:00"/>
    <d v="2025-11-09T00:00:00"/>
    <x v="5"/>
    <n v="40"/>
    <m/>
    <n v="11714.05"/>
    <s v="USD"/>
    <n v="10074.082999999999"/>
    <n v="11714.05"/>
    <n v="958.24"/>
    <n v="824.08640000000003"/>
    <n v="958.24"/>
    <n v="8.1802621638118342E-2"/>
    <x v="0"/>
    <x v="1"/>
    <n v="11"/>
    <n v="2025"/>
    <n v="46015"/>
    <s v="diciembre"/>
    <n v="2025"/>
    <x v="0"/>
    <x v="1"/>
    <n v="0.75"/>
    <n v="206.02160000000003"/>
    <d v="2024-09-01T00:00:00"/>
  </r>
  <r>
    <x v="1"/>
    <n v="58"/>
    <n v="0"/>
    <d v="2025-11-04T00:00:00"/>
    <d v="2025-11-07T00:00:00"/>
    <d v="2025-11-08T00:00:00"/>
    <x v="29"/>
    <n v="45"/>
    <m/>
    <n v="533.6"/>
    <s v="EUR"/>
    <n v="533.6"/>
    <n v="618.976"/>
    <n v="159"/>
    <n v="159"/>
    <n v="184.44"/>
    <n v="0.29797601199400298"/>
    <x v="2"/>
    <x v="1"/>
    <n v="11"/>
    <n v="2025"/>
    <n v="46014"/>
    <s v="diciembre"/>
    <n v="2025"/>
    <x v="1"/>
    <x v="1"/>
    <n v="0.4"/>
    <n v="95.4"/>
    <d v="2025-07-23T00:00:00"/>
  </r>
  <r>
    <x v="0"/>
    <n v="819"/>
    <n v="0"/>
    <d v="2025-11-04T00:00:00"/>
    <d v="2025-11-09T00:00:00"/>
    <d v="2026-04-15T00:00:00"/>
    <x v="23"/>
    <n v="45"/>
    <m/>
    <n v="3310.97"/>
    <s v="USD"/>
    <n v="2847.4341999999997"/>
    <n v="3310.97"/>
    <n v="180.32"/>
    <n v="155.0752"/>
    <n v="180.32"/>
    <n v="5.446138140786537E-2"/>
    <x v="2"/>
    <x v="1"/>
    <n v="11"/>
    <n v="2025"/>
    <n v="46172"/>
    <s v="mayo"/>
    <n v="2026"/>
    <x v="1"/>
    <x v="0"/>
    <n v="7.0000000000000007E-2"/>
    <n v="144.21993599999999"/>
    <d v="2025-03-17T00:00:00"/>
  </r>
  <r>
    <x v="0"/>
    <n v="322"/>
    <n v="0"/>
    <d v="2025-05-08T00:00:00"/>
    <d v="2025-07-06T00:00:00"/>
    <d v="2025-07-06T00:00:00"/>
    <x v="2"/>
    <n v="19"/>
    <m/>
    <n v="1401"/>
    <s v="USD"/>
    <n v="1204.8599999999999"/>
    <n v="1401"/>
    <n v="0"/>
    <n v="0"/>
    <n v="0"/>
    <n v="0"/>
    <x v="8"/>
    <x v="1"/>
    <n v="7"/>
    <n v="2025"/>
    <n v="45889"/>
    <s v="agosto"/>
    <n v="2025"/>
    <x v="0"/>
    <x v="0"/>
    <n v="0.05"/>
    <n v="0"/>
    <d v="2024-10-30T00:00:00"/>
  </r>
  <r>
    <x v="0"/>
    <n v="386"/>
    <n v="1"/>
    <d v="2025-05-30T00:00:00"/>
    <d v="2025-03-12T00:00:00"/>
    <d v="2025-03-14T00:00:00"/>
    <x v="15"/>
    <n v="22"/>
    <m/>
    <n v="740"/>
    <s v="USD"/>
    <n v="636.4"/>
    <n v="740"/>
    <n v="79.05"/>
    <n v="67.98299999999999"/>
    <n v="79.05"/>
    <n v="0.10682432432432432"/>
    <x v="8"/>
    <x v="1"/>
    <n v="3"/>
    <n v="2025"/>
    <n v="45775"/>
    <s v="abril"/>
    <n v="2025"/>
    <x v="0"/>
    <x v="1"/>
    <n v="0.5"/>
    <n v="33.991499999999995"/>
    <d v="2025-04-15T00:00:00"/>
  </r>
  <r>
    <x v="0"/>
    <n v="379"/>
    <n v="1"/>
    <d v="2025-05-28T00:00:00"/>
    <d v="2025-06-19T00:00:00"/>
    <d v="2025-06-23T00:00:00"/>
    <x v="0"/>
    <n v="22"/>
    <s v="JAIMEG,MARIELLAP"/>
    <n v="48164.24"/>
    <s v="USD"/>
    <n v="41421.246399999996"/>
    <n v="48164.24"/>
    <n v="7659.78"/>
    <n v="6587.4107999999997"/>
    <n v="7659.78"/>
    <n v="0.1590345866559921"/>
    <x v="8"/>
    <x v="1"/>
    <n v="6"/>
    <n v="2025"/>
    <n v="45876"/>
    <s v="agosto"/>
    <n v="2025"/>
    <x v="0"/>
    <x v="0"/>
    <n v="0"/>
    <n v="6587.4107999999997"/>
    <d v="2024-09-17T00:00:00"/>
  </r>
  <r>
    <x v="0"/>
    <n v="310"/>
    <n v="1"/>
    <d v="2025-05-07T00:00:00"/>
    <d v="2025-06-12T00:00:00"/>
    <d v="2025-06-30T00:00:00"/>
    <x v="12"/>
    <n v="19"/>
    <s v="JAIMEG"/>
    <n v="1593327.99"/>
    <s v="MXN"/>
    <n v="76479.743520000004"/>
    <n v="89226.367440000002"/>
    <n v="265427.59000000003"/>
    <n v="12740.524320000002"/>
    <n v="14863.945040000002"/>
    <n v="0.16658691221510522"/>
    <x v="8"/>
    <x v="1"/>
    <n v="6"/>
    <n v="2025"/>
    <n v="45883"/>
    <s v="agosto"/>
    <n v="2025"/>
    <x v="1"/>
    <x v="0"/>
    <n v="7.0000000000000007E-2"/>
    <n v="11848.687617600002"/>
    <d v="2025-03-17T00:00:00"/>
  </r>
  <r>
    <x v="0"/>
    <n v="483"/>
    <n v="1"/>
    <d v="2025-07-04T00:00:00"/>
    <d v="2025-07-07T00:00:00"/>
    <d v="2025-07-11T00:00:00"/>
    <x v="2"/>
    <n v="27"/>
    <m/>
    <n v="11170"/>
    <s v="GPB"/>
    <n v="12845.499999999998"/>
    <n v="14967.800000000001"/>
    <n v="930.84"/>
    <n v="1070.4659999999999"/>
    <n v="1247.3256000000001"/>
    <n v="8.3333930170098477E-2"/>
    <x v="10"/>
    <x v="1"/>
    <n v="7"/>
    <n v="2025"/>
    <n v="45894"/>
    <s v="agosto"/>
    <n v="2025"/>
    <x v="0"/>
    <x v="0"/>
    <n v="0.05"/>
    <n v="1016.9426999999999"/>
    <d v="2024-10-30T00:00:00"/>
  </r>
  <r>
    <x v="1"/>
    <n v="76"/>
    <n v="0"/>
    <d v="2025-12-09T00:00:00"/>
    <d v="2026-01-14T00:00:00"/>
    <d v="2026-01-18T00:00:00"/>
    <x v="30"/>
    <n v="50"/>
    <s v="MARTINB"/>
    <n v="1056"/>
    <s v="EUR"/>
    <n v="1056"/>
    <n v="1224.9599999999998"/>
    <n v="96"/>
    <n v="96"/>
    <n v="111.35999999999999"/>
    <n v="9.0909090909090912E-2"/>
    <x v="3"/>
    <x v="1"/>
    <n v="1"/>
    <n v="2026"/>
    <n v="46085"/>
    <s v="marzo"/>
    <n v="2026"/>
    <x v="1"/>
    <x v="1"/>
    <n v="0.4"/>
    <n v="57.599999999999994"/>
    <d v="2025-06-16T00:00:00"/>
  </r>
  <r>
    <x v="0"/>
    <n v="926"/>
    <n v="0"/>
    <d v="2025-12-17T00:00:00"/>
    <d v="2025-12-14T00:00:00"/>
    <d v="2025-12-17T00:00:00"/>
    <x v="22"/>
    <n v="51"/>
    <m/>
    <n v="1383.74"/>
    <s v="USD"/>
    <n v="1190.0164"/>
    <n v="1383.74"/>
    <n v="0"/>
    <n v="0"/>
    <n v="0"/>
    <n v="0"/>
    <x v="3"/>
    <x v="1"/>
    <n v="12"/>
    <n v="2025"/>
    <n v="46053"/>
    <s v="enero"/>
    <n v="2026"/>
    <x v="0"/>
    <x v="1"/>
    <n v="0.65"/>
    <n v="0"/>
    <d v="2025-07-14T00:00:00"/>
  </r>
  <r>
    <x v="0"/>
    <n v="104"/>
    <n v="0"/>
    <d v="2025-01-14T00:00:00"/>
    <d v="2025-02-12T00:00:00"/>
    <d v="2025-02-23T00:00:00"/>
    <x v="2"/>
    <n v="3"/>
    <s v="JAIMEG"/>
    <n v="20060.21"/>
    <s v="USD"/>
    <n v="17251.780599999998"/>
    <n v="20060.21"/>
    <n v="1559.13"/>
    <n v="1340.8518000000001"/>
    <n v="1559.13"/>
    <n v="7.7722516364484739E-2"/>
    <x v="4"/>
    <x v="1"/>
    <n v="2"/>
    <n v="2025"/>
    <n v="45756"/>
    <s v="abril"/>
    <n v="2025"/>
    <x v="0"/>
    <x v="0"/>
    <n v="0.05"/>
    <n v="1273.8092100000001"/>
    <d v="2024-10-30T00:00:00"/>
  </r>
  <r>
    <x v="0"/>
    <n v="519"/>
    <n v="1"/>
    <d v="2025-07-18T00:00:00"/>
    <d v="2025-06-13T00:00:00"/>
    <d v="2025-09-03T00:00:00"/>
    <x v="5"/>
    <n v="29"/>
    <m/>
    <n v="1648.65"/>
    <s v="USD"/>
    <n v="1417.8390000000002"/>
    <n v="1648.65"/>
    <n v="0"/>
    <n v="0"/>
    <n v="0"/>
    <n v="0"/>
    <x v="10"/>
    <x v="1"/>
    <n v="6"/>
    <n v="2025"/>
    <n v="45948"/>
    <s v="octubre"/>
    <n v="2025"/>
    <x v="0"/>
    <x v="1"/>
    <n v="0.75"/>
    <n v="0"/>
    <d v="2024-09-01T00:00:00"/>
  </r>
  <r>
    <x v="0"/>
    <n v="951"/>
    <n v="0"/>
    <d v="2025-12-30T00:00:00"/>
    <d v="2026-03-13T00:00:00"/>
    <d v="2026-03-18T00:00:00"/>
    <x v="0"/>
    <n v="53"/>
    <m/>
    <n v="100000"/>
    <s v="MXN"/>
    <n v="4800"/>
    <n v="5600"/>
    <n v="1000"/>
    <n v="48"/>
    <n v="56"/>
    <n v="0.01"/>
    <x v="3"/>
    <x v="1"/>
    <n v="3"/>
    <n v="2026"/>
    <n v="46144"/>
    <s v="mayo"/>
    <n v="2026"/>
    <x v="0"/>
    <x v="0"/>
    <n v="0"/>
    <n v="48"/>
    <d v="2024-09-17T00:00:00"/>
  </r>
  <r>
    <x v="0"/>
    <n v="105"/>
    <n v="1"/>
    <d v="2025-01-14T00:00:00"/>
    <d v="2025-01-17T00:00:00"/>
    <d v="2025-01-18T00:00:00"/>
    <x v="2"/>
    <n v="3"/>
    <s v="JAIMEG"/>
    <n v="268"/>
    <s v="USD"/>
    <n v="230.48"/>
    <n v="268"/>
    <n v="22.77"/>
    <n v="19.5822"/>
    <n v="22.77"/>
    <n v="8.4962686567164186E-2"/>
    <x v="4"/>
    <x v="1"/>
    <n v="1"/>
    <n v="2025"/>
    <n v="45720"/>
    <s v="marzo"/>
    <n v="2025"/>
    <x v="0"/>
    <x v="0"/>
    <n v="0.05"/>
    <n v="18.603090000000002"/>
    <d v="2024-10-30T00:00:00"/>
  </r>
  <r>
    <x v="0"/>
    <n v="273"/>
    <n v="0"/>
    <d v="2025-04-21T00:00:00"/>
    <d v="2025-04-30T00:00:00"/>
    <d v="2025-05-05T00:00:00"/>
    <x v="2"/>
    <n v="17"/>
    <m/>
    <n v="3613.5"/>
    <s v="EUR"/>
    <n v="3613.5"/>
    <n v="4191.66"/>
    <n v="337.35"/>
    <n v="337.35"/>
    <n v="391.32600000000002"/>
    <n v="9.3358239933582401E-2"/>
    <x v="7"/>
    <x v="1"/>
    <n v="4"/>
    <n v="2025"/>
    <n v="45827"/>
    <s v="junio"/>
    <n v="2025"/>
    <x v="0"/>
    <x v="0"/>
    <n v="0.05"/>
    <n v="320.48250000000002"/>
    <d v="2024-10-30T00:00:00"/>
  </r>
  <r>
    <x v="0"/>
    <n v="458"/>
    <n v="1"/>
    <d v="2025-06-26T00:00:00"/>
    <d v="2025-05-18T00:00:00"/>
    <d v="2025-06-18T00:00:00"/>
    <x v="5"/>
    <n v="26"/>
    <m/>
    <n v="1465"/>
    <s v="USD"/>
    <n v="1259.9000000000001"/>
    <n v="1465"/>
    <n v="150.75"/>
    <n v="129.64500000000001"/>
    <n v="150.75"/>
    <n v="0.10290102389078498"/>
    <x v="9"/>
    <x v="1"/>
    <n v="5"/>
    <n v="2025"/>
    <n v="45871"/>
    <s v="agosto"/>
    <n v="2025"/>
    <x v="0"/>
    <x v="1"/>
    <n v="0.75"/>
    <n v="32.411249999999995"/>
    <d v="2024-09-01T00:00:00"/>
  </r>
  <r>
    <x v="0"/>
    <n v="577"/>
    <n v="0"/>
    <d v="2025-08-13T00:00:00"/>
    <d v="2025-08-01T00:00:00"/>
    <d v="2025-08-09T00:00:00"/>
    <x v="32"/>
    <n v="33"/>
    <m/>
    <n v="22553.15"/>
    <s v="USD"/>
    <n v="19395.709000000003"/>
    <n v="22553.15"/>
    <n v="2083.59"/>
    <n v="1791.8874000000001"/>
    <n v="2083.59"/>
    <n v="9.238576429456638E-2"/>
    <x v="11"/>
    <x v="1"/>
    <n v="8"/>
    <n v="2025"/>
    <n v="45923"/>
    <s v="septiembre"/>
    <n v="2025"/>
    <x v="0"/>
    <x v="1"/>
    <n v="0.5"/>
    <n v="895.94370000000004"/>
    <d v="2025-06-23T00:00:00"/>
  </r>
  <r>
    <x v="0"/>
    <n v="791"/>
    <n v="0"/>
    <d v="2025-10-21T00:00:00"/>
    <d v="2025-10-27T00:00:00"/>
    <d v="2025-11-01T00:00:00"/>
    <x v="0"/>
    <n v="43"/>
    <s v="MARC1989"/>
    <n v="2042.72"/>
    <s v="EUR"/>
    <n v="2042.72"/>
    <n v="2369.5551999999998"/>
    <n v="189.1"/>
    <n v="189.1"/>
    <n v="219.35599999999997"/>
    <n v="9.2572648233727572E-2"/>
    <x v="1"/>
    <x v="1"/>
    <n v="10"/>
    <n v="2025"/>
    <n v="46007"/>
    <s v="diciembre"/>
    <n v="2025"/>
    <x v="0"/>
    <x v="0"/>
    <n v="0"/>
    <n v="189.1"/>
    <d v="2024-09-17T00:00:00"/>
  </r>
  <r>
    <x v="0"/>
    <n v="920"/>
    <n v="1"/>
    <d v="2025-12-16T00:00:00"/>
    <d v="2025-10-24T00:00:00"/>
    <d v="2025-10-27T00:00:00"/>
    <x v="22"/>
    <n v="51"/>
    <m/>
    <n v="5067.5200000000004"/>
    <s v="USD"/>
    <n v="4358.0672000000004"/>
    <n v="5067.5200000000004"/>
    <n v="361.9"/>
    <n v="311.23399999999998"/>
    <n v="361.9"/>
    <n v="7.1415603687799936E-2"/>
    <x v="3"/>
    <x v="1"/>
    <n v="10"/>
    <n v="2025"/>
    <n v="46002"/>
    <s v="diciembre"/>
    <n v="2025"/>
    <x v="0"/>
    <x v="1"/>
    <n v="0.65"/>
    <n v="108.93189999999998"/>
    <d v="2025-07-14T00:00:00"/>
  </r>
  <r>
    <x v="0"/>
    <n v="912"/>
    <n v="1"/>
    <d v="2025-12-11T00:00:00"/>
    <d v="2025-07-09T00:00:00"/>
    <d v="2025-07-11T00:00:00"/>
    <x v="5"/>
    <n v="50"/>
    <m/>
    <n v="2058"/>
    <s v="USD"/>
    <n v="1769.8799999999999"/>
    <n v="2058"/>
    <n v="170.37"/>
    <n v="146.51820000000001"/>
    <n v="170.37"/>
    <n v="8.2784256559766775E-2"/>
    <x v="3"/>
    <x v="1"/>
    <n v="7"/>
    <n v="2025"/>
    <n v="45894"/>
    <s v="agosto"/>
    <n v="2025"/>
    <x v="0"/>
    <x v="1"/>
    <n v="0.75"/>
    <n v="36.629549999999995"/>
    <d v="2024-09-01T00:00:00"/>
  </r>
  <r>
    <x v="0"/>
    <n v="106"/>
    <n v="1"/>
    <d v="2025-01-14T00:00:00"/>
    <d v="2025-01-17T00:00:00"/>
    <d v="2025-01-18T00:00:00"/>
    <x v="2"/>
    <n v="3"/>
    <s v="JAIMEG"/>
    <n v="268"/>
    <s v="USD"/>
    <n v="230.48"/>
    <n v="268"/>
    <n v="21.2"/>
    <n v="18.231999999999999"/>
    <n v="21.2"/>
    <n v="7.9104477611940296E-2"/>
    <x v="4"/>
    <x v="1"/>
    <n v="1"/>
    <n v="2025"/>
    <n v="45720"/>
    <s v="marzo"/>
    <n v="2025"/>
    <x v="0"/>
    <x v="0"/>
    <n v="0.05"/>
    <n v="17.320399999999999"/>
    <d v="2024-10-30T00:00:00"/>
  </r>
  <r>
    <x v="0"/>
    <n v="894"/>
    <n v="0"/>
    <d v="2025-12-05T00:00:00"/>
    <d v="2025-12-05T00:00:00"/>
    <d v="2025-12-07T00:00:00"/>
    <x v="20"/>
    <n v="49"/>
    <s v="DIANAM,MARC1989"/>
    <n v="6855.53"/>
    <s v="MXN"/>
    <n v="329.06543999999997"/>
    <n v="383.90967999999998"/>
    <n v="800"/>
    <n v="38.4"/>
    <n v="44.800000000000004"/>
    <n v="0.11669411409475271"/>
    <x v="3"/>
    <x v="1"/>
    <n v="12"/>
    <n v="2025"/>
    <n v="46043"/>
    <s v="enero"/>
    <n v="2026"/>
    <x v="0"/>
    <x v="0"/>
    <n v="0.05"/>
    <n v="36.479999999999997"/>
    <d v="2025-03-03T00:00:00"/>
  </r>
  <r>
    <x v="0"/>
    <n v="179"/>
    <n v="1"/>
    <d v="2025-02-24T00:00:00"/>
    <d v="2025-05-02T00:00:00"/>
    <d v="2025-05-04T00:00:00"/>
    <x v="10"/>
    <n v="9"/>
    <m/>
    <n v="2598.7600000000002"/>
    <s v="USD"/>
    <n v="2234.9336000000003"/>
    <n v="2598.7600000000002"/>
    <n v="296.10000000000002"/>
    <n v="254.64600000000002"/>
    <n v="296.10000000000002"/>
    <n v="0.11393895550185472"/>
    <x v="5"/>
    <x v="1"/>
    <n v="5"/>
    <n v="2025"/>
    <n v="45826"/>
    <s v="junio"/>
    <n v="2025"/>
    <x v="0"/>
    <x v="1"/>
    <n v="0.5"/>
    <n v="127.32300000000001"/>
    <d v="2025-02-07T00:00:00"/>
  </r>
  <r>
    <x v="0"/>
    <n v="107"/>
    <n v="1"/>
    <d v="2025-01-14T00:00:00"/>
    <d v="2025-01-17T00:00:00"/>
    <d v="2025-01-18T00:00:00"/>
    <x v="2"/>
    <n v="3"/>
    <s v="JAIMEG"/>
    <n v="494"/>
    <s v="USD"/>
    <n v="424.84"/>
    <n v="494"/>
    <n v="41.1"/>
    <n v="35.346000000000004"/>
    <n v="41.1"/>
    <n v="8.3198380566801636E-2"/>
    <x v="4"/>
    <x v="1"/>
    <n v="1"/>
    <n v="2025"/>
    <n v="45720"/>
    <s v="marzo"/>
    <n v="2025"/>
    <x v="0"/>
    <x v="0"/>
    <n v="0.05"/>
    <n v="33.578700000000005"/>
    <d v="2024-10-30T00:00:00"/>
  </r>
  <r>
    <x v="0"/>
    <n v="763"/>
    <n v="0"/>
    <d v="2025-10-09T00:00:00"/>
    <d v="2025-12-05T00:00:00"/>
    <d v="2025-12-08T00:00:00"/>
    <x v="5"/>
    <n v="41"/>
    <m/>
    <n v="6904.56"/>
    <s v="EUR"/>
    <n v="6904.56"/>
    <n v="8009.2896000000001"/>
    <n v="889.61"/>
    <n v="889.61"/>
    <n v="1031.9476"/>
    <n v="0.1288438365370132"/>
    <x v="1"/>
    <x v="1"/>
    <n v="12"/>
    <n v="2025"/>
    <n v="46044"/>
    <s v="enero"/>
    <n v="2026"/>
    <x v="0"/>
    <x v="1"/>
    <n v="0.75"/>
    <n v="222.40250000000003"/>
    <d v="2024-09-01T00:00:00"/>
  </r>
  <r>
    <x v="0"/>
    <n v="429"/>
    <n v="1"/>
    <d v="2025-06-17T00:00:00"/>
    <d v="2025-07-17T00:00:00"/>
    <d v="2025-07-20T00:00:00"/>
    <x v="9"/>
    <n v="25"/>
    <m/>
    <n v="18950.68"/>
    <s v="USD"/>
    <n v="16297.584800000001"/>
    <n v="18950.68"/>
    <n v="930"/>
    <n v="799.8"/>
    <n v="930"/>
    <n v="4.9074756156507311E-2"/>
    <x v="9"/>
    <x v="1"/>
    <n v="7"/>
    <n v="2025"/>
    <n v="45903"/>
    <s v="septiembre"/>
    <n v="2025"/>
    <x v="0"/>
    <x v="1"/>
    <n v="0.5"/>
    <n v="399.9"/>
    <d v="2025-01-20T00:00:00"/>
  </r>
  <r>
    <x v="0"/>
    <n v="770"/>
    <n v="0"/>
    <d v="2025-10-13T00:00:00"/>
    <d v="2025-11-22T00:00:00"/>
    <d v="2025-11-25T00:00:00"/>
    <x v="12"/>
    <n v="42"/>
    <m/>
    <n v="5943.6"/>
    <s v="EUR"/>
    <n v="5943.6"/>
    <n v="6894.576"/>
    <n v="585"/>
    <n v="585"/>
    <n v="678.59999999999991"/>
    <n v="9.8425196850393692E-2"/>
    <x v="1"/>
    <x v="1"/>
    <n v="11"/>
    <n v="2025"/>
    <n v="46031"/>
    <s v="enero"/>
    <n v="2026"/>
    <x v="1"/>
    <x v="0"/>
    <n v="7.0000000000000007E-2"/>
    <n v="544.04999999999995"/>
    <d v="2025-03-17T00:00:00"/>
  </r>
  <r>
    <x v="0"/>
    <n v="616"/>
    <n v="1"/>
    <d v="2025-08-25T00:00:00"/>
    <d v="2025-08-01T00:00:00"/>
    <d v="2025-08-10T00:00:00"/>
    <x v="22"/>
    <n v="35"/>
    <m/>
    <n v="4752"/>
    <s v="CHF"/>
    <n v="5084.6400000000003"/>
    <n v="5940"/>
    <n v="445.99"/>
    <n v="477.20930000000004"/>
    <n v="557.48749999999995"/>
    <n v="9.385311447811448E-2"/>
    <x v="11"/>
    <x v="1"/>
    <n v="8"/>
    <n v="2025"/>
    <n v="45924"/>
    <s v="septiembre"/>
    <n v="2025"/>
    <x v="0"/>
    <x v="1"/>
    <n v="0.65"/>
    <n v="167.02325500000001"/>
    <d v="2025-07-14T00:00:00"/>
  </r>
  <r>
    <x v="0"/>
    <n v="108"/>
    <n v="1"/>
    <d v="2024-12-27T00:00:00"/>
    <d v="2024-12-21T00:00:00"/>
    <d v="2024-12-30T00:00:00"/>
    <x v="5"/>
    <n v="52"/>
    <m/>
    <n v="76619.67"/>
    <s v="USD"/>
    <n v="65892.916199999992"/>
    <n v="76619.67"/>
    <n v="6812.1"/>
    <n v="5858.4059999999999"/>
    <n v="6812.1"/>
    <n v="8.8907978851905795E-2"/>
    <x v="3"/>
    <x v="0"/>
    <n v="12"/>
    <n v="2024"/>
    <n v="45701"/>
    <s v="febrero"/>
    <n v="2025"/>
    <x v="0"/>
    <x v="1"/>
    <n v="0.75"/>
    <n v="1464.6014999999998"/>
    <d v="2024-09-01T00:00:00"/>
  </r>
  <r>
    <x v="0"/>
    <n v="155"/>
    <n v="0"/>
    <d v="2025-02-11T00:00:00"/>
    <d v="2025-03-22T00:00:00"/>
    <d v="2025-03-28T00:00:00"/>
    <x v="3"/>
    <n v="7"/>
    <m/>
    <n v="15081"/>
    <s v="USD"/>
    <n v="12969.66"/>
    <n v="15081"/>
    <n v="1906.74"/>
    <n v="1639.7963999999999"/>
    <n v="1906.74"/>
    <n v="0.12643326039387309"/>
    <x v="5"/>
    <x v="1"/>
    <n v="3"/>
    <n v="2025"/>
    <n v="45789"/>
    <s v="mayo"/>
    <n v="2025"/>
    <x v="0"/>
    <x v="1"/>
    <n v="0.5"/>
    <n v="819.89819999999997"/>
    <d v="2024-11-28T00:00:00"/>
  </r>
  <r>
    <x v="0"/>
    <n v="731"/>
    <n v="0"/>
    <d v="2025-09-25T00:00:00"/>
    <d v="2025-12-31T00:00:00"/>
    <d v="2026-01-15T00:00:00"/>
    <x v="6"/>
    <n v="39"/>
    <m/>
    <n v="18000"/>
    <s v="USD"/>
    <n v="15480"/>
    <n v="18000"/>
    <n v="1350"/>
    <n v="1161"/>
    <n v="1350"/>
    <n v="7.4999999999999997E-2"/>
    <x v="0"/>
    <x v="1"/>
    <n v="12"/>
    <n v="2025"/>
    <n v="46082"/>
    <s v="marzo"/>
    <n v="2026"/>
    <x v="0"/>
    <x v="1"/>
    <n v="0.5"/>
    <n v="580.5"/>
    <d v="2025-01-20T00:00:00"/>
  </r>
  <r>
    <x v="0"/>
    <n v="161"/>
    <n v="1"/>
    <d v="2025-02-12T00:00:00"/>
    <d v="2025-07-15T00:00:00"/>
    <d v="2025-07-21T00:00:00"/>
    <x v="4"/>
    <n v="7"/>
    <m/>
    <n v="6759"/>
    <s v="USD"/>
    <n v="5812.74"/>
    <n v="6759"/>
    <n v="227.94"/>
    <n v="196.0284"/>
    <n v="227.94"/>
    <n v="3.3723923657345764E-2"/>
    <x v="5"/>
    <x v="1"/>
    <n v="7"/>
    <n v="2025"/>
    <n v="45904"/>
    <s v="septiembre"/>
    <n v="2025"/>
    <x v="0"/>
    <x v="1"/>
    <n v="0.5"/>
    <n v="98.014200000000002"/>
    <d v="2025-01-08T00:00:00"/>
  </r>
  <r>
    <x v="0"/>
    <n v="109"/>
    <n v="1"/>
    <d v="2025-01-14T00:00:00"/>
    <d v="2025-02-13T00:00:00"/>
    <d v="2025-02-17T00:00:00"/>
    <x v="5"/>
    <n v="3"/>
    <m/>
    <n v="95573"/>
    <s v="MXN"/>
    <n v="4587.5039999999999"/>
    <n v="5352.0879999999997"/>
    <n v="0"/>
    <n v="0"/>
    <n v="0"/>
    <n v="0"/>
    <x v="4"/>
    <x v="1"/>
    <n v="2"/>
    <n v="2025"/>
    <n v="45750"/>
    <s v="abril"/>
    <n v="2025"/>
    <x v="0"/>
    <x v="1"/>
    <n v="0.75"/>
    <n v="0"/>
    <d v="2024-09-01T00:00:00"/>
  </r>
  <r>
    <x v="0"/>
    <n v="704"/>
    <n v="1"/>
    <d v="2025-09-17T00:00:00"/>
    <d v="2025-08-07T00:00:00"/>
    <d v="2025-08-10T00:00:00"/>
    <x v="23"/>
    <n v="38"/>
    <s v="MARC1989,MARTINB"/>
    <n v="9825.94"/>
    <s v="USD"/>
    <n v="8450.3083999999999"/>
    <n v="9825.94"/>
    <n v="455.5"/>
    <n v="391.73"/>
    <n v="455.5"/>
    <n v="4.6356887992395644E-2"/>
    <x v="0"/>
    <x v="1"/>
    <n v="8"/>
    <n v="2025"/>
    <n v="45924"/>
    <s v="septiembre"/>
    <n v="2025"/>
    <x v="1"/>
    <x v="0"/>
    <n v="7.0000000000000007E-2"/>
    <n v="364.30889999999999"/>
    <d v="2025-03-17T00:00:00"/>
  </r>
  <r>
    <x v="0"/>
    <n v="472"/>
    <n v="1"/>
    <d v="2025-07-02T00:00:00"/>
    <d v="2025-02-24T00:00:00"/>
    <d v="2025-04-24T00:00:00"/>
    <x v="17"/>
    <n v="27"/>
    <m/>
    <n v="5320.72"/>
    <s v="USD"/>
    <n v="4575.8191999999999"/>
    <n v="5320.72"/>
    <n v="384.01"/>
    <n v="330.24860000000001"/>
    <n v="384.01"/>
    <n v="7.2172563111759319E-2"/>
    <x v="10"/>
    <x v="1"/>
    <n v="2"/>
    <n v="2025"/>
    <n v="45816"/>
    <s v="junio"/>
    <n v="2025"/>
    <x v="0"/>
    <x v="1"/>
    <n v="0.6"/>
    <n v="132.09944000000002"/>
    <d v="2025-05-30T00:00:00"/>
  </r>
  <r>
    <x v="0"/>
    <n v="798"/>
    <n v="0"/>
    <d v="2025-10-27T00:00:00"/>
    <d v="2025-12-03T00:00:00"/>
    <d v="2025-12-05T00:00:00"/>
    <x v="37"/>
    <n v="44"/>
    <m/>
    <n v="5300"/>
    <s v="USD"/>
    <n v="4558"/>
    <n v="5300"/>
    <n v="576"/>
    <n v="495.36"/>
    <n v="576"/>
    <n v="0.10867924528301887"/>
    <x v="1"/>
    <x v="1"/>
    <n v="12"/>
    <n v="2025"/>
    <n v="46041"/>
    <s v="enero"/>
    <n v="2026"/>
    <x v="0"/>
    <x v="0"/>
    <n v="0"/>
    <n v="495.36"/>
    <d v="1899-12-30T00:00:00"/>
  </r>
  <r>
    <x v="0"/>
    <n v="181"/>
    <n v="1"/>
    <d v="2025-02-24T00:00:00"/>
    <d v="2025-07-21T00:00:00"/>
    <d v="2025-07-27T00:00:00"/>
    <x v="11"/>
    <n v="9"/>
    <m/>
    <n v="19706"/>
    <s v="USD"/>
    <n v="16947.16"/>
    <n v="19706"/>
    <n v="337.24"/>
    <n v="290.02640000000002"/>
    <n v="337.24"/>
    <n v="1.7113569471227039E-2"/>
    <x v="5"/>
    <x v="1"/>
    <n v="7"/>
    <n v="2025"/>
    <n v="45910"/>
    <s v="septiembre"/>
    <n v="2025"/>
    <x v="0"/>
    <x v="1"/>
    <n v="0.5"/>
    <n v="145.01320000000001"/>
    <d v="2025-02-17T00:00:00"/>
  </r>
  <r>
    <x v="0"/>
    <n v="841"/>
    <n v="1"/>
    <d v="2025-11-13T00:00:00"/>
    <d v="2025-12-26T00:00:00"/>
    <d v="2026-01-06T00:00:00"/>
    <x v="13"/>
    <n v="46"/>
    <s v="JAIMEG"/>
    <n v="56571.9"/>
    <s v="USD"/>
    <n v="48651.834000000003"/>
    <n v="56571.9"/>
    <n v="5286.72"/>
    <n v="4546.5792000000001"/>
    <n v="5286.72"/>
    <n v="9.3451342450934116E-2"/>
    <x v="2"/>
    <x v="1"/>
    <n v="12"/>
    <n v="2025"/>
    <n v="46073"/>
    <s v="febrero"/>
    <n v="2026"/>
    <x v="1"/>
    <x v="0"/>
    <n v="7.0000000000000007E-2"/>
    <n v="4228.3186560000004"/>
    <d v="2025-03-17T00:00:00"/>
  </r>
  <r>
    <x v="1"/>
    <n v="31"/>
    <n v="0"/>
    <d v="2025-07-24T00:00:00"/>
    <d v="2025-10-20T00:00:00"/>
    <d v="2025-11-29T00:00:00"/>
    <x v="13"/>
    <n v="30"/>
    <m/>
    <n v="1894.45"/>
    <s v="EUR"/>
    <n v="1894.45"/>
    <n v="2197.5619999999999"/>
    <n v="0"/>
    <n v="0"/>
    <n v="0"/>
    <n v="0"/>
    <x v="10"/>
    <x v="1"/>
    <n v="10"/>
    <n v="2025"/>
    <n v="46035"/>
    <s v="enero"/>
    <n v="2026"/>
    <x v="1"/>
    <x v="0"/>
    <n v="7.0000000000000007E-2"/>
    <n v="0"/>
    <d v="2025-03-17T00:00:00"/>
  </r>
  <r>
    <x v="0"/>
    <n v="706"/>
    <n v="0"/>
    <d v="2025-09-17T00:00:00"/>
    <d v="2025-10-20T00:00:00"/>
    <d v="2025-10-28T00:00:00"/>
    <x v="22"/>
    <n v="38"/>
    <m/>
    <n v="27801.64"/>
    <s v="USD"/>
    <n v="23909.410400000001"/>
    <n v="27801.64"/>
    <n v="200"/>
    <n v="172"/>
    <n v="200"/>
    <n v="7.193820220677629E-3"/>
    <x v="0"/>
    <x v="1"/>
    <n v="10"/>
    <n v="2025"/>
    <n v="46003"/>
    <s v="diciembre"/>
    <n v="2025"/>
    <x v="0"/>
    <x v="1"/>
    <n v="0.65"/>
    <n v="60.2"/>
    <d v="2025-07-14T00:00:00"/>
  </r>
  <r>
    <x v="1"/>
    <n v="77"/>
    <n v="0"/>
    <d v="2025-12-16T00:00:00"/>
    <d v="2026-02-03T00:00:00"/>
    <d v="2026-02-25T00:00:00"/>
    <x v="38"/>
    <n v="51"/>
    <m/>
    <n v="0"/>
    <s v="EUR"/>
    <n v="0"/>
    <n v="0"/>
    <n v="0"/>
    <n v="0"/>
    <n v="0"/>
    <e v="#DIV/0!"/>
    <x v="3"/>
    <x v="1"/>
    <n v="2"/>
    <n v="2026"/>
    <n v="46123"/>
    <s v="abril"/>
    <n v="2026"/>
    <x v="0"/>
    <x v="0"/>
    <n v="0"/>
    <n v="0"/>
    <d v="2025-06-16T00:00:00"/>
  </r>
  <r>
    <x v="0"/>
    <n v="497"/>
    <n v="1"/>
    <d v="2025-07-10T00:00:00"/>
    <d v="2025-07-12T00:00:00"/>
    <d v="2025-07-12T00:00:00"/>
    <x v="4"/>
    <n v="28"/>
    <m/>
    <n v="5102.3"/>
    <s v="MXN"/>
    <n v="244.91040000000001"/>
    <n v="285.72880000000004"/>
    <n v="664.3"/>
    <n v="31.886399999999998"/>
    <n v="37.200800000000001"/>
    <n v="0.13019618603374947"/>
    <x v="10"/>
    <x v="1"/>
    <n v="7"/>
    <n v="2025"/>
    <n v="45895"/>
    <s v="agosto"/>
    <n v="2025"/>
    <x v="0"/>
    <x v="1"/>
    <n v="0.5"/>
    <n v="15.943199999999999"/>
    <d v="2025-01-08T00:00:00"/>
  </r>
  <r>
    <x v="0"/>
    <n v="370"/>
    <n v="1"/>
    <d v="2025-05-27T00:00:00"/>
    <d v="2025-06-24T00:00:00"/>
    <d v="2025-10-07T00:00:00"/>
    <x v="0"/>
    <n v="22"/>
    <m/>
    <n v="4797.97"/>
    <s v="USD"/>
    <n v="4126.2542000000003"/>
    <n v="4797.97"/>
    <n v="0"/>
    <n v="0"/>
    <n v="0"/>
    <n v="0"/>
    <x v="8"/>
    <x v="1"/>
    <n v="6"/>
    <n v="2025"/>
    <n v="45982"/>
    <s v="noviembre"/>
    <n v="2025"/>
    <x v="0"/>
    <x v="0"/>
    <n v="0"/>
    <n v="0"/>
    <d v="2024-09-17T00:00:00"/>
  </r>
  <r>
    <x v="0"/>
    <n v="371"/>
    <n v="1"/>
    <d v="2025-05-27T00:00:00"/>
    <d v="2025-07-17T00:00:00"/>
    <d v="2025-08-04T00:00:00"/>
    <x v="0"/>
    <n v="22"/>
    <s v="MARC1989,MARIELLAP"/>
    <n v="40753.53"/>
    <s v="USD"/>
    <n v="35048.035799999998"/>
    <n v="40753.53"/>
    <n v="3132.7"/>
    <n v="2694.1219999999998"/>
    <n v="3132.7"/>
    <n v="7.6869414747630455E-2"/>
    <x v="8"/>
    <x v="1"/>
    <n v="7"/>
    <n v="2025"/>
    <n v="45918"/>
    <s v="septiembre"/>
    <n v="2025"/>
    <x v="0"/>
    <x v="0"/>
    <n v="0"/>
    <n v="2694.1219999999998"/>
    <d v="2024-09-17T00:00:00"/>
  </r>
  <r>
    <x v="0"/>
    <n v="554"/>
    <n v="1"/>
    <d v="2025-08-05T00:00:00"/>
    <d v="2025-08-02T00:00:00"/>
    <d v="2025-08-03T00:00:00"/>
    <x v="9"/>
    <n v="32"/>
    <m/>
    <n v="1613.45"/>
    <s v="USD"/>
    <n v="1387.567"/>
    <n v="1613.45"/>
    <n v="137.9"/>
    <n v="118.59400000000001"/>
    <n v="137.9"/>
    <n v="8.5469026000185938E-2"/>
    <x v="11"/>
    <x v="1"/>
    <n v="8"/>
    <n v="2025"/>
    <n v="45917"/>
    <s v="septiembre"/>
    <n v="2025"/>
    <x v="0"/>
    <x v="1"/>
    <n v="0.5"/>
    <n v="59.297000000000004"/>
    <d v="2025-01-20T00:00:00"/>
  </r>
  <r>
    <x v="0"/>
    <n v="553"/>
    <n v="0"/>
    <d v="2025-08-05T00:00:00"/>
    <d v="2025-09-03T00:00:00"/>
    <d v="2025-09-10T00:00:00"/>
    <x v="3"/>
    <n v="32"/>
    <m/>
    <n v="77583"/>
    <s v="EUR"/>
    <n v="77583"/>
    <n v="89996.28"/>
    <n v="7809.64"/>
    <n v="7809.64"/>
    <n v="9059.1823999999997"/>
    <n v="0.10066174290759575"/>
    <x v="11"/>
    <x v="1"/>
    <n v="9"/>
    <n v="2025"/>
    <n v="45955"/>
    <s v="octubre"/>
    <n v="2025"/>
    <x v="0"/>
    <x v="1"/>
    <n v="0.5"/>
    <n v="3904.82"/>
    <d v="2024-11-28T00:00:00"/>
  </r>
  <r>
    <x v="0"/>
    <n v="907"/>
    <n v="0"/>
    <d v="2025-12-10T00:00:00"/>
    <d v="2026-04-16T00:00:00"/>
    <d v="2026-04-19T00:00:00"/>
    <x v="6"/>
    <n v="50"/>
    <m/>
    <n v="23996"/>
    <s v="MXN"/>
    <n v="1151.808"/>
    <n v="1343.7760000000001"/>
    <n v="10"/>
    <n v="0.48"/>
    <n v="0.56000000000000005"/>
    <n v="4.167361226871145E-4"/>
    <x v="3"/>
    <x v="1"/>
    <n v="4"/>
    <n v="2026"/>
    <n v="46176"/>
    <s v="junio"/>
    <n v="2026"/>
    <x v="0"/>
    <x v="1"/>
    <n v="0.5"/>
    <n v="0.24"/>
    <d v="2025-01-20T00:00:00"/>
  </r>
  <r>
    <x v="0"/>
    <n v="559"/>
    <n v="0"/>
    <d v="2025-08-06T00:00:00"/>
    <d v="2025-09-12T00:00:00"/>
    <d v="2025-09-16T00:00:00"/>
    <x v="21"/>
    <n v="32"/>
    <s v="MARC1989"/>
    <n v="1725.06"/>
    <s v="USD"/>
    <n v="1483.5516"/>
    <n v="1725.06"/>
    <n v="70"/>
    <n v="60.199999999999996"/>
    <n v="70"/>
    <n v="4.0578298725841414E-2"/>
    <x v="11"/>
    <x v="1"/>
    <n v="9"/>
    <n v="2025"/>
    <n v="45961"/>
    <s v="octubre"/>
    <n v="2025"/>
    <x v="0"/>
    <x v="0"/>
    <n v="0"/>
    <n v="60.199999999999996"/>
    <d v="2025-07-07T00:00:00"/>
  </r>
  <r>
    <x v="0"/>
    <n v="110"/>
    <n v="1"/>
    <d v="2025-01-09T00:00:00"/>
    <d v="2025-02-01T00:00:00"/>
    <d v="2025-02-02T00:00:00"/>
    <x v="5"/>
    <n v="2"/>
    <m/>
    <n v="302.2"/>
    <s v="USD"/>
    <n v="259.892"/>
    <n v="302.2"/>
    <n v="0"/>
    <n v="0"/>
    <n v="0"/>
    <n v="0"/>
    <x v="4"/>
    <x v="1"/>
    <n v="2"/>
    <n v="2025"/>
    <n v="45735"/>
    <s v="marzo"/>
    <n v="2025"/>
    <x v="0"/>
    <x v="1"/>
    <n v="0.75"/>
    <n v="0"/>
    <d v="2024-09-01T00:00:00"/>
  </r>
  <r>
    <x v="0"/>
    <n v="254"/>
    <n v="1"/>
    <d v="2025-04-10T00:00:00"/>
    <d v="2025-04-12T00:00:00"/>
    <d v="2025-04-21T00:00:00"/>
    <x v="0"/>
    <n v="15"/>
    <m/>
    <n v="41437.379999999997"/>
    <s v="USD"/>
    <n v="35636.146799999995"/>
    <n v="41437.379999999997"/>
    <n v="633.53"/>
    <n v="544.83579999999995"/>
    <n v="633.53"/>
    <n v="1.5288852721866104E-2"/>
    <x v="7"/>
    <x v="1"/>
    <n v="4"/>
    <n v="2025"/>
    <n v="45813"/>
    <s v="junio"/>
    <n v="2025"/>
    <x v="0"/>
    <x v="0"/>
    <n v="0"/>
    <n v="544.83579999999995"/>
    <d v="2024-09-17T00:00:00"/>
  </r>
  <r>
    <x v="0"/>
    <n v="630"/>
    <n v="0"/>
    <d v="2025-08-26T00:00:00"/>
    <d v="2025-01-03T00:00:00"/>
    <d v="2026-01-13T00:00:00"/>
    <x v="20"/>
    <n v="35"/>
    <s v="JAIMEG"/>
    <n v="43656.639999999999"/>
    <s v="USD"/>
    <n v="37544.710399999996"/>
    <n v="43656.639999999999"/>
    <n v="3874.48"/>
    <n v="3332.0527999999999"/>
    <n v="3874.48"/>
    <n v="8.8748927998123547E-2"/>
    <x v="11"/>
    <x v="1"/>
    <n v="1"/>
    <n v="2025"/>
    <n v="46080"/>
    <s v="febrero"/>
    <n v="2026"/>
    <x v="0"/>
    <x v="0"/>
    <n v="0.05"/>
    <n v="3165.4501599999999"/>
    <d v="2025-03-03T00:00:00"/>
  </r>
  <r>
    <x v="0"/>
    <n v="236"/>
    <n v="1"/>
    <d v="2025-04-02T00:00:00"/>
    <d v="2025-01-02T00:00:00"/>
    <d v="2025-01-17T00:00:00"/>
    <x v="0"/>
    <n v="14"/>
    <m/>
    <n v="13318.8"/>
    <s v="USD"/>
    <n v="11454.168"/>
    <n v="13318.8"/>
    <n v="1138.1500000000001"/>
    <n v="978.80900000000008"/>
    <n v="1138.1500000000001"/>
    <n v="8.5454395290867055E-2"/>
    <x v="7"/>
    <x v="1"/>
    <n v="1"/>
    <n v="2025"/>
    <n v="45719"/>
    <s v="marzo"/>
    <n v="2025"/>
    <x v="0"/>
    <x v="0"/>
    <n v="0"/>
    <n v="978.80900000000008"/>
    <d v="2024-09-17T00:00:00"/>
  </r>
  <r>
    <x v="0"/>
    <n v="677"/>
    <n v="1"/>
    <d v="2025-09-08T00:00:00"/>
    <d v="2025-09-24T00:00:00"/>
    <d v="2025-09-29T00:00:00"/>
    <x v="12"/>
    <n v="37"/>
    <s v="MARC1989"/>
    <n v="10350.17"/>
    <s v="EUR"/>
    <n v="10350.17"/>
    <n v="12006.197199999999"/>
    <n v="2045.75"/>
    <n v="2045.75"/>
    <n v="2373.0699999999997"/>
    <n v="0.19765375834406584"/>
    <x v="0"/>
    <x v="1"/>
    <n v="9"/>
    <n v="2025"/>
    <n v="45974"/>
    <s v="noviembre"/>
    <n v="2025"/>
    <x v="1"/>
    <x v="0"/>
    <n v="7.0000000000000007E-2"/>
    <n v="1902.5474999999999"/>
    <d v="2025-03-17T00:00:00"/>
  </r>
  <r>
    <x v="0"/>
    <n v="111"/>
    <n v="0"/>
    <d v="2025-01-14T00:00:00"/>
    <d v="2024-12-21T00:00:00"/>
    <d v="2025-01-06T00:00:00"/>
    <x v="5"/>
    <n v="3"/>
    <m/>
    <n v="82419"/>
    <s v="GPB"/>
    <n v="94781.849999999991"/>
    <n v="110441.46"/>
    <n v="5580.29"/>
    <n v="6417.3334999999997"/>
    <n v="7477.5886"/>
    <n v="6.7706354117375855E-2"/>
    <x v="4"/>
    <x v="1"/>
    <n v="12"/>
    <n v="2024"/>
    <n v="45708"/>
    <s v="febrero"/>
    <n v="2025"/>
    <x v="0"/>
    <x v="1"/>
    <n v="0.75"/>
    <n v="1604.3333750000002"/>
    <d v="2024-09-01T00:00:00"/>
  </r>
  <r>
    <x v="0"/>
    <n v="112"/>
    <n v="1"/>
    <d v="2025-01-15T00:00:00"/>
    <d v="2025-01-21T00:00:00"/>
    <d v="2025-01-24T00:00:00"/>
    <x v="2"/>
    <n v="3"/>
    <s v="JAIMEG"/>
    <n v="4392"/>
    <s v="USD"/>
    <n v="3777.12"/>
    <n v="4392"/>
    <n v="572"/>
    <n v="491.92"/>
    <n v="572"/>
    <n v="0.13023679417122042"/>
    <x v="4"/>
    <x v="1"/>
    <n v="1"/>
    <n v="2025"/>
    <n v="45726"/>
    <s v="marzo"/>
    <n v="2025"/>
    <x v="0"/>
    <x v="0"/>
    <n v="0.05"/>
    <n v="467.32400000000001"/>
    <d v="2024-10-30T00:00:00"/>
  </r>
  <r>
    <x v="0"/>
    <n v="948"/>
    <n v="0"/>
    <d v="2025-12-29T00:00:00"/>
    <d v="2025-10-16T00:00:00"/>
    <d v="2025-10-20T00:00:00"/>
    <x v="9"/>
    <n v="53"/>
    <m/>
    <n v="3052"/>
    <s v="USD"/>
    <n v="2624.72"/>
    <n v="3052"/>
    <n v="277.32"/>
    <n v="238.49519999999998"/>
    <n v="277.32"/>
    <n v="9.0865006553079941E-2"/>
    <x v="3"/>
    <x v="1"/>
    <n v="10"/>
    <n v="2025"/>
    <n v="45995"/>
    <s v="diciembre"/>
    <n v="2025"/>
    <x v="0"/>
    <x v="1"/>
    <n v="0.5"/>
    <n v="119.24759999999999"/>
    <d v="2025-01-20T00:00:00"/>
  </r>
  <r>
    <x v="0"/>
    <n v="113"/>
    <n v="0"/>
    <d v="2025-01-15T00:00:00"/>
    <d v="2024-12-26T00:00:00"/>
    <d v="2025-01-04T00:00:00"/>
    <x v="2"/>
    <n v="3"/>
    <s v="JAIMEG"/>
    <n v="20777.39"/>
    <s v="USD"/>
    <n v="17868.555399999997"/>
    <n v="20777.39"/>
    <n v="1832.8"/>
    <n v="1576.2079999999999"/>
    <n v="1832.8"/>
    <n v="8.8211271964380514E-2"/>
    <x v="4"/>
    <x v="1"/>
    <n v="12"/>
    <n v="2024"/>
    <n v="45706"/>
    <s v="febrero"/>
    <n v="2025"/>
    <x v="0"/>
    <x v="0"/>
    <n v="0.05"/>
    <n v="1497.3975999999998"/>
    <d v="2024-10-30T00:00:00"/>
  </r>
  <r>
    <x v="0"/>
    <n v="896"/>
    <n v="0"/>
    <d v="2025-12-08T00:00:00"/>
    <d v="2025-12-18T00:00:00"/>
    <d v="2025-12-26T00:00:00"/>
    <x v="28"/>
    <n v="50"/>
    <m/>
    <n v="11918"/>
    <s v="USD"/>
    <n v="10249.48"/>
    <n v="11918"/>
    <n v="1771.95"/>
    <n v="1523.877"/>
    <n v="1771.95"/>
    <n v="0.14867846954186945"/>
    <x v="3"/>
    <x v="1"/>
    <n v="12"/>
    <n v="2025"/>
    <n v="46062"/>
    <s v="febrero"/>
    <n v="2026"/>
    <x v="0"/>
    <x v="1"/>
    <n v="0.5"/>
    <n v="761.93849999999998"/>
    <d v="2025-03-21T00:00:00"/>
  </r>
  <r>
    <x v="0"/>
    <n v="257"/>
    <n v="0"/>
    <d v="2025-04-11T00:00:00"/>
    <d v="2026-02-03T00:00:00"/>
    <d v="2026-02-08T00:00:00"/>
    <x v="5"/>
    <n v="15"/>
    <m/>
    <n v="22879.21"/>
    <s v="USD"/>
    <n v="19676.120599999998"/>
    <n v="22879.21"/>
    <n v="2285.2800000000002"/>
    <n v="1965.3408000000002"/>
    <n v="2285.2800000000002"/>
    <n v="9.9884567692678214E-2"/>
    <x v="7"/>
    <x v="1"/>
    <n v="2"/>
    <n v="2026"/>
    <n v="46106"/>
    <s v="marzo"/>
    <n v="2026"/>
    <x v="0"/>
    <x v="1"/>
    <n v="0.75"/>
    <n v="491.33519999999999"/>
    <d v="2024-09-01T00:00:00"/>
  </r>
  <r>
    <x v="0"/>
    <n v="933"/>
    <n v="0"/>
    <d v="2025-12-18T00:00:00"/>
    <d v="2025-12-26T00:00:00"/>
    <d v="2025-12-29T00:00:00"/>
    <x v="20"/>
    <n v="51"/>
    <s v="JORGEP,MARC1989"/>
    <n v="2660"/>
    <s v="USD"/>
    <n v="2287.6"/>
    <n v="2660"/>
    <n v="441.54"/>
    <n v="379.7244"/>
    <n v="441.54"/>
    <n v="0.16599248120300752"/>
    <x v="3"/>
    <x v="1"/>
    <n v="12"/>
    <n v="2025"/>
    <n v="46065"/>
    <s v="febrero"/>
    <n v="2026"/>
    <x v="0"/>
    <x v="0"/>
    <n v="0.05"/>
    <n v="360.73818"/>
    <d v="2025-03-03T00:00:00"/>
  </r>
  <r>
    <x v="0"/>
    <n v="352"/>
    <n v="1"/>
    <d v="2025-05-16T00:00:00"/>
    <d v="2025-06-13T00:00:00"/>
    <d v="2025-06-16T00:00:00"/>
    <x v="0"/>
    <n v="20"/>
    <m/>
    <n v="9109.86"/>
    <s v="USD"/>
    <n v="7834.4796000000006"/>
    <n v="9109.86"/>
    <n v="517.96"/>
    <n v="445.44560000000001"/>
    <n v="517.96"/>
    <n v="5.6857075739912576E-2"/>
    <x v="8"/>
    <x v="1"/>
    <n v="6"/>
    <n v="2025"/>
    <n v="45869"/>
    <s v="julio"/>
    <n v="2025"/>
    <x v="0"/>
    <x v="0"/>
    <n v="0"/>
    <n v="445.44560000000001"/>
    <d v="2024-09-17T00:00:00"/>
  </r>
  <r>
    <x v="0"/>
    <n v="341"/>
    <n v="1"/>
    <d v="2025-05-14T00:00:00"/>
    <d v="2025-08-01T00:00:00"/>
    <d v="2025-08-14T00:00:00"/>
    <x v="12"/>
    <n v="20"/>
    <s v="JAIMEG"/>
    <n v="52130.1"/>
    <s v="USD"/>
    <n v="44831.885999999999"/>
    <n v="52130.1"/>
    <n v="9259.58"/>
    <n v="7963.2388000000001"/>
    <n v="9259.58"/>
    <n v="0.17762444345972864"/>
    <x v="8"/>
    <x v="1"/>
    <n v="8"/>
    <n v="2025"/>
    <n v="45928"/>
    <s v="septiembre"/>
    <n v="2025"/>
    <x v="1"/>
    <x v="0"/>
    <n v="7.0000000000000007E-2"/>
    <n v="7405.8120840000001"/>
    <d v="2025-03-17T00:00:00"/>
  </r>
  <r>
    <x v="0"/>
    <n v="615"/>
    <n v="1"/>
    <d v="2025-08-25T00:00:00"/>
    <d v="2025-09-30T00:00:00"/>
    <d v="2025-10-05T00:00:00"/>
    <x v="9"/>
    <n v="35"/>
    <m/>
    <n v="7230"/>
    <s v="EUR"/>
    <n v="7230"/>
    <n v="8386.7999999999993"/>
    <n v="679.72"/>
    <n v="679.72"/>
    <n v="788.47519999999997"/>
    <n v="9.4013831258644542E-2"/>
    <x v="11"/>
    <x v="1"/>
    <n v="9"/>
    <n v="2025"/>
    <n v="45980"/>
    <s v="noviembre"/>
    <n v="2025"/>
    <x v="0"/>
    <x v="1"/>
    <n v="0.5"/>
    <n v="339.86"/>
    <d v="2025-01-20T00:00:00"/>
  </r>
  <r>
    <x v="0"/>
    <n v="548"/>
    <n v="0"/>
    <d v="2025-08-04T00:00:00"/>
    <d v="2025-07-20T00:00:00"/>
    <d v="2025-07-27T00:00:00"/>
    <x v="5"/>
    <n v="32"/>
    <m/>
    <n v="62135"/>
    <s v="EUR"/>
    <n v="62135"/>
    <n v="72076.599999999991"/>
    <n v="6080.3"/>
    <n v="6080.3"/>
    <n v="7053.1480000000001"/>
    <n v="9.7856280679166338E-2"/>
    <x v="11"/>
    <x v="1"/>
    <n v="7"/>
    <n v="2025"/>
    <n v="45910"/>
    <s v="septiembre"/>
    <n v="2025"/>
    <x v="0"/>
    <x v="1"/>
    <n v="0.75"/>
    <n v="1520.0749999999998"/>
    <d v="2024-09-01T00:00:00"/>
  </r>
  <r>
    <x v="0"/>
    <n v="552"/>
    <n v="0"/>
    <d v="2025-08-05T00:00:00"/>
    <d v="2025-08-07T00:00:00"/>
    <d v="2026-01-04T00:00:00"/>
    <x v="19"/>
    <n v="32"/>
    <s v="JORGEP,MARTINB"/>
    <n v="39469.199999999997"/>
    <s v="USD"/>
    <n v="33943.511999999995"/>
    <n v="39469.199999999997"/>
    <n v="4288"/>
    <n v="3687.68"/>
    <n v="4288"/>
    <n v="0.10864167502761649"/>
    <x v="11"/>
    <x v="1"/>
    <n v="8"/>
    <n v="2025"/>
    <n v="46071"/>
    <s v="febrero"/>
    <n v="2026"/>
    <x v="0"/>
    <x v="1"/>
    <n v="0.6"/>
    <n v="1475.0720000000001"/>
    <d v="2025-03-24T00:00:00"/>
  </r>
  <r>
    <x v="0"/>
    <n v="332"/>
    <n v="1"/>
    <d v="2025-05-12T00:00:00"/>
    <d v="2025-05-29T00:00:00"/>
    <d v="2025-06-06T00:00:00"/>
    <x v="5"/>
    <n v="20"/>
    <m/>
    <n v="447940.47"/>
    <s v="MXN"/>
    <n v="21501.14256"/>
    <n v="25084.66632"/>
    <n v="26803.51"/>
    <n v="1286.5684799999999"/>
    <n v="1500.99656"/>
    <n v="5.9837214529868218E-2"/>
    <x v="8"/>
    <x v="1"/>
    <n v="5"/>
    <n v="2025"/>
    <n v="45859"/>
    <s v="julio"/>
    <n v="2025"/>
    <x v="0"/>
    <x v="1"/>
    <n v="0.75"/>
    <n v="321.64211999999998"/>
    <d v="2024-09-01T00:00:00"/>
  </r>
  <r>
    <x v="0"/>
    <n v="790"/>
    <n v="0"/>
    <d v="2025-10-20T00:00:00"/>
    <d v="2025-12-22T00:00:00"/>
    <d v="2025-12-31T00:00:00"/>
    <x v="13"/>
    <n v="43"/>
    <s v="CAROLEM,CONCHAD,JAIMEG"/>
    <n v="16376.31"/>
    <s v="USD"/>
    <n v="14083.6266"/>
    <n v="16376.31"/>
    <n v="0"/>
    <n v="0"/>
    <n v="0"/>
    <n v="0"/>
    <x v="1"/>
    <x v="1"/>
    <n v="12"/>
    <n v="2025"/>
    <n v="46067"/>
    <s v="febrero"/>
    <n v="2026"/>
    <x v="1"/>
    <x v="0"/>
    <n v="7.0000000000000007E-2"/>
    <n v="0"/>
    <d v="2025-03-17T00:00:00"/>
  </r>
  <r>
    <x v="0"/>
    <n v="598"/>
    <n v="1"/>
    <d v="2025-08-19T00:00:00"/>
    <d v="2025-08-07T00:00:00"/>
    <d v="2025-08-10T00:00:00"/>
    <x v="19"/>
    <n v="34"/>
    <m/>
    <n v="2856"/>
    <s v="EUR"/>
    <n v="2856"/>
    <n v="3312.9599999999996"/>
    <n v="402.69"/>
    <n v="402.69"/>
    <n v="467.12039999999996"/>
    <n v="0.14099789915966388"/>
    <x v="11"/>
    <x v="1"/>
    <n v="8"/>
    <n v="2025"/>
    <n v="45924"/>
    <s v="septiembre"/>
    <n v="2025"/>
    <x v="0"/>
    <x v="1"/>
    <n v="0.6"/>
    <n v="161.07600000000002"/>
    <d v="2025-03-24T00:00:00"/>
  </r>
  <r>
    <x v="0"/>
    <n v="711"/>
    <n v="0"/>
    <d v="2025-09-18T00:00:00"/>
    <d v="2025-09-19T00:00:00"/>
    <d v="2025-09-21T00:00:00"/>
    <x v="13"/>
    <n v="38"/>
    <s v="JAIMEG"/>
    <n v="8104.1"/>
    <s v="EUR"/>
    <n v="8104.1"/>
    <n v="9400.7559999999994"/>
    <n v="829.99"/>
    <n v="829.99"/>
    <n v="962.78839999999991"/>
    <n v="0.10241606100615737"/>
    <x v="0"/>
    <x v="1"/>
    <n v="9"/>
    <n v="2025"/>
    <n v="45966"/>
    <s v="noviembre"/>
    <n v="2025"/>
    <x v="1"/>
    <x v="0"/>
    <n v="7.0000000000000007E-2"/>
    <n v="771.89070000000004"/>
    <d v="2025-03-17T00:00:00"/>
  </r>
  <r>
    <x v="0"/>
    <n v="563"/>
    <n v="0"/>
    <d v="2025-08-08T00:00:00"/>
    <d v="2025-09-26T00:00:00"/>
    <d v="2025-09-28T00:00:00"/>
    <x v="21"/>
    <n v="32"/>
    <s v="MARC1989"/>
    <n v="8838.56"/>
    <s v="USD"/>
    <n v="7601.1615999999995"/>
    <n v="8838.56"/>
    <n v="759"/>
    <n v="652.74"/>
    <n v="759"/>
    <n v="8.5873716985572321E-2"/>
    <x v="11"/>
    <x v="1"/>
    <n v="9"/>
    <n v="2025"/>
    <n v="45973"/>
    <s v="noviembre"/>
    <n v="2025"/>
    <x v="0"/>
    <x v="0"/>
    <n v="0"/>
    <n v="652.74"/>
    <d v="2025-07-07T00:00:00"/>
  </r>
  <r>
    <x v="1"/>
    <n v="4"/>
    <n v="1"/>
    <d v="2025-04-25T00:00:00"/>
    <d v="2025-07-18T00:00:00"/>
    <d v="2025-07-28T00:00:00"/>
    <x v="12"/>
    <n v="17"/>
    <m/>
    <n v="9663"/>
    <s v="EUR"/>
    <n v="9663"/>
    <n v="11209.08"/>
    <n v="0"/>
    <n v="0"/>
    <n v="0"/>
    <n v="0"/>
    <x v="7"/>
    <x v="1"/>
    <n v="7"/>
    <n v="2025"/>
    <n v="45911"/>
    <s v="septiembre"/>
    <n v="2025"/>
    <x v="1"/>
    <x v="0"/>
    <n v="7.0000000000000007E-2"/>
    <n v="0"/>
    <d v="2025-03-17T00:00:00"/>
  </r>
  <r>
    <x v="0"/>
    <n v="755"/>
    <n v="1"/>
    <d v="2025-10-07T00:00:00"/>
    <d v="2025-11-07T00:00:00"/>
    <d v="2025-11-30T00:00:00"/>
    <x v="5"/>
    <n v="41"/>
    <m/>
    <n v="31647.17"/>
    <s v="USD"/>
    <n v="27216.566199999997"/>
    <n v="31647.17"/>
    <n v="5208.53"/>
    <n v="4479.3357999999998"/>
    <n v="5208.53"/>
    <n v="0.16458122479829951"/>
    <x v="1"/>
    <x v="1"/>
    <n v="11"/>
    <n v="2025"/>
    <n v="46036"/>
    <s v="enero"/>
    <n v="2026"/>
    <x v="0"/>
    <x v="1"/>
    <n v="0.75"/>
    <n v="1119.8339500000002"/>
    <d v="2024-09-01T00:00:00"/>
  </r>
  <r>
    <x v="0"/>
    <n v="188"/>
    <n v="1"/>
    <d v="2025-03-05T00:00:00"/>
    <d v="2025-02-01T00:00:00"/>
    <d v="2025-02-08T00:00:00"/>
    <x v="0"/>
    <n v="10"/>
    <s v="MARC1989"/>
    <n v="10019.209999999999"/>
    <s v="USD"/>
    <n v="8616.5205999999998"/>
    <n v="10019.209999999999"/>
    <n v="997.21"/>
    <n v="857.60059999999999"/>
    <n v="997.21"/>
    <n v="9.9529803247960666E-2"/>
    <x v="6"/>
    <x v="1"/>
    <n v="2"/>
    <n v="2025"/>
    <n v="45741"/>
    <s v="marzo"/>
    <n v="2025"/>
    <x v="0"/>
    <x v="0"/>
    <n v="0"/>
    <n v="857.60059999999999"/>
    <d v="2024-09-17T00:00:00"/>
  </r>
  <r>
    <x v="0"/>
    <n v="800"/>
    <n v="0"/>
    <d v="2025-10-28T00:00:00"/>
    <d v="2025-11-06T00:00:00"/>
    <d v="2025-11-15T00:00:00"/>
    <x v="22"/>
    <n v="44"/>
    <m/>
    <n v="21430.04"/>
    <s v="USD"/>
    <n v="18429.8344"/>
    <n v="21430.04"/>
    <n v="3464.77"/>
    <n v="2979.7021999999997"/>
    <n v="3464.77"/>
    <n v="0.16167818632163075"/>
    <x v="1"/>
    <x v="1"/>
    <n v="11"/>
    <n v="2025"/>
    <n v="46021"/>
    <s v="diciembre"/>
    <n v="2025"/>
    <x v="0"/>
    <x v="1"/>
    <n v="0.65"/>
    <n v="1042.8957699999999"/>
    <d v="2025-07-14T00:00:00"/>
  </r>
  <r>
    <x v="0"/>
    <n v="709"/>
    <n v="1"/>
    <d v="2025-09-17T00:00:00"/>
    <d v="2025-07-27T00:00:00"/>
    <d v="2025-07-28T00:00:00"/>
    <x v="22"/>
    <n v="38"/>
    <m/>
    <n v="3780"/>
    <s v="CHF"/>
    <n v="4044.6000000000004"/>
    <n v="4725"/>
    <n v="351.93"/>
    <n v="376.56510000000003"/>
    <n v="439.91250000000002"/>
    <n v="9.3103174603174604E-2"/>
    <x v="0"/>
    <x v="1"/>
    <n v="7"/>
    <n v="2025"/>
    <n v="45911"/>
    <s v="septiembre"/>
    <n v="2025"/>
    <x v="0"/>
    <x v="1"/>
    <n v="0.65"/>
    <n v="131.797785"/>
    <d v="2025-07-14T00:00:00"/>
  </r>
  <r>
    <x v="0"/>
    <n v="432"/>
    <n v="1"/>
    <d v="2025-06-17T00:00:00"/>
    <d v="2025-07-09T00:00:00"/>
    <d v="2025-07-15T00:00:00"/>
    <x v="0"/>
    <n v="25"/>
    <m/>
    <n v="26949.24"/>
    <s v="USD"/>
    <n v="23176.346400000002"/>
    <n v="26949.24"/>
    <n v="3536"/>
    <n v="3040.96"/>
    <n v="3536"/>
    <n v="0.13120963708067462"/>
    <x v="9"/>
    <x v="1"/>
    <n v="7"/>
    <n v="2025"/>
    <n v="45898"/>
    <s v="agosto"/>
    <n v="2025"/>
    <x v="0"/>
    <x v="0"/>
    <n v="0"/>
    <n v="3040.96"/>
    <d v="2024-09-17T00:00:00"/>
  </r>
  <r>
    <x v="0"/>
    <n v="952"/>
    <n v="0"/>
    <d v="2026-01-02T00:00:00"/>
    <d v="2026-03-27T00:00:00"/>
    <d v="2026-04-11T00:00:00"/>
    <x v="20"/>
    <n v="1"/>
    <s v="JORGEP,MARC1989"/>
    <n v="6329"/>
    <s v="USD"/>
    <n v="5442.94"/>
    <n v="6329"/>
    <n v="752.2"/>
    <n v="646.89200000000005"/>
    <n v="752.2"/>
    <n v="0.11884973929530733"/>
    <x v="4"/>
    <x v="2"/>
    <n v="3"/>
    <n v="2026"/>
    <n v="46168"/>
    <s v="mayo"/>
    <n v="2026"/>
    <x v="0"/>
    <x v="0"/>
    <n v="0.05"/>
    <n v="614.54740000000004"/>
    <d v="2025-03-03T00:00:00"/>
  </r>
  <r>
    <x v="0"/>
    <n v="778"/>
    <n v="0"/>
    <d v="2025-10-14T00:00:00"/>
    <d v="2025-12-15T00:00:00"/>
    <d v="2025-12-21T00:00:00"/>
    <x v="12"/>
    <n v="42"/>
    <s v="JAIMEG,MARTINB"/>
    <n v="5460.56"/>
    <s v="USD"/>
    <n v="4696.0816000000004"/>
    <n v="5460.56"/>
    <n v="299.88"/>
    <n v="257.89679999999998"/>
    <n v="299.88"/>
    <n v="5.4917444364680539E-2"/>
    <x v="1"/>
    <x v="1"/>
    <n v="12"/>
    <n v="2025"/>
    <n v="46057"/>
    <s v="febrero"/>
    <n v="2026"/>
    <x v="1"/>
    <x v="0"/>
    <n v="7.0000000000000007E-2"/>
    <n v="239.84402399999999"/>
    <d v="2025-03-17T00:00:00"/>
  </r>
  <r>
    <x v="0"/>
    <n v="216"/>
    <n v="1"/>
    <d v="2025-03-25T00:00:00"/>
    <d v="2025-03-17T00:00:00"/>
    <d v="2025-03-22T00:00:00"/>
    <x v="0"/>
    <n v="13"/>
    <s v="JAIMEG"/>
    <n v="58328.6"/>
    <s v="USD"/>
    <n v="50162.595999999998"/>
    <n v="58328.6"/>
    <n v="5832.86"/>
    <n v="5016.2595999999994"/>
    <n v="5832.86"/>
    <n v="9.9999999999999992E-2"/>
    <x v="6"/>
    <x v="1"/>
    <n v="3"/>
    <n v="2025"/>
    <n v="45783"/>
    <s v="mayo"/>
    <n v="2025"/>
    <x v="0"/>
    <x v="0"/>
    <n v="0"/>
    <n v="5016.2595999999994"/>
    <d v="2024-09-17T00:00:00"/>
  </r>
  <r>
    <x v="0"/>
    <n v="114"/>
    <n v="1"/>
    <d v="2025-01-15T00:00:00"/>
    <d v="2025-05-19T00:00:00"/>
    <d v="2025-05-23T00:00:00"/>
    <x v="0"/>
    <n v="3"/>
    <s v="MARC1989"/>
    <n v="113312.48"/>
    <s v="MXN"/>
    <n v="5438.9990399999997"/>
    <n v="6345.4988800000001"/>
    <n v="11498.11"/>
    <n v="551.90928000000008"/>
    <n v="643.89416000000006"/>
    <n v="0.10147258271992637"/>
    <x v="4"/>
    <x v="1"/>
    <n v="5"/>
    <n v="2025"/>
    <n v="45845"/>
    <s v="julio"/>
    <n v="2025"/>
    <x v="0"/>
    <x v="0"/>
    <n v="0"/>
    <n v="551.90928000000008"/>
    <d v="2024-09-17T00:00:00"/>
  </r>
  <r>
    <x v="1"/>
    <n v="83"/>
    <n v="0"/>
    <d v="2026-01-05T00:00:00"/>
    <d v="2026-01-30T00:00:00"/>
    <d v="2026-02-07T00:00:00"/>
    <x v="13"/>
    <n v="2"/>
    <m/>
    <n v="2234.64"/>
    <s v="EUR"/>
    <n v="2234.64"/>
    <n v="2592.1823999999997"/>
    <n v="0"/>
    <n v="0"/>
    <n v="0"/>
    <n v="0"/>
    <x v="4"/>
    <x v="2"/>
    <n v="1"/>
    <n v="2026"/>
    <n v="46105"/>
    <s v="marzo"/>
    <n v="2026"/>
    <x v="1"/>
    <x v="0"/>
    <n v="7.0000000000000007E-2"/>
    <n v="0"/>
    <d v="2025-03-17T00:00:00"/>
  </r>
  <r>
    <x v="0"/>
    <n v="163"/>
    <n v="0"/>
    <d v="2025-02-13T00:00:00"/>
    <d v="2025-06-24T00:00:00"/>
    <d v="2025-07-16T00:00:00"/>
    <x v="0"/>
    <n v="7"/>
    <s v="MARC1989,MARIELLAP"/>
    <n v="51132.62"/>
    <s v="EUR"/>
    <n v="51132.62"/>
    <n v="59313.839200000002"/>
    <n v="5358.78"/>
    <n v="5358.78"/>
    <n v="6216.1847999999991"/>
    <n v="0.10480159240813397"/>
    <x v="5"/>
    <x v="1"/>
    <n v="6"/>
    <n v="2025"/>
    <n v="45899"/>
    <s v="agosto"/>
    <n v="2025"/>
    <x v="0"/>
    <x v="0"/>
    <n v="0"/>
    <n v="5358.78"/>
    <d v="2024-09-17T00:00:00"/>
  </r>
  <r>
    <x v="0"/>
    <n v="202"/>
    <n v="0"/>
    <d v="2025-03-18T00:00:00"/>
    <d v="2025-10-10T00:00:00"/>
    <d v="2026-02-25T00:00:00"/>
    <x v="0"/>
    <n v="12"/>
    <s v="MARC1989"/>
    <n v="31690.94"/>
    <s v="USD"/>
    <n v="27254.2084"/>
    <n v="31690.94"/>
    <n v="4155.63"/>
    <n v="3573.8418000000001"/>
    <n v="4155.63"/>
    <n v="0.13112990652849049"/>
    <x v="6"/>
    <x v="1"/>
    <n v="10"/>
    <n v="2025"/>
    <n v="46123"/>
    <s v="abril"/>
    <n v="2026"/>
    <x v="0"/>
    <x v="0"/>
    <n v="0"/>
    <n v="3573.8418000000001"/>
    <d v="2024-09-17T00:00:00"/>
  </r>
  <r>
    <x v="0"/>
    <n v="115"/>
    <n v="0"/>
    <d v="2025-01-15T00:00:00"/>
    <d v="2025-10-04T00:00:00"/>
    <d v="2025-11-05T00:00:00"/>
    <x v="5"/>
    <n v="3"/>
    <m/>
    <n v="224855.52"/>
    <s v="USD"/>
    <n v="193375.74719999998"/>
    <n v="224855.52"/>
    <n v="34369.699999999997"/>
    <n v="29557.941999999995"/>
    <n v="34369.699999999997"/>
    <n v="0.15285237382653535"/>
    <x v="4"/>
    <x v="1"/>
    <n v="10"/>
    <n v="2025"/>
    <n v="46011"/>
    <s v="diciembre"/>
    <n v="2025"/>
    <x v="0"/>
    <x v="1"/>
    <n v="0.75"/>
    <n v="7389.4854999999989"/>
    <d v="2024-09-01T00:00:00"/>
  </r>
  <r>
    <x v="0"/>
    <n v="116"/>
    <n v="1"/>
    <d v="2024-10-01T00:00:00"/>
    <d v="2024-11-11T00:00:00"/>
    <d v="2024-11-24T00:00:00"/>
    <x v="4"/>
    <n v="40"/>
    <m/>
    <n v="18539"/>
    <s v="USD"/>
    <n v="15943.539999999999"/>
    <n v="18539"/>
    <n v="3819"/>
    <n v="3284.34"/>
    <n v="3819"/>
    <n v="0.20599816602837265"/>
    <x v="1"/>
    <x v="0"/>
    <n v="11"/>
    <n v="2024"/>
    <n v="45665"/>
    <s v="enero"/>
    <n v="2025"/>
    <x v="0"/>
    <x v="1"/>
    <n v="0.5"/>
    <n v="1642.17"/>
    <d v="2025-01-08T00:00:00"/>
  </r>
  <r>
    <x v="0"/>
    <n v="117"/>
    <n v="1"/>
    <d v="2025-01-16T00:00:00"/>
    <d v="2025-01-05T00:00:00"/>
    <d v="2025-01-05T00:00:00"/>
    <x v="0"/>
    <n v="3"/>
    <s v="MARC1989"/>
    <n v="606.17999999999995"/>
    <s v="EUR"/>
    <n v="606.17999999999995"/>
    <n v="703.16879999999992"/>
    <n v="100.07"/>
    <n v="100.07"/>
    <n v="116.08119999999998"/>
    <n v="0.16508297865320531"/>
    <x v="4"/>
    <x v="1"/>
    <n v="1"/>
    <n v="2025"/>
    <n v="45707"/>
    <s v="febrero"/>
    <n v="2025"/>
    <x v="0"/>
    <x v="0"/>
    <n v="0"/>
    <n v="100.07"/>
    <d v="2024-09-17T00:00:00"/>
  </r>
  <r>
    <x v="0"/>
    <n v="214"/>
    <n v="1"/>
    <d v="2025-03-24T00:00:00"/>
    <d v="2025-04-20T00:00:00"/>
    <d v="2025-04-26T00:00:00"/>
    <x v="4"/>
    <n v="13"/>
    <m/>
    <n v="27730.21"/>
    <s v="USD"/>
    <n v="23847.980599999999"/>
    <n v="27730.21"/>
    <n v="5645.2"/>
    <n v="4854.8719999999994"/>
    <n v="5645.2"/>
    <n v="0.20357581136240943"/>
    <x v="6"/>
    <x v="1"/>
    <n v="4"/>
    <n v="2025"/>
    <n v="45818"/>
    <s v="junio"/>
    <n v="2025"/>
    <x v="0"/>
    <x v="1"/>
    <n v="0.5"/>
    <n v="2427.4359999999997"/>
    <d v="2025-01-08T00:00:00"/>
  </r>
  <r>
    <x v="0"/>
    <n v="930"/>
    <n v="0"/>
    <d v="2025-12-18T00:00:00"/>
    <d v="2025-09-12T00:00:00"/>
    <d v="2025-09-16T00:00:00"/>
    <x v="22"/>
    <n v="51"/>
    <m/>
    <n v="3485"/>
    <s v="USD"/>
    <n v="2997.1"/>
    <n v="3485"/>
    <n v="348.5"/>
    <n v="299.70999999999998"/>
    <n v="348.5"/>
    <n v="9.9999999999999992E-2"/>
    <x v="3"/>
    <x v="1"/>
    <n v="9"/>
    <n v="2025"/>
    <n v="45961"/>
    <s v="octubre"/>
    <n v="2025"/>
    <x v="0"/>
    <x v="1"/>
    <n v="0.65"/>
    <n v="104.89849999999998"/>
    <d v="2025-07-14T00:00:00"/>
  </r>
  <r>
    <x v="0"/>
    <n v="118"/>
    <n v="1"/>
    <d v="2025-01-16T00:00:00"/>
    <d v="2025-04-09T00:00:00"/>
    <d v="2025-04-25T00:00:00"/>
    <x v="5"/>
    <n v="3"/>
    <m/>
    <n v="194580"/>
    <s v="USD"/>
    <n v="167338.79999999999"/>
    <n v="194580"/>
    <n v="15459.51"/>
    <n v="13295.178599999999"/>
    <n v="15459.51"/>
    <n v="7.9450662966389141E-2"/>
    <x v="4"/>
    <x v="1"/>
    <n v="4"/>
    <n v="2025"/>
    <n v="45817"/>
    <s v="junio"/>
    <n v="2025"/>
    <x v="0"/>
    <x v="1"/>
    <n v="0.75"/>
    <n v="3323.7946499999998"/>
    <d v="2024-09-01T00:00:00"/>
  </r>
  <r>
    <x v="0"/>
    <n v="198"/>
    <n v="0"/>
    <d v="2025-03-13T00:00:00"/>
    <d v="2025-10-22T00:00:00"/>
    <d v="2025-11-30T00:00:00"/>
    <x v="4"/>
    <n v="11"/>
    <m/>
    <n v="84947.09"/>
    <s v="USD"/>
    <n v="73054.497399999993"/>
    <n v="84947.09"/>
    <n v="8370.85"/>
    <n v="7198.9310000000005"/>
    <n v="8370.85"/>
    <n v="9.8541927686987288E-2"/>
    <x v="6"/>
    <x v="1"/>
    <n v="10"/>
    <n v="2025"/>
    <n v="46036"/>
    <s v="enero"/>
    <n v="2026"/>
    <x v="0"/>
    <x v="1"/>
    <n v="0.5"/>
    <n v="3599.4655000000002"/>
    <d v="2025-01-08T00:00:00"/>
  </r>
  <r>
    <x v="0"/>
    <n v="119"/>
    <n v="1"/>
    <d v="2025-01-16T00:00:00"/>
    <d v="2025-02-26T00:00:00"/>
    <d v="2025-03-19T00:00:00"/>
    <x v="4"/>
    <n v="3"/>
    <m/>
    <n v="40906.449999999997"/>
    <s v="EUR"/>
    <n v="40906.449999999997"/>
    <n v="47451.481999999996"/>
    <n v="3604.77"/>
    <n v="3604.77"/>
    <n v="4181.5331999999999"/>
    <n v="8.8122288783309244E-2"/>
    <x v="4"/>
    <x v="1"/>
    <n v="2"/>
    <n v="2025"/>
    <n v="45780"/>
    <s v="mayo"/>
    <n v="2025"/>
    <x v="0"/>
    <x v="1"/>
    <n v="0.5"/>
    <n v="1802.385"/>
    <d v="2025-01-08T00:00:00"/>
  </r>
  <r>
    <x v="0"/>
    <n v="882"/>
    <n v="0"/>
    <d v="2025-12-03T00:00:00"/>
    <d v="2026-01-10T00:00:00"/>
    <d v="2026-01-14T00:00:00"/>
    <x v="21"/>
    <n v="49"/>
    <s v="MARC1989"/>
    <n v="427120"/>
    <s v="JPY"/>
    <n v="2349.16"/>
    <n v="2733.5680000000002"/>
    <n v="30976"/>
    <n v="170.36799999999999"/>
    <n v="198.24640000000002"/>
    <n v="7.2522944371605169E-2"/>
    <x v="3"/>
    <x v="1"/>
    <n v="1"/>
    <n v="2026"/>
    <n v="46081"/>
    <s v="febrero"/>
    <n v="2026"/>
    <x v="0"/>
    <x v="0"/>
    <n v="0"/>
    <n v="170.36799999999999"/>
    <d v="2025-07-07T00:00:00"/>
  </r>
  <r>
    <x v="0"/>
    <n v="239"/>
    <n v="0"/>
    <d v="2025-04-03T00:00:00"/>
    <d v="2025-04-02T00:00:00"/>
    <d v="2025-12-23T00:00:00"/>
    <x v="5"/>
    <n v="14"/>
    <m/>
    <n v="101527.25"/>
    <s v="USD"/>
    <n v="87313.434999999998"/>
    <n v="101527.25"/>
    <n v="3370.6"/>
    <n v="2898.7159999999999"/>
    <n v="3370.6"/>
    <n v="3.3198968749769152E-2"/>
    <x v="7"/>
    <x v="1"/>
    <n v="4"/>
    <n v="2025"/>
    <n v="46059"/>
    <s v="febrero"/>
    <n v="2026"/>
    <x v="0"/>
    <x v="1"/>
    <n v="0.75"/>
    <n v="724.67900000000009"/>
    <d v="2024-09-01T00:00:00"/>
  </r>
  <r>
    <x v="1"/>
    <n v="49"/>
    <n v="0"/>
    <d v="2025-10-06T00:00:00"/>
    <d v="2025-11-07T00:00:00"/>
    <d v="2025-11-16T00:00:00"/>
    <x v="13"/>
    <n v="41"/>
    <m/>
    <n v="3515.8"/>
    <s v="EUR"/>
    <n v="3515.8"/>
    <n v="4078.328"/>
    <n v="0"/>
    <n v="0"/>
    <n v="0"/>
    <n v="0"/>
    <x v="1"/>
    <x v="1"/>
    <n v="11"/>
    <n v="2025"/>
    <n v="46022"/>
    <s v="diciembre"/>
    <n v="2025"/>
    <x v="1"/>
    <x v="0"/>
    <n v="7.0000000000000007E-2"/>
    <n v="0"/>
    <d v="2025-03-17T00:00:00"/>
  </r>
  <r>
    <x v="0"/>
    <n v="120"/>
    <n v="0"/>
    <d v="2025-01-17T00:00:00"/>
    <d v="2025-04-15T00:00:00"/>
    <d v="2025-04-29T00:00:00"/>
    <x v="4"/>
    <n v="3"/>
    <m/>
    <n v="2383.6799999999998"/>
    <s v="USD"/>
    <n v="2049.9647999999997"/>
    <n v="2383.6799999999998"/>
    <n v="174.9"/>
    <n v="150.41400000000002"/>
    <n v="174.9"/>
    <n v="7.3373942811115603E-2"/>
    <x v="4"/>
    <x v="1"/>
    <n v="4"/>
    <n v="2025"/>
    <n v="45821"/>
    <s v="junio"/>
    <n v="2025"/>
    <x v="0"/>
    <x v="1"/>
    <n v="0.5"/>
    <n v="75.207000000000008"/>
    <d v="2025-01-08T00:00:00"/>
  </r>
  <r>
    <x v="0"/>
    <n v="121"/>
    <n v="0"/>
    <d v="2025-01-17T00:00:00"/>
    <d v="2025-06-05T00:00:00"/>
    <d v="2025-06-16T00:00:00"/>
    <x v="4"/>
    <n v="3"/>
    <m/>
    <n v="1791.72"/>
    <s v="USD"/>
    <n v="1540.8792000000001"/>
    <n v="1791.72"/>
    <n v="154.26"/>
    <n v="132.6636"/>
    <n v="154.26"/>
    <n v="8.6096041792244324E-2"/>
    <x v="4"/>
    <x v="1"/>
    <n v="6"/>
    <n v="2025"/>
    <n v="45869"/>
    <s v="julio"/>
    <n v="2025"/>
    <x v="0"/>
    <x v="1"/>
    <n v="0.5"/>
    <n v="66.331800000000001"/>
    <d v="2025-01-08T00:00:00"/>
  </r>
  <r>
    <x v="0"/>
    <n v="225"/>
    <n v="1"/>
    <d v="2025-03-31T00:00:00"/>
    <d v="2025-04-17T00:00:00"/>
    <d v="2025-04-26T00:00:00"/>
    <x v="12"/>
    <n v="14"/>
    <s v="JAIMEG"/>
    <n v="1912.84"/>
    <s v="EUR"/>
    <n v="1912.84"/>
    <n v="2218.8943999999997"/>
    <n v="160.72"/>
    <n v="160.72"/>
    <n v="186.43519999999998"/>
    <n v="8.4021664122456666E-2"/>
    <x v="6"/>
    <x v="1"/>
    <n v="4"/>
    <n v="2025"/>
    <n v="45818"/>
    <s v="junio"/>
    <n v="2025"/>
    <x v="1"/>
    <x v="0"/>
    <n v="7.0000000000000007E-2"/>
    <n v="149.46959999999999"/>
    <d v="2025-03-17T00:00:00"/>
  </r>
  <r>
    <x v="0"/>
    <n v="174"/>
    <n v="1"/>
    <d v="2025-02-20T00:00:00"/>
    <d v="2025-02-20T00:00:00"/>
    <d v="2025-02-26T00:00:00"/>
    <x v="0"/>
    <n v="8"/>
    <s v="MARC1989"/>
    <n v="26206.01"/>
    <s v="USD"/>
    <n v="22537.168599999997"/>
    <n v="26206.01"/>
    <n v="2355.34"/>
    <n v="2025.5924"/>
    <n v="2355.34"/>
    <n v="8.9877856262742792E-2"/>
    <x v="5"/>
    <x v="1"/>
    <n v="2"/>
    <n v="2025"/>
    <n v="45759"/>
    <s v="abril"/>
    <n v="2025"/>
    <x v="0"/>
    <x v="0"/>
    <n v="0"/>
    <n v="2025.5924"/>
    <d v="2024-09-17T00:00:00"/>
  </r>
  <r>
    <x v="0"/>
    <n v="122"/>
    <n v="1"/>
    <d v="2025-01-20T00:00:00"/>
    <d v="2025-01-20T00:00:00"/>
    <d v="2025-01-20T00:00:00"/>
    <x v="0"/>
    <n v="4"/>
    <s v="MARC1989"/>
    <n v="11500.66"/>
    <s v="EUR"/>
    <n v="11500.66"/>
    <n v="13340.765599999999"/>
    <n v="1088.32"/>
    <n v="1088.32"/>
    <n v="1262.4511999999997"/>
    <n v="9.4631090737401155E-2"/>
    <x v="4"/>
    <x v="1"/>
    <n v="1"/>
    <n v="2025"/>
    <n v="45722"/>
    <s v="marzo"/>
    <n v="2025"/>
    <x v="0"/>
    <x v="0"/>
    <n v="0"/>
    <n v="1088.32"/>
    <d v="2024-09-17T00:00:00"/>
  </r>
  <r>
    <x v="0"/>
    <n v="261"/>
    <n v="1"/>
    <d v="2025-04-15T00:00:00"/>
    <d v="2025-10-25T00:00:00"/>
    <d v="2025-11-08T00:00:00"/>
    <x v="0"/>
    <n v="16"/>
    <s v="MARC1989,MARIELLAP"/>
    <n v="226603.09"/>
    <s v="EUR"/>
    <n v="226603.09"/>
    <n v="262859.58439999999"/>
    <n v="22686.6"/>
    <n v="22686.6"/>
    <n v="26316.455999999998"/>
    <n v="0.10011602224841681"/>
    <x v="7"/>
    <x v="1"/>
    <n v="10"/>
    <n v="2025"/>
    <n v="46014"/>
    <s v="diciembre"/>
    <n v="2025"/>
    <x v="0"/>
    <x v="0"/>
    <n v="0"/>
    <n v="22686.6"/>
    <d v="2024-09-17T00:00:00"/>
  </r>
  <r>
    <x v="0"/>
    <n v="160"/>
    <n v="1"/>
    <d v="2025-02-12T00:00:00"/>
    <d v="2025-04-11T00:00:00"/>
    <d v="2025-04-11T00:00:00"/>
    <x v="4"/>
    <n v="7"/>
    <m/>
    <n v="3471.84"/>
    <s v="USD"/>
    <n v="2985.7824000000001"/>
    <n v="3471.84"/>
    <n v="135.28"/>
    <n v="116.3408"/>
    <n v="135.28"/>
    <n v="3.8964929259412875E-2"/>
    <x v="5"/>
    <x v="1"/>
    <n v="4"/>
    <n v="2025"/>
    <n v="45803"/>
    <s v="mayo"/>
    <n v="2025"/>
    <x v="0"/>
    <x v="1"/>
    <n v="0.5"/>
    <n v="58.170400000000001"/>
    <d v="2025-01-08T00:00:00"/>
  </r>
  <r>
    <x v="0"/>
    <n v="123"/>
    <n v="0"/>
    <d v="2025-01-20T00:00:00"/>
    <d v="2025-02-12T00:00:00"/>
    <d v="2025-02-16T00:00:00"/>
    <x v="14"/>
    <n v="4"/>
    <m/>
    <n v="6934.95"/>
    <s v="MXN"/>
    <n v="332.87759999999997"/>
    <n v="388.35719999999998"/>
    <n v="848.37"/>
    <n v="40.721760000000003"/>
    <n v="47.508720000000004"/>
    <n v="0.12233253303917117"/>
    <x v="4"/>
    <x v="1"/>
    <n v="2"/>
    <n v="2025"/>
    <n v="45749"/>
    <s v="abril"/>
    <n v="2025"/>
    <x v="0"/>
    <x v="1"/>
    <n v="0.5"/>
    <n v="20.360880000000002"/>
    <d v="2024-12-13T00:00:00"/>
  </r>
  <r>
    <x v="0"/>
    <n v="124"/>
    <n v="1"/>
    <d v="2025-01-20T00:00:00"/>
    <d v="2025-06-24T00:00:00"/>
    <d v="2025-07-07T00:00:00"/>
    <x v="6"/>
    <n v="4"/>
    <s v="MINERVAH"/>
    <n v="57724"/>
    <s v="USD"/>
    <n v="49642.64"/>
    <n v="57724"/>
    <n v="6840"/>
    <n v="5882.4"/>
    <n v="6840"/>
    <n v="0.1184949067978657"/>
    <x v="4"/>
    <x v="1"/>
    <n v="6"/>
    <n v="2025"/>
    <n v="45890"/>
    <s v="agosto"/>
    <n v="2025"/>
    <x v="0"/>
    <x v="1"/>
    <n v="0.5"/>
    <n v="2941.2"/>
    <d v="2025-01-20T00:00:00"/>
  </r>
  <r>
    <x v="0"/>
    <n v="126"/>
    <n v="0"/>
    <d v="2025-01-21T00:00:00"/>
    <d v="2025-06-01T00:00:00"/>
    <d v="2025-07-03T00:00:00"/>
    <x v="0"/>
    <n v="4"/>
    <m/>
    <n v="155169.46"/>
    <s v="EUR"/>
    <n v="155169.46"/>
    <n v="179996.57359999997"/>
    <n v="11809.71"/>
    <n v="11809.71"/>
    <n v="13699.263599999998"/>
    <n v="7.610846876698546E-2"/>
    <x v="4"/>
    <x v="1"/>
    <n v="6"/>
    <n v="2025"/>
    <n v="45886"/>
    <s v="agosto"/>
    <n v="2025"/>
    <x v="0"/>
    <x v="0"/>
    <n v="0"/>
    <n v="11809.71"/>
    <d v="2024-09-17T00:00:00"/>
  </r>
  <r>
    <x v="0"/>
    <n v="127"/>
    <n v="1"/>
    <d v="2025-01-23T00:00:00"/>
    <d v="2024-12-22T00:00:00"/>
    <d v="2025-01-28T00:00:00"/>
    <x v="0"/>
    <n v="4"/>
    <s v="MARC1989"/>
    <n v="5088"/>
    <s v="USD"/>
    <n v="4375.68"/>
    <n v="5088"/>
    <n v="493.54"/>
    <n v="424.44440000000003"/>
    <n v="493.54"/>
    <n v="9.7000786163522007E-2"/>
    <x v="4"/>
    <x v="1"/>
    <n v="12"/>
    <n v="2024"/>
    <n v="45730"/>
    <s v="marzo"/>
    <n v="2025"/>
    <x v="0"/>
    <x v="0"/>
    <n v="0"/>
    <n v="424.44440000000003"/>
    <d v="2024-09-17T00:00:00"/>
  </r>
  <r>
    <x v="0"/>
    <n v="419"/>
    <n v="1"/>
    <d v="2025-06-12T00:00:00"/>
    <d v="2025-06-20T00:00:00"/>
    <d v="2025-06-22T00:00:00"/>
    <x v="5"/>
    <n v="24"/>
    <m/>
    <n v="8822"/>
    <s v="USD"/>
    <n v="7586.92"/>
    <n v="8822"/>
    <n v="869.55"/>
    <n v="747.81299999999999"/>
    <n v="869.55"/>
    <n v="9.8566084788029917E-2"/>
    <x v="9"/>
    <x v="1"/>
    <n v="6"/>
    <n v="2025"/>
    <n v="45875"/>
    <s v="agosto"/>
    <n v="2025"/>
    <x v="0"/>
    <x v="1"/>
    <n v="0.75"/>
    <n v="186.95325000000003"/>
    <d v="2024-09-01T00:00:00"/>
  </r>
  <r>
    <x v="0"/>
    <n v="168"/>
    <n v="1"/>
    <d v="2025-02-18T00:00:00"/>
    <d v="2025-03-14T00:00:00"/>
    <d v="2025-03-25T00:00:00"/>
    <x v="0"/>
    <n v="8"/>
    <s v="MARC1989"/>
    <n v="7043.04"/>
    <s v="USD"/>
    <n v="6057.0144"/>
    <n v="7043.04"/>
    <n v="852.79"/>
    <n v="733.39940000000001"/>
    <n v="852.79"/>
    <n v="0.12108265748881165"/>
    <x v="5"/>
    <x v="1"/>
    <n v="3"/>
    <n v="2025"/>
    <n v="45786"/>
    <s v="mayo"/>
    <n v="2025"/>
    <x v="0"/>
    <x v="0"/>
    <n v="0"/>
    <n v="733.39940000000001"/>
    <d v="2024-09-17T00:00:00"/>
  </r>
  <r>
    <x v="0"/>
    <n v="206"/>
    <n v="1"/>
    <d v="2025-03-20T00:00:00"/>
    <d v="2025-03-19T00:00:00"/>
    <d v="2025-04-07T00:00:00"/>
    <x v="2"/>
    <n v="12"/>
    <m/>
    <n v="8210"/>
    <s v="USD"/>
    <n v="7060.5999999999995"/>
    <n v="8210"/>
    <n v="0"/>
    <n v="0"/>
    <n v="0"/>
    <n v="0"/>
    <x v="6"/>
    <x v="1"/>
    <n v="3"/>
    <n v="2025"/>
    <n v="45799"/>
    <s v="mayo"/>
    <n v="2025"/>
    <x v="0"/>
    <x v="0"/>
    <n v="0.05"/>
    <n v="0"/>
    <d v="2024-10-30T00:00:00"/>
  </r>
  <r>
    <x v="0"/>
    <n v="128"/>
    <n v="1"/>
    <d v="2025-01-23T00:00:00"/>
    <d v="2025-01-31T00:00:00"/>
    <d v="2025-02-08T00:00:00"/>
    <x v="2"/>
    <n v="4"/>
    <s v="JAIMEG"/>
    <n v="1389.53"/>
    <s v="USD"/>
    <n v="1194.9957999999999"/>
    <n v="1389.53"/>
    <n v="0"/>
    <n v="0"/>
    <n v="0"/>
    <n v="0"/>
    <x v="4"/>
    <x v="1"/>
    <n v="1"/>
    <n v="2025"/>
    <n v="45741"/>
    <s v="marzo"/>
    <n v="2025"/>
    <x v="0"/>
    <x v="0"/>
    <n v="0.05"/>
    <n v="0"/>
    <d v="2024-10-30T00:00:00"/>
  </r>
  <r>
    <x v="0"/>
    <n v="164"/>
    <n v="1"/>
    <d v="2025-02-13T00:00:00"/>
    <d v="2025-04-12T00:00:00"/>
    <d v="2025-04-21T00:00:00"/>
    <x v="4"/>
    <n v="7"/>
    <m/>
    <n v="3445.65"/>
    <s v="EUR"/>
    <n v="3445.65"/>
    <n v="3996.9539999999997"/>
    <n v="291.48"/>
    <n v="291.48"/>
    <n v="338.11680000000001"/>
    <n v="8.4593618040137569E-2"/>
    <x v="5"/>
    <x v="1"/>
    <n v="4"/>
    <n v="2025"/>
    <n v="45813"/>
    <s v="junio"/>
    <n v="2025"/>
    <x v="0"/>
    <x v="1"/>
    <n v="0.5"/>
    <n v="145.74"/>
    <d v="2025-01-08T00:00:00"/>
  </r>
  <r>
    <x v="0"/>
    <n v="129"/>
    <n v="1"/>
    <d v="2025-01-23T00:00:00"/>
    <d v="2025-03-19T00:00:00"/>
    <d v="2025-04-06T00:00:00"/>
    <x v="2"/>
    <n v="4"/>
    <s v="JAIMEG"/>
    <n v="166662"/>
    <s v="USD"/>
    <n v="143329.32"/>
    <n v="166662"/>
    <n v="0"/>
    <n v="0"/>
    <n v="0"/>
    <n v="0"/>
    <x v="4"/>
    <x v="1"/>
    <n v="3"/>
    <n v="2025"/>
    <n v="45798"/>
    <s v="mayo"/>
    <n v="2025"/>
    <x v="0"/>
    <x v="0"/>
    <n v="0.05"/>
    <n v="0"/>
    <d v="2024-10-30T00:00:00"/>
  </r>
  <r>
    <x v="0"/>
    <n v="130"/>
    <n v="1"/>
    <d v="2025-01-23T00:00:00"/>
    <d v="2025-03-19T00:00:00"/>
    <d v="2025-04-07T00:00:00"/>
    <x v="2"/>
    <n v="4"/>
    <s v="JAIMEG"/>
    <n v="4389"/>
    <s v="USD"/>
    <n v="3774.54"/>
    <n v="4389"/>
    <n v="0"/>
    <n v="0"/>
    <n v="0"/>
    <n v="0"/>
    <x v="4"/>
    <x v="1"/>
    <n v="3"/>
    <n v="2025"/>
    <n v="45799"/>
    <s v="mayo"/>
    <n v="2025"/>
    <x v="0"/>
    <x v="0"/>
    <n v="0.05"/>
    <n v="0"/>
    <d v="2024-10-30T00:00:00"/>
  </r>
  <r>
    <x v="0"/>
    <n v="131"/>
    <n v="1"/>
    <d v="2025-01-28T00:00:00"/>
    <d v="2025-03-26T00:00:00"/>
    <d v="2025-06-08T00:00:00"/>
    <x v="0"/>
    <n v="5"/>
    <s v="MARC1989,MARIELLAP"/>
    <n v="11650.31"/>
    <s v="USD"/>
    <n v="10019.266599999999"/>
    <n v="11650.31"/>
    <n v="674.12"/>
    <n v="579.7432"/>
    <n v="674.12"/>
    <n v="5.7862837984568656E-2"/>
    <x v="4"/>
    <x v="1"/>
    <n v="3"/>
    <n v="2025"/>
    <n v="45861"/>
    <s v="julio"/>
    <n v="2025"/>
    <x v="0"/>
    <x v="0"/>
    <n v="0"/>
    <n v="579.7432"/>
    <d v="2024-09-17T00:00:00"/>
  </r>
  <r>
    <x v="0"/>
    <n v="167"/>
    <n v="1"/>
    <d v="2025-02-18T00:00:00"/>
    <d v="2025-03-06T00:00:00"/>
    <d v="2025-03-09T00:00:00"/>
    <x v="9"/>
    <n v="8"/>
    <m/>
    <n v="2611.4299999999998"/>
    <s v="USD"/>
    <n v="2245.8298"/>
    <n v="2611.4299999999998"/>
    <n v="206.41"/>
    <n v="177.51259999999999"/>
    <n v="206.41"/>
    <n v="7.9040985207338502E-2"/>
    <x v="5"/>
    <x v="1"/>
    <n v="3"/>
    <n v="2025"/>
    <n v="45770"/>
    <s v="abril"/>
    <n v="2025"/>
    <x v="0"/>
    <x v="1"/>
    <n v="0.5"/>
    <n v="88.756299999999996"/>
    <d v="2025-01-20T00:00:00"/>
  </r>
  <r>
    <x v="0"/>
    <n v="858"/>
    <n v="0"/>
    <d v="2025-11-24T00:00:00"/>
    <d v="2025-11-14T00:00:00"/>
    <d v="2025-11-17T00:00:00"/>
    <x v="25"/>
    <n v="48"/>
    <m/>
    <n v="6523.9"/>
    <s v="USD"/>
    <n v="5610.5539999999992"/>
    <n v="6523.9"/>
    <n v="782.87"/>
    <n v="673.26819999999998"/>
    <n v="782.87"/>
    <n v="0.12000030656509145"/>
    <x v="2"/>
    <x v="1"/>
    <n v="11"/>
    <n v="2025"/>
    <n v="46023"/>
    <s v="enero"/>
    <n v="2026"/>
    <x v="0"/>
    <x v="1"/>
    <n v="0.5"/>
    <n v="336.63409999999999"/>
    <d v="2025-11-18T00:00:00"/>
  </r>
  <r>
    <x v="0"/>
    <n v="132"/>
    <n v="1"/>
    <d v="2025-01-28T00:00:00"/>
    <d v="2025-02-12T00:00:00"/>
    <d v="2025-02-18T00:00:00"/>
    <x v="0"/>
    <n v="5"/>
    <s v="MARC1989"/>
    <n v="4428.88"/>
    <s v="USD"/>
    <n v="3808.8368"/>
    <n v="4428.88"/>
    <n v="827.2"/>
    <n v="711.39200000000005"/>
    <n v="827.2"/>
    <n v="0.18677408283809904"/>
    <x v="4"/>
    <x v="1"/>
    <n v="2"/>
    <n v="2025"/>
    <n v="45751"/>
    <s v="abril"/>
    <n v="2025"/>
    <x v="0"/>
    <x v="0"/>
    <n v="0"/>
    <n v="711.39200000000005"/>
    <d v="2024-09-17T00:00:00"/>
  </r>
  <r>
    <x v="0"/>
    <n v="191"/>
    <n v="0"/>
    <d v="2025-03-06T00:00:00"/>
    <d v="2025-03-14T00:00:00"/>
    <d v="2025-03-15T00:00:00"/>
    <x v="2"/>
    <n v="10"/>
    <m/>
    <n v="720"/>
    <s v="EUR"/>
    <n v="720"/>
    <n v="835.19999999999993"/>
    <n v="99.74"/>
    <n v="99.74"/>
    <n v="115.69839999999999"/>
    <n v="0.13852777777777778"/>
    <x v="6"/>
    <x v="1"/>
    <n v="3"/>
    <n v="2025"/>
    <n v="45776"/>
    <s v="abril"/>
    <n v="2025"/>
    <x v="0"/>
    <x v="0"/>
    <n v="0.05"/>
    <n v="94.753"/>
    <d v="2024-10-30T00:00:00"/>
  </r>
  <r>
    <x v="0"/>
    <n v="133"/>
    <n v="1"/>
    <d v="2025-01-28T00:00:00"/>
    <d v="2025-01-18T00:00:00"/>
    <d v="2025-01-22T00:00:00"/>
    <x v="7"/>
    <n v="5"/>
    <s v="DIANAM,MARC1989"/>
    <n v="8756.25"/>
    <s v="USD"/>
    <n v="7530.375"/>
    <n v="8756.25"/>
    <n v="765"/>
    <n v="657.9"/>
    <n v="765"/>
    <n v="8.7366167023554597E-2"/>
    <x v="4"/>
    <x v="1"/>
    <n v="1"/>
    <n v="2025"/>
    <n v="45724"/>
    <s v="marzo"/>
    <n v="2025"/>
    <x v="0"/>
    <x v="0"/>
    <n v="0"/>
    <n v="657.9"/>
    <d v="2024-09-17T00:00:00"/>
  </r>
  <r>
    <x v="0"/>
    <n v="134"/>
    <n v="1"/>
    <d v="2025-01-29T00:00:00"/>
    <d v="2025-05-15T00:00:00"/>
    <d v="2025-05-26T00:00:00"/>
    <x v="0"/>
    <n v="5"/>
    <s v="MARC1989,MARIELLAP"/>
    <n v="31868.5"/>
    <s v="USD"/>
    <n v="27406.91"/>
    <n v="31868.5"/>
    <n v="4484.9799999999996"/>
    <n v="3857.0827999999997"/>
    <n v="4484.9799999999996"/>
    <n v="0.14073395359053609"/>
    <x v="4"/>
    <x v="1"/>
    <n v="5"/>
    <n v="2025"/>
    <n v="45848"/>
    <s v="julio"/>
    <n v="2025"/>
    <x v="0"/>
    <x v="0"/>
    <n v="0"/>
    <n v="3857.0827999999997"/>
    <d v="2024-09-17T00:00:00"/>
  </r>
  <r>
    <x v="0"/>
    <n v="189"/>
    <n v="1"/>
    <d v="2025-03-06T00:00:00"/>
    <d v="2025-04-13T00:00:00"/>
    <d v="2025-05-04T00:00:00"/>
    <x v="0"/>
    <n v="10"/>
    <s v="MARC1989"/>
    <n v="34063.61"/>
    <s v="USD"/>
    <n v="29294.704600000001"/>
    <n v="34063.61"/>
    <n v="1062.49"/>
    <n v="913.7414"/>
    <n v="1062.49"/>
    <n v="3.1191350535072472E-2"/>
    <x v="6"/>
    <x v="1"/>
    <n v="4"/>
    <n v="2025"/>
    <n v="45826"/>
    <s v="junio"/>
    <n v="2025"/>
    <x v="0"/>
    <x v="0"/>
    <n v="0"/>
    <n v="913.7414"/>
    <d v="2024-09-17T00:00:00"/>
  </r>
  <r>
    <x v="0"/>
    <n v="135"/>
    <n v="1"/>
    <d v="2025-01-30T00:00:00"/>
    <d v="2025-05-02T00:00:00"/>
    <d v="2025-05-13T00:00:00"/>
    <x v="3"/>
    <n v="5"/>
    <m/>
    <n v="97396"/>
    <s v="USD"/>
    <n v="83760.56"/>
    <n v="97396"/>
    <n v="10209.200000000001"/>
    <n v="8779.9120000000003"/>
    <n v="10209.200000000001"/>
    <n v="0.10482155324653991"/>
    <x v="4"/>
    <x v="1"/>
    <n v="5"/>
    <n v="2025"/>
    <n v="45835"/>
    <s v="junio"/>
    <n v="2025"/>
    <x v="0"/>
    <x v="1"/>
    <n v="0.5"/>
    <n v="4389.9560000000001"/>
    <d v="2024-11-28T00:00:00"/>
  </r>
  <r>
    <x v="0"/>
    <n v="136"/>
    <n v="1"/>
    <d v="2025-01-30T00:00:00"/>
    <d v="2025-04-10T00:00:00"/>
    <d v="2025-04-22T00:00:00"/>
    <x v="0"/>
    <n v="5"/>
    <s v="MARC1989,MARIELLAP"/>
    <n v="216317.35"/>
    <s v="USD"/>
    <n v="186032.921"/>
    <n v="216317.35"/>
    <n v="8889.11"/>
    <n v="7644.6346000000003"/>
    <n v="8889.11"/>
    <n v="4.1092912796869968E-2"/>
    <x v="4"/>
    <x v="1"/>
    <n v="4"/>
    <n v="2025"/>
    <n v="45814"/>
    <s v="junio"/>
    <n v="2025"/>
    <x v="0"/>
    <x v="0"/>
    <n v="0"/>
    <n v="7644.6346000000003"/>
    <d v="2024-09-17T00:00:00"/>
  </r>
  <r>
    <x v="0"/>
    <n v="177"/>
    <n v="1"/>
    <d v="2025-02-21T00:00:00"/>
    <d v="2025-04-12T00:00:00"/>
    <d v="2025-04-15T00:00:00"/>
    <x v="0"/>
    <n v="8"/>
    <s v="MARC1989"/>
    <n v="18247"/>
    <s v="USD"/>
    <n v="15692.42"/>
    <n v="18247"/>
    <n v="1327.72"/>
    <n v="1141.8392000000001"/>
    <n v="1327.72"/>
    <n v="7.2763741984983837E-2"/>
    <x v="5"/>
    <x v="1"/>
    <n v="4"/>
    <n v="2025"/>
    <n v="45807"/>
    <s v="mayo"/>
    <n v="2025"/>
    <x v="0"/>
    <x v="0"/>
    <n v="0"/>
    <n v="1141.8392000000001"/>
    <d v="2024-09-17T00:00:00"/>
  </r>
  <r>
    <x v="0"/>
    <n v="185"/>
    <n v="1"/>
    <d v="2025-01-13T00:00:00"/>
    <d v="2025-01-25T00:00:00"/>
    <d v="2025-02-09T00:00:00"/>
    <x v="2"/>
    <n v="3"/>
    <m/>
    <n v="1196"/>
    <s v="USD"/>
    <n v="1028.56"/>
    <n v="1196"/>
    <n v="0"/>
    <n v="0"/>
    <n v="0"/>
    <n v="0"/>
    <x v="4"/>
    <x v="1"/>
    <n v="1"/>
    <n v="2025"/>
    <n v="45742"/>
    <s v="marzo"/>
    <n v="2025"/>
    <x v="0"/>
    <x v="0"/>
    <n v="0.05"/>
    <n v="0"/>
    <d v="2024-10-30T00:00:00"/>
  </r>
  <r>
    <x v="0"/>
    <n v="137"/>
    <n v="1"/>
    <d v="2025-01-30T00:00:00"/>
    <d v="2025-02-14T00:00:00"/>
    <d v="2025-03-02T00:00:00"/>
    <x v="0"/>
    <n v="5"/>
    <s v="MARC1989"/>
    <n v="44604.11"/>
    <s v="USD"/>
    <n v="38359.534599999999"/>
    <n v="44604.11"/>
    <n v="11801.86"/>
    <n v="10149.5996"/>
    <n v="11801.86"/>
    <n v="0.26459131232525435"/>
    <x v="4"/>
    <x v="1"/>
    <n v="2"/>
    <n v="2025"/>
    <n v="45763"/>
    <s v="abril"/>
    <n v="2025"/>
    <x v="0"/>
    <x v="0"/>
    <n v="0"/>
    <n v="10149.5996"/>
    <d v="2024-09-17T00:00:00"/>
  </r>
  <r>
    <x v="0"/>
    <n v="138"/>
    <n v="1"/>
    <d v="2025-01-30T00:00:00"/>
    <d v="2025-11-14T00:00:00"/>
    <d v="2025-11-17T00:00:00"/>
    <x v="7"/>
    <n v="5"/>
    <s v="DIANAM"/>
    <n v="132324.54"/>
    <s v="MXN"/>
    <n v="6351.5779200000006"/>
    <n v="7410.1742400000003"/>
    <n v="31885.14"/>
    <n v="1530.4867200000001"/>
    <n v="1785.5678399999999"/>
    <n v="0.2409616538247554"/>
    <x v="4"/>
    <x v="1"/>
    <n v="11"/>
    <n v="2025"/>
    <n v="46023"/>
    <s v="enero"/>
    <n v="2026"/>
    <x v="0"/>
    <x v="0"/>
    <n v="0"/>
    <n v="1530.4867200000001"/>
    <d v="2024-09-17T00:00:00"/>
  </r>
  <r>
    <x v="0"/>
    <n v="173"/>
    <n v="1"/>
    <d v="2025-02-19T00:00:00"/>
    <d v="2025-07-17T00:00:00"/>
    <d v="2025-07-31T00:00:00"/>
    <x v="4"/>
    <n v="8"/>
    <m/>
    <n v="30665.64"/>
    <s v="USD"/>
    <n v="26372.450399999998"/>
    <n v="30665.64"/>
    <n v="2645.16"/>
    <n v="2274.8375999999998"/>
    <n v="2645.16"/>
    <n v="8.6258105162651103E-2"/>
    <x v="5"/>
    <x v="1"/>
    <n v="7"/>
    <n v="2025"/>
    <n v="45914"/>
    <s v="septiembre"/>
    <n v="2025"/>
    <x v="0"/>
    <x v="1"/>
    <n v="0.5"/>
    <n v="1137.4187999999999"/>
    <d v="2025-01-08T00:00:00"/>
  </r>
  <r>
    <x v="0"/>
    <n v="139"/>
    <n v="1"/>
    <d v="2025-01-30T00:00:00"/>
    <d v="2025-02-16T00:00:00"/>
    <d v="2025-02-17T00:00:00"/>
    <x v="7"/>
    <n v="5"/>
    <s v="DIANAM,MARC1989"/>
    <n v="2232"/>
    <s v="USD"/>
    <n v="1919.52"/>
    <n v="2232"/>
    <n v="190"/>
    <n v="163.4"/>
    <n v="190"/>
    <n v="8.5125448028673834E-2"/>
    <x v="4"/>
    <x v="1"/>
    <n v="2"/>
    <n v="2025"/>
    <n v="45750"/>
    <s v="abril"/>
    <n v="2025"/>
    <x v="0"/>
    <x v="0"/>
    <n v="0"/>
    <n v="163.4"/>
    <d v="2024-09-17T00:00:00"/>
  </r>
  <r>
    <x v="0"/>
    <n v="520"/>
    <n v="0"/>
    <d v="2025-07-21T00:00:00"/>
    <d v="2025-10-30T00:00:00"/>
    <d v="2025-11-19T00:00:00"/>
    <x v="23"/>
    <n v="30"/>
    <s v="JAIMEG,MARTINB"/>
    <n v="87532.67"/>
    <s v="EUR"/>
    <n v="87532.67"/>
    <n v="101537.89719999999"/>
    <n v="12010"/>
    <n v="12010"/>
    <n v="13931.599999999999"/>
    <n v="0.13720591408899099"/>
    <x v="10"/>
    <x v="1"/>
    <n v="10"/>
    <n v="2025"/>
    <n v="46025"/>
    <s v="enero"/>
    <n v="2026"/>
    <x v="1"/>
    <x v="0"/>
    <n v="7.0000000000000007E-2"/>
    <n v="11169.3"/>
    <d v="2025-03-17T00:00:00"/>
  </r>
  <r>
    <x v="0"/>
    <n v="140"/>
    <n v="1"/>
    <d v="2025-01-31T00:00:00"/>
    <d v="2024-12-24T00:00:00"/>
    <d v="2024-12-28T00:00:00"/>
    <x v="0"/>
    <n v="5"/>
    <s v="MARC1989"/>
    <n v="23910.84"/>
    <s v="USD"/>
    <n v="20563.322400000001"/>
    <n v="23910.84"/>
    <n v="2173.6799999999998"/>
    <n v="1869.3647999999998"/>
    <n v="2173.6799999999998"/>
    <n v="9.0907722187928142E-2"/>
    <x v="4"/>
    <x v="1"/>
    <n v="12"/>
    <n v="2024"/>
    <n v="45699"/>
    <s v="febrero"/>
    <n v="2025"/>
    <x v="0"/>
    <x v="0"/>
    <n v="0"/>
    <n v="1869.3647999999998"/>
    <d v="2024-09-17T00:00:00"/>
  </r>
  <r>
    <x v="0"/>
    <n v="960"/>
    <n v="0"/>
    <d v="2026-01-07T00:00:00"/>
    <d v="2026-01-13T00:00:00"/>
    <d v="2026-01-16T00:00:00"/>
    <x v="38"/>
    <n v="2"/>
    <m/>
    <n v="0"/>
    <s v="USD"/>
    <n v="0"/>
    <n v="0"/>
    <n v="0"/>
    <n v="0"/>
    <n v="0"/>
    <e v="#DIV/0!"/>
    <x v="4"/>
    <x v="2"/>
    <n v="1"/>
    <n v="2026"/>
    <n v="46083"/>
    <s v="marzo"/>
    <n v="2026"/>
    <x v="0"/>
    <x v="0"/>
    <n v="0"/>
    <n v="0"/>
    <d v="2025-06-16T00:00:00"/>
  </r>
  <r>
    <x v="0"/>
    <n v="316"/>
    <n v="1"/>
    <d v="2025-05-08T00:00:00"/>
    <d v="2025-03-26T00:00:00"/>
    <d v="2025-03-27T00:00:00"/>
    <x v="2"/>
    <n v="19"/>
    <s v="JAIMEG"/>
    <n v="886.6"/>
    <s v="USD"/>
    <n v="762.476"/>
    <n v="886.6"/>
    <n v="0"/>
    <n v="0"/>
    <n v="0"/>
    <n v="0"/>
    <x v="8"/>
    <x v="1"/>
    <n v="3"/>
    <n v="2025"/>
    <n v="45788"/>
    <s v="mayo"/>
    <n v="2025"/>
    <x v="0"/>
    <x v="0"/>
    <n v="0.05"/>
    <n v="0"/>
    <d v="2024-10-30T00:00:00"/>
  </r>
  <r>
    <x v="0"/>
    <n v="141"/>
    <n v="1"/>
    <d v="2025-01-31T00:00:00"/>
    <d v="2025-02-01T00:00:00"/>
    <d v="2025-02-08T00:00:00"/>
    <x v="2"/>
    <n v="5"/>
    <s v="JAIMEG"/>
    <n v="3158.37"/>
    <s v="EUR"/>
    <n v="3158.37"/>
    <n v="3663.7091999999998"/>
    <n v="197.17"/>
    <n v="197.17"/>
    <n v="228.71719999999996"/>
    <n v="6.2427771287087958E-2"/>
    <x v="4"/>
    <x v="1"/>
    <n v="2"/>
    <n v="2025"/>
    <n v="45741"/>
    <s v="marzo"/>
    <n v="2025"/>
    <x v="0"/>
    <x v="0"/>
    <n v="0.05"/>
    <n v="187.3115"/>
    <d v="2024-10-30T00:00:00"/>
  </r>
  <r>
    <x v="0"/>
    <n v="142"/>
    <n v="0"/>
    <d v="2025-02-01T00:00:00"/>
    <d v="2025-05-04T00:00:00"/>
    <d v="2025-05-21T00:00:00"/>
    <x v="34"/>
    <n v="5"/>
    <m/>
    <n v="2425"/>
    <s v="USD"/>
    <n v="2085.5"/>
    <n v="2425"/>
    <n v="35"/>
    <n v="30.099999999999998"/>
    <n v="35"/>
    <n v="1.4432989690721649E-2"/>
    <x v="5"/>
    <x v="1"/>
    <n v="5"/>
    <n v="2025"/>
    <n v="45843"/>
    <s v="julio"/>
    <n v="2025"/>
    <x v="0"/>
    <x v="0"/>
    <n v="0"/>
    <n v="30.099999999999998"/>
    <d v="2024-09-01T00:00:00"/>
  </r>
  <r>
    <x v="0"/>
    <n v="959"/>
    <n v="0"/>
    <d v="2026-01-07T00:00:00"/>
    <d v="2026-01-07T00:00:00"/>
    <d v="2026-01-11T00:00:00"/>
    <x v="7"/>
    <n v="2"/>
    <s v="DIANAM"/>
    <n v="7228"/>
    <s v="MXN"/>
    <n v="346.94400000000002"/>
    <n v="404.76800000000003"/>
    <n v="0"/>
    <n v="0"/>
    <n v="0"/>
    <n v="0"/>
    <x v="4"/>
    <x v="2"/>
    <n v="1"/>
    <n v="2026"/>
    <n v="46078"/>
    <s v="febrero"/>
    <n v="2026"/>
    <x v="0"/>
    <x v="0"/>
    <n v="0"/>
    <n v="0"/>
    <d v="2024-09-17T00:00:00"/>
  </r>
  <r>
    <x v="0"/>
    <n v="223"/>
    <n v="1"/>
    <d v="2025-03-26T00:00:00"/>
    <d v="2025-04-21T00:00:00"/>
    <d v="2025-06-12T00:00:00"/>
    <x v="0"/>
    <n v="13"/>
    <s v="MARC1989"/>
    <n v="12539.51"/>
    <s v="USD"/>
    <n v="10783.9786"/>
    <n v="12539.51"/>
    <n v="0"/>
    <n v="0"/>
    <n v="0"/>
    <n v="0"/>
    <x v="6"/>
    <x v="1"/>
    <n v="4"/>
    <n v="2025"/>
    <n v="45865"/>
    <s v="julio"/>
    <n v="2025"/>
    <x v="0"/>
    <x v="0"/>
    <n v="0"/>
    <n v="0"/>
    <d v="2024-09-17T00:00:00"/>
  </r>
  <r>
    <x v="1"/>
    <n v="67"/>
    <n v="0"/>
    <d v="2025-11-17T00:00:00"/>
    <d v="2026-02-22T00:00:00"/>
    <d v="2026-02-25T00:00:00"/>
    <x v="26"/>
    <n v="47"/>
    <s v="MARTINB"/>
    <n v="5908.9"/>
    <s v="EUR"/>
    <n v="5908.9"/>
    <n v="6854.3239999999987"/>
    <n v="65"/>
    <n v="65"/>
    <n v="75.399999999999991"/>
    <n v="1.1000355396097413E-2"/>
    <x v="2"/>
    <x v="1"/>
    <n v="2"/>
    <n v="2026"/>
    <n v="46123"/>
    <s v="abril"/>
    <n v="2026"/>
    <x v="1"/>
    <x v="1"/>
    <n v="0.4"/>
    <n v="39"/>
    <d v="2025-09-17T00:00:00"/>
  </r>
  <r>
    <x v="0"/>
    <n v="210"/>
    <n v="1"/>
    <d v="2025-03-20T00:00:00"/>
    <d v="2025-04-11T00:00:00"/>
    <d v="2025-04-15T00:00:00"/>
    <x v="6"/>
    <n v="12"/>
    <m/>
    <n v="20882.560000000001"/>
    <s v="USD"/>
    <n v="17959.0016"/>
    <n v="20882.560000000001"/>
    <n v="1666.76"/>
    <n v="1433.4135999999999"/>
    <n v="1666.76"/>
    <n v="7.9815884642495935E-2"/>
    <x v="6"/>
    <x v="1"/>
    <n v="4"/>
    <n v="2025"/>
    <n v="45807"/>
    <s v="mayo"/>
    <n v="2025"/>
    <x v="0"/>
    <x v="1"/>
    <n v="0.5"/>
    <n v="716.70679999999993"/>
    <d v="2025-01-20T00:00:00"/>
  </r>
  <r>
    <x v="0"/>
    <n v="143"/>
    <n v="1"/>
    <d v="2025-02-04T00:00:00"/>
    <d v="2025-01-26T00:00:00"/>
    <d v="2025-01-28T00:00:00"/>
    <x v="0"/>
    <n v="6"/>
    <s v="MARC1989"/>
    <n v="4874.42"/>
    <s v="EUR"/>
    <n v="4874.42"/>
    <n v="5654.3271999999997"/>
    <n v="416.06"/>
    <n v="416.06"/>
    <n v="482.62959999999998"/>
    <n v="8.5355796176775897E-2"/>
    <x v="5"/>
    <x v="1"/>
    <n v="1"/>
    <n v="2025"/>
    <n v="45730"/>
    <s v="marzo"/>
    <n v="2025"/>
    <x v="0"/>
    <x v="0"/>
    <n v="0"/>
    <n v="416.06"/>
    <d v="2024-09-17T00:00:00"/>
  </r>
  <r>
    <x v="0"/>
    <n v="180"/>
    <n v="0"/>
    <d v="2025-02-24T00:00:00"/>
    <d v="2025-04-04T00:00:00"/>
    <d v="2025-04-06T00:00:00"/>
    <x v="10"/>
    <n v="9"/>
    <m/>
    <n v="2458.9"/>
    <s v="USD"/>
    <n v="2114.654"/>
    <n v="2458.9"/>
    <n v="303.52999999999997"/>
    <n v="261.03579999999999"/>
    <n v="303.52999999999997"/>
    <n v="0.12344137622514133"/>
    <x v="5"/>
    <x v="1"/>
    <n v="4"/>
    <n v="2025"/>
    <n v="45798"/>
    <s v="mayo"/>
    <n v="2025"/>
    <x v="0"/>
    <x v="1"/>
    <n v="0.5"/>
    <n v="130.5179"/>
    <d v="2025-02-07T00:00:00"/>
  </r>
  <r>
    <x v="0"/>
    <n v="190"/>
    <n v="1"/>
    <d v="2025-03-06T00:00:00"/>
    <d v="2025-04-10T00:00:00"/>
    <d v="2025-04-20T00:00:00"/>
    <x v="5"/>
    <n v="10"/>
    <m/>
    <n v="5626.99"/>
    <s v="USD"/>
    <n v="4839.2114000000001"/>
    <n v="5626.99"/>
    <n v="0"/>
    <n v="0"/>
    <n v="0"/>
    <n v="0"/>
    <x v="6"/>
    <x v="1"/>
    <n v="4"/>
    <n v="2025"/>
    <n v="45812"/>
    <s v="junio"/>
    <n v="2025"/>
    <x v="0"/>
    <x v="1"/>
    <n v="0.75"/>
    <n v="0"/>
    <d v="2024-09-01T00:00:00"/>
  </r>
  <r>
    <x v="0"/>
    <n v="144"/>
    <n v="1"/>
    <d v="2025-02-04T00:00:00"/>
    <d v="2024-12-28T00:00:00"/>
    <d v="2024-12-28T00:00:00"/>
    <x v="0"/>
    <n v="6"/>
    <s v="MARC1989"/>
    <n v="3993.6"/>
    <s v="USD"/>
    <n v="3434.4960000000001"/>
    <n v="3993.6"/>
    <n v="360.96"/>
    <n v="310.42559999999997"/>
    <n v="360.96"/>
    <n v="9.0384615384615369E-2"/>
    <x v="5"/>
    <x v="1"/>
    <n v="12"/>
    <n v="2024"/>
    <n v="45699"/>
    <s v="febrero"/>
    <n v="2025"/>
    <x v="0"/>
    <x v="0"/>
    <n v="0"/>
    <n v="310.42559999999997"/>
    <d v="2024-09-17T00:00:00"/>
  </r>
  <r>
    <x v="0"/>
    <n v="145"/>
    <n v="1"/>
    <d v="2025-02-04T00:00:00"/>
    <d v="2024-12-10T00:00:00"/>
    <d v="2024-12-10T00:00:00"/>
    <x v="0"/>
    <n v="6"/>
    <s v="MARC1989"/>
    <n v="4101.6000000000004"/>
    <s v="EUR"/>
    <n v="4101.6000000000004"/>
    <n v="4757.8559999999998"/>
    <n v="379.11"/>
    <n v="379.11"/>
    <n v="439.76759999999996"/>
    <n v="9.2429783499122287E-2"/>
    <x v="5"/>
    <x v="1"/>
    <n v="12"/>
    <n v="2024"/>
    <n v="45681"/>
    <s v="enero"/>
    <n v="2025"/>
    <x v="0"/>
    <x v="0"/>
    <n v="0"/>
    <n v="379.11"/>
    <d v="2024-09-17T00:00:00"/>
  </r>
  <r>
    <x v="0"/>
    <n v="146"/>
    <n v="1"/>
    <d v="2025-02-05T00:00:00"/>
    <d v="2025-01-28T00:00:00"/>
    <d v="2025-02-01T00:00:00"/>
    <x v="1"/>
    <n v="6"/>
    <m/>
    <n v="10682.93"/>
    <s v="USD"/>
    <n v="9187.3197999999993"/>
    <n v="10682.93"/>
    <n v="1066.69"/>
    <n v="917.35340000000008"/>
    <n v="1066.69"/>
    <n v="9.9849947533120612E-2"/>
    <x v="5"/>
    <x v="1"/>
    <n v="1"/>
    <n v="2025"/>
    <n v="45734"/>
    <s v="marzo"/>
    <n v="2025"/>
    <x v="0"/>
    <x v="1"/>
    <n v="0.5"/>
    <n v="458.67670000000004"/>
    <d v="2024-09-01T00:00:00"/>
  </r>
  <r>
    <x v="0"/>
    <n v="147"/>
    <n v="1"/>
    <d v="2025-02-05T00:00:00"/>
    <d v="2025-01-28T00:00:00"/>
    <d v="2025-02-01T00:00:00"/>
    <x v="1"/>
    <n v="6"/>
    <m/>
    <n v="10540"/>
    <s v="USD"/>
    <n v="9064.4"/>
    <n v="10540"/>
    <n v="923.76"/>
    <n v="794.43359999999996"/>
    <n v="923.76"/>
    <n v="8.7643263757115744E-2"/>
    <x v="5"/>
    <x v="1"/>
    <n v="1"/>
    <n v="2025"/>
    <n v="45734"/>
    <s v="marzo"/>
    <n v="2025"/>
    <x v="0"/>
    <x v="1"/>
    <n v="0.5"/>
    <n v="397.21679999999998"/>
    <d v="2024-09-01T00:00:00"/>
  </r>
  <r>
    <x v="0"/>
    <n v="194"/>
    <n v="1"/>
    <d v="2025-03-10T00:00:00"/>
    <d v="2025-05-22T00:00:00"/>
    <d v="2025-05-26T00:00:00"/>
    <x v="4"/>
    <n v="11"/>
    <m/>
    <n v="8470.11"/>
    <s v="USD"/>
    <n v="7284.2946000000002"/>
    <n v="8470.11"/>
    <n v="750"/>
    <n v="645"/>
    <n v="750"/>
    <n v="8.8546665863843563E-2"/>
    <x v="6"/>
    <x v="1"/>
    <n v="5"/>
    <n v="2025"/>
    <n v="45848"/>
    <s v="julio"/>
    <n v="2025"/>
    <x v="0"/>
    <x v="1"/>
    <n v="0.5"/>
    <n v="322.5"/>
    <d v="2025-01-08T00:00:00"/>
  </r>
  <r>
    <x v="0"/>
    <n v="590"/>
    <n v="1"/>
    <d v="2025-08-18T00:00:00"/>
    <d v="2025-07-04T00:00:00"/>
    <d v="2025-07-08T00:00:00"/>
    <x v="1"/>
    <n v="34"/>
    <m/>
    <n v="3097.62"/>
    <s v="USD"/>
    <n v="2663.9531999999999"/>
    <n v="3097.62"/>
    <n v="169.76"/>
    <n v="145.99359999999999"/>
    <n v="169.76"/>
    <n v="5.480336516422285E-2"/>
    <x v="11"/>
    <x v="1"/>
    <n v="7"/>
    <n v="2025"/>
    <n v="45891"/>
    <s v="agosto"/>
    <n v="2025"/>
    <x v="0"/>
    <x v="1"/>
    <n v="0.5"/>
    <n v="72.996799999999993"/>
    <d v="2024-09-01T00:00:00"/>
  </r>
  <r>
    <x v="0"/>
    <n v="280"/>
    <n v="1"/>
    <d v="2025-04-24T00:00:00"/>
    <d v="2025-05-05T00:00:00"/>
    <d v="2025-05-06T00:00:00"/>
    <x v="0"/>
    <n v="17"/>
    <s v="MARC1989"/>
    <n v="1143.8699999999999"/>
    <s v="USD"/>
    <n v="983.7281999999999"/>
    <n v="1143.8699999999999"/>
    <n v="94.04"/>
    <n v="80.874400000000009"/>
    <n v="94.04"/>
    <n v="8.2212139491375791E-2"/>
    <x v="7"/>
    <x v="1"/>
    <n v="5"/>
    <n v="2025"/>
    <n v="45828"/>
    <s v="junio"/>
    <n v="2025"/>
    <x v="0"/>
    <x v="0"/>
    <n v="0"/>
    <n v="80.874400000000009"/>
    <d v="2024-09-17T00:00:00"/>
  </r>
  <r>
    <x v="0"/>
    <n v="199"/>
    <n v="0"/>
    <d v="2025-03-14T00:00:00"/>
    <d v="2025-02-09T00:00:00"/>
    <d v="2025-02-11T00:00:00"/>
    <x v="2"/>
    <n v="11"/>
    <m/>
    <n v="4395"/>
    <s v="USD"/>
    <n v="3779.7"/>
    <n v="4395"/>
    <n v="439.5"/>
    <n v="377.96999999999997"/>
    <n v="439.5"/>
    <n v="9.9999999999999992E-2"/>
    <x v="6"/>
    <x v="1"/>
    <n v="2"/>
    <n v="2025"/>
    <n v="45744"/>
    <s v="marzo"/>
    <n v="2025"/>
    <x v="0"/>
    <x v="0"/>
    <n v="0.05"/>
    <n v="359.07149999999996"/>
    <d v="2024-10-30T00:00:00"/>
  </r>
  <r>
    <x v="0"/>
    <n v="148"/>
    <n v="1"/>
    <d v="2025-02-05T00:00:00"/>
    <d v="2025-01-28T00:00:00"/>
    <d v="2025-02-01T00:00:00"/>
    <x v="1"/>
    <n v="6"/>
    <m/>
    <n v="7786"/>
    <s v="USD"/>
    <n v="6695.96"/>
    <n v="7786"/>
    <n v="639.20000000000005"/>
    <n v="549.71199999999999"/>
    <n v="639.20000000000005"/>
    <n v="8.2096069868995633E-2"/>
    <x v="5"/>
    <x v="1"/>
    <n v="1"/>
    <n v="2025"/>
    <n v="45734"/>
    <s v="marzo"/>
    <n v="2025"/>
    <x v="0"/>
    <x v="1"/>
    <n v="0.5"/>
    <n v="274.85599999999999"/>
    <d v="2024-09-01T00:00:00"/>
  </r>
  <r>
    <x v="0"/>
    <n v="149"/>
    <n v="1"/>
    <d v="2025-02-05T00:00:00"/>
    <d v="2025-06-08T00:00:00"/>
    <d v="2025-06-30T00:00:00"/>
    <x v="0"/>
    <n v="6"/>
    <s v="MARC1989,MARIELLAP"/>
    <n v="46703.1"/>
    <s v="USD"/>
    <n v="40164.665999999997"/>
    <n v="46703.1"/>
    <n v="6451.94"/>
    <n v="5548.6683999999996"/>
    <n v="6451.94"/>
    <n v="0.13814800302335392"/>
    <x v="5"/>
    <x v="1"/>
    <n v="6"/>
    <n v="2025"/>
    <n v="45883"/>
    <s v="agosto"/>
    <n v="2025"/>
    <x v="0"/>
    <x v="0"/>
    <n v="0"/>
    <n v="5548.6683999999996"/>
    <d v="2024-09-17T00:00:00"/>
  </r>
  <r>
    <x v="0"/>
    <n v="171"/>
    <n v="0"/>
    <d v="2025-02-19T00:00:00"/>
    <d v="2025-04-03T00:00:00"/>
    <d v="2025-04-29T00:00:00"/>
    <x v="4"/>
    <n v="8"/>
    <m/>
    <n v="172307.58"/>
    <s v="USD"/>
    <n v="148184.51879999999"/>
    <n v="172307.58"/>
    <n v="11639.31"/>
    <n v="10009.8066"/>
    <n v="11639.31"/>
    <n v="6.7549610992157172E-2"/>
    <x v="5"/>
    <x v="1"/>
    <n v="4"/>
    <n v="2025"/>
    <n v="45821"/>
    <s v="junio"/>
    <n v="2025"/>
    <x v="0"/>
    <x v="1"/>
    <n v="0.5"/>
    <n v="5004.9032999999999"/>
    <d v="2025-01-08T00:00:00"/>
  </r>
  <r>
    <x v="1"/>
    <n v="78"/>
    <n v="0"/>
    <d v="2025-12-23T00:00:00"/>
    <d v="2026-05-28T00:00:00"/>
    <d v="2026-06-07T00:00:00"/>
    <x v="12"/>
    <n v="52"/>
    <s v="JAIMEG,MARTINB"/>
    <n v="26580.639999999999"/>
    <s v="EUR"/>
    <n v="26580.639999999999"/>
    <n v="30833.542399999998"/>
    <n v="455"/>
    <n v="455"/>
    <n v="527.79999999999995"/>
    <n v="1.7117721770431412E-2"/>
    <x v="3"/>
    <x v="1"/>
    <n v="5"/>
    <n v="2026"/>
    <n v="46225"/>
    <s v="julio"/>
    <n v="2026"/>
    <x v="1"/>
    <x v="0"/>
    <n v="7.0000000000000007E-2"/>
    <n v="423.15"/>
    <d v="2025-03-17T00:00:00"/>
  </r>
  <r>
    <x v="0"/>
    <n v="150"/>
    <n v="1"/>
    <d v="2025-02-05T00:00:00"/>
    <d v="2025-04-08T00:00:00"/>
    <d v="2025-04-20T00:00:00"/>
    <x v="7"/>
    <n v="6"/>
    <s v="DIANAM,MARC1989"/>
    <n v="79382.05"/>
    <s v="USD"/>
    <n v="68268.562999999995"/>
    <n v="79382.05"/>
    <n v="10771.53"/>
    <n v="9263.515800000001"/>
    <n v="10771.53"/>
    <n v="0.1356922629234191"/>
    <x v="5"/>
    <x v="1"/>
    <n v="4"/>
    <n v="2025"/>
    <n v="45812"/>
    <s v="junio"/>
    <n v="2025"/>
    <x v="0"/>
    <x v="0"/>
    <n v="0"/>
    <n v="9263.515800000001"/>
    <d v="2024-09-17T00:00:00"/>
  </r>
  <r>
    <x v="0"/>
    <n v="572"/>
    <n v="1"/>
    <d v="2025-08-13T00:00:00"/>
    <d v="2025-05-26T00:00:00"/>
    <d v="2025-06-15T00:00:00"/>
    <x v="5"/>
    <n v="33"/>
    <m/>
    <n v="10105.09"/>
    <s v="USD"/>
    <n v="8690.3773999999994"/>
    <n v="10105.09"/>
    <n v="819.34"/>
    <n v="704.63239999999996"/>
    <n v="819.34"/>
    <n v="8.1081910205648838E-2"/>
    <x v="11"/>
    <x v="1"/>
    <n v="5"/>
    <n v="2025"/>
    <n v="45868"/>
    <s v="julio"/>
    <n v="2025"/>
    <x v="0"/>
    <x v="1"/>
    <n v="0.75"/>
    <n v="176.15809999999999"/>
    <d v="2024-09-01T00:00:00"/>
  </r>
  <r>
    <x v="1"/>
    <n v="84"/>
    <n v="0"/>
    <d v="2026-01-05T00:00:00"/>
    <d v="2025-11-21T00:00:00"/>
    <d v="2025-11-21T00:00:00"/>
    <x v="13"/>
    <n v="2"/>
    <s v="ESTHERP,PEDROD"/>
    <n v="68.260000000000005"/>
    <s v="EUR"/>
    <n v="68.260000000000005"/>
    <n v="79.181600000000003"/>
    <n v="0"/>
    <n v="0"/>
    <n v="0"/>
    <n v="0"/>
    <x v="4"/>
    <x v="2"/>
    <n v="11"/>
    <n v="2025"/>
    <n v="46027"/>
    <s v="enero"/>
    <n v="2026"/>
    <x v="1"/>
    <x v="0"/>
    <n v="7.0000000000000007E-2"/>
    <n v="0"/>
    <d v="2025-03-17T00:00:00"/>
  </r>
  <r>
    <x v="0"/>
    <n v="213"/>
    <n v="1"/>
    <d v="2025-03-24T00:00:00"/>
    <d v="2025-04-18T00:00:00"/>
    <d v="2025-04-23T00:00:00"/>
    <x v="0"/>
    <n v="13"/>
    <s v="MARC1989"/>
    <n v="19973.2"/>
    <s v="USD"/>
    <n v="17176.952000000001"/>
    <n v="19973.2"/>
    <n v="1896.09"/>
    <n v="1630.6373999999998"/>
    <n v="1896.09"/>
    <n v="9.4931708489375752E-2"/>
    <x v="6"/>
    <x v="1"/>
    <n v="4"/>
    <n v="2025"/>
    <n v="45815"/>
    <s v="junio"/>
    <n v="2025"/>
    <x v="0"/>
    <x v="0"/>
    <n v="0"/>
    <n v="1630.6373999999998"/>
    <d v="2024-09-17T00:00:00"/>
  </r>
  <r>
    <x v="0"/>
    <n v="183"/>
    <n v="1"/>
    <d v="2025-02-26T00:00:00"/>
    <d v="2025-07-09T00:00:00"/>
    <d v="2025-07-18T00:00:00"/>
    <x v="5"/>
    <n v="9"/>
    <m/>
    <n v="37718.11"/>
    <s v="USD"/>
    <n v="32437.5746"/>
    <n v="37718.11"/>
    <n v="1242.95"/>
    <n v="1068.9370000000001"/>
    <n v="1242.95"/>
    <n v="3.2953666024092942E-2"/>
    <x v="5"/>
    <x v="1"/>
    <n v="7"/>
    <n v="2025"/>
    <n v="45901"/>
    <s v="septiembre"/>
    <n v="2025"/>
    <x v="0"/>
    <x v="1"/>
    <n v="0.75"/>
    <n v="267.23424999999997"/>
    <d v="2024-09-01T00:00:00"/>
  </r>
  <r>
    <x v="0"/>
    <n v="151"/>
    <n v="1"/>
    <d v="2025-02-10T00:00:00"/>
    <d v="2025-06-06T00:00:00"/>
    <d v="2025-06-15T00:00:00"/>
    <x v="4"/>
    <n v="7"/>
    <m/>
    <n v="30644.639999999999"/>
    <s v="EUR"/>
    <n v="30644.639999999999"/>
    <n v="35547.782399999996"/>
    <n v="1686.66"/>
    <n v="1686.66"/>
    <n v="1956.5255999999999"/>
    <n v="5.5039315195087951E-2"/>
    <x v="5"/>
    <x v="1"/>
    <n v="6"/>
    <n v="2025"/>
    <n v="45868"/>
    <s v="julio"/>
    <n v="2025"/>
    <x v="0"/>
    <x v="1"/>
    <n v="0.5"/>
    <n v="843.33"/>
    <d v="2025-01-08T00:00:00"/>
  </r>
  <r>
    <x v="0"/>
    <n v="305"/>
    <n v="1"/>
    <d v="2025-05-05T00:00:00"/>
    <d v="2025-05-15T00:00:00"/>
    <d v="2025-05-18T00:00:00"/>
    <x v="0"/>
    <n v="19"/>
    <s v="MARC1989,MARIELLAP"/>
    <n v="16692.39"/>
    <s v="USD"/>
    <n v="14355.455399999999"/>
    <n v="16692.39"/>
    <n v="253.7"/>
    <n v="218.18199999999999"/>
    <n v="253.7"/>
    <n v="1.519854256939839E-2"/>
    <x v="8"/>
    <x v="1"/>
    <n v="5"/>
    <n v="2025"/>
    <n v="45840"/>
    <s v="julio"/>
    <n v="2025"/>
    <x v="0"/>
    <x v="0"/>
    <n v="0"/>
    <n v="218.18199999999999"/>
    <d v="2024-09-17T00:00:00"/>
  </r>
  <r>
    <x v="0"/>
    <n v="152"/>
    <n v="1"/>
    <d v="2025-02-10T00:00:00"/>
    <d v="2025-02-13T00:00:00"/>
    <d v="2025-02-20T00:00:00"/>
    <x v="0"/>
    <n v="7"/>
    <s v="MARC1989"/>
    <n v="2949"/>
    <s v="USD"/>
    <n v="2536.14"/>
    <n v="2949"/>
    <n v="0"/>
    <n v="0"/>
    <n v="0"/>
    <n v="0"/>
    <x v="5"/>
    <x v="1"/>
    <n v="2"/>
    <n v="2025"/>
    <n v="45753"/>
    <s v="abril"/>
    <n v="2025"/>
    <x v="0"/>
    <x v="0"/>
    <n v="0"/>
    <n v="0"/>
    <d v="2024-09-17T00:00:00"/>
  </r>
  <r>
    <x v="0"/>
    <n v="153"/>
    <n v="0"/>
    <d v="2025-02-10T00:00:00"/>
    <d v="2025-12-19T00:00:00"/>
    <d v="2026-01-05T00:00:00"/>
    <x v="6"/>
    <n v="7"/>
    <m/>
    <n v="51174.21"/>
    <s v="USD"/>
    <n v="44009.820599999999"/>
    <n v="51174.21"/>
    <n v="4777.42"/>
    <n v="4108.5811999999996"/>
    <n v="4777.42"/>
    <n v="9.3356008817722824E-2"/>
    <x v="5"/>
    <x v="1"/>
    <n v="12"/>
    <n v="2025"/>
    <n v="46072"/>
    <s v="febrero"/>
    <n v="2026"/>
    <x v="0"/>
    <x v="1"/>
    <n v="0.5"/>
    <n v="2054.2905999999998"/>
    <d v="2025-01-20T00:00:00"/>
  </r>
  <r>
    <x v="0"/>
    <n v="154"/>
    <n v="1"/>
    <d v="2025-02-11T00:00:00"/>
    <d v="2025-04-11T00:00:00"/>
    <d v="2025-04-20T00:00:00"/>
    <x v="2"/>
    <n v="7"/>
    <s v="JAIMEG"/>
    <n v="38152.959999999999"/>
    <s v="USD"/>
    <n v="32811.545599999998"/>
    <n v="38152.959999999999"/>
    <n v="4490.6499999999996"/>
    <n v="3861.9589999999998"/>
    <n v="4490.6499999999996"/>
    <n v="0.11770122160901803"/>
    <x v="5"/>
    <x v="1"/>
    <n v="4"/>
    <n v="2025"/>
    <n v="45812"/>
    <s v="junio"/>
    <n v="2025"/>
    <x v="0"/>
    <x v="0"/>
    <n v="0.05"/>
    <n v="3668.86105"/>
    <d v="2024-10-30T00: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6">
  <r>
    <x v="0"/>
    <n v="1"/>
    <n v="0"/>
    <d v="2024-09-17T00:00:00"/>
    <d v="2024-10-03T00:00:00"/>
    <d v="2024-10-07T00:00:00"/>
    <x v="0"/>
    <n v="38"/>
    <m/>
    <n v="250"/>
    <s v="EUR"/>
    <n v="250"/>
    <n v="290"/>
    <n v="0"/>
    <n v="0"/>
    <n v="0"/>
    <n v="0"/>
    <x v="0"/>
    <x v="0"/>
    <x v="0"/>
    <x v="0"/>
    <d v="2024-11-21T00:00:00"/>
    <s v="noviembre"/>
    <n v="2024"/>
    <x v="0"/>
    <x v="0"/>
    <n v="0"/>
    <n v="0"/>
    <n v="0"/>
    <d v="2024-09-01T00:00:00"/>
  </r>
  <r>
    <x v="0"/>
    <n v="2"/>
    <n v="1"/>
    <d v="2024-09-20T00:00:00"/>
    <d v="2024-12-20T00:00:00"/>
    <d v="2024-12-26T00:00:00"/>
    <x v="1"/>
    <n v="38"/>
    <s v="MARC1989"/>
    <n v="11800"/>
    <s v="USD"/>
    <n v="10148"/>
    <n v="11800"/>
    <n v="1269.98"/>
    <n v="1092.1828"/>
    <n v="1269.98"/>
    <n v="0.10762542372881356"/>
    <x v="0"/>
    <x v="0"/>
    <x v="1"/>
    <x v="0"/>
    <d v="2025-02-09T00:00:00"/>
    <s v="febrero"/>
    <n v="2025"/>
    <x v="0"/>
    <x v="0"/>
    <n v="0"/>
    <n v="1092.1828"/>
    <n v="1266.9320479999999"/>
    <d v="2024-09-17T00:00:00"/>
  </r>
  <r>
    <x v="0"/>
    <n v="3"/>
    <n v="1"/>
    <d v="2024-09-23T00:00:00"/>
    <d v="2024-10-03T00:00:00"/>
    <d v="2024-10-07T00:00:00"/>
    <x v="1"/>
    <n v="39"/>
    <s v="MARC1989"/>
    <n v="3400"/>
    <s v="EUR"/>
    <n v="3400"/>
    <n v="3943.9999999999995"/>
    <n v="340"/>
    <n v="340"/>
    <n v="394.4"/>
    <n v="0.1"/>
    <x v="0"/>
    <x v="0"/>
    <x v="0"/>
    <x v="0"/>
    <d v="2024-11-21T00:00:00"/>
    <s v="noviembre"/>
    <n v="2024"/>
    <x v="0"/>
    <x v="0"/>
    <n v="0"/>
    <n v="340"/>
    <n v="394.4"/>
    <d v="2024-09-17T00:00:00"/>
  </r>
  <r>
    <x v="0"/>
    <n v="4"/>
    <n v="1"/>
    <d v="2024-09-23T00:00:00"/>
    <d v="2024-12-15T00:00:00"/>
    <d v="2025-01-02T00:00:00"/>
    <x v="1"/>
    <n v="39"/>
    <s v="MARC1989"/>
    <n v="354545.26"/>
    <s v="MXN"/>
    <n v="17018.172480000001"/>
    <n v="19854.53456"/>
    <n v="74463.899999999994"/>
    <n v="3574.2671999999998"/>
    <n v="4169.9784"/>
    <n v="0.21002649986069477"/>
    <x v="0"/>
    <x v="0"/>
    <x v="1"/>
    <x v="0"/>
    <d v="2025-02-16T00:00:00"/>
    <s v="febrero"/>
    <n v="2025"/>
    <x v="0"/>
    <x v="0"/>
    <n v="0"/>
    <n v="3574.2671999999998"/>
    <n v="4146.1499519999998"/>
    <d v="2024-09-17T00:00:00"/>
  </r>
  <r>
    <x v="0"/>
    <n v="6"/>
    <n v="1"/>
    <d v="2024-09-26T00:00:00"/>
    <d v="2024-10-02T00:00:00"/>
    <d v="2024-10-13T00:00:00"/>
    <x v="1"/>
    <n v="39"/>
    <s v="MARC1989"/>
    <n v="18389.47"/>
    <s v="EUR"/>
    <n v="18389.47"/>
    <n v="21331.785199999998"/>
    <n v="2913.47"/>
    <n v="2913.47"/>
    <n v="3379.6251999999995"/>
    <n v="0.15843142842072119"/>
    <x v="0"/>
    <x v="0"/>
    <x v="0"/>
    <x v="0"/>
    <d v="2024-11-27T00:00:00"/>
    <s v="noviembre"/>
    <n v="2024"/>
    <x v="0"/>
    <x v="0"/>
    <n v="0"/>
    <n v="2913.47"/>
    <n v="3379.6251999999995"/>
    <d v="2024-09-17T00:00:00"/>
  </r>
  <r>
    <x v="0"/>
    <n v="7"/>
    <n v="1"/>
    <d v="2024-09-30T00:00:00"/>
    <d v="2024-11-05T00:00:00"/>
    <d v="2024-11-18T00:00:00"/>
    <x v="1"/>
    <n v="40"/>
    <s v="MARC1989"/>
    <n v="182190.48"/>
    <s v="EUR"/>
    <n v="182190.48"/>
    <n v="211340.95679999999"/>
    <n v="25479.17"/>
    <n v="25479.17"/>
    <n v="29555.837199999994"/>
    <n v="0.13984907444121117"/>
    <x v="0"/>
    <x v="0"/>
    <x v="2"/>
    <x v="0"/>
    <d v="2025-01-02T00:00:00"/>
    <s v="enero"/>
    <n v="2025"/>
    <x v="0"/>
    <x v="0"/>
    <n v="0"/>
    <n v="25479.17"/>
    <n v="29555.837199999994"/>
    <d v="2024-09-17T00:00:00"/>
  </r>
  <r>
    <x v="0"/>
    <n v="8"/>
    <n v="1"/>
    <d v="2024-10-05T00:00:00"/>
    <d v="2024-10-14T00:00:00"/>
    <d v="2024-10-24T00:00:00"/>
    <x v="1"/>
    <n v="40"/>
    <s v="MARC1989"/>
    <n v="6473.42"/>
    <s v="EUR"/>
    <n v="6473.42"/>
    <n v="7509.1671999999999"/>
    <n v="1573.42"/>
    <n v="1573.42"/>
    <n v="1825.1671999999999"/>
    <n v="0.24305853783625966"/>
    <x v="1"/>
    <x v="0"/>
    <x v="0"/>
    <x v="0"/>
    <d v="2024-12-08T00:00:00"/>
    <s v="diciembre"/>
    <n v="2024"/>
    <x v="0"/>
    <x v="0"/>
    <n v="0"/>
    <n v="1573.42"/>
    <n v="1825.1671999999999"/>
    <d v="2024-09-17T00:00:00"/>
  </r>
  <r>
    <x v="0"/>
    <n v="9"/>
    <n v="1"/>
    <d v="2024-10-08T00:00:00"/>
    <d v="2024-12-27T00:00:00"/>
    <d v="2025-01-04T00:00:00"/>
    <x v="1"/>
    <n v="41"/>
    <s v="MARC1989"/>
    <n v="38649.61"/>
    <s v="USD"/>
    <n v="33238.664599999996"/>
    <n v="38649.61"/>
    <n v="3188.81"/>
    <n v="2742.3766000000001"/>
    <n v="3188.81"/>
    <n v="8.2505619073517181E-2"/>
    <x v="1"/>
    <x v="0"/>
    <x v="1"/>
    <x v="0"/>
    <d v="2025-02-18T00:00:00"/>
    <s v="febrero"/>
    <n v="2025"/>
    <x v="0"/>
    <x v="0"/>
    <n v="0"/>
    <n v="2742.3766000000001"/>
    <n v="3181.1568560000001"/>
    <d v="2024-09-17T00:00:00"/>
  </r>
  <r>
    <x v="0"/>
    <n v="10"/>
    <n v="1"/>
    <d v="2024-10-09T00:00:00"/>
    <d v="2024-12-27T00:00:00"/>
    <d v="2024-12-27T00:00:00"/>
    <x v="1"/>
    <n v="41"/>
    <s v="MARC1989"/>
    <n v="1455.62"/>
    <s v="USD"/>
    <n v="1251.8331999999998"/>
    <n v="1455.62"/>
    <n v="294.64"/>
    <n v="253.39039999999997"/>
    <n v="294.64"/>
    <n v="0.20241546557480661"/>
    <x v="1"/>
    <x v="0"/>
    <x v="1"/>
    <x v="0"/>
    <d v="2025-02-10T00:00:00"/>
    <s v="febrero"/>
    <n v="2025"/>
    <x v="0"/>
    <x v="0"/>
    <n v="0"/>
    <n v="253.39039999999997"/>
    <n v="293.93286399999994"/>
    <d v="2024-09-17T00:00:00"/>
  </r>
  <r>
    <x v="0"/>
    <n v="11"/>
    <n v="1"/>
    <d v="2024-10-09T00:00:00"/>
    <d v="2024-12-29T00:00:00"/>
    <d v="2025-01-04T00:00:00"/>
    <x v="1"/>
    <n v="41"/>
    <s v="MARC1989"/>
    <n v="1652.27"/>
    <s v="USD"/>
    <n v="1420.9521999999999"/>
    <n v="1652.27"/>
    <n v="42.61"/>
    <n v="36.644599999999997"/>
    <n v="42.61"/>
    <n v="2.5788763337711147E-2"/>
    <x v="1"/>
    <x v="0"/>
    <x v="1"/>
    <x v="0"/>
    <d v="2025-02-18T00:00:00"/>
    <s v="febrero"/>
    <n v="2025"/>
    <x v="0"/>
    <x v="0"/>
    <n v="0"/>
    <n v="36.644599999999997"/>
    <n v="42.507735999999994"/>
    <d v="2024-09-17T00:00:00"/>
  </r>
  <r>
    <x v="0"/>
    <n v="12"/>
    <n v="1"/>
    <d v="2024-10-10T00:00:00"/>
    <d v="2024-12-18T00:00:00"/>
    <d v="2024-12-28T00:00:00"/>
    <x v="1"/>
    <n v="41"/>
    <s v="MARC1989"/>
    <n v="31905.85"/>
    <s v="EUR"/>
    <n v="31905.85"/>
    <n v="37010.785999999993"/>
    <n v="9918.2800000000007"/>
    <n v="9918.2800000000007"/>
    <n v="11505.2048"/>
    <n v="0.31086086093929488"/>
    <x v="1"/>
    <x v="0"/>
    <x v="1"/>
    <x v="0"/>
    <d v="2025-02-11T00:00:00"/>
    <s v="febrero"/>
    <n v="2025"/>
    <x v="0"/>
    <x v="0"/>
    <n v="0"/>
    <n v="9918.2800000000007"/>
    <n v="11505.2048"/>
    <d v="2024-09-17T00:00:00"/>
  </r>
  <r>
    <x v="0"/>
    <n v="13"/>
    <n v="1"/>
    <d v="2024-10-11T00:00:00"/>
    <d v="2024-11-22T00:00:00"/>
    <d v="2024-11-27T00:00:00"/>
    <x v="1"/>
    <n v="41"/>
    <s v="MARC1989"/>
    <n v="6490.08"/>
    <s v="USD"/>
    <n v="5581.4687999999996"/>
    <n v="6490.08"/>
    <n v="1244.92"/>
    <n v="1070.6312"/>
    <n v="1244.92"/>
    <n v="0.19181889899662255"/>
    <x v="1"/>
    <x v="0"/>
    <x v="2"/>
    <x v="0"/>
    <d v="2025-01-11T00:00:00"/>
    <s v="enero"/>
    <n v="2025"/>
    <x v="0"/>
    <x v="0"/>
    <n v="0"/>
    <n v="1070.6312"/>
    <n v="1241.932192"/>
    <d v="2024-09-17T00:00:00"/>
  </r>
  <r>
    <x v="0"/>
    <n v="14"/>
    <n v="1"/>
    <d v="2024-10-18T00:00:00"/>
    <d v="2025-11-03T00:00:00"/>
    <d v="2025-11-30T00:00:00"/>
    <x v="1"/>
    <n v="42"/>
    <s v="ISRAELB,MARC1989"/>
    <n v="53274.47"/>
    <s v="USD"/>
    <n v="45816.044200000004"/>
    <n v="53274.47"/>
    <n v="6880.99"/>
    <n v="5917.6513999999997"/>
    <n v="6880.99"/>
    <n v="0.12916111600922542"/>
    <x v="1"/>
    <x v="0"/>
    <x v="2"/>
    <x v="1"/>
    <d v="2026-01-14T00:00:00"/>
    <s v="enero"/>
    <n v="2026"/>
    <x v="0"/>
    <x v="0"/>
    <n v="0"/>
    <n v="5917.6513999999997"/>
    <n v="6864.4756239999988"/>
    <d v="2024-09-17T00:00:00"/>
  </r>
  <r>
    <x v="0"/>
    <n v="15"/>
    <n v="1"/>
    <d v="2024-10-22T00:00:00"/>
    <d v="2024-10-24T00:00:00"/>
    <d v="2024-11-03T00:00:00"/>
    <x v="1"/>
    <n v="43"/>
    <s v="MARC1989"/>
    <n v="2327"/>
    <s v="USD"/>
    <n v="2001.22"/>
    <n v="2327"/>
    <n v="0"/>
    <n v="0"/>
    <n v="0"/>
    <n v="0"/>
    <x v="1"/>
    <x v="0"/>
    <x v="0"/>
    <x v="0"/>
    <d v="2024-12-18T00:00:00"/>
    <s v="diciembre"/>
    <n v="2024"/>
    <x v="0"/>
    <x v="0"/>
    <n v="0"/>
    <n v="0"/>
    <n v="0"/>
    <d v="2024-09-17T00:00:00"/>
  </r>
  <r>
    <x v="0"/>
    <n v="16"/>
    <n v="1"/>
    <d v="2024-10-22T00:00:00"/>
    <d v="2024-11-26T00:00:00"/>
    <d v="2024-11-29T00:00:00"/>
    <x v="1"/>
    <n v="43"/>
    <s v="MARC1989"/>
    <n v="6385.17"/>
    <s v="USD"/>
    <n v="5491.2461999999996"/>
    <n v="6385.17"/>
    <n v="866.04"/>
    <n v="744.7944"/>
    <n v="866.04"/>
    <n v="0.13563303717833669"/>
    <x v="1"/>
    <x v="0"/>
    <x v="2"/>
    <x v="0"/>
    <d v="2025-01-13T00:00:00"/>
    <s v="enero"/>
    <n v="2025"/>
    <x v="0"/>
    <x v="0"/>
    <n v="0"/>
    <n v="744.7944"/>
    <n v="863.96150399999999"/>
    <d v="2024-09-17T00:00:00"/>
  </r>
  <r>
    <x v="0"/>
    <n v="17"/>
    <n v="1"/>
    <d v="2024-10-22T00:00:00"/>
    <d v="2024-10-24T00:00:00"/>
    <d v="2024-10-24T00:00:00"/>
    <x v="1"/>
    <n v="43"/>
    <s v="MARC1989"/>
    <n v="1590"/>
    <s v="EUR"/>
    <n v="1590"/>
    <n v="1844.3999999999999"/>
    <n v="280"/>
    <n v="280"/>
    <n v="324.79999999999995"/>
    <n v="0.1761006289308176"/>
    <x v="1"/>
    <x v="0"/>
    <x v="0"/>
    <x v="0"/>
    <d v="2024-12-08T00:00:00"/>
    <s v="diciembre"/>
    <n v="2024"/>
    <x v="0"/>
    <x v="0"/>
    <n v="0"/>
    <n v="280"/>
    <n v="324.79999999999995"/>
    <d v="2024-09-17T00:00:00"/>
  </r>
  <r>
    <x v="0"/>
    <n v="18"/>
    <n v="1"/>
    <d v="2024-10-25T00:00:00"/>
    <d v="2024-10-26T00:00:00"/>
    <d v="2024-11-09T00:00:00"/>
    <x v="1"/>
    <n v="43"/>
    <s v="MARC1989"/>
    <n v="14493.36"/>
    <s v="USD"/>
    <n v="12464.2896"/>
    <n v="14493.36"/>
    <n v="2056.36"/>
    <n v="1768.4696000000001"/>
    <n v="2056.36"/>
    <n v="0.14188290361931258"/>
    <x v="1"/>
    <x v="0"/>
    <x v="0"/>
    <x v="0"/>
    <d v="2024-12-24T00:00:00"/>
    <s v="diciembre"/>
    <n v="2024"/>
    <x v="0"/>
    <x v="0"/>
    <n v="0"/>
    <n v="1768.4696000000001"/>
    <n v="2051.4247359999999"/>
    <d v="2024-09-17T00:00:00"/>
  </r>
  <r>
    <x v="0"/>
    <n v="19"/>
    <n v="1"/>
    <d v="2024-10-28T00:00:00"/>
    <d v="2024-11-02T00:00:00"/>
    <d v="2024-11-05T00:00:00"/>
    <x v="1"/>
    <n v="44"/>
    <s v="MARC1989"/>
    <n v="1560"/>
    <s v="USD"/>
    <n v="1341.6"/>
    <n v="1560"/>
    <n v="0"/>
    <n v="0"/>
    <n v="0"/>
    <n v="0"/>
    <x v="1"/>
    <x v="0"/>
    <x v="2"/>
    <x v="0"/>
    <d v="2024-12-20T00:00:00"/>
    <s v="diciembre"/>
    <n v="2024"/>
    <x v="0"/>
    <x v="0"/>
    <n v="0"/>
    <n v="0"/>
    <n v="0"/>
    <d v="2024-09-17T00:00:00"/>
  </r>
  <r>
    <x v="0"/>
    <n v="20"/>
    <n v="1"/>
    <d v="2024-10-28T00:00:00"/>
    <d v="2024-11-01T00:00:00"/>
    <d v="2024-11-02T00:00:00"/>
    <x v="1"/>
    <n v="44"/>
    <s v="MARC1989"/>
    <n v="803"/>
    <s v="USD"/>
    <n v="690.58"/>
    <n v="803"/>
    <n v="0"/>
    <n v="0"/>
    <n v="0"/>
    <n v="0"/>
    <x v="1"/>
    <x v="0"/>
    <x v="2"/>
    <x v="0"/>
    <d v="2024-12-17T00:00:00"/>
    <s v="diciembre"/>
    <n v="2024"/>
    <x v="0"/>
    <x v="0"/>
    <n v="0"/>
    <n v="0"/>
    <n v="0"/>
    <d v="2024-09-17T00:00:00"/>
  </r>
  <r>
    <x v="0"/>
    <n v="21"/>
    <n v="1"/>
    <d v="2024-10-28T00:00:00"/>
    <d v="2024-10-31T00:00:00"/>
    <d v="2024-11-07T00:00:00"/>
    <x v="1"/>
    <n v="44"/>
    <s v="MARC1989"/>
    <n v="9852.2199999999993"/>
    <s v="USD"/>
    <n v="8472.9092000000001"/>
    <n v="9852.2199999999993"/>
    <n v="1560.93"/>
    <n v="1342.3998000000001"/>
    <n v="1560.93"/>
    <n v="0.15843434271666693"/>
    <x v="1"/>
    <x v="0"/>
    <x v="0"/>
    <x v="0"/>
    <d v="2024-12-22T00:00:00"/>
    <s v="diciembre"/>
    <n v="2024"/>
    <x v="0"/>
    <x v="0"/>
    <n v="0"/>
    <n v="1342.3998000000001"/>
    <n v="1557.1837680000001"/>
    <d v="2024-09-17T00:00:00"/>
  </r>
  <r>
    <x v="0"/>
    <n v="22"/>
    <n v="1"/>
    <d v="2024-10-29T00:00:00"/>
    <d v="2024-07-02T00:00:00"/>
    <d v="2024-07-05T00:00:00"/>
    <x v="1"/>
    <n v="44"/>
    <s v="MARC1989"/>
    <n v="15077.2"/>
    <s v="EUR"/>
    <n v="15077.2"/>
    <n v="17489.552"/>
    <n v="1507.72"/>
    <n v="1507.72"/>
    <n v="1748.9551999999999"/>
    <n v="9.9999999999999992E-2"/>
    <x v="1"/>
    <x v="0"/>
    <x v="3"/>
    <x v="0"/>
    <d v="2024-08-19T00:00:00"/>
    <s v="agosto"/>
    <n v="2024"/>
    <x v="0"/>
    <x v="0"/>
    <n v="0"/>
    <n v="1507.72"/>
    <n v="1748.9551999999999"/>
    <d v="2024-09-17T00:00:00"/>
  </r>
  <r>
    <x v="0"/>
    <n v="23"/>
    <n v="1"/>
    <d v="2024-11-01T00:00:00"/>
    <d v="2024-12-26T00:00:00"/>
    <d v="2025-01-02T00:00:00"/>
    <x v="1"/>
    <n v="44"/>
    <s v="MARC1989"/>
    <n v="6357.14"/>
    <s v="EUR"/>
    <n v="6357.14"/>
    <n v="7374.2824000000001"/>
    <n v="957.69"/>
    <n v="957.69"/>
    <n v="1110.9204"/>
    <n v="0.15064793287547545"/>
    <x v="2"/>
    <x v="0"/>
    <x v="1"/>
    <x v="0"/>
    <d v="2025-02-16T00:00:00"/>
    <s v="febrero"/>
    <n v="2025"/>
    <x v="0"/>
    <x v="0"/>
    <n v="0"/>
    <n v="957.69"/>
    <n v="1110.9204"/>
    <d v="2024-09-17T00:00:00"/>
  </r>
  <r>
    <x v="0"/>
    <n v="24"/>
    <n v="1"/>
    <d v="2024-11-01T00:00:00"/>
    <d v="2024-12-04T00:00:00"/>
    <d v="2024-12-08T00:00:00"/>
    <x v="1"/>
    <n v="44"/>
    <s v="MARC1989"/>
    <n v="653.86"/>
    <s v="USD"/>
    <n v="562.31960000000004"/>
    <n v="653.86"/>
    <n v="35"/>
    <n v="30.099999999999998"/>
    <n v="35"/>
    <n v="5.3528278224696413E-2"/>
    <x v="2"/>
    <x v="0"/>
    <x v="1"/>
    <x v="0"/>
    <d v="2025-01-22T00:00:00"/>
    <s v="enero"/>
    <n v="2025"/>
    <x v="0"/>
    <x v="0"/>
    <n v="0"/>
    <n v="30.099999999999998"/>
    <n v="34.915999999999997"/>
    <d v="2024-09-17T00:00:00"/>
  </r>
  <r>
    <x v="0"/>
    <n v="25"/>
    <n v="1"/>
    <d v="2024-11-05T00:00:00"/>
    <d v="2024-12-25T00:00:00"/>
    <d v="2024-12-29T00:00:00"/>
    <x v="1"/>
    <n v="45"/>
    <s v="MARC1989"/>
    <n v="6500"/>
    <s v="EUR"/>
    <n v="6500"/>
    <n v="7539.9999999999991"/>
    <n v="1130"/>
    <n v="1130"/>
    <n v="1310.8"/>
    <n v="0.17384615384615384"/>
    <x v="2"/>
    <x v="0"/>
    <x v="1"/>
    <x v="0"/>
    <d v="2025-02-12T00:00:00"/>
    <s v="febrero"/>
    <n v="2025"/>
    <x v="0"/>
    <x v="0"/>
    <n v="0"/>
    <n v="1130"/>
    <n v="1310.8"/>
    <d v="2024-09-17T00:00:00"/>
  </r>
  <r>
    <x v="0"/>
    <n v="26"/>
    <n v="1"/>
    <d v="2024-11-06T00:00:00"/>
    <d v="2024-11-27T00:00:00"/>
    <d v="2024-11-30T00:00:00"/>
    <x v="1"/>
    <n v="45"/>
    <s v="MARC1989"/>
    <n v="9724.9699999999993"/>
    <s v="USD"/>
    <n v="8363.4741999999987"/>
    <n v="9724.9699999999993"/>
    <n v="722.22"/>
    <n v="621.10919999999999"/>
    <n v="722.22"/>
    <n v="7.4264496445747397E-2"/>
    <x v="2"/>
    <x v="0"/>
    <x v="2"/>
    <x v="0"/>
    <d v="2025-01-14T00:00:00"/>
    <s v="enero"/>
    <n v="2025"/>
    <x v="0"/>
    <x v="0"/>
    <n v="0"/>
    <n v="621.10919999999999"/>
    <n v="720.48667199999988"/>
    <d v="2024-09-17T00:00:00"/>
  </r>
  <r>
    <x v="0"/>
    <n v="27"/>
    <n v="1"/>
    <d v="2024-11-06T00:00:00"/>
    <d v="2024-11-30T00:00:00"/>
    <d v="2024-12-04T00:00:00"/>
    <x v="1"/>
    <n v="45"/>
    <s v="MARC1989"/>
    <n v="8157.25"/>
    <s v="USD"/>
    <n v="7015.2349999999997"/>
    <n v="8157.25"/>
    <n v="7.05"/>
    <n v="6.0629999999999997"/>
    <n v="7.05"/>
    <n v="8.6426185295289469E-4"/>
    <x v="2"/>
    <x v="0"/>
    <x v="2"/>
    <x v="0"/>
    <d v="2025-01-18T00:00:00"/>
    <s v="enero"/>
    <n v="2025"/>
    <x v="0"/>
    <x v="0"/>
    <n v="0"/>
    <n v="6.0629999999999997"/>
    <n v="7.0330799999999991"/>
    <d v="2024-09-17T00:00:00"/>
  </r>
  <r>
    <x v="0"/>
    <n v="28"/>
    <n v="1"/>
    <d v="2024-11-06T00:00:00"/>
    <d v="2025-05-15T00:00:00"/>
    <d v="2025-05-26T00:00:00"/>
    <x v="1"/>
    <n v="45"/>
    <s v="ISRAELB,MARC1989"/>
    <n v="18964.32"/>
    <s v="USD"/>
    <n v="16309.315199999999"/>
    <n v="18964.32"/>
    <n v="2606.1999999999998"/>
    <n v="2241.3319999999999"/>
    <n v="2606.1999999999998"/>
    <n v="0.13742649354155592"/>
    <x v="2"/>
    <x v="0"/>
    <x v="4"/>
    <x v="1"/>
    <d v="2025-07-10T00:00:00"/>
    <s v="julio"/>
    <n v="2025"/>
    <x v="0"/>
    <x v="0"/>
    <n v="0"/>
    <n v="2241.3319999999999"/>
    <n v="2599.9451199999999"/>
    <d v="2024-09-17T00:00:00"/>
  </r>
  <r>
    <x v="0"/>
    <n v="29"/>
    <n v="1"/>
    <d v="2024-11-06T00:00:00"/>
    <d v="2024-11-20T00:00:00"/>
    <d v="2024-11-21T00:00:00"/>
    <x v="1"/>
    <n v="45"/>
    <s v="MARC1989"/>
    <n v="4785.04"/>
    <s v="USD"/>
    <n v="4115.1343999999999"/>
    <n v="4785.04"/>
    <n v="352.89"/>
    <n v="303.48539999999997"/>
    <n v="352.89"/>
    <n v="7.3748599802718473E-2"/>
    <x v="2"/>
    <x v="0"/>
    <x v="2"/>
    <x v="0"/>
    <d v="2025-01-05T00:00:00"/>
    <s v="enero"/>
    <n v="2025"/>
    <x v="0"/>
    <x v="0"/>
    <n v="0"/>
    <n v="303.48539999999997"/>
    <n v="352.04306399999996"/>
    <d v="2024-09-17T00:00:00"/>
  </r>
  <r>
    <x v="0"/>
    <n v="30"/>
    <n v="1"/>
    <d v="2024-10-01T00:00:00"/>
    <d v="2024-10-12T00:00:00"/>
    <d v="2024-10-18T00:00:00"/>
    <x v="2"/>
    <n v="40"/>
    <m/>
    <n v="8563.26"/>
    <s v="EUR"/>
    <n v="8563.26"/>
    <n v="9933.3815999999988"/>
    <n v="1030"/>
    <n v="1030"/>
    <n v="1194.8"/>
    <n v="0.12028129474055441"/>
    <x v="1"/>
    <x v="0"/>
    <x v="0"/>
    <x v="0"/>
    <d v="2024-12-02T00:00:00"/>
    <s v="diciembre"/>
    <n v="2024"/>
    <x v="0"/>
    <x v="1"/>
    <n v="0.5"/>
    <n v="515"/>
    <n v="597.4"/>
    <d v="2024-09-01T00:00:00"/>
  </r>
  <r>
    <x v="0"/>
    <n v="31"/>
    <n v="0"/>
    <d v="2024-11-06T00:00:00"/>
    <d v="2024-11-12T00:00:00"/>
    <d v="2024-11-22T00:00:00"/>
    <x v="3"/>
    <n v="45"/>
    <s v="MARC1989"/>
    <n v="21963.48"/>
    <s v="EUR"/>
    <n v="21963.48"/>
    <n v="25477.636799999997"/>
    <n v="3193.7"/>
    <n v="3193.7"/>
    <n v="3704.6919999999996"/>
    <n v="0.14540956169058819"/>
    <x v="2"/>
    <x v="0"/>
    <x v="2"/>
    <x v="0"/>
    <d v="2025-01-06T00:00:00"/>
    <s v="enero"/>
    <n v="2025"/>
    <x v="0"/>
    <x v="1"/>
    <n v="0.5"/>
    <n v="1596.85"/>
    <n v="1852.3459999999998"/>
    <d v="2024-12-13T00:00:00"/>
  </r>
  <r>
    <x v="0"/>
    <n v="32"/>
    <n v="1"/>
    <d v="2024-11-07T00:00:00"/>
    <d v="2024-12-26T00:00:00"/>
    <d v="2025-01-02T00:00:00"/>
    <x v="1"/>
    <n v="45"/>
    <s v="MARC1989"/>
    <n v="15253.98"/>
    <s v="USD"/>
    <n v="13118.4228"/>
    <n v="15253.98"/>
    <n v="1911.88"/>
    <n v="1644.2168000000001"/>
    <n v="1911.88"/>
    <n v="0.12533646956400887"/>
    <x v="2"/>
    <x v="0"/>
    <x v="1"/>
    <x v="0"/>
    <d v="2025-02-16T00:00:00"/>
    <s v="febrero"/>
    <n v="2025"/>
    <x v="0"/>
    <x v="0"/>
    <n v="0"/>
    <n v="1644.2168000000001"/>
    <n v="1907.2914880000001"/>
    <d v="2024-09-17T00:00:00"/>
  </r>
  <r>
    <x v="0"/>
    <n v="33"/>
    <n v="1"/>
    <d v="2024-11-08T00:00:00"/>
    <d v="2025-03-06T00:00:00"/>
    <d v="2025-03-28T00:00:00"/>
    <x v="1"/>
    <n v="45"/>
    <s v="MARC1989"/>
    <n v="59502.97"/>
    <s v="USD"/>
    <n v="51172.554199999999"/>
    <n v="59502.97"/>
    <n v="4507.3500000000004"/>
    <n v="3876.3210000000004"/>
    <n v="4507.3500000000004"/>
    <n v="7.5750000378132398E-2"/>
    <x v="2"/>
    <x v="0"/>
    <x v="5"/>
    <x v="1"/>
    <d v="2025-05-12T00:00:00"/>
    <s v="mayo"/>
    <n v="2025"/>
    <x v="0"/>
    <x v="0"/>
    <n v="0"/>
    <n v="3876.3210000000004"/>
    <n v="4496.5323600000002"/>
    <d v="2024-09-17T00:00:00"/>
  </r>
  <r>
    <x v="0"/>
    <n v="34"/>
    <n v="1"/>
    <d v="2024-11-12T00:00:00"/>
    <d v="2024-11-12T00:00:00"/>
    <d v="2024-11-20T00:00:00"/>
    <x v="1"/>
    <n v="46"/>
    <s v="MARC1989"/>
    <n v="12168"/>
    <s v="USD"/>
    <n v="10464.48"/>
    <n v="12168"/>
    <n v="1822.71"/>
    <n v="1567.5306"/>
    <n v="1822.71"/>
    <n v="0.14979536489151876"/>
    <x v="2"/>
    <x v="0"/>
    <x v="2"/>
    <x v="0"/>
    <d v="2025-01-04T00:00:00"/>
    <s v="enero"/>
    <n v="2025"/>
    <x v="0"/>
    <x v="0"/>
    <n v="0"/>
    <n v="1567.5306"/>
    <n v="1818.3354959999999"/>
    <d v="2024-09-17T00:00:00"/>
  </r>
  <r>
    <x v="0"/>
    <n v="35"/>
    <n v="1"/>
    <d v="2024-11-13T00:00:00"/>
    <d v="2024-11-14T00:00:00"/>
    <d v="2024-11-20T00:00:00"/>
    <x v="1"/>
    <n v="46"/>
    <s v="MARC1989"/>
    <n v="16931.07"/>
    <s v="USD"/>
    <n v="14560.7202"/>
    <n v="16931.07"/>
    <n v="1537.62"/>
    <n v="1322.3531999999998"/>
    <n v="1537.62"/>
    <n v="9.0816469366673216E-2"/>
    <x v="2"/>
    <x v="0"/>
    <x v="2"/>
    <x v="0"/>
    <d v="2025-01-04T00:00:00"/>
    <s v="enero"/>
    <n v="2025"/>
    <x v="0"/>
    <x v="0"/>
    <n v="0"/>
    <n v="1322.3531999999998"/>
    <n v="1533.9297119999997"/>
    <d v="2024-09-17T00:00:00"/>
  </r>
  <r>
    <x v="0"/>
    <n v="36"/>
    <n v="1"/>
    <d v="2024-11-14T00:00:00"/>
    <d v="2024-11-28T00:00:00"/>
    <d v="2024-11-28T00:00:00"/>
    <x v="1"/>
    <n v="46"/>
    <s v="MARC1989"/>
    <n v="3721.4"/>
    <s v="USD"/>
    <n v="3200.404"/>
    <n v="3721.4"/>
    <n v="307.88"/>
    <n v="264.77679999999998"/>
    <n v="307.88"/>
    <n v="8.2732305046487875E-2"/>
    <x v="2"/>
    <x v="0"/>
    <x v="2"/>
    <x v="0"/>
    <d v="2025-01-12T00:00:00"/>
    <s v="enero"/>
    <n v="2025"/>
    <x v="0"/>
    <x v="0"/>
    <n v="0"/>
    <n v="264.77679999999998"/>
    <n v="307.14108799999997"/>
    <d v="2024-09-17T00:00:00"/>
  </r>
  <r>
    <x v="0"/>
    <n v="37"/>
    <n v="1"/>
    <d v="2024-11-14T00:00:00"/>
    <d v="2024-11-15T00:00:00"/>
    <d v="2024-11-20T00:00:00"/>
    <x v="1"/>
    <n v="46"/>
    <s v="MARC1989"/>
    <n v="9836.93"/>
    <s v="USD"/>
    <n v="8459.7597999999998"/>
    <n v="9836.93"/>
    <n v="936.17"/>
    <n v="805.10619999999994"/>
    <n v="936.17"/>
    <n v="9.5168919571451654E-2"/>
    <x v="2"/>
    <x v="0"/>
    <x v="2"/>
    <x v="0"/>
    <d v="2025-01-04T00:00:00"/>
    <s v="enero"/>
    <n v="2025"/>
    <x v="0"/>
    <x v="0"/>
    <n v="0"/>
    <n v="805.10619999999994"/>
    <n v="933.92319199999986"/>
    <d v="2024-09-17T00:00:00"/>
  </r>
  <r>
    <x v="0"/>
    <n v="38"/>
    <n v="1"/>
    <d v="2024-11-14T00:00:00"/>
    <d v="2024-12-22T00:00:00"/>
    <d v="2024-12-27T00:00:00"/>
    <x v="4"/>
    <n v="46"/>
    <s v="JAIMEG"/>
    <n v="60452.52"/>
    <s v="MXN"/>
    <n v="2901.7209600000001"/>
    <n v="3385.34112"/>
    <n v="0"/>
    <n v="0"/>
    <n v="0"/>
    <n v="0"/>
    <x v="2"/>
    <x v="0"/>
    <x v="1"/>
    <x v="0"/>
    <d v="2025-02-10T00:00:00"/>
    <s v="febrero"/>
    <n v="2025"/>
    <x v="0"/>
    <x v="0"/>
    <n v="0.05"/>
    <n v="0"/>
    <n v="0"/>
    <d v="2024-10-30T00:00:00"/>
  </r>
  <r>
    <x v="0"/>
    <n v="39"/>
    <n v="1"/>
    <d v="2024-11-14T00:00:00"/>
    <d v="2024-11-24T00:00:00"/>
    <d v="2024-12-09T00:00:00"/>
    <x v="4"/>
    <n v="46"/>
    <s v="JAIMEG"/>
    <n v="40255.75"/>
    <s v="MXN"/>
    <n v="1932.2760000000001"/>
    <n v="2254.3220000000001"/>
    <n v="0"/>
    <n v="0"/>
    <n v="0"/>
    <n v="0"/>
    <x v="2"/>
    <x v="0"/>
    <x v="2"/>
    <x v="0"/>
    <d v="2025-01-23T00:00:00"/>
    <s v="enero"/>
    <n v="2025"/>
    <x v="0"/>
    <x v="0"/>
    <n v="0.05"/>
    <n v="0"/>
    <n v="0"/>
    <d v="2024-10-30T00:00:00"/>
  </r>
  <r>
    <x v="0"/>
    <n v="40"/>
    <n v="1"/>
    <d v="2024-11-21T00:00:00"/>
    <d v="2024-09-28T00:00:00"/>
    <d v="2024-09-28T00:00:00"/>
    <x v="1"/>
    <n v="47"/>
    <s v="MARC1989"/>
    <n v="600"/>
    <s v="EUR"/>
    <n v="600"/>
    <n v="696"/>
    <n v="60"/>
    <n v="60"/>
    <n v="69.599999999999994"/>
    <n v="0.1"/>
    <x v="2"/>
    <x v="0"/>
    <x v="6"/>
    <x v="0"/>
    <d v="2024-11-12T00:00:00"/>
    <s v="noviembre"/>
    <n v="2024"/>
    <x v="0"/>
    <x v="0"/>
    <n v="0"/>
    <n v="60"/>
    <n v="69.599999999999994"/>
    <d v="2024-09-17T00:00:00"/>
  </r>
  <r>
    <x v="0"/>
    <n v="41"/>
    <n v="1"/>
    <d v="2024-11-21T00:00:00"/>
    <d v="2024-10-09T00:00:00"/>
    <d v="2024-10-12T00:00:00"/>
    <x v="1"/>
    <n v="47"/>
    <s v="MARC1989"/>
    <n v="2716.1"/>
    <s v="EUR"/>
    <n v="2716.1"/>
    <n v="3150.6759999999995"/>
    <n v="560.6"/>
    <n v="560.6"/>
    <n v="650.29599999999994"/>
    <n v="0.20639888074813154"/>
    <x v="2"/>
    <x v="0"/>
    <x v="0"/>
    <x v="0"/>
    <d v="2024-11-26T00:00:00"/>
    <s v="noviembre"/>
    <n v="2024"/>
    <x v="0"/>
    <x v="0"/>
    <n v="0"/>
    <n v="560.6"/>
    <n v="650.29599999999994"/>
    <d v="2024-09-17T00:00:00"/>
  </r>
  <r>
    <x v="0"/>
    <n v="43"/>
    <n v="1"/>
    <d v="2024-11-26T00:00:00"/>
    <d v="2025-01-06T00:00:00"/>
    <d v="2025-01-11T00:00:00"/>
    <x v="1"/>
    <n v="48"/>
    <s v="MARC1989"/>
    <n v="27745.96"/>
    <s v="USD"/>
    <n v="23861.525599999997"/>
    <n v="27745.96"/>
    <n v="2759.08"/>
    <n v="2372.8087999999998"/>
    <n v="2759.08"/>
    <n v="9.9440783450996106E-2"/>
    <x v="2"/>
    <x v="0"/>
    <x v="7"/>
    <x v="1"/>
    <d v="2025-02-25T00:00:00"/>
    <s v="febrero"/>
    <n v="2025"/>
    <x v="0"/>
    <x v="0"/>
    <n v="0"/>
    <n v="2372.8087999999998"/>
    <n v="2752.4582079999996"/>
    <d v="2024-09-17T00:00:00"/>
  </r>
  <r>
    <x v="0"/>
    <n v="44"/>
    <n v="1"/>
    <d v="2024-11-28T00:00:00"/>
    <d v="2024-12-25T00:00:00"/>
    <d v="2024-12-29T00:00:00"/>
    <x v="1"/>
    <n v="48"/>
    <s v="MARC1989"/>
    <n v="35772.800000000003"/>
    <s v="USD"/>
    <n v="30764.608000000004"/>
    <n v="35772.800000000003"/>
    <n v="3383.74"/>
    <n v="2910.0164"/>
    <n v="3383.74"/>
    <n v="9.4589744163163056E-2"/>
    <x v="2"/>
    <x v="0"/>
    <x v="1"/>
    <x v="0"/>
    <d v="2025-02-12T00:00:00"/>
    <s v="febrero"/>
    <n v="2025"/>
    <x v="0"/>
    <x v="0"/>
    <n v="0"/>
    <n v="2910.0164"/>
    <n v="3375.6190239999996"/>
    <d v="2024-09-17T00:00:00"/>
  </r>
  <r>
    <x v="0"/>
    <n v="45"/>
    <n v="0"/>
    <d v="2024-11-29T00:00:00"/>
    <d v="2025-02-28T00:00:00"/>
    <d v="2025-03-20T00:00:00"/>
    <x v="1"/>
    <n v="48"/>
    <s v="JORGEP,MARC1989"/>
    <n v="15699.59"/>
    <s v="USD"/>
    <n v="13501.6474"/>
    <n v="15699.59"/>
    <n v="0"/>
    <n v="0"/>
    <n v="0"/>
    <n v="0"/>
    <x v="2"/>
    <x v="0"/>
    <x v="8"/>
    <x v="1"/>
    <d v="2025-05-04T00:00:00"/>
    <s v="mayo"/>
    <n v="2025"/>
    <x v="0"/>
    <x v="0"/>
    <n v="0"/>
    <n v="0"/>
    <n v="0"/>
    <d v="2024-09-17T00:00:00"/>
  </r>
  <r>
    <x v="0"/>
    <n v="46"/>
    <n v="1"/>
    <d v="2024-12-02T00:00:00"/>
    <d v="2024-10-03T00:00:00"/>
    <d v="2024-10-07T00:00:00"/>
    <x v="1"/>
    <n v="49"/>
    <s v="MARC1989"/>
    <n v="3400"/>
    <s v="EUR"/>
    <n v="3400"/>
    <n v="3943.9999999999995"/>
    <n v="340"/>
    <n v="340"/>
    <n v="394.4"/>
    <n v="0.1"/>
    <x v="3"/>
    <x v="0"/>
    <x v="0"/>
    <x v="0"/>
    <d v="2024-11-21T00:00:00"/>
    <s v="noviembre"/>
    <n v="2024"/>
    <x v="0"/>
    <x v="0"/>
    <n v="0"/>
    <n v="340"/>
    <n v="394.4"/>
    <d v="2024-09-17T00:00:00"/>
  </r>
  <r>
    <x v="0"/>
    <n v="47"/>
    <n v="1"/>
    <d v="2024-12-04T00:00:00"/>
    <d v="2025-02-09T00:00:00"/>
    <d v="2025-02-17T00:00:00"/>
    <x v="1"/>
    <n v="49"/>
    <s v="MARC1989"/>
    <n v="590274"/>
    <s v="MXN"/>
    <n v="28333.152000000002"/>
    <n v="33055.343999999997"/>
    <n v="140337.99"/>
    <n v="6736.2235199999996"/>
    <n v="7858.9274399999995"/>
    <n v="0.23775058701552157"/>
    <x v="3"/>
    <x v="0"/>
    <x v="8"/>
    <x v="1"/>
    <d v="2025-04-03T00:00:00"/>
    <s v="abril"/>
    <n v="2025"/>
    <x v="0"/>
    <x v="0"/>
    <n v="0"/>
    <n v="6736.2235199999996"/>
    <n v="7814.0192831999993"/>
    <d v="2024-09-17T00:00:00"/>
  </r>
  <r>
    <x v="0"/>
    <n v="48"/>
    <n v="1"/>
    <d v="2024-12-05T00:00:00"/>
    <d v="2024-11-24T00:00:00"/>
    <d v="2024-11-30T00:00:00"/>
    <x v="1"/>
    <n v="49"/>
    <m/>
    <n v="99000"/>
    <s v="USD"/>
    <n v="85140"/>
    <n v="99000"/>
    <n v="9900"/>
    <n v="8514"/>
    <n v="9900"/>
    <n v="0.1"/>
    <x v="3"/>
    <x v="0"/>
    <x v="2"/>
    <x v="0"/>
    <d v="2025-01-14T00:00:00"/>
    <s v="enero"/>
    <n v="2025"/>
    <x v="0"/>
    <x v="0"/>
    <n v="0"/>
    <n v="8514"/>
    <n v="9876.24"/>
    <d v="2024-09-17T00:00:00"/>
  </r>
  <r>
    <x v="0"/>
    <n v="49"/>
    <n v="1"/>
    <d v="2024-12-06T00:00:00"/>
    <d v="2025-01-19T00:00:00"/>
    <d v="2025-01-23T00:00:00"/>
    <x v="5"/>
    <n v="49"/>
    <m/>
    <n v="4997.26"/>
    <s v="USD"/>
    <n v="4297.6436000000003"/>
    <n v="4997.26"/>
    <n v="418"/>
    <n v="359.48"/>
    <n v="418"/>
    <n v="8.3645837919179705E-2"/>
    <x v="3"/>
    <x v="0"/>
    <x v="7"/>
    <x v="1"/>
    <d v="2025-03-09T00:00:00"/>
    <s v="marzo"/>
    <n v="2025"/>
    <x v="1"/>
    <x v="1"/>
    <n v="0.5"/>
    <n v="179.74"/>
    <n v="208.4984"/>
    <d v="2024-11-28T00:00:00"/>
  </r>
  <r>
    <x v="0"/>
    <n v="50"/>
    <n v="1"/>
    <d v="2024-12-06T00:00:00"/>
    <d v="2025-01-12T00:00:00"/>
    <d v="2025-01-15T00:00:00"/>
    <x v="1"/>
    <n v="49"/>
    <s v="MARC1989"/>
    <n v="8452.59"/>
    <s v="USD"/>
    <n v="7269.2273999999998"/>
    <n v="8452.59"/>
    <n v="576.84"/>
    <n v="496.08240000000001"/>
    <n v="576.84"/>
    <n v="6.8244171313171467E-2"/>
    <x v="3"/>
    <x v="0"/>
    <x v="7"/>
    <x v="1"/>
    <d v="2025-03-01T00:00:00"/>
    <s v="marzo"/>
    <n v="2025"/>
    <x v="0"/>
    <x v="0"/>
    <n v="0"/>
    <n v="496.08240000000001"/>
    <n v="575.45558399999993"/>
    <d v="2024-09-17T00:00:00"/>
  </r>
  <r>
    <x v="0"/>
    <n v="51"/>
    <n v="1"/>
    <d v="2024-12-09T00:00:00"/>
    <d v="2025-01-19T00:00:00"/>
    <d v="2025-01-23T00:00:00"/>
    <x v="1"/>
    <n v="50"/>
    <s v="ISRAELB,MARC1989"/>
    <n v="35000"/>
    <s v="USD"/>
    <n v="30100"/>
    <n v="35000"/>
    <n v="6179.2"/>
    <n v="5314.1120000000001"/>
    <n v="6179.2"/>
    <n v="0.17654857142857144"/>
    <x v="3"/>
    <x v="0"/>
    <x v="7"/>
    <x v="1"/>
    <d v="2025-03-09T00:00:00"/>
    <s v="marzo"/>
    <n v="2025"/>
    <x v="0"/>
    <x v="0"/>
    <n v="0"/>
    <n v="5314.1120000000001"/>
    <n v="6164.3699200000001"/>
    <d v="2024-09-17T00:00:00"/>
  </r>
  <r>
    <x v="0"/>
    <n v="52"/>
    <n v="1"/>
    <d v="2024-12-10T00:00:00"/>
    <d v="2024-12-04T00:00:00"/>
    <d v="2024-12-08T00:00:00"/>
    <x v="1"/>
    <n v="50"/>
    <s v="MARC1989"/>
    <n v="13500"/>
    <s v="USD"/>
    <n v="11610"/>
    <n v="13500"/>
    <n v="639.03"/>
    <n v="549.56579999999997"/>
    <n v="639.03"/>
    <n v="4.7335555555555554E-2"/>
    <x v="3"/>
    <x v="0"/>
    <x v="1"/>
    <x v="0"/>
    <d v="2025-01-22T00:00:00"/>
    <s v="enero"/>
    <n v="2025"/>
    <x v="0"/>
    <x v="0"/>
    <n v="0"/>
    <n v="549.56579999999997"/>
    <n v="637.49632799999995"/>
    <d v="2024-09-17T00:00:00"/>
  </r>
  <r>
    <x v="0"/>
    <n v="53"/>
    <n v="1"/>
    <d v="2024-12-10T00:00:00"/>
    <d v="2024-12-02T00:00:00"/>
    <d v="2024-12-02T00:00:00"/>
    <x v="1"/>
    <n v="50"/>
    <s v="MARC1989"/>
    <n v="727.63"/>
    <s v="USD"/>
    <n v="625.76179999999999"/>
    <n v="727.63"/>
    <n v="50"/>
    <n v="43"/>
    <n v="50"/>
    <n v="6.8716243145554745E-2"/>
    <x v="3"/>
    <x v="0"/>
    <x v="1"/>
    <x v="0"/>
    <d v="2025-01-16T00:00:00"/>
    <s v="enero"/>
    <n v="2025"/>
    <x v="0"/>
    <x v="0"/>
    <n v="0"/>
    <n v="43"/>
    <n v="49.879999999999995"/>
    <d v="2024-09-17T00:00:00"/>
  </r>
  <r>
    <x v="0"/>
    <n v="54"/>
    <n v="1"/>
    <d v="2024-12-11T00:00:00"/>
    <d v="2024-12-25T00:00:00"/>
    <d v="2025-01-04T00:00:00"/>
    <x v="1"/>
    <n v="50"/>
    <s v="MARC1989"/>
    <n v="3567"/>
    <s v="MXN"/>
    <n v="171.21600000000001"/>
    <n v="199.75200000000001"/>
    <n v="0"/>
    <n v="0"/>
    <n v="0"/>
    <n v="0"/>
    <x v="3"/>
    <x v="0"/>
    <x v="1"/>
    <x v="0"/>
    <d v="2025-02-18T00:00:00"/>
    <s v="febrero"/>
    <n v="2025"/>
    <x v="0"/>
    <x v="0"/>
    <n v="0"/>
    <n v="0"/>
    <n v="0"/>
    <d v="2024-09-17T00:00:00"/>
  </r>
  <r>
    <x v="0"/>
    <n v="55"/>
    <n v="1"/>
    <d v="2024-12-12T00:00:00"/>
    <d v="2025-05-25T00:00:00"/>
    <d v="2025-05-28T00:00:00"/>
    <x v="1"/>
    <n v="50"/>
    <s v="MARC1989"/>
    <n v="5670.15"/>
    <s v="USD"/>
    <n v="4876.3289999999997"/>
    <n v="5670.15"/>
    <n v="515.46"/>
    <n v="443.29560000000004"/>
    <n v="515.46"/>
    <n v="9.0907647945821554E-2"/>
    <x v="3"/>
    <x v="0"/>
    <x v="4"/>
    <x v="1"/>
    <d v="2025-07-12T00:00:00"/>
    <s v="julio"/>
    <n v="2025"/>
    <x v="0"/>
    <x v="0"/>
    <n v="0"/>
    <n v="443.29560000000004"/>
    <n v="514.22289599999999"/>
    <d v="2024-09-17T00:00:00"/>
  </r>
  <r>
    <x v="0"/>
    <n v="56"/>
    <n v="1"/>
    <d v="2024-12-12T00:00:00"/>
    <d v="2024-12-17T00:00:00"/>
    <d v="2025-01-30T00:00:00"/>
    <x v="1"/>
    <n v="50"/>
    <s v="MARC1989"/>
    <n v="114938.52"/>
    <s v="USD"/>
    <n v="98847.127200000003"/>
    <n v="114938.52"/>
    <n v="15368.53"/>
    <n v="13216.935800000001"/>
    <n v="15368.53"/>
    <n v="0.13371087430045211"/>
    <x v="3"/>
    <x v="0"/>
    <x v="1"/>
    <x v="0"/>
    <d v="2025-03-16T00:00:00"/>
    <s v="marzo"/>
    <n v="2025"/>
    <x v="0"/>
    <x v="0"/>
    <n v="0"/>
    <n v="13216.935800000001"/>
    <n v="15331.645528000001"/>
    <d v="2024-09-17T00:00:00"/>
  </r>
  <r>
    <x v="0"/>
    <n v="57"/>
    <n v="0"/>
    <d v="2024-12-13T00:00:00"/>
    <d v="2025-12-03T00:00:00"/>
    <d v="2026-01-02T00:00:00"/>
    <x v="6"/>
    <n v="50"/>
    <m/>
    <n v="174330.47"/>
    <s v="USD"/>
    <n v="149924.20420000001"/>
    <n v="174330.47"/>
    <n v="14583.55"/>
    <n v="12541.852999999999"/>
    <n v="14583.55"/>
    <n v="8.3654624461231578E-2"/>
    <x v="3"/>
    <x v="0"/>
    <x v="1"/>
    <x v="1"/>
    <d v="2026-02-16T00:00:00"/>
    <s v="febrero"/>
    <n v="2026"/>
    <x v="0"/>
    <x v="1"/>
    <n v="0.75"/>
    <n v="3135.4632500000007"/>
    <n v="3637.1373700000004"/>
    <d v="2024-09-01T00:00:00"/>
  </r>
  <r>
    <x v="0"/>
    <n v="58"/>
    <n v="1"/>
    <d v="2024-12-16T00:00:00"/>
    <d v="2024-12-25T00:00:00"/>
    <d v="2025-01-04T00:00:00"/>
    <x v="1"/>
    <n v="51"/>
    <s v="MARC1989"/>
    <n v="29795.29"/>
    <s v="USD"/>
    <n v="25623.949400000001"/>
    <n v="29795.29"/>
    <n v="2366.85"/>
    <n v="2035.491"/>
    <n v="2366.85"/>
    <n v="7.9437051963582153E-2"/>
    <x v="3"/>
    <x v="0"/>
    <x v="1"/>
    <x v="0"/>
    <d v="2025-02-18T00:00:00"/>
    <s v="febrero"/>
    <n v="2025"/>
    <x v="0"/>
    <x v="0"/>
    <n v="0"/>
    <n v="2035.491"/>
    <n v="2361.1695599999998"/>
    <d v="2024-09-17T00:00:00"/>
  </r>
  <r>
    <x v="0"/>
    <n v="59"/>
    <n v="1"/>
    <d v="2024-12-16T00:00:00"/>
    <d v="2024-12-22T00:00:00"/>
    <d v="2024-12-27T00:00:00"/>
    <x v="4"/>
    <n v="51"/>
    <s v="JAIMEG"/>
    <n v="981.77"/>
    <s v="USD"/>
    <n v="844.32219999999995"/>
    <n v="981.77"/>
    <n v="0"/>
    <n v="0"/>
    <n v="0"/>
    <n v="0"/>
    <x v="3"/>
    <x v="0"/>
    <x v="1"/>
    <x v="0"/>
    <d v="2025-02-10T00:00:00"/>
    <s v="febrero"/>
    <n v="2025"/>
    <x v="0"/>
    <x v="0"/>
    <n v="0.05"/>
    <n v="0"/>
    <n v="0"/>
    <d v="2024-10-30T00:00:00"/>
  </r>
  <r>
    <x v="0"/>
    <n v="60"/>
    <n v="1"/>
    <d v="2024-12-16T00:00:00"/>
    <d v="2024-12-05T00:00:00"/>
    <d v="2024-12-06T00:00:00"/>
    <x v="4"/>
    <n v="51"/>
    <s v="JAIMEG"/>
    <n v="206.9"/>
    <s v="USD"/>
    <n v="177.934"/>
    <n v="206.9"/>
    <n v="0"/>
    <n v="0"/>
    <n v="0"/>
    <n v="0"/>
    <x v="3"/>
    <x v="0"/>
    <x v="1"/>
    <x v="0"/>
    <d v="2025-01-20T00:00:00"/>
    <s v="enero"/>
    <n v="2025"/>
    <x v="0"/>
    <x v="0"/>
    <n v="0.05"/>
    <n v="0"/>
    <n v="0"/>
    <d v="2024-10-30T00:00:00"/>
  </r>
  <r>
    <x v="0"/>
    <n v="61"/>
    <n v="1"/>
    <d v="2024-12-16T00:00:00"/>
    <d v="2025-03-14T00:00:00"/>
    <d v="2025-03-16T00:00:00"/>
    <x v="7"/>
    <n v="51"/>
    <m/>
    <n v="4265.6099999999997"/>
    <s v="USD"/>
    <n v="3668.4245999999998"/>
    <n v="4265.6099999999997"/>
    <n v="358.2"/>
    <n v="308.05199999999996"/>
    <n v="358.2"/>
    <n v="8.3973921666537721E-2"/>
    <x v="3"/>
    <x v="0"/>
    <x v="5"/>
    <x v="1"/>
    <d v="2025-04-30T00:00:00"/>
    <s v="abril"/>
    <n v="2025"/>
    <x v="0"/>
    <x v="1"/>
    <n v="0.5"/>
    <n v="154.02599999999998"/>
    <n v="178.67015999999995"/>
    <d v="2025-01-08T00:00:00"/>
  </r>
  <r>
    <x v="0"/>
    <n v="62"/>
    <n v="0"/>
    <d v="2024-12-16T00:00:00"/>
    <d v="2025-03-21T00:00:00"/>
    <d v="2025-04-08T00:00:00"/>
    <x v="7"/>
    <n v="51"/>
    <m/>
    <n v="13321.75"/>
    <s v="USD"/>
    <n v="11456.705"/>
    <n v="13321.75"/>
    <n v="1122.55"/>
    <n v="965.39299999999992"/>
    <n v="1122.55"/>
    <n v="8.4264454745059766E-2"/>
    <x v="3"/>
    <x v="0"/>
    <x v="5"/>
    <x v="1"/>
    <d v="2025-05-23T00:00:00"/>
    <s v="mayo"/>
    <n v="2025"/>
    <x v="0"/>
    <x v="1"/>
    <n v="0.5"/>
    <n v="482.69649999999996"/>
    <n v="559.92793999999992"/>
    <d v="2025-01-08T00:00:00"/>
  </r>
  <r>
    <x v="0"/>
    <n v="63"/>
    <n v="1"/>
    <d v="2024-12-16T00:00:00"/>
    <d v="2025-01-25T00:00:00"/>
    <d v="2025-01-31T00:00:00"/>
    <x v="4"/>
    <n v="51"/>
    <s v="JAIMEG"/>
    <n v="2268"/>
    <s v="EUR"/>
    <n v="2268"/>
    <n v="2630.8799999999997"/>
    <n v="0"/>
    <n v="0"/>
    <n v="0"/>
    <n v="0"/>
    <x v="3"/>
    <x v="0"/>
    <x v="7"/>
    <x v="1"/>
    <d v="2025-03-17T00:00:00"/>
    <s v="marzo"/>
    <n v="2025"/>
    <x v="0"/>
    <x v="0"/>
    <n v="0.05"/>
    <n v="0"/>
    <n v="0"/>
    <d v="2024-10-30T00:00:00"/>
  </r>
  <r>
    <x v="0"/>
    <n v="64"/>
    <n v="1"/>
    <d v="2024-12-16T00:00:00"/>
    <d v="2024-12-13T00:00:00"/>
    <d v="2024-12-20T00:00:00"/>
    <x v="4"/>
    <n v="51"/>
    <s v="JAIMEG"/>
    <n v="1062"/>
    <s v="USD"/>
    <n v="913.31999999999994"/>
    <n v="1062"/>
    <n v="10.62"/>
    <n v="9.1331999999999987"/>
    <n v="10.62"/>
    <n v="9.9999999999999985E-3"/>
    <x v="3"/>
    <x v="0"/>
    <x v="1"/>
    <x v="0"/>
    <d v="2025-02-03T00:00:00"/>
    <s v="febrero"/>
    <n v="2025"/>
    <x v="0"/>
    <x v="0"/>
    <n v="0.05"/>
    <n v="8.6765399999999993"/>
    <n v="10.064786399999999"/>
    <d v="2024-10-30T00:00:00"/>
  </r>
  <r>
    <x v="0"/>
    <n v="65"/>
    <n v="1"/>
    <d v="2024-12-17T00:00:00"/>
    <d v="2025-01-31T00:00:00"/>
    <d v="2025-02-06T00:00:00"/>
    <x v="7"/>
    <n v="51"/>
    <m/>
    <n v="3305.25"/>
    <s v="USD"/>
    <n v="2842.5149999999999"/>
    <n v="3305.25"/>
    <n v="353.18"/>
    <n v="303.73480000000001"/>
    <n v="353.18"/>
    <n v="0.10685424703123819"/>
    <x v="3"/>
    <x v="0"/>
    <x v="7"/>
    <x v="1"/>
    <d v="2025-03-23T00:00:00"/>
    <s v="marzo"/>
    <n v="2025"/>
    <x v="0"/>
    <x v="1"/>
    <n v="0.5"/>
    <n v="151.8674"/>
    <n v="176.16618399999999"/>
    <d v="2025-01-08T00:00:00"/>
  </r>
  <r>
    <x v="0"/>
    <n v="66"/>
    <n v="1"/>
    <d v="2024-12-17T00:00:00"/>
    <d v="2025-01-30T00:00:00"/>
    <d v="2025-02-04T00:00:00"/>
    <x v="7"/>
    <n v="51"/>
    <m/>
    <n v="3113.15"/>
    <s v="USD"/>
    <n v="2677.3090000000002"/>
    <n v="3113.15"/>
    <n v="336.18"/>
    <n v="289.1148"/>
    <n v="336.18"/>
    <n v="0.10798708703403305"/>
    <x v="3"/>
    <x v="0"/>
    <x v="7"/>
    <x v="1"/>
    <d v="2025-03-21T00:00:00"/>
    <s v="marzo"/>
    <n v="2025"/>
    <x v="0"/>
    <x v="1"/>
    <n v="0.5"/>
    <n v="144.5574"/>
    <n v="167.68658399999998"/>
    <d v="2025-01-08T00:00:00"/>
  </r>
  <r>
    <x v="0"/>
    <n v="67"/>
    <n v="1"/>
    <d v="2024-12-17T00:00:00"/>
    <d v="2025-01-30T00:00:00"/>
    <d v="2025-02-04T00:00:00"/>
    <x v="7"/>
    <n v="51"/>
    <m/>
    <n v="3113.15"/>
    <s v="USD"/>
    <n v="2677.3090000000002"/>
    <n v="3113.15"/>
    <n v="336.18"/>
    <n v="289.1148"/>
    <n v="336.18"/>
    <n v="0.10798708703403305"/>
    <x v="3"/>
    <x v="0"/>
    <x v="7"/>
    <x v="1"/>
    <d v="2025-03-21T00:00:00"/>
    <s v="marzo"/>
    <n v="2025"/>
    <x v="0"/>
    <x v="1"/>
    <n v="0.5"/>
    <n v="144.5574"/>
    <n v="167.68658399999998"/>
    <d v="2025-01-08T00:00:00"/>
  </r>
  <r>
    <x v="0"/>
    <n v="68"/>
    <n v="1"/>
    <d v="2024-12-17T00:00:00"/>
    <d v="2025-01-30T00:00:00"/>
    <d v="2025-02-04T00:00:00"/>
    <x v="7"/>
    <n v="51"/>
    <m/>
    <n v="3130.1"/>
    <s v="USD"/>
    <n v="2691.886"/>
    <n v="3130.1"/>
    <n v="311.24"/>
    <n v="267.66640000000001"/>
    <n v="311.24"/>
    <n v="9.9434522858694613E-2"/>
    <x v="3"/>
    <x v="0"/>
    <x v="7"/>
    <x v="1"/>
    <d v="2025-03-21T00:00:00"/>
    <s v="marzo"/>
    <n v="2025"/>
    <x v="0"/>
    <x v="1"/>
    <n v="0.5"/>
    <n v="133.83320000000001"/>
    <n v="155.246512"/>
    <d v="2025-01-08T00:00:00"/>
  </r>
  <r>
    <x v="0"/>
    <n v="69"/>
    <n v="1"/>
    <d v="2024-12-18T00:00:00"/>
    <d v="2024-12-27T00:00:00"/>
    <d v="2025-01-02T00:00:00"/>
    <x v="1"/>
    <n v="51"/>
    <s v="MARC1989"/>
    <n v="1401"/>
    <s v="USD"/>
    <n v="1204.8599999999999"/>
    <n v="1401"/>
    <n v="35"/>
    <n v="30.099999999999998"/>
    <n v="35"/>
    <n v="2.4982155603140613E-2"/>
    <x v="3"/>
    <x v="0"/>
    <x v="1"/>
    <x v="0"/>
    <d v="2025-02-16T00:00:00"/>
    <s v="febrero"/>
    <n v="2025"/>
    <x v="0"/>
    <x v="0"/>
    <n v="0"/>
    <n v="30.099999999999998"/>
    <n v="34.915999999999997"/>
    <d v="2024-09-17T00:00:00"/>
  </r>
  <r>
    <x v="0"/>
    <n v="70"/>
    <n v="1"/>
    <d v="2024-12-18T00:00:00"/>
    <d v="2025-03-22T00:00:00"/>
    <d v="2025-03-30T00:00:00"/>
    <x v="4"/>
    <n v="51"/>
    <s v="JAIMEG"/>
    <n v="10263"/>
    <s v="USD"/>
    <n v="8826.18"/>
    <n v="10263"/>
    <n v="1171.9000000000001"/>
    <n v="1007.8340000000001"/>
    <n v="1171.9000000000001"/>
    <n v="0.11418688492643476"/>
    <x v="3"/>
    <x v="0"/>
    <x v="5"/>
    <x v="1"/>
    <d v="2025-05-14T00:00:00"/>
    <s v="mayo"/>
    <n v="2025"/>
    <x v="0"/>
    <x v="0"/>
    <n v="0.05"/>
    <n v="957.44230000000005"/>
    <n v="1110.6330679999999"/>
    <d v="2024-10-30T00:00:00"/>
  </r>
  <r>
    <x v="0"/>
    <n v="71"/>
    <n v="1"/>
    <d v="2024-12-19T00:00:00"/>
    <d v="2025-09-17T00:00:00"/>
    <d v="2025-11-19T00:00:00"/>
    <x v="4"/>
    <n v="51"/>
    <s v="CONCHAD,JORGEP"/>
    <n v="122753.60000000001"/>
    <s v="USD"/>
    <n v="105568.09600000001"/>
    <n v="122753.60000000001"/>
    <n v="10821.92"/>
    <n v="9306.8511999999992"/>
    <n v="10821.92"/>
    <n v="8.8159695520131379E-2"/>
    <x v="3"/>
    <x v="0"/>
    <x v="6"/>
    <x v="1"/>
    <d v="2026-01-03T00:00:00"/>
    <s v="enero"/>
    <n v="2026"/>
    <x v="0"/>
    <x v="0"/>
    <n v="0.05"/>
    <n v="8841.50864"/>
    <n v="10256.150022399999"/>
    <d v="2024-10-30T00:00:00"/>
  </r>
  <r>
    <x v="0"/>
    <n v="72"/>
    <n v="1"/>
    <d v="2024-12-19T00:00:00"/>
    <d v="2024-12-06T00:00:00"/>
    <d v="2024-12-06T00:00:00"/>
    <x v="4"/>
    <n v="51"/>
    <s v="JAIMEG"/>
    <n v="201"/>
    <s v="USD"/>
    <n v="172.85999999999999"/>
    <n v="201"/>
    <n v="0"/>
    <n v="0"/>
    <n v="0"/>
    <n v="0"/>
    <x v="3"/>
    <x v="0"/>
    <x v="1"/>
    <x v="0"/>
    <d v="2025-01-20T00:00:00"/>
    <s v="enero"/>
    <n v="2025"/>
    <x v="0"/>
    <x v="0"/>
    <n v="0.05"/>
    <n v="0"/>
    <n v="0"/>
    <d v="2024-10-30T00:00:00"/>
  </r>
  <r>
    <x v="0"/>
    <n v="73"/>
    <n v="1"/>
    <d v="2024-12-19T00:00:00"/>
    <d v="2025-04-16T00:00:00"/>
    <d v="2025-04-22T00:00:00"/>
    <x v="4"/>
    <n v="51"/>
    <s v="JAIMEG"/>
    <n v="11485.71"/>
    <s v="USD"/>
    <n v="9877.7105999999985"/>
    <n v="11485.71"/>
    <n v="901.33"/>
    <n v="775.14380000000006"/>
    <n v="901.33"/>
    <n v="7.847403425648046E-2"/>
    <x v="3"/>
    <x v="0"/>
    <x v="9"/>
    <x v="1"/>
    <d v="2025-06-06T00:00:00"/>
    <s v="junio"/>
    <n v="2025"/>
    <x v="0"/>
    <x v="0"/>
    <n v="0.05"/>
    <n v="736.38661000000002"/>
    <n v="854.20846759999995"/>
    <d v="2024-10-30T00:00:00"/>
  </r>
  <r>
    <x v="0"/>
    <n v="74"/>
    <n v="1"/>
    <d v="2024-12-19T00:00:00"/>
    <d v="2024-12-22T00:00:00"/>
    <d v="2024-12-22T00:00:00"/>
    <x v="4"/>
    <n v="51"/>
    <s v="JAIMEG"/>
    <n v="260"/>
    <s v="USD"/>
    <n v="223.6"/>
    <n v="260"/>
    <n v="0"/>
    <n v="0"/>
    <n v="0"/>
    <n v="0"/>
    <x v="3"/>
    <x v="0"/>
    <x v="1"/>
    <x v="0"/>
    <d v="2025-02-05T00:00:00"/>
    <s v="febrero"/>
    <n v="2025"/>
    <x v="0"/>
    <x v="0"/>
    <n v="0.05"/>
    <n v="0"/>
    <n v="0"/>
    <d v="2024-10-30T00:00:00"/>
  </r>
  <r>
    <x v="0"/>
    <n v="75"/>
    <n v="1"/>
    <d v="2024-12-19T00:00:00"/>
    <d v="2025-03-22T00:00:00"/>
    <d v="2025-03-30T00:00:00"/>
    <x v="4"/>
    <n v="51"/>
    <s v="JAIMEG"/>
    <n v="2250"/>
    <s v="USD"/>
    <n v="1935"/>
    <n v="2250"/>
    <n v="0"/>
    <n v="0"/>
    <n v="0"/>
    <n v="0"/>
    <x v="3"/>
    <x v="0"/>
    <x v="5"/>
    <x v="1"/>
    <d v="2025-05-14T00:00:00"/>
    <s v="mayo"/>
    <n v="2025"/>
    <x v="0"/>
    <x v="0"/>
    <n v="0.05"/>
    <n v="0"/>
    <n v="0"/>
    <d v="2024-10-30T00:00:00"/>
  </r>
  <r>
    <x v="0"/>
    <n v="76"/>
    <n v="1"/>
    <d v="2024-12-19T00:00:00"/>
    <d v="2025-01-31T00:00:00"/>
    <d v="2025-02-09T00:00:00"/>
    <x v="7"/>
    <n v="51"/>
    <m/>
    <n v="4434.01"/>
    <s v="USD"/>
    <n v="3813.2486000000004"/>
    <n v="4434.01"/>
    <n v="647.99"/>
    <n v="557.27139999999997"/>
    <n v="647.99"/>
    <n v="0.14614085218571901"/>
    <x v="3"/>
    <x v="0"/>
    <x v="7"/>
    <x v="1"/>
    <d v="2025-03-26T00:00:00"/>
    <s v="marzo"/>
    <n v="2025"/>
    <x v="0"/>
    <x v="1"/>
    <n v="0.5"/>
    <n v="278.63569999999999"/>
    <n v="323.21741199999997"/>
    <d v="2025-01-08T00:00:00"/>
  </r>
  <r>
    <x v="0"/>
    <n v="77"/>
    <n v="1"/>
    <d v="2024-12-19T00:00:00"/>
    <d v="2025-01-31T00:00:00"/>
    <d v="2025-02-02T00:00:00"/>
    <x v="7"/>
    <n v="51"/>
    <m/>
    <n v="688"/>
    <s v="USD"/>
    <n v="591.67999999999995"/>
    <n v="688"/>
    <n v="32.81"/>
    <n v="28.216600000000003"/>
    <n v="32.81"/>
    <n v="4.7688953488372106E-2"/>
    <x v="3"/>
    <x v="0"/>
    <x v="7"/>
    <x v="1"/>
    <d v="2025-03-19T00:00:00"/>
    <s v="marzo"/>
    <n v="2025"/>
    <x v="0"/>
    <x v="1"/>
    <n v="0.5"/>
    <n v="14.108300000000002"/>
    <n v="16.365628000000001"/>
    <d v="2025-01-08T00:00:00"/>
  </r>
  <r>
    <x v="0"/>
    <n v="78"/>
    <n v="1"/>
    <d v="2024-12-19T00:00:00"/>
    <d v="2025-01-31T00:00:00"/>
    <d v="2025-02-02T00:00:00"/>
    <x v="7"/>
    <n v="51"/>
    <m/>
    <n v="688"/>
    <s v="USD"/>
    <n v="591.67999999999995"/>
    <n v="688"/>
    <n v="31.87"/>
    <n v="27.408200000000001"/>
    <n v="31.87"/>
    <n v="4.6322674418604659E-2"/>
    <x v="3"/>
    <x v="0"/>
    <x v="7"/>
    <x v="1"/>
    <d v="2025-03-19T00:00:00"/>
    <s v="marzo"/>
    <n v="2025"/>
    <x v="0"/>
    <x v="1"/>
    <n v="0.5"/>
    <n v="13.7041"/>
    <n v="15.896756"/>
    <d v="2025-01-08T00:00:00"/>
  </r>
  <r>
    <x v="0"/>
    <n v="79"/>
    <n v="1"/>
    <d v="2024-12-19T00:00:00"/>
    <d v="2025-02-02T00:00:00"/>
    <d v="2025-02-07T00:00:00"/>
    <x v="7"/>
    <n v="51"/>
    <m/>
    <n v="3295.4"/>
    <s v="USD"/>
    <n v="2834.0439999999999"/>
    <n v="3295.4"/>
    <n v="797.16"/>
    <n v="685.55759999999998"/>
    <n v="797.16"/>
    <n v="0.241900831462038"/>
    <x v="3"/>
    <x v="0"/>
    <x v="8"/>
    <x v="1"/>
    <d v="2025-03-24T00:00:00"/>
    <s v="marzo"/>
    <n v="2025"/>
    <x v="0"/>
    <x v="1"/>
    <n v="0.5"/>
    <n v="342.77879999999999"/>
    <n v="397.62340799999998"/>
    <d v="2025-01-08T00:00:00"/>
  </r>
  <r>
    <x v="0"/>
    <n v="81"/>
    <n v="1"/>
    <d v="2024-12-19T00:00:00"/>
    <d v="2025-02-02T00:00:00"/>
    <d v="2025-02-10T00:00:00"/>
    <x v="7"/>
    <n v="51"/>
    <m/>
    <n v="4988"/>
    <s v="USD"/>
    <n v="4289.68"/>
    <n v="4988"/>
    <n v="578.1"/>
    <n v="497.166"/>
    <n v="578.1"/>
    <n v="0.1158981555733761"/>
    <x v="3"/>
    <x v="0"/>
    <x v="8"/>
    <x v="1"/>
    <d v="2025-03-27T00:00:00"/>
    <s v="marzo"/>
    <n v="2025"/>
    <x v="0"/>
    <x v="1"/>
    <n v="0.5"/>
    <n v="248.583"/>
    <n v="288.35627999999997"/>
    <d v="2025-01-08T00:00:00"/>
  </r>
  <r>
    <x v="0"/>
    <n v="82"/>
    <n v="1"/>
    <d v="2024-12-19T00:00:00"/>
    <d v="2025-03-04T00:00:00"/>
    <d v="2025-03-16T00:00:00"/>
    <x v="6"/>
    <n v="51"/>
    <m/>
    <n v="375390.89"/>
    <s v="USD"/>
    <n v="322836.1654"/>
    <n v="375390.89"/>
    <n v="32216.04"/>
    <n v="27705.794399999999"/>
    <n v="32216.04"/>
    <n v="8.5819983537693198E-2"/>
    <x v="3"/>
    <x v="0"/>
    <x v="5"/>
    <x v="1"/>
    <d v="2025-04-30T00:00:00"/>
    <s v="abril"/>
    <n v="2025"/>
    <x v="0"/>
    <x v="1"/>
    <n v="0.75"/>
    <n v="6926.4485999999997"/>
    <n v="8034.6803759999993"/>
    <d v="2024-09-01T00:00:00"/>
  </r>
  <r>
    <x v="0"/>
    <n v="83"/>
    <n v="1"/>
    <d v="2024-12-19T00:00:00"/>
    <d v="2024-12-19T00:00:00"/>
    <d v="2024-12-20T00:00:00"/>
    <x v="6"/>
    <n v="51"/>
    <m/>
    <n v="229"/>
    <s v="USD"/>
    <n v="196.94"/>
    <n v="229"/>
    <n v="21.53"/>
    <n v="18.515800000000002"/>
    <n v="21.53"/>
    <n v="9.4017467248908304E-2"/>
    <x v="3"/>
    <x v="0"/>
    <x v="1"/>
    <x v="0"/>
    <d v="2025-02-03T00:00:00"/>
    <s v="febrero"/>
    <n v="2025"/>
    <x v="0"/>
    <x v="1"/>
    <n v="0.75"/>
    <n v="4.6289499999999997"/>
    <n v="5.3695819999999994"/>
    <d v="2024-09-01T00:00:00"/>
  </r>
  <r>
    <x v="0"/>
    <n v="84"/>
    <n v="1"/>
    <d v="2024-12-23T00:00:00"/>
    <d v="2025-01-28T00:00:00"/>
    <d v="2025-01-28T00:00:00"/>
    <x v="1"/>
    <n v="52"/>
    <s v="MARC1989"/>
    <n v="1858.68"/>
    <s v="USD"/>
    <n v="1598.4648"/>
    <n v="1858.68"/>
    <n v="150"/>
    <n v="129"/>
    <n v="150"/>
    <n v="8.0702433985409008E-2"/>
    <x v="3"/>
    <x v="0"/>
    <x v="7"/>
    <x v="1"/>
    <d v="2025-03-14T00:00:00"/>
    <s v="marzo"/>
    <n v="2025"/>
    <x v="0"/>
    <x v="0"/>
    <n v="0"/>
    <n v="129"/>
    <n v="149.63999999999999"/>
    <d v="2024-09-17T00:00:00"/>
  </r>
  <r>
    <x v="0"/>
    <n v="85"/>
    <n v="1"/>
    <d v="2024-12-30T00:00:00"/>
    <d v="2024-12-29T00:00:00"/>
    <d v="2024-12-29T00:00:00"/>
    <x v="1"/>
    <n v="53"/>
    <s v="MARC1989"/>
    <n v="126102.05"/>
    <s v="USD"/>
    <n v="108447.76300000001"/>
    <n v="126102.05"/>
    <n v="12919.66"/>
    <n v="11110.9076"/>
    <n v="12919.66"/>
    <n v="0.1024540045145975"/>
    <x v="3"/>
    <x v="0"/>
    <x v="1"/>
    <x v="0"/>
    <d v="2025-02-12T00:00:00"/>
    <s v="febrero"/>
    <n v="2025"/>
    <x v="0"/>
    <x v="0"/>
    <n v="0"/>
    <n v="11110.9076"/>
    <n v="12888.652816"/>
    <d v="2024-09-17T00:00:00"/>
  </r>
  <r>
    <x v="0"/>
    <n v="86"/>
    <n v="1"/>
    <d v="2025-01-02T00:00:00"/>
    <d v="2025-09-22T00:00:00"/>
    <d v="2025-10-08T00:00:00"/>
    <x v="6"/>
    <n v="1"/>
    <m/>
    <n v="326596"/>
    <s v="USD"/>
    <n v="280872.56"/>
    <n v="326596"/>
    <n v="45376.02"/>
    <n v="39023.377199999995"/>
    <n v="45376.02"/>
    <n v="0.13893623926808654"/>
    <x v="4"/>
    <x v="1"/>
    <x v="6"/>
    <x v="1"/>
    <d v="2025-11-22T00:00:00"/>
    <s v="noviembre"/>
    <n v="2025"/>
    <x v="0"/>
    <x v="1"/>
    <n v="0.75"/>
    <n v="9755.844299999997"/>
    <n v="11316.779387999995"/>
    <d v="2024-09-01T00:00:00"/>
  </r>
  <r>
    <x v="0"/>
    <n v="87"/>
    <n v="1"/>
    <d v="2025-01-03T00:00:00"/>
    <d v="2025-01-20T00:00:00"/>
    <d v="2025-02-04T00:00:00"/>
    <x v="6"/>
    <n v="1"/>
    <m/>
    <n v="4014.82"/>
    <s v="USD"/>
    <n v="3452.7452000000003"/>
    <n v="4014.82"/>
    <n v="384.82"/>
    <n v="330.9452"/>
    <n v="384.82"/>
    <n v="9.5849876208646961E-2"/>
    <x v="4"/>
    <x v="1"/>
    <x v="7"/>
    <x v="1"/>
    <d v="2025-03-21T00:00:00"/>
    <s v="marzo"/>
    <n v="2025"/>
    <x v="0"/>
    <x v="1"/>
    <n v="0.75"/>
    <n v="82.7363"/>
    <n v="95.974107999999987"/>
    <d v="2024-09-01T00:00:00"/>
  </r>
  <r>
    <x v="0"/>
    <n v="88"/>
    <n v="1"/>
    <d v="2025-01-04T00:00:00"/>
    <d v="2025-01-10T00:00:00"/>
    <d v="2025-01-13T00:00:00"/>
    <x v="1"/>
    <n v="1"/>
    <s v="MARC1989"/>
    <n v="800"/>
    <s v="USD"/>
    <n v="688"/>
    <n v="800"/>
    <n v="0"/>
    <n v="0"/>
    <n v="0"/>
    <n v="0"/>
    <x v="4"/>
    <x v="1"/>
    <x v="7"/>
    <x v="1"/>
    <d v="2025-02-27T00:00:00"/>
    <s v="febrero"/>
    <n v="2025"/>
    <x v="0"/>
    <x v="0"/>
    <n v="0"/>
    <n v="0"/>
    <n v="0"/>
    <d v="2024-09-17T00:00:00"/>
  </r>
  <r>
    <x v="0"/>
    <n v="89"/>
    <n v="1"/>
    <d v="2025-01-06T00:00:00"/>
    <d v="2025-01-13T00:00:00"/>
    <d v="2025-01-19T00:00:00"/>
    <x v="1"/>
    <n v="2"/>
    <s v="MARC1989"/>
    <n v="835"/>
    <s v="USD"/>
    <n v="718.1"/>
    <n v="835"/>
    <n v="35"/>
    <n v="30.099999999999998"/>
    <n v="35"/>
    <n v="4.1916167664670656E-2"/>
    <x v="4"/>
    <x v="1"/>
    <x v="7"/>
    <x v="1"/>
    <d v="2025-03-05T00:00:00"/>
    <s v="marzo"/>
    <n v="2025"/>
    <x v="0"/>
    <x v="0"/>
    <n v="0"/>
    <n v="30.099999999999998"/>
    <n v="34.915999999999997"/>
    <d v="2024-09-17T00:00:00"/>
  </r>
  <r>
    <x v="0"/>
    <n v="90"/>
    <n v="1"/>
    <d v="2025-01-08T00:00:00"/>
    <d v="2025-01-11T00:00:00"/>
    <d v="2025-01-11T00:00:00"/>
    <x v="1"/>
    <n v="2"/>
    <s v="MARC1989"/>
    <n v="99987.5"/>
    <s v="MXN"/>
    <n v="4799.4000000000005"/>
    <n v="5599.3"/>
    <n v="12033.5"/>
    <n v="577.60800000000006"/>
    <n v="673.87599999999998"/>
    <n v="0.12035004375546943"/>
    <x v="4"/>
    <x v="1"/>
    <x v="7"/>
    <x v="1"/>
    <d v="2025-02-25T00:00:00"/>
    <s v="febrero"/>
    <n v="2025"/>
    <x v="0"/>
    <x v="0"/>
    <n v="0"/>
    <n v="577.60800000000006"/>
    <n v="670.02528000000007"/>
    <d v="2024-09-17T00:00:00"/>
  </r>
  <r>
    <x v="0"/>
    <n v="91"/>
    <n v="1"/>
    <d v="2025-01-08T00:00:00"/>
    <d v="2025-01-19T00:00:00"/>
    <d v="2025-01-19T00:00:00"/>
    <x v="1"/>
    <n v="2"/>
    <s v="MARC1989"/>
    <n v="9904"/>
    <s v="MXN"/>
    <n v="475.392"/>
    <n v="554.62400000000002"/>
    <n v="0"/>
    <n v="0"/>
    <n v="0"/>
    <n v="0"/>
    <x v="4"/>
    <x v="1"/>
    <x v="7"/>
    <x v="1"/>
    <d v="2025-03-05T00:00:00"/>
    <s v="marzo"/>
    <n v="2025"/>
    <x v="0"/>
    <x v="0"/>
    <n v="0"/>
    <n v="0"/>
    <n v="0"/>
    <d v="2024-09-17T00:00:00"/>
  </r>
  <r>
    <x v="0"/>
    <n v="93"/>
    <n v="1"/>
    <d v="2025-01-08T00:00:00"/>
    <d v="2025-01-17T00:00:00"/>
    <d v="2025-01-21T00:00:00"/>
    <x v="4"/>
    <n v="2"/>
    <s v="JAIMEG"/>
    <n v="4440"/>
    <s v="EUR"/>
    <n v="4440"/>
    <n v="5150.3999999999996"/>
    <n v="374.68"/>
    <n v="374.68"/>
    <n v="434.62879999999996"/>
    <n v="8.4387387387387394E-2"/>
    <x v="4"/>
    <x v="1"/>
    <x v="7"/>
    <x v="1"/>
    <d v="2025-03-07T00:00:00"/>
    <s v="marzo"/>
    <n v="2025"/>
    <x v="0"/>
    <x v="0"/>
    <n v="0.05"/>
    <n v="355.94600000000003"/>
    <n v="412.89735999999999"/>
    <d v="2024-10-30T00:00:00"/>
  </r>
  <r>
    <x v="0"/>
    <n v="94"/>
    <n v="1"/>
    <d v="2025-01-09T00:00:00"/>
    <d v="2025-02-02T00:00:00"/>
    <d v="2025-02-05T00:00:00"/>
    <x v="4"/>
    <n v="2"/>
    <s v="JAIMEG"/>
    <n v="135027"/>
    <s v="MXN"/>
    <n v="6481.2960000000003"/>
    <n v="7561.5119999999997"/>
    <n v="13836.3"/>
    <n v="664.14239999999995"/>
    <n v="774.83280000000002"/>
    <n v="0.10247061698771355"/>
    <x v="4"/>
    <x v="1"/>
    <x v="8"/>
    <x v="1"/>
    <d v="2025-03-22T00:00:00"/>
    <s v="marzo"/>
    <n v="2025"/>
    <x v="0"/>
    <x v="0"/>
    <n v="0.05"/>
    <n v="630.93527999999992"/>
    <n v="731.88492479999991"/>
    <d v="2024-10-30T00:00:00"/>
  </r>
  <r>
    <x v="0"/>
    <n v="95"/>
    <n v="1"/>
    <d v="2025-01-09T00:00:00"/>
    <d v="2025-02-01T00:00:00"/>
    <d v="2025-02-05T00:00:00"/>
    <x v="4"/>
    <n v="2"/>
    <s v="JAIMEG"/>
    <n v="23614.400000000001"/>
    <s v="MXN"/>
    <n v="1133.4912000000002"/>
    <n v="1322.4064000000001"/>
    <n v="6236.06"/>
    <n v="299.33088000000004"/>
    <n v="349.21936000000005"/>
    <n v="0.26407869774374959"/>
    <x v="4"/>
    <x v="1"/>
    <x v="8"/>
    <x v="1"/>
    <d v="2025-03-22T00:00:00"/>
    <s v="marzo"/>
    <n v="2025"/>
    <x v="0"/>
    <x v="0"/>
    <n v="0.05"/>
    <n v="284.36433600000004"/>
    <n v="329.86262976"/>
    <d v="2024-10-30T00:00:00"/>
  </r>
  <r>
    <x v="0"/>
    <n v="96"/>
    <n v="1"/>
    <d v="2025-01-09T00:00:00"/>
    <d v="2025-06-26T00:00:00"/>
    <d v="2025-07-03T00:00:00"/>
    <x v="1"/>
    <n v="2"/>
    <s v="MARC1989"/>
    <n v="18291.419999999998"/>
    <s v="EUR"/>
    <n v="18291.419999999998"/>
    <n v="21218.047199999997"/>
    <n v="1281.42"/>
    <n v="1281.42"/>
    <n v="1486.4472000000001"/>
    <n v="7.005579665220088E-2"/>
    <x v="4"/>
    <x v="1"/>
    <x v="10"/>
    <x v="1"/>
    <d v="2025-08-17T00:00:00"/>
    <s v="agosto"/>
    <n v="2025"/>
    <x v="0"/>
    <x v="0"/>
    <n v="0"/>
    <n v="1281.42"/>
    <n v="1486.4472000000001"/>
    <d v="2024-09-17T00:00:00"/>
  </r>
  <r>
    <x v="0"/>
    <n v="97"/>
    <n v="0"/>
    <d v="2025-01-09T00:00:00"/>
    <d v="2025-02-15T00:00:00"/>
    <d v="2025-02-16T00:00:00"/>
    <x v="4"/>
    <n v="2"/>
    <s v="JAIMEG"/>
    <n v="494.4"/>
    <s v="EUR"/>
    <n v="494.4"/>
    <n v="573.50399999999991"/>
    <n v="0"/>
    <n v="0"/>
    <n v="0"/>
    <n v="0"/>
    <x v="4"/>
    <x v="1"/>
    <x v="8"/>
    <x v="1"/>
    <d v="2025-04-02T00:00:00"/>
    <s v="abril"/>
    <n v="2025"/>
    <x v="0"/>
    <x v="0"/>
    <n v="0.05"/>
    <n v="0"/>
    <n v="0"/>
    <d v="2024-10-30T00:00:00"/>
  </r>
  <r>
    <x v="0"/>
    <n v="98"/>
    <n v="1"/>
    <d v="2025-01-09T00:00:00"/>
    <d v="2025-04-12T00:00:00"/>
    <d v="2025-04-20T00:00:00"/>
    <x v="1"/>
    <n v="2"/>
    <s v="ISRAELB,MARC1989"/>
    <n v="60831.49"/>
    <s v="EUR"/>
    <n v="60831.49"/>
    <n v="70564.528399999996"/>
    <n v="6126.45"/>
    <n v="6126.45"/>
    <n v="7106.6819999999989"/>
    <n v="0.1007118188293596"/>
    <x v="4"/>
    <x v="1"/>
    <x v="9"/>
    <x v="1"/>
    <d v="2025-06-04T00:00:00"/>
    <s v="junio"/>
    <n v="2025"/>
    <x v="0"/>
    <x v="0"/>
    <n v="0"/>
    <n v="6126.45"/>
    <n v="7106.6819999999989"/>
    <d v="2024-09-17T00:00:00"/>
  </r>
  <r>
    <x v="0"/>
    <n v="99"/>
    <n v="1"/>
    <d v="2025-01-09T00:00:00"/>
    <d v="2025-01-04T00:00:00"/>
    <d v="2025-01-10T00:00:00"/>
    <x v="4"/>
    <n v="2"/>
    <s v="JAIMEG"/>
    <n v="26938.799999999999"/>
    <s v="EUR"/>
    <n v="26938.799999999999"/>
    <n v="31249.007999999998"/>
    <n v="5387.76"/>
    <n v="5387.76"/>
    <n v="6249.8015999999998"/>
    <n v="0.2"/>
    <x v="4"/>
    <x v="1"/>
    <x v="7"/>
    <x v="1"/>
    <d v="2025-02-24T00:00:00"/>
    <s v="febrero"/>
    <n v="2025"/>
    <x v="0"/>
    <x v="0"/>
    <n v="0.05"/>
    <n v="5118.3720000000003"/>
    <n v="5937.3115200000002"/>
    <d v="2024-10-30T00:00:00"/>
  </r>
  <r>
    <x v="0"/>
    <n v="100"/>
    <n v="1"/>
    <d v="2025-01-10T00:00:00"/>
    <d v="2025-06-21T00:00:00"/>
    <d v="2025-07-25T00:00:00"/>
    <x v="6"/>
    <n v="2"/>
    <m/>
    <n v="13574"/>
    <s v="USD"/>
    <n v="11673.64"/>
    <n v="13574"/>
    <n v="0"/>
    <n v="0"/>
    <n v="0"/>
    <n v="0"/>
    <x v="4"/>
    <x v="1"/>
    <x v="10"/>
    <x v="1"/>
    <d v="2025-09-08T00:00:00"/>
    <s v="septiembre"/>
    <n v="2025"/>
    <x v="0"/>
    <x v="1"/>
    <n v="0.75"/>
    <n v="0"/>
    <n v="0"/>
    <d v="2024-09-01T00:00:00"/>
  </r>
  <r>
    <x v="0"/>
    <n v="101"/>
    <n v="1"/>
    <d v="2024-12-01T00:00:00"/>
    <d v="2025-05-10T00:00:00"/>
    <d v="2025-05-21T00:00:00"/>
    <x v="7"/>
    <n v="49"/>
    <m/>
    <n v="56880.79"/>
    <s v="USD"/>
    <n v="48917.479399999997"/>
    <n v="56880.79"/>
    <n v="13621.02"/>
    <n v="11714.0772"/>
    <n v="13621.02"/>
    <n v="0.23946608336487593"/>
    <x v="3"/>
    <x v="0"/>
    <x v="4"/>
    <x v="1"/>
    <d v="2025-07-05T00:00:00"/>
    <s v="julio"/>
    <n v="2025"/>
    <x v="0"/>
    <x v="1"/>
    <n v="0.5"/>
    <n v="5857.0385999999999"/>
    <n v="6794.1647759999996"/>
    <d v="2025-01-08T00:00:00"/>
  </r>
  <r>
    <x v="0"/>
    <n v="102"/>
    <n v="1"/>
    <d v="2025-01-14T00:00:00"/>
    <d v="2025-01-21T00:00:00"/>
    <d v="2025-01-26T00:00:00"/>
    <x v="6"/>
    <n v="3"/>
    <m/>
    <n v="72129.210000000006"/>
    <s v="USD"/>
    <n v="62031.120600000002"/>
    <n v="72129.210000000006"/>
    <n v="9079.81"/>
    <n v="7808.6365999999998"/>
    <n v="9079.81"/>
    <n v="0.12588256546827561"/>
    <x v="4"/>
    <x v="1"/>
    <x v="7"/>
    <x v="1"/>
    <d v="2025-03-12T00:00:00"/>
    <s v="marzo"/>
    <n v="2025"/>
    <x v="0"/>
    <x v="1"/>
    <n v="0.75"/>
    <n v="1952.1591499999995"/>
    <n v="2264.504613999999"/>
    <d v="2024-09-01T00:00:00"/>
  </r>
  <r>
    <x v="0"/>
    <n v="103"/>
    <n v="1"/>
    <d v="2025-01-14T00:00:00"/>
    <d v="2025-02-11T00:00:00"/>
    <d v="2025-02-23T00:00:00"/>
    <x v="4"/>
    <n v="3"/>
    <s v="JAIMEG"/>
    <n v="10240"/>
    <s v="USD"/>
    <n v="8806.4"/>
    <n v="10240"/>
    <n v="1228.8"/>
    <n v="1056.768"/>
    <n v="1228.8"/>
    <n v="0.12000000000000001"/>
    <x v="4"/>
    <x v="1"/>
    <x v="8"/>
    <x v="1"/>
    <d v="2025-04-09T00:00:00"/>
    <s v="abril"/>
    <n v="2025"/>
    <x v="0"/>
    <x v="0"/>
    <n v="0.05"/>
    <n v="1003.9296000000001"/>
    <n v="1164.5583360000001"/>
    <d v="2024-10-30T00:00:00"/>
  </r>
  <r>
    <x v="0"/>
    <n v="104"/>
    <n v="1"/>
    <d v="2025-01-14T00:00:00"/>
    <d v="2025-02-12T00:00:00"/>
    <d v="2025-02-23T00:00:00"/>
    <x v="4"/>
    <n v="3"/>
    <s v="JAIMEG"/>
    <n v="15213.21"/>
    <s v="USD"/>
    <n v="13083.360599999998"/>
    <n v="15213.21"/>
    <n v="1074.43"/>
    <n v="924.00980000000004"/>
    <n v="1074.43"/>
    <n v="7.0624805678748945E-2"/>
    <x v="4"/>
    <x v="1"/>
    <x v="8"/>
    <x v="1"/>
    <d v="2025-04-09T00:00:00"/>
    <s v="abril"/>
    <n v="2025"/>
    <x v="0"/>
    <x v="0"/>
    <n v="0.05"/>
    <n v="877.8093100000001"/>
    <n v="1018.2587996000001"/>
    <d v="2024-10-30T00:00:00"/>
  </r>
  <r>
    <x v="0"/>
    <n v="105"/>
    <n v="1"/>
    <d v="2025-01-14T00:00:00"/>
    <d v="2025-01-17T00:00:00"/>
    <d v="2025-01-18T00:00:00"/>
    <x v="4"/>
    <n v="3"/>
    <s v="JAIMEG"/>
    <n v="268"/>
    <s v="USD"/>
    <n v="230.48"/>
    <n v="268"/>
    <n v="22.77"/>
    <n v="19.5822"/>
    <n v="22.77"/>
    <n v="8.4962686567164186E-2"/>
    <x v="4"/>
    <x v="1"/>
    <x v="7"/>
    <x v="1"/>
    <d v="2025-03-04T00:00:00"/>
    <s v="marzo"/>
    <n v="2025"/>
    <x v="0"/>
    <x v="0"/>
    <n v="0.05"/>
    <n v="18.603090000000002"/>
    <n v="21.579584400000002"/>
    <d v="2024-10-30T00:00:00"/>
  </r>
  <r>
    <x v="0"/>
    <n v="106"/>
    <n v="1"/>
    <d v="2025-01-14T00:00:00"/>
    <d v="2025-01-17T00:00:00"/>
    <d v="2025-01-18T00:00:00"/>
    <x v="4"/>
    <n v="3"/>
    <s v="JAIMEG"/>
    <n v="268"/>
    <s v="USD"/>
    <n v="230.48"/>
    <n v="268"/>
    <n v="21.2"/>
    <n v="18.231999999999999"/>
    <n v="21.2"/>
    <n v="7.9104477611940296E-2"/>
    <x v="4"/>
    <x v="1"/>
    <x v="7"/>
    <x v="1"/>
    <d v="2025-03-04T00:00:00"/>
    <s v="marzo"/>
    <n v="2025"/>
    <x v="0"/>
    <x v="0"/>
    <n v="0.05"/>
    <n v="17.320399999999999"/>
    <n v="20.091663999999998"/>
    <d v="2024-10-30T00:00:00"/>
  </r>
  <r>
    <x v="0"/>
    <n v="107"/>
    <n v="1"/>
    <d v="2025-01-14T00:00:00"/>
    <d v="2025-01-17T00:00:00"/>
    <d v="2025-01-18T00:00:00"/>
    <x v="4"/>
    <n v="3"/>
    <s v="JAIMEG"/>
    <n v="494"/>
    <s v="USD"/>
    <n v="424.84"/>
    <n v="494"/>
    <n v="41.1"/>
    <n v="35.346000000000004"/>
    <n v="41.1"/>
    <n v="8.3198380566801636E-2"/>
    <x v="4"/>
    <x v="1"/>
    <x v="7"/>
    <x v="1"/>
    <d v="2025-03-04T00:00:00"/>
    <s v="marzo"/>
    <n v="2025"/>
    <x v="0"/>
    <x v="0"/>
    <n v="0.05"/>
    <n v="33.578700000000005"/>
    <n v="38.951292000000002"/>
    <d v="2024-10-30T00:00:00"/>
  </r>
  <r>
    <x v="0"/>
    <n v="108"/>
    <n v="1"/>
    <d v="2024-12-27T00:00:00"/>
    <d v="2024-12-21T00:00:00"/>
    <d v="2024-12-30T00:00:00"/>
    <x v="6"/>
    <n v="52"/>
    <m/>
    <n v="76619.67"/>
    <s v="USD"/>
    <n v="65892.916199999992"/>
    <n v="76619.67"/>
    <n v="6812.1"/>
    <n v="5858.4059999999999"/>
    <n v="6812.1"/>
    <n v="8.8907978851905795E-2"/>
    <x v="3"/>
    <x v="0"/>
    <x v="1"/>
    <x v="0"/>
    <d v="2025-02-13T00:00:00"/>
    <s v="febrero"/>
    <n v="2025"/>
    <x v="0"/>
    <x v="1"/>
    <n v="0.75"/>
    <n v="1464.6014999999998"/>
    <n v="1698.9377399999996"/>
    <d v="2024-09-01T00:00:00"/>
  </r>
  <r>
    <x v="0"/>
    <n v="109"/>
    <n v="1"/>
    <d v="2025-01-14T00:00:00"/>
    <d v="2025-02-13T00:00:00"/>
    <d v="2025-02-17T00:00:00"/>
    <x v="6"/>
    <n v="3"/>
    <m/>
    <n v="95573"/>
    <s v="MXN"/>
    <n v="4587.5039999999999"/>
    <n v="5352.0879999999997"/>
    <n v="0"/>
    <n v="0"/>
    <n v="0"/>
    <n v="0"/>
    <x v="4"/>
    <x v="1"/>
    <x v="8"/>
    <x v="1"/>
    <d v="2025-04-03T00:00:00"/>
    <s v="abril"/>
    <n v="2025"/>
    <x v="0"/>
    <x v="1"/>
    <n v="0.75"/>
    <n v="0"/>
    <n v="0"/>
    <d v="2024-09-01T00:00:00"/>
  </r>
  <r>
    <x v="0"/>
    <n v="110"/>
    <n v="1"/>
    <d v="2025-01-09T00:00:00"/>
    <d v="2025-02-01T00:00:00"/>
    <d v="2025-02-02T00:00:00"/>
    <x v="6"/>
    <n v="2"/>
    <m/>
    <n v="302.2"/>
    <s v="USD"/>
    <n v="259.892"/>
    <n v="302.2"/>
    <n v="0"/>
    <n v="0"/>
    <n v="0"/>
    <n v="0"/>
    <x v="4"/>
    <x v="1"/>
    <x v="8"/>
    <x v="1"/>
    <d v="2025-03-19T00:00:00"/>
    <s v="marzo"/>
    <n v="2025"/>
    <x v="0"/>
    <x v="1"/>
    <n v="0.75"/>
    <n v="0"/>
    <n v="0"/>
    <d v="2024-09-01T00:00:00"/>
  </r>
  <r>
    <x v="0"/>
    <n v="111"/>
    <n v="0"/>
    <d v="2025-01-14T00:00:00"/>
    <d v="2024-12-21T00:00:00"/>
    <d v="2025-01-06T00:00:00"/>
    <x v="6"/>
    <n v="3"/>
    <m/>
    <n v="82419"/>
    <s v="GPB"/>
    <n v="94781.849999999991"/>
    <n v="110441.46"/>
    <n v="5580.29"/>
    <n v="6417.3334999999997"/>
    <n v="7477.5886"/>
    <n v="6.7706354117375855E-2"/>
    <x v="4"/>
    <x v="1"/>
    <x v="1"/>
    <x v="0"/>
    <d v="2025-02-20T00:00:00"/>
    <s v="febrero"/>
    <n v="2025"/>
    <x v="0"/>
    <x v="1"/>
    <n v="0.75"/>
    <n v="1604.3333750000002"/>
    <n v="1861.026715"/>
    <d v="2024-09-01T00:00:00"/>
  </r>
  <r>
    <x v="0"/>
    <n v="112"/>
    <n v="1"/>
    <d v="2025-01-15T00:00:00"/>
    <d v="2025-01-21T00:00:00"/>
    <d v="2025-01-24T00:00:00"/>
    <x v="4"/>
    <n v="3"/>
    <s v="JAIMEG"/>
    <n v="4392"/>
    <s v="USD"/>
    <n v="3777.12"/>
    <n v="4392"/>
    <n v="572"/>
    <n v="491.92"/>
    <n v="572"/>
    <n v="0.13023679417122042"/>
    <x v="4"/>
    <x v="1"/>
    <x v="7"/>
    <x v="1"/>
    <d v="2025-03-10T00:00:00"/>
    <s v="marzo"/>
    <n v="2025"/>
    <x v="0"/>
    <x v="0"/>
    <n v="0.05"/>
    <n v="467.32400000000001"/>
    <n v="542.09583999999995"/>
    <d v="2024-10-30T00:00:00"/>
  </r>
  <r>
    <x v="0"/>
    <n v="113"/>
    <n v="0"/>
    <d v="2025-01-15T00:00:00"/>
    <d v="2024-12-26T00:00:00"/>
    <d v="2025-01-04T00:00:00"/>
    <x v="4"/>
    <n v="3"/>
    <s v="JAIMEG"/>
    <n v="20777.39"/>
    <s v="USD"/>
    <n v="17868.555399999997"/>
    <n v="20777.39"/>
    <n v="1832.8"/>
    <n v="1576.2079999999999"/>
    <n v="1832.8"/>
    <n v="8.8211271964380514E-2"/>
    <x v="4"/>
    <x v="1"/>
    <x v="1"/>
    <x v="0"/>
    <d v="2025-02-18T00:00:00"/>
    <s v="febrero"/>
    <n v="2025"/>
    <x v="0"/>
    <x v="0"/>
    <n v="0.05"/>
    <n v="1497.3975999999998"/>
    <n v="1736.9812159999997"/>
    <d v="2024-10-30T00:00:00"/>
  </r>
  <r>
    <x v="0"/>
    <n v="114"/>
    <n v="1"/>
    <d v="2025-01-15T00:00:00"/>
    <d v="2025-05-19T00:00:00"/>
    <d v="2025-05-23T00:00:00"/>
    <x v="1"/>
    <n v="3"/>
    <s v="MARC1989"/>
    <n v="113312.48"/>
    <s v="MXN"/>
    <n v="5438.9990399999997"/>
    <n v="6345.4988800000001"/>
    <n v="11498.11"/>
    <n v="551.90928000000008"/>
    <n v="643.89416000000006"/>
    <n v="0.10147258271992637"/>
    <x v="4"/>
    <x v="1"/>
    <x v="4"/>
    <x v="1"/>
    <d v="2025-07-07T00:00:00"/>
    <s v="julio"/>
    <n v="2025"/>
    <x v="0"/>
    <x v="0"/>
    <n v="0"/>
    <n v="551.90928000000008"/>
    <n v="640.21476480000001"/>
    <d v="2024-09-17T00:00:00"/>
  </r>
  <r>
    <x v="0"/>
    <n v="115"/>
    <n v="0"/>
    <d v="2025-01-15T00:00:00"/>
    <d v="2025-10-04T00:00:00"/>
    <d v="2025-11-05T00:00:00"/>
    <x v="6"/>
    <n v="3"/>
    <m/>
    <n v="224855.52"/>
    <s v="USD"/>
    <n v="193375.74719999998"/>
    <n v="224855.52"/>
    <n v="34369.699999999997"/>
    <n v="29557.941999999995"/>
    <n v="34369.699999999997"/>
    <n v="0.15285237382653535"/>
    <x v="4"/>
    <x v="1"/>
    <x v="0"/>
    <x v="1"/>
    <d v="2025-12-20T00:00:00"/>
    <s v="diciembre"/>
    <n v="2025"/>
    <x v="0"/>
    <x v="1"/>
    <n v="0.75"/>
    <n v="7389.4854999999989"/>
    <n v="8571.803179999999"/>
    <d v="2024-09-01T00:00:00"/>
  </r>
  <r>
    <x v="0"/>
    <n v="116"/>
    <n v="1"/>
    <d v="2024-10-01T00:00:00"/>
    <d v="2024-11-11T00:00:00"/>
    <d v="2024-11-24T00:00:00"/>
    <x v="7"/>
    <n v="40"/>
    <m/>
    <n v="18539"/>
    <s v="USD"/>
    <n v="15943.539999999999"/>
    <n v="18539"/>
    <n v="3819"/>
    <n v="3284.34"/>
    <n v="3819"/>
    <n v="0.20599816602837265"/>
    <x v="1"/>
    <x v="0"/>
    <x v="2"/>
    <x v="0"/>
    <d v="2025-01-08T00:00:00"/>
    <s v="enero"/>
    <n v="2025"/>
    <x v="0"/>
    <x v="1"/>
    <n v="0.5"/>
    <n v="1642.17"/>
    <n v="1904.9171999999999"/>
    <d v="2025-01-08T00:00:00"/>
  </r>
  <r>
    <x v="0"/>
    <n v="117"/>
    <n v="1"/>
    <d v="2025-01-16T00:00:00"/>
    <d v="2025-01-05T00:00:00"/>
    <d v="2025-01-05T00:00:00"/>
    <x v="1"/>
    <n v="3"/>
    <s v="MARC1989"/>
    <n v="606.17999999999995"/>
    <s v="EUR"/>
    <n v="606.17999999999995"/>
    <n v="703.16879999999992"/>
    <n v="100.07"/>
    <n v="100.07"/>
    <n v="116.08119999999998"/>
    <n v="0.16508297865320531"/>
    <x v="4"/>
    <x v="1"/>
    <x v="7"/>
    <x v="1"/>
    <d v="2025-02-19T00:00:00"/>
    <s v="febrero"/>
    <n v="2025"/>
    <x v="0"/>
    <x v="0"/>
    <n v="0"/>
    <n v="100.07"/>
    <n v="116.08119999999998"/>
    <d v="2024-09-17T00:00:00"/>
  </r>
  <r>
    <x v="0"/>
    <n v="118"/>
    <n v="1"/>
    <d v="2025-01-16T00:00:00"/>
    <d v="2025-04-09T00:00:00"/>
    <d v="2025-04-25T00:00:00"/>
    <x v="6"/>
    <n v="3"/>
    <m/>
    <n v="194580"/>
    <s v="USD"/>
    <n v="167338.79999999999"/>
    <n v="194580"/>
    <n v="15459.51"/>
    <n v="13295.178599999999"/>
    <n v="15459.51"/>
    <n v="7.9450662966389141E-2"/>
    <x v="4"/>
    <x v="1"/>
    <x v="9"/>
    <x v="1"/>
    <d v="2025-06-09T00:00:00"/>
    <s v="junio"/>
    <n v="2025"/>
    <x v="0"/>
    <x v="1"/>
    <n v="0.75"/>
    <n v="3323.7946499999998"/>
    <n v="3855.6017939999997"/>
    <d v="2024-09-01T00:00:00"/>
  </r>
  <r>
    <x v="0"/>
    <n v="119"/>
    <n v="1"/>
    <d v="2025-01-16T00:00:00"/>
    <d v="2025-02-26T00:00:00"/>
    <d v="2025-03-19T00:00:00"/>
    <x v="7"/>
    <n v="3"/>
    <m/>
    <n v="40906.449999999997"/>
    <s v="EUR"/>
    <n v="40906.449999999997"/>
    <n v="47451.481999999996"/>
    <n v="3604.77"/>
    <n v="3604.77"/>
    <n v="4181.5331999999999"/>
    <n v="8.8122288783309244E-2"/>
    <x v="4"/>
    <x v="1"/>
    <x v="8"/>
    <x v="1"/>
    <d v="2025-05-03T00:00:00"/>
    <s v="mayo"/>
    <n v="2025"/>
    <x v="0"/>
    <x v="1"/>
    <n v="0.5"/>
    <n v="1802.385"/>
    <n v="2090.7665999999999"/>
    <d v="2025-01-08T00:00:00"/>
  </r>
  <r>
    <x v="0"/>
    <n v="120"/>
    <n v="0"/>
    <d v="2025-01-17T00:00:00"/>
    <d v="2025-04-15T00:00:00"/>
    <d v="2025-04-29T00:00:00"/>
    <x v="7"/>
    <n v="3"/>
    <m/>
    <n v="2383.6799999999998"/>
    <s v="USD"/>
    <n v="2049.9647999999997"/>
    <n v="2383.6799999999998"/>
    <n v="174.9"/>
    <n v="150.41400000000002"/>
    <n v="174.9"/>
    <n v="7.3373942811115603E-2"/>
    <x v="4"/>
    <x v="1"/>
    <x v="9"/>
    <x v="1"/>
    <d v="2025-06-13T00:00:00"/>
    <s v="junio"/>
    <n v="2025"/>
    <x v="0"/>
    <x v="1"/>
    <n v="0.5"/>
    <n v="75.207000000000008"/>
    <n v="87.240120000000005"/>
    <d v="2025-01-08T00:00:00"/>
  </r>
  <r>
    <x v="0"/>
    <n v="121"/>
    <n v="0"/>
    <d v="2025-01-17T00:00:00"/>
    <d v="2025-06-05T00:00:00"/>
    <d v="2025-06-16T00:00:00"/>
    <x v="7"/>
    <n v="3"/>
    <m/>
    <n v="1791.72"/>
    <s v="USD"/>
    <n v="1540.8792000000001"/>
    <n v="1791.72"/>
    <n v="154.26"/>
    <n v="132.6636"/>
    <n v="154.26"/>
    <n v="8.6096041792244324E-2"/>
    <x v="4"/>
    <x v="1"/>
    <x v="10"/>
    <x v="1"/>
    <d v="2025-07-31T00:00:00"/>
    <s v="julio"/>
    <n v="2025"/>
    <x v="0"/>
    <x v="1"/>
    <n v="0.5"/>
    <n v="66.331800000000001"/>
    <n v="76.944887999999992"/>
    <d v="2025-01-08T00:00:00"/>
  </r>
  <r>
    <x v="0"/>
    <n v="122"/>
    <n v="1"/>
    <d v="2025-01-20T00:00:00"/>
    <d v="2025-01-20T00:00:00"/>
    <d v="2025-01-20T00:00:00"/>
    <x v="1"/>
    <n v="4"/>
    <s v="MARC1989"/>
    <n v="11500.66"/>
    <s v="EUR"/>
    <n v="11500.66"/>
    <n v="13340.765599999999"/>
    <n v="1088.32"/>
    <n v="1088.32"/>
    <n v="1262.4511999999997"/>
    <n v="9.4631090737401155E-2"/>
    <x v="4"/>
    <x v="1"/>
    <x v="7"/>
    <x v="1"/>
    <d v="2025-03-06T00:00:00"/>
    <s v="marzo"/>
    <n v="2025"/>
    <x v="0"/>
    <x v="0"/>
    <n v="0"/>
    <n v="1088.32"/>
    <n v="1262.4511999999997"/>
    <d v="2024-09-17T00:00:00"/>
  </r>
  <r>
    <x v="0"/>
    <n v="123"/>
    <n v="0"/>
    <d v="2025-01-20T00:00:00"/>
    <d v="2025-02-12T00:00:00"/>
    <d v="2025-02-16T00:00:00"/>
    <x v="3"/>
    <n v="4"/>
    <m/>
    <n v="6934.95"/>
    <s v="MXN"/>
    <n v="332.87759999999997"/>
    <n v="388.35719999999998"/>
    <n v="848.37"/>
    <n v="40.721760000000003"/>
    <n v="47.508720000000004"/>
    <n v="0.12233253303917117"/>
    <x v="4"/>
    <x v="1"/>
    <x v="8"/>
    <x v="1"/>
    <d v="2025-04-02T00:00:00"/>
    <s v="abril"/>
    <n v="2025"/>
    <x v="0"/>
    <x v="1"/>
    <n v="0.5"/>
    <n v="20.360880000000002"/>
    <n v="23.618620799999999"/>
    <d v="2024-12-13T00:00:00"/>
  </r>
  <r>
    <x v="0"/>
    <n v="124"/>
    <n v="1"/>
    <d v="2025-01-20T00:00:00"/>
    <d v="2025-06-24T00:00:00"/>
    <d v="2025-07-07T00:00:00"/>
    <x v="8"/>
    <n v="4"/>
    <s v="MINERVAH"/>
    <n v="57724"/>
    <s v="USD"/>
    <n v="49642.64"/>
    <n v="57724"/>
    <n v="6840"/>
    <n v="5882.4"/>
    <n v="6840"/>
    <n v="0.1184949067978657"/>
    <x v="4"/>
    <x v="1"/>
    <x v="10"/>
    <x v="1"/>
    <d v="2025-08-21T00:00:00"/>
    <s v="agosto"/>
    <n v="2025"/>
    <x v="0"/>
    <x v="1"/>
    <n v="0.5"/>
    <n v="2941.2"/>
    <n v="3411.7919999999995"/>
    <d v="2025-01-20T00:00:00"/>
  </r>
  <r>
    <x v="0"/>
    <n v="126"/>
    <n v="0"/>
    <d v="2025-01-21T00:00:00"/>
    <d v="2025-06-01T00:00:00"/>
    <d v="2025-07-03T00:00:00"/>
    <x v="1"/>
    <n v="4"/>
    <s v="JORGEP,MARC1989"/>
    <n v="155169.46"/>
    <s v="EUR"/>
    <n v="155169.46"/>
    <n v="179996.57359999997"/>
    <n v="11809.71"/>
    <n v="11809.71"/>
    <n v="13699.263599999998"/>
    <n v="7.610846876698546E-2"/>
    <x v="4"/>
    <x v="1"/>
    <x v="10"/>
    <x v="1"/>
    <d v="2025-08-17T00:00:00"/>
    <s v="agosto"/>
    <n v="2025"/>
    <x v="0"/>
    <x v="0"/>
    <n v="0"/>
    <n v="11809.71"/>
    <n v="13699.263599999998"/>
    <d v="2024-09-17T00:00:00"/>
  </r>
  <r>
    <x v="0"/>
    <n v="127"/>
    <n v="1"/>
    <d v="2025-01-23T00:00:00"/>
    <d v="2024-12-22T00:00:00"/>
    <d v="2025-01-28T00:00:00"/>
    <x v="1"/>
    <n v="4"/>
    <s v="MARC1989"/>
    <n v="5088"/>
    <s v="USD"/>
    <n v="4375.68"/>
    <n v="5088"/>
    <n v="493.54"/>
    <n v="424.44440000000003"/>
    <n v="493.54"/>
    <n v="9.7000786163522007E-2"/>
    <x v="4"/>
    <x v="1"/>
    <x v="1"/>
    <x v="0"/>
    <d v="2025-03-14T00:00:00"/>
    <s v="marzo"/>
    <n v="2025"/>
    <x v="0"/>
    <x v="0"/>
    <n v="0"/>
    <n v="424.44440000000003"/>
    <n v="492.355504"/>
    <d v="2024-09-17T00:00:00"/>
  </r>
  <r>
    <x v="0"/>
    <n v="128"/>
    <n v="1"/>
    <d v="2025-01-23T00:00:00"/>
    <d v="2025-01-31T00:00:00"/>
    <d v="2025-02-08T00:00:00"/>
    <x v="4"/>
    <n v="4"/>
    <s v="JAIMEG"/>
    <n v="1389.53"/>
    <s v="USD"/>
    <n v="1194.9957999999999"/>
    <n v="1389.53"/>
    <n v="0"/>
    <n v="0"/>
    <n v="0"/>
    <n v="0"/>
    <x v="4"/>
    <x v="1"/>
    <x v="7"/>
    <x v="1"/>
    <d v="2025-03-25T00:00:00"/>
    <s v="marzo"/>
    <n v="2025"/>
    <x v="0"/>
    <x v="0"/>
    <n v="0.05"/>
    <n v="0"/>
    <n v="0"/>
    <d v="2024-10-30T00:00:00"/>
  </r>
  <r>
    <x v="0"/>
    <n v="129"/>
    <n v="1"/>
    <d v="2025-01-23T00:00:00"/>
    <d v="2025-03-19T00:00:00"/>
    <d v="2025-04-06T00:00:00"/>
    <x v="4"/>
    <n v="4"/>
    <s v="JAIMEG"/>
    <n v="166662"/>
    <s v="USD"/>
    <n v="143329.32"/>
    <n v="166662"/>
    <n v="0"/>
    <n v="0"/>
    <n v="0"/>
    <n v="0"/>
    <x v="4"/>
    <x v="1"/>
    <x v="5"/>
    <x v="1"/>
    <d v="2025-05-21T00:00:00"/>
    <s v="mayo"/>
    <n v="2025"/>
    <x v="0"/>
    <x v="0"/>
    <n v="0.05"/>
    <n v="0"/>
    <n v="0"/>
    <d v="2024-10-30T00:00:00"/>
  </r>
  <r>
    <x v="0"/>
    <n v="130"/>
    <n v="1"/>
    <d v="2025-01-23T00:00:00"/>
    <d v="2025-03-19T00:00:00"/>
    <d v="2025-04-07T00:00:00"/>
    <x v="4"/>
    <n v="4"/>
    <s v="JAIMEG"/>
    <n v="4389"/>
    <s v="USD"/>
    <n v="3774.54"/>
    <n v="4389"/>
    <n v="0"/>
    <n v="0"/>
    <n v="0"/>
    <n v="0"/>
    <x v="4"/>
    <x v="1"/>
    <x v="5"/>
    <x v="1"/>
    <d v="2025-05-22T00:00:00"/>
    <s v="mayo"/>
    <n v="2025"/>
    <x v="0"/>
    <x v="0"/>
    <n v="0.05"/>
    <n v="0"/>
    <n v="0"/>
    <d v="2024-10-30T00:00:00"/>
  </r>
  <r>
    <x v="0"/>
    <n v="131"/>
    <n v="1"/>
    <d v="2025-01-28T00:00:00"/>
    <d v="2025-03-26T00:00:00"/>
    <d v="2025-06-08T00:00:00"/>
    <x v="9"/>
    <n v="5"/>
    <s v="MARC1989,MARIELLAP"/>
    <n v="11650.31"/>
    <s v="USD"/>
    <n v="10019.266599999999"/>
    <n v="11650.31"/>
    <n v="674.12"/>
    <n v="579.7432"/>
    <n v="674.12"/>
    <n v="5.7862837984568656E-2"/>
    <x v="4"/>
    <x v="1"/>
    <x v="5"/>
    <x v="1"/>
    <d v="2025-07-23T00:00:00"/>
    <s v="julio"/>
    <n v="2025"/>
    <x v="0"/>
    <x v="0"/>
    <n v="0.05"/>
    <n v="550.75603999999998"/>
    <n v="638.87700639999991"/>
    <d v="2025-03-03T00:00:00"/>
  </r>
  <r>
    <x v="0"/>
    <n v="132"/>
    <n v="1"/>
    <d v="2025-01-28T00:00:00"/>
    <d v="2025-02-12T00:00:00"/>
    <d v="2025-02-18T00:00:00"/>
    <x v="1"/>
    <n v="5"/>
    <s v="MARC1989"/>
    <n v="4428.88"/>
    <s v="USD"/>
    <n v="3808.8368"/>
    <n v="4428.88"/>
    <n v="827.2"/>
    <n v="711.39200000000005"/>
    <n v="827.2"/>
    <n v="0.18677408283809904"/>
    <x v="4"/>
    <x v="1"/>
    <x v="8"/>
    <x v="1"/>
    <d v="2025-04-04T00:00:00"/>
    <s v="abril"/>
    <n v="2025"/>
    <x v="0"/>
    <x v="0"/>
    <n v="0"/>
    <n v="711.39200000000005"/>
    <n v="825.21472000000006"/>
    <d v="2024-09-17T00:00:00"/>
  </r>
  <r>
    <x v="0"/>
    <n v="133"/>
    <n v="1"/>
    <d v="2025-01-28T00:00:00"/>
    <d v="2025-01-18T00:00:00"/>
    <d v="2025-01-22T00:00:00"/>
    <x v="10"/>
    <n v="5"/>
    <s v="DIANAM,MARC1989"/>
    <n v="8756.25"/>
    <s v="USD"/>
    <n v="7530.375"/>
    <n v="8756.25"/>
    <n v="765"/>
    <n v="657.9"/>
    <n v="765"/>
    <n v="8.7366167023554597E-2"/>
    <x v="4"/>
    <x v="1"/>
    <x v="7"/>
    <x v="1"/>
    <d v="2025-03-08T00:00:00"/>
    <s v="marzo"/>
    <n v="2025"/>
    <x v="0"/>
    <x v="0"/>
    <n v="0"/>
    <n v="657.9"/>
    <n v="763.16399999999987"/>
    <d v="2024-09-17T00:00:00"/>
  </r>
  <r>
    <x v="0"/>
    <n v="134"/>
    <n v="1"/>
    <d v="2025-01-29T00:00:00"/>
    <d v="2025-05-15T00:00:00"/>
    <d v="2025-05-26T00:00:00"/>
    <x v="9"/>
    <n v="5"/>
    <s v="MARC1989,MARIELLAP"/>
    <n v="31868.5"/>
    <s v="USD"/>
    <n v="27406.91"/>
    <n v="31868.5"/>
    <n v="4484.9799999999996"/>
    <n v="3857.0827999999997"/>
    <n v="4484.9799999999996"/>
    <n v="0.14073395359053609"/>
    <x v="4"/>
    <x v="1"/>
    <x v="4"/>
    <x v="1"/>
    <d v="2025-07-10T00:00:00"/>
    <s v="julio"/>
    <n v="2025"/>
    <x v="0"/>
    <x v="0"/>
    <n v="0.05"/>
    <n v="3664.2286599999998"/>
    <n v="4250.5052455999994"/>
    <d v="2025-03-03T00:00:00"/>
  </r>
  <r>
    <x v="0"/>
    <n v="135"/>
    <n v="1"/>
    <d v="2025-01-30T00:00:00"/>
    <d v="2025-05-02T00:00:00"/>
    <d v="2025-05-13T00:00:00"/>
    <x v="5"/>
    <n v="5"/>
    <m/>
    <n v="97396"/>
    <s v="USD"/>
    <n v="83760.56"/>
    <n v="97396"/>
    <n v="10209.200000000001"/>
    <n v="8779.9120000000003"/>
    <n v="10209.200000000001"/>
    <n v="0.10482155324653991"/>
    <x v="4"/>
    <x v="1"/>
    <x v="4"/>
    <x v="1"/>
    <d v="2025-06-27T00:00:00"/>
    <s v="junio"/>
    <n v="2025"/>
    <x v="1"/>
    <x v="1"/>
    <n v="0.5"/>
    <n v="4389.9560000000001"/>
    <n v="5092.3489599999994"/>
    <d v="2024-11-28T00:00:00"/>
  </r>
  <r>
    <x v="0"/>
    <n v="136"/>
    <n v="1"/>
    <d v="2025-01-30T00:00:00"/>
    <d v="2025-04-10T00:00:00"/>
    <d v="2025-04-22T00:00:00"/>
    <x v="9"/>
    <n v="5"/>
    <s v="MARC1989,MARIELLAP"/>
    <n v="216317.35"/>
    <s v="USD"/>
    <n v="186032.921"/>
    <n v="216317.35"/>
    <n v="8889.11"/>
    <n v="7644.6346000000003"/>
    <n v="8889.11"/>
    <n v="4.1092912796869968E-2"/>
    <x v="4"/>
    <x v="1"/>
    <x v="9"/>
    <x v="1"/>
    <d v="2025-06-06T00:00:00"/>
    <s v="junio"/>
    <n v="2025"/>
    <x v="0"/>
    <x v="0"/>
    <n v="0.05"/>
    <n v="7262.4028699999999"/>
    <n v="8424.3873291999989"/>
    <d v="2025-03-03T00:00:00"/>
  </r>
  <r>
    <x v="0"/>
    <n v="137"/>
    <n v="1"/>
    <d v="2025-01-30T00:00:00"/>
    <d v="2025-02-14T00:00:00"/>
    <d v="2025-03-02T00:00:00"/>
    <x v="1"/>
    <n v="5"/>
    <s v="MARC1989"/>
    <n v="44604.11"/>
    <s v="USD"/>
    <n v="38359.534599999999"/>
    <n v="44604.11"/>
    <n v="11801.86"/>
    <n v="10149.5996"/>
    <n v="11801.86"/>
    <n v="0.26459131232525435"/>
    <x v="4"/>
    <x v="1"/>
    <x v="8"/>
    <x v="1"/>
    <d v="2025-04-16T00:00:00"/>
    <s v="abril"/>
    <n v="2025"/>
    <x v="0"/>
    <x v="0"/>
    <n v="0"/>
    <n v="10149.5996"/>
    <n v="11773.535535999999"/>
    <d v="2024-09-17T00:00:00"/>
  </r>
  <r>
    <x v="0"/>
    <n v="138"/>
    <n v="1"/>
    <d v="2025-01-30T00:00:00"/>
    <d v="2025-11-14T00:00:00"/>
    <d v="2025-11-17T00:00:00"/>
    <x v="10"/>
    <n v="5"/>
    <s v="DIANAM"/>
    <n v="132324.54"/>
    <s v="MXN"/>
    <n v="6351.5779200000006"/>
    <n v="7410.1742400000003"/>
    <n v="31885.14"/>
    <n v="1530.4867200000001"/>
    <n v="1785.5678399999999"/>
    <n v="0.2409616538247554"/>
    <x v="4"/>
    <x v="1"/>
    <x v="2"/>
    <x v="1"/>
    <d v="2026-01-01T00:00:00"/>
    <s v="enero"/>
    <n v="2026"/>
    <x v="0"/>
    <x v="0"/>
    <n v="0"/>
    <n v="1530.4867200000001"/>
    <n v="1775.3645951999999"/>
    <d v="2024-09-17T00:00:00"/>
  </r>
  <r>
    <x v="0"/>
    <n v="139"/>
    <n v="1"/>
    <d v="2025-01-30T00:00:00"/>
    <d v="2025-02-16T00:00:00"/>
    <d v="2025-02-17T00:00:00"/>
    <x v="10"/>
    <n v="5"/>
    <s v="DIANAM,MARC1989"/>
    <n v="2232"/>
    <s v="USD"/>
    <n v="1919.52"/>
    <n v="2232"/>
    <n v="190"/>
    <n v="163.4"/>
    <n v="190"/>
    <n v="8.5125448028673834E-2"/>
    <x v="4"/>
    <x v="1"/>
    <x v="8"/>
    <x v="1"/>
    <d v="2025-04-03T00:00:00"/>
    <s v="abril"/>
    <n v="2025"/>
    <x v="0"/>
    <x v="0"/>
    <n v="0"/>
    <n v="163.4"/>
    <n v="189.54399999999998"/>
    <d v="2024-09-17T00:00:00"/>
  </r>
  <r>
    <x v="0"/>
    <n v="140"/>
    <n v="1"/>
    <d v="2025-01-31T00:00:00"/>
    <d v="2024-12-24T00:00:00"/>
    <d v="2024-12-28T00:00:00"/>
    <x v="1"/>
    <n v="5"/>
    <s v="MARC1989"/>
    <n v="23910.84"/>
    <s v="USD"/>
    <n v="20563.322400000001"/>
    <n v="23910.84"/>
    <n v="2173.6799999999998"/>
    <n v="1869.3647999999998"/>
    <n v="2173.6799999999998"/>
    <n v="9.0907722187928142E-2"/>
    <x v="4"/>
    <x v="1"/>
    <x v="1"/>
    <x v="0"/>
    <d v="2025-02-11T00:00:00"/>
    <s v="febrero"/>
    <n v="2025"/>
    <x v="0"/>
    <x v="0"/>
    <n v="0"/>
    <n v="1869.3647999999998"/>
    <n v="2168.4631679999998"/>
    <d v="2024-09-17T00:00:00"/>
  </r>
  <r>
    <x v="0"/>
    <n v="141"/>
    <n v="1"/>
    <d v="2025-01-31T00:00:00"/>
    <d v="2025-02-01T00:00:00"/>
    <d v="2025-02-08T00:00:00"/>
    <x v="4"/>
    <n v="5"/>
    <s v="JAIMEG"/>
    <n v="3158.37"/>
    <s v="EUR"/>
    <n v="3158.37"/>
    <n v="3663.7091999999998"/>
    <n v="197.17"/>
    <n v="197.17"/>
    <n v="228.71719999999996"/>
    <n v="6.2427771287087958E-2"/>
    <x v="4"/>
    <x v="1"/>
    <x v="8"/>
    <x v="1"/>
    <d v="2025-03-25T00:00:00"/>
    <s v="marzo"/>
    <n v="2025"/>
    <x v="0"/>
    <x v="0"/>
    <n v="0.05"/>
    <n v="187.3115"/>
    <n v="217.28133999999997"/>
    <d v="2024-10-30T00:00:00"/>
  </r>
  <r>
    <x v="0"/>
    <n v="142"/>
    <n v="0"/>
    <d v="2025-02-01T00:00:00"/>
    <d v="2025-05-04T00:00:00"/>
    <d v="2025-05-21T00:00:00"/>
    <x v="0"/>
    <n v="5"/>
    <m/>
    <n v="2425"/>
    <s v="USD"/>
    <n v="2085.5"/>
    <n v="2425"/>
    <n v="35"/>
    <n v="30.099999999999998"/>
    <n v="35"/>
    <n v="1.4432989690721649E-2"/>
    <x v="5"/>
    <x v="1"/>
    <x v="4"/>
    <x v="1"/>
    <d v="2025-07-05T00:00:00"/>
    <s v="julio"/>
    <n v="2025"/>
    <x v="0"/>
    <x v="0"/>
    <n v="0"/>
    <n v="30.099999999999998"/>
    <n v="34.915999999999997"/>
    <d v="2024-09-01T00:00:00"/>
  </r>
  <r>
    <x v="0"/>
    <n v="143"/>
    <n v="1"/>
    <d v="2025-02-04T00:00:00"/>
    <d v="2025-01-26T00:00:00"/>
    <d v="2025-01-28T00:00:00"/>
    <x v="1"/>
    <n v="6"/>
    <s v="MARC1989"/>
    <n v="4874.42"/>
    <s v="EUR"/>
    <n v="4874.42"/>
    <n v="5654.3271999999997"/>
    <n v="416.06"/>
    <n v="416.06"/>
    <n v="482.62959999999998"/>
    <n v="8.5355796176775897E-2"/>
    <x v="5"/>
    <x v="1"/>
    <x v="7"/>
    <x v="1"/>
    <d v="2025-03-14T00:00:00"/>
    <s v="marzo"/>
    <n v="2025"/>
    <x v="0"/>
    <x v="0"/>
    <n v="0"/>
    <n v="416.06"/>
    <n v="482.62959999999998"/>
    <d v="2024-09-17T00:00:00"/>
  </r>
  <r>
    <x v="0"/>
    <n v="144"/>
    <n v="1"/>
    <d v="2025-02-04T00:00:00"/>
    <d v="2024-12-28T00:00:00"/>
    <d v="2024-12-28T00:00:00"/>
    <x v="1"/>
    <n v="6"/>
    <s v="MARC1989"/>
    <n v="3993.6"/>
    <s v="USD"/>
    <n v="3434.4960000000001"/>
    <n v="3993.6"/>
    <n v="360.96"/>
    <n v="310.42559999999997"/>
    <n v="360.96"/>
    <n v="9.0384615384615369E-2"/>
    <x v="5"/>
    <x v="1"/>
    <x v="1"/>
    <x v="0"/>
    <d v="2025-02-11T00:00:00"/>
    <s v="febrero"/>
    <n v="2025"/>
    <x v="0"/>
    <x v="0"/>
    <n v="0"/>
    <n v="310.42559999999997"/>
    <n v="360.09369599999997"/>
    <d v="2024-09-17T00:00:00"/>
  </r>
  <r>
    <x v="0"/>
    <n v="145"/>
    <n v="1"/>
    <d v="2025-02-04T00:00:00"/>
    <d v="2024-12-10T00:00:00"/>
    <d v="2024-12-10T00:00:00"/>
    <x v="1"/>
    <n v="6"/>
    <s v="MARC1989"/>
    <n v="4101.6000000000004"/>
    <s v="EUR"/>
    <n v="4101.6000000000004"/>
    <n v="4757.8559999999998"/>
    <n v="379.11"/>
    <n v="379.11"/>
    <n v="439.76759999999996"/>
    <n v="9.2429783499122287E-2"/>
    <x v="5"/>
    <x v="1"/>
    <x v="1"/>
    <x v="0"/>
    <d v="2025-01-24T00:00:00"/>
    <s v="enero"/>
    <n v="2025"/>
    <x v="0"/>
    <x v="0"/>
    <n v="0"/>
    <n v="379.11"/>
    <n v="439.76759999999996"/>
    <d v="2024-09-17T00:00:00"/>
  </r>
  <r>
    <x v="0"/>
    <n v="146"/>
    <n v="1"/>
    <d v="2025-02-05T00:00:00"/>
    <d v="2025-01-28T00:00:00"/>
    <d v="2025-02-01T00:00:00"/>
    <x v="2"/>
    <n v="6"/>
    <m/>
    <n v="10682.93"/>
    <s v="USD"/>
    <n v="9187.3197999999993"/>
    <n v="10682.93"/>
    <n v="1066.69"/>
    <n v="917.35340000000008"/>
    <n v="1066.69"/>
    <n v="9.9849947533120612E-2"/>
    <x v="5"/>
    <x v="1"/>
    <x v="7"/>
    <x v="1"/>
    <d v="2025-03-18T00:00:00"/>
    <s v="marzo"/>
    <n v="2025"/>
    <x v="0"/>
    <x v="1"/>
    <n v="0.5"/>
    <n v="458.67670000000004"/>
    <n v="532.06497200000001"/>
    <d v="2024-09-01T00:00:00"/>
  </r>
  <r>
    <x v="0"/>
    <n v="147"/>
    <n v="1"/>
    <d v="2025-02-05T00:00:00"/>
    <d v="2025-01-28T00:00:00"/>
    <d v="2025-02-01T00:00:00"/>
    <x v="2"/>
    <n v="6"/>
    <m/>
    <n v="10540"/>
    <s v="USD"/>
    <n v="9064.4"/>
    <n v="10540"/>
    <n v="923.76"/>
    <n v="794.43359999999996"/>
    <n v="923.76"/>
    <n v="8.7643263757115744E-2"/>
    <x v="5"/>
    <x v="1"/>
    <x v="7"/>
    <x v="1"/>
    <d v="2025-03-18T00:00:00"/>
    <s v="marzo"/>
    <n v="2025"/>
    <x v="0"/>
    <x v="1"/>
    <n v="0.5"/>
    <n v="397.21679999999998"/>
    <n v="460.77148799999992"/>
    <d v="2024-09-01T00:00:00"/>
  </r>
  <r>
    <x v="0"/>
    <n v="148"/>
    <n v="1"/>
    <d v="2025-02-05T00:00:00"/>
    <d v="2025-01-28T00:00:00"/>
    <d v="2025-02-01T00:00:00"/>
    <x v="2"/>
    <n v="6"/>
    <m/>
    <n v="7786"/>
    <s v="USD"/>
    <n v="6695.96"/>
    <n v="7786"/>
    <n v="639.20000000000005"/>
    <n v="549.71199999999999"/>
    <n v="639.20000000000005"/>
    <n v="8.2096069868995633E-2"/>
    <x v="5"/>
    <x v="1"/>
    <x v="7"/>
    <x v="1"/>
    <d v="2025-03-18T00:00:00"/>
    <s v="marzo"/>
    <n v="2025"/>
    <x v="0"/>
    <x v="1"/>
    <n v="0.5"/>
    <n v="274.85599999999999"/>
    <n v="318.83295999999996"/>
    <d v="2024-09-01T00:00:00"/>
  </r>
  <r>
    <x v="0"/>
    <n v="149"/>
    <n v="1"/>
    <d v="2025-02-05T00:00:00"/>
    <d v="2025-06-08T00:00:00"/>
    <d v="2025-06-30T00:00:00"/>
    <x v="9"/>
    <n v="6"/>
    <s v="MARC1989,MARIELLAP"/>
    <n v="46703.1"/>
    <s v="USD"/>
    <n v="40164.665999999997"/>
    <n v="46703.1"/>
    <n v="6451.94"/>
    <n v="5548.6683999999996"/>
    <n v="6451.94"/>
    <n v="0.13814800302335392"/>
    <x v="5"/>
    <x v="1"/>
    <x v="10"/>
    <x v="1"/>
    <d v="2025-08-14T00:00:00"/>
    <s v="agosto"/>
    <n v="2025"/>
    <x v="0"/>
    <x v="0"/>
    <n v="0.05"/>
    <n v="5271.2349799999993"/>
    <n v="6114.6325767999988"/>
    <d v="2025-03-03T00:00:00"/>
  </r>
  <r>
    <x v="0"/>
    <n v="150"/>
    <n v="1"/>
    <d v="2025-02-05T00:00:00"/>
    <d v="2025-04-08T00:00:00"/>
    <d v="2025-04-20T00:00:00"/>
    <x v="10"/>
    <n v="6"/>
    <s v="DIANAM,MARC1989"/>
    <n v="79382.05"/>
    <s v="USD"/>
    <n v="68268.562999999995"/>
    <n v="79382.05"/>
    <n v="10771.53"/>
    <n v="9263.515800000001"/>
    <n v="10771.53"/>
    <n v="0.1356922629234191"/>
    <x v="5"/>
    <x v="1"/>
    <x v="9"/>
    <x v="1"/>
    <d v="2025-06-04T00:00:00"/>
    <s v="junio"/>
    <n v="2025"/>
    <x v="0"/>
    <x v="0"/>
    <n v="0"/>
    <n v="9263.515800000001"/>
    <n v="10745.678328"/>
    <d v="2024-09-17T00:00:00"/>
  </r>
  <r>
    <x v="0"/>
    <n v="151"/>
    <n v="1"/>
    <d v="2025-02-10T00:00:00"/>
    <d v="2025-06-06T00:00:00"/>
    <d v="2025-06-15T00:00:00"/>
    <x v="7"/>
    <n v="7"/>
    <m/>
    <n v="30644.639999999999"/>
    <s v="EUR"/>
    <n v="30644.639999999999"/>
    <n v="35547.782399999996"/>
    <n v="1686.66"/>
    <n v="1686.66"/>
    <n v="1956.5255999999999"/>
    <n v="5.5039315195087951E-2"/>
    <x v="5"/>
    <x v="1"/>
    <x v="10"/>
    <x v="1"/>
    <d v="2025-07-30T00:00:00"/>
    <s v="julio"/>
    <n v="2025"/>
    <x v="0"/>
    <x v="1"/>
    <n v="0.5"/>
    <n v="843.33"/>
    <n v="978.26279999999997"/>
    <d v="2025-01-08T00:00:00"/>
  </r>
  <r>
    <x v="0"/>
    <n v="152"/>
    <n v="1"/>
    <d v="2025-02-10T00:00:00"/>
    <d v="2025-02-13T00:00:00"/>
    <d v="2025-02-20T00:00:00"/>
    <x v="1"/>
    <n v="7"/>
    <s v="MARC1989"/>
    <n v="2949"/>
    <s v="USD"/>
    <n v="2536.14"/>
    <n v="2949"/>
    <n v="0"/>
    <n v="0"/>
    <n v="0"/>
    <n v="0"/>
    <x v="5"/>
    <x v="1"/>
    <x v="8"/>
    <x v="1"/>
    <d v="2025-04-06T00:00:00"/>
    <s v="abril"/>
    <n v="2025"/>
    <x v="0"/>
    <x v="0"/>
    <n v="0"/>
    <n v="0"/>
    <n v="0"/>
    <d v="2024-09-17T00:00:00"/>
  </r>
  <r>
    <x v="0"/>
    <n v="153"/>
    <n v="1"/>
    <d v="2025-02-10T00:00:00"/>
    <d v="2025-12-19T00:00:00"/>
    <d v="2026-01-05T00:00:00"/>
    <x v="8"/>
    <n v="7"/>
    <m/>
    <n v="51174.21"/>
    <s v="USD"/>
    <n v="44009.820599999999"/>
    <n v="51174.21"/>
    <n v="4777.42"/>
    <n v="4108.5811999999996"/>
    <n v="4777.42"/>
    <n v="9.3356008817722824E-2"/>
    <x v="5"/>
    <x v="1"/>
    <x v="1"/>
    <x v="1"/>
    <d v="2026-02-19T00:00:00"/>
    <s v="febrero"/>
    <n v="2026"/>
    <x v="0"/>
    <x v="1"/>
    <n v="0.5"/>
    <n v="2054.2905999999998"/>
    <n v="2382.9770959999996"/>
    <d v="2025-01-20T00:00:00"/>
  </r>
  <r>
    <x v="0"/>
    <n v="154"/>
    <n v="1"/>
    <d v="2025-02-11T00:00:00"/>
    <d v="2025-04-11T00:00:00"/>
    <d v="2025-04-20T00:00:00"/>
    <x v="4"/>
    <n v="7"/>
    <s v="JAIMEG"/>
    <n v="38152.959999999999"/>
    <s v="USD"/>
    <n v="32811.545599999998"/>
    <n v="38152.959999999999"/>
    <n v="4490.6499999999996"/>
    <n v="3861.9589999999998"/>
    <n v="4490.6499999999996"/>
    <n v="0.11770122160901803"/>
    <x v="5"/>
    <x v="1"/>
    <x v="9"/>
    <x v="1"/>
    <d v="2025-06-04T00:00:00"/>
    <s v="junio"/>
    <n v="2025"/>
    <x v="0"/>
    <x v="0"/>
    <n v="0.05"/>
    <n v="3668.86105"/>
    <n v="4255.8788179999992"/>
    <d v="2024-10-30T00:00:00"/>
  </r>
  <r>
    <x v="0"/>
    <n v="155"/>
    <n v="0"/>
    <d v="2025-02-11T00:00:00"/>
    <d v="2025-03-22T00:00:00"/>
    <d v="2025-03-28T00:00:00"/>
    <x v="5"/>
    <n v="7"/>
    <m/>
    <n v="15081"/>
    <s v="USD"/>
    <n v="12969.66"/>
    <n v="15081"/>
    <n v="1906.74"/>
    <n v="1639.7963999999999"/>
    <n v="1906.74"/>
    <n v="0.12643326039387309"/>
    <x v="5"/>
    <x v="1"/>
    <x v="5"/>
    <x v="1"/>
    <d v="2025-05-12T00:00:00"/>
    <s v="mayo"/>
    <n v="2025"/>
    <x v="1"/>
    <x v="1"/>
    <n v="0.5"/>
    <n v="819.89819999999997"/>
    <n v="951.08191199999987"/>
    <d v="2024-11-28T00:00:00"/>
  </r>
  <r>
    <x v="0"/>
    <n v="156"/>
    <n v="1"/>
    <d v="2025-02-11T00:00:00"/>
    <d v="2025-05-29T00:00:00"/>
    <d v="2025-06-13T00:00:00"/>
    <x v="4"/>
    <n v="7"/>
    <s v="JAIMEG"/>
    <n v="1669499.85"/>
    <s v="MXN"/>
    <n v="80135.992800000007"/>
    <n v="93491.991600000008"/>
    <n v="197007.4"/>
    <n v="9456.3552"/>
    <n v="11032.4144"/>
    <n v="0.11800384408540078"/>
    <x v="5"/>
    <x v="1"/>
    <x v="4"/>
    <x v="1"/>
    <d v="2025-07-28T00:00:00"/>
    <s v="julio"/>
    <n v="2025"/>
    <x v="0"/>
    <x v="0"/>
    <n v="0.05"/>
    <n v="8983.5374400000001"/>
    <n v="10420.9034304"/>
    <d v="2024-10-30T00:00:00"/>
  </r>
  <r>
    <x v="0"/>
    <n v="157"/>
    <n v="1"/>
    <d v="2025-02-12T00:00:00"/>
    <d v="2025-12-19T00:00:00"/>
    <d v="2025-12-29T00:00:00"/>
    <x v="6"/>
    <n v="7"/>
    <m/>
    <n v="103134.33"/>
    <s v="USD"/>
    <n v="88695.523799999995"/>
    <n v="103134.33"/>
    <n v="16868.09"/>
    <n v="14506.5574"/>
    <n v="16868.09"/>
    <n v="0.16355456034862495"/>
    <x v="5"/>
    <x v="1"/>
    <x v="1"/>
    <x v="1"/>
    <d v="2026-02-12T00:00:00"/>
    <s v="febrero"/>
    <n v="2026"/>
    <x v="0"/>
    <x v="1"/>
    <n v="0.75"/>
    <n v="3626.6393499999995"/>
    <n v="4206.9016459999993"/>
    <d v="2024-09-01T00:00:00"/>
  </r>
  <r>
    <x v="0"/>
    <n v="158"/>
    <n v="1"/>
    <d v="2025-02-12T00:00:00"/>
    <d v="2025-06-01T00:00:00"/>
    <d v="2025-06-30T00:00:00"/>
    <x v="1"/>
    <n v="7"/>
    <s v="MARC1989"/>
    <n v="35538.559999999998"/>
    <s v="EUR"/>
    <n v="35538.559999999998"/>
    <n v="41224.729599999991"/>
    <n v="5337.36"/>
    <n v="5337.36"/>
    <n v="6191.3375999999989"/>
    <n v="0.15018503844837833"/>
    <x v="5"/>
    <x v="1"/>
    <x v="10"/>
    <x v="1"/>
    <d v="2025-08-14T00:00:00"/>
    <s v="agosto"/>
    <n v="2025"/>
    <x v="0"/>
    <x v="0"/>
    <n v="0"/>
    <n v="5337.36"/>
    <n v="6191.3375999999989"/>
    <d v="2024-09-17T00:00:00"/>
  </r>
  <r>
    <x v="0"/>
    <n v="159"/>
    <n v="1"/>
    <d v="2025-02-12T00:00:00"/>
    <d v="2025-02-21T00:00:00"/>
    <d v="2025-03-03T00:00:00"/>
    <x v="11"/>
    <n v="7"/>
    <m/>
    <n v="5500"/>
    <s v="EUR"/>
    <n v="5500"/>
    <n v="6380"/>
    <n v="2310"/>
    <n v="2310"/>
    <n v="2679.6"/>
    <n v="0.42"/>
    <x v="5"/>
    <x v="1"/>
    <x v="8"/>
    <x v="1"/>
    <d v="2025-04-17T00:00:00"/>
    <s v="abril"/>
    <n v="2025"/>
    <x v="0"/>
    <x v="0"/>
    <n v="0"/>
    <n v="2310"/>
    <n v="2679.6"/>
    <d v="2024-12-09T00:00:00"/>
  </r>
  <r>
    <x v="0"/>
    <n v="160"/>
    <n v="1"/>
    <d v="2025-02-12T00:00:00"/>
    <d v="2025-04-11T00:00:00"/>
    <d v="2025-04-11T00:00:00"/>
    <x v="7"/>
    <n v="7"/>
    <m/>
    <n v="3471.84"/>
    <s v="USD"/>
    <n v="2985.7824000000001"/>
    <n v="3471.84"/>
    <n v="135.28"/>
    <n v="116.3408"/>
    <n v="135.28"/>
    <n v="3.8964929259412875E-2"/>
    <x v="5"/>
    <x v="1"/>
    <x v="9"/>
    <x v="1"/>
    <d v="2025-05-26T00:00:00"/>
    <s v="mayo"/>
    <n v="2025"/>
    <x v="0"/>
    <x v="1"/>
    <n v="0.5"/>
    <n v="58.170400000000001"/>
    <n v="67.47766399999999"/>
    <d v="2025-01-08T00:00:00"/>
  </r>
  <r>
    <x v="0"/>
    <n v="161"/>
    <n v="1"/>
    <d v="2025-02-12T00:00:00"/>
    <d v="2025-07-15T00:00:00"/>
    <d v="2025-07-21T00:00:00"/>
    <x v="7"/>
    <n v="7"/>
    <m/>
    <n v="6759"/>
    <s v="USD"/>
    <n v="5812.74"/>
    <n v="6759"/>
    <n v="227.94"/>
    <n v="196.0284"/>
    <n v="227.94"/>
    <n v="3.3723923657345764E-2"/>
    <x v="5"/>
    <x v="1"/>
    <x v="3"/>
    <x v="1"/>
    <d v="2025-09-04T00:00:00"/>
    <s v="septiembre"/>
    <n v="2025"/>
    <x v="0"/>
    <x v="1"/>
    <n v="0.5"/>
    <n v="98.014200000000002"/>
    <n v="113.696472"/>
    <d v="2025-01-08T00:00:00"/>
  </r>
  <r>
    <x v="0"/>
    <n v="162"/>
    <n v="1"/>
    <d v="2025-02-13T00:00:00"/>
    <d v="2025-05-21T00:00:00"/>
    <d v="2025-05-27T00:00:00"/>
    <x v="7"/>
    <n v="7"/>
    <m/>
    <n v="5106.96"/>
    <s v="USD"/>
    <n v="4391.9856"/>
    <n v="5106.96"/>
    <n v="408.9"/>
    <n v="351.654"/>
    <n v="408.9"/>
    <n v="8.0067202406128107E-2"/>
    <x v="5"/>
    <x v="1"/>
    <x v="4"/>
    <x v="1"/>
    <d v="2025-07-11T00:00:00"/>
    <s v="julio"/>
    <n v="2025"/>
    <x v="0"/>
    <x v="1"/>
    <n v="0.5"/>
    <n v="175.827"/>
    <n v="203.95931999999999"/>
    <d v="2025-01-08T00:00:00"/>
  </r>
  <r>
    <x v="0"/>
    <n v="163"/>
    <n v="0"/>
    <d v="2025-02-13T00:00:00"/>
    <d v="2025-06-24T00:00:00"/>
    <d v="2025-07-16T00:00:00"/>
    <x v="9"/>
    <n v="7"/>
    <s v="JORGEP,MARC1989"/>
    <n v="51132.62"/>
    <s v="EUR"/>
    <n v="51132.62"/>
    <n v="59313.839200000002"/>
    <n v="5358.78"/>
    <n v="5358.78"/>
    <n v="6216.1847999999991"/>
    <n v="0.10480159240813397"/>
    <x v="5"/>
    <x v="1"/>
    <x v="10"/>
    <x v="1"/>
    <d v="2025-08-30T00:00:00"/>
    <s v="agosto"/>
    <n v="2025"/>
    <x v="0"/>
    <x v="0"/>
    <n v="0.05"/>
    <n v="5090.8409999999994"/>
    <n v="5905.3755599999986"/>
    <d v="2025-03-03T00:00:00"/>
  </r>
  <r>
    <x v="0"/>
    <n v="164"/>
    <n v="1"/>
    <d v="2025-02-13T00:00:00"/>
    <d v="2025-04-12T00:00:00"/>
    <d v="2025-04-21T00:00:00"/>
    <x v="7"/>
    <n v="7"/>
    <m/>
    <n v="3445.65"/>
    <s v="EUR"/>
    <n v="3445.65"/>
    <n v="3996.9539999999997"/>
    <n v="291.48"/>
    <n v="291.48"/>
    <n v="338.11680000000001"/>
    <n v="8.4593618040137569E-2"/>
    <x v="5"/>
    <x v="1"/>
    <x v="9"/>
    <x v="1"/>
    <d v="2025-06-05T00:00:00"/>
    <s v="junio"/>
    <n v="2025"/>
    <x v="0"/>
    <x v="1"/>
    <n v="0.5"/>
    <n v="145.74"/>
    <n v="169.05840000000001"/>
    <d v="2025-01-08T00:00:00"/>
  </r>
  <r>
    <x v="0"/>
    <n v="165"/>
    <n v="1"/>
    <d v="2025-02-13T00:00:00"/>
    <d v="2025-03-14T00:00:00"/>
    <d v="2025-03-30T00:00:00"/>
    <x v="1"/>
    <n v="7"/>
    <s v="MARC1989"/>
    <n v="2277.39"/>
    <s v="USD"/>
    <n v="1958.5554"/>
    <n v="2277.39"/>
    <n v="212.21"/>
    <n v="182.50059999999999"/>
    <n v="212.21"/>
    <n v="9.3181229389783918E-2"/>
    <x v="5"/>
    <x v="1"/>
    <x v="5"/>
    <x v="1"/>
    <d v="2025-05-14T00:00:00"/>
    <s v="mayo"/>
    <n v="2025"/>
    <x v="0"/>
    <x v="0"/>
    <n v="0"/>
    <n v="182.50059999999999"/>
    <n v="211.70069599999997"/>
    <d v="2024-09-17T00:00:00"/>
  </r>
  <r>
    <x v="0"/>
    <n v="166"/>
    <n v="0"/>
    <d v="2025-02-13T00:00:00"/>
    <d v="2025-02-28T00:00:00"/>
    <d v="2025-03-02T00:00:00"/>
    <x v="1"/>
    <n v="7"/>
    <s v="JORGEP,MARC1989"/>
    <n v="6814"/>
    <s v="MXN"/>
    <n v="327.072"/>
    <n v="381.584"/>
    <n v="0"/>
    <n v="0"/>
    <n v="0"/>
    <n v="0"/>
    <x v="5"/>
    <x v="1"/>
    <x v="8"/>
    <x v="1"/>
    <d v="2025-04-16T00:00:00"/>
    <s v="abril"/>
    <n v="2025"/>
    <x v="0"/>
    <x v="0"/>
    <n v="0"/>
    <n v="0"/>
    <n v="0"/>
    <d v="2024-09-17T00:00:00"/>
  </r>
  <r>
    <x v="0"/>
    <n v="167"/>
    <n v="1"/>
    <d v="2025-02-18T00:00:00"/>
    <d v="2025-03-06T00:00:00"/>
    <d v="2025-03-09T00:00:00"/>
    <x v="12"/>
    <n v="8"/>
    <m/>
    <n v="2611.4299999999998"/>
    <s v="USD"/>
    <n v="2245.8298"/>
    <n v="2611.4299999999998"/>
    <n v="206.41"/>
    <n v="177.51259999999999"/>
    <n v="206.41"/>
    <n v="7.9040985207338502E-2"/>
    <x v="5"/>
    <x v="1"/>
    <x v="5"/>
    <x v="1"/>
    <d v="2025-04-23T00:00:00"/>
    <s v="abril"/>
    <n v="2025"/>
    <x v="0"/>
    <x v="1"/>
    <n v="0.5"/>
    <n v="88.756299999999996"/>
    <n v="102.95730799999998"/>
    <d v="2025-01-20T00:00:00"/>
  </r>
  <r>
    <x v="0"/>
    <n v="168"/>
    <n v="1"/>
    <d v="2025-02-18T00:00:00"/>
    <d v="2025-03-14T00:00:00"/>
    <d v="2025-03-25T00:00:00"/>
    <x v="1"/>
    <n v="8"/>
    <s v="MARC1989"/>
    <n v="7872.54"/>
    <s v="USD"/>
    <n v="6770.3843999999999"/>
    <n v="7872.54"/>
    <n v="935.74"/>
    <n v="804.7364"/>
    <n v="935.74"/>
    <n v="0.11886125697678258"/>
    <x v="5"/>
    <x v="1"/>
    <x v="5"/>
    <x v="1"/>
    <d v="2025-05-09T00:00:00"/>
    <s v="mayo"/>
    <n v="2025"/>
    <x v="0"/>
    <x v="0"/>
    <n v="0"/>
    <n v="804.7364"/>
    <n v="933.49422399999992"/>
    <d v="2024-09-17T00:00:00"/>
  </r>
  <r>
    <x v="0"/>
    <n v="169"/>
    <n v="0"/>
    <d v="2025-02-18T00:00:00"/>
    <d v="2025-05-18T00:00:00"/>
    <d v="2026-04-26T00:00:00"/>
    <x v="5"/>
    <n v="8"/>
    <m/>
    <n v="24281"/>
    <s v="USD"/>
    <n v="20881.66"/>
    <n v="24281"/>
    <n v="1611"/>
    <n v="1385.46"/>
    <n v="1611"/>
    <n v="6.6348173468967514E-2"/>
    <x v="5"/>
    <x v="1"/>
    <x v="4"/>
    <x v="1"/>
    <d v="2026-06-10T00:00:00"/>
    <s v="junio"/>
    <n v="2026"/>
    <x v="1"/>
    <x v="1"/>
    <n v="0.5"/>
    <n v="692.73"/>
    <n v="803.56679999999994"/>
    <d v="2024-11-28T00:00:00"/>
  </r>
  <r>
    <x v="0"/>
    <n v="170"/>
    <n v="1"/>
    <d v="2025-02-19T00:00:00"/>
    <d v="2025-06-10T00:00:00"/>
    <d v="2025-07-26T00:00:00"/>
    <x v="12"/>
    <n v="8"/>
    <m/>
    <n v="52766.67"/>
    <s v="EUR"/>
    <n v="52766.67"/>
    <n v="61209.337199999994"/>
    <n v="3592.6"/>
    <n v="3592.6"/>
    <n v="4167.4159999999993"/>
    <n v="6.8084645098885344E-2"/>
    <x v="5"/>
    <x v="1"/>
    <x v="10"/>
    <x v="1"/>
    <d v="2025-09-09T00:00:00"/>
    <s v="septiembre"/>
    <n v="2025"/>
    <x v="0"/>
    <x v="1"/>
    <n v="0.5"/>
    <n v="1796.3"/>
    <n v="2083.7079999999996"/>
    <d v="2025-01-20T00:00:00"/>
  </r>
  <r>
    <x v="0"/>
    <n v="171"/>
    <n v="0"/>
    <d v="2025-02-19T00:00:00"/>
    <d v="2025-04-03T00:00:00"/>
    <d v="2025-04-29T00:00:00"/>
    <x v="7"/>
    <n v="8"/>
    <m/>
    <n v="172307.58"/>
    <s v="USD"/>
    <n v="148184.51879999999"/>
    <n v="172307.58"/>
    <n v="11639.31"/>
    <n v="10009.8066"/>
    <n v="11639.31"/>
    <n v="6.7549610992157172E-2"/>
    <x v="5"/>
    <x v="1"/>
    <x v="9"/>
    <x v="1"/>
    <d v="2025-06-13T00:00:00"/>
    <s v="junio"/>
    <n v="2025"/>
    <x v="0"/>
    <x v="1"/>
    <n v="0.5"/>
    <n v="5004.9032999999999"/>
    <n v="5805.6878279999992"/>
    <d v="2025-01-08T00:00:00"/>
  </r>
  <r>
    <x v="0"/>
    <n v="172"/>
    <n v="1"/>
    <d v="2025-02-19T00:00:00"/>
    <d v="2025-10-07T00:00:00"/>
    <d v="2025-11-01T00:00:00"/>
    <x v="7"/>
    <n v="8"/>
    <m/>
    <n v="34174.980000000003"/>
    <s v="USD"/>
    <n v="29390.482800000002"/>
    <n v="34174.980000000003"/>
    <n v="3200.57"/>
    <n v="2752.4902000000002"/>
    <n v="3200.57"/>
    <n v="9.3652432276478292E-2"/>
    <x v="5"/>
    <x v="1"/>
    <x v="0"/>
    <x v="1"/>
    <d v="2025-12-16T00:00:00"/>
    <s v="diciembre"/>
    <n v="2025"/>
    <x v="0"/>
    <x v="1"/>
    <n v="0.5"/>
    <n v="1376.2451000000001"/>
    <n v="1596.4443160000001"/>
    <d v="2025-01-08T00:00:00"/>
  </r>
  <r>
    <x v="0"/>
    <n v="173"/>
    <n v="1"/>
    <d v="2025-02-19T00:00:00"/>
    <d v="2025-07-17T00:00:00"/>
    <d v="2025-07-31T00:00:00"/>
    <x v="7"/>
    <n v="8"/>
    <m/>
    <n v="30665.64"/>
    <s v="USD"/>
    <n v="26372.450399999998"/>
    <n v="30665.64"/>
    <n v="2645.16"/>
    <n v="2274.8375999999998"/>
    <n v="2645.16"/>
    <n v="8.6258105162651103E-2"/>
    <x v="5"/>
    <x v="1"/>
    <x v="3"/>
    <x v="1"/>
    <d v="2025-09-14T00:00:00"/>
    <s v="septiembre"/>
    <n v="2025"/>
    <x v="0"/>
    <x v="1"/>
    <n v="0.5"/>
    <n v="1137.4187999999999"/>
    <n v="1319.4058079999998"/>
    <d v="2025-01-08T00:00:00"/>
  </r>
  <r>
    <x v="0"/>
    <n v="174"/>
    <n v="1"/>
    <d v="2025-02-20T00:00:00"/>
    <d v="2025-02-20T00:00:00"/>
    <d v="2025-02-26T00:00:00"/>
    <x v="1"/>
    <n v="8"/>
    <s v="MARC1989"/>
    <n v="26206.01"/>
    <s v="USD"/>
    <n v="22537.168599999997"/>
    <n v="26206.01"/>
    <n v="2355.34"/>
    <n v="2025.5924"/>
    <n v="2355.34"/>
    <n v="8.9877856262742792E-2"/>
    <x v="5"/>
    <x v="1"/>
    <x v="8"/>
    <x v="1"/>
    <d v="2025-04-12T00:00:00"/>
    <s v="abril"/>
    <n v="2025"/>
    <x v="0"/>
    <x v="0"/>
    <n v="0"/>
    <n v="2025.5924"/>
    <n v="2349.6871839999999"/>
    <d v="2024-09-17T00:00:00"/>
  </r>
  <r>
    <x v="0"/>
    <n v="175"/>
    <n v="1"/>
    <d v="2025-02-20T00:00:00"/>
    <d v="2025-05-22T00:00:00"/>
    <d v="2025-06-02T00:00:00"/>
    <x v="5"/>
    <n v="8"/>
    <s v="MARC1989"/>
    <n v="72356.42"/>
    <s v="USD"/>
    <n v="62226.521199999996"/>
    <n v="72356.42"/>
    <n v="8449.42"/>
    <n v="7266.5011999999997"/>
    <n v="8449.42"/>
    <n v="0.11677498693274212"/>
    <x v="5"/>
    <x v="1"/>
    <x v="4"/>
    <x v="1"/>
    <d v="2025-07-17T00:00:00"/>
    <s v="julio"/>
    <n v="2025"/>
    <x v="1"/>
    <x v="1"/>
    <n v="0.5"/>
    <n v="3633.2505999999998"/>
    <n v="4214.5706959999998"/>
    <d v="2024-11-28T00:00:00"/>
  </r>
  <r>
    <x v="0"/>
    <n v="176"/>
    <n v="1"/>
    <d v="2025-02-20T00:00:00"/>
    <d v="2025-04-17T00:00:00"/>
    <d v="2025-04-20T00:00:00"/>
    <x v="7"/>
    <n v="8"/>
    <m/>
    <n v="4998.51"/>
    <s v="USD"/>
    <n v="4298.7186000000002"/>
    <n v="4998.51"/>
    <n v="451.2"/>
    <n v="388.03199999999998"/>
    <n v="451.2"/>
    <n v="9.0266899536061734E-2"/>
    <x v="5"/>
    <x v="1"/>
    <x v="9"/>
    <x v="1"/>
    <d v="2025-06-04T00:00:00"/>
    <s v="junio"/>
    <n v="2025"/>
    <x v="0"/>
    <x v="1"/>
    <n v="0.5"/>
    <n v="194.01599999999999"/>
    <n v="225.05855999999997"/>
    <d v="2025-01-08T00:00:00"/>
  </r>
  <r>
    <x v="0"/>
    <n v="177"/>
    <n v="1"/>
    <d v="2025-02-21T00:00:00"/>
    <d v="2025-04-12T00:00:00"/>
    <d v="2025-04-15T00:00:00"/>
    <x v="1"/>
    <n v="8"/>
    <s v="MARC1989"/>
    <n v="18247"/>
    <s v="USD"/>
    <n v="15692.42"/>
    <n v="18247"/>
    <n v="1327.72"/>
    <n v="1141.8392000000001"/>
    <n v="1327.72"/>
    <n v="7.2763741984983837E-2"/>
    <x v="5"/>
    <x v="1"/>
    <x v="9"/>
    <x v="1"/>
    <d v="2025-05-30T00:00:00"/>
    <s v="mayo"/>
    <n v="2025"/>
    <x v="0"/>
    <x v="0"/>
    <n v="0"/>
    <n v="1141.8392000000001"/>
    <n v="1324.5334720000001"/>
    <d v="2024-09-17T00:00:00"/>
  </r>
  <r>
    <x v="0"/>
    <n v="178"/>
    <n v="1"/>
    <d v="2025-02-21T00:00:00"/>
    <d v="2025-03-17T00:00:00"/>
    <d v="2025-06-08T00:00:00"/>
    <x v="1"/>
    <n v="8"/>
    <s v="MARC1989,MARIELLAP"/>
    <n v="11312.07"/>
    <s v="USD"/>
    <n v="9728.3801999999996"/>
    <n v="11312.07"/>
    <n v="963.48"/>
    <n v="828.59280000000001"/>
    <n v="963.48"/>
    <n v="8.5172740267696362E-2"/>
    <x v="5"/>
    <x v="1"/>
    <x v="5"/>
    <x v="1"/>
    <d v="2025-07-23T00:00:00"/>
    <s v="julio"/>
    <n v="2025"/>
    <x v="0"/>
    <x v="0"/>
    <n v="0"/>
    <n v="828.59280000000001"/>
    <n v="961.16764799999999"/>
    <d v="2024-09-17T00:00:00"/>
  </r>
  <r>
    <x v="0"/>
    <n v="179"/>
    <n v="1"/>
    <d v="2025-02-24T00:00:00"/>
    <d v="2025-05-02T00:00:00"/>
    <d v="2025-05-04T00:00:00"/>
    <x v="13"/>
    <n v="9"/>
    <m/>
    <n v="2598.7600000000002"/>
    <s v="USD"/>
    <n v="2234.9336000000003"/>
    <n v="2598.7600000000002"/>
    <n v="296.10000000000002"/>
    <n v="254.64600000000002"/>
    <n v="296.10000000000002"/>
    <n v="0.11393895550185472"/>
    <x v="5"/>
    <x v="1"/>
    <x v="4"/>
    <x v="1"/>
    <d v="2025-06-18T00:00:00"/>
    <s v="junio"/>
    <n v="2025"/>
    <x v="0"/>
    <x v="1"/>
    <n v="0.5"/>
    <n v="127.32300000000001"/>
    <n v="147.69468000000001"/>
    <d v="2025-02-07T00:00:00"/>
  </r>
  <r>
    <x v="0"/>
    <n v="180"/>
    <n v="0"/>
    <d v="2025-02-24T00:00:00"/>
    <d v="2025-04-04T00:00:00"/>
    <d v="2025-04-06T00:00:00"/>
    <x v="13"/>
    <n v="9"/>
    <m/>
    <n v="2458.9"/>
    <s v="USD"/>
    <n v="2114.654"/>
    <n v="2458.9"/>
    <n v="303.52999999999997"/>
    <n v="261.03579999999999"/>
    <n v="303.52999999999997"/>
    <n v="0.12344137622514133"/>
    <x v="5"/>
    <x v="1"/>
    <x v="9"/>
    <x v="1"/>
    <d v="2025-05-21T00:00:00"/>
    <s v="mayo"/>
    <n v="2025"/>
    <x v="0"/>
    <x v="1"/>
    <n v="0.5"/>
    <n v="130.5179"/>
    <n v="151.40076399999998"/>
    <d v="2025-02-07T00:00:00"/>
  </r>
  <r>
    <x v="0"/>
    <n v="181"/>
    <n v="1"/>
    <d v="2025-02-24T00:00:00"/>
    <d v="2025-07-21T00:00:00"/>
    <d v="2025-07-27T00:00:00"/>
    <x v="14"/>
    <n v="9"/>
    <m/>
    <n v="19706"/>
    <s v="USD"/>
    <n v="16947.16"/>
    <n v="19706"/>
    <n v="337.24"/>
    <n v="290.02640000000002"/>
    <n v="337.24"/>
    <n v="1.7113569471227039E-2"/>
    <x v="5"/>
    <x v="1"/>
    <x v="3"/>
    <x v="1"/>
    <d v="2025-09-10T00:00:00"/>
    <s v="septiembre"/>
    <n v="2025"/>
    <x v="0"/>
    <x v="1"/>
    <n v="0.5"/>
    <n v="145.01320000000001"/>
    <n v="168.21531200000001"/>
    <d v="2025-02-17T00:00:00"/>
  </r>
  <r>
    <x v="0"/>
    <n v="183"/>
    <n v="1"/>
    <d v="2025-02-26T00:00:00"/>
    <d v="2025-07-09T00:00:00"/>
    <d v="2025-07-18T00:00:00"/>
    <x v="6"/>
    <n v="9"/>
    <m/>
    <n v="37718.11"/>
    <s v="USD"/>
    <n v="32437.5746"/>
    <n v="37718.11"/>
    <n v="1242.95"/>
    <n v="1068.9370000000001"/>
    <n v="1242.95"/>
    <n v="3.2953666024092942E-2"/>
    <x v="5"/>
    <x v="1"/>
    <x v="3"/>
    <x v="1"/>
    <d v="2025-09-01T00:00:00"/>
    <s v="septiembre"/>
    <n v="2025"/>
    <x v="0"/>
    <x v="1"/>
    <n v="0.75"/>
    <n v="267.23424999999997"/>
    <n v="309.99172999999996"/>
    <d v="2024-09-01T00:00:00"/>
  </r>
  <r>
    <x v="0"/>
    <n v="185"/>
    <n v="1"/>
    <d v="2025-01-13T00:00:00"/>
    <d v="2025-01-25T00:00:00"/>
    <d v="2025-02-09T00:00:00"/>
    <x v="4"/>
    <n v="3"/>
    <m/>
    <n v="1196"/>
    <s v="USD"/>
    <n v="1028.56"/>
    <n v="1196"/>
    <n v="0"/>
    <n v="0"/>
    <n v="0"/>
    <n v="0"/>
    <x v="4"/>
    <x v="1"/>
    <x v="7"/>
    <x v="1"/>
    <d v="2025-03-26T00:00:00"/>
    <s v="marzo"/>
    <n v="2025"/>
    <x v="0"/>
    <x v="0"/>
    <n v="0.05"/>
    <n v="0"/>
    <n v="0"/>
    <d v="2024-10-30T00:00:00"/>
  </r>
  <r>
    <x v="0"/>
    <n v="186"/>
    <n v="1"/>
    <d v="2025-02-28T00:00:00"/>
    <d v="2025-02-04T00:00:00"/>
    <d v="2025-02-08T00:00:00"/>
    <x v="6"/>
    <n v="9"/>
    <m/>
    <n v="134515"/>
    <s v="MXN"/>
    <n v="6456.72"/>
    <n v="7532.84"/>
    <n v="25731.52"/>
    <n v="1235.1129600000002"/>
    <n v="1440.9651200000001"/>
    <n v="0.19129108277887227"/>
    <x v="5"/>
    <x v="1"/>
    <x v="8"/>
    <x v="1"/>
    <d v="2025-03-25T00:00:00"/>
    <s v="marzo"/>
    <n v="2025"/>
    <x v="0"/>
    <x v="1"/>
    <n v="0.75"/>
    <n v="308.7782400000001"/>
    <n v="358.18275840000007"/>
    <d v="2024-09-01T00:00:00"/>
  </r>
  <r>
    <x v="0"/>
    <n v="187"/>
    <n v="1"/>
    <d v="2025-03-03T00:00:00"/>
    <d v="2025-03-06T00:00:00"/>
    <d v="2025-03-11T00:00:00"/>
    <x v="1"/>
    <n v="10"/>
    <s v="MARC1989"/>
    <n v="3382.8"/>
    <s v="USD"/>
    <n v="2909.2080000000001"/>
    <n v="3382.8"/>
    <n v="209.86"/>
    <n v="180.4796"/>
    <n v="209.86"/>
    <n v="6.2037365496038784E-2"/>
    <x v="6"/>
    <x v="1"/>
    <x v="5"/>
    <x v="1"/>
    <d v="2025-04-25T00:00:00"/>
    <s v="abril"/>
    <n v="2025"/>
    <x v="0"/>
    <x v="0"/>
    <n v="0"/>
    <n v="180.4796"/>
    <n v="209.356336"/>
    <d v="2024-09-17T00:00:00"/>
  </r>
  <r>
    <x v="0"/>
    <n v="188"/>
    <n v="1"/>
    <d v="2025-03-05T00:00:00"/>
    <d v="2025-02-01T00:00:00"/>
    <d v="2025-02-08T00:00:00"/>
    <x v="1"/>
    <n v="10"/>
    <s v="MARC1989"/>
    <n v="10019.209999999999"/>
    <s v="USD"/>
    <n v="8616.5205999999998"/>
    <n v="10019.209999999999"/>
    <n v="997.21"/>
    <n v="857.60059999999999"/>
    <n v="997.21"/>
    <n v="9.9529803247960666E-2"/>
    <x v="6"/>
    <x v="1"/>
    <x v="8"/>
    <x v="1"/>
    <d v="2025-03-25T00:00:00"/>
    <s v="marzo"/>
    <n v="2025"/>
    <x v="0"/>
    <x v="0"/>
    <n v="0"/>
    <n v="857.60059999999999"/>
    <n v="994.81669599999987"/>
    <d v="2024-09-17T00:00:00"/>
  </r>
  <r>
    <x v="0"/>
    <n v="189"/>
    <n v="1"/>
    <d v="2025-03-06T00:00:00"/>
    <d v="2025-04-13T00:00:00"/>
    <d v="2025-05-04T00:00:00"/>
    <x v="1"/>
    <n v="10"/>
    <s v="MARC1989"/>
    <n v="34063.61"/>
    <s v="USD"/>
    <n v="29294.704600000001"/>
    <n v="34063.61"/>
    <n v="1062.49"/>
    <n v="913.7414"/>
    <n v="1062.49"/>
    <n v="3.1191350535072472E-2"/>
    <x v="6"/>
    <x v="1"/>
    <x v="9"/>
    <x v="1"/>
    <d v="2025-06-18T00:00:00"/>
    <s v="junio"/>
    <n v="2025"/>
    <x v="0"/>
    <x v="0"/>
    <n v="0"/>
    <n v="913.7414"/>
    <n v="1059.940024"/>
    <d v="2024-09-17T00:00:00"/>
  </r>
  <r>
    <x v="0"/>
    <n v="190"/>
    <n v="1"/>
    <d v="2025-03-06T00:00:00"/>
    <d v="2025-04-10T00:00:00"/>
    <d v="2025-04-20T00:00:00"/>
    <x v="6"/>
    <n v="10"/>
    <m/>
    <n v="5626.99"/>
    <s v="USD"/>
    <n v="4839.2114000000001"/>
    <n v="5626.99"/>
    <n v="0"/>
    <n v="0"/>
    <n v="0"/>
    <n v="0"/>
    <x v="6"/>
    <x v="1"/>
    <x v="9"/>
    <x v="1"/>
    <d v="2025-06-04T00:00:00"/>
    <s v="junio"/>
    <n v="2025"/>
    <x v="0"/>
    <x v="1"/>
    <n v="0.75"/>
    <n v="0"/>
    <n v="0"/>
    <d v="2024-09-01T00:00:00"/>
  </r>
  <r>
    <x v="0"/>
    <n v="191"/>
    <n v="0"/>
    <d v="2025-03-06T00:00:00"/>
    <d v="2025-03-14T00:00:00"/>
    <d v="2025-03-15T00:00:00"/>
    <x v="4"/>
    <n v="10"/>
    <s v="JAIMEG"/>
    <n v="720"/>
    <s v="EUR"/>
    <n v="720"/>
    <n v="835.19999999999993"/>
    <n v="99.74"/>
    <n v="99.74"/>
    <n v="115.69839999999999"/>
    <n v="0.13852777777777778"/>
    <x v="6"/>
    <x v="1"/>
    <x v="5"/>
    <x v="1"/>
    <d v="2025-04-29T00:00:00"/>
    <s v="abril"/>
    <n v="2025"/>
    <x v="0"/>
    <x v="0"/>
    <n v="0.05"/>
    <n v="94.753"/>
    <n v="109.91347999999999"/>
    <d v="2024-10-30T00:00:00"/>
  </r>
  <r>
    <x v="0"/>
    <n v="192"/>
    <n v="1"/>
    <d v="2025-03-07T00:00:00"/>
    <d v="2024-12-06T00:00:00"/>
    <d v="2024-12-09T00:00:00"/>
    <x v="1"/>
    <n v="10"/>
    <s v="MARC1989"/>
    <n v="5250"/>
    <s v="USD"/>
    <n v="4515"/>
    <n v="5250"/>
    <n v="525"/>
    <n v="451.5"/>
    <n v="525"/>
    <n v="0.1"/>
    <x v="6"/>
    <x v="1"/>
    <x v="1"/>
    <x v="0"/>
    <d v="2025-01-23T00:00:00"/>
    <s v="enero"/>
    <n v="2025"/>
    <x v="0"/>
    <x v="0"/>
    <n v="0"/>
    <n v="451.5"/>
    <n v="523.74"/>
    <d v="2024-09-17T00:00:00"/>
  </r>
  <r>
    <x v="0"/>
    <n v="193"/>
    <n v="1"/>
    <d v="2025-03-09T00:00:00"/>
    <d v="2025-04-04T00:00:00"/>
    <d v="2025-06-27T00:00:00"/>
    <x v="4"/>
    <n v="11"/>
    <s v="JAIMEG"/>
    <n v="68627.509999999995"/>
    <s v="USD"/>
    <n v="59019.658599999995"/>
    <n v="68627.509999999995"/>
    <n v="12484.09"/>
    <n v="10736.3174"/>
    <n v="12484.09"/>
    <n v="0.18191086927093816"/>
    <x v="6"/>
    <x v="1"/>
    <x v="9"/>
    <x v="1"/>
    <d v="2025-08-11T00:00:00"/>
    <s v="agosto"/>
    <n v="2025"/>
    <x v="0"/>
    <x v="0"/>
    <n v="0.05"/>
    <n v="10199.50153"/>
    <n v="11831.421774799999"/>
    <d v="2024-10-30T00:00:00"/>
  </r>
  <r>
    <x v="0"/>
    <n v="194"/>
    <n v="1"/>
    <d v="2025-03-10T00:00:00"/>
    <d v="2025-05-22T00:00:00"/>
    <d v="2025-05-26T00:00:00"/>
    <x v="7"/>
    <n v="11"/>
    <m/>
    <n v="8470.11"/>
    <s v="USD"/>
    <n v="7284.2946000000002"/>
    <n v="8470.11"/>
    <n v="750"/>
    <n v="645"/>
    <n v="750"/>
    <n v="8.8546665863843563E-2"/>
    <x v="6"/>
    <x v="1"/>
    <x v="4"/>
    <x v="1"/>
    <d v="2025-07-10T00:00:00"/>
    <s v="julio"/>
    <n v="2025"/>
    <x v="0"/>
    <x v="1"/>
    <n v="0.5"/>
    <n v="322.5"/>
    <n v="374.09999999999997"/>
    <d v="2025-01-08T00:00:00"/>
  </r>
  <r>
    <x v="0"/>
    <n v="195"/>
    <n v="1"/>
    <d v="2025-03-10T00:00:00"/>
    <d v="2025-07-12T00:00:00"/>
    <d v="2025-07-19T00:00:00"/>
    <x v="6"/>
    <n v="11"/>
    <m/>
    <n v="16000"/>
    <s v="EUR"/>
    <n v="16000"/>
    <n v="18560"/>
    <n v="0"/>
    <n v="0"/>
    <n v="0"/>
    <n v="0"/>
    <x v="6"/>
    <x v="1"/>
    <x v="3"/>
    <x v="1"/>
    <d v="2025-09-02T00:00:00"/>
    <s v="septiembre"/>
    <n v="2025"/>
    <x v="0"/>
    <x v="1"/>
    <n v="0.75"/>
    <n v="0"/>
    <n v="0"/>
    <d v="2024-09-01T00:00:00"/>
  </r>
  <r>
    <x v="0"/>
    <n v="196"/>
    <n v="1"/>
    <d v="2025-03-12T00:00:00"/>
    <d v="2025-05-14T00:00:00"/>
    <d v="2025-05-25T00:00:00"/>
    <x v="1"/>
    <n v="11"/>
    <s v="MARC1989"/>
    <n v="14952.34"/>
    <s v="USD"/>
    <n v="12859.0124"/>
    <n v="14952.34"/>
    <n v="1042.05"/>
    <n v="896.1629999999999"/>
    <n v="1042.05"/>
    <n v="6.969143291284173E-2"/>
    <x v="6"/>
    <x v="1"/>
    <x v="4"/>
    <x v="1"/>
    <d v="2025-07-09T00:00:00"/>
    <s v="julio"/>
    <n v="2025"/>
    <x v="0"/>
    <x v="0"/>
    <n v="0"/>
    <n v="896.1629999999999"/>
    <n v="1039.5490799999998"/>
    <d v="2024-09-17T00:00:00"/>
  </r>
  <r>
    <x v="0"/>
    <n v="197"/>
    <n v="1"/>
    <d v="2025-03-12T00:00:00"/>
    <d v="2025-03-15T00:00:00"/>
    <d v="2025-03-20T00:00:00"/>
    <x v="6"/>
    <n v="11"/>
    <m/>
    <n v="8747"/>
    <s v="USD"/>
    <n v="7522.42"/>
    <n v="8747"/>
    <n v="1241.6400000000001"/>
    <n v="1067.8104000000001"/>
    <n v="1241.6400000000001"/>
    <n v="0.14195038298845319"/>
    <x v="6"/>
    <x v="1"/>
    <x v="5"/>
    <x v="1"/>
    <d v="2025-05-04T00:00:00"/>
    <s v="mayo"/>
    <n v="2025"/>
    <x v="0"/>
    <x v="1"/>
    <n v="0.75"/>
    <n v="266.95260000000007"/>
    <n v="309.66501600000009"/>
    <d v="2024-09-01T00:00:00"/>
  </r>
  <r>
    <x v="0"/>
    <n v="198"/>
    <n v="0"/>
    <d v="2025-03-13T00:00:00"/>
    <d v="2025-10-22T00:00:00"/>
    <d v="2025-11-30T00:00:00"/>
    <x v="7"/>
    <n v="11"/>
    <m/>
    <n v="84947.09"/>
    <s v="USD"/>
    <n v="73054.497399999993"/>
    <n v="84947.09"/>
    <n v="8298.99"/>
    <n v="7137.1313999999993"/>
    <n v="8298.99"/>
    <n v="9.7695989350547505E-2"/>
    <x v="6"/>
    <x v="1"/>
    <x v="0"/>
    <x v="1"/>
    <d v="2026-01-14T00:00:00"/>
    <s v="enero"/>
    <n v="2026"/>
    <x v="0"/>
    <x v="1"/>
    <n v="0.5"/>
    <n v="3568.5656999999997"/>
    <n v="4139.5362119999991"/>
    <d v="2025-01-08T00:00:00"/>
  </r>
  <r>
    <x v="0"/>
    <n v="199"/>
    <n v="1"/>
    <d v="2025-03-14T00:00:00"/>
    <d v="2025-02-09T00:00:00"/>
    <d v="2025-02-11T00:00:00"/>
    <x v="4"/>
    <n v="11"/>
    <s v="JAIMEG"/>
    <n v="4395"/>
    <s v="USD"/>
    <n v="3779.7"/>
    <n v="4395"/>
    <n v="439.5"/>
    <n v="377.96999999999997"/>
    <n v="439.5"/>
    <n v="9.9999999999999992E-2"/>
    <x v="6"/>
    <x v="1"/>
    <x v="8"/>
    <x v="1"/>
    <d v="2025-03-28T00:00:00"/>
    <s v="marzo"/>
    <n v="2025"/>
    <x v="0"/>
    <x v="0"/>
    <n v="0.05"/>
    <n v="359.07149999999996"/>
    <n v="416.52293999999995"/>
    <d v="2024-10-30T00:00:00"/>
  </r>
  <r>
    <x v="0"/>
    <n v="200"/>
    <n v="1"/>
    <d v="2025-03-16T00:00:00"/>
    <d v="2025-03-19T00:00:00"/>
    <d v="2025-03-24T00:00:00"/>
    <x v="12"/>
    <n v="12"/>
    <m/>
    <n v="3998.77"/>
    <s v="USD"/>
    <n v="3438.9422"/>
    <n v="3998.77"/>
    <n v="0"/>
    <n v="0"/>
    <n v="0"/>
    <n v="0"/>
    <x v="6"/>
    <x v="1"/>
    <x v="5"/>
    <x v="1"/>
    <d v="2025-05-08T00:00:00"/>
    <s v="mayo"/>
    <n v="2025"/>
    <x v="0"/>
    <x v="1"/>
    <n v="0.5"/>
    <n v="0"/>
    <n v="0"/>
    <d v="2025-01-20T00:00:00"/>
  </r>
  <r>
    <x v="0"/>
    <n v="201"/>
    <n v="1"/>
    <d v="2025-03-17T00:00:00"/>
    <d v="2025-03-19T00:00:00"/>
    <d v="2025-03-24T00:00:00"/>
    <x v="12"/>
    <n v="12"/>
    <m/>
    <n v="3998.77"/>
    <s v="USD"/>
    <n v="3438.9422"/>
    <n v="3998.77"/>
    <n v="1443.6"/>
    <n v="1241.4959999999999"/>
    <n v="1443.6"/>
    <n v="0.36101101088584736"/>
    <x v="6"/>
    <x v="1"/>
    <x v="5"/>
    <x v="1"/>
    <d v="2025-05-08T00:00:00"/>
    <s v="mayo"/>
    <n v="2025"/>
    <x v="0"/>
    <x v="1"/>
    <n v="0.5"/>
    <n v="620.74799999999993"/>
    <n v="720.06767999999988"/>
    <d v="2025-01-20T00:00:00"/>
  </r>
  <r>
    <x v="0"/>
    <n v="202"/>
    <n v="0"/>
    <d v="2025-03-18T00:00:00"/>
    <d v="2025-10-10T00:00:00"/>
    <d v="2026-02-25T00:00:00"/>
    <x v="1"/>
    <n v="12"/>
    <s v="MARC1989"/>
    <n v="31690.94"/>
    <s v="USD"/>
    <n v="27254.2084"/>
    <n v="31690.94"/>
    <n v="4155.63"/>
    <n v="3573.8418000000001"/>
    <n v="4155.63"/>
    <n v="0.13112990652849049"/>
    <x v="6"/>
    <x v="1"/>
    <x v="0"/>
    <x v="1"/>
    <d v="2026-04-11T00:00:00"/>
    <s v="abril"/>
    <n v="2026"/>
    <x v="0"/>
    <x v="0"/>
    <n v="0"/>
    <n v="3573.8418000000001"/>
    <n v="4145.6564879999996"/>
    <d v="2024-09-17T00:00:00"/>
  </r>
  <r>
    <x v="0"/>
    <n v="203"/>
    <n v="1"/>
    <d v="2025-03-18T00:00:00"/>
    <d v="2025-05-21T00:00:00"/>
    <d v="2025-05-26T00:00:00"/>
    <x v="7"/>
    <n v="12"/>
    <m/>
    <n v="4115.6400000000003"/>
    <s v="USD"/>
    <n v="3539.4504000000002"/>
    <n v="4115.6400000000003"/>
    <n v="226.7"/>
    <n v="194.96199999999999"/>
    <n v="226.7"/>
    <n v="5.5082563100757105E-2"/>
    <x v="6"/>
    <x v="1"/>
    <x v="4"/>
    <x v="1"/>
    <d v="2025-07-10T00:00:00"/>
    <s v="julio"/>
    <n v="2025"/>
    <x v="0"/>
    <x v="1"/>
    <n v="0.5"/>
    <n v="97.480999999999995"/>
    <n v="113.07795999999999"/>
    <d v="2025-01-08T00:00:00"/>
  </r>
  <r>
    <x v="0"/>
    <n v="204"/>
    <n v="1"/>
    <d v="2025-03-19T00:00:00"/>
    <d v="2025-06-14T00:00:00"/>
    <d v="2025-06-14T00:00:00"/>
    <x v="1"/>
    <n v="12"/>
    <s v="MARC1989"/>
    <n v="120965.81"/>
    <s v="EUR"/>
    <n v="120965.81"/>
    <n v="140320.33959999998"/>
    <n v="11107.62"/>
    <n v="11107.62"/>
    <n v="12884.8392"/>
    <n v="9.182445849781852E-2"/>
    <x v="6"/>
    <x v="1"/>
    <x v="10"/>
    <x v="1"/>
    <d v="2025-07-29T00:00:00"/>
    <s v="julio"/>
    <n v="2025"/>
    <x v="0"/>
    <x v="0"/>
    <n v="0"/>
    <n v="11107.62"/>
    <n v="12884.8392"/>
    <d v="2024-09-17T00:00:00"/>
  </r>
  <r>
    <x v="0"/>
    <n v="205"/>
    <n v="1"/>
    <d v="2025-03-19T00:00:00"/>
    <d v="2025-04-17T00:00:00"/>
    <d v="2025-04-23T00:00:00"/>
    <x v="1"/>
    <n v="12"/>
    <s v="MARC1989,MARIELLAP"/>
    <n v="868193.33"/>
    <s v="MXN"/>
    <n v="41673.279839999996"/>
    <n v="48618.826479999996"/>
    <n v="58255.6"/>
    <n v="2796.2687999999998"/>
    <n v="3262.3136"/>
    <n v="6.7099801377188656E-2"/>
    <x v="6"/>
    <x v="1"/>
    <x v="9"/>
    <x v="1"/>
    <d v="2025-06-07T00:00:00"/>
    <s v="junio"/>
    <n v="2025"/>
    <x v="0"/>
    <x v="0"/>
    <n v="0"/>
    <n v="2796.2687999999998"/>
    <n v="3243.6718079999996"/>
    <d v="2024-09-17T00:00:00"/>
  </r>
  <r>
    <x v="0"/>
    <n v="206"/>
    <n v="1"/>
    <d v="2025-03-20T00:00:00"/>
    <d v="2025-03-19T00:00:00"/>
    <d v="2025-04-07T00:00:00"/>
    <x v="4"/>
    <n v="12"/>
    <m/>
    <n v="8210"/>
    <s v="USD"/>
    <n v="7060.5999999999995"/>
    <n v="8210"/>
    <n v="0"/>
    <n v="0"/>
    <n v="0"/>
    <n v="0"/>
    <x v="6"/>
    <x v="1"/>
    <x v="5"/>
    <x v="1"/>
    <d v="2025-05-22T00:00:00"/>
    <s v="mayo"/>
    <n v="2025"/>
    <x v="0"/>
    <x v="0"/>
    <n v="0.05"/>
    <n v="0"/>
    <n v="0"/>
    <d v="2024-10-30T00:00:00"/>
  </r>
  <r>
    <x v="0"/>
    <n v="207"/>
    <n v="1"/>
    <d v="2025-03-20T00:00:00"/>
    <d v="2025-06-24T00:00:00"/>
    <d v="2025-07-14T00:00:00"/>
    <x v="4"/>
    <n v="12"/>
    <m/>
    <n v="4370.66"/>
    <s v="USD"/>
    <n v="3758.7675999999997"/>
    <n v="4370.66"/>
    <n v="0"/>
    <n v="0"/>
    <n v="0"/>
    <n v="0"/>
    <x v="6"/>
    <x v="1"/>
    <x v="10"/>
    <x v="1"/>
    <d v="2025-08-28T00:00:00"/>
    <s v="agosto"/>
    <n v="2025"/>
    <x v="0"/>
    <x v="0"/>
    <n v="0.05"/>
    <n v="0"/>
    <n v="0"/>
    <d v="2024-10-30T00:00:00"/>
  </r>
  <r>
    <x v="0"/>
    <n v="208"/>
    <n v="1"/>
    <d v="2025-03-20T00:00:00"/>
    <d v="2025-06-24T00:00:00"/>
    <d v="2025-07-14T00:00:00"/>
    <x v="4"/>
    <n v="12"/>
    <m/>
    <n v="4370.66"/>
    <s v="USD"/>
    <n v="3758.7675999999997"/>
    <n v="4370.66"/>
    <n v="0"/>
    <n v="0"/>
    <n v="0"/>
    <n v="0"/>
    <x v="6"/>
    <x v="1"/>
    <x v="10"/>
    <x v="1"/>
    <d v="2025-08-28T00:00:00"/>
    <s v="agosto"/>
    <n v="2025"/>
    <x v="0"/>
    <x v="0"/>
    <n v="0.05"/>
    <n v="0"/>
    <n v="0"/>
    <d v="2024-10-30T00:00:00"/>
  </r>
  <r>
    <x v="0"/>
    <n v="209"/>
    <n v="1"/>
    <d v="2025-03-20T00:00:00"/>
    <d v="2025-04-24T00:00:00"/>
    <d v="2025-04-24T00:00:00"/>
    <x v="6"/>
    <n v="12"/>
    <m/>
    <n v="2293.19"/>
    <s v="EUR"/>
    <n v="2293.19"/>
    <n v="2660.1003999999998"/>
    <n v="620.19000000000005"/>
    <n v="620.19000000000005"/>
    <n v="719.42039999999997"/>
    <n v="0.27044858908332936"/>
    <x v="6"/>
    <x v="1"/>
    <x v="9"/>
    <x v="1"/>
    <d v="2025-06-08T00:00:00"/>
    <s v="junio"/>
    <n v="2025"/>
    <x v="0"/>
    <x v="1"/>
    <n v="0.75"/>
    <n v="155.04750000000001"/>
    <n v="179.85509999999999"/>
    <d v="2024-09-01T00:00:00"/>
  </r>
  <r>
    <x v="0"/>
    <n v="210"/>
    <n v="1"/>
    <d v="2025-03-20T00:00:00"/>
    <d v="2025-04-11T00:00:00"/>
    <d v="2025-04-15T00:00:00"/>
    <x v="8"/>
    <n v="12"/>
    <m/>
    <n v="20882.560000000001"/>
    <s v="USD"/>
    <n v="17959.0016"/>
    <n v="20882.560000000001"/>
    <n v="1666.76"/>
    <n v="1433.4135999999999"/>
    <n v="1666.76"/>
    <n v="7.9815884642495935E-2"/>
    <x v="6"/>
    <x v="1"/>
    <x v="9"/>
    <x v="1"/>
    <d v="2025-05-30T00:00:00"/>
    <s v="mayo"/>
    <n v="2025"/>
    <x v="0"/>
    <x v="1"/>
    <n v="0.5"/>
    <n v="716.70679999999993"/>
    <n v="831.37988799999982"/>
    <d v="2025-01-20T00:00:00"/>
  </r>
  <r>
    <x v="0"/>
    <n v="211"/>
    <n v="1"/>
    <d v="2025-03-20T00:00:00"/>
    <d v="2025-03-03T00:00:00"/>
    <d v="2025-03-06T00:00:00"/>
    <x v="8"/>
    <n v="12"/>
    <m/>
    <n v="4088.2"/>
    <s v="USD"/>
    <n v="3515.8519999999999"/>
    <n v="4088.2"/>
    <n v="1068.2"/>
    <n v="918.65200000000004"/>
    <n v="1068.2"/>
    <n v="0.26128858666405758"/>
    <x v="6"/>
    <x v="1"/>
    <x v="5"/>
    <x v="1"/>
    <d v="2025-04-20T00:00:00"/>
    <s v="abril"/>
    <n v="2025"/>
    <x v="0"/>
    <x v="1"/>
    <n v="0.5"/>
    <n v="459.32600000000002"/>
    <n v="532.81816000000003"/>
    <d v="2025-01-20T00:00:00"/>
  </r>
  <r>
    <x v="0"/>
    <n v="212"/>
    <n v="0"/>
    <d v="2025-03-24T00:00:00"/>
    <d v="2025-04-12T00:00:00"/>
    <d v="2025-04-19T00:00:00"/>
    <x v="1"/>
    <n v="13"/>
    <s v="MARC1989"/>
    <n v="17326.09"/>
    <s v="USD"/>
    <n v="14900.437400000001"/>
    <n v="17326.09"/>
    <n v="230.88"/>
    <n v="198.55679999999998"/>
    <n v="230.88"/>
    <n v="1.3325568550088334E-2"/>
    <x v="6"/>
    <x v="1"/>
    <x v="9"/>
    <x v="1"/>
    <d v="2025-06-03T00:00:00"/>
    <s v="junio"/>
    <n v="2025"/>
    <x v="0"/>
    <x v="0"/>
    <n v="0"/>
    <n v="198.55679999999998"/>
    <n v="230.32588799999996"/>
    <d v="2024-09-17T00:00:00"/>
  </r>
  <r>
    <x v="0"/>
    <n v="213"/>
    <n v="1"/>
    <d v="2025-03-24T00:00:00"/>
    <d v="2025-04-18T00:00:00"/>
    <d v="2025-04-23T00:00:00"/>
    <x v="1"/>
    <n v="13"/>
    <s v="MARC1989"/>
    <n v="19973.2"/>
    <s v="USD"/>
    <n v="17176.952000000001"/>
    <n v="19973.2"/>
    <n v="1896.09"/>
    <n v="1630.6373999999998"/>
    <n v="1896.09"/>
    <n v="9.4931708489375752E-2"/>
    <x v="6"/>
    <x v="1"/>
    <x v="9"/>
    <x v="1"/>
    <d v="2025-06-07T00:00:00"/>
    <s v="junio"/>
    <n v="2025"/>
    <x v="0"/>
    <x v="0"/>
    <n v="0"/>
    <n v="1630.6373999999998"/>
    <n v="1891.5393839999997"/>
    <d v="2024-09-17T00:00:00"/>
  </r>
  <r>
    <x v="0"/>
    <n v="214"/>
    <n v="1"/>
    <d v="2025-03-24T00:00:00"/>
    <d v="2025-04-20T00:00:00"/>
    <d v="2025-04-26T00:00:00"/>
    <x v="7"/>
    <n v="13"/>
    <m/>
    <n v="27730.21"/>
    <s v="USD"/>
    <n v="23847.980599999999"/>
    <n v="27730.21"/>
    <n v="5645.2"/>
    <n v="4854.8719999999994"/>
    <n v="5645.2"/>
    <n v="0.20357581136240943"/>
    <x v="6"/>
    <x v="1"/>
    <x v="9"/>
    <x v="1"/>
    <d v="2025-06-10T00:00:00"/>
    <s v="junio"/>
    <n v="2025"/>
    <x v="0"/>
    <x v="1"/>
    <n v="0.5"/>
    <n v="2427.4359999999997"/>
    <n v="2815.8257599999993"/>
    <d v="2025-01-08T00:00:00"/>
  </r>
  <r>
    <x v="0"/>
    <n v="215"/>
    <n v="1"/>
    <d v="2025-03-24T00:00:00"/>
    <d v="2025-02-20T00:00:00"/>
    <d v="2025-09-13T00:00:00"/>
    <x v="8"/>
    <n v="13"/>
    <m/>
    <n v="33148.04"/>
    <s v="EUR"/>
    <n v="33148.04"/>
    <n v="38451.7264"/>
    <n v="3673.52"/>
    <n v="3673.52"/>
    <n v="4261.2831999999999"/>
    <n v="0.11082163530634088"/>
    <x v="6"/>
    <x v="1"/>
    <x v="8"/>
    <x v="1"/>
    <d v="2025-10-28T00:00:00"/>
    <s v="octubre"/>
    <n v="2025"/>
    <x v="0"/>
    <x v="1"/>
    <n v="0.5"/>
    <n v="1836.76"/>
    <n v="2130.6415999999999"/>
    <d v="2025-01-20T00:00:00"/>
  </r>
  <r>
    <x v="0"/>
    <n v="216"/>
    <n v="1"/>
    <d v="2025-03-25T00:00:00"/>
    <d v="2025-03-17T00:00:00"/>
    <d v="2025-03-22T00:00:00"/>
    <x v="1"/>
    <n v="13"/>
    <s v="JAIMEG"/>
    <n v="58328.6"/>
    <s v="USD"/>
    <n v="50162.595999999998"/>
    <n v="58328.6"/>
    <n v="5832.86"/>
    <n v="5016.2595999999994"/>
    <n v="5832.86"/>
    <n v="9.9999999999999992E-2"/>
    <x v="6"/>
    <x v="1"/>
    <x v="5"/>
    <x v="1"/>
    <d v="2025-05-06T00:00:00"/>
    <s v="mayo"/>
    <n v="2025"/>
    <x v="0"/>
    <x v="0"/>
    <n v="0"/>
    <n v="5016.2595999999994"/>
    <n v="5818.8611359999986"/>
    <d v="2024-09-17T00:00:00"/>
  </r>
  <r>
    <x v="0"/>
    <n v="217"/>
    <n v="1"/>
    <d v="2025-03-25T00:00:00"/>
    <d v="2025-03-27T00:00:00"/>
    <d v="2025-03-31T00:00:00"/>
    <x v="8"/>
    <n v="13"/>
    <m/>
    <n v="3574"/>
    <s v="USD"/>
    <n v="3073.64"/>
    <n v="3574"/>
    <n v="266.95999999999998"/>
    <n v="229.58559999999997"/>
    <n v="266.95999999999998"/>
    <n v="7.4695019585898151E-2"/>
    <x v="6"/>
    <x v="1"/>
    <x v="5"/>
    <x v="1"/>
    <d v="2025-05-15T00:00:00"/>
    <s v="mayo"/>
    <n v="2025"/>
    <x v="0"/>
    <x v="1"/>
    <n v="0.5"/>
    <n v="114.79279999999999"/>
    <n v="133.15964799999998"/>
    <d v="2025-01-20T00:00:00"/>
  </r>
  <r>
    <x v="0"/>
    <n v="218"/>
    <n v="1"/>
    <d v="2025-03-26T00:00:00"/>
    <d v="2025-07-27T00:00:00"/>
    <d v="2025-08-05T00:00:00"/>
    <x v="1"/>
    <n v="13"/>
    <s v="MARC1989,MARIELLAP"/>
    <n v="90597.7"/>
    <s v="USD"/>
    <n v="77914.021999999997"/>
    <n v="90597.7"/>
    <n v="12468.3"/>
    <n v="10722.737999999999"/>
    <n v="12468.3"/>
    <n v="0.13762269903099084"/>
    <x v="6"/>
    <x v="1"/>
    <x v="3"/>
    <x v="1"/>
    <d v="2025-09-19T00:00:00"/>
    <s v="septiembre"/>
    <n v="2025"/>
    <x v="0"/>
    <x v="0"/>
    <n v="0"/>
    <n v="10722.737999999999"/>
    <n v="12438.376079999998"/>
    <d v="2024-09-17T00:00:00"/>
  </r>
  <r>
    <x v="0"/>
    <n v="219"/>
    <n v="1"/>
    <d v="2025-03-26T00:00:00"/>
    <d v="2025-06-05T00:00:00"/>
    <d v="2025-06-25T00:00:00"/>
    <x v="4"/>
    <n v="13"/>
    <m/>
    <n v="10185.200000000001"/>
    <s v="EUR"/>
    <n v="10185.200000000001"/>
    <n v="11814.832"/>
    <n v="496.02"/>
    <n v="496.02"/>
    <n v="575.38319999999999"/>
    <n v="4.8700074618073276E-2"/>
    <x v="6"/>
    <x v="1"/>
    <x v="10"/>
    <x v="1"/>
    <d v="2025-08-09T00:00:00"/>
    <s v="agosto"/>
    <n v="2025"/>
    <x v="0"/>
    <x v="0"/>
    <n v="0.05"/>
    <n v="471.21899999999999"/>
    <n v="546.61403999999993"/>
    <d v="2024-10-30T00:00:00"/>
  </r>
  <r>
    <x v="0"/>
    <n v="220"/>
    <n v="1"/>
    <d v="2025-03-06T00:00:00"/>
    <d v="2025-04-30T00:00:00"/>
    <d v="2025-05-05T00:00:00"/>
    <x v="4"/>
    <n v="10"/>
    <m/>
    <n v="9173.7000000000007"/>
    <s v="EUR"/>
    <n v="9173.7000000000007"/>
    <n v="10641.492"/>
    <n v="924.52"/>
    <n v="924.52"/>
    <n v="1072.4431999999999"/>
    <n v="0.10077940198611246"/>
    <x v="6"/>
    <x v="1"/>
    <x v="9"/>
    <x v="1"/>
    <d v="2025-06-19T00:00:00"/>
    <s v="junio"/>
    <n v="2025"/>
    <x v="0"/>
    <x v="0"/>
    <n v="0.05"/>
    <n v="878.29399999999998"/>
    <n v="1018.8210399999999"/>
    <d v="2024-10-30T00:00:00"/>
  </r>
  <r>
    <x v="0"/>
    <n v="221"/>
    <n v="1"/>
    <d v="2025-03-26T00:00:00"/>
    <d v="2025-06-29T00:00:00"/>
    <d v="2025-07-06T00:00:00"/>
    <x v="8"/>
    <n v="13"/>
    <m/>
    <n v="23018"/>
    <s v="USD"/>
    <n v="19795.48"/>
    <n v="23018"/>
    <n v="2035.16"/>
    <n v="1750.2376000000002"/>
    <n v="2035.16"/>
    <n v="8.8416022243461651E-2"/>
    <x v="6"/>
    <x v="1"/>
    <x v="10"/>
    <x v="1"/>
    <d v="2025-08-20T00:00:00"/>
    <s v="agosto"/>
    <n v="2025"/>
    <x v="0"/>
    <x v="1"/>
    <n v="0.5"/>
    <n v="875.11880000000008"/>
    <n v="1015.1378080000001"/>
    <d v="2025-01-20T00:00:00"/>
  </r>
  <r>
    <x v="0"/>
    <n v="222"/>
    <n v="0"/>
    <d v="2025-03-11T00:00:00"/>
    <d v="2025-07-15T00:00:00"/>
    <d v="2025-08-25T00:00:00"/>
    <x v="4"/>
    <n v="11"/>
    <s v="JAIMEG"/>
    <n v="84169.55"/>
    <s v="USD"/>
    <n v="72385.812999999995"/>
    <n v="84169.55"/>
    <n v="12749.55"/>
    <n v="10964.612999999999"/>
    <n v="12749.55"/>
    <n v="0.15147461284989644"/>
    <x v="6"/>
    <x v="1"/>
    <x v="3"/>
    <x v="1"/>
    <d v="2025-10-09T00:00:00"/>
    <s v="octubre"/>
    <n v="2025"/>
    <x v="0"/>
    <x v="0"/>
    <n v="0.05"/>
    <n v="10416.38235"/>
    <n v="12083.003525999999"/>
    <d v="2024-10-30T00:00:00"/>
  </r>
  <r>
    <x v="0"/>
    <n v="223"/>
    <n v="1"/>
    <d v="2025-03-26T00:00:00"/>
    <d v="2025-04-21T00:00:00"/>
    <d v="2025-06-12T00:00:00"/>
    <x v="1"/>
    <n v="13"/>
    <s v="MARC1989"/>
    <n v="12539.51"/>
    <s v="USD"/>
    <n v="10783.9786"/>
    <n v="12539.51"/>
    <n v="0"/>
    <n v="0"/>
    <n v="0"/>
    <n v="0"/>
    <x v="6"/>
    <x v="1"/>
    <x v="9"/>
    <x v="1"/>
    <d v="2025-07-27T00:00:00"/>
    <s v="julio"/>
    <n v="2025"/>
    <x v="0"/>
    <x v="0"/>
    <n v="0"/>
    <n v="0"/>
    <n v="0"/>
    <d v="2024-09-17T00:00:00"/>
  </r>
  <r>
    <x v="0"/>
    <n v="225"/>
    <n v="1"/>
    <d v="2025-03-31T00:00:00"/>
    <d v="2025-04-17T00:00:00"/>
    <d v="2025-04-26T00:00:00"/>
    <x v="15"/>
    <n v="14"/>
    <s v="JAIMEG"/>
    <n v="1912.84"/>
    <s v="EUR"/>
    <n v="1912.84"/>
    <n v="2218.8943999999997"/>
    <n v="160.72"/>
    <n v="160.72"/>
    <n v="186.43519999999998"/>
    <n v="8.4021664122456666E-2"/>
    <x v="6"/>
    <x v="1"/>
    <x v="9"/>
    <x v="1"/>
    <d v="2025-06-10T00:00:00"/>
    <s v="junio"/>
    <n v="2025"/>
    <x v="1"/>
    <x v="0"/>
    <n v="7.0000000000000007E-2"/>
    <n v="149.46959999999999"/>
    <n v="173.38473599999998"/>
    <d v="2025-03-17T00:00:00"/>
  </r>
  <r>
    <x v="0"/>
    <n v="226"/>
    <n v="1"/>
    <d v="2025-03-31T00:00:00"/>
    <d v="2025-06-17T00:00:00"/>
    <d v="2025-07-13T00:00:00"/>
    <x v="1"/>
    <n v="14"/>
    <s v="MARC1989,MARIELLAP"/>
    <n v="30570.31"/>
    <s v="USD"/>
    <n v="26290.4666"/>
    <n v="30570.31"/>
    <n v="3833.87"/>
    <n v="3297.1281999999997"/>
    <n v="3833.87"/>
    <n v="0.12541155127311432"/>
    <x v="6"/>
    <x v="1"/>
    <x v="10"/>
    <x v="1"/>
    <d v="2025-08-27T00:00:00"/>
    <s v="agosto"/>
    <n v="2025"/>
    <x v="0"/>
    <x v="0"/>
    <n v="0"/>
    <n v="3297.1281999999997"/>
    <n v="3824.6687119999992"/>
    <d v="2024-09-17T00:00:00"/>
  </r>
  <r>
    <x v="0"/>
    <n v="227"/>
    <n v="1"/>
    <d v="2025-03-31T00:00:00"/>
    <d v="2025-06-16T00:00:00"/>
    <d v="2025-06-18T00:00:00"/>
    <x v="8"/>
    <n v="14"/>
    <m/>
    <n v="1822.35"/>
    <s v="USD"/>
    <n v="1567.221"/>
    <n v="1822.35"/>
    <n v="195.71"/>
    <n v="168.31059999999999"/>
    <n v="195.71"/>
    <n v="0.10739429857052707"/>
    <x v="6"/>
    <x v="1"/>
    <x v="10"/>
    <x v="1"/>
    <d v="2025-08-02T00:00:00"/>
    <s v="agosto"/>
    <n v="2025"/>
    <x v="0"/>
    <x v="1"/>
    <n v="0.5"/>
    <n v="84.155299999999997"/>
    <n v="97.620147999999986"/>
    <d v="2025-01-20T00:00:00"/>
  </r>
  <r>
    <x v="0"/>
    <n v="228"/>
    <n v="1"/>
    <d v="2025-03-31T00:00:00"/>
    <d v="2025-04-14T00:00:00"/>
    <d v="2025-04-22T00:00:00"/>
    <x v="7"/>
    <n v="14"/>
    <m/>
    <n v="31520"/>
    <s v="USD"/>
    <n v="27107.200000000001"/>
    <n v="31520"/>
    <n v="4977.6400000000003"/>
    <n v="4280.7704000000003"/>
    <n v="4977.6400000000003"/>
    <n v="0.15792005076142132"/>
    <x v="6"/>
    <x v="1"/>
    <x v="9"/>
    <x v="1"/>
    <d v="2025-06-06T00:00:00"/>
    <s v="junio"/>
    <n v="2025"/>
    <x v="0"/>
    <x v="1"/>
    <n v="0.5"/>
    <n v="2140.3852000000002"/>
    <n v="2482.8468320000002"/>
    <d v="2025-01-08T00:00:00"/>
  </r>
  <r>
    <x v="0"/>
    <n v="229"/>
    <n v="1"/>
    <d v="2025-04-01T00:00:00"/>
    <d v="2025-09-03T00:00:00"/>
    <d v="2025-09-18T00:00:00"/>
    <x v="7"/>
    <n v="14"/>
    <m/>
    <n v="20656.189999999999"/>
    <s v="USD"/>
    <n v="17764.323399999997"/>
    <n v="20656.189999999999"/>
    <n v="1679.57"/>
    <n v="1444.4302"/>
    <n v="1679.57"/>
    <n v="8.1310735426039379E-2"/>
    <x v="7"/>
    <x v="1"/>
    <x v="6"/>
    <x v="1"/>
    <d v="2025-11-02T00:00:00"/>
    <s v="noviembre"/>
    <n v="2025"/>
    <x v="0"/>
    <x v="1"/>
    <n v="0.5"/>
    <n v="722.21510000000001"/>
    <n v="837.76951599999995"/>
    <d v="2025-01-08T00:00:00"/>
  </r>
  <r>
    <x v="0"/>
    <n v="230"/>
    <n v="1"/>
    <d v="2025-04-01T00:00:00"/>
    <d v="2025-04-04T00:00:00"/>
    <d v="2025-04-06T00:00:00"/>
    <x v="1"/>
    <n v="14"/>
    <s v="MARC1989"/>
    <n v="707.47"/>
    <s v="USD"/>
    <n v="608.42420000000004"/>
    <n v="707.47"/>
    <n v="64.31"/>
    <n v="55.306600000000003"/>
    <n v="64.31"/>
    <n v="9.0901380977285257E-2"/>
    <x v="7"/>
    <x v="1"/>
    <x v="9"/>
    <x v="1"/>
    <d v="2025-05-21T00:00:00"/>
    <s v="mayo"/>
    <n v="2025"/>
    <x v="0"/>
    <x v="0"/>
    <n v="0"/>
    <n v="55.306600000000003"/>
    <n v="64.155655999999993"/>
    <d v="2024-09-17T00:00:00"/>
  </r>
  <r>
    <x v="0"/>
    <n v="232"/>
    <n v="1"/>
    <d v="2025-04-01T00:00:00"/>
    <d v="2025-02-25T00:00:00"/>
    <d v="2025-02-26T00:00:00"/>
    <x v="2"/>
    <n v="14"/>
    <m/>
    <n v="51558.95"/>
    <s v="MXN"/>
    <n v="2474.8296"/>
    <n v="2887.3011999999999"/>
    <n v="3552"/>
    <n v="170.49600000000001"/>
    <n v="198.91200000000001"/>
    <n v="6.8892015838181345E-2"/>
    <x v="7"/>
    <x v="1"/>
    <x v="8"/>
    <x v="1"/>
    <d v="2025-04-12T00:00:00"/>
    <s v="abril"/>
    <n v="2025"/>
    <x v="0"/>
    <x v="1"/>
    <n v="0.5"/>
    <n v="85.248000000000005"/>
    <n v="98.887680000000003"/>
    <d v="2024-09-01T00:00:00"/>
  </r>
  <r>
    <x v="0"/>
    <n v="235"/>
    <n v="1"/>
    <d v="2025-04-02T00:00:00"/>
    <d v="2025-02-20T00:00:00"/>
    <d v="2025-02-20T00:00:00"/>
    <x v="1"/>
    <n v="14"/>
    <s v="MARC1989"/>
    <n v="2120.8000000000002"/>
    <s v="USD"/>
    <n v="1823.8880000000001"/>
    <n v="2120.8000000000002"/>
    <n v="181.23"/>
    <n v="155.8578"/>
    <n v="181.23"/>
    <n v="8.5453602414183316E-2"/>
    <x v="7"/>
    <x v="1"/>
    <x v="8"/>
    <x v="1"/>
    <d v="2025-04-06T00:00:00"/>
    <s v="abril"/>
    <n v="2025"/>
    <x v="0"/>
    <x v="0"/>
    <n v="0"/>
    <n v="155.8578"/>
    <n v="180.79504799999998"/>
    <d v="2024-09-17T00:00:00"/>
  </r>
  <r>
    <x v="0"/>
    <n v="236"/>
    <n v="1"/>
    <d v="2025-04-02T00:00:00"/>
    <d v="2025-01-02T00:00:00"/>
    <d v="2025-01-17T00:00:00"/>
    <x v="1"/>
    <n v="14"/>
    <m/>
    <n v="13318.8"/>
    <s v="USD"/>
    <n v="11454.168"/>
    <n v="13318.8"/>
    <n v="1138.1500000000001"/>
    <n v="978.80900000000008"/>
    <n v="1138.1500000000001"/>
    <n v="8.5454395290867055E-2"/>
    <x v="7"/>
    <x v="1"/>
    <x v="7"/>
    <x v="1"/>
    <d v="2025-03-03T00:00:00"/>
    <s v="marzo"/>
    <n v="2025"/>
    <x v="0"/>
    <x v="0"/>
    <n v="0"/>
    <n v="978.80900000000008"/>
    <n v="1135.4184399999999"/>
    <d v="2024-09-17T00:00:00"/>
  </r>
  <r>
    <x v="0"/>
    <n v="237"/>
    <n v="1"/>
    <d v="2025-04-02T00:00:00"/>
    <d v="2025-02-09T00:00:00"/>
    <d v="2025-02-09T00:00:00"/>
    <x v="1"/>
    <n v="14"/>
    <m/>
    <n v="4100"/>
    <s v="EUR"/>
    <n v="4100"/>
    <n v="4756"/>
    <n v="707.65"/>
    <n v="707.65"/>
    <n v="820.87399999999991"/>
    <n v="0.17259756097560974"/>
    <x v="7"/>
    <x v="1"/>
    <x v="8"/>
    <x v="1"/>
    <d v="2025-03-26T00:00:00"/>
    <s v="marzo"/>
    <n v="2025"/>
    <x v="0"/>
    <x v="0"/>
    <n v="0"/>
    <n v="707.65"/>
    <n v="820.87399999999991"/>
    <d v="2024-09-17T00:00:00"/>
  </r>
  <r>
    <x v="0"/>
    <n v="238"/>
    <n v="1"/>
    <d v="2025-04-02T00:00:00"/>
    <d v="2025-07-18T00:00:00"/>
    <d v="2025-08-29T00:00:00"/>
    <x v="1"/>
    <n v="14"/>
    <s v="MARC1989,MARIELLAP"/>
    <n v="133523.04999999999"/>
    <s v="USD"/>
    <n v="114829.82299999999"/>
    <n v="133523.04999999999"/>
    <n v="18763.04"/>
    <n v="16136.214400000001"/>
    <n v="18763.04"/>
    <n v="0.14052285354476252"/>
    <x v="7"/>
    <x v="1"/>
    <x v="3"/>
    <x v="1"/>
    <d v="2025-10-13T00:00:00"/>
    <s v="octubre"/>
    <n v="2025"/>
    <x v="0"/>
    <x v="0"/>
    <n v="0"/>
    <n v="16136.214400000001"/>
    <n v="18718.008704"/>
    <d v="2024-09-17T00:00:00"/>
  </r>
  <r>
    <x v="0"/>
    <n v="239"/>
    <n v="0"/>
    <d v="2025-04-03T00:00:00"/>
    <d v="2025-04-02T00:00:00"/>
    <d v="2025-12-23T00:00:00"/>
    <x v="6"/>
    <n v="14"/>
    <m/>
    <n v="101527.25"/>
    <s v="USD"/>
    <n v="87313.434999999998"/>
    <n v="101527.25"/>
    <n v="2335.31"/>
    <n v="2008.3665999999998"/>
    <n v="2335.31"/>
    <n v="2.3001804934143295E-2"/>
    <x v="7"/>
    <x v="1"/>
    <x v="9"/>
    <x v="1"/>
    <d v="2026-02-06T00:00:00"/>
    <s v="febrero"/>
    <n v="2026"/>
    <x v="0"/>
    <x v="1"/>
    <n v="0.75"/>
    <n v="502.09164999999985"/>
    <n v="582.42631399999982"/>
    <d v="2024-09-01T00:00:00"/>
  </r>
  <r>
    <x v="0"/>
    <n v="241"/>
    <n v="1"/>
    <d v="2025-04-03T00:00:00"/>
    <d v="2025-04-29T00:00:00"/>
    <d v="2025-05-05T00:00:00"/>
    <x v="1"/>
    <n v="14"/>
    <s v="JAIMEG,MARIELLAP"/>
    <n v="50770.04"/>
    <s v="USD"/>
    <n v="43662.234400000001"/>
    <n v="50770.04"/>
    <n v="6228.85"/>
    <n v="5356.8110000000006"/>
    <n v="6228.85"/>
    <n v="0.1226875141323505"/>
    <x v="7"/>
    <x v="1"/>
    <x v="9"/>
    <x v="1"/>
    <d v="2025-06-19T00:00:00"/>
    <s v="junio"/>
    <n v="2025"/>
    <x v="0"/>
    <x v="0"/>
    <n v="0"/>
    <n v="5356.8110000000006"/>
    <n v="6213.9007600000004"/>
    <d v="2024-09-17T00:00:00"/>
  </r>
  <r>
    <x v="0"/>
    <n v="243"/>
    <n v="1"/>
    <d v="2025-04-05T00:00:00"/>
    <d v="2025-05-13T00:00:00"/>
    <d v="2025-05-22T00:00:00"/>
    <x v="12"/>
    <n v="14"/>
    <m/>
    <n v="3693.34"/>
    <s v="EUR"/>
    <n v="3693.34"/>
    <n v="4284.2744000000002"/>
    <n v="312.31"/>
    <n v="312.31"/>
    <n v="362.27959999999996"/>
    <n v="8.456031667812873E-2"/>
    <x v="7"/>
    <x v="1"/>
    <x v="4"/>
    <x v="1"/>
    <d v="2025-07-06T00:00:00"/>
    <s v="julio"/>
    <n v="2025"/>
    <x v="0"/>
    <x v="1"/>
    <n v="0.5"/>
    <n v="156.155"/>
    <n v="181.13979999999998"/>
    <d v="2025-01-20T00:00:00"/>
  </r>
  <r>
    <x v="0"/>
    <n v="244"/>
    <n v="1"/>
    <d v="2025-04-05T00:00:00"/>
    <d v="2025-06-06T00:00:00"/>
    <d v="2025-06-24T00:00:00"/>
    <x v="12"/>
    <n v="14"/>
    <m/>
    <n v="7141.56"/>
    <s v="EUR"/>
    <n v="7141.56"/>
    <n v="8284.2096000000001"/>
    <n v="543.99"/>
    <n v="543.99"/>
    <n v="631.02839999999992"/>
    <n v="7.6172432913817145E-2"/>
    <x v="7"/>
    <x v="1"/>
    <x v="10"/>
    <x v="1"/>
    <d v="2025-08-08T00:00:00"/>
    <s v="agosto"/>
    <n v="2025"/>
    <x v="0"/>
    <x v="1"/>
    <n v="0.5"/>
    <n v="271.995"/>
    <n v="315.51419999999996"/>
    <d v="2025-01-20T00:00:00"/>
  </r>
  <r>
    <x v="0"/>
    <n v="245"/>
    <n v="1"/>
    <d v="2025-04-07T00:00:00"/>
    <d v="2025-04-14T00:00:00"/>
    <d v="2025-04-18T00:00:00"/>
    <x v="1"/>
    <n v="15"/>
    <s v="MARC1989,MARIELLAP"/>
    <n v="35407.11"/>
    <s v="EUR"/>
    <n v="35407.11"/>
    <n v="41072.247599999995"/>
    <n v="4281.16"/>
    <n v="4281.16"/>
    <n v="4966.1455999999998"/>
    <n v="0.12091243820803223"/>
    <x v="7"/>
    <x v="1"/>
    <x v="9"/>
    <x v="1"/>
    <d v="2025-06-02T00:00:00"/>
    <s v="junio"/>
    <n v="2025"/>
    <x v="0"/>
    <x v="0"/>
    <n v="0"/>
    <n v="4281.16"/>
    <n v="4966.1455999999998"/>
    <d v="2024-09-17T00:00:00"/>
  </r>
  <r>
    <x v="0"/>
    <n v="246"/>
    <n v="1"/>
    <d v="2025-04-07T00:00:00"/>
    <d v="2025-01-21T00:00:00"/>
    <d v="2025-02-02T00:00:00"/>
    <x v="6"/>
    <n v="15"/>
    <m/>
    <n v="8683"/>
    <s v="USD"/>
    <n v="7467.38"/>
    <n v="8683"/>
    <n v="747.49"/>
    <n v="642.84140000000002"/>
    <n v="747.49"/>
    <n v="8.6086606011747099E-2"/>
    <x v="7"/>
    <x v="1"/>
    <x v="7"/>
    <x v="1"/>
    <d v="2025-03-19T00:00:00"/>
    <s v="marzo"/>
    <n v="2025"/>
    <x v="0"/>
    <x v="1"/>
    <n v="0.75"/>
    <n v="160.71035000000001"/>
    <n v="186.42400599999999"/>
    <d v="2024-09-01T00:00:00"/>
  </r>
  <r>
    <x v="0"/>
    <n v="248"/>
    <n v="1"/>
    <d v="2025-04-08T00:00:00"/>
    <d v="2025-05-26T00:00:00"/>
    <d v="2025-05-29T00:00:00"/>
    <x v="13"/>
    <n v="15"/>
    <m/>
    <n v="2300"/>
    <s v="USD"/>
    <n v="1978"/>
    <n v="2300"/>
    <n v="185.63"/>
    <n v="159.64179999999999"/>
    <n v="185.63"/>
    <n v="8.0708695652173909E-2"/>
    <x v="7"/>
    <x v="1"/>
    <x v="4"/>
    <x v="1"/>
    <d v="2025-07-13T00:00:00"/>
    <s v="julio"/>
    <n v="2025"/>
    <x v="0"/>
    <x v="1"/>
    <n v="0.5"/>
    <n v="79.820899999999995"/>
    <n v="92.592243999999994"/>
    <d v="2025-02-07T00:00:00"/>
  </r>
  <r>
    <x v="0"/>
    <n v="249"/>
    <n v="1"/>
    <d v="2025-04-08T00:00:00"/>
    <d v="2025-05-09T00:00:00"/>
    <d v="2025-05-11T00:00:00"/>
    <x v="13"/>
    <n v="15"/>
    <m/>
    <n v="9332.16"/>
    <s v="USD"/>
    <n v="8025.6575999999995"/>
    <n v="9332.16"/>
    <n v="540"/>
    <n v="464.4"/>
    <n v="540"/>
    <n v="5.7864417241024584E-2"/>
    <x v="7"/>
    <x v="1"/>
    <x v="4"/>
    <x v="1"/>
    <d v="2025-06-25T00:00:00"/>
    <s v="junio"/>
    <n v="2025"/>
    <x v="0"/>
    <x v="1"/>
    <n v="0.5"/>
    <n v="232.2"/>
    <n v="269.35199999999998"/>
    <d v="2025-02-07T00:00:00"/>
  </r>
  <r>
    <x v="0"/>
    <n v="250"/>
    <n v="1"/>
    <d v="2025-04-08T00:00:00"/>
    <d v="2025-05-15T00:00:00"/>
    <d v="2025-06-03T00:00:00"/>
    <x v="1"/>
    <n v="15"/>
    <s v="MARC1989,MARIELLAP"/>
    <n v="16740.849999999999"/>
    <s v="EUR"/>
    <n v="16740.849999999999"/>
    <n v="19419.385999999999"/>
    <n v="532.95000000000005"/>
    <n v="532.95000000000005"/>
    <n v="618.22199999999998"/>
    <n v="3.1835301074915556E-2"/>
    <x v="7"/>
    <x v="1"/>
    <x v="4"/>
    <x v="1"/>
    <d v="2025-07-18T00:00:00"/>
    <s v="julio"/>
    <n v="2025"/>
    <x v="0"/>
    <x v="0"/>
    <n v="0"/>
    <n v="532.95000000000005"/>
    <n v="618.22199999999998"/>
    <d v="2024-09-17T00:00:00"/>
  </r>
  <r>
    <x v="0"/>
    <n v="251"/>
    <n v="1"/>
    <d v="2025-04-08T00:00:00"/>
    <d v="2025-05-14T00:00:00"/>
    <d v="2025-05-30T00:00:00"/>
    <x v="12"/>
    <n v="15"/>
    <m/>
    <n v="9187.42"/>
    <s v="EUR"/>
    <n v="9187.42"/>
    <n v="10657.4072"/>
    <n v="714.98"/>
    <n v="714.98"/>
    <n v="829.3768"/>
    <n v="7.7821630011472215E-2"/>
    <x v="7"/>
    <x v="1"/>
    <x v="4"/>
    <x v="1"/>
    <d v="2025-07-14T00:00:00"/>
    <s v="julio"/>
    <n v="2025"/>
    <x v="0"/>
    <x v="1"/>
    <n v="0.5"/>
    <n v="357.49"/>
    <n v="414.6884"/>
    <d v="2025-01-20T00:00:00"/>
  </r>
  <r>
    <x v="0"/>
    <n v="252"/>
    <n v="1"/>
    <d v="2025-04-09T00:00:00"/>
    <d v="2025-05-10T00:00:00"/>
    <d v="2025-05-20T00:00:00"/>
    <x v="7"/>
    <n v="15"/>
    <m/>
    <n v="6474.58"/>
    <s v="USD"/>
    <n v="5568.1387999999997"/>
    <n v="6474.58"/>
    <n v="430.02"/>
    <n v="369.81719999999996"/>
    <n v="430.02"/>
    <n v="6.6416663320246247E-2"/>
    <x v="7"/>
    <x v="1"/>
    <x v="4"/>
    <x v="1"/>
    <d v="2025-07-04T00:00:00"/>
    <s v="julio"/>
    <n v="2025"/>
    <x v="0"/>
    <x v="1"/>
    <n v="0.5"/>
    <n v="184.90859999999998"/>
    <n v="214.49397599999995"/>
    <d v="2025-01-08T00:00:00"/>
  </r>
  <r>
    <x v="0"/>
    <n v="253"/>
    <n v="1"/>
    <d v="2025-04-09T00:00:00"/>
    <d v="2025-04-19T00:00:00"/>
    <d v="2025-04-21T00:00:00"/>
    <x v="4"/>
    <n v="15"/>
    <m/>
    <n v="733.5"/>
    <s v="USD"/>
    <n v="630.80999999999995"/>
    <n v="733.5"/>
    <n v="55.13"/>
    <n v="47.411799999999999"/>
    <n v="55.13"/>
    <n v="7.5160190865712351E-2"/>
    <x v="7"/>
    <x v="1"/>
    <x v="9"/>
    <x v="1"/>
    <d v="2025-06-05T00:00:00"/>
    <s v="junio"/>
    <n v="2025"/>
    <x v="0"/>
    <x v="0"/>
    <n v="0.05"/>
    <n v="45.04121"/>
    <n v="52.247803599999997"/>
    <d v="2024-10-30T00:00:00"/>
  </r>
  <r>
    <x v="0"/>
    <n v="254"/>
    <n v="1"/>
    <d v="2025-04-10T00:00:00"/>
    <d v="2025-04-12T00:00:00"/>
    <d v="2025-04-21T00:00:00"/>
    <x v="1"/>
    <n v="15"/>
    <m/>
    <n v="41437.379999999997"/>
    <s v="USD"/>
    <n v="35636.146799999995"/>
    <n v="41437.379999999997"/>
    <n v="633.53"/>
    <n v="544.83579999999995"/>
    <n v="633.53"/>
    <n v="1.5288852721866104E-2"/>
    <x v="7"/>
    <x v="1"/>
    <x v="9"/>
    <x v="1"/>
    <d v="2025-06-05T00:00:00"/>
    <s v="junio"/>
    <n v="2025"/>
    <x v="0"/>
    <x v="0"/>
    <n v="0"/>
    <n v="544.83579999999995"/>
    <n v="632.00952799999993"/>
    <d v="2024-09-17T00:00:00"/>
  </r>
  <r>
    <x v="0"/>
    <n v="255"/>
    <n v="1"/>
    <d v="2025-04-10T00:00:00"/>
    <d v="2025-04-12T00:00:00"/>
    <d v="2025-04-20T00:00:00"/>
    <x v="4"/>
    <n v="15"/>
    <s v="JAIMEG"/>
    <n v="141358"/>
    <s v="EUR"/>
    <n v="141358"/>
    <n v="163975.28"/>
    <n v="18438"/>
    <n v="18438"/>
    <n v="21388.079999999998"/>
    <n v="0.13043478260869565"/>
    <x v="7"/>
    <x v="1"/>
    <x v="9"/>
    <x v="1"/>
    <d v="2025-06-04T00:00:00"/>
    <s v="junio"/>
    <n v="2025"/>
    <x v="0"/>
    <x v="0"/>
    <n v="0.05"/>
    <n v="17516.099999999999"/>
    <n v="20318.675999999996"/>
    <d v="2024-10-30T00:00:00"/>
  </r>
  <r>
    <x v="0"/>
    <n v="256"/>
    <n v="0"/>
    <d v="2025-04-11T00:00:00"/>
    <d v="2025-04-12T00:00:00"/>
    <d v="2025-04-21T00:00:00"/>
    <x v="1"/>
    <n v="15"/>
    <s v="JORGEP,MARC1989"/>
    <n v="734.63"/>
    <s v="USD"/>
    <n v="631.78179999999998"/>
    <n v="734.63"/>
    <n v="0"/>
    <n v="0"/>
    <n v="0"/>
    <n v="0"/>
    <x v="7"/>
    <x v="1"/>
    <x v="9"/>
    <x v="1"/>
    <d v="2025-06-05T00:00:00"/>
    <s v="junio"/>
    <n v="2025"/>
    <x v="0"/>
    <x v="0"/>
    <n v="0"/>
    <n v="0"/>
    <n v="0"/>
    <d v="2024-09-17T00:00:00"/>
  </r>
  <r>
    <x v="0"/>
    <n v="257"/>
    <n v="0"/>
    <d v="2025-04-11T00:00:00"/>
    <d v="2026-02-03T00:00:00"/>
    <d v="2026-02-08T00:00:00"/>
    <x v="6"/>
    <n v="15"/>
    <m/>
    <n v="22879.21"/>
    <s v="USD"/>
    <n v="19676.120599999998"/>
    <n v="22879.21"/>
    <n v="2285.2800000000002"/>
    <n v="1965.3408000000002"/>
    <n v="2285.2800000000002"/>
    <n v="9.9884567692678214E-2"/>
    <x v="7"/>
    <x v="1"/>
    <x v="8"/>
    <x v="2"/>
    <d v="2026-03-25T00:00:00"/>
    <s v="marzo"/>
    <n v="2026"/>
    <x v="0"/>
    <x v="1"/>
    <n v="0.75"/>
    <n v="491.33519999999999"/>
    <n v="569.94883199999992"/>
    <d v="2024-09-01T00:00:00"/>
  </r>
  <r>
    <x v="0"/>
    <n v="258"/>
    <n v="1"/>
    <d v="2025-04-14T00:00:00"/>
    <d v="2025-04-22T00:00:00"/>
    <d v="2025-04-26T00:00:00"/>
    <x v="1"/>
    <n v="16"/>
    <m/>
    <n v="2530"/>
    <s v="EUR"/>
    <n v="2530"/>
    <n v="2934.7999999999997"/>
    <n v="253"/>
    <n v="253"/>
    <n v="293.47999999999996"/>
    <n v="0.1"/>
    <x v="7"/>
    <x v="1"/>
    <x v="9"/>
    <x v="1"/>
    <d v="2025-06-10T00:00:00"/>
    <s v="junio"/>
    <n v="2025"/>
    <x v="0"/>
    <x v="0"/>
    <n v="0"/>
    <n v="253"/>
    <n v="293.47999999999996"/>
    <d v="2024-09-17T00:00:00"/>
  </r>
  <r>
    <x v="0"/>
    <n v="259"/>
    <n v="1"/>
    <d v="2025-04-15T00:00:00"/>
    <d v="2025-06-16T00:00:00"/>
    <d v="2025-07-20T00:00:00"/>
    <x v="16"/>
    <n v="16"/>
    <s v="JAIMEG"/>
    <n v="1938.9"/>
    <s v="USD"/>
    <n v="1667.454"/>
    <n v="1938.9"/>
    <n v="375"/>
    <n v="322.5"/>
    <n v="375"/>
    <n v="0.19340863376141113"/>
    <x v="7"/>
    <x v="1"/>
    <x v="10"/>
    <x v="1"/>
    <d v="2025-09-03T00:00:00"/>
    <s v="septiembre"/>
    <n v="2025"/>
    <x v="1"/>
    <x v="0"/>
    <n v="7.0000000000000007E-2"/>
    <n v="299.92500000000001"/>
    <n v="347.91300000000001"/>
    <d v="2025-03-17T00:00:00"/>
  </r>
  <r>
    <x v="0"/>
    <n v="260"/>
    <n v="1"/>
    <d v="2025-04-15T00:00:00"/>
    <d v="2025-04-14T00:00:00"/>
    <d v="2025-04-23T00:00:00"/>
    <x v="4"/>
    <n v="16"/>
    <m/>
    <n v="42478.42"/>
    <s v="USD"/>
    <n v="36531.441200000001"/>
    <n v="42478.42"/>
    <n v="1959.9"/>
    <n v="1685.5140000000001"/>
    <n v="1959.9"/>
    <n v="4.6138721732117159E-2"/>
    <x v="7"/>
    <x v="1"/>
    <x v="9"/>
    <x v="1"/>
    <d v="2025-06-07T00:00:00"/>
    <s v="junio"/>
    <n v="2025"/>
    <x v="0"/>
    <x v="0"/>
    <n v="0.05"/>
    <n v="1601.2383000000002"/>
    <n v="1857.4364280000002"/>
    <d v="2024-10-30T00:00:00"/>
  </r>
  <r>
    <x v="0"/>
    <n v="261"/>
    <n v="1"/>
    <d v="2025-04-15T00:00:00"/>
    <d v="2025-10-25T00:00:00"/>
    <d v="2025-11-08T00:00:00"/>
    <x v="1"/>
    <n v="16"/>
    <s v="MARC1989,MARIELLAP"/>
    <n v="226603.09"/>
    <s v="EUR"/>
    <n v="226603.09"/>
    <n v="262859.58439999999"/>
    <n v="22686.6"/>
    <n v="22686.6"/>
    <n v="26316.455999999998"/>
    <n v="0.10011602224841681"/>
    <x v="7"/>
    <x v="1"/>
    <x v="0"/>
    <x v="1"/>
    <d v="2025-12-23T00:00:00"/>
    <s v="diciembre"/>
    <n v="2025"/>
    <x v="0"/>
    <x v="0"/>
    <n v="0"/>
    <n v="22686.6"/>
    <n v="26316.455999999998"/>
    <d v="2024-09-17T00:00:00"/>
  </r>
  <r>
    <x v="0"/>
    <n v="262"/>
    <n v="0"/>
    <d v="2025-04-16T00:00:00"/>
    <d v="2025-11-05T00:00:00"/>
    <d v="2026-01-07T00:00:00"/>
    <x v="9"/>
    <n v="16"/>
    <s v="DIANAM,JAIMEG,MARIELLAP"/>
    <n v="285959.34999999998"/>
    <s v="USD"/>
    <n v="245925.04099999997"/>
    <n v="285959.34999999998"/>
    <n v="30585.73"/>
    <n v="26303.727800000001"/>
    <n v="30585.73"/>
    <n v="0.10695831417997"/>
    <x v="7"/>
    <x v="1"/>
    <x v="2"/>
    <x v="1"/>
    <d v="2026-02-21T00:00:00"/>
    <s v="febrero"/>
    <n v="2026"/>
    <x v="0"/>
    <x v="0"/>
    <n v="0.05"/>
    <n v="24988.541410000002"/>
    <n v="28986.708035600001"/>
    <d v="2025-03-03T00:00:00"/>
  </r>
  <r>
    <x v="0"/>
    <n v="263"/>
    <n v="1"/>
    <d v="2025-04-21T00:00:00"/>
    <d v="2025-03-15T00:00:00"/>
    <d v="2025-04-23T00:00:00"/>
    <x v="4"/>
    <n v="17"/>
    <m/>
    <n v="465327.21"/>
    <s v="MXN"/>
    <n v="22335.70608"/>
    <n v="26058.323760000003"/>
    <n v="0"/>
    <n v="0"/>
    <n v="0"/>
    <n v="0"/>
    <x v="7"/>
    <x v="1"/>
    <x v="5"/>
    <x v="1"/>
    <d v="2025-06-07T00:00:00"/>
    <s v="junio"/>
    <n v="2025"/>
    <x v="0"/>
    <x v="0"/>
    <n v="0.05"/>
    <n v="0"/>
    <n v="0"/>
    <d v="2024-10-30T00:00:00"/>
  </r>
  <r>
    <x v="0"/>
    <n v="264"/>
    <n v="1"/>
    <d v="2025-04-21T00:00:00"/>
    <d v="2025-06-15T00:00:00"/>
    <d v="2025-06-16T00:00:00"/>
    <x v="4"/>
    <n v="17"/>
    <m/>
    <n v="953.5"/>
    <s v="CHF"/>
    <n v="1020.245"/>
    <n v="1191.875"/>
    <n v="86.02"/>
    <n v="92.041399999999996"/>
    <n v="107.52499999999999"/>
    <n v="9.0214997378080752E-2"/>
    <x v="7"/>
    <x v="1"/>
    <x v="10"/>
    <x v="1"/>
    <d v="2025-07-31T00:00:00"/>
    <s v="julio"/>
    <n v="2025"/>
    <x v="0"/>
    <x v="0"/>
    <n v="0.05"/>
    <n v="87.439329999999998"/>
    <n v="101.42962279999999"/>
    <d v="2024-10-30T00:00:00"/>
  </r>
  <r>
    <x v="0"/>
    <n v="265"/>
    <n v="1"/>
    <d v="2025-04-21T00:00:00"/>
    <d v="2025-01-22T00:00:00"/>
    <d v="2025-01-22T00:00:00"/>
    <x v="4"/>
    <n v="17"/>
    <s v="JAIMEG"/>
    <n v="256.52999999999997"/>
    <s v="EUR"/>
    <n v="256.52999999999997"/>
    <n v="297.57479999999993"/>
    <n v="0"/>
    <n v="0"/>
    <n v="0"/>
    <n v="0"/>
    <x v="7"/>
    <x v="1"/>
    <x v="7"/>
    <x v="1"/>
    <d v="2025-03-08T00:00:00"/>
    <s v="marzo"/>
    <n v="2025"/>
    <x v="0"/>
    <x v="0"/>
    <n v="0.05"/>
    <n v="0"/>
    <n v="0"/>
    <d v="2024-10-30T00:00:00"/>
  </r>
  <r>
    <x v="0"/>
    <n v="266"/>
    <n v="1"/>
    <d v="2025-04-21T00:00:00"/>
    <d v="2025-01-20T00:00:00"/>
    <d v="2025-04-21T00:00:00"/>
    <x v="4"/>
    <n v="17"/>
    <m/>
    <n v="390"/>
    <s v="USD"/>
    <n v="335.4"/>
    <n v="390"/>
    <n v="0"/>
    <n v="0"/>
    <n v="0"/>
    <n v="0"/>
    <x v="7"/>
    <x v="1"/>
    <x v="7"/>
    <x v="1"/>
    <d v="2025-06-05T00:00:00"/>
    <s v="junio"/>
    <n v="2025"/>
    <x v="0"/>
    <x v="0"/>
    <n v="0.05"/>
    <n v="0"/>
    <n v="0"/>
    <d v="2024-10-30T00:00:00"/>
  </r>
  <r>
    <x v="0"/>
    <n v="267"/>
    <n v="1"/>
    <d v="2025-04-21T00:00:00"/>
    <d v="2025-03-26T00:00:00"/>
    <d v="2025-03-27T00:00:00"/>
    <x v="4"/>
    <n v="17"/>
    <s v="JAIMEG"/>
    <n v="926.6"/>
    <s v="USD"/>
    <n v="796.87599999999998"/>
    <n v="926.6"/>
    <n v="0"/>
    <n v="0"/>
    <n v="0"/>
    <n v="0"/>
    <x v="7"/>
    <x v="1"/>
    <x v="5"/>
    <x v="1"/>
    <d v="2025-05-11T00:00:00"/>
    <s v="mayo"/>
    <n v="2025"/>
    <x v="0"/>
    <x v="0"/>
    <n v="0.05"/>
    <n v="0"/>
    <n v="0"/>
    <d v="2024-10-30T00:00:00"/>
  </r>
  <r>
    <x v="0"/>
    <n v="268"/>
    <n v="1"/>
    <d v="2025-04-21T00:00:00"/>
    <d v="2025-03-31T00:00:00"/>
    <d v="2025-03-31T00:00:00"/>
    <x v="4"/>
    <n v="17"/>
    <m/>
    <n v="417"/>
    <s v="USD"/>
    <n v="358.62"/>
    <n v="417"/>
    <n v="0"/>
    <n v="0"/>
    <n v="0"/>
    <n v="0"/>
    <x v="7"/>
    <x v="1"/>
    <x v="5"/>
    <x v="1"/>
    <d v="2025-05-15T00:00:00"/>
    <s v="mayo"/>
    <n v="2025"/>
    <x v="0"/>
    <x v="0"/>
    <n v="0.05"/>
    <n v="0"/>
    <n v="0"/>
    <d v="2024-10-30T00:00:00"/>
  </r>
  <r>
    <x v="0"/>
    <n v="269"/>
    <n v="1"/>
    <d v="2025-04-21T00:00:00"/>
    <d v="2025-04-06T00:00:00"/>
    <d v="2025-04-06T00:00:00"/>
    <x v="4"/>
    <n v="17"/>
    <m/>
    <n v="698"/>
    <s v="USD"/>
    <n v="600.28"/>
    <n v="698"/>
    <n v="0"/>
    <n v="0"/>
    <n v="0"/>
    <n v="0"/>
    <x v="7"/>
    <x v="1"/>
    <x v="9"/>
    <x v="1"/>
    <d v="2025-05-21T00:00:00"/>
    <s v="mayo"/>
    <n v="2025"/>
    <x v="0"/>
    <x v="0"/>
    <n v="0.05"/>
    <n v="0"/>
    <n v="0"/>
    <d v="2024-10-30T00:00:00"/>
  </r>
  <r>
    <x v="0"/>
    <n v="270"/>
    <n v="1"/>
    <d v="2025-04-21T00:00:00"/>
    <d v="2025-03-10T00:00:00"/>
    <d v="2025-03-10T00:00:00"/>
    <x v="4"/>
    <n v="17"/>
    <m/>
    <n v="396.07"/>
    <s v="USD"/>
    <n v="340.62020000000001"/>
    <n v="396.07"/>
    <n v="0"/>
    <n v="0"/>
    <n v="0"/>
    <n v="0"/>
    <x v="7"/>
    <x v="1"/>
    <x v="5"/>
    <x v="1"/>
    <d v="2025-04-24T00:00:00"/>
    <s v="abril"/>
    <n v="2025"/>
    <x v="0"/>
    <x v="0"/>
    <n v="0.05"/>
    <n v="0"/>
    <n v="0"/>
    <d v="2024-10-30T00:00:00"/>
  </r>
  <r>
    <x v="0"/>
    <n v="271"/>
    <n v="1"/>
    <d v="2025-04-21T00:00:00"/>
    <d v="2025-04-14T00:00:00"/>
    <d v="2025-04-23T00:00:00"/>
    <x v="4"/>
    <n v="17"/>
    <s v="JAIMEG"/>
    <n v="1019.5"/>
    <s v="USD"/>
    <n v="876.77"/>
    <n v="1019.5"/>
    <n v="27.57"/>
    <n v="23.7102"/>
    <n v="27.57"/>
    <n v="2.7042667974497305E-2"/>
    <x v="7"/>
    <x v="1"/>
    <x v="9"/>
    <x v="1"/>
    <d v="2025-06-07T00:00:00"/>
    <s v="junio"/>
    <n v="2025"/>
    <x v="0"/>
    <x v="0"/>
    <n v="0.05"/>
    <n v="22.52469"/>
    <n v="26.128640399999998"/>
    <d v="2024-10-30T00:00:00"/>
  </r>
  <r>
    <x v="0"/>
    <n v="273"/>
    <n v="1"/>
    <d v="2025-04-21T00:00:00"/>
    <d v="2025-04-30T00:00:00"/>
    <d v="2025-05-05T00:00:00"/>
    <x v="4"/>
    <n v="17"/>
    <m/>
    <n v="3613.5"/>
    <s v="EUR"/>
    <n v="3613.5"/>
    <n v="4191.66"/>
    <n v="308.79000000000002"/>
    <n v="308.79000000000002"/>
    <n v="358.19639999999998"/>
    <n v="8.5454545454545464E-2"/>
    <x v="7"/>
    <x v="1"/>
    <x v="9"/>
    <x v="1"/>
    <d v="2025-06-19T00:00:00"/>
    <s v="junio"/>
    <n v="2025"/>
    <x v="0"/>
    <x v="0"/>
    <n v="0.05"/>
    <n v="293.35050000000001"/>
    <n v="340.28658000000001"/>
    <d v="2024-10-30T00:00:00"/>
  </r>
  <r>
    <x v="0"/>
    <n v="274"/>
    <n v="1"/>
    <d v="2025-04-21T00:00:00"/>
    <d v="2025-03-21T00:00:00"/>
    <d v="2025-03-21T00:00:00"/>
    <x v="4"/>
    <n v="17"/>
    <m/>
    <n v="555.49"/>
    <s v="USD"/>
    <n v="477.72140000000002"/>
    <n v="555.49"/>
    <n v="0"/>
    <n v="0"/>
    <n v="0"/>
    <n v="0"/>
    <x v="7"/>
    <x v="1"/>
    <x v="5"/>
    <x v="1"/>
    <d v="2025-05-05T00:00:00"/>
    <s v="mayo"/>
    <n v="2025"/>
    <x v="0"/>
    <x v="0"/>
    <n v="0.05"/>
    <n v="0"/>
    <n v="0"/>
    <d v="2024-10-30T00:00:00"/>
  </r>
  <r>
    <x v="0"/>
    <n v="275"/>
    <n v="1"/>
    <d v="2025-04-22T00:00:00"/>
    <d v="2025-06-02T00:00:00"/>
    <d v="2025-06-04T00:00:00"/>
    <x v="4"/>
    <n v="17"/>
    <s v="JAIMEG"/>
    <n v="9724.7999999999993"/>
    <s v="EUR"/>
    <n v="9724.7999999999993"/>
    <n v="11280.767999999998"/>
    <n v="1309.08"/>
    <n v="1309.08"/>
    <n v="1518.5327999999997"/>
    <n v="0.13461253701875617"/>
    <x v="7"/>
    <x v="1"/>
    <x v="10"/>
    <x v="1"/>
    <d v="2025-07-19T00:00:00"/>
    <s v="julio"/>
    <n v="2025"/>
    <x v="0"/>
    <x v="0"/>
    <n v="0.05"/>
    <n v="1243.626"/>
    <n v="1442.6061599999998"/>
    <d v="2024-10-30T00:00:00"/>
  </r>
  <r>
    <x v="0"/>
    <n v="276"/>
    <n v="1"/>
    <d v="2025-04-22T00:00:00"/>
    <d v="2025-05-01T00:00:00"/>
    <d v="2025-05-05T00:00:00"/>
    <x v="14"/>
    <n v="17"/>
    <m/>
    <n v="187114.16"/>
    <s v="MXN"/>
    <n v="8981.4796800000004"/>
    <n v="10478.392960000001"/>
    <n v="13501.8"/>
    <n v="648.08640000000003"/>
    <n v="756.10079999999994"/>
    <n v="7.2158087875337715E-2"/>
    <x v="7"/>
    <x v="1"/>
    <x v="4"/>
    <x v="1"/>
    <d v="2025-06-19T00:00:00"/>
    <s v="junio"/>
    <n v="2025"/>
    <x v="0"/>
    <x v="1"/>
    <n v="0.5"/>
    <n v="324.04320000000001"/>
    <n v="375.89011199999999"/>
    <d v="2025-02-17T00:00:00"/>
  </r>
  <r>
    <x v="0"/>
    <n v="278"/>
    <n v="0"/>
    <d v="2025-04-23T00:00:00"/>
    <d v="2025-11-12T00:00:00"/>
    <d v="2025-11-25T00:00:00"/>
    <x v="7"/>
    <n v="17"/>
    <m/>
    <n v="29618.04"/>
    <s v="USD"/>
    <n v="25471.5144"/>
    <n v="29618.04"/>
    <n v="3653.06"/>
    <n v="3141.6315999999997"/>
    <n v="3653.06"/>
    <n v="0.12333901905730425"/>
    <x v="7"/>
    <x v="1"/>
    <x v="2"/>
    <x v="1"/>
    <d v="2026-01-09T00:00:00"/>
    <s v="enero"/>
    <n v="2026"/>
    <x v="0"/>
    <x v="1"/>
    <n v="0.5"/>
    <n v="1570.8157999999999"/>
    <n v="1822.1463279999998"/>
    <d v="2025-01-08T00:00:00"/>
  </r>
  <r>
    <x v="0"/>
    <n v="279"/>
    <n v="1"/>
    <d v="2025-04-23T00:00:00"/>
    <d v="2025-05-22T00:00:00"/>
    <d v="2025-06-05T00:00:00"/>
    <x v="7"/>
    <n v="17"/>
    <m/>
    <n v="51013.32"/>
    <s v="USD"/>
    <n v="43871.455199999997"/>
    <n v="51013.32"/>
    <n v="4405.49"/>
    <n v="3788.7213999999999"/>
    <n v="4405.49"/>
    <n v="8.6359601766754251E-2"/>
    <x v="7"/>
    <x v="1"/>
    <x v="4"/>
    <x v="1"/>
    <d v="2025-07-20T00:00:00"/>
    <s v="julio"/>
    <n v="2025"/>
    <x v="0"/>
    <x v="1"/>
    <n v="0.5"/>
    <n v="1894.3607"/>
    <n v="2197.458412"/>
    <d v="2025-01-08T00:00:00"/>
  </r>
  <r>
    <x v="0"/>
    <n v="280"/>
    <n v="1"/>
    <d v="2025-04-24T00:00:00"/>
    <d v="2025-05-05T00:00:00"/>
    <d v="2025-05-06T00:00:00"/>
    <x v="1"/>
    <n v="17"/>
    <s v="MARC1989"/>
    <n v="1143.8699999999999"/>
    <s v="USD"/>
    <n v="983.7281999999999"/>
    <n v="1143.8699999999999"/>
    <n v="94.04"/>
    <n v="80.874400000000009"/>
    <n v="94.04"/>
    <n v="8.2212139491375791E-2"/>
    <x v="7"/>
    <x v="1"/>
    <x v="4"/>
    <x v="1"/>
    <d v="2025-06-20T00:00:00"/>
    <s v="junio"/>
    <n v="2025"/>
    <x v="0"/>
    <x v="0"/>
    <n v="0"/>
    <n v="80.874400000000009"/>
    <n v="93.814304000000007"/>
    <d v="2024-09-17T00:00:00"/>
  </r>
  <r>
    <x v="0"/>
    <n v="281"/>
    <n v="1"/>
    <d v="2025-04-24T00:00:00"/>
    <d v="2024-12-28T00:00:00"/>
    <d v="2024-12-28T00:00:00"/>
    <x v="1"/>
    <n v="17"/>
    <m/>
    <n v="4403.08"/>
    <s v="USD"/>
    <n v="3786.6487999999999"/>
    <n v="4403.08"/>
    <n v="400.28"/>
    <n v="344.24079999999998"/>
    <n v="400.28"/>
    <n v="9.0909090909090912E-2"/>
    <x v="7"/>
    <x v="1"/>
    <x v="1"/>
    <x v="0"/>
    <d v="2025-02-11T00:00:00"/>
    <s v="febrero"/>
    <n v="2025"/>
    <x v="0"/>
    <x v="0"/>
    <n v="0"/>
    <n v="344.24079999999998"/>
    <n v="399.31932799999993"/>
    <d v="2024-09-17T00:00:00"/>
  </r>
  <r>
    <x v="0"/>
    <n v="282"/>
    <n v="1"/>
    <d v="2025-04-24T00:00:00"/>
    <d v="2025-07-24T00:00:00"/>
    <d v="2025-08-03T00:00:00"/>
    <x v="1"/>
    <n v="17"/>
    <m/>
    <n v="26704.61"/>
    <s v="USD"/>
    <n v="22965.964599999999"/>
    <n v="26704.61"/>
    <n v="1741.22"/>
    <n v="1497.4492"/>
    <n v="1741.22"/>
    <n v="6.5202974317917398E-2"/>
    <x v="7"/>
    <x v="1"/>
    <x v="3"/>
    <x v="1"/>
    <d v="2025-09-17T00:00:00"/>
    <s v="septiembre"/>
    <n v="2025"/>
    <x v="0"/>
    <x v="0"/>
    <n v="0"/>
    <n v="1497.4492"/>
    <n v="1737.041072"/>
    <d v="2024-09-17T00:00:00"/>
  </r>
  <r>
    <x v="0"/>
    <n v="283"/>
    <n v="1"/>
    <d v="2025-04-25T00:00:00"/>
    <d v="2024-12-19T00:00:00"/>
    <d v="2024-12-31T00:00:00"/>
    <x v="1"/>
    <n v="17"/>
    <s v="MARC1989"/>
    <n v="3108"/>
    <s v="USD"/>
    <n v="2672.88"/>
    <n v="3108"/>
    <n v="151.41999999999999"/>
    <n v="130.22119999999998"/>
    <n v="151.41999999999999"/>
    <n v="4.8719433719433713E-2"/>
    <x v="7"/>
    <x v="1"/>
    <x v="1"/>
    <x v="0"/>
    <d v="2025-02-14T00:00:00"/>
    <s v="febrero"/>
    <n v="2025"/>
    <x v="0"/>
    <x v="0"/>
    <n v="0"/>
    <n v="130.22119999999998"/>
    <n v="151.05659199999997"/>
    <d v="2024-09-17T00:00:00"/>
  </r>
  <r>
    <x v="0"/>
    <n v="284"/>
    <n v="1"/>
    <d v="2025-04-25T00:00:00"/>
    <d v="2024-12-28T00:00:00"/>
    <d v="2024-12-28T00:00:00"/>
    <x v="1"/>
    <n v="17"/>
    <m/>
    <n v="19328.54"/>
    <s v="USD"/>
    <n v="16622.544399999999"/>
    <n v="19328.54"/>
    <n v="1757.14"/>
    <n v="1511.1404"/>
    <n v="1757.14"/>
    <n v="9.0909090909090912E-2"/>
    <x v="7"/>
    <x v="1"/>
    <x v="1"/>
    <x v="0"/>
    <d v="2025-02-11T00:00:00"/>
    <s v="febrero"/>
    <n v="2025"/>
    <x v="0"/>
    <x v="0"/>
    <n v="0"/>
    <n v="1511.1404"/>
    <n v="1752.9228639999999"/>
    <d v="2024-09-17T00:00:00"/>
  </r>
  <r>
    <x v="0"/>
    <n v="285"/>
    <n v="1"/>
    <d v="2025-04-25T00:00:00"/>
    <d v="2024-12-28T00:00:00"/>
    <d v="2024-12-28T00:00:00"/>
    <x v="1"/>
    <n v="17"/>
    <m/>
    <n v="4276.47"/>
    <s v="USD"/>
    <n v="3677.7642000000001"/>
    <n v="4276.47"/>
    <n v="388.77"/>
    <n v="334.34219999999999"/>
    <n v="388.77"/>
    <n v="9.0909090909090912E-2"/>
    <x v="7"/>
    <x v="1"/>
    <x v="1"/>
    <x v="0"/>
    <d v="2025-02-11T00:00:00"/>
    <s v="febrero"/>
    <n v="2025"/>
    <x v="0"/>
    <x v="0"/>
    <n v="0"/>
    <n v="334.34219999999999"/>
    <n v="387.83695199999994"/>
    <d v="2024-09-17T00:00:00"/>
  </r>
  <r>
    <x v="0"/>
    <n v="286"/>
    <n v="1"/>
    <d v="2025-04-25T00:00:00"/>
    <d v="2025-01-11T00:00:00"/>
    <d v="2025-01-11T00:00:00"/>
    <x v="1"/>
    <n v="17"/>
    <m/>
    <n v="2297.91"/>
    <s v="USD"/>
    <n v="1976.2025999999998"/>
    <n v="2297.91"/>
    <n v="208.91"/>
    <n v="179.6626"/>
    <n v="208.91"/>
    <n v="9.0913047073210004E-2"/>
    <x v="7"/>
    <x v="1"/>
    <x v="7"/>
    <x v="1"/>
    <d v="2025-02-25T00:00:00"/>
    <s v="febrero"/>
    <n v="2025"/>
    <x v="0"/>
    <x v="0"/>
    <n v="0"/>
    <n v="179.6626"/>
    <n v="208.40861599999999"/>
    <d v="2024-09-17T00:00:00"/>
  </r>
  <r>
    <x v="0"/>
    <n v="287"/>
    <n v="0"/>
    <d v="2025-04-25T00:00:00"/>
    <d v="2025-06-25T00:00:00"/>
    <d v="2025-07-10T00:00:00"/>
    <x v="12"/>
    <n v="17"/>
    <m/>
    <n v="3806.23"/>
    <s v="EUR"/>
    <n v="3806.23"/>
    <n v="4415.2267999999995"/>
    <n v="350.97"/>
    <n v="350.97"/>
    <n v="407.12520000000001"/>
    <n v="9.220935151054982E-2"/>
    <x v="7"/>
    <x v="1"/>
    <x v="10"/>
    <x v="1"/>
    <d v="2025-08-24T00:00:00"/>
    <s v="agosto"/>
    <n v="2025"/>
    <x v="0"/>
    <x v="1"/>
    <n v="0.5"/>
    <n v="175.48500000000001"/>
    <n v="203.5626"/>
    <d v="2025-01-20T00:00:00"/>
  </r>
  <r>
    <x v="0"/>
    <n v="288"/>
    <n v="1"/>
    <d v="2025-04-25T00:00:00"/>
    <d v="2025-06-29T00:00:00"/>
    <d v="2025-07-26T00:00:00"/>
    <x v="1"/>
    <n v="17"/>
    <s v="JAIMEG,MARIELLAP"/>
    <n v="36460.839999999997"/>
    <s v="USD"/>
    <n v="31356.322399999997"/>
    <n v="36460.839999999997"/>
    <n v="4564.99"/>
    <n v="3925.8914"/>
    <n v="4564.99"/>
    <n v="0.12520254607408937"/>
    <x v="7"/>
    <x v="1"/>
    <x v="10"/>
    <x v="1"/>
    <d v="2025-09-09T00:00:00"/>
    <s v="septiembre"/>
    <n v="2025"/>
    <x v="0"/>
    <x v="0"/>
    <n v="0"/>
    <n v="3925.8914"/>
    <n v="4554.0340239999996"/>
    <d v="2024-09-17T00:00:00"/>
  </r>
  <r>
    <x v="0"/>
    <n v="289"/>
    <n v="1"/>
    <d v="2025-04-28T00:00:00"/>
    <d v="2025-05-14T00:00:00"/>
    <d v="2025-05-18T00:00:00"/>
    <x v="1"/>
    <n v="18"/>
    <s v="MARC1989,MARIELLAP"/>
    <n v="2070.1999999999998"/>
    <s v="USD"/>
    <n v="1780.3719999999998"/>
    <n v="2070.1999999999998"/>
    <n v="276.39"/>
    <n v="237.69539999999998"/>
    <n v="276.39"/>
    <n v="0.13350883972563038"/>
    <x v="7"/>
    <x v="1"/>
    <x v="4"/>
    <x v="1"/>
    <d v="2025-07-02T00:00:00"/>
    <s v="julio"/>
    <n v="2025"/>
    <x v="0"/>
    <x v="0"/>
    <n v="0"/>
    <n v="237.69539999999998"/>
    <n v="275.72666399999997"/>
    <d v="2024-09-17T00:00:00"/>
  </r>
  <r>
    <x v="0"/>
    <n v="290"/>
    <n v="1"/>
    <d v="2025-04-28T00:00:00"/>
    <d v="2025-05-16T00:00:00"/>
    <d v="2025-05-19T00:00:00"/>
    <x v="1"/>
    <n v="18"/>
    <s v="JAIMEG,MARIELLAP"/>
    <n v="3334.46"/>
    <s v="USD"/>
    <n v="2867.6356000000001"/>
    <n v="3334.46"/>
    <n v="664.46"/>
    <n v="571.43560000000002"/>
    <n v="664.46"/>
    <n v="0.19927064652147575"/>
    <x v="7"/>
    <x v="1"/>
    <x v="4"/>
    <x v="1"/>
    <d v="2025-07-03T00:00:00"/>
    <s v="julio"/>
    <n v="2025"/>
    <x v="0"/>
    <x v="0"/>
    <n v="0"/>
    <n v="571.43560000000002"/>
    <n v="662.86529599999994"/>
    <d v="2024-09-17T00:00:00"/>
  </r>
  <r>
    <x v="0"/>
    <n v="291"/>
    <n v="1"/>
    <d v="2025-04-28T00:00:00"/>
    <d v="2025-06-03T00:00:00"/>
    <d v="2025-07-02T00:00:00"/>
    <x v="4"/>
    <n v="18"/>
    <s v="JAIMEG"/>
    <n v="44219"/>
    <s v="MXN"/>
    <n v="2122.5120000000002"/>
    <n v="2476.2640000000001"/>
    <n v="700"/>
    <n v="33.6"/>
    <n v="39.200000000000003"/>
    <n v="1.5830299192654742E-2"/>
    <x v="7"/>
    <x v="1"/>
    <x v="10"/>
    <x v="1"/>
    <d v="2025-08-16T00:00:00"/>
    <s v="agosto"/>
    <n v="2025"/>
    <x v="0"/>
    <x v="0"/>
    <n v="0.05"/>
    <n v="31.92"/>
    <n v="37.027200000000001"/>
    <d v="2024-10-30T00:00:00"/>
  </r>
  <r>
    <x v="0"/>
    <n v="292"/>
    <n v="1"/>
    <d v="2025-04-29T00:00:00"/>
    <d v="2025-04-22T00:00:00"/>
    <d v="2025-05-10T00:00:00"/>
    <x v="1"/>
    <n v="18"/>
    <s v="MARC1989"/>
    <n v="12738.93"/>
    <s v="EUR"/>
    <n v="12738.93"/>
    <n v="14777.158799999999"/>
    <n v="1327.97"/>
    <n v="1327.97"/>
    <n v="1540.4451999999999"/>
    <n v="0.10424501900866086"/>
    <x v="7"/>
    <x v="1"/>
    <x v="9"/>
    <x v="1"/>
    <d v="2025-06-24T00:00:00"/>
    <s v="junio"/>
    <n v="2025"/>
    <x v="0"/>
    <x v="0"/>
    <n v="0"/>
    <n v="1327.97"/>
    <n v="1540.4451999999999"/>
    <d v="2024-09-17T00:00:00"/>
  </r>
  <r>
    <x v="0"/>
    <n v="293"/>
    <n v="1"/>
    <d v="2025-04-29T00:00:00"/>
    <d v="2025-07-14T00:00:00"/>
    <d v="2025-08-08T00:00:00"/>
    <x v="1"/>
    <n v="18"/>
    <m/>
    <n v="1365.96"/>
    <s v="USD"/>
    <n v="1174.7256"/>
    <n v="1365.96"/>
    <n v="44.56"/>
    <n v="38.321600000000004"/>
    <n v="44.56"/>
    <n v="3.2621745878356617E-2"/>
    <x v="7"/>
    <x v="1"/>
    <x v="3"/>
    <x v="1"/>
    <d v="2025-09-22T00:00:00"/>
    <s v="septiembre"/>
    <n v="2025"/>
    <x v="0"/>
    <x v="0"/>
    <n v="0"/>
    <n v="38.321600000000004"/>
    <n v="44.453056000000004"/>
    <d v="2024-09-17T00:00:00"/>
  </r>
  <r>
    <x v="0"/>
    <n v="294"/>
    <n v="1"/>
    <d v="2025-04-29T00:00:00"/>
    <d v="2025-06-18T00:00:00"/>
    <d v="2025-06-18T00:00:00"/>
    <x v="4"/>
    <n v="18"/>
    <s v="JAIMEG"/>
    <n v="1345.52"/>
    <s v="EUR"/>
    <n v="1345.52"/>
    <n v="1560.8031999999998"/>
    <n v="265.52"/>
    <n v="265.52"/>
    <n v="308.00319999999994"/>
    <n v="0.19733634579939352"/>
    <x v="7"/>
    <x v="1"/>
    <x v="10"/>
    <x v="1"/>
    <d v="2025-08-02T00:00:00"/>
    <s v="agosto"/>
    <n v="2025"/>
    <x v="0"/>
    <x v="0"/>
    <n v="0.05"/>
    <n v="252.24399999999997"/>
    <n v="292.60303999999996"/>
    <d v="2024-10-30T00:00:00"/>
  </r>
  <r>
    <x v="0"/>
    <n v="295"/>
    <n v="0"/>
    <d v="2025-04-29T00:00:00"/>
    <d v="2025-07-16T00:00:00"/>
    <d v="2025-08-29T00:00:00"/>
    <x v="14"/>
    <n v="18"/>
    <m/>
    <n v="180980.6"/>
    <s v="USD"/>
    <n v="155643.31599999999"/>
    <n v="180980.6"/>
    <n v="17472.91"/>
    <n v="15026.702600000001"/>
    <n v="17472.91"/>
    <n v="9.6545762363479851E-2"/>
    <x v="7"/>
    <x v="1"/>
    <x v="3"/>
    <x v="1"/>
    <d v="2025-10-13T00:00:00"/>
    <s v="octubre"/>
    <n v="2025"/>
    <x v="0"/>
    <x v="1"/>
    <n v="0.5"/>
    <n v="7513.3513000000003"/>
    <n v="8715.4875080000002"/>
    <d v="2025-02-17T00:00:00"/>
  </r>
  <r>
    <x v="0"/>
    <n v="296"/>
    <n v="0"/>
    <d v="2025-04-29T00:00:00"/>
    <d v="2025-10-28T00:00:00"/>
    <d v="2025-11-14T00:00:00"/>
    <x v="14"/>
    <n v="18"/>
    <m/>
    <n v="8614.02"/>
    <s v="USD"/>
    <n v="7408.0572000000002"/>
    <n v="8614.02"/>
    <n v="1533.8"/>
    <n v="1319.068"/>
    <n v="1533.8"/>
    <n v="0.17805856034696924"/>
    <x v="7"/>
    <x v="1"/>
    <x v="0"/>
    <x v="1"/>
    <d v="2025-12-29T00:00:00"/>
    <s v="diciembre"/>
    <n v="2025"/>
    <x v="0"/>
    <x v="1"/>
    <n v="0.5"/>
    <n v="659.53399999999999"/>
    <n v="765.05943999999988"/>
    <d v="2025-02-17T00:00:00"/>
  </r>
  <r>
    <x v="0"/>
    <n v="297"/>
    <n v="1"/>
    <d v="2025-04-30T00:00:00"/>
    <d v="2025-05-02T00:00:00"/>
    <d v="2025-05-05T00:00:00"/>
    <x v="7"/>
    <n v="18"/>
    <m/>
    <n v="3967.34"/>
    <s v="USD"/>
    <n v="3411.9124000000002"/>
    <n v="3967.34"/>
    <n v="192.45"/>
    <n v="165.50699999999998"/>
    <n v="192.45"/>
    <n v="4.8508572494416903E-2"/>
    <x v="7"/>
    <x v="1"/>
    <x v="4"/>
    <x v="1"/>
    <d v="2025-06-19T00:00:00"/>
    <s v="junio"/>
    <n v="2025"/>
    <x v="0"/>
    <x v="1"/>
    <n v="0.5"/>
    <n v="82.753499999999988"/>
    <n v="95.994059999999976"/>
    <d v="2025-01-08T00:00:00"/>
  </r>
  <r>
    <x v="0"/>
    <n v="298"/>
    <n v="1"/>
    <d v="2025-04-30T00:00:00"/>
    <d v="2025-05-14T00:00:00"/>
    <d v="2025-05-18T00:00:00"/>
    <x v="13"/>
    <n v="18"/>
    <m/>
    <n v="8244"/>
    <s v="USD"/>
    <n v="7089.84"/>
    <n v="8244"/>
    <n v="600"/>
    <n v="516"/>
    <n v="600"/>
    <n v="7.2780203784570591E-2"/>
    <x v="7"/>
    <x v="1"/>
    <x v="4"/>
    <x v="1"/>
    <d v="2025-07-02T00:00:00"/>
    <s v="julio"/>
    <n v="2025"/>
    <x v="0"/>
    <x v="1"/>
    <n v="0.5"/>
    <n v="258"/>
    <n v="299.27999999999997"/>
    <d v="2025-02-07T00:00:00"/>
  </r>
  <r>
    <x v="0"/>
    <n v="299"/>
    <n v="1"/>
    <d v="2025-05-01T00:00:00"/>
    <d v="2025-07-03T00:00:00"/>
    <d v="2025-07-08T00:00:00"/>
    <x v="8"/>
    <n v="18"/>
    <m/>
    <n v="8185"/>
    <s v="EUR"/>
    <n v="8185"/>
    <n v="9494.5999999999985"/>
    <n v="584.38"/>
    <n v="584.38"/>
    <n v="677.88079999999991"/>
    <n v="7.1396456933414787E-2"/>
    <x v="8"/>
    <x v="1"/>
    <x v="3"/>
    <x v="1"/>
    <d v="2025-08-22T00:00:00"/>
    <s v="agosto"/>
    <n v="2025"/>
    <x v="0"/>
    <x v="1"/>
    <n v="0.5"/>
    <n v="292.19"/>
    <n v="338.94039999999995"/>
    <d v="2025-01-20T00:00:00"/>
  </r>
  <r>
    <x v="0"/>
    <n v="300"/>
    <n v="1"/>
    <d v="2025-05-02T00:00:00"/>
    <d v="2025-03-31T00:00:00"/>
    <d v="2025-04-10T00:00:00"/>
    <x v="1"/>
    <n v="18"/>
    <s v="MARC1989,MARIELLAP"/>
    <n v="48161.65"/>
    <s v="USD"/>
    <n v="41419.019"/>
    <n v="48161.65"/>
    <n v="7107.43"/>
    <n v="6112.3897999999999"/>
    <n v="7107.43"/>
    <n v="0.14757447055904438"/>
    <x v="8"/>
    <x v="1"/>
    <x v="5"/>
    <x v="1"/>
    <d v="2025-05-25T00:00:00"/>
    <s v="mayo"/>
    <n v="2025"/>
    <x v="0"/>
    <x v="0"/>
    <n v="0"/>
    <n v="6112.3897999999999"/>
    <n v="7090.3721679999999"/>
    <d v="2024-09-17T00:00:00"/>
  </r>
  <r>
    <x v="0"/>
    <n v="301"/>
    <n v="1"/>
    <d v="2025-05-02T00:00:00"/>
    <d v="2025-05-03T00:00:00"/>
    <d v="2025-05-07T00:00:00"/>
    <x v="1"/>
    <n v="18"/>
    <s v="MARC1989"/>
    <n v="2408.6799999999998"/>
    <s v="USD"/>
    <n v="2071.4647999999997"/>
    <n v="2408.6799999999998"/>
    <n v="268.68"/>
    <n v="231.06479999999999"/>
    <n v="268.68"/>
    <n v="0.11154657322682965"/>
    <x v="8"/>
    <x v="1"/>
    <x v="4"/>
    <x v="1"/>
    <d v="2025-06-21T00:00:00"/>
    <s v="junio"/>
    <n v="2025"/>
    <x v="0"/>
    <x v="0"/>
    <n v="0"/>
    <n v="231.06479999999999"/>
    <n v="268.035168"/>
    <d v="2024-09-17T00:00:00"/>
  </r>
  <r>
    <x v="0"/>
    <n v="302"/>
    <n v="1"/>
    <d v="2025-05-02T00:00:00"/>
    <d v="2025-01-04T00:00:00"/>
    <d v="2025-08-30T00:00:00"/>
    <x v="6"/>
    <n v="18"/>
    <m/>
    <n v="201580.06"/>
    <s v="USD"/>
    <n v="173358.85159999999"/>
    <n v="201580.06"/>
    <n v="13334.45"/>
    <n v="11467.627"/>
    <n v="13334.45"/>
    <n v="6.6149647936407999E-2"/>
    <x v="8"/>
    <x v="1"/>
    <x v="7"/>
    <x v="1"/>
    <d v="2025-10-14T00:00:00"/>
    <s v="octubre"/>
    <n v="2025"/>
    <x v="0"/>
    <x v="1"/>
    <n v="0.75"/>
    <n v="2866.9067500000001"/>
    <n v="3325.6118299999998"/>
    <d v="2024-09-01T00:00:00"/>
  </r>
  <r>
    <x v="0"/>
    <n v="303"/>
    <n v="1"/>
    <d v="2025-05-02T00:00:00"/>
    <d v="2025-12-20T00:00:00"/>
    <d v="2025-12-27T00:00:00"/>
    <x v="6"/>
    <n v="18"/>
    <m/>
    <n v="22454.27"/>
    <s v="USD"/>
    <n v="19310.672200000001"/>
    <n v="22454.27"/>
    <n v="5729.39"/>
    <n v="4927.2754000000004"/>
    <n v="5729.39"/>
    <n v="0.25515815032062944"/>
    <x v="8"/>
    <x v="1"/>
    <x v="1"/>
    <x v="1"/>
    <d v="2026-02-10T00:00:00"/>
    <s v="febrero"/>
    <n v="2026"/>
    <x v="0"/>
    <x v="1"/>
    <n v="0.75"/>
    <n v="1231.8188500000001"/>
    <n v="1428.909866"/>
    <d v="2024-09-01T00:00:00"/>
  </r>
  <r>
    <x v="0"/>
    <n v="304"/>
    <n v="1"/>
    <d v="2025-05-03T00:00:00"/>
    <d v="2025-08-06T00:00:00"/>
    <d v="2025-08-13T00:00:00"/>
    <x v="3"/>
    <n v="18"/>
    <s v="JORGEP"/>
    <n v="24162"/>
    <s v="EUR"/>
    <n v="24162"/>
    <n v="28027.919999999998"/>
    <n v="1134.67"/>
    <n v="1134.67"/>
    <n v="1316.2172"/>
    <n v="4.6960930386557409E-2"/>
    <x v="8"/>
    <x v="1"/>
    <x v="11"/>
    <x v="1"/>
    <d v="2025-09-27T00:00:00"/>
    <s v="septiembre"/>
    <n v="2025"/>
    <x v="0"/>
    <x v="1"/>
    <n v="0.5"/>
    <n v="567.33500000000004"/>
    <n v="658.10860000000002"/>
    <d v="2024-12-13T00:00:00"/>
  </r>
  <r>
    <x v="0"/>
    <n v="305"/>
    <n v="1"/>
    <d v="2025-05-05T00:00:00"/>
    <d v="2025-05-15T00:00:00"/>
    <d v="2025-05-18T00:00:00"/>
    <x v="1"/>
    <n v="19"/>
    <s v="MARC1989,MARIELLAP"/>
    <n v="16692.39"/>
    <s v="USD"/>
    <n v="14355.455399999999"/>
    <n v="16692.39"/>
    <n v="253.7"/>
    <n v="218.18199999999999"/>
    <n v="253.7"/>
    <n v="1.519854256939839E-2"/>
    <x v="8"/>
    <x v="1"/>
    <x v="4"/>
    <x v="1"/>
    <d v="2025-07-02T00:00:00"/>
    <s v="julio"/>
    <n v="2025"/>
    <x v="0"/>
    <x v="0"/>
    <n v="0"/>
    <n v="218.18199999999999"/>
    <n v="253.09111999999996"/>
    <d v="2024-09-17T00:00:00"/>
  </r>
  <r>
    <x v="0"/>
    <n v="306"/>
    <n v="1"/>
    <d v="2025-05-05T00:00:00"/>
    <d v="2025-07-22T00:00:00"/>
    <d v="2025-08-03T00:00:00"/>
    <x v="1"/>
    <n v="19"/>
    <s v="ISRAELB"/>
    <n v="31962.5"/>
    <s v="USD"/>
    <n v="27487.75"/>
    <n v="31962.5"/>
    <n v="3883.16"/>
    <n v="3339.5175999999997"/>
    <n v="3883.16"/>
    <n v="0.12149112240907312"/>
    <x v="8"/>
    <x v="1"/>
    <x v="3"/>
    <x v="1"/>
    <d v="2025-09-17T00:00:00"/>
    <s v="septiembre"/>
    <n v="2025"/>
    <x v="0"/>
    <x v="0"/>
    <n v="0"/>
    <n v="3339.5175999999997"/>
    <n v="3873.8404159999995"/>
    <d v="2024-09-17T00:00:00"/>
  </r>
  <r>
    <x v="0"/>
    <n v="307"/>
    <n v="1"/>
    <d v="2025-05-05T00:00:00"/>
    <d v="2025-04-23T00:00:00"/>
    <d v="2025-04-26T00:00:00"/>
    <x v="1"/>
    <n v="19"/>
    <s v="MARC1989,MARIELLAP"/>
    <n v="8076"/>
    <s v="USD"/>
    <n v="6945.36"/>
    <n v="8076"/>
    <n v="537"/>
    <n v="461.82"/>
    <n v="537"/>
    <n v="6.6493313521545319E-2"/>
    <x v="8"/>
    <x v="1"/>
    <x v="9"/>
    <x v="1"/>
    <d v="2025-06-10T00:00:00"/>
    <s v="junio"/>
    <n v="2025"/>
    <x v="0"/>
    <x v="0"/>
    <n v="0"/>
    <n v="461.82"/>
    <n v="535.71119999999996"/>
    <d v="2024-09-17T00:00:00"/>
  </r>
  <r>
    <x v="0"/>
    <n v="308"/>
    <n v="1"/>
    <d v="2025-05-05T00:00:00"/>
    <d v="2025-04-10T00:00:00"/>
    <d v="2025-04-12T00:00:00"/>
    <x v="1"/>
    <n v="19"/>
    <s v="MARC1989,MARIELLAP"/>
    <n v="1869.15"/>
    <s v="USD"/>
    <n v="1607.4690000000001"/>
    <n v="1869.15"/>
    <n v="121.26"/>
    <n v="104.28360000000001"/>
    <n v="121.26"/>
    <n v="6.4874408153438728E-2"/>
    <x v="8"/>
    <x v="1"/>
    <x v="9"/>
    <x v="1"/>
    <d v="2025-05-27T00:00:00"/>
    <s v="mayo"/>
    <n v="2025"/>
    <x v="0"/>
    <x v="0"/>
    <n v="0"/>
    <n v="104.28360000000001"/>
    <n v="120.968976"/>
    <d v="2024-09-17T00:00:00"/>
  </r>
  <r>
    <x v="0"/>
    <n v="309"/>
    <n v="1"/>
    <d v="2025-05-06T00:00:00"/>
    <d v="2025-07-19T00:00:00"/>
    <d v="2025-08-15T00:00:00"/>
    <x v="1"/>
    <n v="19"/>
    <s v="ISRAELB"/>
    <n v="10493.96"/>
    <s v="USD"/>
    <n v="9024.8055999999997"/>
    <n v="10493.96"/>
    <n v="989.34"/>
    <n v="850.83240000000001"/>
    <n v="989.34"/>
    <n v="9.4277088915909732E-2"/>
    <x v="8"/>
    <x v="1"/>
    <x v="3"/>
    <x v="1"/>
    <d v="2025-09-29T00:00:00"/>
    <s v="septiembre"/>
    <n v="2025"/>
    <x v="0"/>
    <x v="0"/>
    <n v="0"/>
    <n v="850.83240000000001"/>
    <n v="986.96558399999992"/>
    <d v="2024-09-17T00:00:00"/>
  </r>
  <r>
    <x v="0"/>
    <n v="310"/>
    <n v="1"/>
    <d v="2025-05-07T00:00:00"/>
    <d v="2025-06-12T00:00:00"/>
    <d v="2025-06-30T00:00:00"/>
    <x v="15"/>
    <n v="19"/>
    <s v="JAIMEG"/>
    <n v="1593327.99"/>
    <s v="MXN"/>
    <n v="76479.743520000004"/>
    <n v="89226.367440000002"/>
    <n v="265427.59000000003"/>
    <n v="12740.524320000002"/>
    <n v="14863.945040000002"/>
    <n v="0.16658691221510522"/>
    <x v="8"/>
    <x v="1"/>
    <x v="10"/>
    <x v="1"/>
    <d v="2025-08-14T00:00:00"/>
    <s v="agosto"/>
    <n v="2025"/>
    <x v="1"/>
    <x v="0"/>
    <n v="7.0000000000000007E-2"/>
    <n v="11848.687617600002"/>
    <n v="13744.477636416002"/>
    <d v="2025-03-17T00:00:00"/>
  </r>
  <r>
    <x v="0"/>
    <n v="311"/>
    <n v="1"/>
    <d v="2025-05-07T00:00:00"/>
    <d v="2025-05-20T00:00:00"/>
    <d v="2025-05-22T00:00:00"/>
    <x v="6"/>
    <n v="19"/>
    <m/>
    <n v="2045"/>
    <s v="USD"/>
    <n v="1758.7"/>
    <n v="2045"/>
    <n v="97.88"/>
    <n v="84.1768"/>
    <n v="97.88"/>
    <n v="4.7863080684596576E-2"/>
    <x v="8"/>
    <x v="1"/>
    <x v="4"/>
    <x v="1"/>
    <d v="2025-07-06T00:00:00"/>
    <s v="julio"/>
    <n v="2025"/>
    <x v="0"/>
    <x v="1"/>
    <n v="0.75"/>
    <n v="21.044200000000004"/>
    <n v="24.411272000000004"/>
    <d v="2024-09-01T00:00:00"/>
  </r>
  <r>
    <x v="0"/>
    <n v="312"/>
    <n v="1"/>
    <d v="2025-05-07T00:00:00"/>
    <d v="2025-01-25T00:00:00"/>
    <d v="2025-02-09T00:00:00"/>
    <x v="4"/>
    <n v="19"/>
    <m/>
    <n v="1196"/>
    <s v="USD"/>
    <n v="1028.56"/>
    <n v="1196"/>
    <n v="0"/>
    <n v="0"/>
    <n v="0"/>
    <n v="0"/>
    <x v="8"/>
    <x v="1"/>
    <x v="7"/>
    <x v="1"/>
    <d v="2025-03-26T00:00:00"/>
    <s v="marzo"/>
    <n v="2025"/>
    <x v="0"/>
    <x v="0"/>
    <n v="0.05"/>
    <n v="0"/>
    <n v="0"/>
    <d v="2024-10-30T00:00:00"/>
  </r>
  <r>
    <x v="0"/>
    <n v="313"/>
    <n v="1"/>
    <d v="2025-05-07T00:00:00"/>
    <d v="2025-01-18T00:00:00"/>
    <d v="2025-01-19T00:00:00"/>
    <x v="4"/>
    <n v="19"/>
    <s v="JAIMEG"/>
    <n v="259.64999999999998"/>
    <s v="USD"/>
    <n v="223.29899999999998"/>
    <n v="259.64999999999998"/>
    <n v="0"/>
    <n v="0"/>
    <n v="0"/>
    <n v="0"/>
    <x v="8"/>
    <x v="1"/>
    <x v="7"/>
    <x v="1"/>
    <d v="2025-03-05T00:00:00"/>
    <s v="marzo"/>
    <n v="2025"/>
    <x v="0"/>
    <x v="0"/>
    <n v="0.05"/>
    <n v="0"/>
    <n v="0"/>
    <d v="2024-10-30T00:00:00"/>
  </r>
  <r>
    <x v="0"/>
    <n v="314"/>
    <n v="1"/>
    <d v="2025-05-07T00:00:00"/>
    <d v="2025-02-27T00:00:00"/>
    <d v="2025-03-03T00:00:00"/>
    <x v="4"/>
    <n v="19"/>
    <s v="JAIMEG"/>
    <n v="1029.26"/>
    <s v="USD"/>
    <n v="885.16359999999997"/>
    <n v="1029.26"/>
    <n v="0"/>
    <n v="0"/>
    <n v="0"/>
    <n v="0"/>
    <x v="8"/>
    <x v="1"/>
    <x v="8"/>
    <x v="1"/>
    <d v="2025-04-17T00:00:00"/>
    <s v="abril"/>
    <n v="2025"/>
    <x v="0"/>
    <x v="0"/>
    <n v="0.05"/>
    <n v="0"/>
    <n v="0"/>
    <d v="2024-10-30T00:00:00"/>
  </r>
  <r>
    <x v="0"/>
    <n v="315"/>
    <n v="1"/>
    <d v="2025-05-07T00:00:00"/>
    <d v="2025-03-23T00:00:00"/>
    <s v="0000-00-00"/>
    <x v="4"/>
    <n v="19"/>
    <s v="JAIMEG"/>
    <n v="769.8"/>
    <s v="USD"/>
    <n v="662.02799999999991"/>
    <n v="769.8"/>
    <n v="0"/>
    <n v="0"/>
    <n v="0"/>
    <n v="0"/>
    <x v="8"/>
    <x v="1"/>
    <x v="5"/>
    <x v="1"/>
    <e v="#VALUE!"/>
    <e v="#VALUE!"/>
    <e v="#VALUE!"/>
    <x v="0"/>
    <x v="0"/>
    <n v="0.05"/>
    <n v="0"/>
    <n v="0"/>
    <d v="2024-10-30T00:00:00"/>
  </r>
  <r>
    <x v="0"/>
    <n v="316"/>
    <n v="1"/>
    <d v="2025-05-08T00:00:00"/>
    <d v="2025-03-26T00:00:00"/>
    <d v="2025-03-27T00:00:00"/>
    <x v="4"/>
    <n v="19"/>
    <s v="JAIMEG"/>
    <n v="886.6"/>
    <s v="USD"/>
    <n v="762.476"/>
    <n v="886.6"/>
    <n v="0"/>
    <n v="0"/>
    <n v="0"/>
    <n v="0"/>
    <x v="8"/>
    <x v="1"/>
    <x v="5"/>
    <x v="1"/>
    <d v="2025-05-11T00:00:00"/>
    <s v="mayo"/>
    <n v="2025"/>
    <x v="0"/>
    <x v="0"/>
    <n v="0.05"/>
    <n v="0"/>
    <n v="0"/>
    <d v="2024-10-30T00:00:00"/>
  </r>
  <r>
    <x v="0"/>
    <n v="317"/>
    <n v="1"/>
    <d v="2025-05-08T00:00:00"/>
    <d v="2025-04-06T00:00:00"/>
    <d v="2025-04-06T00:00:00"/>
    <x v="4"/>
    <n v="19"/>
    <s v="JAIMEG"/>
    <n v="695.8"/>
    <s v="USD"/>
    <n v="598.38799999999992"/>
    <n v="695.8"/>
    <n v="0"/>
    <n v="0"/>
    <n v="0"/>
    <n v="0"/>
    <x v="8"/>
    <x v="1"/>
    <x v="9"/>
    <x v="1"/>
    <d v="2025-05-21T00:00:00"/>
    <s v="mayo"/>
    <n v="2025"/>
    <x v="0"/>
    <x v="0"/>
    <n v="0.05"/>
    <n v="0"/>
    <n v="0"/>
    <d v="2024-10-30T00:00:00"/>
  </r>
  <r>
    <x v="0"/>
    <n v="318"/>
    <n v="1"/>
    <d v="2025-05-08T00:00:00"/>
    <d v="2025-04-03T00:00:00"/>
    <d v="2025-04-03T00:00:00"/>
    <x v="4"/>
    <n v="19"/>
    <s v="JAIMEG"/>
    <n v="379"/>
    <s v="USD"/>
    <n v="325.94"/>
    <n v="379"/>
    <n v="0"/>
    <n v="0"/>
    <n v="0"/>
    <n v="0"/>
    <x v="8"/>
    <x v="1"/>
    <x v="9"/>
    <x v="1"/>
    <d v="2025-05-18T00:00:00"/>
    <s v="mayo"/>
    <n v="2025"/>
    <x v="0"/>
    <x v="0"/>
    <n v="0.05"/>
    <n v="0"/>
    <n v="0"/>
    <d v="2024-10-30T00:00:00"/>
  </r>
  <r>
    <x v="0"/>
    <n v="319"/>
    <n v="1"/>
    <d v="2025-05-08T00:00:00"/>
    <d v="2025-04-11T00:00:00"/>
    <d v="2025-04-13T00:00:00"/>
    <x v="4"/>
    <n v="19"/>
    <m/>
    <n v="866.4"/>
    <s v="USD"/>
    <n v="745.10399999999993"/>
    <n v="866.4"/>
    <n v="0"/>
    <n v="0"/>
    <n v="0"/>
    <n v="0"/>
    <x v="8"/>
    <x v="1"/>
    <x v="9"/>
    <x v="1"/>
    <d v="2025-05-28T00:00:00"/>
    <s v="mayo"/>
    <n v="2025"/>
    <x v="0"/>
    <x v="0"/>
    <n v="0.05"/>
    <n v="0"/>
    <n v="0"/>
    <d v="2024-10-30T00:00:00"/>
  </r>
  <r>
    <x v="0"/>
    <n v="320"/>
    <n v="1"/>
    <d v="2025-05-08T00:00:00"/>
    <d v="2025-04-03T00:00:00"/>
    <d v="2025-04-03T00:00:00"/>
    <x v="4"/>
    <n v="19"/>
    <s v="JAIMEG"/>
    <n v="1916"/>
    <s v="USD"/>
    <n v="1647.76"/>
    <n v="1916"/>
    <n v="0"/>
    <n v="0"/>
    <n v="0"/>
    <n v="0"/>
    <x v="8"/>
    <x v="1"/>
    <x v="9"/>
    <x v="1"/>
    <d v="2025-05-18T00:00:00"/>
    <s v="mayo"/>
    <n v="2025"/>
    <x v="0"/>
    <x v="0"/>
    <n v="0.05"/>
    <n v="0"/>
    <n v="0"/>
    <d v="2024-10-30T00:00:00"/>
  </r>
  <r>
    <x v="0"/>
    <n v="321"/>
    <n v="1"/>
    <d v="2025-05-08T00:00:00"/>
    <d v="2025-04-08T00:00:00"/>
    <d v="2025-04-08T00:00:00"/>
    <x v="4"/>
    <n v="19"/>
    <s v="JAIMEG"/>
    <n v="261.60000000000002"/>
    <s v="USD"/>
    <n v="224.97600000000003"/>
    <n v="261.60000000000002"/>
    <n v="0"/>
    <n v="0"/>
    <n v="0"/>
    <n v="0"/>
    <x v="8"/>
    <x v="1"/>
    <x v="9"/>
    <x v="1"/>
    <d v="2025-05-23T00:00:00"/>
    <s v="mayo"/>
    <n v="2025"/>
    <x v="0"/>
    <x v="0"/>
    <n v="0.05"/>
    <n v="0"/>
    <n v="0"/>
    <d v="2024-10-30T00:00:00"/>
  </r>
  <r>
    <x v="0"/>
    <n v="322"/>
    <n v="1"/>
    <d v="2025-05-08T00:00:00"/>
    <d v="2025-07-06T00:00:00"/>
    <d v="2025-07-06T00:00:00"/>
    <x v="4"/>
    <n v="19"/>
    <s v="JAIMEG"/>
    <n v="1401"/>
    <s v="USD"/>
    <n v="1204.8599999999999"/>
    <n v="1401"/>
    <n v="0"/>
    <n v="0"/>
    <n v="0"/>
    <n v="0"/>
    <x v="8"/>
    <x v="1"/>
    <x v="3"/>
    <x v="1"/>
    <d v="2025-08-20T00:00:00"/>
    <s v="agosto"/>
    <n v="2025"/>
    <x v="0"/>
    <x v="0"/>
    <n v="0.05"/>
    <n v="0"/>
    <n v="0"/>
    <d v="2024-10-30T00:00:00"/>
  </r>
  <r>
    <x v="0"/>
    <n v="323"/>
    <n v="1"/>
    <d v="2025-05-08T00:00:00"/>
    <d v="2025-06-09T00:00:00"/>
    <d v="2025-07-14T00:00:00"/>
    <x v="4"/>
    <n v="19"/>
    <m/>
    <n v="60208.3"/>
    <s v="MXN"/>
    <n v="2889.9984000000004"/>
    <n v="3371.6648"/>
    <n v="678.3"/>
    <n v="32.558399999999999"/>
    <n v="37.9848"/>
    <n v="1.1265888590111328E-2"/>
    <x v="8"/>
    <x v="1"/>
    <x v="10"/>
    <x v="1"/>
    <d v="2025-08-28T00:00:00"/>
    <s v="agosto"/>
    <n v="2025"/>
    <x v="0"/>
    <x v="0"/>
    <n v="0.05"/>
    <n v="30.930479999999999"/>
    <n v="35.879356799999996"/>
    <d v="2024-10-30T00:00:00"/>
  </r>
  <r>
    <x v="0"/>
    <n v="324"/>
    <n v="1"/>
    <d v="2025-05-08T00:00:00"/>
    <d v="2025-06-23T00:00:00"/>
    <d v="2025-07-14T00:00:00"/>
    <x v="4"/>
    <n v="19"/>
    <s v="JAIMEG"/>
    <n v="54735"/>
    <s v="MXN"/>
    <n v="2627.28"/>
    <n v="3065.16"/>
    <n v="0"/>
    <n v="0"/>
    <n v="0"/>
    <n v="0"/>
    <x v="8"/>
    <x v="1"/>
    <x v="10"/>
    <x v="1"/>
    <d v="2025-08-28T00:00:00"/>
    <s v="agosto"/>
    <n v="2025"/>
    <x v="0"/>
    <x v="0"/>
    <n v="0.05"/>
    <n v="0"/>
    <n v="0"/>
    <d v="2024-10-30T00:00:00"/>
  </r>
  <r>
    <x v="0"/>
    <n v="325"/>
    <n v="1"/>
    <d v="2025-05-08T00:00:00"/>
    <d v="2025-08-12T00:00:00"/>
    <d v="2025-08-21T00:00:00"/>
    <x v="4"/>
    <n v="19"/>
    <s v="JAIMEG"/>
    <n v="127330"/>
    <s v="MXN"/>
    <n v="6111.84"/>
    <n v="7130.4800000000005"/>
    <n v="0"/>
    <n v="0"/>
    <n v="0"/>
    <n v="0"/>
    <x v="8"/>
    <x v="1"/>
    <x v="11"/>
    <x v="1"/>
    <d v="2025-10-05T00:00:00"/>
    <s v="octubre"/>
    <n v="2025"/>
    <x v="0"/>
    <x v="0"/>
    <n v="0.05"/>
    <n v="0"/>
    <n v="0"/>
    <d v="2024-10-30T00:00:00"/>
  </r>
  <r>
    <x v="0"/>
    <n v="326"/>
    <n v="1"/>
    <d v="2025-05-08T00:00:00"/>
    <d v="2025-02-05T00:00:00"/>
    <d v="2025-02-06T00:00:00"/>
    <x v="4"/>
    <n v="19"/>
    <s v="JAIMEG"/>
    <n v="525"/>
    <s v="EUR"/>
    <n v="525"/>
    <n v="609"/>
    <n v="79.39"/>
    <n v="79.39"/>
    <n v="92.092399999999998"/>
    <n v="0.15121904761904761"/>
    <x v="8"/>
    <x v="1"/>
    <x v="8"/>
    <x v="1"/>
    <d v="2025-03-23T00:00:00"/>
    <s v="marzo"/>
    <n v="2025"/>
    <x v="0"/>
    <x v="0"/>
    <n v="0.05"/>
    <n v="75.420500000000004"/>
    <n v="87.487780000000001"/>
    <d v="2024-10-30T00:00:00"/>
  </r>
  <r>
    <x v="0"/>
    <n v="327"/>
    <n v="1"/>
    <d v="2025-05-08T00:00:00"/>
    <d v="2025-04-08T00:00:00"/>
    <d v="2025-04-16T00:00:00"/>
    <x v="1"/>
    <n v="19"/>
    <m/>
    <n v="10449.41"/>
    <s v="USD"/>
    <n v="8986.4925999999996"/>
    <n v="10449.41"/>
    <n v="1324.76"/>
    <n v="1139.2936"/>
    <n v="1324.76"/>
    <n v="0.12677844969237498"/>
    <x v="8"/>
    <x v="1"/>
    <x v="9"/>
    <x v="1"/>
    <d v="2025-05-31T00:00:00"/>
    <s v="mayo"/>
    <n v="2025"/>
    <x v="0"/>
    <x v="0"/>
    <n v="0"/>
    <n v="1139.2936"/>
    <n v="1321.5805759999998"/>
    <d v="2024-09-17T00:00:00"/>
  </r>
  <r>
    <x v="0"/>
    <n v="328"/>
    <n v="1"/>
    <d v="2025-05-08T00:00:00"/>
    <d v="2025-05-14T00:00:00"/>
    <d v="2025-05-22T00:00:00"/>
    <x v="8"/>
    <n v="19"/>
    <m/>
    <n v="8827.1"/>
    <s v="USD"/>
    <n v="7591.3060000000005"/>
    <n v="8827.1"/>
    <n v="70"/>
    <n v="60.199999999999996"/>
    <n v="70"/>
    <n v="7.9301242763761583E-3"/>
    <x v="8"/>
    <x v="1"/>
    <x v="4"/>
    <x v="1"/>
    <d v="2025-07-06T00:00:00"/>
    <s v="julio"/>
    <n v="2025"/>
    <x v="0"/>
    <x v="1"/>
    <n v="0.5"/>
    <n v="30.099999999999998"/>
    <n v="34.915999999999997"/>
    <d v="2025-01-20T00:00:00"/>
  </r>
  <r>
    <x v="0"/>
    <n v="329"/>
    <n v="1"/>
    <d v="2025-04-01T00:00:00"/>
    <d v="2025-04-01T00:00:00"/>
    <d v="2025-11-21T00:00:00"/>
    <x v="8"/>
    <n v="14"/>
    <m/>
    <n v="36333.599999999999"/>
    <s v="USD"/>
    <n v="31246.895999999997"/>
    <n v="36333.599999999999"/>
    <n v="3225.61"/>
    <n v="2774.0246000000002"/>
    <n v="3225.61"/>
    <n v="8.8777605301979451E-2"/>
    <x v="7"/>
    <x v="1"/>
    <x v="9"/>
    <x v="1"/>
    <d v="2026-01-05T00:00:00"/>
    <s v="enero"/>
    <n v="2026"/>
    <x v="0"/>
    <x v="1"/>
    <n v="0.5"/>
    <n v="1387.0123000000001"/>
    <n v="1608.934268"/>
    <d v="2025-01-20T00:00:00"/>
  </r>
  <r>
    <x v="0"/>
    <n v="330"/>
    <n v="1"/>
    <d v="2025-05-09T00:00:00"/>
    <d v="2025-05-17T00:00:00"/>
    <d v="2025-05-26T00:00:00"/>
    <x v="1"/>
    <n v="19"/>
    <s v="MARC1989"/>
    <n v="17786.22"/>
    <s v="USD"/>
    <n v="15296.149200000002"/>
    <n v="17786.22"/>
    <n v="2209.58"/>
    <n v="1900.2387999999999"/>
    <n v="2209.58"/>
    <n v="0.12422988133510098"/>
    <x v="8"/>
    <x v="1"/>
    <x v="4"/>
    <x v="1"/>
    <d v="2025-07-10T00:00:00"/>
    <s v="julio"/>
    <n v="2025"/>
    <x v="0"/>
    <x v="0"/>
    <n v="0"/>
    <n v="1900.2387999999999"/>
    <n v="2204.2770079999996"/>
    <d v="2024-09-17T00:00:00"/>
  </r>
  <r>
    <x v="0"/>
    <n v="331"/>
    <n v="1"/>
    <d v="2025-05-12T00:00:00"/>
    <d v="2025-05-22T00:00:00"/>
    <d v="2025-06-04T00:00:00"/>
    <x v="4"/>
    <n v="20"/>
    <s v="JAIMEG"/>
    <n v="704.8"/>
    <s v="USD"/>
    <n v="606.12799999999993"/>
    <n v="704.8"/>
    <n v="0"/>
    <n v="0"/>
    <n v="0"/>
    <n v="0"/>
    <x v="8"/>
    <x v="1"/>
    <x v="4"/>
    <x v="1"/>
    <d v="2025-07-19T00:00:00"/>
    <s v="julio"/>
    <n v="2025"/>
    <x v="0"/>
    <x v="0"/>
    <n v="0.05"/>
    <n v="0"/>
    <n v="0"/>
    <d v="2024-10-30T00:00:00"/>
  </r>
  <r>
    <x v="0"/>
    <n v="332"/>
    <n v="1"/>
    <d v="2025-05-12T00:00:00"/>
    <d v="2025-05-29T00:00:00"/>
    <d v="2025-06-06T00:00:00"/>
    <x v="6"/>
    <n v="20"/>
    <m/>
    <n v="447940.47"/>
    <s v="MXN"/>
    <n v="21501.14256"/>
    <n v="25084.66632"/>
    <n v="26803.51"/>
    <n v="1286.5684799999999"/>
    <n v="1500.99656"/>
    <n v="5.9837214529868218E-2"/>
    <x v="8"/>
    <x v="1"/>
    <x v="4"/>
    <x v="1"/>
    <d v="2025-07-21T00:00:00"/>
    <s v="julio"/>
    <n v="2025"/>
    <x v="0"/>
    <x v="1"/>
    <n v="0.75"/>
    <n v="321.64211999999998"/>
    <n v="373.10485919999996"/>
    <d v="2024-09-01T00:00:00"/>
  </r>
  <r>
    <x v="0"/>
    <n v="333"/>
    <n v="1"/>
    <d v="2025-05-13T00:00:00"/>
    <d v="2025-05-03T00:00:00"/>
    <d v="2025-05-04T00:00:00"/>
    <x v="4"/>
    <n v="20"/>
    <s v="JAIMEG"/>
    <n v="1221"/>
    <s v="USD"/>
    <n v="1050.06"/>
    <n v="1221"/>
    <n v="0"/>
    <n v="0"/>
    <n v="0"/>
    <n v="0"/>
    <x v="8"/>
    <x v="1"/>
    <x v="4"/>
    <x v="1"/>
    <d v="2025-06-18T00:00:00"/>
    <s v="junio"/>
    <n v="2025"/>
    <x v="0"/>
    <x v="0"/>
    <n v="0.05"/>
    <n v="0"/>
    <n v="0"/>
    <d v="2024-10-30T00:00:00"/>
  </r>
  <r>
    <x v="0"/>
    <n v="334"/>
    <n v="1"/>
    <d v="2025-05-13T00:00:00"/>
    <d v="2025-05-10T00:00:00"/>
    <d v="2025-05-10T00:00:00"/>
    <x v="4"/>
    <n v="20"/>
    <s v="JAIMEG"/>
    <n v="1630.2"/>
    <s v="USD"/>
    <n v="1401.972"/>
    <n v="1630.2"/>
    <n v="0"/>
    <n v="0"/>
    <n v="0"/>
    <n v="0"/>
    <x v="8"/>
    <x v="1"/>
    <x v="4"/>
    <x v="1"/>
    <d v="2025-06-24T00:00:00"/>
    <s v="junio"/>
    <n v="2025"/>
    <x v="0"/>
    <x v="0"/>
    <n v="0.05"/>
    <n v="0"/>
    <n v="0"/>
    <d v="2024-10-30T00:00:00"/>
  </r>
  <r>
    <x v="0"/>
    <n v="335"/>
    <n v="1"/>
    <d v="2025-05-13T00:00:00"/>
    <d v="2025-05-05T00:00:00"/>
    <d v="2025-05-05T00:00:00"/>
    <x v="4"/>
    <n v="20"/>
    <s v="JAIMEG"/>
    <n v="98"/>
    <s v="USD"/>
    <n v="84.28"/>
    <n v="98"/>
    <n v="0"/>
    <n v="0"/>
    <n v="0"/>
    <n v="0"/>
    <x v="8"/>
    <x v="1"/>
    <x v="4"/>
    <x v="1"/>
    <d v="2025-06-19T00:00:00"/>
    <s v="junio"/>
    <n v="2025"/>
    <x v="0"/>
    <x v="0"/>
    <n v="0.05"/>
    <n v="0"/>
    <n v="0"/>
    <d v="2024-10-30T00:00:00"/>
  </r>
  <r>
    <x v="0"/>
    <n v="336"/>
    <n v="1"/>
    <d v="2025-05-13T00:00:00"/>
    <d v="2025-05-01T00:00:00"/>
    <d v="2025-05-02T00:00:00"/>
    <x v="4"/>
    <n v="20"/>
    <s v="JAIMEG"/>
    <n v="428.8"/>
    <s v="USD"/>
    <n v="368.76800000000003"/>
    <n v="428.8"/>
    <n v="0"/>
    <n v="0"/>
    <n v="0"/>
    <n v="0"/>
    <x v="8"/>
    <x v="1"/>
    <x v="4"/>
    <x v="1"/>
    <d v="2025-06-16T00:00:00"/>
    <s v="junio"/>
    <n v="2025"/>
    <x v="0"/>
    <x v="0"/>
    <n v="0.05"/>
    <n v="0"/>
    <n v="0"/>
    <d v="2024-10-30T00:00:00"/>
  </r>
  <r>
    <x v="0"/>
    <n v="337"/>
    <n v="1"/>
    <d v="2025-05-13T00:00:00"/>
    <d v="2025-07-01T00:00:00"/>
    <d v="2025-07-01T00:00:00"/>
    <x v="4"/>
    <n v="20"/>
    <s v="JAIMEG"/>
    <n v="1012.3"/>
    <s v="USD"/>
    <n v="870.57799999999997"/>
    <n v="1012.3"/>
    <n v="0"/>
    <n v="0"/>
    <n v="0"/>
    <n v="0"/>
    <x v="8"/>
    <x v="1"/>
    <x v="3"/>
    <x v="1"/>
    <d v="2025-08-15T00:00:00"/>
    <s v="agosto"/>
    <n v="2025"/>
    <x v="0"/>
    <x v="0"/>
    <n v="0.05"/>
    <n v="0"/>
    <n v="0"/>
    <d v="2024-10-30T00:00:00"/>
  </r>
  <r>
    <x v="0"/>
    <n v="338"/>
    <n v="1"/>
    <d v="2025-05-13T00:00:00"/>
    <d v="2025-05-08T00:00:00"/>
    <d v="2025-05-08T00:00:00"/>
    <x v="4"/>
    <n v="20"/>
    <s v="JAIMEG"/>
    <n v="296.3"/>
    <s v="USD"/>
    <n v="254.81800000000001"/>
    <n v="296.3"/>
    <n v="0"/>
    <n v="0"/>
    <n v="0"/>
    <n v="0"/>
    <x v="8"/>
    <x v="1"/>
    <x v="4"/>
    <x v="1"/>
    <d v="2025-06-22T00:00:00"/>
    <s v="junio"/>
    <n v="2025"/>
    <x v="0"/>
    <x v="0"/>
    <n v="0.05"/>
    <n v="0"/>
    <n v="0"/>
    <d v="2024-10-30T00:00:00"/>
  </r>
  <r>
    <x v="0"/>
    <n v="339"/>
    <n v="1"/>
    <d v="2025-05-13T00:00:00"/>
    <d v="2025-05-09T00:00:00"/>
    <d v="2025-05-09T00:00:00"/>
    <x v="4"/>
    <n v="20"/>
    <s v="JAIMEG"/>
    <n v="981.6"/>
    <s v="USD"/>
    <n v="844.17600000000004"/>
    <n v="981.6"/>
    <n v="0"/>
    <n v="0"/>
    <n v="0"/>
    <n v="0"/>
    <x v="8"/>
    <x v="1"/>
    <x v="4"/>
    <x v="1"/>
    <d v="2025-06-23T00:00:00"/>
    <s v="junio"/>
    <n v="2025"/>
    <x v="0"/>
    <x v="0"/>
    <n v="0.05"/>
    <n v="0"/>
    <n v="0"/>
    <d v="2024-10-30T00:00:00"/>
  </r>
  <r>
    <x v="0"/>
    <n v="340"/>
    <n v="1"/>
    <d v="2025-05-14T00:00:00"/>
    <d v="2025-08-04T00:00:00"/>
    <d v="2025-08-10T00:00:00"/>
    <x v="1"/>
    <n v="20"/>
    <s v="MARC1989,MARIELLAP"/>
    <n v="175373.05"/>
    <s v="USD"/>
    <n v="150820.82299999997"/>
    <n v="175373.05"/>
    <n v="16038.14"/>
    <n v="13792.8004"/>
    <n v="16038.14"/>
    <n v="9.1451565676710325E-2"/>
    <x v="8"/>
    <x v="1"/>
    <x v="11"/>
    <x v="1"/>
    <d v="2025-09-24T00:00:00"/>
    <s v="septiembre"/>
    <n v="2025"/>
    <x v="0"/>
    <x v="0"/>
    <n v="0"/>
    <n v="13792.8004"/>
    <n v="15999.648464"/>
    <d v="2024-09-17T00:00:00"/>
  </r>
  <r>
    <x v="0"/>
    <n v="341"/>
    <n v="1"/>
    <d v="2025-05-14T00:00:00"/>
    <d v="2025-08-01T00:00:00"/>
    <d v="2025-08-14T00:00:00"/>
    <x v="15"/>
    <n v="20"/>
    <s v="JAIMEG"/>
    <n v="52130.1"/>
    <s v="USD"/>
    <n v="44831.885999999999"/>
    <n v="52130.1"/>
    <n v="9259.58"/>
    <n v="7963.2388000000001"/>
    <n v="9259.58"/>
    <n v="0.17762444345972864"/>
    <x v="8"/>
    <x v="1"/>
    <x v="11"/>
    <x v="1"/>
    <d v="2025-09-28T00:00:00"/>
    <s v="septiembre"/>
    <n v="2025"/>
    <x v="1"/>
    <x v="0"/>
    <n v="7.0000000000000007E-2"/>
    <n v="7405.8120840000001"/>
    <n v="8590.7420174399995"/>
    <d v="2025-03-17T00:00:00"/>
  </r>
  <r>
    <x v="0"/>
    <n v="342"/>
    <n v="0"/>
    <d v="2025-05-14T00:00:00"/>
    <d v="2025-07-01T00:00:00"/>
    <d v="2025-07-07T00:00:00"/>
    <x v="10"/>
    <n v="20"/>
    <s v="DIANAM,MARC1989"/>
    <n v="16401.41"/>
    <s v="MXN"/>
    <n v="787.26768000000004"/>
    <n v="918.47896000000003"/>
    <n v="1285.69"/>
    <n v="61.713120000000004"/>
    <n v="71.998640000000009"/>
    <n v="7.8388992165917437E-2"/>
    <x v="8"/>
    <x v="1"/>
    <x v="3"/>
    <x v="1"/>
    <d v="2025-08-21T00:00:00"/>
    <s v="agosto"/>
    <n v="2025"/>
    <x v="0"/>
    <x v="0"/>
    <n v="0"/>
    <n v="61.713120000000004"/>
    <n v="71.587219199999993"/>
    <d v="2024-09-17T00:00:00"/>
  </r>
  <r>
    <x v="0"/>
    <n v="343"/>
    <n v="1"/>
    <d v="2025-05-14T00:00:00"/>
    <d v="2025-06-10T00:00:00"/>
    <d v="2025-06-10T00:00:00"/>
    <x v="4"/>
    <n v="20"/>
    <s v="JAIMEG"/>
    <n v="198.6"/>
    <s v="USD"/>
    <n v="170.79599999999999"/>
    <n v="198.6"/>
    <n v="0"/>
    <n v="0"/>
    <n v="0"/>
    <n v="0"/>
    <x v="8"/>
    <x v="1"/>
    <x v="10"/>
    <x v="1"/>
    <d v="2025-07-25T00:00:00"/>
    <s v="julio"/>
    <n v="2025"/>
    <x v="0"/>
    <x v="0"/>
    <n v="0.05"/>
    <n v="0"/>
    <n v="0"/>
    <d v="2024-10-30T00:00:00"/>
  </r>
  <r>
    <x v="0"/>
    <n v="345"/>
    <n v="1"/>
    <d v="2025-05-15T00:00:00"/>
    <d v="2025-02-16T00:00:00"/>
    <d v="2025-02-17T00:00:00"/>
    <x v="4"/>
    <n v="20"/>
    <s v="JAIMEG"/>
    <n v="900"/>
    <s v="EUR"/>
    <n v="900"/>
    <n v="1044"/>
    <n v="81.75"/>
    <n v="81.75"/>
    <n v="94.83"/>
    <n v="9.0833333333333335E-2"/>
    <x v="8"/>
    <x v="1"/>
    <x v="8"/>
    <x v="1"/>
    <d v="2025-04-03T00:00:00"/>
    <s v="abril"/>
    <n v="2025"/>
    <x v="0"/>
    <x v="0"/>
    <n v="0.05"/>
    <n v="77.662499999999994"/>
    <n v="90.088499999999982"/>
    <d v="2024-10-30T00:00:00"/>
  </r>
  <r>
    <x v="0"/>
    <n v="346"/>
    <n v="1"/>
    <d v="2025-05-15T00:00:00"/>
    <d v="2025-05-22T00:00:00"/>
    <d v="2025-05-28T00:00:00"/>
    <x v="1"/>
    <n v="20"/>
    <s v="MARC1989,MARIELLAP"/>
    <n v="7100"/>
    <s v="USD"/>
    <n v="6106"/>
    <n v="7100"/>
    <n v="805.58"/>
    <n v="692.79880000000003"/>
    <n v="805.58"/>
    <n v="0.11346197183098591"/>
    <x v="8"/>
    <x v="1"/>
    <x v="4"/>
    <x v="1"/>
    <d v="2025-07-12T00:00:00"/>
    <s v="julio"/>
    <n v="2025"/>
    <x v="0"/>
    <x v="0"/>
    <n v="0"/>
    <n v="692.79880000000003"/>
    <n v="803.64660800000001"/>
    <d v="2024-09-17T00:00:00"/>
  </r>
  <r>
    <x v="0"/>
    <n v="347"/>
    <n v="1"/>
    <d v="2025-05-15T00:00:00"/>
    <d v="2025-05-17T00:00:00"/>
    <d v="2025-06-07T00:00:00"/>
    <x v="1"/>
    <n v="20"/>
    <m/>
    <n v="9995.19"/>
    <s v="USD"/>
    <n v="8595.8634000000002"/>
    <n v="9995.19"/>
    <n v="2008.11"/>
    <n v="1726.9745999999998"/>
    <n v="2008.11"/>
    <n v="0.20090763657319169"/>
    <x v="8"/>
    <x v="1"/>
    <x v="4"/>
    <x v="1"/>
    <d v="2025-07-22T00:00:00"/>
    <s v="julio"/>
    <n v="2025"/>
    <x v="0"/>
    <x v="0"/>
    <n v="0"/>
    <n v="1726.9745999999998"/>
    <n v="2003.2905359999995"/>
    <d v="2024-09-17T00:00:00"/>
  </r>
  <r>
    <x v="0"/>
    <n v="348"/>
    <n v="1"/>
    <d v="2025-05-16T00:00:00"/>
    <d v="2025-05-22T00:00:00"/>
    <d v="2025-05-25T00:00:00"/>
    <x v="13"/>
    <n v="20"/>
    <m/>
    <n v="3045"/>
    <s v="USD"/>
    <n v="2618.6999999999998"/>
    <n v="3045"/>
    <n v="429.35"/>
    <n v="369.24099999999999"/>
    <n v="429.35"/>
    <n v="0.14100164203612481"/>
    <x v="8"/>
    <x v="1"/>
    <x v="4"/>
    <x v="1"/>
    <d v="2025-07-09T00:00:00"/>
    <s v="julio"/>
    <n v="2025"/>
    <x v="0"/>
    <x v="1"/>
    <n v="0.5"/>
    <n v="184.62049999999999"/>
    <n v="214.15977999999998"/>
    <d v="2025-02-07T00:00:00"/>
  </r>
  <r>
    <x v="0"/>
    <n v="349"/>
    <n v="1"/>
    <d v="2025-05-16T00:00:00"/>
    <d v="2025-05-17T00:00:00"/>
    <d v="2025-05-25T00:00:00"/>
    <x v="6"/>
    <n v="20"/>
    <m/>
    <n v="2457.91"/>
    <s v="USD"/>
    <n v="2113.8026"/>
    <n v="2457.91"/>
    <n v="1.91"/>
    <n v="1.6425999999999998"/>
    <n v="1.91"/>
    <n v="7.7708296886379075E-4"/>
    <x v="8"/>
    <x v="1"/>
    <x v="4"/>
    <x v="1"/>
    <d v="2025-07-09T00:00:00"/>
    <s v="julio"/>
    <n v="2025"/>
    <x v="0"/>
    <x v="1"/>
    <n v="0.75"/>
    <n v="0.41064999999999996"/>
    <n v="0.47635399999999994"/>
    <d v="2024-09-01T00:00:00"/>
  </r>
  <r>
    <x v="0"/>
    <n v="350"/>
    <n v="1"/>
    <d v="2025-05-16T00:00:00"/>
    <d v="2025-05-16T00:00:00"/>
    <d v="2025-06-16T00:00:00"/>
    <x v="5"/>
    <n v="20"/>
    <m/>
    <n v="14729.27"/>
    <s v="USD"/>
    <n v="12667.172200000001"/>
    <n v="14729.27"/>
    <n v="718.64"/>
    <n v="618.03039999999999"/>
    <n v="718.64"/>
    <n v="4.8789926452566891E-2"/>
    <x v="8"/>
    <x v="1"/>
    <x v="4"/>
    <x v="1"/>
    <d v="2025-07-31T00:00:00"/>
    <s v="julio"/>
    <n v="2025"/>
    <x v="1"/>
    <x v="1"/>
    <n v="0.5"/>
    <n v="309.01519999999999"/>
    <n v="358.45763199999999"/>
    <d v="2024-11-28T00:00:00"/>
  </r>
  <r>
    <x v="0"/>
    <n v="351"/>
    <n v="1"/>
    <d v="2025-05-16T00:00:00"/>
    <d v="2025-05-16T00:00:00"/>
    <d v="2025-05-16T00:00:00"/>
    <x v="1"/>
    <n v="20"/>
    <m/>
    <n v="2611.75"/>
    <s v="USD"/>
    <n v="2246.105"/>
    <n v="2611.75"/>
    <n v="35"/>
    <n v="30.099999999999998"/>
    <n v="35"/>
    <n v="1.3400976356848854E-2"/>
    <x v="8"/>
    <x v="1"/>
    <x v="4"/>
    <x v="1"/>
    <d v="2025-06-30T00:00:00"/>
    <s v="junio"/>
    <n v="2025"/>
    <x v="0"/>
    <x v="0"/>
    <n v="0"/>
    <n v="30.099999999999998"/>
    <n v="34.915999999999997"/>
    <d v="2024-09-17T00:00:00"/>
  </r>
  <r>
    <x v="0"/>
    <n v="352"/>
    <n v="1"/>
    <d v="2025-05-16T00:00:00"/>
    <d v="2025-06-13T00:00:00"/>
    <d v="2025-06-16T00:00:00"/>
    <x v="1"/>
    <n v="20"/>
    <m/>
    <n v="9109.86"/>
    <s v="USD"/>
    <n v="7834.4796000000006"/>
    <n v="9109.86"/>
    <n v="517.96"/>
    <n v="445.44560000000001"/>
    <n v="517.96"/>
    <n v="5.6857075739912576E-2"/>
    <x v="8"/>
    <x v="1"/>
    <x v="10"/>
    <x v="1"/>
    <d v="2025-07-31T00:00:00"/>
    <s v="julio"/>
    <n v="2025"/>
    <x v="0"/>
    <x v="0"/>
    <n v="0"/>
    <n v="445.44560000000001"/>
    <n v="516.71689600000002"/>
    <d v="2024-09-17T00:00:00"/>
  </r>
  <r>
    <x v="0"/>
    <n v="353"/>
    <n v="1"/>
    <d v="2025-05-19T00:00:00"/>
    <d v="2025-05-27T00:00:00"/>
    <d v="2025-05-28T00:00:00"/>
    <x v="1"/>
    <n v="21"/>
    <s v="MARC1989"/>
    <n v="7328.61"/>
    <s v="USD"/>
    <n v="6302.6045999999997"/>
    <n v="7328.61"/>
    <n v="630.08000000000004"/>
    <n v="541.86880000000008"/>
    <n v="630.08000000000004"/>
    <n v="8.5975375958060277E-2"/>
    <x v="8"/>
    <x v="1"/>
    <x v="4"/>
    <x v="1"/>
    <d v="2025-07-12T00:00:00"/>
    <s v="julio"/>
    <n v="2025"/>
    <x v="0"/>
    <x v="0"/>
    <n v="0"/>
    <n v="541.86880000000008"/>
    <n v="628.56780800000001"/>
    <d v="2024-09-17T00:00:00"/>
  </r>
  <r>
    <x v="0"/>
    <n v="354"/>
    <n v="1"/>
    <d v="2025-05-19T00:00:00"/>
    <d v="2025-05-22T00:00:00"/>
    <d v="2025-05-22T00:00:00"/>
    <x v="1"/>
    <n v="21"/>
    <m/>
    <n v="3154.96"/>
    <s v="USD"/>
    <n v="2713.2656000000002"/>
    <n v="3154.96"/>
    <n v="70"/>
    <n v="60.199999999999996"/>
    <n v="70"/>
    <n v="2.2187286051170218E-2"/>
    <x v="8"/>
    <x v="1"/>
    <x v="4"/>
    <x v="1"/>
    <d v="2025-07-06T00:00:00"/>
    <s v="julio"/>
    <n v="2025"/>
    <x v="0"/>
    <x v="0"/>
    <n v="0"/>
    <n v="60.199999999999996"/>
    <n v="69.831999999999994"/>
    <d v="2024-09-17T00:00:00"/>
  </r>
  <r>
    <x v="0"/>
    <n v="355"/>
    <n v="1"/>
    <d v="2025-05-19T00:00:00"/>
    <d v="2025-06-15T00:00:00"/>
    <d v="2025-07-22T00:00:00"/>
    <x v="6"/>
    <n v="21"/>
    <m/>
    <n v="164275.12"/>
    <s v="USD"/>
    <n v="141276.60319999998"/>
    <n v="164275.12"/>
    <n v="34429.94"/>
    <n v="29609.7484"/>
    <n v="34429.94"/>
    <n v="0.20958706345793571"/>
    <x v="8"/>
    <x v="1"/>
    <x v="10"/>
    <x v="1"/>
    <d v="2025-09-05T00:00:00"/>
    <s v="septiembre"/>
    <n v="2025"/>
    <x v="0"/>
    <x v="1"/>
    <n v="0.75"/>
    <n v="7402.4370999999992"/>
    <n v="8586.8270359999988"/>
    <d v="2024-09-01T00:00:00"/>
  </r>
  <r>
    <x v="0"/>
    <n v="356"/>
    <n v="1"/>
    <d v="2025-05-19T00:00:00"/>
    <d v="2025-05-14T00:00:00"/>
    <d v="2025-05-22T00:00:00"/>
    <x v="1"/>
    <n v="21"/>
    <m/>
    <n v="6906.08"/>
    <s v="USD"/>
    <n v="5939.2287999999999"/>
    <n v="6906.08"/>
    <n v="553.36"/>
    <n v="475.88960000000003"/>
    <n v="553.36"/>
    <n v="8.0126497231425065E-2"/>
    <x v="8"/>
    <x v="1"/>
    <x v="4"/>
    <x v="1"/>
    <d v="2025-07-06T00:00:00"/>
    <s v="julio"/>
    <n v="2025"/>
    <x v="0"/>
    <x v="0"/>
    <n v="0"/>
    <n v="475.88960000000003"/>
    <n v="552.03193599999997"/>
    <d v="2024-09-17T00:00:00"/>
  </r>
  <r>
    <x v="0"/>
    <n v="357"/>
    <n v="1"/>
    <d v="2025-05-20T00:00:00"/>
    <d v="2025-05-26T00:00:00"/>
    <d v="2025-05-30T00:00:00"/>
    <x v="1"/>
    <n v="21"/>
    <m/>
    <n v="2597.52"/>
    <s v="USD"/>
    <n v="2233.8672000000001"/>
    <n v="2597.52"/>
    <n v="110.8"/>
    <n v="95.287999999999997"/>
    <n v="110.8"/>
    <n v="4.265607194554806E-2"/>
    <x v="8"/>
    <x v="1"/>
    <x v="4"/>
    <x v="1"/>
    <d v="2025-07-14T00:00:00"/>
    <s v="julio"/>
    <n v="2025"/>
    <x v="0"/>
    <x v="0"/>
    <n v="0"/>
    <n v="95.287999999999997"/>
    <n v="110.53407999999999"/>
    <d v="2024-09-17T00:00:00"/>
  </r>
  <r>
    <x v="0"/>
    <n v="358"/>
    <n v="0"/>
    <d v="2025-05-20T00:00:00"/>
    <d v="2025-05-10T00:00:00"/>
    <d v="2025-05-10T00:00:00"/>
    <x v="1"/>
    <n v="21"/>
    <s v="JORGEP,MARC1989"/>
    <n v="353.7"/>
    <s v="USD"/>
    <n v="304.18199999999996"/>
    <n v="353.7"/>
    <n v="0"/>
    <n v="0"/>
    <n v="0"/>
    <n v="0"/>
    <x v="8"/>
    <x v="1"/>
    <x v="4"/>
    <x v="1"/>
    <d v="2025-06-24T00:00:00"/>
    <s v="junio"/>
    <n v="2025"/>
    <x v="0"/>
    <x v="0"/>
    <n v="0"/>
    <n v="0"/>
    <n v="0"/>
    <d v="2024-09-17T00:00:00"/>
  </r>
  <r>
    <x v="0"/>
    <n v="359"/>
    <n v="1"/>
    <d v="2025-05-22T00:00:00"/>
    <d v="2025-07-12T00:00:00"/>
    <d v="2025-07-26T00:00:00"/>
    <x v="16"/>
    <n v="21"/>
    <s v="ANATERESA"/>
    <n v="25630.240000000002"/>
    <s v="EUR"/>
    <n v="25630.240000000002"/>
    <n v="29731.078399999999"/>
    <n v="4047.08"/>
    <n v="4047.08"/>
    <n v="4694.6127999999999"/>
    <n v="0.15790254012447794"/>
    <x v="8"/>
    <x v="1"/>
    <x v="3"/>
    <x v="1"/>
    <d v="2025-09-09T00:00:00"/>
    <s v="septiembre"/>
    <n v="2025"/>
    <x v="1"/>
    <x v="0"/>
    <n v="7.0000000000000007E-2"/>
    <n v="3763.7844"/>
    <n v="4365.989904"/>
    <d v="2025-03-17T00:00:00"/>
  </r>
  <r>
    <x v="0"/>
    <n v="360"/>
    <n v="0"/>
    <d v="2025-05-22T00:00:00"/>
    <d v="2025-08-08T00:00:00"/>
    <d v="2025-08-19T00:00:00"/>
    <x v="1"/>
    <n v="21"/>
    <s v="JORGEP"/>
    <n v="2292.54"/>
    <s v="USD"/>
    <n v="1971.5844"/>
    <n v="2292.54"/>
    <n v="0"/>
    <n v="0"/>
    <n v="0"/>
    <n v="0"/>
    <x v="8"/>
    <x v="1"/>
    <x v="11"/>
    <x v="1"/>
    <d v="2025-10-03T00:00:00"/>
    <s v="octubre"/>
    <n v="2025"/>
    <x v="0"/>
    <x v="0"/>
    <n v="0"/>
    <n v="0"/>
    <n v="0"/>
    <d v="2024-09-17T00:00:00"/>
  </r>
  <r>
    <x v="0"/>
    <n v="361"/>
    <n v="1"/>
    <d v="2025-05-22T00:00:00"/>
    <d v="2025-06-17T00:00:00"/>
    <d v="2025-07-07T00:00:00"/>
    <x v="1"/>
    <n v="21"/>
    <m/>
    <n v="7124.67"/>
    <s v="USD"/>
    <n v="6127.2161999999998"/>
    <n v="7124.67"/>
    <n v="218"/>
    <n v="187.48"/>
    <n v="218"/>
    <n v="3.0597908394353703E-2"/>
    <x v="8"/>
    <x v="1"/>
    <x v="10"/>
    <x v="1"/>
    <d v="2025-08-21T00:00:00"/>
    <s v="agosto"/>
    <n v="2025"/>
    <x v="0"/>
    <x v="0"/>
    <n v="0"/>
    <n v="187.48"/>
    <n v="217.47679999999997"/>
    <d v="2024-09-17T00:00:00"/>
  </r>
  <r>
    <x v="0"/>
    <n v="362"/>
    <n v="1"/>
    <d v="2025-05-22T00:00:00"/>
    <d v="2025-07-20T00:00:00"/>
    <d v="2025-07-20T00:00:00"/>
    <x v="4"/>
    <n v="21"/>
    <s v="JAIMEG"/>
    <n v="50"/>
    <s v="USD"/>
    <n v="43"/>
    <n v="50"/>
    <n v="0"/>
    <n v="0"/>
    <n v="0"/>
    <n v="0"/>
    <x v="8"/>
    <x v="1"/>
    <x v="3"/>
    <x v="1"/>
    <d v="2025-09-03T00:00:00"/>
    <s v="septiembre"/>
    <n v="2025"/>
    <x v="0"/>
    <x v="0"/>
    <n v="0.05"/>
    <n v="0"/>
    <n v="0"/>
    <d v="2024-10-30T00:00:00"/>
  </r>
  <r>
    <x v="0"/>
    <n v="363"/>
    <n v="1"/>
    <d v="2025-05-22T00:00:00"/>
    <d v="2025-06-10T00:00:00"/>
    <d v="2025-08-07T00:00:00"/>
    <x v="4"/>
    <n v="21"/>
    <s v="JAIMEG"/>
    <n v="20818"/>
    <s v="MXN"/>
    <n v="999.26400000000001"/>
    <n v="1165.808"/>
    <n v="0"/>
    <n v="0"/>
    <n v="0"/>
    <n v="0"/>
    <x v="8"/>
    <x v="1"/>
    <x v="10"/>
    <x v="1"/>
    <d v="2025-09-21T00:00:00"/>
    <s v="septiembre"/>
    <n v="2025"/>
    <x v="0"/>
    <x v="0"/>
    <n v="0.05"/>
    <n v="0"/>
    <n v="0"/>
    <d v="2024-10-30T00:00:00"/>
  </r>
  <r>
    <x v="0"/>
    <n v="364"/>
    <n v="0"/>
    <d v="2025-05-23T00:00:00"/>
    <d v="2025-05-26T00:00:00"/>
    <d v="2025-06-06T00:00:00"/>
    <x v="7"/>
    <n v="21"/>
    <m/>
    <n v="38882.410000000003"/>
    <s v="USD"/>
    <n v="33438.872600000002"/>
    <n v="38882.410000000003"/>
    <n v="4227.7299999999996"/>
    <n v="3635.8477999999996"/>
    <n v="4227.7299999999996"/>
    <n v="0.10873117175607168"/>
    <x v="8"/>
    <x v="1"/>
    <x v="4"/>
    <x v="1"/>
    <d v="2025-07-21T00:00:00"/>
    <s v="julio"/>
    <n v="2025"/>
    <x v="0"/>
    <x v="1"/>
    <n v="0.5"/>
    <n v="1817.9238999999998"/>
    <n v="2108.7917239999997"/>
    <d v="2025-01-08T00:00:00"/>
  </r>
  <r>
    <x v="0"/>
    <n v="366"/>
    <n v="1"/>
    <d v="2025-05-26T00:00:00"/>
    <d v="2025-06-18T00:00:00"/>
    <d v="2025-06-30T00:00:00"/>
    <x v="2"/>
    <n v="22"/>
    <m/>
    <n v="4310.91"/>
    <s v="USD"/>
    <n v="3707.3825999999999"/>
    <n v="4310.91"/>
    <n v="302.24"/>
    <n v="259.9264"/>
    <n v="302.24"/>
    <n v="7.0110487112929748E-2"/>
    <x v="8"/>
    <x v="1"/>
    <x v="10"/>
    <x v="1"/>
    <d v="2025-08-14T00:00:00"/>
    <s v="agosto"/>
    <n v="2025"/>
    <x v="0"/>
    <x v="1"/>
    <n v="0.5"/>
    <n v="129.9632"/>
    <n v="150.75731199999998"/>
    <d v="2024-09-01T00:00:00"/>
  </r>
  <r>
    <x v="0"/>
    <n v="368"/>
    <n v="1"/>
    <d v="2025-05-26T00:00:00"/>
    <d v="2025-03-23T00:00:00"/>
    <d v="2025-03-25T00:00:00"/>
    <x v="1"/>
    <n v="22"/>
    <m/>
    <n v="1680"/>
    <s v="USD"/>
    <n v="1444.8"/>
    <n v="1680"/>
    <n v="168.07"/>
    <n v="144.5402"/>
    <n v="168.07"/>
    <n v="0.10004166666666667"/>
    <x v="8"/>
    <x v="1"/>
    <x v="5"/>
    <x v="1"/>
    <d v="2025-05-09T00:00:00"/>
    <s v="mayo"/>
    <n v="2025"/>
    <x v="0"/>
    <x v="0"/>
    <n v="0"/>
    <n v="144.5402"/>
    <n v="167.66663199999999"/>
    <d v="2024-09-17T00:00:00"/>
  </r>
  <r>
    <x v="0"/>
    <n v="369"/>
    <n v="1"/>
    <d v="2025-05-26T00:00:00"/>
    <d v="2025-07-07T00:00:00"/>
    <d v="2025-07-12T00:00:00"/>
    <x v="4"/>
    <n v="22"/>
    <s v="DIANAM,JAIMEG,MARIELLAP"/>
    <n v="18901.900000000001"/>
    <s v="USD"/>
    <n v="16255.634000000002"/>
    <n v="18901.900000000001"/>
    <n v="2396.27"/>
    <n v="2060.7921999999999"/>
    <n v="2396.27"/>
    <n v="0.12677402800776638"/>
    <x v="8"/>
    <x v="1"/>
    <x v="3"/>
    <x v="1"/>
    <d v="2025-08-26T00:00:00"/>
    <s v="agosto"/>
    <n v="2025"/>
    <x v="0"/>
    <x v="0"/>
    <n v="0.05"/>
    <n v="1957.7525899999998"/>
    <n v="2270.9930043999998"/>
    <d v="2024-10-30T00:00:00"/>
  </r>
  <r>
    <x v="0"/>
    <n v="370"/>
    <n v="1"/>
    <d v="2025-05-27T00:00:00"/>
    <d v="2025-06-24T00:00:00"/>
    <d v="2025-10-07T00:00:00"/>
    <x v="1"/>
    <n v="22"/>
    <m/>
    <n v="4797.97"/>
    <s v="USD"/>
    <n v="4126.2542000000003"/>
    <n v="4797.97"/>
    <n v="0"/>
    <n v="0"/>
    <n v="0"/>
    <n v="0"/>
    <x v="8"/>
    <x v="1"/>
    <x v="10"/>
    <x v="1"/>
    <d v="2025-11-21T00:00:00"/>
    <s v="noviembre"/>
    <n v="2025"/>
    <x v="0"/>
    <x v="0"/>
    <n v="0"/>
    <n v="0"/>
    <n v="0"/>
    <d v="2024-09-17T00:00:00"/>
  </r>
  <r>
    <x v="0"/>
    <n v="371"/>
    <n v="1"/>
    <d v="2025-05-27T00:00:00"/>
    <d v="2025-07-17T00:00:00"/>
    <d v="2025-08-04T00:00:00"/>
    <x v="1"/>
    <n v="22"/>
    <s v="MARC1989,MARIELLAP"/>
    <n v="40753.53"/>
    <s v="USD"/>
    <n v="35048.035799999998"/>
    <n v="40753.53"/>
    <n v="3132.7"/>
    <n v="2694.1219999999998"/>
    <n v="3132.7"/>
    <n v="7.6869414747630455E-2"/>
    <x v="8"/>
    <x v="1"/>
    <x v="3"/>
    <x v="1"/>
    <d v="2025-09-18T00:00:00"/>
    <s v="septiembre"/>
    <n v="2025"/>
    <x v="0"/>
    <x v="0"/>
    <n v="0"/>
    <n v="2694.1219999999998"/>
    <n v="3125.1815199999996"/>
    <d v="2024-09-17T00:00:00"/>
  </r>
  <r>
    <x v="0"/>
    <n v="372"/>
    <n v="1"/>
    <d v="2025-01-13T00:00:00"/>
    <d v="2025-03-12T00:00:00"/>
    <d v="2025-03-25T00:00:00"/>
    <x v="6"/>
    <n v="3"/>
    <m/>
    <n v="3168.96"/>
    <s v="USD"/>
    <n v="2725.3056000000001"/>
    <n v="3168.96"/>
    <n v="35"/>
    <n v="30.099999999999998"/>
    <n v="35"/>
    <n v="1.1044632939513277E-2"/>
    <x v="4"/>
    <x v="1"/>
    <x v="5"/>
    <x v="1"/>
    <d v="2025-05-09T00:00:00"/>
    <s v="mayo"/>
    <n v="2025"/>
    <x v="0"/>
    <x v="1"/>
    <n v="0.75"/>
    <n v="7.5249999999999986"/>
    <n v="8.7289999999999974"/>
    <d v="2024-09-01T00:00:00"/>
  </r>
  <r>
    <x v="0"/>
    <n v="373"/>
    <n v="1"/>
    <d v="2025-01-21T00:00:00"/>
    <d v="2025-01-21T00:00:00"/>
    <d v="2025-01-21T00:00:00"/>
    <x v="6"/>
    <n v="4"/>
    <m/>
    <n v="5439.63"/>
    <s v="USD"/>
    <n v="4678.0817999999999"/>
    <n v="5439.63"/>
    <n v="210"/>
    <n v="180.6"/>
    <n v="210"/>
    <n v="3.8605566922750259E-2"/>
    <x v="4"/>
    <x v="1"/>
    <x v="7"/>
    <x v="1"/>
    <d v="2025-03-07T00:00:00"/>
    <s v="marzo"/>
    <n v="2025"/>
    <x v="0"/>
    <x v="1"/>
    <n v="0.75"/>
    <n v="45.150000000000006"/>
    <n v="52.374000000000002"/>
    <d v="2024-09-01T00:00:00"/>
  </r>
  <r>
    <x v="0"/>
    <n v="374"/>
    <n v="1"/>
    <d v="2025-01-24T00:00:00"/>
    <d v="2025-03-15T00:00:00"/>
    <d v="2025-03-20T00:00:00"/>
    <x v="6"/>
    <n v="4"/>
    <m/>
    <n v="138570"/>
    <s v="MXN"/>
    <n v="6651.3600000000006"/>
    <n v="7759.92"/>
    <n v="0"/>
    <n v="0"/>
    <n v="0"/>
    <n v="0"/>
    <x v="4"/>
    <x v="1"/>
    <x v="5"/>
    <x v="1"/>
    <d v="2025-05-04T00:00:00"/>
    <s v="mayo"/>
    <n v="2025"/>
    <x v="0"/>
    <x v="1"/>
    <n v="0.75"/>
    <n v="0"/>
    <n v="0"/>
    <d v="2024-09-01T00:00:00"/>
  </r>
  <r>
    <x v="0"/>
    <n v="375"/>
    <n v="1"/>
    <d v="2025-02-05T00:00:00"/>
    <d v="2025-03-20T00:00:00"/>
    <d v="2025-03-31T00:00:00"/>
    <x v="6"/>
    <n v="6"/>
    <m/>
    <n v="25529"/>
    <s v="MXN"/>
    <n v="1225.3920000000001"/>
    <n v="1429.624"/>
    <n v="0"/>
    <n v="0"/>
    <n v="0"/>
    <n v="0"/>
    <x v="5"/>
    <x v="1"/>
    <x v="5"/>
    <x v="1"/>
    <d v="2025-05-15T00:00:00"/>
    <s v="mayo"/>
    <n v="2025"/>
    <x v="0"/>
    <x v="1"/>
    <n v="0.75"/>
    <n v="0"/>
    <n v="0"/>
    <d v="2024-09-01T00:00:00"/>
  </r>
  <r>
    <x v="0"/>
    <n v="376"/>
    <n v="1"/>
    <d v="2025-05-28T00:00:00"/>
    <d v="2025-02-21T00:00:00"/>
    <d v="2025-02-26T00:00:00"/>
    <x v="17"/>
    <n v="22"/>
    <m/>
    <n v="1750"/>
    <s v="USD"/>
    <n v="1505"/>
    <n v="1750"/>
    <n v="221.14"/>
    <n v="190.18039999999999"/>
    <n v="221.14"/>
    <n v="0.12636571428571428"/>
    <x v="8"/>
    <x v="1"/>
    <x v="8"/>
    <x v="1"/>
    <d v="2025-04-12T00:00:00"/>
    <s v="abril"/>
    <n v="2025"/>
    <x v="0"/>
    <x v="1"/>
    <n v="0.5"/>
    <n v="95.090199999999996"/>
    <n v="110.30463199999998"/>
    <d v="2025-04-15T00:00:00"/>
  </r>
  <r>
    <x v="0"/>
    <n v="377"/>
    <n v="1"/>
    <d v="2025-05-28T00:00:00"/>
    <d v="2025-05-29T00:00:00"/>
    <d v="2025-06-02T00:00:00"/>
    <x v="1"/>
    <n v="22"/>
    <s v="JAIMEG,MARIELLAP"/>
    <n v="28779.599999999999"/>
    <s v="USD"/>
    <n v="24750.455999999998"/>
    <n v="28779.599999999999"/>
    <n v="3058.47"/>
    <n v="2630.2841999999996"/>
    <n v="3058.47"/>
    <n v="0.10627215110703414"/>
    <x v="8"/>
    <x v="1"/>
    <x v="4"/>
    <x v="1"/>
    <d v="2025-07-17T00:00:00"/>
    <s v="julio"/>
    <n v="2025"/>
    <x v="0"/>
    <x v="0"/>
    <n v="0"/>
    <n v="2630.2841999999996"/>
    <n v="3051.1296719999991"/>
    <d v="2024-09-17T00:00:00"/>
  </r>
  <r>
    <x v="0"/>
    <n v="378"/>
    <n v="0"/>
    <d v="2025-05-28T00:00:00"/>
    <d v="2025-09-01T00:00:00"/>
    <d v="2025-09-04T00:00:00"/>
    <x v="1"/>
    <n v="22"/>
    <s v="FERNANDAS,MARIELLAP"/>
    <n v="9222.59"/>
    <s v="USD"/>
    <n v="7931.4273999999996"/>
    <n v="9222.59"/>
    <n v="1806.55"/>
    <n v="1553.633"/>
    <n v="1806.55"/>
    <n v="0.1958831521297163"/>
    <x v="8"/>
    <x v="1"/>
    <x v="6"/>
    <x v="1"/>
    <d v="2025-10-19T00:00:00"/>
    <s v="octubre"/>
    <n v="2025"/>
    <x v="0"/>
    <x v="0"/>
    <n v="0"/>
    <n v="1553.633"/>
    <n v="1802.2142799999999"/>
    <d v="2024-09-17T00:00:00"/>
  </r>
  <r>
    <x v="0"/>
    <n v="379"/>
    <n v="1"/>
    <d v="2025-05-28T00:00:00"/>
    <d v="2025-06-19T00:00:00"/>
    <d v="2025-06-23T00:00:00"/>
    <x v="1"/>
    <n v="22"/>
    <s v="JAIMEG,MARIELLAP"/>
    <n v="48164.24"/>
    <s v="USD"/>
    <n v="41421.246399999996"/>
    <n v="48164.24"/>
    <n v="7659.78"/>
    <n v="6587.4107999999997"/>
    <n v="7659.78"/>
    <n v="0.1590345866559921"/>
    <x v="8"/>
    <x v="1"/>
    <x v="10"/>
    <x v="1"/>
    <d v="2025-08-07T00:00:00"/>
    <s v="agosto"/>
    <n v="2025"/>
    <x v="0"/>
    <x v="0"/>
    <n v="0"/>
    <n v="6587.4107999999997"/>
    <n v="7641.3965279999993"/>
    <d v="2024-09-17T00:00:00"/>
  </r>
  <r>
    <x v="0"/>
    <n v="380"/>
    <n v="1"/>
    <d v="2025-05-28T00:00:00"/>
    <d v="2025-05-28T00:00:00"/>
    <d v="2025-05-29T00:00:00"/>
    <x v="1"/>
    <n v="22"/>
    <s v="MARC1989,MARIELLAP"/>
    <n v="7136.4"/>
    <s v="USD"/>
    <n v="6137.3039999999992"/>
    <n v="7136.4"/>
    <n v="496.36"/>
    <n v="426.86959999999999"/>
    <n v="496.36"/>
    <n v="6.9553276161650135E-2"/>
    <x v="8"/>
    <x v="1"/>
    <x v="4"/>
    <x v="1"/>
    <d v="2025-07-13T00:00:00"/>
    <s v="julio"/>
    <n v="2025"/>
    <x v="0"/>
    <x v="0"/>
    <n v="0"/>
    <n v="426.86959999999999"/>
    <n v="495.16873599999997"/>
    <d v="2024-09-17T00:00:00"/>
  </r>
  <r>
    <x v="0"/>
    <n v="381"/>
    <n v="1"/>
    <d v="2025-05-28T00:00:00"/>
    <d v="2025-06-06T00:00:00"/>
    <d v="2025-06-09T00:00:00"/>
    <x v="14"/>
    <n v="22"/>
    <m/>
    <n v="14250"/>
    <s v="USD"/>
    <n v="12255"/>
    <n v="14250"/>
    <n v="660.29"/>
    <n v="567.84939999999995"/>
    <n v="660.29"/>
    <n v="4.6336140350877186E-2"/>
    <x v="8"/>
    <x v="1"/>
    <x v="10"/>
    <x v="1"/>
    <d v="2025-07-24T00:00:00"/>
    <s v="julio"/>
    <n v="2025"/>
    <x v="0"/>
    <x v="1"/>
    <n v="0.5"/>
    <n v="283.92469999999997"/>
    <n v="329.35265199999992"/>
    <d v="2025-02-17T00:00:00"/>
  </r>
  <r>
    <x v="0"/>
    <n v="382"/>
    <n v="1"/>
    <d v="2025-05-29T00:00:00"/>
    <d v="2025-05-31T00:00:00"/>
    <d v="2025-06-03T00:00:00"/>
    <x v="7"/>
    <n v="22"/>
    <m/>
    <n v="18693.84"/>
    <s v="USD"/>
    <n v="16076.7024"/>
    <n v="18693.84"/>
    <n v="2012.5"/>
    <n v="1730.75"/>
    <n v="2012.5"/>
    <n v="0.10765578393738258"/>
    <x v="8"/>
    <x v="1"/>
    <x v="4"/>
    <x v="1"/>
    <d v="2025-07-18T00:00:00"/>
    <s v="julio"/>
    <n v="2025"/>
    <x v="0"/>
    <x v="1"/>
    <n v="0.5"/>
    <n v="865.375"/>
    <n v="1003.8349999999999"/>
    <d v="2025-01-08T00:00:00"/>
  </r>
  <r>
    <x v="0"/>
    <n v="383"/>
    <n v="1"/>
    <d v="2025-05-29T00:00:00"/>
    <d v="2025-07-27T00:00:00"/>
    <d v="2025-07-28T00:00:00"/>
    <x v="1"/>
    <n v="22"/>
    <m/>
    <n v="1646.17"/>
    <s v="USD"/>
    <n v="1415.7062000000001"/>
    <n v="1646.17"/>
    <n v="70"/>
    <n v="60.199999999999996"/>
    <n v="70"/>
    <n v="4.2522947204723688E-2"/>
    <x v="8"/>
    <x v="1"/>
    <x v="3"/>
    <x v="1"/>
    <d v="2025-09-11T00:00:00"/>
    <s v="septiembre"/>
    <n v="2025"/>
    <x v="0"/>
    <x v="0"/>
    <n v="0"/>
    <n v="60.199999999999996"/>
    <n v="69.831999999999994"/>
    <d v="2024-09-17T00:00:00"/>
  </r>
  <r>
    <x v="0"/>
    <n v="384"/>
    <n v="1"/>
    <d v="2025-05-29T00:00:00"/>
    <d v="2025-06-26T00:00:00"/>
    <d v="2025-06-28T00:00:00"/>
    <x v="1"/>
    <n v="22"/>
    <s v="JAIMEG,MARIELLAP"/>
    <n v="4324.59"/>
    <s v="USD"/>
    <n v="3719.1474000000003"/>
    <n v="4324.59"/>
    <n v="380.53"/>
    <n v="327.25579999999997"/>
    <n v="380.53"/>
    <n v="8.799215648188613E-2"/>
    <x v="8"/>
    <x v="1"/>
    <x v="10"/>
    <x v="1"/>
    <d v="2025-08-12T00:00:00"/>
    <s v="agosto"/>
    <n v="2025"/>
    <x v="0"/>
    <x v="0"/>
    <n v="0"/>
    <n v="327.25579999999997"/>
    <n v="379.61672799999991"/>
    <d v="2024-09-17T00:00:00"/>
  </r>
  <r>
    <x v="0"/>
    <n v="385"/>
    <n v="1"/>
    <d v="2025-05-29T00:00:00"/>
    <d v="2025-05-07T00:00:00"/>
    <d v="2025-05-12T00:00:00"/>
    <x v="1"/>
    <n v="22"/>
    <m/>
    <n v="3000"/>
    <s v="USD"/>
    <n v="2580"/>
    <n v="3000"/>
    <n v="800"/>
    <n v="688"/>
    <n v="800"/>
    <n v="0.26666666666666666"/>
    <x v="8"/>
    <x v="1"/>
    <x v="4"/>
    <x v="1"/>
    <d v="2025-06-26T00:00:00"/>
    <s v="junio"/>
    <n v="2025"/>
    <x v="0"/>
    <x v="0"/>
    <n v="0"/>
    <n v="688"/>
    <n v="798.07999999999993"/>
    <d v="2024-09-17T00:00:00"/>
  </r>
  <r>
    <x v="0"/>
    <n v="386"/>
    <n v="1"/>
    <d v="2025-05-30T00:00:00"/>
    <d v="2025-03-12T00:00:00"/>
    <d v="2025-03-14T00:00:00"/>
    <x v="17"/>
    <n v="22"/>
    <m/>
    <n v="740"/>
    <s v="USD"/>
    <n v="636.4"/>
    <n v="740"/>
    <n v="79.05"/>
    <n v="67.98299999999999"/>
    <n v="79.05"/>
    <n v="0.10682432432432432"/>
    <x v="8"/>
    <x v="1"/>
    <x v="5"/>
    <x v="1"/>
    <d v="2025-04-28T00:00:00"/>
    <s v="abril"/>
    <n v="2025"/>
    <x v="0"/>
    <x v="1"/>
    <n v="0.5"/>
    <n v="33.991499999999995"/>
    <n v="39.430139999999994"/>
    <d v="2025-04-15T00:00:00"/>
  </r>
  <r>
    <x v="0"/>
    <n v="387"/>
    <n v="1"/>
    <d v="2025-05-30T00:00:00"/>
    <d v="2025-06-19T00:00:00"/>
    <d v="2025-06-24T00:00:00"/>
    <x v="1"/>
    <n v="22"/>
    <s v="JAIMEG,MARIELLAP"/>
    <n v="25787.64"/>
    <s v="USD"/>
    <n v="22177.3704"/>
    <n v="25787.64"/>
    <n v="2377.84"/>
    <n v="2044.9424000000001"/>
    <n v="2377.84"/>
    <n v="9.2208515397298865E-2"/>
    <x v="8"/>
    <x v="1"/>
    <x v="10"/>
    <x v="1"/>
    <d v="2025-08-08T00:00:00"/>
    <s v="agosto"/>
    <n v="2025"/>
    <x v="0"/>
    <x v="0"/>
    <n v="0"/>
    <n v="2044.9424000000001"/>
    <n v="2372.1331839999998"/>
    <d v="2024-09-17T00:00:00"/>
  </r>
  <r>
    <x v="0"/>
    <n v="388"/>
    <n v="1"/>
    <d v="2025-05-30T00:00:00"/>
    <d v="2025-10-19T00:00:00"/>
    <d v="2025-11-09T00:00:00"/>
    <x v="7"/>
    <n v="22"/>
    <m/>
    <n v="75930.67"/>
    <s v="USD"/>
    <n v="65300.376199999999"/>
    <n v="75930.67"/>
    <n v="5374.12"/>
    <n v="4621.7431999999999"/>
    <n v="5374.12"/>
    <n v="7.0776670349412166E-2"/>
    <x v="8"/>
    <x v="1"/>
    <x v="0"/>
    <x v="1"/>
    <d v="2025-12-24T00:00:00"/>
    <s v="diciembre"/>
    <n v="2025"/>
    <x v="0"/>
    <x v="1"/>
    <n v="0.5"/>
    <n v="2310.8715999999999"/>
    <n v="2680.6110559999997"/>
    <d v="2025-01-08T00:00:00"/>
  </r>
  <r>
    <x v="0"/>
    <n v="389"/>
    <n v="1"/>
    <d v="2025-05-30T00:00:00"/>
    <d v="2025-10-19T00:00:00"/>
    <d v="2025-11-09T00:00:00"/>
    <x v="7"/>
    <n v="22"/>
    <m/>
    <n v="73352.77"/>
    <s v="USD"/>
    <n v="63083.3822"/>
    <n v="73352.77"/>
    <n v="5053.91"/>
    <n v="4346.3625999999995"/>
    <n v="5053.91"/>
    <n v="6.8898693259981852E-2"/>
    <x v="8"/>
    <x v="1"/>
    <x v="0"/>
    <x v="1"/>
    <d v="2025-12-24T00:00:00"/>
    <s v="diciembre"/>
    <n v="2025"/>
    <x v="0"/>
    <x v="1"/>
    <n v="0.5"/>
    <n v="2173.1812999999997"/>
    <n v="2520.8903079999995"/>
    <d v="2025-01-08T00:00:00"/>
  </r>
  <r>
    <x v="0"/>
    <n v="390"/>
    <n v="1"/>
    <d v="2025-05-30T00:00:00"/>
    <d v="2025-09-24T00:00:00"/>
    <d v="2025-10-04T00:00:00"/>
    <x v="4"/>
    <n v="22"/>
    <s v="JAIMEG"/>
    <n v="1089882.92"/>
    <s v="MXN"/>
    <n v="52314.380160000001"/>
    <n v="61033.443520000001"/>
    <n v="207150.67"/>
    <n v="9943.2321600000014"/>
    <n v="11600.437520000001"/>
    <n v="0.19006690186501871"/>
    <x v="8"/>
    <x v="1"/>
    <x v="6"/>
    <x v="1"/>
    <d v="2025-11-18T00:00:00"/>
    <s v="noviembre"/>
    <n v="2025"/>
    <x v="0"/>
    <x v="0"/>
    <n v="0.05"/>
    <n v="9446.070552000001"/>
    <n v="10957.44184032"/>
    <d v="2024-10-30T00:00:00"/>
  </r>
  <r>
    <x v="0"/>
    <n v="391"/>
    <n v="1"/>
    <d v="2025-05-30T00:00:00"/>
    <d v="2025-10-18T00:00:00"/>
    <d v="2025-11-09T00:00:00"/>
    <x v="7"/>
    <n v="22"/>
    <m/>
    <n v="75993.070000000007"/>
    <s v="USD"/>
    <n v="65354.040200000003"/>
    <n v="75993.070000000007"/>
    <n v="5358.14"/>
    <n v="4608.0003999999999"/>
    <n v="5358.14"/>
    <n v="7.0508271346321441E-2"/>
    <x v="8"/>
    <x v="1"/>
    <x v="0"/>
    <x v="1"/>
    <d v="2025-12-24T00:00:00"/>
    <s v="diciembre"/>
    <n v="2025"/>
    <x v="0"/>
    <x v="1"/>
    <n v="0.5"/>
    <n v="2304.0001999999999"/>
    <n v="2672.6402319999997"/>
    <d v="2025-01-08T00:00:00"/>
  </r>
  <r>
    <x v="0"/>
    <n v="392"/>
    <n v="0"/>
    <d v="2025-05-30T00:00:00"/>
    <d v="2025-12-26T00:00:00"/>
    <d v="2026-01-07T00:00:00"/>
    <x v="7"/>
    <n v="22"/>
    <m/>
    <n v="59116.68"/>
    <s v="USD"/>
    <n v="50840.344799999999"/>
    <n v="59116.68"/>
    <n v="8231.14"/>
    <n v="7078.7803999999996"/>
    <n v="8231.14"/>
    <n v="0.1392354915736134"/>
    <x v="8"/>
    <x v="1"/>
    <x v="1"/>
    <x v="1"/>
    <d v="2026-02-21T00:00:00"/>
    <s v="febrero"/>
    <n v="2026"/>
    <x v="0"/>
    <x v="1"/>
    <n v="0.5"/>
    <n v="3539.3901999999998"/>
    <n v="4105.6926319999993"/>
    <d v="2025-01-08T00:00:00"/>
  </r>
  <r>
    <x v="0"/>
    <n v="393"/>
    <n v="1"/>
    <d v="2025-05-30T00:00:00"/>
    <d v="2025-07-19T00:00:00"/>
    <d v="2025-07-23T00:00:00"/>
    <x v="6"/>
    <n v="22"/>
    <m/>
    <n v="28530.04"/>
    <s v="EUR"/>
    <n v="28530.04"/>
    <n v="33094.846400000002"/>
    <n v="2477.38"/>
    <n v="2477.38"/>
    <n v="2873.7608"/>
    <n v="8.6834087859673531E-2"/>
    <x v="8"/>
    <x v="1"/>
    <x v="3"/>
    <x v="1"/>
    <d v="2025-09-06T00:00:00"/>
    <s v="septiembre"/>
    <n v="2025"/>
    <x v="0"/>
    <x v="1"/>
    <n v="0.75"/>
    <n v="619.34500000000003"/>
    <n v="718.4402"/>
    <d v="2024-09-01T00:00:00"/>
  </r>
  <r>
    <x v="0"/>
    <n v="394"/>
    <n v="1"/>
    <d v="2025-06-02T00:00:00"/>
    <d v="2025-06-11T00:00:00"/>
    <d v="2025-06-26T00:00:00"/>
    <x v="1"/>
    <n v="23"/>
    <s v="MARC1989,MARIELLAP"/>
    <n v="33063.32"/>
    <s v="USD"/>
    <n v="28434.4552"/>
    <n v="33063.32"/>
    <n v="2466.89"/>
    <n v="2121.5254"/>
    <n v="2466.89"/>
    <n v="7.4611079589103568E-2"/>
    <x v="9"/>
    <x v="1"/>
    <x v="10"/>
    <x v="1"/>
    <d v="2025-08-10T00:00:00"/>
    <s v="agosto"/>
    <n v="2025"/>
    <x v="0"/>
    <x v="0"/>
    <n v="0"/>
    <n v="2121.5254"/>
    <n v="2460.9694639999998"/>
    <d v="2024-09-17T00:00:00"/>
  </r>
  <r>
    <x v="0"/>
    <n v="395"/>
    <n v="1"/>
    <d v="2025-06-02T00:00:00"/>
    <d v="2025-04-01T00:00:00"/>
    <d v="2025-04-30T00:00:00"/>
    <x v="1"/>
    <n v="23"/>
    <m/>
    <n v="15971.66"/>
    <s v="USD"/>
    <n v="13735.6276"/>
    <n v="15971.66"/>
    <n v="798.59"/>
    <n v="686.78740000000005"/>
    <n v="798.59"/>
    <n v="5.0000438276296896E-2"/>
    <x v="9"/>
    <x v="1"/>
    <x v="9"/>
    <x v="1"/>
    <d v="2025-06-14T00:00:00"/>
    <s v="junio"/>
    <n v="2025"/>
    <x v="0"/>
    <x v="0"/>
    <n v="0"/>
    <n v="686.78740000000005"/>
    <n v="796.67338400000006"/>
    <d v="2024-09-17T00:00:00"/>
  </r>
  <r>
    <x v="0"/>
    <n v="396"/>
    <n v="1"/>
    <d v="2025-06-02T00:00:00"/>
    <d v="2025-07-21T00:00:00"/>
    <d v="2025-07-23T00:00:00"/>
    <x v="1"/>
    <n v="23"/>
    <m/>
    <n v="8265.9699999999993"/>
    <s v="USD"/>
    <n v="7108.734199999999"/>
    <n v="8265.9699999999993"/>
    <n v="719.01"/>
    <n v="618.34860000000003"/>
    <n v="719.01"/>
    <n v="8.6984346664698772E-2"/>
    <x v="9"/>
    <x v="1"/>
    <x v="3"/>
    <x v="1"/>
    <d v="2025-09-06T00:00:00"/>
    <s v="septiembre"/>
    <n v="2025"/>
    <x v="0"/>
    <x v="0"/>
    <n v="0"/>
    <n v="618.34860000000003"/>
    <n v="717.28437599999995"/>
    <d v="2024-09-17T00:00:00"/>
  </r>
  <r>
    <x v="0"/>
    <n v="397"/>
    <n v="1"/>
    <d v="2025-06-02T00:00:00"/>
    <d v="2025-07-05T00:00:00"/>
    <d v="2025-07-20T00:00:00"/>
    <x v="7"/>
    <n v="23"/>
    <m/>
    <n v="43524.38"/>
    <s v="USD"/>
    <n v="37430.966799999995"/>
    <n v="43524.38"/>
    <n v="4606.21"/>
    <n v="3961.3406"/>
    <n v="4606.21"/>
    <n v="0.10583057127982065"/>
    <x v="9"/>
    <x v="1"/>
    <x v="3"/>
    <x v="1"/>
    <d v="2025-09-03T00:00:00"/>
    <s v="septiembre"/>
    <n v="2025"/>
    <x v="0"/>
    <x v="1"/>
    <n v="0.5"/>
    <n v="1980.6703"/>
    <n v="2297.5775479999998"/>
    <d v="2025-01-08T00:00:00"/>
  </r>
  <r>
    <x v="0"/>
    <n v="398"/>
    <n v="1"/>
    <d v="2025-06-02T00:00:00"/>
    <d v="2025-07-20T00:00:00"/>
    <d v="2025-08-06T00:00:00"/>
    <x v="12"/>
    <n v="23"/>
    <m/>
    <n v="12669.04"/>
    <s v="EUR"/>
    <n v="12669.04"/>
    <n v="14696.0864"/>
    <n v="906.8"/>
    <n v="906.8"/>
    <n v="1051.8879999999999"/>
    <n v="7.1576062590377798E-2"/>
    <x v="9"/>
    <x v="1"/>
    <x v="3"/>
    <x v="1"/>
    <d v="2025-09-20T00:00:00"/>
    <s v="septiembre"/>
    <n v="2025"/>
    <x v="0"/>
    <x v="1"/>
    <n v="0.5"/>
    <n v="453.4"/>
    <n v="525.94399999999996"/>
    <d v="2025-01-20T00:00:00"/>
  </r>
  <r>
    <x v="0"/>
    <n v="399"/>
    <n v="1"/>
    <d v="2025-06-03T00:00:00"/>
    <d v="2025-02-26T00:00:00"/>
    <d v="2025-03-02T00:00:00"/>
    <x v="17"/>
    <n v="23"/>
    <m/>
    <n v="5235"/>
    <s v="USD"/>
    <n v="4502.1000000000004"/>
    <n v="5235"/>
    <n v="419.32"/>
    <n v="360.61520000000002"/>
    <n v="419.32"/>
    <n v="8.0099331423113651E-2"/>
    <x v="9"/>
    <x v="1"/>
    <x v="8"/>
    <x v="1"/>
    <d v="2025-04-16T00:00:00"/>
    <s v="abril"/>
    <n v="2025"/>
    <x v="0"/>
    <x v="1"/>
    <n v="0.5"/>
    <n v="180.30760000000001"/>
    <n v="209.15681599999999"/>
    <d v="2025-04-15T00:00:00"/>
  </r>
  <r>
    <x v="0"/>
    <n v="400"/>
    <n v="1"/>
    <d v="2025-06-03T00:00:00"/>
    <d v="2025-03-14T00:00:00"/>
    <d v="2025-03-16T00:00:00"/>
    <x v="17"/>
    <n v="23"/>
    <m/>
    <n v="1740"/>
    <s v="USD"/>
    <n v="1496.3999999999999"/>
    <n v="1740"/>
    <n v="169.26"/>
    <n v="145.56359999999998"/>
    <n v="169.26"/>
    <n v="9.7275862068965518E-2"/>
    <x v="9"/>
    <x v="1"/>
    <x v="5"/>
    <x v="1"/>
    <d v="2025-04-30T00:00:00"/>
    <s v="abril"/>
    <n v="2025"/>
    <x v="0"/>
    <x v="1"/>
    <n v="0.5"/>
    <n v="72.78179999999999"/>
    <n v="84.426887999999977"/>
    <d v="2025-04-15T00:00:00"/>
  </r>
  <r>
    <x v="0"/>
    <n v="401"/>
    <n v="1"/>
    <d v="2025-06-03T00:00:00"/>
    <d v="2025-03-12T00:00:00"/>
    <d v="2025-03-17T00:00:00"/>
    <x v="17"/>
    <n v="23"/>
    <m/>
    <n v="4326"/>
    <s v="USD"/>
    <n v="3720.36"/>
    <n v="4326"/>
    <n v="424.79"/>
    <n v="365.31940000000003"/>
    <n v="424.79"/>
    <n v="9.8194637078132224E-2"/>
    <x v="9"/>
    <x v="1"/>
    <x v="5"/>
    <x v="1"/>
    <d v="2025-05-01T00:00:00"/>
    <s v="mayo"/>
    <n v="2025"/>
    <x v="0"/>
    <x v="1"/>
    <n v="0.5"/>
    <n v="182.65970000000002"/>
    <n v="211.88525200000001"/>
    <d v="2025-04-15T00:00:00"/>
  </r>
  <r>
    <x v="0"/>
    <n v="402"/>
    <n v="1"/>
    <d v="2025-06-03T00:00:00"/>
    <d v="2025-06-26T00:00:00"/>
    <d v="2025-08-07T00:00:00"/>
    <x v="6"/>
    <n v="23"/>
    <m/>
    <n v="46687"/>
    <s v="MXN"/>
    <n v="2240.9760000000001"/>
    <n v="2614.4720000000002"/>
    <n v="0"/>
    <n v="0"/>
    <n v="0"/>
    <n v="0"/>
    <x v="9"/>
    <x v="1"/>
    <x v="10"/>
    <x v="1"/>
    <d v="2025-09-21T00:00:00"/>
    <s v="septiembre"/>
    <n v="2025"/>
    <x v="0"/>
    <x v="1"/>
    <n v="0.75"/>
    <n v="0"/>
    <n v="0"/>
    <d v="2024-09-01T00:00:00"/>
  </r>
  <r>
    <x v="0"/>
    <n v="403"/>
    <n v="0"/>
    <d v="2025-06-04T00:00:00"/>
    <d v="2025-01-13T00:00:00"/>
    <d v="2026-01-25T00:00:00"/>
    <x v="1"/>
    <n v="23"/>
    <m/>
    <n v="9550.64"/>
    <s v="USD"/>
    <n v="8213.5504000000001"/>
    <n v="9550.64"/>
    <n v="0"/>
    <n v="0"/>
    <n v="0"/>
    <n v="0"/>
    <x v="9"/>
    <x v="1"/>
    <x v="7"/>
    <x v="1"/>
    <d v="2026-03-11T00:00:00"/>
    <s v="marzo"/>
    <n v="2026"/>
    <x v="0"/>
    <x v="0"/>
    <n v="0"/>
    <n v="0"/>
    <n v="0"/>
    <d v="2024-09-17T00:00:00"/>
  </r>
  <r>
    <x v="0"/>
    <n v="404"/>
    <n v="1"/>
    <d v="2025-06-04T00:00:00"/>
    <d v="2025-06-06T00:00:00"/>
    <d v="2025-06-09T00:00:00"/>
    <x v="4"/>
    <n v="23"/>
    <s v="JAIMEG"/>
    <n v="10352"/>
    <s v="MXN"/>
    <n v="496.89600000000002"/>
    <n v="579.71199999999999"/>
    <n v="1552"/>
    <n v="74.495999999999995"/>
    <n v="86.912000000000006"/>
    <n v="0.14992272024729519"/>
    <x v="9"/>
    <x v="1"/>
    <x v="10"/>
    <x v="1"/>
    <d v="2025-07-24T00:00:00"/>
    <s v="julio"/>
    <n v="2025"/>
    <x v="0"/>
    <x v="0"/>
    <n v="0.05"/>
    <n v="70.771199999999993"/>
    <n v="82.094591999999992"/>
    <d v="2024-10-30T00:00:00"/>
  </r>
  <r>
    <x v="0"/>
    <n v="405"/>
    <n v="1"/>
    <d v="2025-06-05T00:00:00"/>
    <d v="2025-08-04T00:00:00"/>
    <d v="2025-08-11T00:00:00"/>
    <x v="6"/>
    <n v="23"/>
    <m/>
    <n v="13313"/>
    <s v="MXN"/>
    <n v="639.024"/>
    <n v="745.52800000000002"/>
    <n v="2430"/>
    <n v="116.64"/>
    <n v="136.08000000000001"/>
    <n v="0.18252835574250734"/>
    <x v="9"/>
    <x v="1"/>
    <x v="11"/>
    <x v="1"/>
    <d v="2025-09-25T00:00:00"/>
    <s v="septiembre"/>
    <n v="2025"/>
    <x v="0"/>
    <x v="1"/>
    <n v="0.75"/>
    <n v="29.159999999999997"/>
    <n v="33.825599999999994"/>
    <d v="2024-09-01T00:00:00"/>
  </r>
  <r>
    <x v="0"/>
    <n v="406"/>
    <n v="0"/>
    <d v="2025-06-05T00:00:00"/>
    <d v="2025-06-17T00:00:00"/>
    <d v="2025-12-30T00:00:00"/>
    <x v="6"/>
    <n v="23"/>
    <m/>
    <n v="29857.7"/>
    <s v="USD"/>
    <n v="25677.621999999999"/>
    <n v="29857.7"/>
    <n v="2574.3200000000002"/>
    <n v="2213.9151999999999"/>
    <n v="2574.3200000000002"/>
    <n v="8.6219635135995065E-2"/>
    <x v="9"/>
    <x v="1"/>
    <x v="10"/>
    <x v="1"/>
    <d v="2026-02-13T00:00:00"/>
    <s v="febrero"/>
    <n v="2026"/>
    <x v="0"/>
    <x v="1"/>
    <n v="0.75"/>
    <n v="553.47879999999986"/>
    <n v="642.03540799999985"/>
    <d v="2024-09-01T00:00:00"/>
  </r>
  <r>
    <x v="0"/>
    <n v="407"/>
    <n v="1"/>
    <d v="2025-06-05T00:00:00"/>
    <d v="2025-06-06T00:00:00"/>
    <s v="0000-00-00"/>
    <x v="6"/>
    <n v="23"/>
    <m/>
    <n v="13395.02"/>
    <s v="USD"/>
    <n v="11519.717200000001"/>
    <n v="13395.02"/>
    <n v="145.6"/>
    <n v="125.21599999999999"/>
    <n v="145.6"/>
    <n v="1.0869711280759564E-2"/>
    <x v="9"/>
    <x v="1"/>
    <x v="10"/>
    <x v="1"/>
    <e v="#VALUE!"/>
    <e v="#VALUE!"/>
    <e v="#VALUE!"/>
    <x v="0"/>
    <x v="1"/>
    <n v="0.75"/>
    <n v="31.304000000000002"/>
    <n v="36.312640000000002"/>
    <d v="2024-09-01T00:00:00"/>
  </r>
  <r>
    <x v="0"/>
    <n v="408"/>
    <n v="1"/>
    <d v="2025-06-09T00:00:00"/>
    <d v="2025-08-04T00:00:00"/>
    <d v="2025-08-14T00:00:00"/>
    <x v="6"/>
    <n v="24"/>
    <m/>
    <n v="163648.45000000001"/>
    <s v="MXN"/>
    <n v="7855.1256000000003"/>
    <n v="9164.3132000000005"/>
    <n v="11347.66"/>
    <n v="544.68768"/>
    <n v="635.46896000000004"/>
    <n v="6.9341689456881503E-2"/>
    <x v="9"/>
    <x v="1"/>
    <x v="11"/>
    <x v="1"/>
    <d v="2025-09-28T00:00:00"/>
    <s v="septiembre"/>
    <n v="2025"/>
    <x v="0"/>
    <x v="1"/>
    <n v="0.75"/>
    <n v="136.17192"/>
    <n v="157.95942719999999"/>
    <d v="2024-09-01T00:00:00"/>
  </r>
  <r>
    <x v="0"/>
    <n v="409"/>
    <n v="0"/>
    <d v="2025-06-09T00:00:00"/>
    <d v="2025-07-16T00:00:00"/>
    <d v="2025-07-28T00:00:00"/>
    <x v="4"/>
    <n v="24"/>
    <s v="JAIMEG"/>
    <n v="6108.88"/>
    <s v="USD"/>
    <n v="5253.6368000000002"/>
    <n v="6108.88"/>
    <n v="426.49"/>
    <n v="366.78140000000002"/>
    <n v="426.49"/>
    <n v="6.9814761462002856E-2"/>
    <x v="9"/>
    <x v="1"/>
    <x v="3"/>
    <x v="1"/>
    <d v="2025-09-11T00:00:00"/>
    <s v="septiembre"/>
    <n v="2025"/>
    <x v="0"/>
    <x v="0"/>
    <n v="0.05"/>
    <n v="348.44233000000003"/>
    <n v="404.19310280000002"/>
    <d v="2024-10-30T00:00:00"/>
  </r>
  <r>
    <x v="0"/>
    <n v="410"/>
    <n v="1"/>
    <d v="2025-06-09T00:00:00"/>
    <d v="2025-07-26T00:00:00"/>
    <d v="2025-08-30T00:00:00"/>
    <x v="6"/>
    <n v="24"/>
    <m/>
    <n v="25052.36"/>
    <s v="USD"/>
    <n v="21545.029600000002"/>
    <n v="25052.36"/>
    <n v="2733.41"/>
    <n v="2350.7325999999998"/>
    <n v="2733.41"/>
    <n v="0.10910788444681457"/>
    <x v="9"/>
    <x v="1"/>
    <x v="3"/>
    <x v="1"/>
    <d v="2025-10-14T00:00:00"/>
    <s v="octubre"/>
    <n v="2025"/>
    <x v="0"/>
    <x v="1"/>
    <n v="0.75"/>
    <n v="587.68314999999984"/>
    <n v="681.71245399999975"/>
    <d v="2024-09-01T00:00:00"/>
  </r>
  <r>
    <x v="0"/>
    <n v="411"/>
    <n v="0"/>
    <d v="2025-05-26T00:00:00"/>
    <d v="2025-06-17T00:00:00"/>
    <d v="2025-06-30T00:00:00"/>
    <x v="2"/>
    <n v="22"/>
    <m/>
    <n v="4767.8999999999996"/>
    <s v="USD"/>
    <n v="4100.3939999999993"/>
    <n v="4767.8999999999996"/>
    <n v="271.16000000000003"/>
    <n v="233.19760000000002"/>
    <n v="271.16000000000003"/>
    <n v="5.687199815432372E-2"/>
    <x v="8"/>
    <x v="1"/>
    <x v="10"/>
    <x v="1"/>
    <d v="2025-08-14T00:00:00"/>
    <s v="agosto"/>
    <n v="2025"/>
    <x v="0"/>
    <x v="1"/>
    <n v="0.5"/>
    <n v="116.59880000000001"/>
    <n v="135.25460799999999"/>
    <d v="2024-09-01T00:00:00"/>
  </r>
  <r>
    <x v="0"/>
    <n v="412"/>
    <n v="1"/>
    <d v="2025-06-10T00:00:00"/>
    <d v="2025-05-06T00:00:00"/>
    <d v="2025-05-08T00:00:00"/>
    <x v="1"/>
    <n v="24"/>
    <s v="MARC1989"/>
    <n v="2286.5"/>
    <s v="USD"/>
    <n v="1966.3899999999999"/>
    <n v="2286.5"/>
    <n v="228.65"/>
    <n v="196.63900000000001"/>
    <n v="228.65"/>
    <n v="0.1"/>
    <x v="9"/>
    <x v="1"/>
    <x v="4"/>
    <x v="1"/>
    <d v="2025-06-22T00:00:00"/>
    <s v="junio"/>
    <n v="2025"/>
    <x v="0"/>
    <x v="0"/>
    <n v="0"/>
    <n v="196.63900000000001"/>
    <n v="228.10123999999999"/>
    <d v="2024-09-17T00:00:00"/>
  </r>
  <r>
    <x v="0"/>
    <n v="413"/>
    <n v="1"/>
    <d v="2025-06-10T00:00:00"/>
    <d v="2025-07-26T00:00:00"/>
    <d v="2025-07-28T00:00:00"/>
    <x v="3"/>
    <n v="24"/>
    <m/>
    <n v="23160"/>
    <s v="MXN"/>
    <n v="1111.68"/>
    <n v="1296.96"/>
    <n v="2316"/>
    <n v="111.16800000000001"/>
    <n v="129.696"/>
    <n v="0.1"/>
    <x v="9"/>
    <x v="1"/>
    <x v="3"/>
    <x v="1"/>
    <d v="2025-09-11T00:00:00"/>
    <s v="septiembre"/>
    <n v="2025"/>
    <x v="0"/>
    <x v="1"/>
    <n v="0.5"/>
    <n v="55.584000000000003"/>
    <n v="64.477440000000001"/>
    <d v="2024-12-13T00:00:00"/>
  </r>
  <r>
    <x v="0"/>
    <n v="414"/>
    <n v="1"/>
    <d v="2025-06-10T00:00:00"/>
    <d v="2025-06-09T00:00:00"/>
    <d v="2025-07-04T00:00:00"/>
    <x v="6"/>
    <n v="24"/>
    <m/>
    <n v="9783.3799999999992"/>
    <s v="USD"/>
    <n v="8413.7067999999999"/>
    <n v="9783.3799999999992"/>
    <n v="1341.6"/>
    <n v="1153.7759999999998"/>
    <n v="1341.6"/>
    <n v="0.13713052135356082"/>
    <x v="9"/>
    <x v="1"/>
    <x v="10"/>
    <x v="1"/>
    <d v="2025-08-18T00:00:00"/>
    <s v="agosto"/>
    <n v="2025"/>
    <x v="0"/>
    <x v="1"/>
    <n v="0.75"/>
    <n v="288.44399999999996"/>
    <n v="334.59503999999993"/>
    <d v="2024-09-01T00:00:00"/>
  </r>
  <r>
    <x v="0"/>
    <n v="416"/>
    <n v="1"/>
    <d v="2025-06-10T00:00:00"/>
    <d v="2025-08-10T00:00:00"/>
    <d v="2025-08-21T00:00:00"/>
    <x v="7"/>
    <n v="24"/>
    <m/>
    <n v="472374.18"/>
    <s v="MXN"/>
    <n v="22673.960640000001"/>
    <n v="26452.95408"/>
    <n v="33456.1"/>
    <n v="1605.8927999999999"/>
    <n v="1873.5416"/>
    <n v="7.082542064428668E-2"/>
    <x v="9"/>
    <x v="1"/>
    <x v="11"/>
    <x v="1"/>
    <d v="2025-10-05T00:00:00"/>
    <s v="octubre"/>
    <n v="2025"/>
    <x v="0"/>
    <x v="1"/>
    <n v="0.5"/>
    <n v="802.94639999999993"/>
    <n v="931.41782399999988"/>
    <d v="2025-01-08T00:00:00"/>
  </r>
  <r>
    <x v="0"/>
    <n v="417"/>
    <n v="1"/>
    <d v="2025-06-11T00:00:00"/>
    <d v="2025-08-04T00:00:00"/>
    <d v="2025-08-20T00:00:00"/>
    <x v="6"/>
    <n v="24"/>
    <m/>
    <n v="9035.74"/>
    <s v="USD"/>
    <n v="7770.7363999999998"/>
    <n v="9035.74"/>
    <n v="1072.8399999999999"/>
    <n v="922.64239999999995"/>
    <n v="1072.8399999999999"/>
    <n v="0.11873294273628944"/>
    <x v="9"/>
    <x v="1"/>
    <x v="11"/>
    <x v="1"/>
    <d v="2025-10-04T00:00:00"/>
    <s v="octubre"/>
    <n v="2025"/>
    <x v="0"/>
    <x v="1"/>
    <n v="0.75"/>
    <n v="230.66059999999993"/>
    <n v="267.56629599999991"/>
    <d v="2024-09-01T00:00:00"/>
  </r>
  <r>
    <x v="0"/>
    <n v="418"/>
    <n v="1"/>
    <d v="2025-06-11T00:00:00"/>
    <d v="2025-08-08T00:00:00"/>
    <d v="2025-08-23T00:00:00"/>
    <x v="6"/>
    <n v="24"/>
    <m/>
    <n v="22353043.399999999"/>
    <s v="JPY"/>
    <n v="122941.73869999999"/>
    <n v="143059.47776000001"/>
    <n v="2592953.69"/>
    <n v="14261.245294999999"/>
    <n v="16594.903616"/>
    <n v="0.11600002932933956"/>
    <x v="9"/>
    <x v="1"/>
    <x v="11"/>
    <x v="1"/>
    <d v="2025-10-07T00:00:00"/>
    <s v="octubre"/>
    <n v="2025"/>
    <x v="0"/>
    <x v="1"/>
    <n v="0.75"/>
    <n v="3565.3113237500002"/>
    <n v="4135.7611355500003"/>
    <d v="2024-09-01T00:00:00"/>
  </r>
  <r>
    <x v="0"/>
    <n v="419"/>
    <n v="1"/>
    <d v="2025-06-12T00:00:00"/>
    <d v="2025-06-20T00:00:00"/>
    <d v="2025-06-22T00:00:00"/>
    <x v="6"/>
    <n v="24"/>
    <m/>
    <n v="8822"/>
    <s v="USD"/>
    <n v="7586.92"/>
    <n v="8822"/>
    <n v="869.55"/>
    <n v="747.81299999999999"/>
    <n v="869.55"/>
    <n v="9.8566084788029917E-2"/>
    <x v="9"/>
    <x v="1"/>
    <x v="10"/>
    <x v="1"/>
    <d v="2025-08-06T00:00:00"/>
    <s v="agosto"/>
    <n v="2025"/>
    <x v="0"/>
    <x v="1"/>
    <n v="0.75"/>
    <n v="186.95325000000003"/>
    <n v="216.86577000000003"/>
    <d v="2024-09-01T00:00:00"/>
  </r>
  <r>
    <x v="0"/>
    <n v="420"/>
    <n v="1"/>
    <d v="2025-06-12T00:00:00"/>
    <d v="2025-10-08T00:00:00"/>
    <d v="2025-10-12T00:00:00"/>
    <x v="13"/>
    <n v="24"/>
    <m/>
    <n v="3600"/>
    <s v="USD"/>
    <n v="3096"/>
    <n v="3600"/>
    <n v="338.4"/>
    <n v="291.024"/>
    <n v="338.4"/>
    <n v="9.4E-2"/>
    <x v="9"/>
    <x v="1"/>
    <x v="0"/>
    <x v="1"/>
    <d v="2025-11-26T00:00:00"/>
    <s v="noviembre"/>
    <n v="2025"/>
    <x v="0"/>
    <x v="1"/>
    <n v="0.5"/>
    <n v="145.512"/>
    <n v="168.79391999999999"/>
    <d v="2025-02-07T00:00:00"/>
  </r>
  <r>
    <x v="0"/>
    <n v="421"/>
    <n v="1"/>
    <d v="2025-06-13T00:00:00"/>
    <d v="2025-07-23T00:00:00"/>
    <d v="2025-11-27T00:00:00"/>
    <x v="1"/>
    <n v="24"/>
    <s v="MARC1989"/>
    <n v="17962.830000000002"/>
    <s v="USD"/>
    <n v="15448.033800000001"/>
    <n v="17962.830000000002"/>
    <n v="785.34"/>
    <n v="675.39240000000007"/>
    <n v="785.34"/>
    <n v="4.3720282383121145E-2"/>
    <x v="9"/>
    <x v="1"/>
    <x v="3"/>
    <x v="1"/>
    <d v="2026-01-11T00:00:00"/>
    <s v="enero"/>
    <n v="2026"/>
    <x v="0"/>
    <x v="0"/>
    <n v="0"/>
    <n v="675.39240000000007"/>
    <n v="783.45518400000003"/>
    <d v="2024-09-17T00:00:00"/>
  </r>
  <r>
    <x v="0"/>
    <n v="422"/>
    <n v="1"/>
    <d v="2025-06-13T00:00:00"/>
    <d v="2025-07-02T00:00:00"/>
    <d v="2025-07-05T00:00:00"/>
    <x v="1"/>
    <n v="24"/>
    <s v="MARC1989,MARIELLAP"/>
    <n v="1788.96"/>
    <s v="EUR"/>
    <n v="1788.96"/>
    <n v="2075.1936000000001"/>
    <n v="176.72"/>
    <n v="176.72"/>
    <n v="204.99519999999998"/>
    <n v="9.878365083624005E-2"/>
    <x v="9"/>
    <x v="1"/>
    <x v="3"/>
    <x v="1"/>
    <d v="2025-08-19T00:00:00"/>
    <s v="agosto"/>
    <n v="2025"/>
    <x v="0"/>
    <x v="0"/>
    <n v="0"/>
    <n v="176.72"/>
    <n v="204.99519999999998"/>
    <d v="2024-09-17T00:00:00"/>
  </r>
  <r>
    <x v="0"/>
    <n v="423"/>
    <n v="1"/>
    <d v="2025-06-13T00:00:00"/>
    <d v="2025-07-09T00:00:00"/>
    <d v="2025-07-11T00:00:00"/>
    <x v="6"/>
    <n v="24"/>
    <m/>
    <n v="3657.6"/>
    <s v="USD"/>
    <n v="3145.5360000000001"/>
    <n v="3657.6"/>
    <n v="478.7"/>
    <n v="411.68199999999996"/>
    <n v="478.7"/>
    <n v="0.13087817147856518"/>
    <x v="9"/>
    <x v="1"/>
    <x v="3"/>
    <x v="1"/>
    <d v="2025-08-25T00:00:00"/>
    <s v="agosto"/>
    <n v="2025"/>
    <x v="0"/>
    <x v="1"/>
    <n v="0.75"/>
    <n v="102.9205"/>
    <n v="119.38777999999999"/>
    <d v="2024-09-01T00:00:00"/>
  </r>
  <r>
    <x v="0"/>
    <n v="424"/>
    <n v="1"/>
    <d v="2025-06-14T00:00:00"/>
    <d v="2025-08-28T00:00:00"/>
    <d v="2025-09-07T00:00:00"/>
    <x v="8"/>
    <n v="24"/>
    <m/>
    <n v="130395.5"/>
    <s v="EUR"/>
    <n v="130395.5"/>
    <n v="151258.78"/>
    <n v="11095.16"/>
    <n v="11095.16"/>
    <n v="12870.3856"/>
    <n v="8.5088519159020062E-2"/>
    <x v="9"/>
    <x v="1"/>
    <x v="11"/>
    <x v="1"/>
    <d v="2025-10-22T00:00:00"/>
    <s v="octubre"/>
    <n v="2025"/>
    <x v="0"/>
    <x v="1"/>
    <n v="0.5"/>
    <n v="5547.58"/>
    <n v="6435.1927999999998"/>
    <d v="2025-01-20T00:00:00"/>
  </r>
  <r>
    <x v="0"/>
    <n v="425"/>
    <n v="1"/>
    <d v="2025-06-15T00:00:00"/>
    <d v="2025-10-13T00:00:00"/>
    <d v="2025-10-25T00:00:00"/>
    <x v="15"/>
    <n v="25"/>
    <s v="MARC1989"/>
    <n v="73552.55"/>
    <s v="USD"/>
    <n v="63255.192999999999"/>
    <n v="73552.55"/>
    <n v="12202.77"/>
    <n v="10494.3822"/>
    <n v="12202.77"/>
    <n v="0.16590546486831523"/>
    <x v="9"/>
    <x v="1"/>
    <x v="0"/>
    <x v="1"/>
    <d v="2025-12-09T00:00:00"/>
    <s v="diciembre"/>
    <n v="2025"/>
    <x v="1"/>
    <x v="0"/>
    <n v="7.0000000000000007E-2"/>
    <n v="9759.7754459999996"/>
    <n v="11321.339517359998"/>
    <d v="2025-03-17T00:00:00"/>
  </r>
  <r>
    <x v="0"/>
    <n v="426"/>
    <n v="1"/>
    <d v="2025-06-16T00:00:00"/>
    <d v="2025-06-20T00:00:00"/>
    <d v="2025-06-22T00:00:00"/>
    <x v="1"/>
    <n v="25"/>
    <m/>
    <n v="23777.56"/>
    <s v="MXN"/>
    <n v="1141.3228800000002"/>
    <n v="1331.5433600000001"/>
    <n v="2348.1"/>
    <n v="112.7088"/>
    <n v="131.49359999999999"/>
    <n v="9.8752773623534101E-2"/>
    <x v="9"/>
    <x v="1"/>
    <x v="10"/>
    <x v="1"/>
    <d v="2025-08-06T00:00:00"/>
    <s v="agosto"/>
    <n v="2025"/>
    <x v="0"/>
    <x v="0"/>
    <n v="0"/>
    <n v="112.7088"/>
    <n v="130.74220799999998"/>
    <d v="2024-09-17T00:00:00"/>
  </r>
  <r>
    <x v="0"/>
    <n v="427"/>
    <n v="1"/>
    <d v="2025-06-16T00:00:00"/>
    <d v="2025-01-10T00:00:00"/>
    <d v="2026-01-15T00:00:00"/>
    <x v="4"/>
    <n v="25"/>
    <s v="JAIMEG"/>
    <n v="14634.54"/>
    <s v="USD"/>
    <n v="12585.704400000001"/>
    <n v="14634.54"/>
    <n v="9.18"/>
    <n v="7.8948"/>
    <n v="9.18"/>
    <n v="6.2728312608390836E-4"/>
    <x v="9"/>
    <x v="1"/>
    <x v="7"/>
    <x v="1"/>
    <d v="2026-03-01T00:00:00"/>
    <s v="marzo"/>
    <n v="2026"/>
    <x v="0"/>
    <x v="0"/>
    <n v="0.05"/>
    <n v="7.5000600000000004"/>
    <n v="8.7000695999999991"/>
    <d v="2024-10-30T00:00:00"/>
  </r>
  <r>
    <x v="0"/>
    <n v="428"/>
    <n v="0"/>
    <d v="2025-06-17T00:00:00"/>
    <d v="2025-09-28T00:00:00"/>
    <d v="2025-10-05T00:00:00"/>
    <x v="16"/>
    <n v="25"/>
    <s v="JAIMEG"/>
    <n v="9708.82"/>
    <s v="EUR"/>
    <n v="9708.82"/>
    <n v="11262.231199999998"/>
    <n v="986.63"/>
    <n v="986.63"/>
    <n v="1144.4907999999998"/>
    <n v="0.10162203027762386"/>
    <x v="9"/>
    <x v="1"/>
    <x v="6"/>
    <x v="1"/>
    <d v="2025-11-19T00:00:00"/>
    <s v="noviembre"/>
    <n v="2025"/>
    <x v="1"/>
    <x v="0"/>
    <n v="7.0000000000000007E-2"/>
    <n v="917.56589999999994"/>
    <n v="1064.3764439999998"/>
    <d v="2025-03-17T00:00:00"/>
  </r>
  <r>
    <x v="0"/>
    <n v="429"/>
    <n v="1"/>
    <d v="2025-06-17T00:00:00"/>
    <d v="2025-07-17T00:00:00"/>
    <d v="2025-07-20T00:00:00"/>
    <x v="12"/>
    <n v="25"/>
    <m/>
    <n v="18950.68"/>
    <s v="USD"/>
    <n v="16297.584800000001"/>
    <n v="18950.68"/>
    <n v="930"/>
    <n v="799.8"/>
    <n v="930"/>
    <n v="4.9074756156507311E-2"/>
    <x v="9"/>
    <x v="1"/>
    <x v="3"/>
    <x v="1"/>
    <d v="2025-09-03T00:00:00"/>
    <s v="septiembre"/>
    <n v="2025"/>
    <x v="0"/>
    <x v="1"/>
    <n v="0.5"/>
    <n v="399.9"/>
    <n v="463.88399999999996"/>
    <d v="2025-01-20T00:00:00"/>
  </r>
  <r>
    <x v="0"/>
    <n v="430"/>
    <n v="1"/>
    <d v="2025-06-17T00:00:00"/>
    <d v="2025-08-06T00:00:00"/>
    <d v="2025-08-23T00:00:00"/>
    <x v="6"/>
    <n v="25"/>
    <m/>
    <n v="39624.06"/>
    <s v="USD"/>
    <n v="34076.691599999998"/>
    <n v="39624.06"/>
    <n v="2027.06"/>
    <n v="1743.2716"/>
    <n v="2027.06"/>
    <n v="5.1157301901925245E-2"/>
    <x v="9"/>
    <x v="1"/>
    <x v="11"/>
    <x v="1"/>
    <d v="2025-10-07T00:00:00"/>
    <s v="octubre"/>
    <n v="2025"/>
    <x v="0"/>
    <x v="1"/>
    <n v="0.75"/>
    <n v="435.81790000000001"/>
    <n v="505.54876399999995"/>
    <d v="2024-09-01T00:00:00"/>
  </r>
  <r>
    <x v="0"/>
    <n v="431"/>
    <n v="1"/>
    <d v="2025-06-17T00:00:00"/>
    <d v="2025-09-03T00:00:00"/>
    <d v="2025-09-13T00:00:00"/>
    <x v="1"/>
    <n v="25"/>
    <m/>
    <n v="23702.83"/>
    <s v="USD"/>
    <n v="20384.433800000003"/>
    <n v="23702.83"/>
    <n v="2056.1"/>
    <n v="1768.2459999999999"/>
    <n v="2056.1"/>
    <n v="8.6744916113392356E-2"/>
    <x v="9"/>
    <x v="1"/>
    <x v="6"/>
    <x v="1"/>
    <d v="2025-10-28T00:00:00"/>
    <s v="octubre"/>
    <n v="2025"/>
    <x v="0"/>
    <x v="0"/>
    <n v="0"/>
    <n v="1768.2459999999999"/>
    <n v="2051.1653599999995"/>
    <d v="2024-09-17T00:00:00"/>
  </r>
  <r>
    <x v="0"/>
    <n v="432"/>
    <n v="1"/>
    <d v="2025-06-17T00:00:00"/>
    <d v="2025-07-09T00:00:00"/>
    <d v="2025-07-15T00:00:00"/>
    <x v="1"/>
    <n v="25"/>
    <m/>
    <n v="26949.24"/>
    <s v="USD"/>
    <n v="23176.346400000002"/>
    <n v="26949.24"/>
    <n v="3536"/>
    <n v="3040.96"/>
    <n v="3536"/>
    <n v="0.13120963708067462"/>
    <x v="9"/>
    <x v="1"/>
    <x v="3"/>
    <x v="1"/>
    <d v="2025-08-29T00:00:00"/>
    <s v="agosto"/>
    <n v="2025"/>
    <x v="0"/>
    <x v="0"/>
    <n v="0"/>
    <n v="3040.96"/>
    <n v="3527.5135999999998"/>
    <d v="2024-09-17T00:00:00"/>
  </r>
  <r>
    <x v="0"/>
    <n v="433"/>
    <n v="1"/>
    <d v="2025-06-18T00:00:00"/>
    <d v="2025-07-10T00:00:00"/>
    <d v="2025-07-23T00:00:00"/>
    <x v="15"/>
    <n v="25"/>
    <s v="JAIMEG"/>
    <n v="13377.54"/>
    <s v="EUR"/>
    <n v="13377.54"/>
    <n v="15517.946400000001"/>
    <n v="2007.08"/>
    <n v="2007.08"/>
    <n v="2328.2127999999998"/>
    <n v="0.15003356371948803"/>
    <x v="9"/>
    <x v="1"/>
    <x v="3"/>
    <x v="1"/>
    <d v="2025-09-06T00:00:00"/>
    <s v="septiembre"/>
    <n v="2025"/>
    <x v="1"/>
    <x v="0"/>
    <n v="7.0000000000000007E-2"/>
    <n v="1866.5844"/>
    <n v="2165.2379039999996"/>
    <d v="2025-03-17T00:00:00"/>
  </r>
  <r>
    <x v="0"/>
    <n v="434"/>
    <n v="1"/>
    <d v="2025-06-18T00:00:00"/>
    <d v="2025-06-18T00:00:00"/>
    <d v="2025-06-19T00:00:00"/>
    <x v="18"/>
    <n v="25"/>
    <m/>
    <n v="1445"/>
    <s v="GPB"/>
    <n v="1661.7499999999998"/>
    <n v="1936.3000000000002"/>
    <n v="113.2"/>
    <n v="130.18"/>
    <n v="151.68800000000002"/>
    <n v="7.8339100346020776E-2"/>
    <x v="9"/>
    <x v="1"/>
    <x v="10"/>
    <x v="1"/>
    <d v="2025-08-03T00:00:00"/>
    <s v="agosto"/>
    <n v="2025"/>
    <x v="0"/>
    <x v="1"/>
    <n v="0.5"/>
    <n v="65.09"/>
    <n v="75.504400000000004"/>
    <d v="2025-05-16T00:00:00"/>
  </r>
  <r>
    <x v="0"/>
    <n v="435"/>
    <n v="0"/>
    <d v="2025-06-18T00:00:00"/>
    <d v="2025-07-10T00:00:00"/>
    <d v="2025-07-28T00:00:00"/>
    <x v="19"/>
    <n v="25"/>
    <s v="JORGEP"/>
    <n v="73341.97"/>
    <s v="USD"/>
    <n v="63074.0942"/>
    <n v="73341.97"/>
    <n v="9967.5499999999993"/>
    <n v="8572.0929999999989"/>
    <n v="9967.5499999999993"/>
    <n v="0.1359051304457734"/>
    <x v="9"/>
    <x v="1"/>
    <x v="3"/>
    <x v="1"/>
    <d v="2025-09-11T00:00:00"/>
    <s v="septiembre"/>
    <n v="2025"/>
    <x v="0"/>
    <x v="1"/>
    <n v="0.5"/>
    <n v="4286.0464999999995"/>
    <n v="4971.8139399999991"/>
    <d v="2025-03-21T00:00:00"/>
  </r>
  <r>
    <x v="0"/>
    <n v="436"/>
    <n v="1"/>
    <d v="2025-06-19T00:00:00"/>
    <d v="2025-08-06T00:00:00"/>
    <d v="2025-08-23T00:00:00"/>
    <x v="6"/>
    <n v="25"/>
    <m/>
    <n v="254934"/>
    <s v="MXN"/>
    <n v="12236.832"/>
    <n v="14276.304"/>
    <n v="600"/>
    <n v="28.8"/>
    <n v="33.6"/>
    <n v="2.3535503306738215E-3"/>
    <x v="9"/>
    <x v="1"/>
    <x v="11"/>
    <x v="1"/>
    <d v="2025-10-07T00:00:00"/>
    <s v="octubre"/>
    <n v="2025"/>
    <x v="0"/>
    <x v="1"/>
    <n v="0.75"/>
    <n v="7.1999999999999993"/>
    <n v="8.3519999999999985"/>
    <d v="2024-09-01T00:00:00"/>
  </r>
  <r>
    <x v="0"/>
    <n v="437"/>
    <n v="1"/>
    <d v="2025-06-19T00:00:00"/>
    <d v="2025-08-07T00:00:00"/>
    <d v="2025-08-26T00:00:00"/>
    <x v="16"/>
    <n v="25"/>
    <s v="MARC1989"/>
    <n v="40897.86"/>
    <s v="EUR"/>
    <n v="40897.86"/>
    <n v="47441.517599999999"/>
    <n v="5838.8"/>
    <n v="5838.8"/>
    <n v="6773.0079999999998"/>
    <n v="0.14276541608778553"/>
    <x v="9"/>
    <x v="1"/>
    <x v="11"/>
    <x v="1"/>
    <d v="2025-10-10T00:00:00"/>
    <s v="octubre"/>
    <n v="2025"/>
    <x v="1"/>
    <x v="0"/>
    <n v="7.0000000000000007E-2"/>
    <n v="5430.0839999999998"/>
    <n v="6298.8974399999997"/>
    <d v="2025-03-17T00:00:00"/>
  </r>
  <r>
    <x v="0"/>
    <n v="438"/>
    <n v="1"/>
    <d v="2025-06-19T00:00:00"/>
    <d v="2025-07-07T00:00:00"/>
    <d v="2025-07-10T00:00:00"/>
    <x v="15"/>
    <n v="25"/>
    <s v="JAIMEG"/>
    <n v="12177.42"/>
    <s v="USD"/>
    <n v="10472.581200000001"/>
    <n v="12177.42"/>
    <n v="894.79"/>
    <n v="769.51939999999991"/>
    <n v="894.79"/>
    <n v="7.3479439815658798E-2"/>
    <x v="9"/>
    <x v="1"/>
    <x v="3"/>
    <x v="1"/>
    <d v="2025-08-24T00:00:00"/>
    <s v="agosto"/>
    <n v="2025"/>
    <x v="1"/>
    <x v="0"/>
    <n v="7.0000000000000007E-2"/>
    <n v="715.65304199999991"/>
    <n v="830.15752871999985"/>
    <d v="2025-03-17T00:00:00"/>
  </r>
  <r>
    <x v="0"/>
    <n v="439"/>
    <n v="0"/>
    <d v="2025-06-19T00:00:00"/>
    <d v="2025-09-08T00:00:00"/>
    <d v="2025-12-17T00:00:00"/>
    <x v="1"/>
    <n v="25"/>
    <s v="ISRAELB,JORGEP"/>
    <n v="7923.54"/>
    <s v="USD"/>
    <n v="6814.2443999999996"/>
    <n v="7923.54"/>
    <n v="0"/>
    <n v="0"/>
    <n v="0"/>
    <n v="0"/>
    <x v="9"/>
    <x v="1"/>
    <x v="6"/>
    <x v="1"/>
    <d v="2026-01-31T00:00:00"/>
    <s v="enero"/>
    <n v="2026"/>
    <x v="0"/>
    <x v="0"/>
    <n v="0"/>
    <n v="0"/>
    <n v="0"/>
    <d v="2024-09-17T00:00:00"/>
  </r>
  <r>
    <x v="0"/>
    <n v="440"/>
    <n v="1"/>
    <d v="2025-06-19T00:00:00"/>
    <d v="2025-10-21T00:00:00"/>
    <d v="2025-11-08T00:00:00"/>
    <x v="1"/>
    <n v="25"/>
    <s v="JORGEP,MARC1989,MARIELLAP"/>
    <n v="2048584.48"/>
    <s v="MXN"/>
    <n v="98332.055040000007"/>
    <n v="114720.73088"/>
    <n v="90785.03"/>
    <n v="4357.6814400000003"/>
    <n v="5083.9616800000003"/>
    <n v="4.4315980564296767E-2"/>
    <x v="9"/>
    <x v="1"/>
    <x v="0"/>
    <x v="1"/>
    <d v="2025-12-23T00:00:00"/>
    <s v="diciembre"/>
    <n v="2025"/>
    <x v="0"/>
    <x v="0"/>
    <n v="0"/>
    <n v="4357.6814400000003"/>
    <n v="5054.9104704000001"/>
    <d v="2024-09-17T00:00:00"/>
  </r>
  <r>
    <x v="0"/>
    <n v="441"/>
    <n v="1"/>
    <d v="2025-06-19T00:00:00"/>
    <d v="2025-06-20T00:00:00"/>
    <d v="2025-06-22T00:00:00"/>
    <x v="1"/>
    <n v="25"/>
    <m/>
    <n v="2363.8000000000002"/>
    <s v="USD"/>
    <n v="2032.8680000000002"/>
    <n v="2363.8000000000002"/>
    <n v="347.66"/>
    <n v="298.98760000000004"/>
    <n v="347.66"/>
    <n v="0.14707674084101871"/>
    <x v="9"/>
    <x v="1"/>
    <x v="10"/>
    <x v="1"/>
    <d v="2025-08-06T00:00:00"/>
    <s v="agosto"/>
    <n v="2025"/>
    <x v="0"/>
    <x v="0"/>
    <n v="0"/>
    <n v="298.98760000000004"/>
    <n v="346.82561600000002"/>
    <d v="2024-09-17T00:00:00"/>
  </r>
  <r>
    <x v="0"/>
    <n v="442"/>
    <n v="1"/>
    <d v="2025-06-20T00:00:00"/>
    <d v="2025-06-30T00:00:00"/>
    <d v="2025-06-30T00:00:00"/>
    <x v="6"/>
    <n v="25"/>
    <m/>
    <n v="672.41"/>
    <s v="EUR"/>
    <n v="672.41"/>
    <n v="779.99559999999985"/>
    <n v="82.41"/>
    <n v="82.41"/>
    <n v="95.59559999999999"/>
    <n v="0.12255915289778557"/>
    <x v="9"/>
    <x v="1"/>
    <x v="10"/>
    <x v="1"/>
    <d v="2025-08-14T00:00:00"/>
    <s v="agosto"/>
    <n v="2025"/>
    <x v="0"/>
    <x v="1"/>
    <n v="0.75"/>
    <n v="20.602499999999999"/>
    <n v="23.898899999999998"/>
    <d v="2024-09-01T00:00:00"/>
  </r>
  <r>
    <x v="0"/>
    <n v="443"/>
    <n v="1"/>
    <d v="2025-06-20T00:00:00"/>
    <d v="2025-06-23T00:00:00"/>
    <d v="2025-06-23T00:00:00"/>
    <x v="1"/>
    <n v="25"/>
    <m/>
    <n v="41650.400000000001"/>
    <s v="MXN"/>
    <n v="1999.2192"/>
    <n v="2332.4223999999999"/>
    <n v="2668.4"/>
    <n v="128.08320000000001"/>
    <n v="149.43040000000002"/>
    <n v="6.4066611605170659E-2"/>
    <x v="9"/>
    <x v="1"/>
    <x v="10"/>
    <x v="1"/>
    <d v="2025-08-07T00:00:00"/>
    <s v="agosto"/>
    <n v="2025"/>
    <x v="0"/>
    <x v="0"/>
    <n v="0"/>
    <n v="128.08320000000001"/>
    <n v="148.57651200000001"/>
    <d v="2024-09-17T00:00:00"/>
  </r>
  <r>
    <x v="0"/>
    <n v="444"/>
    <n v="1"/>
    <d v="2025-06-23T00:00:00"/>
    <d v="2025-07-02T00:00:00"/>
    <d v="2025-07-07T00:00:00"/>
    <x v="4"/>
    <n v="26"/>
    <s v="JAIMEG"/>
    <n v="113849"/>
    <s v="MXN"/>
    <n v="5464.7520000000004"/>
    <n v="6375.5439999999999"/>
    <n v="650"/>
    <n v="31.2"/>
    <n v="36.4"/>
    <n v="5.7093167265412957E-3"/>
    <x v="9"/>
    <x v="1"/>
    <x v="3"/>
    <x v="1"/>
    <d v="2025-08-21T00:00:00"/>
    <s v="agosto"/>
    <n v="2025"/>
    <x v="0"/>
    <x v="0"/>
    <n v="0.05"/>
    <n v="29.64"/>
    <n v="34.382399999999997"/>
    <d v="2024-10-30T00:00:00"/>
  </r>
  <r>
    <x v="0"/>
    <n v="445"/>
    <n v="0"/>
    <d v="2025-06-23T00:00:00"/>
    <d v="2025-10-26T00:00:00"/>
    <d v="2026-12-20T00:00:00"/>
    <x v="10"/>
    <n v="26"/>
    <s v="DIANAM"/>
    <n v="139465.91"/>
    <s v="USD"/>
    <n v="119940.6826"/>
    <n v="139465.91"/>
    <n v="27209.88"/>
    <n v="23400.496800000001"/>
    <n v="27209.88"/>
    <n v="0.19510058049311119"/>
    <x v="9"/>
    <x v="1"/>
    <x v="0"/>
    <x v="1"/>
    <d v="2027-02-03T00:00:00"/>
    <s v="febrero"/>
    <n v="2027"/>
    <x v="0"/>
    <x v="0"/>
    <n v="0"/>
    <n v="23400.496800000001"/>
    <n v="27144.576288"/>
    <d v="2024-09-17T00:00:00"/>
  </r>
  <r>
    <x v="0"/>
    <n v="446"/>
    <n v="1"/>
    <d v="2025-06-23T00:00:00"/>
    <d v="2025-05-13T00:00:00"/>
    <d v="2025-05-25T00:00:00"/>
    <x v="1"/>
    <n v="26"/>
    <s v="MARC1989"/>
    <n v="20159.509999999998"/>
    <s v="USD"/>
    <n v="17337.178599999999"/>
    <n v="20159.509999999998"/>
    <n v="1970.49"/>
    <n v="1694.6214"/>
    <n v="1970.49"/>
    <n v="9.7744935268763974E-2"/>
    <x v="9"/>
    <x v="1"/>
    <x v="4"/>
    <x v="1"/>
    <d v="2025-07-09T00:00:00"/>
    <s v="julio"/>
    <n v="2025"/>
    <x v="0"/>
    <x v="0"/>
    <n v="0"/>
    <n v="1694.6214"/>
    <n v="1965.760824"/>
    <d v="2024-09-17T00:00:00"/>
  </r>
  <r>
    <x v="0"/>
    <n v="447"/>
    <n v="1"/>
    <d v="2025-06-23T00:00:00"/>
    <s v="0000-00-00"/>
    <d v="2025-07-10T00:00:00"/>
    <x v="20"/>
    <n v="26"/>
    <m/>
    <n v="11123.36"/>
    <s v="USD"/>
    <n v="9566.0896000000012"/>
    <n v="11123.36"/>
    <n v="535.41999999999996"/>
    <n v="460.46119999999996"/>
    <n v="535.41999999999996"/>
    <n v="4.8134736266739538E-2"/>
    <x v="9"/>
    <x v="1"/>
    <x v="12"/>
    <x v="3"/>
    <d v="2025-08-24T00:00:00"/>
    <s v="agosto"/>
    <n v="2025"/>
    <x v="0"/>
    <x v="1"/>
    <n v="0.6"/>
    <n v="184.18448000000001"/>
    <n v="213.65399679999999"/>
    <d v="2025-05-30T00:00:00"/>
  </r>
  <r>
    <x v="0"/>
    <n v="448"/>
    <n v="1"/>
    <d v="2025-06-23T00:00:00"/>
    <d v="2025-07-06T00:00:00"/>
    <d v="2025-08-02T00:00:00"/>
    <x v="1"/>
    <n v="26"/>
    <m/>
    <n v="57613.7"/>
    <s v="USD"/>
    <n v="49547.781999999999"/>
    <n v="57613.7"/>
    <n v="4736.95"/>
    <n v="4073.7769999999996"/>
    <n v="4736.95"/>
    <n v="8.2219159679034662E-2"/>
    <x v="9"/>
    <x v="1"/>
    <x v="3"/>
    <x v="1"/>
    <d v="2025-09-16T00:00:00"/>
    <s v="septiembre"/>
    <n v="2025"/>
    <x v="0"/>
    <x v="0"/>
    <n v="0"/>
    <n v="4073.7769999999996"/>
    <n v="4725.5813199999993"/>
    <d v="2024-09-17T00:00:00"/>
  </r>
  <r>
    <x v="0"/>
    <n v="449"/>
    <n v="1"/>
    <d v="2025-06-24T00:00:00"/>
    <d v="2025-11-12T00:00:00"/>
    <d v="2025-12-17T00:00:00"/>
    <x v="6"/>
    <n v="26"/>
    <m/>
    <n v="175520.27"/>
    <s v="USD"/>
    <n v="150947.43219999998"/>
    <n v="175520.27"/>
    <n v="25356.27"/>
    <n v="21806.392199999998"/>
    <n v="25356.27"/>
    <n v="0.14446348561337105"/>
    <x v="9"/>
    <x v="1"/>
    <x v="2"/>
    <x v="1"/>
    <d v="2026-01-31T00:00:00"/>
    <s v="enero"/>
    <n v="2026"/>
    <x v="0"/>
    <x v="1"/>
    <n v="0.75"/>
    <n v="5451.5980500000005"/>
    <n v="6323.8537379999998"/>
    <d v="2024-09-01T00:00:00"/>
  </r>
  <r>
    <x v="0"/>
    <n v="451"/>
    <n v="1"/>
    <d v="2025-06-24T00:00:00"/>
    <d v="2025-07-13T00:00:00"/>
    <d v="2025-08-06T00:00:00"/>
    <x v="20"/>
    <n v="26"/>
    <m/>
    <n v="1494.49"/>
    <s v="USD"/>
    <n v="1285.2614000000001"/>
    <n v="1494.49"/>
    <n v="29.45"/>
    <n v="25.326999999999998"/>
    <n v="29.45"/>
    <n v="1.9705719007822062E-2"/>
    <x v="9"/>
    <x v="1"/>
    <x v="3"/>
    <x v="1"/>
    <d v="2025-09-20T00:00:00"/>
    <s v="septiembre"/>
    <n v="2025"/>
    <x v="0"/>
    <x v="1"/>
    <n v="0.6"/>
    <n v="10.130800000000001"/>
    <n v="11.751728"/>
    <d v="2025-05-30T00:00:00"/>
  </r>
  <r>
    <x v="0"/>
    <n v="452"/>
    <n v="0"/>
    <d v="2025-06-24T00:00:00"/>
    <d v="2025-12-18T00:00:00"/>
    <d v="2025-12-29T00:00:00"/>
    <x v="20"/>
    <n v="26"/>
    <m/>
    <n v="60889.46"/>
    <s v="USD"/>
    <n v="52364.935599999997"/>
    <n v="60889.46"/>
    <n v="6138.42"/>
    <n v="5279.0411999999997"/>
    <n v="6138.42"/>
    <n v="0.10081252157598376"/>
    <x v="9"/>
    <x v="1"/>
    <x v="1"/>
    <x v="1"/>
    <d v="2026-02-12T00:00:00"/>
    <s v="febrero"/>
    <n v="2026"/>
    <x v="0"/>
    <x v="1"/>
    <n v="0.6"/>
    <n v="2111.6164800000001"/>
    <n v="2449.4751167999998"/>
    <d v="2025-05-30T00:00:00"/>
  </r>
  <r>
    <x v="0"/>
    <n v="453"/>
    <n v="0"/>
    <d v="2025-06-25T00:00:00"/>
    <d v="2025-12-22T00:00:00"/>
    <d v="2025-12-28T00:00:00"/>
    <x v="21"/>
    <n v="26"/>
    <m/>
    <n v="82243"/>
    <s v="USD"/>
    <n v="70728.98"/>
    <n v="82243"/>
    <n v="20093"/>
    <n v="17279.98"/>
    <n v="20093"/>
    <n v="0.2443125858735698"/>
    <x v="9"/>
    <x v="1"/>
    <x v="1"/>
    <x v="1"/>
    <d v="2026-02-11T00:00:00"/>
    <s v="febrero"/>
    <n v="2026"/>
    <x v="0"/>
    <x v="1"/>
    <n v="0.5"/>
    <n v="8639.99"/>
    <n v="10022.3884"/>
    <d v="2024-12-13T00:00:00"/>
  </r>
  <r>
    <x v="0"/>
    <n v="454"/>
    <n v="1"/>
    <d v="2025-06-25T00:00:00"/>
    <d v="2025-08-02T00:00:00"/>
    <d v="2025-08-09T00:00:00"/>
    <x v="1"/>
    <n v="26"/>
    <s v="ISRAELB"/>
    <n v="44002.8"/>
    <s v="USD"/>
    <n v="37842.408000000003"/>
    <n v="44002.8"/>
    <n v="8077.64"/>
    <n v="6946.7704000000003"/>
    <n v="8077.64"/>
    <n v="0.18357104547892406"/>
    <x v="9"/>
    <x v="1"/>
    <x v="11"/>
    <x v="1"/>
    <d v="2025-09-23T00:00:00"/>
    <s v="septiembre"/>
    <n v="2025"/>
    <x v="0"/>
    <x v="0"/>
    <n v="0"/>
    <n v="6946.7704000000003"/>
    <n v="8058.2536639999998"/>
    <d v="2024-09-17T00:00:00"/>
  </r>
  <r>
    <x v="0"/>
    <n v="455"/>
    <n v="0"/>
    <d v="2025-06-25T00:00:00"/>
    <d v="2026-04-25T00:00:00"/>
    <d v="2026-05-04T00:00:00"/>
    <x v="10"/>
    <n v="26"/>
    <s v="DIANAM,MARC1989,MARIELLAP"/>
    <n v="12575"/>
    <s v="USD"/>
    <n v="10814.5"/>
    <n v="12575"/>
    <n v="2068"/>
    <n v="1778.48"/>
    <n v="2068"/>
    <n v="0.16445328031809145"/>
    <x v="9"/>
    <x v="1"/>
    <x v="9"/>
    <x v="2"/>
    <d v="2026-06-18T00:00:00"/>
    <s v="junio"/>
    <n v="2026"/>
    <x v="0"/>
    <x v="0"/>
    <n v="0"/>
    <n v="1778.48"/>
    <n v="2063.0367999999999"/>
    <d v="2024-09-17T00:00:00"/>
  </r>
  <r>
    <x v="0"/>
    <n v="456"/>
    <n v="1"/>
    <d v="2025-06-25T00:00:00"/>
    <d v="2025-03-05T00:00:00"/>
    <d v="2025-03-07T00:00:00"/>
    <x v="20"/>
    <n v="26"/>
    <m/>
    <n v="1205"/>
    <s v="USD"/>
    <n v="1036.3"/>
    <n v="1205"/>
    <n v="180.75"/>
    <n v="155.44499999999999"/>
    <n v="180.75"/>
    <n v="0.15"/>
    <x v="9"/>
    <x v="1"/>
    <x v="5"/>
    <x v="1"/>
    <d v="2025-04-21T00:00:00"/>
    <s v="abril"/>
    <n v="2025"/>
    <x v="0"/>
    <x v="1"/>
    <n v="0.6"/>
    <n v="62.177999999999997"/>
    <n v="72.126479999999987"/>
    <d v="2025-05-30T00:00:00"/>
  </r>
  <r>
    <x v="0"/>
    <n v="457"/>
    <n v="1"/>
    <d v="2025-06-26T00:00:00"/>
    <d v="2025-04-07T00:00:00"/>
    <d v="2025-04-11T00:00:00"/>
    <x v="6"/>
    <n v="26"/>
    <m/>
    <n v="780"/>
    <s v="USD"/>
    <n v="670.8"/>
    <n v="780"/>
    <n v="117"/>
    <n v="100.62"/>
    <n v="117"/>
    <n v="0.15000000000000002"/>
    <x v="9"/>
    <x v="1"/>
    <x v="9"/>
    <x v="1"/>
    <d v="2025-05-26T00:00:00"/>
    <s v="mayo"/>
    <n v="2025"/>
    <x v="0"/>
    <x v="1"/>
    <n v="0.75"/>
    <n v="25.155000000000001"/>
    <n v="29.1798"/>
    <d v="2024-09-01T00:00:00"/>
  </r>
  <r>
    <x v="0"/>
    <n v="458"/>
    <n v="1"/>
    <d v="2025-06-26T00:00:00"/>
    <d v="2025-05-18T00:00:00"/>
    <d v="2025-06-18T00:00:00"/>
    <x v="6"/>
    <n v="26"/>
    <m/>
    <n v="1465"/>
    <s v="USD"/>
    <n v="1259.9000000000001"/>
    <n v="1465"/>
    <n v="150.75"/>
    <n v="129.64500000000001"/>
    <n v="150.75"/>
    <n v="0.10290102389078498"/>
    <x v="9"/>
    <x v="1"/>
    <x v="4"/>
    <x v="1"/>
    <d v="2025-08-02T00:00:00"/>
    <s v="agosto"/>
    <n v="2025"/>
    <x v="0"/>
    <x v="1"/>
    <n v="0.75"/>
    <n v="32.411249999999995"/>
    <n v="37.597049999999989"/>
    <d v="2024-09-01T00:00:00"/>
  </r>
  <r>
    <x v="0"/>
    <n v="459"/>
    <n v="1"/>
    <d v="2025-06-26T00:00:00"/>
    <d v="2025-05-27T00:00:00"/>
    <d v="2025-05-27T00:00:00"/>
    <x v="6"/>
    <n v="26"/>
    <m/>
    <n v="305"/>
    <s v="USD"/>
    <n v="262.3"/>
    <n v="305"/>
    <n v="45.75"/>
    <n v="39.344999999999999"/>
    <n v="45.75"/>
    <n v="0.15"/>
    <x v="9"/>
    <x v="1"/>
    <x v="4"/>
    <x v="1"/>
    <d v="2025-07-11T00:00:00"/>
    <s v="julio"/>
    <n v="2025"/>
    <x v="0"/>
    <x v="1"/>
    <n v="0.75"/>
    <n v="9.8362499999999997"/>
    <n v="11.410049999999998"/>
    <d v="2024-09-01T00:00:00"/>
  </r>
  <r>
    <x v="0"/>
    <n v="460"/>
    <n v="1"/>
    <d v="2025-06-26T00:00:00"/>
    <d v="2025-07-02T00:00:00"/>
    <d v="2025-07-06T00:00:00"/>
    <x v="10"/>
    <n v="26"/>
    <s v="DIANAM"/>
    <n v="2832"/>
    <s v="USD"/>
    <n v="2435.52"/>
    <n v="2832"/>
    <n v="219.96"/>
    <n v="189.16560000000001"/>
    <n v="219.96"/>
    <n v="7.7669491525423739E-2"/>
    <x v="9"/>
    <x v="1"/>
    <x v="3"/>
    <x v="1"/>
    <d v="2025-08-20T00:00:00"/>
    <s v="agosto"/>
    <n v="2025"/>
    <x v="0"/>
    <x v="0"/>
    <n v="0"/>
    <n v="189.16560000000001"/>
    <n v="219.432096"/>
    <d v="2024-09-17T00:00:00"/>
  </r>
  <r>
    <x v="0"/>
    <n v="461"/>
    <n v="1"/>
    <d v="2025-06-26T00:00:00"/>
    <d v="2025-07-24T00:00:00"/>
    <d v="2025-08-01T00:00:00"/>
    <x v="4"/>
    <n v="26"/>
    <s v="JAIMEG"/>
    <n v="10222"/>
    <s v="MXN"/>
    <n v="490.65600000000001"/>
    <n v="572.43200000000002"/>
    <n v="0"/>
    <n v="0"/>
    <n v="0"/>
    <n v="0"/>
    <x v="9"/>
    <x v="1"/>
    <x v="3"/>
    <x v="1"/>
    <d v="2025-09-15T00:00:00"/>
    <s v="septiembre"/>
    <n v="2025"/>
    <x v="0"/>
    <x v="0"/>
    <n v="0.05"/>
    <n v="0"/>
    <n v="0"/>
    <d v="2024-10-30T00:00:00"/>
  </r>
  <r>
    <x v="0"/>
    <n v="462"/>
    <n v="0"/>
    <d v="2025-06-26T00:00:00"/>
    <d v="2025-09-02T00:00:00"/>
    <d v="2025-11-14T00:00:00"/>
    <x v="6"/>
    <n v="26"/>
    <m/>
    <n v="28332.89"/>
    <s v="USD"/>
    <n v="24366.285400000001"/>
    <n v="28332.89"/>
    <n v="1092.5"/>
    <n v="939.55"/>
    <n v="1092.5"/>
    <n v="3.8559426871032212E-2"/>
    <x v="9"/>
    <x v="1"/>
    <x v="6"/>
    <x v="1"/>
    <d v="2025-12-29T00:00:00"/>
    <s v="diciembre"/>
    <n v="2025"/>
    <x v="0"/>
    <x v="1"/>
    <n v="0.75"/>
    <n v="234.88750000000005"/>
    <n v="272.46950000000004"/>
    <d v="2024-09-01T00:00:00"/>
  </r>
  <r>
    <x v="0"/>
    <n v="463"/>
    <n v="1"/>
    <d v="2025-06-28T00:00:00"/>
    <d v="2025-07-09T00:00:00"/>
    <d v="2025-07-12T00:00:00"/>
    <x v="0"/>
    <n v="26"/>
    <s v="DIANAM"/>
    <n v="34866"/>
    <s v="MXN"/>
    <n v="1673.568"/>
    <n v="1952.4960000000001"/>
    <n v="0"/>
    <n v="0"/>
    <n v="0"/>
    <n v="0"/>
    <x v="9"/>
    <x v="1"/>
    <x v="3"/>
    <x v="1"/>
    <d v="2025-08-26T00:00:00"/>
    <s v="agosto"/>
    <n v="2025"/>
    <x v="0"/>
    <x v="0"/>
    <n v="0"/>
    <n v="0"/>
    <n v="0"/>
    <d v="2024-09-01T00:00:00"/>
  </r>
  <r>
    <x v="0"/>
    <n v="464"/>
    <n v="0"/>
    <d v="2025-06-30T00:00:00"/>
    <d v="2025-06-30T00:00:00"/>
    <d v="2025-06-30T00:00:00"/>
    <x v="16"/>
    <n v="27"/>
    <s v="JAIMEG"/>
    <n v="2267.5"/>
    <s v="USD"/>
    <n v="1950.05"/>
    <n v="2267.5"/>
    <n v="0"/>
    <n v="0"/>
    <n v="0"/>
    <n v="0"/>
    <x v="9"/>
    <x v="1"/>
    <x v="10"/>
    <x v="1"/>
    <d v="2025-08-14T00:00:00"/>
    <s v="agosto"/>
    <n v="2025"/>
    <x v="1"/>
    <x v="0"/>
    <n v="7.0000000000000007E-2"/>
    <n v="0"/>
    <n v="0"/>
    <d v="2025-03-17T00:00:00"/>
  </r>
  <r>
    <x v="0"/>
    <n v="465"/>
    <n v="1"/>
    <d v="2025-06-30T00:00:00"/>
    <d v="2025-07-31T00:00:00"/>
    <d v="2025-08-05T00:00:00"/>
    <x v="12"/>
    <n v="27"/>
    <m/>
    <n v="9065"/>
    <s v="EUR"/>
    <n v="9065"/>
    <n v="10515.4"/>
    <n v="774.64"/>
    <n v="774.64"/>
    <n v="898.58239999999989"/>
    <n v="8.545394373965802E-2"/>
    <x v="9"/>
    <x v="1"/>
    <x v="3"/>
    <x v="1"/>
    <d v="2025-09-19T00:00:00"/>
    <s v="septiembre"/>
    <n v="2025"/>
    <x v="0"/>
    <x v="1"/>
    <n v="0.5"/>
    <n v="387.32"/>
    <n v="449.29119999999995"/>
    <d v="2025-01-20T00:00:00"/>
  </r>
  <r>
    <x v="0"/>
    <n v="466"/>
    <n v="1"/>
    <d v="2025-06-30T00:00:00"/>
    <d v="2025-10-20T00:00:00"/>
    <d v="2025-10-30T00:00:00"/>
    <x v="7"/>
    <n v="27"/>
    <m/>
    <n v="7936.29"/>
    <s v="USD"/>
    <n v="6825.2093999999997"/>
    <n v="7936.29"/>
    <n v="1962.44"/>
    <n v="1687.6984"/>
    <n v="1962.44"/>
    <n v="0.24727423015035993"/>
    <x v="9"/>
    <x v="1"/>
    <x v="0"/>
    <x v="1"/>
    <d v="2025-12-14T00:00:00"/>
    <s v="diciembre"/>
    <n v="2025"/>
    <x v="0"/>
    <x v="1"/>
    <n v="0.5"/>
    <n v="843.8492"/>
    <n v="978.86507199999994"/>
    <d v="2025-01-08T00:00:00"/>
  </r>
  <r>
    <x v="0"/>
    <n v="467"/>
    <n v="1"/>
    <d v="2025-06-30T00:00:00"/>
    <d v="2025-05-28T00:00:00"/>
    <d v="2025-06-02T00:00:00"/>
    <x v="14"/>
    <n v="27"/>
    <m/>
    <n v="80360.45"/>
    <s v="MXN"/>
    <n v="3857.3015999999998"/>
    <n v="4500.1851999999999"/>
    <n v="5800.4"/>
    <n v="278.41919999999999"/>
    <n v="324.82239999999996"/>
    <n v="7.2179784956405799E-2"/>
    <x v="9"/>
    <x v="1"/>
    <x v="4"/>
    <x v="1"/>
    <d v="2025-07-17T00:00:00"/>
    <s v="julio"/>
    <n v="2025"/>
    <x v="0"/>
    <x v="1"/>
    <n v="0.5"/>
    <n v="139.20959999999999"/>
    <n v="161.48313599999997"/>
    <d v="2025-02-17T00:00:00"/>
  </r>
  <r>
    <x v="0"/>
    <n v="468"/>
    <n v="1"/>
    <d v="2025-06-30T00:00:00"/>
    <d v="2025-10-15T00:00:00"/>
    <d v="2025-11-05T00:00:00"/>
    <x v="1"/>
    <n v="27"/>
    <s v="MARIELLAP"/>
    <n v="31335.84"/>
    <s v="USD"/>
    <n v="26948.822400000001"/>
    <n v="31335.84"/>
    <n v="1750.38"/>
    <n v="1505.3268"/>
    <n v="1750.38"/>
    <n v="5.5858722791538376E-2"/>
    <x v="9"/>
    <x v="1"/>
    <x v="0"/>
    <x v="1"/>
    <d v="2025-12-20T00:00:00"/>
    <s v="diciembre"/>
    <n v="2025"/>
    <x v="0"/>
    <x v="0"/>
    <n v="0"/>
    <n v="1505.3268"/>
    <n v="1746.1790879999999"/>
    <d v="2024-09-17T00:00:00"/>
  </r>
  <r>
    <x v="0"/>
    <n v="469"/>
    <n v="1"/>
    <d v="2025-07-01T00:00:00"/>
    <d v="2025-04-19T00:00:00"/>
    <d v="2025-04-20T00:00:00"/>
    <x v="6"/>
    <n v="27"/>
    <m/>
    <n v="670.22"/>
    <s v="USD"/>
    <n v="576.38919999999996"/>
    <n v="670.22"/>
    <n v="67.02"/>
    <n v="57.637199999999993"/>
    <n v="67.02"/>
    <n v="9.9997015905225139E-2"/>
    <x v="10"/>
    <x v="1"/>
    <x v="9"/>
    <x v="1"/>
    <d v="2025-06-04T00:00:00"/>
    <s v="junio"/>
    <n v="2025"/>
    <x v="0"/>
    <x v="1"/>
    <n v="0.75"/>
    <n v="14.409300000000002"/>
    <n v="16.714788000000002"/>
    <d v="2024-09-01T00:00:00"/>
  </r>
  <r>
    <x v="0"/>
    <n v="470"/>
    <n v="1"/>
    <d v="2025-07-01T00:00:00"/>
    <d v="2025-07-09T00:00:00"/>
    <d v="2025-11-03T00:00:00"/>
    <x v="7"/>
    <n v="27"/>
    <m/>
    <n v="16761.98"/>
    <s v="USD"/>
    <n v="14415.302799999999"/>
    <n v="16761.98"/>
    <n v="1972.45"/>
    <n v="1696.307"/>
    <n v="1972.45"/>
    <n v="0.11767404566763592"/>
    <x v="10"/>
    <x v="1"/>
    <x v="3"/>
    <x v="1"/>
    <d v="2025-12-18T00:00:00"/>
    <s v="diciembre"/>
    <n v="2025"/>
    <x v="0"/>
    <x v="1"/>
    <n v="0.5"/>
    <n v="848.15350000000001"/>
    <n v="983.85805999999991"/>
    <d v="2025-01-08T00:00:00"/>
  </r>
  <r>
    <x v="0"/>
    <n v="471"/>
    <n v="1"/>
    <d v="2025-07-01T00:00:00"/>
    <d v="2025-04-20T00:00:00"/>
    <d v="2025-05-09T00:00:00"/>
    <x v="6"/>
    <n v="27"/>
    <m/>
    <n v="62621"/>
    <s v="USD"/>
    <n v="53854.06"/>
    <n v="62621"/>
    <n v="5743.25"/>
    <n v="4939.1949999999997"/>
    <n v="5743.25"/>
    <n v="9.171444084252886E-2"/>
    <x v="10"/>
    <x v="1"/>
    <x v="9"/>
    <x v="1"/>
    <d v="2025-06-23T00:00:00"/>
    <s v="junio"/>
    <n v="2025"/>
    <x v="0"/>
    <x v="1"/>
    <n v="0.75"/>
    <n v="1234.7987499999999"/>
    <n v="1432.3665499999997"/>
    <d v="2024-09-01T00:00:00"/>
  </r>
  <r>
    <x v="0"/>
    <n v="472"/>
    <n v="1"/>
    <d v="2025-07-02T00:00:00"/>
    <d v="2025-02-24T00:00:00"/>
    <d v="2025-04-24T00:00:00"/>
    <x v="20"/>
    <n v="27"/>
    <m/>
    <n v="5320.72"/>
    <s v="USD"/>
    <n v="4575.8191999999999"/>
    <n v="5320.72"/>
    <n v="384.01"/>
    <n v="330.24860000000001"/>
    <n v="384.01"/>
    <n v="7.2172563111759319E-2"/>
    <x v="10"/>
    <x v="1"/>
    <x v="8"/>
    <x v="1"/>
    <d v="2025-06-08T00:00:00"/>
    <s v="junio"/>
    <n v="2025"/>
    <x v="0"/>
    <x v="1"/>
    <n v="0.6"/>
    <n v="132.09944000000002"/>
    <n v="153.23535040000002"/>
    <d v="2025-05-30T00:00:00"/>
  </r>
  <r>
    <x v="0"/>
    <n v="473"/>
    <n v="1"/>
    <d v="2025-07-02T00:00:00"/>
    <d v="2025-07-01T00:00:00"/>
    <d v="2025-07-02T00:00:00"/>
    <x v="18"/>
    <n v="27"/>
    <m/>
    <n v="570"/>
    <s v="EUR"/>
    <n v="570"/>
    <n v="661.19999999999993"/>
    <n v="85.5"/>
    <n v="85.5"/>
    <n v="99.179999999999993"/>
    <n v="0.15"/>
    <x v="10"/>
    <x v="1"/>
    <x v="3"/>
    <x v="1"/>
    <d v="2025-08-16T00:00:00"/>
    <s v="agosto"/>
    <n v="2025"/>
    <x v="0"/>
    <x v="1"/>
    <n v="0.5"/>
    <n v="42.75"/>
    <n v="49.589999999999996"/>
    <d v="2025-05-16T00:00:00"/>
  </r>
  <r>
    <x v="0"/>
    <n v="474"/>
    <n v="1"/>
    <d v="2025-07-03T00:00:00"/>
    <d v="2025-08-27T00:00:00"/>
    <d v="2025-09-09T00:00:00"/>
    <x v="12"/>
    <n v="27"/>
    <m/>
    <n v="5334.66"/>
    <s v="USD"/>
    <n v="4587.8076000000001"/>
    <n v="5334.66"/>
    <n v="0"/>
    <n v="0"/>
    <n v="0"/>
    <n v="0"/>
    <x v="10"/>
    <x v="1"/>
    <x v="11"/>
    <x v="1"/>
    <d v="2025-10-24T00:00:00"/>
    <s v="octubre"/>
    <n v="2025"/>
    <x v="0"/>
    <x v="1"/>
    <n v="0.5"/>
    <n v="0"/>
    <n v="0"/>
    <d v="2025-01-20T00:00:00"/>
  </r>
  <r>
    <x v="0"/>
    <n v="477"/>
    <n v="1"/>
    <d v="2025-07-04T00:00:00"/>
    <d v="2025-07-16T00:00:00"/>
    <d v="2025-07-18T00:00:00"/>
    <x v="16"/>
    <n v="27"/>
    <s v="JAIMEG"/>
    <n v="1437.5"/>
    <s v="EUR"/>
    <n v="1437.5"/>
    <n v="1667.4999999999998"/>
    <n v="810.5"/>
    <n v="810.5"/>
    <n v="940.18"/>
    <n v="0.5638260869565217"/>
    <x v="10"/>
    <x v="1"/>
    <x v="3"/>
    <x v="1"/>
    <d v="2025-09-01T00:00:00"/>
    <s v="septiembre"/>
    <n v="2025"/>
    <x v="1"/>
    <x v="0"/>
    <n v="7.0000000000000007E-2"/>
    <n v="753.76499999999999"/>
    <n v="874.36739999999998"/>
    <d v="2025-03-17T00:00:00"/>
  </r>
  <r>
    <x v="0"/>
    <n v="478"/>
    <n v="1"/>
    <d v="2025-07-04T00:00:00"/>
    <d v="2025-07-13T00:00:00"/>
    <d v="2025-07-17T00:00:00"/>
    <x v="13"/>
    <n v="27"/>
    <m/>
    <n v="8311"/>
    <s v="USD"/>
    <n v="7147.46"/>
    <n v="8311"/>
    <n v="696.84"/>
    <n v="599.28240000000005"/>
    <n v="696.84"/>
    <n v="8.3845505955961991E-2"/>
    <x v="10"/>
    <x v="1"/>
    <x v="3"/>
    <x v="1"/>
    <d v="2025-08-31T00:00:00"/>
    <s v="agosto"/>
    <n v="2025"/>
    <x v="0"/>
    <x v="1"/>
    <n v="0.5"/>
    <n v="299.64120000000003"/>
    <n v="347.58379200000002"/>
    <d v="2025-02-07T00:00:00"/>
  </r>
  <r>
    <x v="0"/>
    <n v="479"/>
    <n v="1"/>
    <d v="2025-07-04T00:00:00"/>
    <d v="2025-07-17T00:00:00"/>
    <d v="2025-07-19T00:00:00"/>
    <x v="13"/>
    <n v="27"/>
    <m/>
    <n v="3878"/>
    <s v="USD"/>
    <n v="3335.08"/>
    <n v="3878"/>
    <n v="341.94"/>
    <n v="294.0684"/>
    <n v="341.94"/>
    <n v="8.817431665807117E-2"/>
    <x v="10"/>
    <x v="1"/>
    <x v="3"/>
    <x v="1"/>
    <d v="2025-09-02T00:00:00"/>
    <s v="septiembre"/>
    <n v="2025"/>
    <x v="0"/>
    <x v="1"/>
    <n v="0.5"/>
    <n v="147.0342"/>
    <n v="170.55967199999998"/>
    <d v="2025-02-07T00:00:00"/>
  </r>
  <r>
    <x v="0"/>
    <n v="480"/>
    <n v="1"/>
    <d v="2025-07-04T00:00:00"/>
    <d v="2025-07-25T00:00:00"/>
    <d v="2025-07-27T00:00:00"/>
    <x v="13"/>
    <n v="27"/>
    <m/>
    <n v="4998"/>
    <s v="USD"/>
    <n v="4298.28"/>
    <n v="4998"/>
    <n v="390.33"/>
    <n v="335.68379999999996"/>
    <n v="390.33"/>
    <n v="7.8097238895558224E-2"/>
    <x v="10"/>
    <x v="1"/>
    <x v="3"/>
    <x v="1"/>
    <d v="2025-09-10T00:00:00"/>
    <s v="septiembre"/>
    <n v="2025"/>
    <x v="0"/>
    <x v="1"/>
    <n v="0.5"/>
    <n v="167.84189999999998"/>
    <n v="194.69660399999995"/>
    <d v="2025-02-07T00:00:00"/>
  </r>
  <r>
    <x v="0"/>
    <n v="481"/>
    <n v="1"/>
    <d v="2025-07-04T00:00:00"/>
    <d v="2025-07-22T00:00:00"/>
    <d v="2025-08-03T00:00:00"/>
    <x v="7"/>
    <n v="27"/>
    <m/>
    <n v="5122.76"/>
    <s v="USD"/>
    <n v="4405.5735999999997"/>
    <n v="5122.76"/>
    <n v="158.63999999999999"/>
    <n v="136.43039999999999"/>
    <n v="158.63999999999999"/>
    <n v="3.0967681484199924E-2"/>
    <x v="10"/>
    <x v="1"/>
    <x v="3"/>
    <x v="1"/>
    <d v="2025-09-17T00:00:00"/>
    <s v="septiembre"/>
    <n v="2025"/>
    <x v="0"/>
    <x v="1"/>
    <n v="0.5"/>
    <n v="68.215199999999996"/>
    <n v="79.129631999999987"/>
    <d v="2025-01-08T00:00:00"/>
  </r>
  <r>
    <x v="0"/>
    <n v="482"/>
    <n v="0"/>
    <d v="2025-07-04T00:00:00"/>
    <d v="2025-07-05T00:00:00"/>
    <d v="2025-08-16T00:00:00"/>
    <x v="4"/>
    <n v="27"/>
    <m/>
    <n v="13118.4"/>
    <s v="EUR"/>
    <n v="13118.4"/>
    <n v="15217.343999999999"/>
    <n v="1497.81"/>
    <n v="1497.81"/>
    <n v="1737.4595999999999"/>
    <n v="0.11417627149652397"/>
    <x v="10"/>
    <x v="1"/>
    <x v="3"/>
    <x v="1"/>
    <d v="2025-09-30T00:00:00"/>
    <s v="septiembre"/>
    <n v="2025"/>
    <x v="0"/>
    <x v="0"/>
    <n v="0.05"/>
    <n v="1422.9195"/>
    <n v="1650.5866199999998"/>
    <d v="2024-10-30T00:00:00"/>
  </r>
  <r>
    <x v="0"/>
    <n v="483"/>
    <n v="1"/>
    <d v="2025-07-04T00:00:00"/>
    <d v="2025-07-07T00:00:00"/>
    <d v="2025-07-11T00:00:00"/>
    <x v="4"/>
    <n v="27"/>
    <m/>
    <n v="11170"/>
    <s v="GPB"/>
    <n v="12845.499999999998"/>
    <n v="14967.800000000001"/>
    <n v="930.84"/>
    <n v="1070.4659999999999"/>
    <n v="1247.3256000000001"/>
    <n v="8.3333930170098477E-2"/>
    <x v="10"/>
    <x v="1"/>
    <x v="3"/>
    <x v="1"/>
    <d v="2025-08-25T00:00:00"/>
    <s v="agosto"/>
    <n v="2025"/>
    <x v="0"/>
    <x v="0"/>
    <n v="0.05"/>
    <n v="1016.9426999999999"/>
    <n v="1179.6535319999998"/>
    <d v="2024-10-30T00:00:00"/>
  </r>
  <r>
    <x v="0"/>
    <n v="484"/>
    <n v="1"/>
    <d v="2025-07-04T00:00:00"/>
    <d v="2025-06-17T00:00:00"/>
    <d v="2025-06-27T00:00:00"/>
    <x v="1"/>
    <n v="27"/>
    <s v="MARC1989,MARIELLAP"/>
    <n v="6901.05"/>
    <s v="USD"/>
    <n v="5934.9030000000002"/>
    <n v="6901.05"/>
    <n v="843.22"/>
    <n v="725.16920000000005"/>
    <n v="843.22"/>
    <n v="0.12218720339658458"/>
    <x v="10"/>
    <x v="1"/>
    <x v="10"/>
    <x v="1"/>
    <d v="2025-08-11T00:00:00"/>
    <s v="agosto"/>
    <n v="2025"/>
    <x v="0"/>
    <x v="0"/>
    <n v="0"/>
    <n v="725.16920000000005"/>
    <n v="841.19627200000002"/>
    <d v="2024-09-17T00:00:00"/>
  </r>
  <r>
    <x v="0"/>
    <n v="485"/>
    <n v="1"/>
    <d v="2025-07-04T00:00:00"/>
    <d v="2025-08-05T00:00:00"/>
    <d v="2025-08-12T00:00:00"/>
    <x v="1"/>
    <n v="27"/>
    <s v="MARC1989,MARIELLAP"/>
    <n v="13303.2"/>
    <s v="USD"/>
    <n v="11440.752"/>
    <n v="13303.2"/>
    <n v="1721.2"/>
    <n v="1480.232"/>
    <n v="1721.2"/>
    <n v="0.12938240423356787"/>
    <x v="10"/>
    <x v="1"/>
    <x v="11"/>
    <x v="1"/>
    <d v="2025-09-26T00:00:00"/>
    <s v="septiembre"/>
    <n v="2025"/>
    <x v="0"/>
    <x v="0"/>
    <n v="0"/>
    <n v="1480.232"/>
    <n v="1717.0691199999999"/>
    <d v="2024-09-17T00:00:00"/>
  </r>
  <r>
    <x v="0"/>
    <n v="486"/>
    <n v="0"/>
    <d v="2025-07-07T00:00:00"/>
    <d v="2025-07-23T00:00:00"/>
    <d v="2025-08-07T00:00:00"/>
    <x v="5"/>
    <n v="28"/>
    <m/>
    <n v="32878"/>
    <s v="EUR"/>
    <n v="32878"/>
    <n v="38138.479999999996"/>
    <n v="2830.39"/>
    <n v="2830.39"/>
    <n v="3283.2523999999999"/>
    <n v="8.6087657400085157E-2"/>
    <x v="10"/>
    <x v="1"/>
    <x v="3"/>
    <x v="1"/>
    <d v="2025-09-21T00:00:00"/>
    <s v="septiembre"/>
    <n v="2025"/>
    <x v="1"/>
    <x v="1"/>
    <n v="0.5"/>
    <n v="1415.1949999999999"/>
    <n v="1641.6261999999999"/>
    <d v="2024-11-28T00:00:00"/>
  </r>
  <r>
    <x v="0"/>
    <n v="487"/>
    <n v="1"/>
    <d v="2025-07-07T00:00:00"/>
    <d v="2025-07-07T00:00:00"/>
    <d v="2025-07-14T00:00:00"/>
    <x v="6"/>
    <n v="28"/>
    <m/>
    <n v="9628.11"/>
    <s v="USD"/>
    <n v="8280.1746000000003"/>
    <n v="9628.11"/>
    <n v="637.58000000000004"/>
    <n v="548.31880000000001"/>
    <n v="637.58000000000004"/>
    <n v="6.6220680902066967E-2"/>
    <x v="10"/>
    <x v="1"/>
    <x v="3"/>
    <x v="1"/>
    <d v="2025-08-28T00:00:00"/>
    <s v="agosto"/>
    <n v="2025"/>
    <x v="0"/>
    <x v="1"/>
    <n v="0.75"/>
    <n v="137.0797"/>
    <n v="159.012452"/>
    <d v="2024-09-01T00:00:00"/>
  </r>
  <r>
    <x v="0"/>
    <n v="488"/>
    <n v="0"/>
    <d v="2025-07-08T00:00:00"/>
    <d v="2025-12-21T00:00:00"/>
    <d v="2025-12-27T00:00:00"/>
    <x v="5"/>
    <n v="28"/>
    <m/>
    <n v="73676"/>
    <s v="EUR"/>
    <n v="73676"/>
    <n v="85464.159999999989"/>
    <n v="12596.3"/>
    <n v="12596.3"/>
    <n v="14611.707999999999"/>
    <n v="0.17096883652749878"/>
    <x v="10"/>
    <x v="1"/>
    <x v="1"/>
    <x v="1"/>
    <d v="2026-02-10T00:00:00"/>
    <s v="febrero"/>
    <n v="2026"/>
    <x v="1"/>
    <x v="1"/>
    <n v="0.5"/>
    <n v="6298.15"/>
    <n v="7305.8539999999994"/>
    <d v="2024-11-28T00:00:00"/>
  </r>
  <r>
    <x v="0"/>
    <n v="489"/>
    <n v="1"/>
    <d v="2025-07-08T00:00:00"/>
    <d v="2025-09-01T00:00:00"/>
    <d v="2025-09-25T00:00:00"/>
    <x v="1"/>
    <n v="28"/>
    <s v="MARC1989,MARIELLAP"/>
    <n v="75742.37"/>
    <s v="USD"/>
    <n v="65138.438199999997"/>
    <n v="75742.37"/>
    <n v="7862.64"/>
    <n v="6761.8703999999998"/>
    <n v="7862.64"/>
    <n v="0.10380768386307426"/>
    <x v="10"/>
    <x v="1"/>
    <x v="6"/>
    <x v="1"/>
    <d v="2025-11-09T00:00:00"/>
    <s v="noviembre"/>
    <n v="2025"/>
    <x v="0"/>
    <x v="0"/>
    <n v="0"/>
    <n v="6761.8703999999998"/>
    <n v="7843.7696639999995"/>
    <d v="2024-09-17T00:00:00"/>
  </r>
  <r>
    <x v="0"/>
    <n v="490"/>
    <n v="0"/>
    <d v="2025-07-09T00:00:00"/>
    <d v="2025-07-27T00:00:00"/>
    <d v="2025-07-29T00:00:00"/>
    <x v="13"/>
    <n v="28"/>
    <m/>
    <n v="2648"/>
    <s v="USD"/>
    <n v="2277.2799999999997"/>
    <n v="2648"/>
    <n v="264.8"/>
    <n v="227.72800000000001"/>
    <n v="264.8"/>
    <n v="0.10000000000000002"/>
    <x v="10"/>
    <x v="1"/>
    <x v="3"/>
    <x v="1"/>
    <d v="2025-09-12T00:00:00"/>
    <s v="septiembre"/>
    <n v="2025"/>
    <x v="0"/>
    <x v="1"/>
    <n v="0.5"/>
    <n v="113.864"/>
    <n v="132.08223999999998"/>
    <d v="2025-02-07T00:00:00"/>
  </r>
  <r>
    <x v="0"/>
    <n v="491"/>
    <n v="1"/>
    <d v="2025-07-09T00:00:00"/>
    <d v="2025-07-29T00:00:00"/>
    <d v="2025-08-01T00:00:00"/>
    <x v="13"/>
    <n v="28"/>
    <m/>
    <n v="5691"/>
    <s v="USD"/>
    <n v="4894.26"/>
    <n v="5691"/>
    <n v="464.61"/>
    <n v="399.56459999999998"/>
    <n v="464.61"/>
    <n v="8.163943068002108E-2"/>
    <x v="10"/>
    <x v="1"/>
    <x v="3"/>
    <x v="1"/>
    <d v="2025-09-15T00:00:00"/>
    <s v="septiembre"/>
    <n v="2025"/>
    <x v="0"/>
    <x v="1"/>
    <n v="0.5"/>
    <n v="199.78229999999999"/>
    <n v="231.74746799999997"/>
    <d v="2025-02-07T00:00:00"/>
  </r>
  <r>
    <x v="0"/>
    <n v="492"/>
    <n v="1"/>
    <d v="2025-07-09T00:00:00"/>
    <d v="2025-07-10T00:00:00"/>
    <d v="2025-07-15T00:00:00"/>
    <x v="4"/>
    <n v="28"/>
    <s v="JAIMEG"/>
    <n v="85053.78"/>
    <s v="MXN"/>
    <n v="4082.5814399999999"/>
    <n v="4763.0116799999996"/>
    <n v="746.78"/>
    <n v="35.845439999999996"/>
    <n v="41.819679999999998"/>
    <n v="8.7800918430668215E-3"/>
    <x v="10"/>
    <x v="1"/>
    <x v="3"/>
    <x v="1"/>
    <d v="2025-08-29T00:00:00"/>
    <s v="agosto"/>
    <n v="2025"/>
    <x v="0"/>
    <x v="0"/>
    <n v="0.05"/>
    <n v="34.053167999999999"/>
    <n v="39.501674879999996"/>
    <d v="2024-10-30T00:00:00"/>
  </r>
  <r>
    <x v="0"/>
    <n v="493"/>
    <n v="1"/>
    <d v="2025-07-09T00:00:00"/>
    <d v="2025-07-12T00:00:00"/>
    <d v="2025-07-12T00:00:00"/>
    <x v="1"/>
    <n v="28"/>
    <m/>
    <n v="645.15"/>
    <s v="USD"/>
    <n v="554.82899999999995"/>
    <n v="645.15"/>
    <n v="35"/>
    <n v="30.099999999999998"/>
    <n v="35"/>
    <n v="5.4250949391614352E-2"/>
    <x v="10"/>
    <x v="1"/>
    <x v="3"/>
    <x v="1"/>
    <d v="2025-08-26T00:00:00"/>
    <s v="agosto"/>
    <n v="2025"/>
    <x v="0"/>
    <x v="0"/>
    <n v="0"/>
    <n v="30.099999999999998"/>
    <n v="34.915999999999997"/>
    <d v="2024-09-17T00:00:00"/>
  </r>
  <r>
    <x v="0"/>
    <n v="494"/>
    <n v="0"/>
    <d v="2025-07-09T00:00:00"/>
    <d v="2025-10-05T00:00:00"/>
    <d v="2025-10-12T00:00:00"/>
    <x v="21"/>
    <n v="28"/>
    <s v="JORGEP"/>
    <n v="27414.18"/>
    <s v="USD"/>
    <n v="23576.194800000001"/>
    <n v="27414.18"/>
    <n v="4504.18"/>
    <n v="3873.5948000000003"/>
    <n v="4504.18"/>
    <n v="0.16430110256808703"/>
    <x v="10"/>
    <x v="1"/>
    <x v="0"/>
    <x v="1"/>
    <d v="2025-11-26T00:00:00"/>
    <s v="noviembre"/>
    <n v="2025"/>
    <x v="0"/>
    <x v="1"/>
    <n v="0.5"/>
    <n v="1936.7974000000002"/>
    <n v="2246.684984"/>
    <d v="2024-12-13T00:00:00"/>
  </r>
  <r>
    <x v="0"/>
    <n v="495"/>
    <n v="0"/>
    <d v="2025-07-10T00:00:00"/>
    <d v="2025-12-25T00:00:00"/>
    <d v="2026-01-04T00:00:00"/>
    <x v="4"/>
    <n v="28"/>
    <m/>
    <n v="74886.64"/>
    <s v="USD"/>
    <n v="64402.510399999999"/>
    <n v="74886.64"/>
    <n v="9800"/>
    <n v="8428"/>
    <n v="9800"/>
    <n v="0.13086446394176585"/>
    <x v="10"/>
    <x v="1"/>
    <x v="1"/>
    <x v="1"/>
    <d v="2026-02-18T00:00:00"/>
    <s v="febrero"/>
    <n v="2026"/>
    <x v="0"/>
    <x v="0"/>
    <n v="0.05"/>
    <n v="8006.6"/>
    <n v="9287.655999999999"/>
    <d v="2024-10-30T00:00:00"/>
  </r>
  <r>
    <x v="0"/>
    <n v="496"/>
    <n v="1"/>
    <d v="2025-07-10T00:00:00"/>
    <d v="2025-07-26T00:00:00"/>
    <d v="2025-07-31T00:00:00"/>
    <x v="1"/>
    <n v="28"/>
    <s v="MARC1989"/>
    <n v="11461.99"/>
    <s v="USD"/>
    <n v="9857.3114000000005"/>
    <n v="11461.99"/>
    <n v="852.27"/>
    <n v="732.95219999999995"/>
    <n v="852.27"/>
    <n v="7.4356198181991073E-2"/>
    <x v="10"/>
    <x v="1"/>
    <x v="3"/>
    <x v="1"/>
    <d v="2025-09-14T00:00:00"/>
    <s v="septiembre"/>
    <n v="2025"/>
    <x v="0"/>
    <x v="0"/>
    <n v="0"/>
    <n v="732.95219999999995"/>
    <n v="850.2245519999999"/>
    <d v="2024-09-17T00:00:00"/>
  </r>
  <r>
    <x v="0"/>
    <n v="497"/>
    <n v="1"/>
    <d v="2025-07-10T00:00:00"/>
    <d v="2025-07-12T00:00:00"/>
    <d v="2025-07-12T00:00:00"/>
    <x v="7"/>
    <n v="28"/>
    <m/>
    <n v="5102.3"/>
    <s v="MXN"/>
    <n v="244.91040000000001"/>
    <n v="285.72880000000004"/>
    <n v="664.3"/>
    <n v="31.886399999999998"/>
    <n v="37.200800000000001"/>
    <n v="0.13019618603374947"/>
    <x v="10"/>
    <x v="1"/>
    <x v="3"/>
    <x v="1"/>
    <d v="2025-08-26T00:00:00"/>
    <s v="agosto"/>
    <n v="2025"/>
    <x v="0"/>
    <x v="1"/>
    <n v="0.5"/>
    <n v="15.943199999999999"/>
    <n v="18.494111999999998"/>
    <d v="2025-01-08T00:00:00"/>
  </r>
  <r>
    <x v="0"/>
    <n v="498"/>
    <n v="0"/>
    <d v="2025-07-10T00:00:00"/>
    <d v="2025-07-12T00:00:00"/>
    <d v="2025-07-17T00:00:00"/>
    <x v="6"/>
    <n v="28"/>
    <m/>
    <n v="25884.35"/>
    <s v="GPB"/>
    <n v="29767.002499999995"/>
    <n v="34685.029000000002"/>
    <n v="2038.35"/>
    <n v="2344.1024999999995"/>
    <n v="2731.3890000000001"/>
    <n v="7.8748355666647993E-2"/>
    <x v="10"/>
    <x v="1"/>
    <x v="3"/>
    <x v="1"/>
    <d v="2025-08-31T00:00:00"/>
    <s v="agosto"/>
    <n v="2025"/>
    <x v="0"/>
    <x v="1"/>
    <n v="0.75"/>
    <n v="586.02562499999976"/>
    <n v="679.78972499999963"/>
    <d v="2024-09-01T00:00:00"/>
  </r>
  <r>
    <x v="0"/>
    <n v="499"/>
    <n v="1"/>
    <d v="2025-07-10T00:00:00"/>
    <d v="2025-04-06T00:00:00"/>
    <d v="2025-07-29T00:00:00"/>
    <x v="6"/>
    <n v="28"/>
    <m/>
    <n v="19682.599999999999"/>
    <s v="USD"/>
    <n v="16927.036"/>
    <n v="19682.599999999999"/>
    <n v="971.32"/>
    <n v="835.33519999999999"/>
    <n v="971.32"/>
    <n v="4.9349171349313603E-2"/>
    <x v="10"/>
    <x v="1"/>
    <x v="9"/>
    <x v="1"/>
    <d v="2025-09-12T00:00:00"/>
    <s v="septiembre"/>
    <n v="2025"/>
    <x v="0"/>
    <x v="1"/>
    <n v="0.75"/>
    <n v="208.8338"/>
    <n v="242.24720799999997"/>
    <d v="2024-09-01T00:00:00"/>
  </r>
  <r>
    <x v="0"/>
    <n v="500"/>
    <n v="0"/>
    <d v="2025-07-11T00:00:00"/>
    <d v="2025-10-07T00:00:00"/>
    <d v="2025-10-16T00:00:00"/>
    <x v="12"/>
    <n v="28"/>
    <m/>
    <n v="11054.87"/>
    <s v="EUR"/>
    <n v="11054.87"/>
    <n v="12823.6492"/>
    <n v="938.08"/>
    <n v="938.08"/>
    <n v="1088.1728000000001"/>
    <n v="8.4856719255857374E-2"/>
    <x v="10"/>
    <x v="1"/>
    <x v="0"/>
    <x v="1"/>
    <d v="2025-11-30T00:00:00"/>
    <s v="noviembre"/>
    <n v="2025"/>
    <x v="0"/>
    <x v="1"/>
    <n v="0.5"/>
    <n v="469.04"/>
    <n v="544.08640000000003"/>
    <d v="2025-01-20T00:00:00"/>
  </r>
  <r>
    <x v="0"/>
    <n v="501"/>
    <n v="0"/>
    <d v="2025-07-11T00:00:00"/>
    <d v="2026-03-30T00:00:00"/>
    <d v="2026-04-04T00:00:00"/>
    <x v="13"/>
    <n v="28"/>
    <m/>
    <n v="11490"/>
    <s v="USD"/>
    <n v="9881.4"/>
    <n v="11490"/>
    <n v="1149"/>
    <n v="988.14"/>
    <n v="1149"/>
    <n v="0.1"/>
    <x v="10"/>
    <x v="1"/>
    <x v="5"/>
    <x v="2"/>
    <d v="2026-05-19T00:00:00"/>
    <s v="mayo"/>
    <n v="2026"/>
    <x v="0"/>
    <x v="1"/>
    <n v="0.5"/>
    <n v="494.07"/>
    <n v="573.12119999999993"/>
    <d v="2025-02-07T00:00:00"/>
  </r>
  <r>
    <x v="0"/>
    <n v="502"/>
    <n v="1"/>
    <d v="2025-07-13T00:00:00"/>
    <d v="2025-10-26T00:00:00"/>
    <d v="2025-11-05T00:00:00"/>
    <x v="6"/>
    <n v="29"/>
    <m/>
    <n v="16384.55"/>
    <s v="USD"/>
    <n v="14090.713"/>
    <n v="16384.55"/>
    <n v="2038.08"/>
    <n v="1752.7487999999998"/>
    <n v="2038.08"/>
    <n v="0.12439035554836721"/>
    <x v="10"/>
    <x v="1"/>
    <x v="0"/>
    <x v="1"/>
    <d v="2025-12-20T00:00:00"/>
    <s v="diciembre"/>
    <n v="2025"/>
    <x v="0"/>
    <x v="1"/>
    <n v="0.75"/>
    <n v="438.18719999999985"/>
    <n v="508.29715199999981"/>
    <d v="2024-09-01T00:00:00"/>
  </r>
  <r>
    <x v="0"/>
    <n v="503"/>
    <n v="1"/>
    <d v="2025-07-14T00:00:00"/>
    <d v="2025-04-09T00:00:00"/>
    <d v="2025-07-24T00:00:00"/>
    <x v="6"/>
    <n v="29"/>
    <m/>
    <n v="73991"/>
    <s v="USD"/>
    <n v="63632.26"/>
    <n v="73991"/>
    <n v="2634.65"/>
    <n v="2265.799"/>
    <n v="2634.65"/>
    <n v="3.5607709045694748E-2"/>
    <x v="10"/>
    <x v="1"/>
    <x v="9"/>
    <x v="1"/>
    <d v="2025-09-07T00:00:00"/>
    <s v="septiembre"/>
    <n v="2025"/>
    <x v="0"/>
    <x v="1"/>
    <n v="0.75"/>
    <n v="566.44974999999999"/>
    <n v="657.08170999999993"/>
    <d v="2024-09-01T00:00:00"/>
  </r>
  <r>
    <x v="0"/>
    <n v="504"/>
    <n v="0"/>
    <d v="2025-07-14T00:00:00"/>
    <d v="2026-01-04T00:00:00"/>
    <d v="2026-01-12T00:00:00"/>
    <x v="21"/>
    <n v="29"/>
    <m/>
    <n v="22527.7"/>
    <s v="USD"/>
    <n v="19373.822"/>
    <n v="22527.7"/>
    <n v="4642.7"/>
    <n v="3992.7219999999998"/>
    <n v="4642.7"/>
    <n v="0.20608850437461435"/>
    <x v="10"/>
    <x v="1"/>
    <x v="7"/>
    <x v="2"/>
    <d v="2026-02-26T00:00:00"/>
    <s v="febrero"/>
    <n v="2026"/>
    <x v="0"/>
    <x v="1"/>
    <n v="0.5"/>
    <n v="1996.3609999999999"/>
    <n v="2315.7787599999997"/>
    <d v="2024-12-13T00:00:00"/>
  </r>
  <r>
    <x v="0"/>
    <n v="505"/>
    <n v="1"/>
    <d v="2025-07-14T00:00:00"/>
    <d v="2025-07-14T00:00:00"/>
    <d v="2025-07-28T00:00:00"/>
    <x v="4"/>
    <n v="29"/>
    <m/>
    <n v="8631.9599999999991"/>
    <s v="EUR"/>
    <n v="8631.9599999999991"/>
    <n v="10013.073599999998"/>
    <n v="1263.75"/>
    <n v="1263.75"/>
    <n v="1465.9499999999998"/>
    <n v="0.14640359779239015"/>
    <x v="10"/>
    <x v="1"/>
    <x v="3"/>
    <x v="1"/>
    <d v="2025-09-11T00:00:00"/>
    <s v="septiembre"/>
    <n v="2025"/>
    <x v="0"/>
    <x v="0"/>
    <n v="0.05"/>
    <n v="1200.5625"/>
    <n v="1392.6524999999999"/>
    <d v="2024-10-30T00:00:00"/>
  </r>
  <r>
    <x v="0"/>
    <n v="506"/>
    <n v="1"/>
    <d v="2025-07-14T00:00:00"/>
    <d v="2025-07-03T00:00:00"/>
    <d v="2025-08-27T00:00:00"/>
    <x v="16"/>
    <n v="29"/>
    <s v="JAIMEG"/>
    <n v="25058.9"/>
    <s v="USD"/>
    <n v="21550.654000000002"/>
    <n v="25058.9"/>
    <n v="2583.17"/>
    <n v="2221.5262000000002"/>
    <n v="2583.17"/>
    <n v="0.10308393425090487"/>
    <x v="10"/>
    <x v="1"/>
    <x v="3"/>
    <x v="1"/>
    <d v="2025-10-11T00:00:00"/>
    <s v="octubre"/>
    <n v="2025"/>
    <x v="1"/>
    <x v="0"/>
    <n v="7.0000000000000007E-2"/>
    <n v="2066.0193660000004"/>
    <n v="2396.5824645600005"/>
    <d v="2025-03-17T00:00:00"/>
  </r>
  <r>
    <x v="0"/>
    <n v="507"/>
    <n v="1"/>
    <d v="2025-07-15T00:00:00"/>
    <d v="2025-06-13T00:00:00"/>
    <d v="2025-07-17T00:00:00"/>
    <x v="1"/>
    <n v="29"/>
    <s v="MARC1989,MARIELLAP"/>
    <n v="10798.04"/>
    <s v="USD"/>
    <n v="9286.3144000000011"/>
    <n v="10798.04"/>
    <n v="850.21"/>
    <n v="731.18060000000003"/>
    <n v="850.21"/>
    <n v="7.8737437534960042E-2"/>
    <x v="10"/>
    <x v="1"/>
    <x v="10"/>
    <x v="1"/>
    <d v="2025-08-31T00:00:00"/>
    <s v="agosto"/>
    <n v="2025"/>
    <x v="0"/>
    <x v="0"/>
    <n v="0"/>
    <n v="731.18060000000003"/>
    <n v="848.16949599999998"/>
    <d v="2024-09-17T00:00:00"/>
  </r>
  <r>
    <x v="0"/>
    <n v="508"/>
    <n v="1"/>
    <d v="2025-07-15T00:00:00"/>
    <d v="2025-04-12T00:00:00"/>
    <d v="2025-04-15T00:00:00"/>
    <x v="21"/>
    <n v="29"/>
    <m/>
    <n v="7119"/>
    <s v="GPB"/>
    <n v="8186.8499999999995"/>
    <n v="9539.4600000000009"/>
    <n v="528.02"/>
    <n v="607.22299999999996"/>
    <n v="707.54679999999996"/>
    <n v="7.4170529568759663E-2"/>
    <x v="10"/>
    <x v="1"/>
    <x v="9"/>
    <x v="1"/>
    <d v="2025-05-30T00:00:00"/>
    <s v="mayo"/>
    <n v="2025"/>
    <x v="0"/>
    <x v="1"/>
    <n v="0.5"/>
    <n v="303.61149999999998"/>
    <n v="352.18933999999996"/>
    <d v="2024-12-13T00:00:00"/>
  </r>
  <r>
    <x v="0"/>
    <n v="509"/>
    <n v="1"/>
    <d v="2025-07-15T00:00:00"/>
    <d v="2025-08-14T00:00:00"/>
    <d v="2025-08-17T00:00:00"/>
    <x v="1"/>
    <n v="29"/>
    <s v="MARC1989"/>
    <n v="5915.36"/>
    <s v="USD"/>
    <n v="5087.2095999999992"/>
    <n v="5915.36"/>
    <n v="347.32"/>
    <n v="298.6952"/>
    <n v="347.32"/>
    <n v="5.871493873576588E-2"/>
    <x v="10"/>
    <x v="1"/>
    <x v="11"/>
    <x v="1"/>
    <d v="2025-10-01T00:00:00"/>
    <s v="octubre"/>
    <n v="2025"/>
    <x v="0"/>
    <x v="0"/>
    <n v="0"/>
    <n v="298.6952"/>
    <n v="346.48643199999998"/>
    <d v="2024-09-17T00:00:00"/>
  </r>
  <r>
    <x v="0"/>
    <n v="510"/>
    <n v="1"/>
    <d v="2025-07-15T00:00:00"/>
    <d v="2025-07-08T00:00:00"/>
    <d v="2025-07-22T00:00:00"/>
    <x v="3"/>
    <n v="29"/>
    <m/>
    <n v="19967.13"/>
    <s v="USD"/>
    <n v="17171.731800000001"/>
    <n v="19967.13"/>
    <n v="1743.85"/>
    <n v="1499.7109999999998"/>
    <n v="1743.85"/>
    <n v="8.7336036776442069E-2"/>
    <x v="10"/>
    <x v="1"/>
    <x v="3"/>
    <x v="1"/>
    <d v="2025-09-05T00:00:00"/>
    <s v="septiembre"/>
    <n v="2025"/>
    <x v="0"/>
    <x v="1"/>
    <n v="0.5"/>
    <n v="749.85549999999989"/>
    <n v="869.83237999999983"/>
    <d v="2024-12-13T00:00:00"/>
  </r>
  <r>
    <x v="0"/>
    <n v="511"/>
    <n v="1"/>
    <d v="2025-07-15T00:00:00"/>
    <d v="2025-08-23T00:00:00"/>
    <d v="2025-08-29T00:00:00"/>
    <x v="4"/>
    <n v="29"/>
    <m/>
    <n v="25252.01"/>
    <s v="CHF"/>
    <n v="27019.650699999998"/>
    <n v="31565.012499999997"/>
    <n v="2439.34"/>
    <n v="2610.0938000000001"/>
    <n v="3049.1750000000002"/>
    <n v="9.659983502303382E-2"/>
    <x v="10"/>
    <x v="1"/>
    <x v="11"/>
    <x v="1"/>
    <d v="2025-10-13T00:00:00"/>
    <s v="octubre"/>
    <n v="2025"/>
    <x v="0"/>
    <x v="0"/>
    <n v="0.05"/>
    <n v="2479.5891099999999"/>
    <n v="2876.3233675999995"/>
    <d v="2024-10-30T00:00:00"/>
  </r>
  <r>
    <x v="0"/>
    <n v="512"/>
    <n v="1"/>
    <d v="2025-07-15T00:00:00"/>
    <d v="2025-08-12T00:00:00"/>
    <d v="2025-08-21T00:00:00"/>
    <x v="8"/>
    <n v="29"/>
    <m/>
    <n v="16537"/>
    <s v="USD"/>
    <n v="14221.82"/>
    <n v="16537"/>
    <n v="2157"/>
    <n v="1855.02"/>
    <n v="2157"/>
    <n v="0.13043478260869565"/>
    <x v="10"/>
    <x v="1"/>
    <x v="11"/>
    <x v="1"/>
    <d v="2025-10-05T00:00:00"/>
    <s v="octubre"/>
    <n v="2025"/>
    <x v="0"/>
    <x v="1"/>
    <n v="0.5"/>
    <n v="927.51"/>
    <n v="1075.9115999999999"/>
    <d v="2025-01-20T00:00:00"/>
  </r>
  <r>
    <x v="0"/>
    <n v="513"/>
    <n v="1"/>
    <d v="2025-07-15T00:00:00"/>
    <d v="2025-07-29T00:00:00"/>
    <d v="2025-09-08T00:00:00"/>
    <x v="22"/>
    <n v="29"/>
    <s v="MARTINB"/>
    <n v="71421.67"/>
    <s v="USD"/>
    <n v="61422.636200000001"/>
    <n v="71421.67"/>
    <n v="5493.19"/>
    <n v="4724.1433999999999"/>
    <n v="5493.19"/>
    <n v="7.6912091246256212E-2"/>
    <x v="10"/>
    <x v="1"/>
    <x v="3"/>
    <x v="1"/>
    <d v="2025-10-23T00:00:00"/>
    <s v="octubre"/>
    <n v="2025"/>
    <x v="0"/>
    <x v="1"/>
    <n v="0.6"/>
    <n v="1889.6573600000002"/>
    <n v="2192.0025375999999"/>
    <d v="2025-03-24T00:00:00"/>
  </r>
  <r>
    <x v="0"/>
    <n v="514"/>
    <n v="1"/>
    <d v="2025-07-16T00:00:00"/>
    <d v="2025-06-10T00:00:00"/>
    <d v="2025-07-11T00:00:00"/>
    <x v="21"/>
    <n v="29"/>
    <m/>
    <n v="60840"/>
    <s v="MXN"/>
    <n v="2920.32"/>
    <n v="3407.04"/>
    <n v="6385.84"/>
    <n v="306.52032000000003"/>
    <n v="357.60704000000004"/>
    <n v="0.1049612097304405"/>
    <x v="10"/>
    <x v="1"/>
    <x v="10"/>
    <x v="1"/>
    <d v="2025-08-25T00:00:00"/>
    <s v="agosto"/>
    <n v="2025"/>
    <x v="0"/>
    <x v="1"/>
    <n v="0.5"/>
    <n v="153.26016000000001"/>
    <n v="177.78178560000001"/>
    <d v="2024-12-13T00:00:00"/>
  </r>
  <r>
    <x v="0"/>
    <n v="515"/>
    <n v="0"/>
    <d v="2025-07-16T00:00:00"/>
    <d v="2024-12-27T00:00:00"/>
    <d v="2025-01-02T00:00:00"/>
    <x v="17"/>
    <n v="29"/>
    <m/>
    <n v="11020.8"/>
    <s v="EUR"/>
    <n v="11020.8"/>
    <n v="12784.127999999999"/>
    <n v="881.66"/>
    <n v="881.66"/>
    <n v="1022.7255999999999"/>
    <n v="7.9999637049941924E-2"/>
    <x v="10"/>
    <x v="1"/>
    <x v="1"/>
    <x v="0"/>
    <d v="2025-02-16T00:00:00"/>
    <s v="febrero"/>
    <n v="2025"/>
    <x v="0"/>
    <x v="1"/>
    <n v="0.5"/>
    <n v="440.83"/>
    <n v="511.36279999999994"/>
    <d v="2025-04-15T00:00:00"/>
  </r>
  <r>
    <x v="0"/>
    <n v="516"/>
    <n v="0"/>
    <d v="2025-07-16T00:00:00"/>
    <d v="2024-12-27T00:00:00"/>
    <d v="2025-01-02T00:00:00"/>
    <x v="17"/>
    <n v="29"/>
    <m/>
    <n v="7872"/>
    <s v="EUR"/>
    <n v="7872"/>
    <n v="9131.5199999999986"/>
    <n v="629.76"/>
    <n v="629.76"/>
    <n v="730.52159999999992"/>
    <n v="0.08"/>
    <x v="10"/>
    <x v="1"/>
    <x v="1"/>
    <x v="0"/>
    <d v="2025-02-16T00:00:00"/>
    <s v="febrero"/>
    <n v="2025"/>
    <x v="0"/>
    <x v="1"/>
    <n v="0.5"/>
    <n v="314.88"/>
    <n v="365.26079999999996"/>
    <d v="2025-04-15T00:00:00"/>
  </r>
  <r>
    <x v="0"/>
    <n v="518"/>
    <n v="1"/>
    <d v="2025-07-17T00:00:00"/>
    <d v="2025-07-17T00:00:00"/>
    <d v="2025-07-19T00:00:00"/>
    <x v="12"/>
    <n v="29"/>
    <m/>
    <n v="1497.6"/>
    <s v="USD"/>
    <n v="1287.9359999999999"/>
    <n v="1497.6"/>
    <n v="117"/>
    <n v="100.62"/>
    <n v="117"/>
    <n v="7.8125000000000014E-2"/>
    <x v="10"/>
    <x v="1"/>
    <x v="3"/>
    <x v="1"/>
    <d v="2025-09-02T00:00:00"/>
    <s v="septiembre"/>
    <n v="2025"/>
    <x v="0"/>
    <x v="1"/>
    <n v="0.5"/>
    <n v="50.31"/>
    <n v="58.3596"/>
    <d v="2025-01-20T00:00:00"/>
  </r>
  <r>
    <x v="0"/>
    <n v="519"/>
    <n v="1"/>
    <d v="2025-07-18T00:00:00"/>
    <d v="2025-06-13T00:00:00"/>
    <d v="2025-09-03T00:00:00"/>
    <x v="6"/>
    <n v="29"/>
    <m/>
    <n v="1648.65"/>
    <s v="USD"/>
    <n v="1417.8390000000002"/>
    <n v="1648.65"/>
    <n v="0"/>
    <n v="0"/>
    <n v="0"/>
    <n v="0"/>
    <x v="10"/>
    <x v="1"/>
    <x v="10"/>
    <x v="1"/>
    <d v="2025-10-18T00:00:00"/>
    <s v="octubre"/>
    <n v="2025"/>
    <x v="0"/>
    <x v="1"/>
    <n v="0.75"/>
    <n v="0"/>
    <n v="0"/>
    <d v="2024-09-01T00:00:00"/>
  </r>
  <r>
    <x v="0"/>
    <n v="520"/>
    <n v="1"/>
    <d v="2025-07-21T00:00:00"/>
    <d v="2025-10-30T00:00:00"/>
    <d v="2025-11-19T00:00:00"/>
    <x v="23"/>
    <n v="30"/>
    <s v="JAIMEG,MARTINB"/>
    <n v="86125"/>
    <s v="EUR"/>
    <n v="86125"/>
    <n v="99905"/>
    <n v="11445.58"/>
    <n v="11445.58"/>
    <n v="13276.872799999999"/>
    <n v="0.13289497822931784"/>
    <x v="10"/>
    <x v="1"/>
    <x v="0"/>
    <x v="1"/>
    <d v="2026-01-03T00:00:00"/>
    <s v="enero"/>
    <n v="2026"/>
    <x v="1"/>
    <x v="0"/>
    <n v="7.0000000000000007E-2"/>
    <n v="10644.3894"/>
    <n v="12347.491704"/>
    <d v="2025-03-17T00:00:00"/>
  </r>
  <r>
    <x v="0"/>
    <n v="521"/>
    <n v="1"/>
    <d v="2025-07-22T00:00:00"/>
    <d v="2025-07-07T00:00:00"/>
    <d v="2025-07-18T00:00:00"/>
    <x v="6"/>
    <n v="30"/>
    <m/>
    <n v="194772"/>
    <s v="MXN"/>
    <n v="9349.0560000000005"/>
    <n v="10907.232"/>
    <n v="0"/>
    <n v="0"/>
    <n v="0"/>
    <n v="0"/>
    <x v="10"/>
    <x v="1"/>
    <x v="3"/>
    <x v="1"/>
    <d v="2025-09-01T00:00:00"/>
    <s v="septiembre"/>
    <n v="2025"/>
    <x v="0"/>
    <x v="1"/>
    <n v="0.75"/>
    <n v="0"/>
    <n v="0"/>
    <d v="2024-09-01T00:00:00"/>
  </r>
  <r>
    <x v="0"/>
    <n v="522"/>
    <n v="1"/>
    <d v="2025-07-22T00:00:00"/>
    <d v="2025-07-22T00:00:00"/>
    <d v="2025-07-27T00:00:00"/>
    <x v="8"/>
    <n v="30"/>
    <m/>
    <n v="23340"/>
    <s v="EUR"/>
    <n v="23340"/>
    <n v="27074.399999999998"/>
    <n v="2145"/>
    <n v="2145"/>
    <n v="2488.1999999999998"/>
    <n v="9.1902313624678669E-2"/>
    <x v="10"/>
    <x v="1"/>
    <x v="3"/>
    <x v="1"/>
    <d v="2025-09-10T00:00:00"/>
    <s v="septiembre"/>
    <n v="2025"/>
    <x v="0"/>
    <x v="1"/>
    <n v="0.5"/>
    <n v="1072.5"/>
    <n v="1244.0999999999999"/>
    <d v="2025-01-20T00:00:00"/>
  </r>
  <r>
    <x v="0"/>
    <n v="523"/>
    <n v="1"/>
    <d v="2025-07-22T00:00:00"/>
    <d v="2025-07-04T00:00:00"/>
    <d v="2025-07-06T00:00:00"/>
    <x v="8"/>
    <n v="30"/>
    <m/>
    <n v="2100"/>
    <s v="EUR"/>
    <n v="2100"/>
    <n v="2436"/>
    <n v="358.91"/>
    <n v="358.91"/>
    <n v="416.3356"/>
    <n v="0.17090952380952382"/>
    <x v="10"/>
    <x v="1"/>
    <x v="3"/>
    <x v="1"/>
    <d v="2025-08-20T00:00:00"/>
    <s v="agosto"/>
    <n v="2025"/>
    <x v="0"/>
    <x v="1"/>
    <n v="0.5"/>
    <n v="179.45500000000001"/>
    <n v="208.1678"/>
    <d v="2025-01-20T00:00:00"/>
  </r>
  <r>
    <x v="0"/>
    <n v="524"/>
    <n v="1"/>
    <d v="2025-07-22T00:00:00"/>
    <d v="2025-07-26T00:00:00"/>
    <d v="2025-08-07T00:00:00"/>
    <x v="9"/>
    <n v="30"/>
    <s v="JAIMEG"/>
    <n v="274863.65000000002"/>
    <s v="USD"/>
    <n v="236382.73900000003"/>
    <n v="274863.65000000002"/>
    <n v="36309.410000000003"/>
    <n v="31226.092600000004"/>
    <n v="36309.410000000003"/>
    <n v="0.13209971562263689"/>
    <x v="10"/>
    <x v="1"/>
    <x v="3"/>
    <x v="1"/>
    <d v="2025-09-21T00:00:00"/>
    <s v="septiembre"/>
    <n v="2025"/>
    <x v="0"/>
    <x v="0"/>
    <n v="0.05"/>
    <n v="29664.787970000005"/>
    <n v="34411.154045200004"/>
    <d v="2025-03-03T00:00:00"/>
  </r>
  <r>
    <x v="0"/>
    <n v="525"/>
    <n v="0"/>
    <d v="2025-07-23T00:00:00"/>
    <d v="2025-10-05T00:00:00"/>
    <d v="2025-10-22T00:00:00"/>
    <x v="7"/>
    <n v="30"/>
    <m/>
    <n v="24593.55"/>
    <s v="USD"/>
    <n v="21150.452999999998"/>
    <n v="24593.55"/>
    <n v="1043.73"/>
    <n v="897.6078"/>
    <n v="1043.73"/>
    <n v="4.2439176125447529E-2"/>
    <x v="10"/>
    <x v="1"/>
    <x v="0"/>
    <x v="1"/>
    <d v="2025-12-06T00:00:00"/>
    <s v="diciembre"/>
    <n v="2025"/>
    <x v="0"/>
    <x v="1"/>
    <n v="0.5"/>
    <n v="448.8039"/>
    <n v="520.61252400000001"/>
    <d v="2025-01-08T00:00:00"/>
  </r>
  <r>
    <x v="0"/>
    <n v="526"/>
    <n v="1"/>
    <d v="2025-07-23T00:00:00"/>
    <d v="2025-07-30T00:00:00"/>
    <d v="2025-08-02T00:00:00"/>
    <x v="1"/>
    <n v="30"/>
    <m/>
    <n v="1318.98"/>
    <s v="USD"/>
    <n v="1134.3227999999999"/>
    <n v="1318.98"/>
    <n v="0"/>
    <n v="0"/>
    <n v="0"/>
    <n v="0"/>
    <x v="10"/>
    <x v="1"/>
    <x v="3"/>
    <x v="1"/>
    <d v="2025-09-16T00:00:00"/>
    <s v="septiembre"/>
    <n v="2025"/>
    <x v="0"/>
    <x v="0"/>
    <n v="0"/>
    <n v="0"/>
    <n v="0"/>
    <d v="2024-09-17T00:00:00"/>
  </r>
  <r>
    <x v="0"/>
    <n v="527"/>
    <n v="1"/>
    <d v="2025-07-24T00:00:00"/>
    <d v="2025-08-13T00:00:00"/>
    <d v="2025-08-13T00:00:00"/>
    <x v="1"/>
    <n v="30"/>
    <m/>
    <n v="5116.8500000000004"/>
    <s v="USD"/>
    <n v="4400.491"/>
    <n v="5116.8500000000004"/>
    <n v="50"/>
    <n v="43"/>
    <n v="50"/>
    <n v="9.771636846888223E-3"/>
    <x v="10"/>
    <x v="1"/>
    <x v="11"/>
    <x v="1"/>
    <d v="2025-09-27T00:00:00"/>
    <s v="septiembre"/>
    <n v="2025"/>
    <x v="0"/>
    <x v="0"/>
    <n v="0"/>
    <n v="43"/>
    <n v="49.879999999999995"/>
    <d v="2024-09-17T00:00:00"/>
  </r>
  <r>
    <x v="0"/>
    <n v="528"/>
    <n v="0"/>
    <d v="2025-07-27T00:00:00"/>
    <d v="2025-12-25T00:00:00"/>
    <d v="2025-12-30T00:00:00"/>
    <x v="7"/>
    <n v="31"/>
    <m/>
    <n v="6395"/>
    <s v="USD"/>
    <n v="5499.7"/>
    <n v="6395"/>
    <n v="465"/>
    <n v="399.9"/>
    <n v="465"/>
    <n v="7.2713057075840498E-2"/>
    <x v="10"/>
    <x v="1"/>
    <x v="1"/>
    <x v="1"/>
    <d v="2026-02-13T00:00:00"/>
    <s v="febrero"/>
    <n v="2026"/>
    <x v="0"/>
    <x v="1"/>
    <n v="0.5"/>
    <n v="199.95"/>
    <n v="231.94199999999998"/>
    <d v="2025-01-08T00:00:00"/>
  </r>
  <r>
    <x v="0"/>
    <n v="529"/>
    <n v="0"/>
    <d v="2025-07-28T00:00:00"/>
    <d v="2025-07-28T00:00:00"/>
    <d v="2025-07-30T00:00:00"/>
    <x v="16"/>
    <n v="31"/>
    <s v="JAIMEG"/>
    <n v="2802"/>
    <s v="CHF"/>
    <n v="2998.1400000000003"/>
    <n v="3502.5"/>
    <n v="216"/>
    <n v="231.12"/>
    <n v="270"/>
    <n v="7.7087794432548179E-2"/>
    <x v="10"/>
    <x v="1"/>
    <x v="3"/>
    <x v="1"/>
    <d v="2025-09-13T00:00:00"/>
    <s v="septiembre"/>
    <n v="2025"/>
    <x v="1"/>
    <x v="0"/>
    <n v="7.0000000000000007E-2"/>
    <n v="214.94159999999999"/>
    <n v="249.33225599999997"/>
    <d v="2025-03-17T00:00:00"/>
  </r>
  <r>
    <x v="0"/>
    <n v="530"/>
    <n v="1"/>
    <d v="2025-07-28T00:00:00"/>
    <d v="2025-10-05T00:00:00"/>
    <d v="2025-10-20T00:00:00"/>
    <x v="7"/>
    <n v="31"/>
    <m/>
    <n v="48859.88"/>
    <s v="USD"/>
    <n v="42019.496799999994"/>
    <n v="48859.88"/>
    <n v="5210.03"/>
    <n v="4480.6257999999998"/>
    <n v="5210.03"/>
    <n v="0.10663206704560062"/>
    <x v="10"/>
    <x v="1"/>
    <x v="0"/>
    <x v="1"/>
    <d v="2025-12-04T00:00:00"/>
    <s v="diciembre"/>
    <n v="2025"/>
    <x v="0"/>
    <x v="1"/>
    <n v="0.5"/>
    <n v="2240.3128999999999"/>
    <n v="2598.7629639999996"/>
    <d v="2025-01-08T00:00:00"/>
  </r>
  <r>
    <x v="0"/>
    <n v="531"/>
    <n v="1"/>
    <d v="2025-07-28T00:00:00"/>
    <d v="2025-07-26T00:00:00"/>
    <d v="2025-09-27T00:00:00"/>
    <x v="1"/>
    <n v="31"/>
    <m/>
    <n v="33581.879999999997"/>
    <s v="USD"/>
    <n v="28880.416799999999"/>
    <n v="33581.879999999997"/>
    <n v="2970.88"/>
    <n v="2554.9567999999999"/>
    <n v="2970.88"/>
    <n v="8.846675647700486E-2"/>
    <x v="10"/>
    <x v="1"/>
    <x v="3"/>
    <x v="1"/>
    <d v="2025-11-11T00:00:00"/>
    <s v="noviembre"/>
    <n v="2025"/>
    <x v="0"/>
    <x v="0"/>
    <n v="0"/>
    <n v="2554.9567999999999"/>
    <n v="2963.7498879999998"/>
    <d v="2024-09-17T00:00:00"/>
  </r>
  <r>
    <x v="0"/>
    <n v="532"/>
    <n v="1"/>
    <d v="2025-07-29T00:00:00"/>
    <d v="2025-09-03T00:00:00"/>
    <d v="2025-09-12T00:00:00"/>
    <x v="9"/>
    <n v="31"/>
    <m/>
    <n v="2831.43"/>
    <s v="USD"/>
    <n v="2435.0297999999998"/>
    <n v="2831.43"/>
    <n v="0"/>
    <n v="0"/>
    <n v="0"/>
    <n v="0"/>
    <x v="10"/>
    <x v="1"/>
    <x v="6"/>
    <x v="1"/>
    <d v="2025-10-27T00:00:00"/>
    <s v="octubre"/>
    <n v="2025"/>
    <x v="0"/>
    <x v="0"/>
    <n v="0.05"/>
    <n v="0"/>
    <n v="0"/>
    <d v="2025-03-03T00:00:00"/>
  </r>
  <r>
    <x v="0"/>
    <n v="533"/>
    <n v="1"/>
    <d v="2025-07-29T00:00:00"/>
    <d v="2025-06-22T00:00:00"/>
    <d v="2025-06-27T00:00:00"/>
    <x v="18"/>
    <n v="31"/>
    <m/>
    <n v="2722.85"/>
    <s v="USD"/>
    <n v="2341.6509999999998"/>
    <n v="2722.85"/>
    <n v="196.08"/>
    <n v="168.62880000000001"/>
    <n v="196.08"/>
    <n v="7.2012780726077461E-2"/>
    <x v="10"/>
    <x v="1"/>
    <x v="10"/>
    <x v="1"/>
    <d v="2025-08-11T00:00:00"/>
    <s v="agosto"/>
    <n v="2025"/>
    <x v="0"/>
    <x v="1"/>
    <n v="0.5"/>
    <n v="84.314400000000006"/>
    <n v="97.804704000000001"/>
    <d v="2025-05-16T00:00:00"/>
  </r>
  <r>
    <x v="0"/>
    <n v="534"/>
    <n v="1"/>
    <d v="2025-07-29T00:00:00"/>
    <d v="2025-07-31T00:00:00"/>
    <d v="2025-08-12T00:00:00"/>
    <x v="1"/>
    <n v="31"/>
    <m/>
    <n v="46069.59"/>
    <s v="USD"/>
    <n v="39619.847399999999"/>
    <n v="46069.59"/>
    <n v="3897.57"/>
    <n v="3351.9102000000003"/>
    <n v="3897.57"/>
    <n v="8.4601794806509034E-2"/>
    <x v="10"/>
    <x v="1"/>
    <x v="3"/>
    <x v="1"/>
    <d v="2025-09-26T00:00:00"/>
    <s v="septiembre"/>
    <n v="2025"/>
    <x v="0"/>
    <x v="0"/>
    <n v="0"/>
    <n v="3351.9102000000003"/>
    <n v="3888.2158319999999"/>
    <d v="2024-09-17T00:00:00"/>
  </r>
  <r>
    <x v="0"/>
    <n v="535"/>
    <n v="1"/>
    <d v="2025-07-29T00:00:00"/>
    <d v="2025-06-04T00:00:00"/>
    <d v="2025-07-06T00:00:00"/>
    <x v="6"/>
    <n v="31"/>
    <m/>
    <n v="2861.4"/>
    <s v="USD"/>
    <n v="2460.8040000000001"/>
    <n v="2861.4"/>
    <n v="251"/>
    <n v="215.85999999999999"/>
    <n v="251"/>
    <n v="8.771929824561403E-2"/>
    <x v="10"/>
    <x v="1"/>
    <x v="10"/>
    <x v="1"/>
    <d v="2025-08-20T00:00:00"/>
    <s v="agosto"/>
    <n v="2025"/>
    <x v="0"/>
    <x v="1"/>
    <n v="0.75"/>
    <n v="53.965000000000003"/>
    <n v="62.599400000000003"/>
    <d v="2024-09-01T00:00:00"/>
  </r>
  <r>
    <x v="0"/>
    <n v="536"/>
    <n v="1"/>
    <d v="2025-07-30T00:00:00"/>
    <d v="2025-06-14T00:00:00"/>
    <d v="2025-08-02T00:00:00"/>
    <x v="1"/>
    <n v="31"/>
    <s v="MARC1989,MARIELLAP"/>
    <n v="81706.59"/>
    <s v="USD"/>
    <n v="70267.667399999991"/>
    <n v="81706.59"/>
    <n v="10031.5"/>
    <n v="8627.09"/>
    <n v="10031.5"/>
    <n v="0.12277467460091042"/>
    <x v="10"/>
    <x v="1"/>
    <x v="10"/>
    <x v="1"/>
    <d v="2025-09-16T00:00:00"/>
    <s v="septiembre"/>
    <n v="2025"/>
    <x v="0"/>
    <x v="0"/>
    <n v="0"/>
    <n v="8627.09"/>
    <n v="10007.4244"/>
    <d v="2024-09-17T00:00:00"/>
  </r>
  <r>
    <x v="0"/>
    <n v="537"/>
    <n v="0"/>
    <d v="2025-07-30T00:00:00"/>
    <d v="2025-09-15T00:00:00"/>
    <d v="2025-09-30T00:00:00"/>
    <x v="4"/>
    <n v="31"/>
    <m/>
    <n v="6322.25"/>
    <s v="EUR"/>
    <n v="6322.25"/>
    <n v="7333.8099999999995"/>
    <n v="613.95000000000005"/>
    <n v="613.95000000000005"/>
    <n v="712.18200000000002"/>
    <n v="9.7109415160741827E-2"/>
    <x v="10"/>
    <x v="1"/>
    <x v="6"/>
    <x v="1"/>
    <d v="2025-11-14T00:00:00"/>
    <s v="noviembre"/>
    <n v="2025"/>
    <x v="0"/>
    <x v="0"/>
    <n v="0.05"/>
    <n v="583.25250000000005"/>
    <n v="676.5729"/>
    <d v="2024-10-30T00:00:00"/>
  </r>
  <r>
    <x v="0"/>
    <n v="538"/>
    <n v="1"/>
    <d v="2025-07-30T00:00:00"/>
    <d v="2025-11-21T00:00:00"/>
    <d v="2025-11-24T00:00:00"/>
    <x v="1"/>
    <n v="31"/>
    <m/>
    <n v="1044.98"/>
    <s v="USD"/>
    <n v="898.68280000000004"/>
    <n v="1044.98"/>
    <n v="70"/>
    <n v="60.199999999999996"/>
    <n v="70"/>
    <n v="6.6986927979482858E-2"/>
    <x v="10"/>
    <x v="1"/>
    <x v="2"/>
    <x v="1"/>
    <d v="2026-01-08T00:00:00"/>
    <s v="enero"/>
    <n v="2026"/>
    <x v="0"/>
    <x v="0"/>
    <n v="0"/>
    <n v="60.199999999999996"/>
    <n v="69.831999999999994"/>
    <d v="2024-09-17T00:00:00"/>
  </r>
  <r>
    <x v="0"/>
    <n v="539"/>
    <n v="1"/>
    <d v="2025-07-30T00:00:00"/>
    <d v="2025-05-15T00:00:00"/>
    <d v="2025-05-21T00:00:00"/>
    <x v="6"/>
    <n v="31"/>
    <m/>
    <n v="7198.65"/>
    <s v="USD"/>
    <n v="6190.8389999999999"/>
    <n v="7198.65"/>
    <n v="587.97"/>
    <n v="505.6542"/>
    <n v="587.97"/>
    <n v="8.1677814590235667E-2"/>
    <x v="10"/>
    <x v="1"/>
    <x v="4"/>
    <x v="1"/>
    <d v="2025-07-05T00:00:00"/>
    <s v="julio"/>
    <n v="2025"/>
    <x v="0"/>
    <x v="1"/>
    <n v="0.75"/>
    <n v="126.41354999999999"/>
    <n v="146.63971799999999"/>
    <d v="2024-09-01T00:00:00"/>
  </r>
  <r>
    <x v="0"/>
    <n v="540"/>
    <n v="0"/>
    <d v="2025-07-31T00:00:00"/>
    <d v="2025-07-31T00:00:00"/>
    <d v="2025-08-04T00:00:00"/>
    <x v="1"/>
    <n v="31"/>
    <m/>
    <n v="42853.67"/>
    <s v="USD"/>
    <n v="36854.156199999998"/>
    <n v="42853.67"/>
    <n v="8705.64"/>
    <n v="7486.8503999999994"/>
    <n v="8705.64"/>
    <n v="0.20314806176460498"/>
    <x v="10"/>
    <x v="1"/>
    <x v="3"/>
    <x v="1"/>
    <d v="2025-09-18T00:00:00"/>
    <s v="septiembre"/>
    <n v="2025"/>
    <x v="0"/>
    <x v="0"/>
    <n v="0"/>
    <n v="7486.8503999999994"/>
    <n v="8684.746463999998"/>
    <d v="2024-09-17T00:00:00"/>
  </r>
  <r>
    <x v="0"/>
    <n v="541"/>
    <n v="1"/>
    <d v="2025-07-31T00:00:00"/>
    <d v="2025-03-21T00:00:00"/>
    <d v="2025-03-24T00:00:00"/>
    <x v="6"/>
    <n v="31"/>
    <m/>
    <n v="14819.43"/>
    <s v="USD"/>
    <n v="12744.709800000001"/>
    <n v="14819.43"/>
    <n v="769.17"/>
    <n v="661.48619999999994"/>
    <n v="769.17"/>
    <n v="5.1902805978367585E-2"/>
    <x v="10"/>
    <x v="1"/>
    <x v="5"/>
    <x v="1"/>
    <d v="2025-05-08T00:00:00"/>
    <s v="mayo"/>
    <n v="2025"/>
    <x v="0"/>
    <x v="1"/>
    <n v="0.75"/>
    <n v="165.37154999999996"/>
    <n v="191.83099799999994"/>
    <d v="2024-09-01T00:00:00"/>
  </r>
  <r>
    <x v="0"/>
    <n v="542"/>
    <n v="1"/>
    <d v="2025-07-31T00:00:00"/>
    <d v="2025-02-11T00:00:00"/>
    <d v="2025-05-18T00:00:00"/>
    <x v="6"/>
    <n v="31"/>
    <m/>
    <n v="3185.04"/>
    <s v="USD"/>
    <n v="2739.1343999999999"/>
    <n v="3185.04"/>
    <n v="76.14"/>
    <n v="65.480400000000003"/>
    <n v="76.14"/>
    <n v="2.3905508251073772E-2"/>
    <x v="10"/>
    <x v="1"/>
    <x v="8"/>
    <x v="1"/>
    <d v="2025-07-02T00:00:00"/>
    <s v="julio"/>
    <n v="2025"/>
    <x v="0"/>
    <x v="1"/>
    <n v="0.75"/>
    <n v="16.370100000000001"/>
    <n v="18.989315999999999"/>
    <d v="2024-09-01T00:00:00"/>
  </r>
  <r>
    <x v="0"/>
    <n v="544"/>
    <n v="0"/>
    <d v="2025-08-01T00:00:00"/>
    <d v="2025-11-17T00:00:00"/>
    <d v="2025-11-19T00:00:00"/>
    <x v="19"/>
    <n v="31"/>
    <s v="JORGEP"/>
    <n v="38204.58"/>
    <s v="MXN"/>
    <n v="1833.8198400000001"/>
    <n v="2139.4564800000003"/>
    <n v="9704.58"/>
    <n v="465.81984"/>
    <n v="543.45648000000006"/>
    <n v="0.25401614152020513"/>
    <x v="11"/>
    <x v="1"/>
    <x v="2"/>
    <x v="1"/>
    <d v="2026-01-03T00:00:00"/>
    <s v="enero"/>
    <n v="2026"/>
    <x v="0"/>
    <x v="1"/>
    <n v="0.5"/>
    <n v="232.90992"/>
    <n v="270.17550719999997"/>
    <d v="2025-03-21T00:00:00"/>
  </r>
  <r>
    <x v="0"/>
    <n v="545"/>
    <n v="1"/>
    <d v="2025-08-03T00:00:00"/>
    <d v="2025-02-07T00:00:00"/>
    <d v="2025-04-20T00:00:00"/>
    <x v="6"/>
    <n v="32"/>
    <m/>
    <n v="4522.3100000000004"/>
    <s v="USD"/>
    <n v="3889.1866000000005"/>
    <n v="4522.3100000000004"/>
    <n v="0"/>
    <n v="0"/>
    <n v="0"/>
    <n v="0"/>
    <x v="11"/>
    <x v="1"/>
    <x v="8"/>
    <x v="1"/>
    <d v="2025-06-04T00:00:00"/>
    <s v="junio"/>
    <n v="2025"/>
    <x v="0"/>
    <x v="1"/>
    <n v="0.75"/>
    <n v="0"/>
    <n v="0"/>
    <d v="2024-09-01T00:00:00"/>
  </r>
  <r>
    <x v="0"/>
    <n v="546"/>
    <n v="1"/>
    <d v="2025-08-04T00:00:00"/>
    <d v="2025-06-27T00:00:00"/>
    <d v="2025-08-06T00:00:00"/>
    <x v="6"/>
    <n v="32"/>
    <m/>
    <n v="75606"/>
    <s v="MXN"/>
    <n v="3629.0880000000002"/>
    <n v="4233.9359999999997"/>
    <n v="2150"/>
    <n v="103.2"/>
    <n v="120.4"/>
    <n v="2.8436896542602438E-2"/>
    <x v="11"/>
    <x v="1"/>
    <x v="10"/>
    <x v="1"/>
    <d v="2025-09-20T00:00:00"/>
    <s v="septiembre"/>
    <n v="2025"/>
    <x v="0"/>
    <x v="1"/>
    <n v="0.75"/>
    <n v="25.799999999999997"/>
    <n v="29.927999999999994"/>
    <d v="2024-09-01T00:00:00"/>
  </r>
  <r>
    <x v="0"/>
    <n v="547"/>
    <n v="1"/>
    <d v="2025-08-04T00:00:00"/>
    <d v="2025-06-29T00:00:00"/>
    <d v="2025-08-16T00:00:00"/>
    <x v="6"/>
    <n v="32"/>
    <m/>
    <n v="4307.1499999999996"/>
    <s v="USD"/>
    <n v="3704.1489999999994"/>
    <n v="4307.1499999999996"/>
    <n v="742.03"/>
    <n v="638.14580000000001"/>
    <n v="742.03"/>
    <n v="0.17227865293755734"/>
    <x v="11"/>
    <x v="1"/>
    <x v="10"/>
    <x v="1"/>
    <d v="2025-09-30T00:00:00"/>
    <s v="septiembre"/>
    <n v="2025"/>
    <x v="0"/>
    <x v="1"/>
    <n v="0.75"/>
    <n v="159.53645"/>
    <n v="185.06228199999998"/>
    <d v="2024-09-01T00:00:00"/>
  </r>
  <r>
    <x v="0"/>
    <n v="548"/>
    <n v="0"/>
    <d v="2025-08-04T00:00:00"/>
    <d v="2025-07-20T00:00:00"/>
    <d v="2025-07-27T00:00:00"/>
    <x v="6"/>
    <n v="32"/>
    <m/>
    <n v="62135"/>
    <s v="EUR"/>
    <n v="62135"/>
    <n v="72076.599999999991"/>
    <n v="6080.3"/>
    <n v="6080.3"/>
    <n v="7053.1480000000001"/>
    <n v="9.7856280679166338E-2"/>
    <x v="11"/>
    <x v="1"/>
    <x v="3"/>
    <x v="1"/>
    <d v="2025-09-10T00:00:00"/>
    <s v="septiembre"/>
    <n v="2025"/>
    <x v="0"/>
    <x v="1"/>
    <n v="0.75"/>
    <n v="1520.0749999999998"/>
    <n v="1763.2869999999996"/>
    <d v="2024-09-01T00:00:00"/>
  </r>
  <r>
    <x v="0"/>
    <n v="549"/>
    <n v="0"/>
    <d v="2025-08-04T00:00:00"/>
    <d v="2025-07-17T00:00:00"/>
    <d v="2025-07-20T00:00:00"/>
    <x v="6"/>
    <n v="32"/>
    <m/>
    <n v="32910"/>
    <s v="CHF"/>
    <n v="35213.700000000004"/>
    <n v="41137.5"/>
    <n v="3291"/>
    <n v="3521.3700000000003"/>
    <n v="4113.75"/>
    <n v="9.9999999999999992E-2"/>
    <x v="11"/>
    <x v="1"/>
    <x v="3"/>
    <x v="1"/>
    <d v="2025-09-03T00:00:00"/>
    <s v="septiembre"/>
    <n v="2025"/>
    <x v="0"/>
    <x v="1"/>
    <n v="0.75"/>
    <n v="880.3425000000002"/>
    <n v="1021.1973000000002"/>
    <d v="2024-09-01T00:00:00"/>
  </r>
  <r>
    <x v="0"/>
    <n v="550"/>
    <n v="1"/>
    <d v="2025-08-04T00:00:00"/>
    <d v="2025-07-05T00:00:00"/>
    <d v="2025-08-08T00:00:00"/>
    <x v="6"/>
    <n v="32"/>
    <m/>
    <n v="43995.07"/>
    <s v="USD"/>
    <n v="37835.760199999997"/>
    <n v="43995.07"/>
    <n v="3348.9"/>
    <n v="2880.0540000000001"/>
    <n v="3348.9"/>
    <n v="7.6119892524321484E-2"/>
    <x v="11"/>
    <x v="1"/>
    <x v="3"/>
    <x v="1"/>
    <d v="2025-09-22T00:00:00"/>
    <s v="septiembre"/>
    <n v="2025"/>
    <x v="0"/>
    <x v="1"/>
    <n v="0.75"/>
    <n v="720.01350000000002"/>
    <n v="835.21565999999996"/>
    <d v="2024-09-01T00:00:00"/>
  </r>
  <r>
    <x v="0"/>
    <n v="551"/>
    <n v="1"/>
    <d v="2025-08-04T00:00:00"/>
    <d v="2025-08-18T00:00:00"/>
    <d v="2025-08-23T00:00:00"/>
    <x v="4"/>
    <n v="32"/>
    <m/>
    <n v="51817.1"/>
    <s v="MXN"/>
    <n v="2487.2208000000001"/>
    <n v="2901.7575999999999"/>
    <n v="1339.1"/>
    <n v="64.276799999999994"/>
    <n v="74.989599999999996"/>
    <n v="2.584282022729948E-2"/>
    <x v="11"/>
    <x v="1"/>
    <x v="11"/>
    <x v="1"/>
    <d v="2025-10-07T00:00:00"/>
    <s v="octubre"/>
    <n v="2025"/>
    <x v="0"/>
    <x v="0"/>
    <n v="0.05"/>
    <n v="61.062959999999997"/>
    <n v="70.833033599999993"/>
    <d v="2024-10-30T00:00:00"/>
  </r>
  <r>
    <x v="0"/>
    <n v="552"/>
    <n v="0"/>
    <d v="2025-08-05T00:00:00"/>
    <d v="2025-08-07T00:00:00"/>
    <d v="2026-01-04T00:00:00"/>
    <x v="22"/>
    <n v="32"/>
    <s v="JORGEP,MARTINB"/>
    <n v="39520.410000000003"/>
    <s v="USD"/>
    <n v="33987.552600000003"/>
    <n v="39520.410000000003"/>
    <n v="4339.53"/>
    <n v="3731.9957999999997"/>
    <n v="4339.53"/>
    <n v="0.10980478188358873"/>
    <x v="11"/>
    <x v="1"/>
    <x v="11"/>
    <x v="1"/>
    <d v="2026-02-18T00:00:00"/>
    <s v="febrero"/>
    <n v="2026"/>
    <x v="0"/>
    <x v="1"/>
    <n v="0.6"/>
    <n v="1492.7983199999999"/>
    <n v="1731.6460511999996"/>
    <d v="2025-03-24T00:00:00"/>
  </r>
  <r>
    <x v="0"/>
    <n v="553"/>
    <n v="0"/>
    <d v="2025-08-05T00:00:00"/>
    <d v="2025-09-03T00:00:00"/>
    <d v="2025-09-10T00:00:00"/>
    <x v="5"/>
    <n v="32"/>
    <m/>
    <n v="77583"/>
    <s v="EUR"/>
    <n v="77583"/>
    <n v="89996.28"/>
    <n v="7809.64"/>
    <n v="7809.64"/>
    <n v="9059.1823999999997"/>
    <n v="0.10066174290759575"/>
    <x v="11"/>
    <x v="1"/>
    <x v="6"/>
    <x v="1"/>
    <d v="2025-10-25T00:00:00"/>
    <s v="octubre"/>
    <n v="2025"/>
    <x v="1"/>
    <x v="1"/>
    <n v="0.5"/>
    <n v="3904.82"/>
    <n v="4529.5911999999998"/>
    <d v="2024-11-28T00:00:00"/>
  </r>
  <r>
    <x v="0"/>
    <n v="554"/>
    <n v="1"/>
    <d v="2025-08-05T00:00:00"/>
    <d v="2025-08-02T00:00:00"/>
    <d v="2025-08-03T00:00:00"/>
    <x v="12"/>
    <n v="32"/>
    <m/>
    <n v="1613.45"/>
    <s v="USD"/>
    <n v="1387.567"/>
    <n v="1613.45"/>
    <n v="137.9"/>
    <n v="118.59400000000001"/>
    <n v="137.9"/>
    <n v="8.5469026000185938E-2"/>
    <x v="11"/>
    <x v="1"/>
    <x v="11"/>
    <x v="1"/>
    <d v="2025-09-17T00:00:00"/>
    <s v="septiembre"/>
    <n v="2025"/>
    <x v="0"/>
    <x v="1"/>
    <n v="0.5"/>
    <n v="59.297000000000004"/>
    <n v="68.784520000000001"/>
    <d v="2025-01-20T00:00:00"/>
  </r>
  <r>
    <x v="0"/>
    <n v="555"/>
    <n v="1"/>
    <d v="2025-08-05T00:00:00"/>
    <d v="2025-08-09T00:00:00"/>
    <d v="2025-08-15T00:00:00"/>
    <x v="1"/>
    <n v="32"/>
    <m/>
    <n v="5682"/>
    <s v="USD"/>
    <n v="4886.5199999999995"/>
    <n v="5682"/>
    <n v="534.11"/>
    <n v="459.33460000000002"/>
    <n v="534.11"/>
    <n v="9.400035198873638E-2"/>
    <x v="11"/>
    <x v="1"/>
    <x v="11"/>
    <x v="1"/>
    <d v="2025-09-29T00:00:00"/>
    <s v="septiembre"/>
    <n v="2025"/>
    <x v="0"/>
    <x v="0"/>
    <n v="0"/>
    <n v="459.33460000000002"/>
    <n v="532.82813599999997"/>
    <d v="2024-09-17T00:00:00"/>
  </r>
  <r>
    <x v="0"/>
    <n v="556"/>
    <n v="1"/>
    <d v="2025-08-05T00:00:00"/>
    <d v="2025-08-05T00:00:00"/>
    <d v="2025-08-05T00:00:00"/>
    <x v="1"/>
    <n v="32"/>
    <m/>
    <n v="13220.5"/>
    <s v="USD"/>
    <n v="11369.63"/>
    <n v="13220.5"/>
    <n v="609.14"/>
    <n v="523.86040000000003"/>
    <n v="609.14"/>
    <n v="4.6075413184070199E-2"/>
    <x v="11"/>
    <x v="1"/>
    <x v="11"/>
    <x v="1"/>
    <d v="2025-09-19T00:00:00"/>
    <s v="septiembre"/>
    <n v="2025"/>
    <x v="0"/>
    <x v="0"/>
    <n v="0"/>
    <n v="523.86040000000003"/>
    <n v="607.67806399999995"/>
    <d v="2024-09-17T00:00:00"/>
  </r>
  <r>
    <x v="0"/>
    <n v="557"/>
    <n v="1"/>
    <d v="2025-08-05T00:00:00"/>
    <d v="2025-05-02T00:00:00"/>
    <d v="2025-07-17T00:00:00"/>
    <x v="6"/>
    <n v="32"/>
    <m/>
    <n v="8329.19"/>
    <s v="USD"/>
    <n v="7163.1034"/>
    <n v="8329.19"/>
    <n v="761.59"/>
    <n v="654.9674"/>
    <n v="761.59"/>
    <n v="9.1436262109520855E-2"/>
    <x v="11"/>
    <x v="1"/>
    <x v="4"/>
    <x v="1"/>
    <d v="2025-08-31T00:00:00"/>
    <s v="agosto"/>
    <n v="2025"/>
    <x v="0"/>
    <x v="1"/>
    <n v="0.75"/>
    <n v="163.74185"/>
    <n v="189.94054599999998"/>
    <d v="2024-09-01T00:00:00"/>
  </r>
  <r>
    <x v="0"/>
    <n v="558"/>
    <n v="1"/>
    <d v="2025-08-06T00:00:00"/>
    <d v="2025-07-23T00:00:00"/>
    <d v="2025-08-12T00:00:00"/>
    <x v="1"/>
    <n v="32"/>
    <s v="MARC1989,MARIELLAP"/>
    <n v="16034.17"/>
    <s v="USD"/>
    <n v="13789.386199999999"/>
    <n v="16034.17"/>
    <n v="1559.84"/>
    <n v="1341.4623999999999"/>
    <n v="1559.84"/>
    <n v="9.7282241612755754E-2"/>
    <x v="11"/>
    <x v="1"/>
    <x v="3"/>
    <x v="1"/>
    <d v="2025-09-26T00:00:00"/>
    <s v="septiembre"/>
    <n v="2025"/>
    <x v="0"/>
    <x v="0"/>
    <n v="0"/>
    <n v="1341.4623999999999"/>
    <n v="1556.0963839999997"/>
    <d v="2024-09-17T00:00:00"/>
  </r>
  <r>
    <x v="0"/>
    <n v="559"/>
    <n v="0"/>
    <d v="2025-08-06T00:00:00"/>
    <d v="2025-09-12T00:00:00"/>
    <d v="2025-09-16T00:00:00"/>
    <x v="24"/>
    <n v="32"/>
    <s v="MARC1989"/>
    <n v="1725.06"/>
    <s v="USD"/>
    <n v="1483.5516"/>
    <n v="1725.06"/>
    <n v="70"/>
    <n v="60.199999999999996"/>
    <n v="70"/>
    <n v="4.0578298725841414E-2"/>
    <x v="11"/>
    <x v="1"/>
    <x v="6"/>
    <x v="1"/>
    <d v="2025-10-31T00:00:00"/>
    <s v="octubre"/>
    <n v="2025"/>
    <x v="0"/>
    <x v="0"/>
    <n v="0"/>
    <n v="60.199999999999996"/>
    <n v="69.831999999999994"/>
    <d v="2025-07-07T00:00:00"/>
  </r>
  <r>
    <x v="0"/>
    <n v="560"/>
    <n v="0"/>
    <d v="2025-08-06T00:00:00"/>
    <d v="2025-08-16T00:00:00"/>
    <d v="2025-08-18T00:00:00"/>
    <x v="24"/>
    <n v="32"/>
    <s v="MARC1989"/>
    <n v="1725"/>
    <s v="GPB"/>
    <n v="1983.7499999999998"/>
    <n v="2311.5"/>
    <n v="138"/>
    <n v="158.69999999999999"/>
    <n v="184.92000000000002"/>
    <n v="0.08"/>
    <x v="11"/>
    <x v="1"/>
    <x v="11"/>
    <x v="1"/>
    <d v="2025-10-02T00:00:00"/>
    <s v="octubre"/>
    <n v="2025"/>
    <x v="0"/>
    <x v="0"/>
    <n v="0"/>
    <n v="158.69999999999999"/>
    <n v="184.09199999999998"/>
    <d v="2025-07-07T00:00:00"/>
  </r>
  <r>
    <x v="0"/>
    <n v="561"/>
    <n v="0"/>
    <d v="2025-08-06T00:00:00"/>
    <d v="2025-10-01T00:00:00"/>
    <d v="2025-10-16T00:00:00"/>
    <x v="4"/>
    <n v="32"/>
    <s v="MARIAM"/>
    <n v="145386.9"/>
    <s v="MXN"/>
    <n v="6978.5712000000003"/>
    <n v="8141.6664000000001"/>
    <n v="5006.95"/>
    <n v="240.33359999999999"/>
    <n v="280.38920000000002"/>
    <n v="3.4438797443235941E-2"/>
    <x v="11"/>
    <x v="1"/>
    <x v="0"/>
    <x v="1"/>
    <d v="2025-11-30T00:00:00"/>
    <s v="noviembre"/>
    <n v="2025"/>
    <x v="0"/>
    <x v="0"/>
    <n v="0.05"/>
    <n v="228.31691999999998"/>
    <n v="264.84762719999998"/>
    <d v="2024-10-30T00:00:00"/>
  </r>
  <r>
    <x v="0"/>
    <n v="562"/>
    <n v="1"/>
    <d v="2025-08-08T00:00:00"/>
    <d v="2025-08-22T00:00:00"/>
    <d v="2025-08-23T00:00:00"/>
    <x v="24"/>
    <n v="32"/>
    <s v="MARC1989"/>
    <n v="2837.24"/>
    <s v="USD"/>
    <n v="2440.0263999999997"/>
    <n v="2837.24"/>
    <n v="345.45"/>
    <n v="297.08699999999999"/>
    <n v="345.45"/>
    <n v="0.12175564985690319"/>
    <x v="11"/>
    <x v="1"/>
    <x v="11"/>
    <x v="1"/>
    <d v="2025-10-07T00:00:00"/>
    <s v="octubre"/>
    <n v="2025"/>
    <x v="0"/>
    <x v="0"/>
    <n v="0"/>
    <n v="297.08699999999999"/>
    <n v="344.62091999999996"/>
    <d v="2025-07-07T00:00:00"/>
  </r>
  <r>
    <x v="0"/>
    <n v="563"/>
    <n v="0"/>
    <d v="2025-08-08T00:00:00"/>
    <d v="2025-09-26T00:00:00"/>
    <d v="2025-09-28T00:00:00"/>
    <x v="24"/>
    <n v="32"/>
    <s v="MARC1989"/>
    <n v="8838.56"/>
    <s v="USD"/>
    <n v="7601.1615999999995"/>
    <n v="8838.56"/>
    <n v="759"/>
    <n v="652.74"/>
    <n v="759"/>
    <n v="8.5873716985572321E-2"/>
    <x v="11"/>
    <x v="1"/>
    <x v="6"/>
    <x v="1"/>
    <d v="2025-11-12T00:00:00"/>
    <s v="noviembre"/>
    <n v="2025"/>
    <x v="0"/>
    <x v="0"/>
    <n v="0"/>
    <n v="652.74"/>
    <n v="757.17840000000001"/>
    <d v="2025-07-07T00:00:00"/>
  </r>
  <r>
    <x v="0"/>
    <n v="564"/>
    <n v="0"/>
    <d v="2025-08-08T00:00:00"/>
    <d v="2025-10-06T00:00:00"/>
    <d v="2026-02-14T00:00:00"/>
    <x v="6"/>
    <n v="32"/>
    <m/>
    <n v="100779.49"/>
    <s v="USD"/>
    <n v="86670.361400000009"/>
    <n v="100779.49"/>
    <n v="4325.25"/>
    <n v="3719.7150000000001"/>
    <n v="4325.25"/>
    <n v="4.2917958802927064E-2"/>
    <x v="11"/>
    <x v="1"/>
    <x v="0"/>
    <x v="1"/>
    <d v="2026-03-31T00:00:00"/>
    <s v="marzo"/>
    <n v="2026"/>
    <x v="0"/>
    <x v="1"/>
    <n v="0.75"/>
    <n v="929.92875000000004"/>
    <n v="1078.7173499999999"/>
    <d v="2024-09-01T00:00:00"/>
  </r>
  <r>
    <x v="0"/>
    <n v="565"/>
    <n v="1"/>
    <d v="2025-08-11T00:00:00"/>
    <d v="2025-10-24T00:00:00"/>
    <d v="2025-10-28T00:00:00"/>
    <x v="1"/>
    <n v="33"/>
    <m/>
    <n v="1896.82"/>
    <s v="USD"/>
    <n v="1631.2651999999998"/>
    <n v="1896.82"/>
    <n v="70"/>
    <n v="60.199999999999996"/>
    <n v="70"/>
    <n v="3.6903870688837111E-2"/>
    <x v="11"/>
    <x v="1"/>
    <x v="0"/>
    <x v="1"/>
    <d v="2025-12-12T00:00:00"/>
    <s v="diciembre"/>
    <n v="2025"/>
    <x v="0"/>
    <x v="0"/>
    <n v="0"/>
    <n v="60.199999999999996"/>
    <n v="69.831999999999994"/>
    <d v="2024-09-17T00:00:00"/>
  </r>
  <r>
    <x v="0"/>
    <n v="566"/>
    <n v="0"/>
    <d v="2025-08-11T00:00:00"/>
    <d v="2025-10-07T00:00:00"/>
    <d v="2025-10-24T00:00:00"/>
    <x v="14"/>
    <n v="33"/>
    <s v="MARC1989"/>
    <n v="519094.96"/>
    <s v="MXN"/>
    <n v="24916.558080000003"/>
    <n v="29069.317760000002"/>
    <n v="82183.8"/>
    <n v="3944.8224"/>
    <n v="4602.2928000000002"/>
    <n v="0.15832132140138674"/>
    <x v="11"/>
    <x v="1"/>
    <x v="0"/>
    <x v="1"/>
    <d v="2025-12-08T00:00:00"/>
    <s v="diciembre"/>
    <n v="2025"/>
    <x v="0"/>
    <x v="1"/>
    <n v="0.5"/>
    <n v="1972.4112"/>
    <n v="2287.9969919999999"/>
    <d v="2025-02-17T00:00:00"/>
  </r>
  <r>
    <x v="0"/>
    <n v="567"/>
    <n v="0"/>
    <d v="2025-08-12T00:00:00"/>
    <d v="2025-08-22T00:00:00"/>
    <d v="2025-08-25T00:00:00"/>
    <x v="25"/>
    <n v="33"/>
    <s v="MARC1989"/>
    <n v="1717.76"/>
    <s v="USD"/>
    <n v="1477.2736"/>
    <n v="1717.76"/>
    <n v="70"/>
    <n v="60.199999999999996"/>
    <n v="70"/>
    <n v="4.0750745156482859E-2"/>
    <x v="11"/>
    <x v="1"/>
    <x v="11"/>
    <x v="1"/>
    <d v="2025-10-09T00:00:00"/>
    <s v="octubre"/>
    <n v="2025"/>
    <x v="0"/>
    <x v="0"/>
    <n v="0"/>
    <n v="60.199999999999996"/>
    <n v="69.831999999999994"/>
    <d v="2025-06-16T00:00:00"/>
  </r>
  <r>
    <x v="0"/>
    <n v="568"/>
    <n v="1"/>
    <d v="2025-08-12T00:00:00"/>
    <d v="2025-04-10T00:00:00"/>
    <d v="2025-04-12T00:00:00"/>
    <x v="21"/>
    <n v="33"/>
    <m/>
    <n v="2700"/>
    <s v="GPB"/>
    <n v="3104.9999999999995"/>
    <n v="3618"/>
    <n v="178.74"/>
    <n v="205.55099999999999"/>
    <n v="239.51160000000002"/>
    <n v="6.6200000000000009E-2"/>
    <x v="11"/>
    <x v="1"/>
    <x v="9"/>
    <x v="1"/>
    <d v="2025-05-27T00:00:00"/>
    <s v="mayo"/>
    <n v="2025"/>
    <x v="0"/>
    <x v="1"/>
    <n v="0.5"/>
    <n v="102.77549999999999"/>
    <n v="119.21957999999998"/>
    <d v="2024-12-13T00:00:00"/>
  </r>
  <r>
    <x v="0"/>
    <n v="569"/>
    <n v="0"/>
    <d v="2025-08-12T00:00:00"/>
    <d v="2025-08-31T00:00:00"/>
    <d v="2025-09-04T00:00:00"/>
    <x v="19"/>
    <n v="33"/>
    <m/>
    <n v="123600"/>
    <s v="MXN"/>
    <n v="5932.8"/>
    <n v="6921.6"/>
    <n v="13200"/>
    <n v="633.6"/>
    <n v="739.2"/>
    <n v="0.10679611650485436"/>
    <x v="11"/>
    <x v="1"/>
    <x v="11"/>
    <x v="1"/>
    <d v="2025-10-19T00:00:00"/>
    <s v="octubre"/>
    <n v="2025"/>
    <x v="0"/>
    <x v="1"/>
    <n v="0.5"/>
    <n v="316.8"/>
    <n v="367.488"/>
    <d v="2025-03-21T00:00:00"/>
  </r>
  <r>
    <x v="0"/>
    <n v="570"/>
    <n v="0"/>
    <d v="2025-08-12T00:00:00"/>
    <d v="2025-04-15T00:00:00"/>
    <d v="2025-04-18T00:00:00"/>
    <x v="21"/>
    <n v="33"/>
    <m/>
    <n v="2504"/>
    <s v="GPB"/>
    <n v="2879.6"/>
    <n v="3355.36"/>
    <n v="226.46"/>
    <n v="260.42899999999997"/>
    <n v="303.45640000000003"/>
    <n v="9.0439297124600637E-2"/>
    <x v="11"/>
    <x v="1"/>
    <x v="9"/>
    <x v="1"/>
    <d v="2025-06-02T00:00:00"/>
    <s v="junio"/>
    <n v="2025"/>
    <x v="0"/>
    <x v="1"/>
    <n v="0.5"/>
    <n v="130.21449999999999"/>
    <n v="151.04881999999998"/>
    <d v="2024-12-13T00:00:00"/>
  </r>
  <r>
    <x v="0"/>
    <n v="571"/>
    <n v="0"/>
    <d v="2025-08-12T00:00:00"/>
    <d v="2025-08-15T00:00:00"/>
    <d v="2025-08-20T00:00:00"/>
    <x v="19"/>
    <n v="33"/>
    <m/>
    <n v="11942"/>
    <s v="MXN"/>
    <n v="573.21600000000001"/>
    <n v="668.75200000000007"/>
    <n v="84"/>
    <n v="4.032"/>
    <n v="4.7039999999999997"/>
    <n v="7.0339976553341153E-3"/>
    <x v="11"/>
    <x v="1"/>
    <x v="11"/>
    <x v="1"/>
    <d v="2025-10-04T00:00:00"/>
    <s v="octubre"/>
    <n v="2025"/>
    <x v="0"/>
    <x v="1"/>
    <n v="0.5"/>
    <n v="2.016"/>
    <n v="2.3385599999999998"/>
    <d v="2025-03-21T00:00:00"/>
  </r>
  <r>
    <x v="0"/>
    <n v="572"/>
    <n v="1"/>
    <d v="2025-08-13T00:00:00"/>
    <d v="2025-05-26T00:00:00"/>
    <d v="2025-06-15T00:00:00"/>
    <x v="6"/>
    <n v="33"/>
    <m/>
    <n v="10105.09"/>
    <s v="USD"/>
    <n v="8690.3773999999994"/>
    <n v="10105.09"/>
    <n v="819.34"/>
    <n v="704.63239999999996"/>
    <n v="819.34"/>
    <n v="8.1081910205648838E-2"/>
    <x v="11"/>
    <x v="1"/>
    <x v="4"/>
    <x v="1"/>
    <d v="2025-07-30T00:00:00"/>
    <s v="julio"/>
    <n v="2025"/>
    <x v="0"/>
    <x v="1"/>
    <n v="0.75"/>
    <n v="176.15809999999999"/>
    <n v="204.34339599999998"/>
    <d v="2024-09-01T00:00:00"/>
  </r>
  <r>
    <x v="0"/>
    <n v="573"/>
    <n v="1"/>
    <d v="2025-08-13T00:00:00"/>
    <d v="2025-05-30T00:00:00"/>
    <d v="2025-06-02T00:00:00"/>
    <x v="6"/>
    <n v="33"/>
    <m/>
    <n v="6668"/>
    <s v="USD"/>
    <n v="5734.48"/>
    <n v="6668"/>
    <n v="669.28"/>
    <n v="575.58079999999995"/>
    <n v="669.28"/>
    <n v="0.10037192561487703"/>
    <x v="11"/>
    <x v="1"/>
    <x v="4"/>
    <x v="1"/>
    <d v="2025-07-17T00:00:00"/>
    <s v="julio"/>
    <n v="2025"/>
    <x v="0"/>
    <x v="1"/>
    <n v="0.75"/>
    <n v="143.89519999999999"/>
    <n v="166.91843199999997"/>
    <d v="2024-09-01T00:00:00"/>
  </r>
  <r>
    <x v="0"/>
    <n v="574"/>
    <n v="0"/>
    <d v="2025-08-13T00:00:00"/>
    <d v="2025-12-05T00:00:00"/>
    <d v="2025-12-10T00:00:00"/>
    <x v="1"/>
    <n v="33"/>
    <s v="LUISHDZ"/>
    <n v="3854.09"/>
    <s v="USD"/>
    <n v="3314.5174000000002"/>
    <n v="3854.09"/>
    <n v="70"/>
    <n v="60.199999999999996"/>
    <n v="70"/>
    <n v="1.8162523449115092E-2"/>
    <x v="11"/>
    <x v="1"/>
    <x v="1"/>
    <x v="1"/>
    <d v="2026-01-24T00:00:00"/>
    <s v="enero"/>
    <n v="2026"/>
    <x v="0"/>
    <x v="0"/>
    <n v="0"/>
    <n v="60.199999999999996"/>
    <n v="69.831999999999994"/>
    <d v="2024-09-17T00:00:00"/>
  </r>
  <r>
    <x v="0"/>
    <n v="575"/>
    <n v="1"/>
    <d v="2025-08-13T00:00:00"/>
    <d v="2025-07-26T00:00:00"/>
    <d v="2025-08-18T00:00:00"/>
    <x v="1"/>
    <n v="33"/>
    <m/>
    <n v="21032.86"/>
    <s v="USD"/>
    <n v="18088.259600000001"/>
    <n v="21032.86"/>
    <n v="2150.3000000000002"/>
    <n v="1849.258"/>
    <n v="2150.3000000000002"/>
    <n v="0.1022352642484189"/>
    <x v="11"/>
    <x v="1"/>
    <x v="3"/>
    <x v="1"/>
    <d v="2025-10-02T00:00:00"/>
    <s v="octubre"/>
    <n v="2025"/>
    <x v="0"/>
    <x v="0"/>
    <n v="0"/>
    <n v="1849.258"/>
    <n v="2145.1392799999999"/>
    <d v="2024-09-17T00:00:00"/>
  </r>
  <r>
    <x v="0"/>
    <n v="576"/>
    <n v="1"/>
    <d v="2025-08-13T00:00:00"/>
    <d v="2025-09-02T00:00:00"/>
    <d v="2025-09-05T00:00:00"/>
    <x v="1"/>
    <n v="33"/>
    <s v="LUISHDZ"/>
    <n v="10684"/>
    <s v="USD"/>
    <n v="9188.24"/>
    <n v="10684"/>
    <n v="608.79"/>
    <n v="523.55939999999998"/>
    <n v="608.79"/>
    <n v="5.6981467615125424E-2"/>
    <x v="11"/>
    <x v="1"/>
    <x v="6"/>
    <x v="1"/>
    <d v="2025-10-20T00:00:00"/>
    <s v="octubre"/>
    <n v="2025"/>
    <x v="0"/>
    <x v="0"/>
    <n v="0"/>
    <n v="523.55939999999998"/>
    <n v="607.32890399999997"/>
    <d v="2024-09-17T00:00:00"/>
  </r>
  <r>
    <x v="0"/>
    <n v="577"/>
    <n v="0"/>
    <d v="2025-08-13T00:00:00"/>
    <d v="2025-08-01T00:00:00"/>
    <d v="2025-08-09T00:00:00"/>
    <x v="26"/>
    <n v="33"/>
    <m/>
    <n v="22553.15"/>
    <s v="USD"/>
    <n v="19395.709000000003"/>
    <n v="22553.15"/>
    <n v="2083.59"/>
    <n v="1791.8874000000001"/>
    <n v="2083.59"/>
    <n v="9.238576429456638E-2"/>
    <x v="11"/>
    <x v="1"/>
    <x v="11"/>
    <x v="1"/>
    <d v="2025-09-23T00:00:00"/>
    <s v="septiembre"/>
    <n v="2025"/>
    <x v="0"/>
    <x v="1"/>
    <n v="0.5"/>
    <n v="895.94370000000004"/>
    <n v="1039.2946919999999"/>
    <d v="2025-06-23T00:00:00"/>
  </r>
  <r>
    <x v="0"/>
    <n v="578"/>
    <n v="1"/>
    <d v="2025-08-13T00:00:00"/>
    <d v="2025-08-19T00:00:00"/>
    <d v="2025-09-16T00:00:00"/>
    <x v="1"/>
    <n v="33"/>
    <s v="MARC1989"/>
    <n v="4612.22"/>
    <s v="USD"/>
    <n v="3966.5092"/>
    <n v="4612.22"/>
    <n v="50"/>
    <n v="43"/>
    <n v="50"/>
    <n v="1.0840766485553596E-2"/>
    <x v="11"/>
    <x v="1"/>
    <x v="11"/>
    <x v="1"/>
    <d v="2025-10-31T00:00:00"/>
    <s v="octubre"/>
    <n v="2025"/>
    <x v="0"/>
    <x v="0"/>
    <n v="0"/>
    <n v="43"/>
    <n v="49.879999999999995"/>
    <d v="2024-09-17T00:00:00"/>
  </r>
  <r>
    <x v="0"/>
    <n v="579"/>
    <n v="0"/>
    <d v="2025-08-14T00:00:00"/>
    <d v="2025-09-12T00:00:00"/>
    <d v="2026-02-19T00:00:00"/>
    <x v="1"/>
    <n v="33"/>
    <s v="ISRAELB"/>
    <n v="3274.53"/>
    <s v="USD"/>
    <n v="2816.0958000000001"/>
    <n v="3274.53"/>
    <n v="70"/>
    <n v="60.199999999999996"/>
    <n v="70"/>
    <n v="2.137711366211334E-2"/>
    <x v="11"/>
    <x v="1"/>
    <x v="6"/>
    <x v="1"/>
    <d v="2026-04-05T00:00:00"/>
    <s v="abril"/>
    <n v="2026"/>
    <x v="0"/>
    <x v="0"/>
    <n v="0"/>
    <n v="60.199999999999996"/>
    <n v="69.831999999999994"/>
    <d v="2024-09-17T00:00:00"/>
  </r>
  <r>
    <x v="0"/>
    <n v="580"/>
    <n v="1"/>
    <d v="2025-08-14T00:00:00"/>
    <d v="2025-11-09T00:00:00"/>
    <d v="2025-11-15T00:00:00"/>
    <x v="1"/>
    <n v="33"/>
    <s v="ISRAELB"/>
    <n v="799.1"/>
    <s v="USD"/>
    <n v="687.226"/>
    <n v="799.1"/>
    <n v="70"/>
    <n v="60.199999999999996"/>
    <n v="70"/>
    <n v="8.7598548366912776E-2"/>
    <x v="11"/>
    <x v="1"/>
    <x v="2"/>
    <x v="1"/>
    <d v="2025-12-30T00:00:00"/>
    <s v="diciembre"/>
    <n v="2025"/>
    <x v="0"/>
    <x v="0"/>
    <n v="0"/>
    <n v="60.199999999999996"/>
    <n v="69.831999999999994"/>
    <d v="2024-09-17T00:00:00"/>
  </r>
  <r>
    <x v="0"/>
    <n v="581"/>
    <n v="1"/>
    <d v="2025-08-14T00:00:00"/>
    <d v="2025-08-15T00:00:00"/>
    <d v="2025-08-17T00:00:00"/>
    <x v="24"/>
    <n v="33"/>
    <s v="MARC1989"/>
    <n v="1917.44"/>
    <s v="USD"/>
    <n v="1648.9983999999999"/>
    <n v="1917.44"/>
    <n v="211.22"/>
    <n v="181.64920000000001"/>
    <n v="211.22"/>
    <n v="0.11015729305740989"/>
    <x v="11"/>
    <x v="1"/>
    <x v="11"/>
    <x v="1"/>
    <d v="2025-10-01T00:00:00"/>
    <s v="octubre"/>
    <n v="2025"/>
    <x v="0"/>
    <x v="0"/>
    <n v="0"/>
    <n v="181.64920000000001"/>
    <n v="210.71307199999998"/>
    <d v="2025-07-07T00:00:00"/>
  </r>
  <r>
    <x v="0"/>
    <n v="582"/>
    <n v="0"/>
    <d v="2025-08-14T00:00:00"/>
    <d v="2025-09-07T00:00:00"/>
    <d v="2025-09-18T00:00:00"/>
    <x v="7"/>
    <n v="33"/>
    <m/>
    <n v="26761.16"/>
    <s v="EUR"/>
    <n v="26761.16"/>
    <n v="31042.945599999999"/>
    <n v="3460.67"/>
    <n v="3460.67"/>
    <n v="4014.3771999999999"/>
    <n v="0.1293168905981654"/>
    <x v="11"/>
    <x v="1"/>
    <x v="6"/>
    <x v="1"/>
    <d v="2025-11-02T00:00:00"/>
    <s v="noviembre"/>
    <n v="2025"/>
    <x v="0"/>
    <x v="1"/>
    <n v="0.5"/>
    <n v="1730.335"/>
    <n v="2007.1886"/>
    <d v="2025-01-08T00:00:00"/>
  </r>
  <r>
    <x v="0"/>
    <n v="583"/>
    <n v="1"/>
    <d v="2025-08-15T00:00:00"/>
    <d v="2025-08-05T00:00:00"/>
    <d v="2025-08-10T00:00:00"/>
    <x v="9"/>
    <n v="33"/>
    <s v="JAIMEG"/>
    <n v="13550"/>
    <s v="EUR"/>
    <n v="13550"/>
    <n v="15717.999999999998"/>
    <n v="350.2"/>
    <n v="350.2"/>
    <n v="406.23199999999997"/>
    <n v="2.5845018450184502E-2"/>
    <x v="11"/>
    <x v="1"/>
    <x v="11"/>
    <x v="1"/>
    <d v="2025-09-24T00:00:00"/>
    <s v="septiembre"/>
    <n v="2025"/>
    <x v="0"/>
    <x v="0"/>
    <n v="0.05"/>
    <n v="332.69"/>
    <n v="385.92039999999997"/>
    <d v="2025-03-03T00:00:00"/>
  </r>
  <r>
    <x v="0"/>
    <n v="585"/>
    <n v="0"/>
    <d v="2025-08-15T00:00:00"/>
    <d v="2025-08-30T00:00:00"/>
    <d v="2026-01-02T00:00:00"/>
    <x v="10"/>
    <n v="33"/>
    <s v="DIANAM"/>
    <n v="172403.15"/>
    <s v="MXN"/>
    <n v="8275.3511999999992"/>
    <n v="9654.5763999999999"/>
    <n v="11037.25"/>
    <n v="529.78800000000001"/>
    <n v="618.08600000000001"/>
    <n v="6.4020001954720671E-2"/>
    <x v="11"/>
    <x v="1"/>
    <x v="11"/>
    <x v="1"/>
    <d v="2026-02-16T00:00:00"/>
    <s v="febrero"/>
    <n v="2026"/>
    <x v="0"/>
    <x v="0"/>
    <n v="0"/>
    <n v="529.78800000000001"/>
    <n v="614.55408"/>
    <d v="2024-09-17T00:00:00"/>
  </r>
  <r>
    <x v="0"/>
    <n v="586"/>
    <n v="1"/>
    <d v="2025-08-15T00:00:00"/>
    <d v="2025-08-25T00:00:00"/>
    <d v="2025-09-26T00:00:00"/>
    <x v="6"/>
    <n v="33"/>
    <m/>
    <n v="3217.4"/>
    <s v="USD"/>
    <n v="2766.9639999999999"/>
    <n v="3217.4"/>
    <n v="151.5"/>
    <n v="130.29"/>
    <n v="151.5"/>
    <n v="4.7087710573755201E-2"/>
    <x v="11"/>
    <x v="1"/>
    <x v="11"/>
    <x v="1"/>
    <d v="2025-11-10T00:00:00"/>
    <s v="noviembre"/>
    <n v="2025"/>
    <x v="0"/>
    <x v="1"/>
    <n v="0.75"/>
    <n v="32.572499999999991"/>
    <n v="37.784099999999988"/>
    <d v="2024-09-01T00:00:00"/>
  </r>
  <r>
    <x v="0"/>
    <n v="587"/>
    <n v="1"/>
    <d v="2025-08-15T00:00:00"/>
    <d v="2025-08-22T00:00:00"/>
    <d v="2025-08-23T00:00:00"/>
    <x v="9"/>
    <n v="33"/>
    <m/>
    <n v="1971.8"/>
    <s v="USD"/>
    <n v="1695.748"/>
    <n v="1971.8"/>
    <n v="149.93"/>
    <n v="128.93979999999999"/>
    <n v="149.93"/>
    <n v="7.6037123440511195E-2"/>
    <x v="11"/>
    <x v="1"/>
    <x v="11"/>
    <x v="1"/>
    <d v="2025-10-07T00:00:00"/>
    <s v="octubre"/>
    <n v="2025"/>
    <x v="0"/>
    <x v="0"/>
    <n v="0.05"/>
    <n v="122.49280999999999"/>
    <n v="142.09165959999999"/>
    <d v="2025-03-03T00:00:00"/>
  </r>
  <r>
    <x v="0"/>
    <n v="588"/>
    <n v="1"/>
    <d v="2025-08-15T00:00:00"/>
    <d v="2025-09-11T00:00:00"/>
    <d v="2025-09-15T00:00:00"/>
    <x v="24"/>
    <n v="33"/>
    <s v="MARC1989"/>
    <n v="1299"/>
    <s v="EUR"/>
    <n v="1299"/>
    <n v="1506.84"/>
    <n v="105.71"/>
    <n v="105.71"/>
    <n v="122.62359999999998"/>
    <n v="8.1377983063895293E-2"/>
    <x v="11"/>
    <x v="1"/>
    <x v="6"/>
    <x v="1"/>
    <d v="2025-10-30T00:00:00"/>
    <s v="octubre"/>
    <n v="2025"/>
    <x v="0"/>
    <x v="0"/>
    <n v="0"/>
    <n v="105.71"/>
    <n v="122.62359999999998"/>
    <d v="2025-07-07T00:00:00"/>
  </r>
  <r>
    <x v="0"/>
    <n v="589"/>
    <n v="1"/>
    <d v="2025-08-15T00:00:00"/>
    <d v="2025-08-18T00:00:00"/>
    <d v="2025-08-20T00:00:00"/>
    <x v="24"/>
    <n v="33"/>
    <s v="JORGEP,MARC1989"/>
    <n v="1500"/>
    <s v="GPB"/>
    <n v="1724.9999999999998"/>
    <n v="2010.0000000000002"/>
    <n v="117.5"/>
    <n v="135.125"/>
    <n v="157.45000000000002"/>
    <n v="7.8333333333333338E-2"/>
    <x v="11"/>
    <x v="1"/>
    <x v="11"/>
    <x v="1"/>
    <d v="2025-10-04T00:00:00"/>
    <s v="octubre"/>
    <n v="2025"/>
    <x v="0"/>
    <x v="0"/>
    <n v="0"/>
    <n v="135.125"/>
    <n v="156.74499999999998"/>
    <d v="2025-07-07T00:00:00"/>
  </r>
  <r>
    <x v="0"/>
    <n v="590"/>
    <n v="1"/>
    <d v="2025-08-18T00:00:00"/>
    <d v="2025-07-04T00:00:00"/>
    <d v="2025-07-08T00:00:00"/>
    <x v="2"/>
    <n v="34"/>
    <m/>
    <n v="3097.62"/>
    <s v="USD"/>
    <n v="2663.9531999999999"/>
    <n v="3097.62"/>
    <n v="169.76"/>
    <n v="145.99359999999999"/>
    <n v="169.76"/>
    <n v="5.480336516422285E-2"/>
    <x v="11"/>
    <x v="1"/>
    <x v="3"/>
    <x v="1"/>
    <d v="2025-08-22T00:00:00"/>
    <s v="agosto"/>
    <n v="2025"/>
    <x v="0"/>
    <x v="1"/>
    <n v="0.5"/>
    <n v="72.996799999999993"/>
    <n v="84.676287999999985"/>
    <d v="2024-09-01T00:00:00"/>
  </r>
  <r>
    <x v="0"/>
    <n v="591"/>
    <n v="0"/>
    <d v="2025-08-18T00:00:00"/>
    <d v="2025-07-07T00:00:00"/>
    <d v="2025-07-10T00:00:00"/>
    <x v="2"/>
    <n v="34"/>
    <m/>
    <n v="4711.78"/>
    <s v="USD"/>
    <n v="4052.1307999999999"/>
    <n v="4711.78"/>
    <n v="463.4"/>
    <n v="398.524"/>
    <n v="463.4"/>
    <n v="9.8349243810194872E-2"/>
    <x v="11"/>
    <x v="1"/>
    <x v="3"/>
    <x v="1"/>
    <d v="2025-08-24T00:00:00"/>
    <s v="agosto"/>
    <n v="2025"/>
    <x v="0"/>
    <x v="1"/>
    <n v="0.5"/>
    <n v="199.262"/>
    <n v="231.14391999999998"/>
    <d v="2024-09-01T00:00:00"/>
  </r>
  <r>
    <x v="0"/>
    <n v="592"/>
    <n v="0"/>
    <d v="2025-08-18T00:00:00"/>
    <d v="2025-08-31T00:00:00"/>
    <d v="2025-09-03T00:00:00"/>
    <x v="2"/>
    <n v="34"/>
    <m/>
    <n v="2528.67"/>
    <s v="USD"/>
    <n v="2174.6561999999999"/>
    <n v="2528.67"/>
    <n v="303.44"/>
    <n v="260.95839999999998"/>
    <n v="303.44"/>
    <n v="0.11999984181407618"/>
    <x v="11"/>
    <x v="1"/>
    <x v="11"/>
    <x v="1"/>
    <d v="2025-10-18T00:00:00"/>
    <s v="octubre"/>
    <n v="2025"/>
    <x v="0"/>
    <x v="1"/>
    <n v="0.5"/>
    <n v="130.47919999999999"/>
    <n v="151.35587199999998"/>
    <d v="2024-09-01T00:00:00"/>
  </r>
  <r>
    <x v="0"/>
    <n v="593"/>
    <n v="1"/>
    <d v="2025-08-18T00:00:00"/>
    <d v="2025-07-30T00:00:00"/>
    <d v="2025-07-31T00:00:00"/>
    <x v="6"/>
    <n v="34"/>
    <m/>
    <n v="1877"/>
    <s v="USD"/>
    <n v="1614.22"/>
    <n v="1877"/>
    <n v="128.72999999999999"/>
    <n v="110.70779999999999"/>
    <n v="128.72999999999999"/>
    <n v="6.858284496537026E-2"/>
    <x v="11"/>
    <x v="1"/>
    <x v="3"/>
    <x v="1"/>
    <d v="2025-09-14T00:00:00"/>
    <s v="septiembre"/>
    <n v="2025"/>
    <x v="0"/>
    <x v="1"/>
    <n v="0.75"/>
    <n v="27.676950000000005"/>
    <n v="32.105262000000003"/>
    <d v="2024-09-01T00:00:00"/>
  </r>
  <r>
    <x v="0"/>
    <n v="594"/>
    <n v="0"/>
    <d v="2025-08-18T00:00:00"/>
    <d v="2025-08-24T00:00:00"/>
    <d v="2025-09-04T00:00:00"/>
    <x v="3"/>
    <n v="34"/>
    <s v="JORGEP"/>
    <n v="11502.66"/>
    <s v="GPB"/>
    <n v="13228.058999999999"/>
    <n v="15413.564400000001"/>
    <n v="3102.21"/>
    <n v="3567.5414999999998"/>
    <n v="4156.9614000000001"/>
    <n v="0.26969500967602278"/>
    <x v="11"/>
    <x v="1"/>
    <x v="11"/>
    <x v="1"/>
    <d v="2025-10-19T00:00:00"/>
    <s v="octubre"/>
    <n v="2025"/>
    <x v="0"/>
    <x v="1"/>
    <n v="0.5"/>
    <n v="1783.7707499999999"/>
    <n v="2069.1740699999996"/>
    <d v="2024-12-13T00:00:00"/>
  </r>
  <r>
    <x v="0"/>
    <n v="595"/>
    <n v="1"/>
    <d v="2025-08-18T00:00:00"/>
    <d v="2025-09-07T00:00:00"/>
    <d v="2025-09-26T00:00:00"/>
    <x v="6"/>
    <n v="34"/>
    <m/>
    <n v="17817.63"/>
    <s v="EUR"/>
    <n v="17817.63"/>
    <n v="20668.450799999999"/>
    <n v="2721.63"/>
    <n v="2721.63"/>
    <n v="3157.0907999999999"/>
    <n v="0.15274927136774083"/>
    <x v="11"/>
    <x v="1"/>
    <x v="6"/>
    <x v="1"/>
    <d v="2025-11-10T00:00:00"/>
    <s v="noviembre"/>
    <n v="2025"/>
    <x v="0"/>
    <x v="1"/>
    <n v="0.75"/>
    <n v="680.40750000000003"/>
    <n v="789.27269999999999"/>
    <d v="2024-09-01T00:00:00"/>
  </r>
  <r>
    <x v="0"/>
    <n v="596"/>
    <n v="0"/>
    <d v="2025-08-19T00:00:00"/>
    <d v="2025-09-15T00:00:00"/>
    <d v="2025-11-14T00:00:00"/>
    <x v="15"/>
    <n v="34"/>
    <s v="JORGEP,MARTINB"/>
    <n v="268000.69"/>
    <s v="USD"/>
    <n v="230480.59340000001"/>
    <n v="268000.69"/>
    <n v="71347"/>
    <n v="61358.42"/>
    <n v="71347"/>
    <n v="0.26621946383794753"/>
    <x v="11"/>
    <x v="1"/>
    <x v="6"/>
    <x v="1"/>
    <d v="2025-12-29T00:00:00"/>
    <s v="diciembre"/>
    <n v="2025"/>
    <x v="1"/>
    <x v="0"/>
    <n v="7.0000000000000007E-2"/>
    <n v="57063.330600000001"/>
    <n v="66193.463495999997"/>
    <d v="2025-03-17T00:00:00"/>
  </r>
  <r>
    <x v="0"/>
    <n v="597"/>
    <n v="0"/>
    <d v="2025-08-19T00:00:00"/>
    <d v="2026-02-01T00:00:00"/>
    <d v="2026-11-14T00:00:00"/>
    <x v="6"/>
    <n v="34"/>
    <m/>
    <n v="406684.93"/>
    <s v="USD"/>
    <n v="349749.03979999997"/>
    <n v="406684.93"/>
    <n v="35288"/>
    <n v="30347.68"/>
    <n v="35288"/>
    <n v="8.6769873671001294E-2"/>
    <x v="11"/>
    <x v="1"/>
    <x v="8"/>
    <x v="2"/>
    <d v="2026-12-29T00:00:00"/>
    <s v="diciembre"/>
    <n v="2026"/>
    <x v="0"/>
    <x v="1"/>
    <n v="0.75"/>
    <n v="7586.9199999999983"/>
    <n v="8800.8271999999979"/>
    <d v="2024-09-01T00:00:00"/>
  </r>
  <r>
    <x v="0"/>
    <n v="598"/>
    <n v="1"/>
    <d v="2025-08-19T00:00:00"/>
    <d v="2025-08-07T00:00:00"/>
    <d v="2025-08-10T00:00:00"/>
    <x v="22"/>
    <n v="34"/>
    <m/>
    <n v="2856"/>
    <s v="EUR"/>
    <n v="2856"/>
    <n v="3312.9599999999996"/>
    <n v="402.69"/>
    <n v="402.69"/>
    <n v="467.12039999999996"/>
    <n v="0.14099789915966388"/>
    <x v="11"/>
    <x v="1"/>
    <x v="11"/>
    <x v="1"/>
    <d v="2025-09-24T00:00:00"/>
    <s v="septiembre"/>
    <n v="2025"/>
    <x v="0"/>
    <x v="1"/>
    <n v="0.6"/>
    <n v="161.07600000000002"/>
    <n v="186.84816000000001"/>
    <d v="2025-03-24T00:00:00"/>
  </r>
  <r>
    <x v="0"/>
    <n v="600"/>
    <n v="0"/>
    <d v="2025-08-20T00:00:00"/>
    <d v="2025-10-09T00:00:00"/>
    <d v="2025-10-15T00:00:00"/>
    <x v="4"/>
    <n v="34"/>
    <s v="MARIAM"/>
    <n v="1796.16"/>
    <s v="USD"/>
    <n v="1544.6976"/>
    <n v="1796.16"/>
    <n v="191.06"/>
    <n v="164.3116"/>
    <n v="191.06"/>
    <n v="0.10637137003385"/>
    <x v="11"/>
    <x v="1"/>
    <x v="0"/>
    <x v="1"/>
    <d v="2025-11-29T00:00:00"/>
    <s v="noviembre"/>
    <n v="2025"/>
    <x v="0"/>
    <x v="0"/>
    <n v="0.05"/>
    <n v="156.09602000000001"/>
    <n v="181.07138319999999"/>
    <d v="2024-10-30T00:00:00"/>
  </r>
  <r>
    <x v="0"/>
    <n v="601"/>
    <n v="0"/>
    <d v="2025-08-21T00:00:00"/>
    <d v="2025-08-27T00:00:00"/>
    <d v="2025-09-01T00:00:00"/>
    <x v="24"/>
    <n v="34"/>
    <s v="MARC1989"/>
    <n v="6150"/>
    <s v="CHF"/>
    <n v="6580.5"/>
    <n v="7687.5"/>
    <n v="817.44"/>
    <n v="874.66080000000011"/>
    <n v="1021.8000000000001"/>
    <n v="0.13291707317073173"/>
    <x v="11"/>
    <x v="1"/>
    <x v="11"/>
    <x v="1"/>
    <d v="2025-10-16T00:00:00"/>
    <s v="octubre"/>
    <n v="2025"/>
    <x v="0"/>
    <x v="0"/>
    <n v="0"/>
    <n v="874.66080000000011"/>
    <n v="1014.606528"/>
    <d v="2025-07-07T00:00:00"/>
  </r>
  <r>
    <x v="0"/>
    <n v="602"/>
    <n v="1"/>
    <d v="2025-08-21T00:00:00"/>
    <d v="2025-09-10T00:00:00"/>
    <d v="2025-09-14T00:00:00"/>
    <x v="27"/>
    <n v="34"/>
    <m/>
    <n v="4020"/>
    <s v="EUR"/>
    <n v="4020"/>
    <n v="4663.2"/>
    <n v="515.35"/>
    <n v="515.35"/>
    <n v="597.80600000000004"/>
    <n v="0.12819651741293533"/>
    <x v="11"/>
    <x v="1"/>
    <x v="6"/>
    <x v="1"/>
    <d v="2025-10-29T00:00:00"/>
    <s v="octubre"/>
    <n v="2025"/>
    <x v="0"/>
    <x v="1"/>
    <n v="0.65"/>
    <n v="180.3725"/>
    <n v="209.23209999999997"/>
    <d v="2025-07-14T00:00:00"/>
  </r>
  <r>
    <x v="0"/>
    <n v="603"/>
    <n v="1"/>
    <d v="2025-08-21T00:00:00"/>
    <d v="2025-08-24T00:00:00"/>
    <d v="2025-08-27T00:00:00"/>
    <x v="27"/>
    <n v="34"/>
    <m/>
    <n v="5322"/>
    <s v="USD"/>
    <n v="4576.92"/>
    <n v="5322"/>
    <n v="750.4"/>
    <n v="645.34399999999994"/>
    <n v="750.4"/>
    <n v="0.14099962420142803"/>
    <x v="11"/>
    <x v="1"/>
    <x v="11"/>
    <x v="1"/>
    <d v="2025-10-11T00:00:00"/>
    <s v="octubre"/>
    <n v="2025"/>
    <x v="0"/>
    <x v="1"/>
    <n v="0.65"/>
    <n v="225.87039999999996"/>
    <n v="262.00966399999993"/>
    <d v="2025-07-14T00:00:00"/>
  </r>
  <r>
    <x v="0"/>
    <n v="604"/>
    <n v="1"/>
    <d v="2025-08-21T00:00:00"/>
    <d v="2025-08-09T00:00:00"/>
    <d v="2025-08-26T00:00:00"/>
    <x v="27"/>
    <n v="34"/>
    <m/>
    <n v="2020.5"/>
    <s v="EUR"/>
    <n v="2020.5"/>
    <n v="2343.7799999999997"/>
    <n v="175.19"/>
    <n v="175.19"/>
    <n v="203.22039999999998"/>
    <n v="8.6706260826528089E-2"/>
    <x v="11"/>
    <x v="1"/>
    <x v="11"/>
    <x v="1"/>
    <d v="2025-10-10T00:00:00"/>
    <s v="octubre"/>
    <n v="2025"/>
    <x v="0"/>
    <x v="1"/>
    <n v="0.65"/>
    <n v="61.316499999999991"/>
    <n v="71.127139999999983"/>
    <d v="2025-07-14T00:00:00"/>
  </r>
  <r>
    <x v="0"/>
    <n v="605"/>
    <n v="1"/>
    <d v="2025-08-21T00:00:00"/>
    <d v="2025-09-25T00:00:00"/>
    <d v="2025-09-29T00:00:00"/>
    <x v="27"/>
    <n v="34"/>
    <m/>
    <n v="4226"/>
    <s v="USD"/>
    <n v="3634.36"/>
    <n v="4226"/>
    <n v="388.4"/>
    <n v="334.024"/>
    <n v="388.4"/>
    <n v="9.1907240889730235E-2"/>
    <x v="11"/>
    <x v="1"/>
    <x v="6"/>
    <x v="1"/>
    <d v="2025-11-13T00:00:00"/>
    <s v="noviembre"/>
    <n v="2025"/>
    <x v="0"/>
    <x v="1"/>
    <n v="0.65"/>
    <n v="116.9084"/>
    <n v="135.613744"/>
    <d v="2025-07-14T00:00:00"/>
  </r>
  <r>
    <x v="0"/>
    <n v="607"/>
    <n v="1"/>
    <d v="2025-08-21T00:00:00"/>
    <d v="2025-07-31T00:00:00"/>
    <d v="2025-08-03T00:00:00"/>
    <x v="27"/>
    <n v="34"/>
    <m/>
    <n v="9570"/>
    <s v="EUR"/>
    <n v="9570"/>
    <n v="11101.199999999999"/>
    <n v="1023.93"/>
    <n v="1023.93"/>
    <n v="1187.7587999999998"/>
    <n v="0.10699373040752351"/>
    <x v="11"/>
    <x v="1"/>
    <x v="3"/>
    <x v="1"/>
    <d v="2025-09-17T00:00:00"/>
    <s v="septiembre"/>
    <n v="2025"/>
    <x v="0"/>
    <x v="1"/>
    <n v="0.65"/>
    <n v="358.37549999999999"/>
    <n v="415.71557999999993"/>
    <d v="2025-07-14T00:00:00"/>
  </r>
  <r>
    <x v="0"/>
    <n v="608"/>
    <n v="0"/>
    <d v="2025-08-21T00:00:00"/>
    <d v="2025-09-07T00:00:00"/>
    <d v="2025-09-10T00:00:00"/>
    <x v="27"/>
    <n v="34"/>
    <m/>
    <n v="7395"/>
    <s v="EUR"/>
    <n v="7395"/>
    <n v="8578.1999999999989"/>
    <n v="739.5"/>
    <n v="739.5"/>
    <n v="857.81999999999994"/>
    <n v="0.1"/>
    <x v="11"/>
    <x v="1"/>
    <x v="6"/>
    <x v="1"/>
    <d v="2025-10-25T00:00:00"/>
    <s v="octubre"/>
    <n v="2025"/>
    <x v="0"/>
    <x v="1"/>
    <n v="0.65"/>
    <n v="258.82499999999999"/>
    <n v="300.23699999999997"/>
    <d v="2025-07-14T00:00:00"/>
  </r>
  <r>
    <x v="0"/>
    <n v="609"/>
    <n v="0"/>
    <d v="2025-08-22T00:00:00"/>
    <d v="2025-08-20T00:00:00"/>
    <d v="2025-10-24T00:00:00"/>
    <x v="28"/>
    <n v="34"/>
    <s v="JORGEP,MARTINB"/>
    <n v="35119.279999999999"/>
    <s v="USD"/>
    <n v="30202.5808"/>
    <n v="35119.279999999999"/>
    <n v="2669"/>
    <n v="2295.34"/>
    <n v="2669"/>
    <n v="7.5998141191960661E-2"/>
    <x v="11"/>
    <x v="1"/>
    <x v="11"/>
    <x v="1"/>
    <d v="2025-12-08T00:00:00"/>
    <s v="diciembre"/>
    <n v="2025"/>
    <x v="0"/>
    <x v="1"/>
    <n v="0.5"/>
    <n v="1147.67"/>
    <n v="1331.2972"/>
    <d v="2025-03-18T00:00:00"/>
  </r>
  <r>
    <x v="0"/>
    <n v="610"/>
    <n v="0"/>
    <d v="2025-08-22T00:00:00"/>
    <d v="2025-09-28T00:00:00"/>
    <d v="2025-10-04T00:00:00"/>
    <x v="27"/>
    <n v="34"/>
    <m/>
    <n v="8958"/>
    <s v="USD"/>
    <n v="7703.88"/>
    <n v="8958"/>
    <n v="679.84"/>
    <n v="584.66240000000005"/>
    <n v="679.84"/>
    <n v="7.5891940165215457E-2"/>
    <x v="11"/>
    <x v="1"/>
    <x v="6"/>
    <x v="1"/>
    <d v="2025-11-18T00:00:00"/>
    <s v="noviembre"/>
    <n v="2025"/>
    <x v="0"/>
    <x v="1"/>
    <n v="0.65"/>
    <n v="204.63184000000001"/>
    <n v="237.37293439999999"/>
    <d v="2025-07-14T00:00:00"/>
  </r>
  <r>
    <x v="0"/>
    <n v="613"/>
    <n v="0"/>
    <d v="2025-08-25T00:00:00"/>
    <d v="2025-10-22T00:00:00"/>
    <d v="2025-11-02T00:00:00"/>
    <x v="28"/>
    <n v="35"/>
    <m/>
    <n v="18638.25"/>
    <s v="USD"/>
    <n v="16028.895"/>
    <n v="18638.25"/>
    <n v="3727.65"/>
    <n v="3205.779"/>
    <n v="3727.65"/>
    <n v="0.19999999999999998"/>
    <x v="11"/>
    <x v="1"/>
    <x v="0"/>
    <x v="1"/>
    <d v="2025-12-17T00:00:00"/>
    <s v="diciembre"/>
    <n v="2025"/>
    <x v="0"/>
    <x v="1"/>
    <n v="0.5"/>
    <n v="1602.8895"/>
    <n v="1859.3518199999999"/>
    <d v="2025-03-18T00:00:00"/>
  </r>
  <r>
    <x v="0"/>
    <n v="614"/>
    <n v="0"/>
    <d v="2025-08-25T00:00:00"/>
    <d v="2025-09-18T00:00:00"/>
    <d v="2025-09-26T00:00:00"/>
    <x v="22"/>
    <n v="35"/>
    <s v="MARTINB"/>
    <n v="12500"/>
    <s v="USD"/>
    <n v="10750"/>
    <n v="12500"/>
    <n v="2175.4899999999998"/>
    <n v="1870.9213999999997"/>
    <n v="2175.4899999999998"/>
    <n v="0.17403919999999998"/>
    <x v="11"/>
    <x v="1"/>
    <x v="6"/>
    <x v="1"/>
    <d v="2025-11-10T00:00:00"/>
    <s v="noviembre"/>
    <n v="2025"/>
    <x v="0"/>
    <x v="1"/>
    <n v="0.6"/>
    <n v="748.36855999999989"/>
    <n v="868.10752959999979"/>
    <d v="2025-03-24T00:00:00"/>
  </r>
  <r>
    <x v="0"/>
    <n v="615"/>
    <n v="1"/>
    <d v="2025-08-25T00:00:00"/>
    <d v="2025-09-30T00:00:00"/>
    <d v="2025-10-05T00:00:00"/>
    <x v="12"/>
    <n v="35"/>
    <m/>
    <n v="7230"/>
    <s v="EUR"/>
    <n v="7230"/>
    <n v="8386.7999999999993"/>
    <n v="679.72"/>
    <n v="679.72"/>
    <n v="788.47519999999997"/>
    <n v="9.4013831258644542E-2"/>
    <x v="11"/>
    <x v="1"/>
    <x v="6"/>
    <x v="1"/>
    <d v="2025-11-19T00:00:00"/>
    <s v="noviembre"/>
    <n v="2025"/>
    <x v="0"/>
    <x v="1"/>
    <n v="0.5"/>
    <n v="339.86"/>
    <n v="394.23759999999999"/>
    <d v="2025-01-20T00:00:00"/>
  </r>
  <r>
    <x v="0"/>
    <n v="616"/>
    <n v="1"/>
    <d v="2025-08-25T00:00:00"/>
    <d v="2025-08-01T00:00:00"/>
    <d v="2025-08-10T00:00:00"/>
    <x v="27"/>
    <n v="35"/>
    <m/>
    <n v="4752"/>
    <s v="CHF"/>
    <n v="5084.6400000000003"/>
    <n v="5940"/>
    <n v="445.99"/>
    <n v="477.20930000000004"/>
    <n v="557.48749999999995"/>
    <n v="9.385311447811448E-2"/>
    <x v="11"/>
    <x v="1"/>
    <x v="11"/>
    <x v="1"/>
    <d v="2025-09-24T00:00:00"/>
    <s v="septiembre"/>
    <n v="2025"/>
    <x v="0"/>
    <x v="1"/>
    <n v="0.65"/>
    <n v="167.02325500000001"/>
    <n v="193.7469758"/>
    <d v="2025-07-14T00:00:00"/>
  </r>
  <r>
    <x v="0"/>
    <n v="617"/>
    <n v="1"/>
    <d v="2025-08-25T00:00:00"/>
    <d v="2025-09-14T00:00:00"/>
    <d v="2025-09-25T00:00:00"/>
    <x v="7"/>
    <n v="35"/>
    <m/>
    <n v="7061.39"/>
    <s v="USD"/>
    <n v="6072.7954"/>
    <n v="7061.39"/>
    <n v="706.69"/>
    <n v="607.75340000000006"/>
    <n v="706.69"/>
    <n v="0.10007802996293932"/>
    <x v="11"/>
    <x v="1"/>
    <x v="6"/>
    <x v="1"/>
    <d v="2025-11-09T00:00:00"/>
    <s v="noviembre"/>
    <n v="2025"/>
    <x v="0"/>
    <x v="1"/>
    <n v="0.5"/>
    <n v="303.87670000000003"/>
    <n v="352.49697200000003"/>
    <d v="2025-01-08T00:00:00"/>
  </r>
  <r>
    <x v="0"/>
    <n v="618"/>
    <n v="0"/>
    <d v="2025-08-25T00:00:00"/>
    <d v="2025-08-28T00:00:00"/>
    <d v="2025-09-01T00:00:00"/>
    <x v="4"/>
    <n v="35"/>
    <m/>
    <n v="1920"/>
    <s v="EUR"/>
    <n v="1920"/>
    <n v="2227.1999999999998"/>
    <n v="192"/>
    <n v="192"/>
    <n v="222.71999999999997"/>
    <n v="0.1"/>
    <x v="11"/>
    <x v="1"/>
    <x v="11"/>
    <x v="1"/>
    <d v="2025-10-16T00:00:00"/>
    <s v="octubre"/>
    <n v="2025"/>
    <x v="0"/>
    <x v="0"/>
    <n v="0.05"/>
    <n v="182.4"/>
    <n v="211.584"/>
    <d v="2024-10-30T00:00:00"/>
  </r>
  <r>
    <x v="0"/>
    <n v="621"/>
    <n v="1"/>
    <d v="2025-08-26T00:00:00"/>
    <d v="2025-08-27T00:00:00"/>
    <d v="2025-08-28T00:00:00"/>
    <x v="15"/>
    <n v="35"/>
    <s v="JAIMEG"/>
    <n v="69666"/>
    <s v="MXN"/>
    <n v="3343.9679999999998"/>
    <n v="3901.2960000000003"/>
    <n v="11167.33"/>
    <n v="536.03183999999999"/>
    <n v="625.37048000000004"/>
    <n v="0.16029813682427582"/>
    <x v="11"/>
    <x v="1"/>
    <x v="11"/>
    <x v="1"/>
    <d v="2025-10-12T00:00:00"/>
    <s v="octubre"/>
    <n v="2025"/>
    <x v="1"/>
    <x v="0"/>
    <n v="7.0000000000000007E-2"/>
    <n v="498.50961119999999"/>
    <n v="578.27114899200001"/>
    <d v="2025-03-17T00:00:00"/>
  </r>
  <r>
    <x v="0"/>
    <n v="622"/>
    <n v="1"/>
    <d v="2025-08-26T00:00:00"/>
    <d v="2025-09-28T00:00:00"/>
    <d v="2025-10-01T00:00:00"/>
    <x v="27"/>
    <n v="35"/>
    <m/>
    <n v="3010"/>
    <s v="EUR"/>
    <n v="3010"/>
    <n v="3491.6"/>
    <n v="376.76"/>
    <n v="376.76"/>
    <n v="437.04159999999996"/>
    <n v="0.12516943521594684"/>
    <x v="11"/>
    <x v="1"/>
    <x v="6"/>
    <x v="1"/>
    <d v="2025-11-15T00:00:00"/>
    <s v="noviembre"/>
    <n v="2025"/>
    <x v="0"/>
    <x v="1"/>
    <n v="0.65"/>
    <n v="131.86599999999999"/>
    <n v="152.96455999999998"/>
    <d v="2025-07-14T00:00:00"/>
  </r>
  <r>
    <x v="0"/>
    <n v="624"/>
    <n v="1"/>
    <d v="2025-08-26T00:00:00"/>
    <d v="2025-07-05T00:00:00"/>
    <d v="2025-07-13T00:00:00"/>
    <x v="9"/>
    <n v="35"/>
    <s v="MARC1989"/>
    <n v="7360.8"/>
    <s v="USD"/>
    <n v="6330.2880000000005"/>
    <n v="7360.8"/>
    <n v="909.87"/>
    <n v="782.48820000000001"/>
    <n v="909.87"/>
    <n v="0.12361020541245515"/>
    <x v="11"/>
    <x v="1"/>
    <x v="3"/>
    <x v="1"/>
    <d v="2025-08-27T00:00:00"/>
    <s v="agosto"/>
    <n v="2025"/>
    <x v="0"/>
    <x v="0"/>
    <n v="0.05"/>
    <n v="743.36378999999999"/>
    <n v="862.30199639999989"/>
    <d v="2025-03-03T00:00:00"/>
  </r>
  <r>
    <x v="0"/>
    <n v="625"/>
    <n v="0"/>
    <d v="2025-08-26T00:00:00"/>
    <d v="2025-10-30T00:00:00"/>
    <d v="2025-11-03T00:00:00"/>
    <x v="27"/>
    <n v="35"/>
    <m/>
    <n v="379735"/>
    <s v="JPY"/>
    <n v="2088.5425"/>
    <n v="2430.3040000000001"/>
    <n v="37973.5"/>
    <n v="208.85424999999998"/>
    <n v="243.03040000000001"/>
    <n v="9.9999999999999992E-2"/>
    <x v="11"/>
    <x v="1"/>
    <x v="0"/>
    <x v="1"/>
    <d v="2025-12-18T00:00:00"/>
    <s v="diciembre"/>
    <n v="2025"/>
    <x v="0"/>
    <x v="1"/>
    <n v="0.65"/>
    <n v="73.098987499999993"/>
    <n v="84.794825499999988"/>
    <d v="2025-07-14T00:00:00"/>
  </r>
  <r>
    <x v="0"/>
    <n v="626"/>
    <n v="0"/>
    <d v="2025-08-26T00:00:00"/>
    <d v="2025-10-25T00:00:00"/>
    <d v="2025-11-01T00:00:00"/>
    <x v="27"/>
    <n v="35"/>
    <m/>
    <n v="3851364.86"/>
    <s v="JPY"/>
    <n v="21182.506729999997"/>
    <n v="24648.735103999999"/>
    <n v="308462.8"/>
    <n v="1696.5453999999997"/>
    <n v="1974.16192"/>
    <n v="8.0091814515854509E-2"/>
    <x v="11"/>
    <x v="1"/>
    <x v="0"/>
    <x v="1"/>
    <d v="2025-12-16T00:00:00"/>
    <s v="diciembre"/>
    <n v="2025"/>
    <x v="0"/>
    <x v="1"/>
    <n v="0.65"/>
    <n v="593.79088999999976"/>
    <n v="688.79743239999971"/>
    <d v="2025-07-14T00:00:00"/>
  </r>
  <r>
    <x v="0"/>
    <n v="627"/>
    <n v="0"/>
    <d v="2025-08-26T00:00:00"/>
    <d v="2025-09-28T00:00:00"/>
    <d v="2025-10-01T00:00:00"/>
    <x v="27"/>
    <n v="35"/>
    <m/>
    <n v="1230.3"/>
    <s v="GPB"/>
    <n v="1414.8449999999998"/>
    <n v="1648.6020000000001"/>
    <n v="123.03"/>
    <n v="141.4845"/>
    <n v="164.86020000000002"/>
    <n v="0.1"/>
    <x v="11"/>
    <x v="1"/>
    <x v="6"/>
    <x v="1"/>
    <d v="2025-11-15T00:00:00"/>
    <s v="noviembre"/>
    <n v="2025"/>
    <x v="0"/>
    <x v="1"/>
    <n v="0.65"/>
    <n v="49.519574999999989"/>
    <n v="57.442706999999984"/>
    <d v="2025-07-14T00:00:00"/>
  </r>
  <r>
    <x v="0"/>
    <n v="628"/>
    <n v="0"/>
    <d v="2025-08-26T00:00:00"/>
    <d v="2025-09-02T00:00:00"/>
    <d v="2026-01-10T00:00:00"/>
    <x v="9"/>
    <n v="35"/>
    <s v="DIANAM,LUISHDZ"/>
    <n v="37236.660000000003"/>
    <s v="USD"/>
    <n v="32023.527600000001"/>
    <n v="37236.660000000003"/>
    <n v="5122.91"/>
    <n v="4405.7025999999996"/>
    <n v="5122.91"/>
    <n v="0.13757705444043583"/>
    <x v="11"/>
    <x v="1"/>
    <x v="6"/>
    <x v="1"/>
    <d v="2026-02-24T00:00:00"/>
    <s v="febrero"/>
    <n v="2026"/>
    <x v="0"/>
    <x v="0"/>
    <n v="0.05"/>
    <n v="4185.4174699999994"/>
    <n v="4855.0842651999992"/>
    <d v="2025-03-03T00:00:00"/>
  </r>
  <r>
    <x v="0"/>
    <n v="629"/>
    <n v="1"/>
    <d v="2025-08-26T00:00:00"/>
    <d v="2025-08-28T00:00:00"/>
    <d v="2025-12-26T00:00:00"/>
    <x v="1"/>
    <n v="35"/>
    <m/>
    <n v="9146.83"/>
    <s v="USD"/>
    <n v="7866.2737999999999"/>
    <n v="9146.83"/>
    <n v="252.16"/>
    <n v="216.85759999999999"/>
    <n v="252.16"/>
    <n v="2.7568020833447216E-2"/>
    <x v="11"/>
    <x v="1"/>
    <x v="11"/>
    <x v="1"/>
    <d v="2026-02-09T00:00:00"/>
    <s v="febrero"/>
    <n v="2026"/>
    <x v="0"/>
    <x v="0"/>
    <n v="0"/>
    <n v="216.85759999999999"/>
    <n v="251.55481599999996"/>
    <d v="2024-09-17T00:00:00"/>
  </r>
  <r>
    <x v="0"/>
    <n v="630"/>
    <n v="1"/>
    <d v="2025-08-26T00:00:00"/>
    <d v="2025-01-03T00:00:00"/>
    <d v="2026-01-13T00:00:00"/>
    <x v="9"/>
    <n v="35"/>
    <s v="JAIMEG"/>
    <n v="43656.639999999999"/>
    <s v="USD"/>
    <n v="37544.710399999996"/>
    <n v="43656.639999999999"/>
    <n v="4801.4399999999996"/>
    <n v="4129.2383999999993"/>
    <n v="4801.4399999999996"/>
    <n v="0.10998189507941976"/>
    <x v="11"/>
    <x v="1"/>
    <x v="7"/>
    <x v="1"/>
    <d v="2026-02-27T00:00:00"/>
    <s v="febrero"/>
    <n v="2026"/>
    <x v="0"/>
    <x v="0"/>
    <n v="0.05"/>
    <n v="3922.7764799999995"/>
    <n v="4550.4207167999994"/>
    <d v="2025-03-03T00:00:00"/>
  </r>
  <r>
    <x v="0"/>
    <n v="631"/>
    <n v="1"/>
    <d v="2025-08-26T00:00:00"/>
    <d v="2025-08-28T00:00:00"/>
    <d v="2025-09-16T00:00:00"/>
    <x v="1"/>
    <n v="35"/>
    <m/>
    <n v="10037.469999999999"/>
    <s v="USD"/>
    <n v="8632.2241999999987"/>
    <n v="10037.469999999999"/>
    <n v="1052.1099999999999"/>
    <n v="904.81459999999993"/>
    <n v="1052.1099999999999"/>
    <n v="0.10481824603211766"/>
    <x v="11"/>
    <x v="1"/>
    <x v="11"/>
    <x v="1"/>
    <d v="2025-10-31T00:00:00"/>
    <s v="octubre"/>
    <n v="2025"/>
    <x v="0"/>
    <x v="0"/>
    <n v="0"/>
    <n v="904.81459999999993"/>
    <n v="1049.5849359999997"/>
    <d v="2024-09-17T00:00:00"/>
  </r>
  <r>
    <x v="0"/>
    <n v="633"/>
    <n v="1"/>
    <d v="2025-08-27T00:00:00"/>
    <d v="2025-09-30T00:00:00"/>
    <d v="2025-10-03T00:00:00"/>
    <x v="12"/>
    <n v="35"/>
    <m/>
    <n v="3630"/>
    <s v="EUR"/>
    <n v="3630"/>
    <n v="4210.7999999999993"/>
    <n v="341.22"/>
    <n v="341.22"/>
    <n v="395.8152"/>
    <n v="9.4000000000000014E-2"/>
    <x v="11"/>
    <x v="1"/>
    <x v="6"/>
    <x v="1"/>
    <d v="2025-11-17T00:00:00"/>
    <s v="noviembre"/>
    <n v="2025"/>
    <x v="0"/>
    <x v="1"/>
    <n v="0.5"/>
    <n v="170.61"/>
    <n v="197.9076"/>
    <d v="2025-01-20T00:00:00"/>
  </r>
  <r>
    <x v="0"/>
    <n v="634"/>
    <n v="1"/>
    <d v="2025-08-27T00:00:00"/>
    <d v="2025-09-30T00:00:00"/>
    <d v="2025-10-04T00:00:00"/>
    <x v="12"/>
    <n v="35"/>
    <m/>
    <n v="3528"/>
    <s v="EUR"/>
    <n v="3528"/>
    <n v="4092.4799999999996"/>
    <n v="331.63"/>
    <n v="331.63"/>
    <n v="384.69079999999997"/>
    <n v="9.3999433106575964E-2"/>
    <x v="11"/>
    <x v="1"/>
    <x v="6"/>
    <x v="1"/>
    <d v="2025-11-18T00:00:00"/>
    <s v="noviembre"/>
    <n v="2025"/>
    <x v="0"/>
    <x v="1"/>
    <n v="0.5"/>
    <n v="165.815"/>
    <n v="192.34539999999998"/>
    <d v="2025-01-20T00:00:00"/>
  </r>
  <r>
    <x v="0"/>
    <n v="635"/>
    <n v="1"/>
    <d v="2025-08-27T00:00:00"/>
    <d v="2025-08-30T00:00:00"/>
    <d v="2025-09-04T00:00:00"/>
    <x v="27"/>
    <n v="35"/>
    <m/>
    <n v="5000"/>
    <s v="GPB"/>
    <n v="5750"/>
    <n v="6700"/>
    <n v="391.67"/>
    <n v="450.4205"/>
    <n v="524.83780000000002"/>
    <n v="7.8334000000000001E-2"/>
    <x v="11"/>
    <x v="1"/>
    <x v="11"/>
    <x v="1"/>
    <d v="2025-10-19T00:00:00"/>
    <s v="octubre"/>
    <n v="2025"/>
    <x v="0"/>
    <x v="1"/>
    <n v="0.65"/>
    <n v="157.647175"/>
    <n v="182.870723"/>
    <d v="2025-07-14T00:00:00"/>
  </r>
  <r>
    <x v="0"/>
    <n v="636"/>
    <n v="1"/>
    <d v="2025-08-27T00:00:00"/>
    <d v="2025-09-07T00:00:00"/>
    <d v="2025-09-08T00:00:00"/>
    <x v="27"/>
    <n v="35"/>
    <m/>
    <n v="1221"/>
    <s v="EUR"/>
    <n v="1221"/>
    <n v="1416.36"/>
    <n v="358.14"/>
    <n v="358.14"/>
    <n v="415.44239999999996"/>
    <n v="0.29331695331695329"/>
    <x v="11"/>
    <x v="1"/>
    <x v="6"/>
    <x v="1"/>
    <d v="2025-10-23T00:00:00"/>
    <s v="octubre"/>
    <n v="2025"/>
    <x v="0"/>
    <x v="1"/>
    <n v="0.65"/>
    <n v="125.34899999999999"/>
    <n v="145.40483999999998"/>
    <d v="2025-07-14T00:00:00"/>
  </r>
  <r>
    <x v="0"/>
    <n v="637"/>
    <n v="1"/>
    <d v="2025-08-27T00:00:00"/>
    <d v="2025-09-14T00:00:00"/>
    <d v="2025-09-15T00:00:00"/>
    <x v="27"/>
    <n v="35"/>
    <m/>
    <n v="1158.04"/>
    <s v="EUR"/>
    <n v="1158.04"/>
    <n v="1343.3263999999999"/>
    <n v="98.28"/>
    <n v="98.28"/>
    <n v="114.00479999999999"/>
    <n v="8.4867534800179611E-2"/>
    <x v="11"/>
    <x v="1"/>
    <x v="6"/>
    <x v="1"/>
    <d v="2025-10-30T00:00:00"/>
    <s v="octubre"/>
    <n v="2025"/>
    <x v="0"/>
    <x v="1"/>
    <n v="0.65"/>
    <n v="34.397999999999996"/>
    <n v="39.901679999999992"/>
    <d v="2025-07-14T00:00:00"/>
  </r>
  <r>
    <x v="0"/>
    <n v="638"/>
    <n v="0"/>
    <d v="2025-08-27T00:00:00"/>
    <d v="2025-07-31T00:00:00"/>
    <d v="2025-08-03T00:00:00"/>
    <x v="27"/>
    <n v="35"/>
    <m/>
    <n v="9570"/>
    <s v="EUR"/>
    <n v="9570"/>
    <n v="11101.199999999999"/>
    <n v="890.35"/>
    <n v="890.35"/>
    <n v="1032.806"/>
    <n v="9.3035527690700101E-2"/>
    <x v="11"/>
    <x v="1"/>
    <x v="3"/>
    <x v="1"/>
    <d v="2025-09-17T00:00:00"/>
    <s v="septiembre"/>
    <n v="2025"/>
    <x v="0"/>
    <x v="1"/>
    <n v="0.65"/>
    <n v="311.62249999999995"/>
    <n v="361.48209999999989"/>
    <d v="2025-07-14T00:00:00"/>
  </r>
  <r>
    <x v="0"/>
    <n v="640"/>
    <n v="1"/>
    <d v="2025-08-28T00:00:00"/>
    <d v="2025-09-01T00:00:00"/>
    <d v="2025-09-01T00:00:00"/>
    <x v="4"/>
    <n v="35"/>
    <m/>
    <n v="200"/>
    <s v="EUR"/>
    <n v="200"/>
    <n v="231.99999999999997"/>
    <n v="30"/>
    <n v="30"/>
    <n v="34.799999999999997"/>
    <n v="0.15"/>
    <x v="11"/>
    <x v="1"/>
    <x v="6"/>
    <x v="1"/>
    <d v="2025-10-16T00:00:00"/>
    <s v="octubre"/>
    <n v="2025"/>
    <x v="0"/>
    <x v="0"/>
    <n v="0.05"/>
    <n v="28.5"/>
    <n v="33.059999999999995"/>
    <d v="2024-10-30T00:00:00"/>
  </r>
  <r>
    <x v="0"/>
    <n v="641"/>
    <n v="1"/>
    <d v="2025-08-28T00:00:00"/>
    <d v="2025-12-15T00:00:00"/>
    <d v="2026-01-08T00:00:00"/>
    <x v="9"/>
    <n v="35"/>
    <s v="JORGEP,LUISHDZ,MARC1989"/>
    <n v="55137.02"/>
    <s v="USD"/>
    <n v="47417.837199999994"/>
    <n v="55137.02"/>
    <n v="5425.09"/>
    <n v="4665.5774000000001"/>
    <n v="5425.09"/>
    <n v="9.8392876510192254E-2"/>
    <x v="11"/>
    <x v="1"/>
    <x v="1"/>
    <x v="1"/>
    <d v="2026-02-22T00:00:00"/>
    <s v="febrero"/>
    <n v="2026"/>
    <x v="0"/>
    <x v="0"/>
    <n v="0.05"/>
    <n v="4432.29853"/>
    <n v="5141.4662947999996"/>
    <d v="2025-03-03T00:00:00"/>
  </r>
  <r>
    <x v="0"/>
    <n v="642"/>
    <n v="1"/>
    <d v="2025-08-28T00:00:00"/>
    <d v="2025-09-07T00:00:00"/>
    <d v="2025-09-10T00:00:00"/>
    <x v="27"/>
    <n v="35"/>
    <m/>
    <n v="7395"/>
    <s v="EUR"/>
    <n v="7395"/>
    <n v="8578.1999999999989"/>
    <n v="720.46"/>
    <n v="720.46"/>
    <n v="835.73360000000002"/>
    <n v="9.7425287356321846E-2"/>
    <x v="11"/>
    <x v="1"/>
    <x v="6"/>
    <x v="1"/>
    <d v="2025-10-25T00:00:00"/>
    <s v="octubre"/>
    <n v="2025"/>
    <x v="0"/>
    <x v="1"/>
    <n v="0.65"/>
    <n v="252.161"/>
    <n v="292.50675999999999"/>
    <d v="2025-07-14T00:00:00"/>
  </r>
  <r>
    <x v="0"/>
    <n v="643"/>
    <n v="0"/>
    <d v="2025-08-28T00:00:00"/>
    <d v="2025-11-03T00:00:00"/>
    <d v="2025-11-08T00:00:00"/>
    <x v="27"/>
    <n v="35"/>
    <m/>
    <n v="1320000"/>
    <s v="JPY"/>
    <n v="7260"/>
    <n v="8448"/>
    <n v="104282"/>
    <n v="573.55099999999993"/>
    <n v="667.40480000000002"/>
    <n v="7.9001515151515142E-2"/>
    <x v="11"/>
    <x v="1"/>
    <x v="2"/>
    <x v="1"/>
    <d v="2025-12-23T00:00:00"/>
    <s v="diciembre"/>
    <n v="2025"/>
    <x v="0"/>
    <x v="1"/>
    <n v="0.65"/>
    <n v="200.74284999999998"/>
    <n v="232.86170599999997"/>
    <d v="2025-07-14T00:00:00"/>
  </r>
  <r>
    <x v="0"/>
    <n v="644"/>
    <n v="0"/>
    <d v="2025-08-28T00:00:00"/>
    <d v="2025-05-25T00:00:00"/>
    <d v="2025-08-29T00:00:00"/>
    <x v="27"/>
    <n v="35"/>
    <m/>
    <n v="3017.44"/>
    <s v="USD"/>
    <n v="2594.9983999999999"/>
    <n v="3017.44"/>
    <n v="286.61"/>
    <n v="246.4846"/>
    <n v="286.61"/>
    <n v="9.4984490163847496E-2"/>
    <x v="11"/>
    <x v="1"/>
    <x v="4"/>
    <x v="1"/>
    <d v="2025-10-13T00:00:00"/>
    <s v="octubre"/>
    <n v="2025"/>
    <x v="0"/>
    <x v="1"/>
    <n v="0.65"/>
    <n v="86.26961"/>
    <n v="100.0727476"/>
    <d v="2025-07-14T00:00:00"/>
  </r>
  <r>
    <x v="0"/>
    <n v="645"/>
    <n v="0"/>
    <d v="2025-08-28T00:00:00"/>
    <d v="2025-05-12T00:00:00"/>
    <d v="2025-05-16T00:00:00"/>
    <x v="27"/>
    <n v="35"/>
    <m/>
    <n v="2566.4"/>
    <s v="USD"/>
    <n v="2207.1040000000003"/>
    <n v="2566.4"/>
    <n v="256.64"/>
    <n v="220.71039999999999"/>
    <n v="256.64"/>
    <n v="9.9999999999999978E-2"/>
    <x v="11"/>
    <x v="1"/>
    <x v="4"/>
    <x v="1"/>
    <d v="2025-06-30T00:00:00"/>
    <s v="junio"/>
    <n v="2025"/>
    <x v="0"/>
    <x v="1"/>
    <n v="0.65"/>
    <n v="77.248639999999995"/>
    <n v="89.608422399999981"/>
    <d v="2025-07-14T00:00:00"/>
  </r>
  <r>
    <x v="0"/>
    <n v="646"/>
    <n v="0"/>
    <d v="2025-08-28T00:00:00"/>
    <d v="2025-05-23T00:00:00"/>
    <d v="2025-08-25T00:00:00"/>
    <x v="27"/>
    <n v="35"/>
    <m/>
    <n v="1515.02"/>
    <s v="USD"/>
    <n v="1302.9171999999999"/>
    <n v="1515.02"/>
    <n v="201.72"/>
    <n v="173.47919999999999"/>
    <n v="201.72"/>
    <n v="0.13314675713851962"/>
    <x v="11"/>
    <x v="1"/>
    <x v="4"/>
    <x v="1"/>
    <d v="2025-10-09T00:00:00"/>
    <s v="octubre"/>
    <n v="2025"/>
    <x v="0"/>
    <x v="1"/>
    <n v="0.65"/>
    <n v="60.71772"/>
    <n v="70.432555199999996"/>
    <d v="2025-07-14T00:00:00"/>
  </r>
  <r>
    <x v="0"/>
    <n v="647"/>
    <n v="0"/>
    <d v="2025-08-28T00:00:00"/>
    <d v="2025-05-19T00:00:00"/>
    <d v="2025-05-23T00:00:00"/>
    <x v="27"/>
    <n v="35"/>
    <m/>
    <n v="1200"/>
    <s v="USD"/>
    <n v="1032"/>
    <n v="1200"/>
    <n v="120"/>
    <n v="103.2"/>
    <n v="120"/>
    <n v="0.1"/>
    <x v="11"/>
    <x v="1"/>
    <x v="4"/>
    <x v="1"/>
    <d v="2025-07-07T00:00:00"/>
    <s v="julio"/>
    <n v="2025"/>
    <x v="0"/>
    <x v="1"/>
    <n v="0.65"/>
    <n v="36.120000000000005"/>
    <n v="41.8992"/>
    <d v="2025-07-14T00:00:00"/>
  </r>
  <r>
    <x v="0"/>
    <n v="648"/>
    <n v="0"/>
    <d v="2025-08-28T00:00:00"/>
    <d v="2026-03-13T00:00:00"/>
    <d v="2026-03-26T00:00:00"/>
    <x v="27"/>
    <n v="35"/>
    <m/>
    <n v="3120143"/>
    <s v="JPY"/>
    <n v="17160.786499999998"/>
    <n v="19968.915199999999"/>
    <n v="265258.40000000002"/>
    <n v="1458.9212"/>
    <n v="1697.6537600000001"/>
    <n v="8.501482143606881E-2"/>
    <x v="11"/>
    <x v="1"/>
    <x v="5"/>
    <x v="2"/>
    <d v="2026-05-10T00:00:00"/>
    <s v="mayo"/>
    <n v="2026"/>
    <x v="0"/>
    <x v="1"/>
    <n v="0.65"/>
    <n v="510.62241999999992"/>
    <n v="592.32200719999992"/>
    <d v="2025-07-14T00:00:00"/>
  </r>
  <r>
    <x v="0"/>
    <n v="649"/>
    <n v="0"/>
    <d v="2025-08-28T00:00:00"/>
    <d v="2025-12-18T00:00:00"/>
    <d v="2026-01-24T00:00:00"/>
    <x v="27"/>
    <n v="35"/>
    <s v="JORGEP"/>
    <n v="12413.13"/>
    <s v="USD"/>
    <n v="10675.291799999999"/>
    <n v="12413.13"/>
    <n v="950.18"/>
    <n v="817.15479999999991"/>
    <n v="950.18"/>
    <n v="7.6546366629528573E-2"/>
    <x v="11"/>
    <x v="1"/>
    <x v="1"/>
    <x v="1"/>
    <d v="2026-03-10T00:00:00"/>
    <s v="marzo"/>
    <n v="2026"/>
    <x v="0"/>
    <x v="1"/>
    <n v="0.65"/>
    <n v="286.00417999999991"/>
    <n v="331.76484879999987"/>
    <d v="2025-07-14T00:00:00"/>
  </r>
  <r>
    <x v="0"/>
    <n v="650"/>
    <n v="1"/>
    <d v="2025-08-28T00:00:00"/>
    <d v="2025-08-27T00:00:00"/>
    <d v="2025-08-30T00:00:00"/>
    <x v="27"/>
    <n v="35"/>
    <m/>
    <n v="1928.28"/>
    <s v="EUR"/>
    <n v="1928.28"/>
    <n v="2236.8047999999999"/>
    <n v="174.84"/>
    <n v="174.84"/>
    <n v="202.81439999999998"/>
    <n v="9.0671479245752695E-2"/>
    <x v="11"/>
    <x v="1"/>
    <x v="11"/>
    <x v="1"/>
    <d v="2025-10-14T00:00:00"/>
    <s v="octubre"/>
    <n v="2025"/>
    <x v="0"/>
    <x v="1"/>
    <n v="0.65"/>
    <n v="61.194000000000003"/>
    <n v="70.985039999999998"/>
    <d v="2025-07-14T00:00:00"/>
  </r>
  <r>
    <x v="0"/>
    <n v="651"/>
    <n v="1"/>
    <d v="2025-08-28T00:00:00"/>
    <d v="2025-10-23T00:00:00"/>
    <d v="2025-10-26T00:00:00"/>
    <x v="27"/>
    <n v="35"/>
    <m/>
    <n v="4760"/>
    <s v="USD"/>
    <n v="4093.6"/>
    <n v="4760"/>
    <n v="493.5"/>
    <n v="424.40999999999997"/>
    <n v="493.5"/>
    <n v="0.10367647058823529"/>
    <x v="11"/>
    <x v="1"/>
    <x v="0"/>
    <x v="1"/>
    <d v="2025-12-10T00:00:00"/>
    <s v="diciembre"/>
    <n v="2025"/>
    <x v="0"/>
    <x v="1"/>
    <n v="0.65"/>
    <n v="148.54349999999999"/>
    <n v="172.31045999999998"/>
    <d v="2025-07-14T00:00:00"/>
  </r>
  <r>
    <x v="0"/>
    <n v="652"/>
    <n v="1"/>
    <d v="2025-08-28T00:00:00"/>
    <d v="2025-09-21T00:00:00"/>
    <d v="2025-09-24T00:00:00"/>
    <x v="27"/>
    <n v="35"/>
    <m/>
    <n v="1990"/>
    <s v="EUR"/>
    <n v="1990"/>
    <n v="2308.3999999999996"/>
    <n v="187.06"/>
    <n v="187.06"/>
    <n v="216.9896"/>
    <n v="9.4E-2"/>
    <x v="11"/>
    <x v="1"/>
    <x v="6"/>
    <x v="1"/>
    <d v="2025-11-08T00:00:00"/>
    <s v="noviembre"/>
    <n v="2025"/>
    <x v="0"/>
    <x v="1"/>
    <n v="0.65"/>
    <n v="65.471000000000004"/>
    <n v="75.946359999999999"/>
    <d v="2025-07-14T00:00:00"/>
  </r>
  <r>
    <x v="0"/>
    <n v="653"/>
    <n v="0"/>
    <d v="2025-08-28T00:00:00"/>
    <d v="2026-05-11T00:00:00"/>
    <d v="2026-05-12T00:00:00"/>
    <x v="27"/>
    <n v="35"/>
    <m/>
    <n v="260"/>
    <s v="USD"/>
    <n v="223.6"/>
    <n v="260"/>
    <n v="26"/>
    <n v="22.36"/>
    <n v="26"/>
    <n v="0.1"/>
    <x v="11"/>
    <x v="1"/>
    <x v="4"/>
    <x v="2"/>
    <d v="2026-06-26T00:00:00"/>
    <s v="junio"/>
    <n v="2026"/>
    <x v="0"/>
    <x v="1"/>
    <n v="0.65"/>
    <n v="7.8259999999999987"/>
    <n v="9.0781599999999987"/>
    <d v="2025-07-14T00:00:00"/>
  </r>
  <r>
    <x v="0"/>
    <n v="654"/>
    <n v="0"/>
    <d v="2025-08-28T00:00:00"/>
    <d v="2026-05-16T00:00:00"/>
    <d v="2026-05-19T00:00:00"/>
    <x v="27"/>
    <n v="35"/>
    <m/>
    <n v="1980"/>
    <s v="USD"/>
    <n v="1702.8"/>
    <n v="1980"/>
    <n v="193.5"/>
    <n v="166.41"/>
    <n v="193.5"/>
    <n v="9.7727272727272732E-2"/>
    <x v="11"/>
    <x v="1"/>
    <x v="4"/>
    <x v="2"/>
    <d v="2026-07-03T00:00:00"/>
    <s v="julio"/>
    <n v="2026"/>
    <x v="0"/>
    <x v="1"/>
    <n v="0.65"/>
    <n v="58.243499999999997"/>
    <n v="67.562459999999987"/>
    <d v="2025-07-14T00:00:00"/>
  </r>
  <r>
    <x v="0"/>
    <n v="655"/>
    <n v="1"/>
    <d v="2025-08-29T00:00:00"/>
    <d v="2025-09-21T00:00:00"/>
    <d v="2025-09-30T00:00:00"/>
    <x v="4"/>
    <n v="35"/>
    <s v="JORGEP"/>
    <n v="5384.78"/>
    <s v="USD"/>
    <n v="4630.9107999999997"/>
    <n v="5384.78"/>
    <n v="0"/>
    <n v="0"/>
    <n v="0"/>
    <n v="0"/>
    <x v="11"/>
    <x v="1"/>
    <x v="6"/>
    <x v="1"/>
    <d v="2025-11-14T00:00:00"/>
    <s v="noviembre"/>
    <n v="2025"/>
    <x v="0"/>
    <x v="0"/>
    <n v="0.05"/>
    <n v="0"/>
    <n v="0"/>
    <d v="2024-10-30T00:00:00"/>
  </r>
  <r>
    <x v="0"/>
    <n v="656"/>
    <n v="1"/>
    <d v="2025-09-01T00:00:00"/>
    <d v="2025-09-29T00:00:00"/>
    <d v="2025-09-29T00:00:00"/>
    <x v="4"/>
    <n v="36"/>
    <m/>
    <n v="691.98"/>
    <s v="USD"/>
    <n v="595.1028"/>
    <n v="691.98"/>
    <n v="0"/>
    <n v="0"/>
    <n v="0"/>
    <n v="0"/>
    <x v="0"/>
    <x v="1"/>
    <x v="6"/>
    <x v="1"/>
    <d v="2025-11-13T00:00:00"/>
    <s v="noviembre"/>
    <n v="2025"/>
    <x v="0"/>
    <x v="0"/>
    <n v="0.05"/>
    <n v="0"/>
    <n v="0"/>
    <d v="2024-10-30T00:00:00"/>
  </r>
  <r>
    <x v="0"/>
    <n v="657"/>
    <n v="1"/>
    <d v="2025-09-02T00:00:00"/>
    <d v="2025-06-18T00:00:00"/>
    <d v="2025-06-21T00:00:00"/>
    <x v="20"/>
    <n v="36"/>
    <m/>
    <n v="2724.75"/>
    <s v="USD"/>
    <n v="2343.2849999999999"/>
    <n v="2724.75"/>
    <n v="217.52"/>
    <n v="187.06720000000001"/>
    <n v="217.52"/>
    <n v="7.9831177172217646E-2"/>
    <x v="0"/>
    <x v="1"/>
    <x v="10"/>
    <x v="1"/>
    <d v="2025-08-05T00:00:00"/>
    <s v="agosto"/>
    <n v="2025"/>
    <x v="0"/>
    <x v="1"/>
    <n v="0.6"/>
    <n v="74.826880000000003"/>
    <n v="86.799180800000002"/>
    <d v="2025-05-30T00:00:00"/>
  </r>
  <r>
    <x v="0"/>
    <n v="658"/>
    <n v="1"/>
    <d v="2025-09-02T00:00:00"/>
    <d v="2025-09-04T00:00:00"/>
    <d v="2025-09-11T00:00:00"/>
    <x v="1"/>
    <n v="36"/>
    <s v="MARC1989"/>
    <n v="2482.65"/>
    <s v="USD"/>
    <n v="2135.0790000000002"/>
    <n v="2482.65"/>
    <n v="140"/>
    <n v="120.39999999999999"/>
    <n v="140"/>
    <n v="5.639135601071435E-2"/>
    <x v="0"/>
    <x v="1"/>
    <x v="6"/>
    <x v="1"/>
    <d v="2025-10-26T00:00:00"/>
    <s v="octubre"/>
    <n v="2025"/>
    <x v="0"/>
    <x v="0"/>
    <n v="0"/>
    <n v="120.39999999999999"/>
    <n v="139.66399999999999"/>
    <d v="2024-09-17T00:00:00"/>
  </r>
  <r>
    <x v="0"/>
    <n v="660"/>
    <n v="1"/>
    <d v="2025-09-02T00:00:00"/>
    <d v="2025-08-09T00:00:00"/>
    <d v="2025-08-15T00:00:00"/>
    <x v="20"/>
    <n v="36"/>
    <m/>
    <n v="20000"/>
    <s v="USD"/>
    <n v="17200"/>
    <n v="20000"/>
    <n v="1500"/>
    <n v="1290"/>
    <n v="1500"/>
    <n v="7.4999999999999997E-2"/>
    <x v="0"/>
    <x v="1"/>
    <x v="11"/>
    <x v="1"/>
    <d v="2025-09-29T00:00:00"/>
    <s v="septiembre"/>
    <n v="2025"/>
    <x v="0"/>
    <x v="1"/>
    <n v="0.6"/>
    <n v="516"/>
    <n v="598.55999999999995"/>
    <d v="2025-05-30T00:00:00"/>
  </r>
  <r>
    <x v="0"/>
    <n v="661"/>
    <n v="1"/>
    <d v="2025-09-02T00:00:00"/>
    <d v="2025-09-19T00:00:00"/>
    <d v="2025-09-21T00:00:00"/>
    <x v="4"/>
    <n v="36"/>
    <m/>
    <n v="11434"/>
    <s v="MXN"/>
    <n v="548.83199999999999"/>
    <n v="640.30399999999997"/>
    <n v="490"/>
    <n v="23.52"/>
    <n v="27.44"/>
    <n v="4.2854644044079064E-2"/>
    <x v="0"/>
    <x v="1"/>
    <x v="6"/>
    <x v="1"/>
    <d v="2025-11-05T00:00:00"/>
    <s v="noviembre"/>
    <n v="2025"/>
    <x v="0"/>
    <x v="0"/>
    <n v="0.05"/>
    <n v="22.344000000000001"/>
    <n v="25.919039999999999"/>
    <d v="2024-10-30T00:00:00"/>
  </r>
  <r>
    <x v="0"/>
    <n v="662"/>
    <n v="1"/>
    <d v="2025-09-03T00:00:00"/>
    <d v="2025-09-19T00:00:00"/>
    <d v="2025-09-21T00:00:00"/>
    <x v="4"/>
    <n v="36"/>
    <m/>
    <n v="13936"/>
    <s v="MXN"/>
    <n v="668.928"/>
    <n v="780.41600000000005"/>
    <n v="1330"/>
    <n v="63.84"/>
    <n v="74.48"/>
    <n v="9.543628013777268E-2"/>
    <x v="0"/>
    <x v="1"/>
    <x v="6"/>
    <x v="1"/>
    <d v="2025-11-05T00:00:00"/>
    <s v="noviembre"/>
    <n v="2025"/>
    <x v="0"/>
    <x v="0"/>
    <n v="0.05"/>
    <n v="60.648000000000003"/>
    <n v="70.351680000000002"/>
    <d v="2024-10-30T00:00:00"/>
  </r>
  <r>
    <x v="0"/>
    <n v="663"/>
    <n v="1"/>
    <d v="2025-09-03T00:00:00"/>
    <d v="2025-12-20T00:00:00"/>
    <d v="2025-12-27T00:00:00"/>
    <x v="27"/>
    <n v="36"/>
    <m/>
    <n v="400000"/>
    <s v="EUR"/>
    <n v="400000"/>
    <n v="463999.99999999994"/>
    <n v="36364"/>
    <n v="36364"/>
    <n v="42182.239999999998"/>
    <n v="9.0910000000000005E-2"/>
    <x v="0"/>
    <x v="1"/>
    <x v="1"/>
    <x v="1"/>
    <d v="2026-02-10T00:00:00"/>
    <s v="febrero"/>
    <n v="2026"/>
    <x v="0"/>
    <x v="1"/>
    <n v="0.65"/>
    <n v="12727.399999999998"/>
    <n v="14763.783999999996"/>
    <d v="2025-07-14T00:00:00"/>
  </r>
  <r>
    <x v="0"/>
    <n v="664"/>
    <n v="1"/>
    <d v="2025-09-03T00:00:00"/>
    <d v="2025-07-23T00:00:00"/>
    <d v="2025-07-24T00:00:00"/>
    <x v="6"/>
    <n v="36"/>
    <m/>
    <n v="940"/>
    <s v="USD"/>
    <n v="808.4"/>
    <n v="940"/>
    <n v="80.25"/>
    <n v="69.015000000000001"/>
    <n v="80.25"/>
    <n v="8.537234042553192E-2"/>
    <x v="0"/>
    <x v="1"/>
    <x v="3"/>
    <x v="1"/>
    <d v="2025-09-07T00:00:00"/>
    <s v="septiembre"/>
    <n v="2025"/>
    <x v="0"/>
    <x v="1"/>
    <n v="0.75"/>
    <n v="17.253749999999997"/>
    <n v="20.014349999999993"/>
    <d v="2024-09-01T00:00:00"/>
  </r>
  <r>
    <x v="0"/>
    <n v="665"/>
    <n v="0"/>
    <d v="2025-09-03T00:00:00"/>
    <d v="2025-06-07T00:00:00"/>
    <d v="2025-06-12T00:00:00"/>
    <x v="20"/>
    <n v="36"/>
    <m/>
    <n v="5733.7"/>
    <s v="USD"/>
    <n v="4930.982"/>
    <n v="5733.7"/>
    <n v="484.18"/>
    <n v="416.39479999999998"/>
    <n v="484.18"/>
    <n v="8.44445994732895E-2"/>
    <x v="0"/>
    <x v="1"/>
    <x v="10"/>
    <x v="1"/>
    <d v="2025-07-27T00:00:00"/>
    <s v="julio"/>
    <n v="2025"/>
    <x v="0"/>
    <x v="1"/>
    <n v="0.6"/>
    <n v="166.55792"/>
    <n v="193.20718719999999"/>
    <d v="2025-05-30T00:00:00"/>
  </r>
  <r>
    <x v="0"/>
    <n v="666"/>
    <n v="1"/>
    <d v="2025-09-04T00:00:00"/>
    <d v="2025-09-10T00:00:00"/>
    <d v="2025-09-12T00:00:00"/>
    <x v="22"/>
    <n v="36"/>
    <m/>
    <n v="2955"/>
    <s v="EUR"/>
    <n v="2955"/>
    <n v="3427.7999999999997"/>
    <n v="590"/>
    <n v="590"/>
    <n v="684.4"/>
    <n v="0.19966159052453469"/>
    <x v="0"/>
    <x v="1"/>
    <x v="6"/>
    <x v="1"/>
    <d v="2025-10-27T00:00:00"/>
    <s v="octubre"/>
    <n v="2025"/>
    <x v="0"/>
    <x v="1"/>
    <n v="0.6"/>
    <n v="236"/>
    <n v="273.76"/>
    <d v="2025-03-24T00:00:00"/>
  </r>
  <r>
    <x v="0"/>
    <n v="667"/>
    <n v="0"/>
    <d v="2025-09-04T00:00:00"/>
    <d v="2025-10-21T00:00:00"/>
    <d v="2025-10-25T00:00:00"/>
    <x v="27"/>
    <n v="36"/>
    <m/>
    <n v="8228"/>
    <s v="USD"/>
    <n v="7076.08"/>
    <n v="8228"/>
    <n v="822.8"/>
    <n v="707.60799999999995"/>
    <n v="822.8"/>
    <n v="9.9999999999999992E-2"/>
    <x v="0"/>
    <x v="1"/>
    <x v="0"/>
    <x v="1"/>
    <d v="2025-12-09T00:00:00"/>
    <s v="diciembre"/>
    <n v="2025"/>
    <x v="0"/>
    <x v="1"/>
    <n v="0.65"/>
    <n v="247.66279999999995"/>
    <n v="287.28884799999992"/>
    <d v="2025-07-14T00:00:00"/>
  </r>
  <r>
    <x v="0"/>
    <n v="668"/>
    <n v="1"/>
    <d v="2025-09-04T00:00:00"/>
    <d v="2025-04-25T00:00:00"/>
    <d v="2025-04-29T00:00:00"/>
    <x v="17"/>
    <n v="36"/>
    <m/>
    <n v="4700"/>
    <s v="EUR"/>
    <n v="4700"/>
    <n v="5452"/>
    <n v="364.25"/>
    <n v="364.25"/>
    <n v="422.53"/>
    <n v="7.7499999999999999E-2"/>
    <x v="0"/>
    <x v="1"/>
    <x v="9"/>
    <x v="1"/>
    <d v="2025-06-13T00:00:00"/>
    <s v="junio"/>
    <n v="2025"/>
    <x v="0"/>
    <x v="1"/>
    <n v="0.5"/>
    <n v="182.125"/>
    <n v="211.26499999999999"/>
    <d v="2025-04-15T00:00:00"/>
  </r>
  <r>
    <x v="0"/>
    <n v="669"/>
    <n v="1"/>
    <d v="2025-09-04T00:00:00"/>
    <d v="2025-07-16T00:00:00"/>
    <d v="2025-07-17T00:00:00"/>
    <x v="17"/>
    <n v="36"/>
    <m/>
    <n v="2004.02"/>
    <s v="USD"/>
    <n v="1723.4572000000001"/>
    <n v="2004.02"/>
    <n v="283.58999999999997"/>
    <n v="243.88739999999999"/>
    <n v="283.58999999999997"/>
    <n v="0.14151056376682866"/>
    <x v="0"/>
    <x v="1"/>
    <x v="3"/>
    <x v="1"/>
    <d v="2025-08-31T00:00:00"/>
    <s v="agosto"/>
    <n v="2025"/>
    <x v="0"/>
    <x v="1"/>
    <n v="0.5"/>
    <n v="121.94369999999999"/>
    <n v="141.45469199999999"/>
    <d v="2025-04-15T00:00:00"/>
  </r>
  <r>
    <x v="0"/>
    <n v="670"/>
    <n v="1"/>
    <d v="2025-09-05T00:00:00"/>
    <d v="2025-09-11T00:00:00"/>
    <d v="2025-09-15T00:00:00"/>
    <x v="27"/>
    <n v="36"/>
    <m/>
    <n v="4956.01"/>
    <s v="USD"/>
    <n v="4262.1686"/>
    <n v="4956.01"/>
    <n v="394.28"/>
    <n v="339.08079999999995"/>
    <n v="394.28"/>
    <n v="7.9555933099408588E-2"/>
    <x v="0"/>
    <x v="1"/>
    <x v="6"/>
    <x v="1"/>
    <d v="2025-10-30T00:00:00"/>
    <s v="octubre"/>
    <n v="2025"/>
    <x v="0"/>
    <x v="1"/>
    <n v="0.65"/>
    <n v="118.67827999999997"/>
    <n v="137.66680479999997"/>
    <d v="2025-07-14T00:00:00"/>
  </r>
  <r>
    <x v="0"/>
    <n v="671"/>
    <n v="0"/>
    <d v="2025-09-05T00:00:00"/>
    <d v="2026-05-01T00:00:00"/>
    <d v="2026-05-05T00:00:00"/>
    <x v="27"/>
    <n v="36"/>
    <m/>
    <n v="5985"/>
    <s v="USD"/>
    <n v="5147.1000000000004"/>
    <n v="5985"/>
    <n v="598.5"/>
    <n v="514.71"/>
    <n v="598.5"/>
    <n v="0.1"/>
    <x v="0"/>
    <x v="1"/>
    <x v="4"/>
    <x v="2"/>
    <d v="2026-06-19T00:00:00"/>
    <s v="junio"/>
    <n v="2026"/>
    <x v="0"/>
    <x v="1"/>
    <n v="0.65"/>
    <n v="180.14850000000001"/>
    <n v="208.97226000000001"/>
    <d v="2025-07-14T00:00:00"/>
  </r>
  <r>
    <x v="0"/>
    <n v="672"/>
    <n v="0"/>
    <d v="2025-09-05T00:00:00"/>
    <d v="2025-09-04T00:00:00"/>
    <d v="2025-09-30T00:00:00"/>
    <x v="7"/>
    <n v="36"/>
    <m/>
    <n v="20193.97"/>
    <s v="EUR"/>
    <n v="20193.97"/>
    <n v="23425.0052"/>
    <n v="1683.75"/>
    <n v="1683.75"/>
    <n v="1953.1499999999999"/>
    <n v="8.3378850221130368E-2"/>
    <x v="0"/>
    <x v="1"/>
    <x v="6"/>
    <x v="1"/>
    <d v="2025-11-14T00:00:00"/>
    <s v="noviembre"/>
    <n v="2025"/>
    <x v="0"/>
    <x v="1"/>
    <n v="0.5"/>
    <n v="841.875"/>
    <n v="976.57499999999993"/>
    <d v="2025-01-08T00:00:00"/>
  </r>
  <r>
    <x v="0"/>
    <n v="673"/>
    <n v="0"/>
    <d v="2025-09-05T00:00:00"/>
    <d v="2026-05-30T00:00:00"/>
    <d v="2026-06-03T00:00:00"/>
    <x v="27"/>
    <n v="36"/>
    <m/>
    <n v="1876.62"/>
    <s v="USD"/>
    <n v="1613.8932"/>
    <n v="1876.62"/>
    <n v="178.84"/>
    <n v="153.80240000000001"/>
    <n v="178.84"/>
    <n v="9.5298995001651912E-2"/>
    <x v="0"/>
    <x v="1"/>
    <x v="4"/>
    <x v="2"/>
    <d v="2026-07-18T00:00:00"/>
    <s v="julio"/>
    <n v="2026"/>
    <x v="0"/>
    <x v="1"/>
    <n v="0.65"/>
    <n v="53.830839999999995"/>
    <n v="62.443774399999988"/>
    <d v="2025-07-14T00:00:00"/>
  </r>
  <r>
    <x v="0"/>
    <n v="674"/>
    <n v="0"/>
    <d v="2025-09-05T00:00:00"/>
    <d v="2026-05-29T00:00:00"/>
    <d v="2026-06-06T00:00:00"/>
    <x v="27"/>
    <n v="36"/>
    <m/>
    <n v="3108.73"/>
    <s v="USD"/>
    <n v="2673.5077999999999"/>
    <n v="3108.73"/>
    <n v="268.75"/>
    <n v="231.125"/>
    <n v="268.75"/>
    <n v="8.6450093768194736E-2"/>
    <x v="0"/>
    <x v="1"/>
    <x v="4"/>
    <x v="2"/>
    <d v="2026-07-21T00:00:00"/>
    <s v="julio"/>
    <n v="2026"/>
    <x v="0"/>
    <x v="1"/>
    <n v="0.65"/>
    <n v="80.893749999999983"/>
    <n v="93.836749999999981"/>
    <d v="2025-07-14T00:00:00"/>
  </r>
  <r>
    <x v="0"/>
    <n v="675"/>
    <n v="0"/>
    <d v="2025-09-08T00:00:00"/>
    <d v="2025-09-16T00:00:00"/>
    <d v="2026-02-06T00:00:00"/>
    <x v="16"/>
    <n v="37"/>
    <s v="PAULAG"/>
    <n v="1816.94"/>
    <s v="USD"/>
    <n v="1562.5684000000001"/>
    <n v="1816.94"/>
    <n v="0"/>
    <n v="0"/>
    <n v="0"/>
    <n v="0"/>
    <x v="0"/>
    <x v="1"/>
    <x v="6"/>
    <x v="1"/>
    <d v="2026-03-23T00:00:00"/>
    <s v="marzo"/>
    <n v="2026"/>
    <x v="1"/>
    <x v="0"/>
    <n v="7.0000000000000007E-2"/>
    <n v="0"/>
    <n v="0"/>
    <d v="2025-03-17T00:00:00"/>
  </r>
  <r>
    <x v="0"/>
    <n v="676"/>
    <n v="1"/>
    <d v="2025-09-08T00:00:00"/>
    <d v="2025-10-16T00:00:00"/>
    <d v="2025-10-27T00:00:00"/>
    <x v="15"/>
    <n v="37"/>
    <s v="MARC1989"/>
    <n v="19036.89"/>
    <s v="EUR"/>
    <n v="19036.89"/>
    <n v="22082.792399999998"/>
    <n v="1304.33"/>
    <n v="1304.33"/>
    <n v="1513.0227999999997"/>
    <n v="6.8515918303882622E-2"/>
    <x v="0"/>
    <x v="1"/>
    <x v="0"/>
    <x v="1"/>
    <d v="2025-12-11T00:00:00"/>
    <s v="diciembre"/>
    <n v="2025"/>
    <x v="1"/>
    <x v="0"/>
    <n v="7.0000000000000007E-2"/>
    <n v="1213.0268999999998"/>
    <n v="1407.1112039999998"/>
    <d v="2025-03-17T00:00:00"/>
  </r>
  <r>
    <x v="0"/>
    <n v="677"/>
    <n v="1"/>
    <d v="2025-09-08T00:00:00"/>
    <d v="2025-09-24T00:00:00"/>
    <d v="2025-09-29T00:00:00"/>
    <x v="15"/>
    <n v="37"/>
    <s v="JAIMEG,MARTINB"/>
    <n v="10350.17"/>
    <s v="EUR"/>
    <n v="10350.17"/>
    <n v="12006.197199999999"/>
    <n v="2045.75"/>
    <n v="2045.75"/>
    <n v="2373.0699999999997"/>
    <n v="0.19765375834406584"/>
    <x v="0"/>
    <x v="1"/>
    <x v="6"/>
    <x v="1"/>
    <d v="2025-11-13T00:00:00"/>
    <s v="noviembre"/>
    <n v="2025"/>
    <x v="1"/>
    <x v="0"/>
    <n v="7.0000000000000007E-2"/>
    <n v="1902.5474999999999"/>
    <n v="2206.9550999999997"/>
    <d v="2025-03-17T00:00:00"/>
  </r>
  <r>
    <x v="0"/>
    <n v="678"/>
    <n v="1"/>
    <d v="2025-09-08T00:00:00"/>
    <d v="2025-08-16T00:00:00"/>
    <d v="2025-08-18T00:00:00"/>
    <x v="1"/>
    <n v="37"/>
    <m/>
    <n v="2313.5"/>
    <s v="USD"/>
    <n v="1989.61"/>
    <n v="2313.5"/>
    <n v="142.11000000000001"/>
    <n v="122.2146"/>
    <n v="142.11000000000001"/>
    <n v="6.1426410200994166E-2"/>
    <x v="0"/>
    <x v="1"/>
    <x v="11"/>
    <x v="1"/>
    <d v="2025-10-02T00:00:00"/>
    <s v="octubre"/>
    <n v="2025"/>
    <x v="0"/>
    <x v="0"/>
    <n v="0"/>
    <n v="122.2146"/>
    <n v="141.768936"/>
    <d v="2024-09-17T00:00:00"/>
  </r>
  <r>
    <x v="0"/>
    <n v="679"/>
    <n v="1"/>
    <d v="2025-09-08T00:00:00"/>
    <d v="2025-09-11T00:00:00"/>
    <d v="2025-09-16T00:00:00"/>
    <x v="27"/>
    <n v="37"/>
    <m/>
    <n v="11383"/>
    <s v="USD"/>
    <n v="9789.3799999999992"/>
    <n v="11383"/>
    <n v="907.57"/>
    <n v="780.51020000000005"/>
    <n v="907.57"/>
    <n v="7.9730299569533522E-2"/>
    <x v="0"/>
    <x v="1"/>
    <x v="6"/>
    <x v="1"/>
    <d v="2025-10-31T00:00:00"/>
    <s v="octubre"/>
    <n v="2025"/>
    <x v="0"/>
    <x v="1"/>
    <n v="0.65"/>
    <n v="273.17856999999998"/>
    <n v="316.88714119999997"/>
    <d v="2025-07-14T00:00:00"/>
  </r>
  <r>
    <x v="0"/>
    <n v="680"/>
    <n v="0"/>
    <d v="2025-09-08T00:00:00"/>
    <d v="2025-11-12T00:00:00"/>
    <d v="2026-03-22T00:00:00"/>
    <x v="10"/>
    <n v="37"/>
    <s v="DIANAM"/>
    <n v="10346.19"/>
    <s v="USD"/>
    <n v="8897.7234000000008"/>
    <n v="10346.19"/>
    <n v="497.8"/>
    <n v="428.108"/>
    <n v="497.8"/>
    <n v="4.8114330009404425E-2"/>
    <x v="0"/>
    <x v="1"/>
    <x v="2"/>
    <x v="1"/>
    <d v="2026-05-06T00:00:00"/>
    <s v="mayo"/>
    <n v="2026"/>
    <x v="0"/>
    <x v="0"/>
    <n v="0"/>
    <n v="428.108"/>
    <n v="496.60527999999999"/>
    <d v="2024-09-17T00:00:00"/>
  </r>
  <r>
    <x v="0"/>
    <n v="681"/>
    <n v="1"/>
    <d v="2025-09-08T00:00:00"/>
    <d v="2025-10-17T00:00:00"/>
    <d v="2025-10-28T00:00:00"/>
    <x v="8"/>
    <n v="37"/>
    <m/>
    <n v="7045.5"/>
    <s v="EUR"/>
    <n v="7045.5"/>
    <n v="8172.78"/>
    <n v="1609.26"/>
    <n v="1609.26"/>
    <n v="1866.7415999999998"/>
    <n v="0.22840962316372151"/>
    <x v="0"/>
    <x v="1"/>
    <x v="0"/>
    <x v="1"/>
    <d v="2025-12-12T00:00:00"/>
    <s v="diciembre"/>
    <n v="2025"/>
    <x v="0"/>
    <x v="1"/>
    <n v="0.5"/>
    <n v="804.63"/>
    <n v="933.37079999999992"/>
    <d v="2025-01-20T00:00:00"/>
  </r>
  <r>
    <x v="0"/>
    <n v="683"/>
    <n v="1"/>
    <d v="2025-09-09T00:00:00"/>
    <d v="2025-09-08T00:00:00"/>
    <d v="2025-09-14T00:00:00"/>
    <x v="16"/>
    <n v="37"/>
    <s v="JAIMEG"/>
    <n v="3081"/>
    <s v="GPB"/>
    <n v="3543.1499999999996"/>
    <n v="4128.54"/>
    <n v="256.75"/>
    <n v="295.26249999999999"/>
    <n v="344.04500000000002"/>
    <n v="8.3333333333333343E-2"/>
    <x v="0"/>
    <x v="1"/>
    <x v="6"/>
    <x v="1"/>
    <d v="2025-10-29T00:00:00"/>
    <s v="octubre"/>
    <n v="2025"/>
    <x v="1"/>
    <x v="0"/>
    <n v="7.0000000000000007E-2"/>
    <n v="274.59412499999996"/>
    <n v="318.52918499999993"/>
    <d v="2025-03-17T00:00:00"/>
  </r>
  <r>
    <x v="0"/>
    <n v="684"/>
    <n v="1"/>
    <d v="2025-09-09T00:00:00"/>
    <d v="2025-08-18T00:00:00"/>
    <d v="2025-08-20T00:00:00"/>
    <x v="1"/>
    <n v="37"/>
    <m/>
    <n v="194.6"/>
    <s v="USD"/>
    <n v="167.35599999999999"/>
    <n v="194.6"/>
    <n v="19.46"/>
    <n v="16.735600000000002"/>
    <n v="19.46"/>
    <n v="0.10000000000000002"/>
    <x v="0"/>
    <x v="1"/>
    <x v="11"/>
    <x v="1"/>
    <d v="2025-10-04T00:00:00"/>
    <s v="octubre"/>
    <n v="2025"/>
    <x v="0"/>
    <x v="0"/>
    <n v="0"/>
    <n v="16.735600000000002"/>
    <n v="19.413295999999999"/>
    <d v="2024-09-17T00:00:00"/>
  </r>
  <r>
    <x v="0"/>
    <n v="686"/>
    <n v="1"/>
    <d v="2025-09-09T00:00:00"/>
    <d v="2025-09-23T00:00:00"/>
    <d v="2025-09-29T00:00:00"/>
    <x v="7"/>
    <n v="37"/>
    <m/>
    <n v="2417.65"/>
    <s v="EUR"/>
    <n v="2417.65"/>
    <n v="2804.4739999999997"/>
    <n v="233.7"/>
    <n v="233.7"/>
    <n v="271.09199999999998"/>
    <n v="9.6664115980394177E-2"/>
    <x v="0"/>
    <x v="1"/>
    <x v="6"/>
    <x v="1"/>
    <d v="2025-11-13T00:00:00"/>
    <s v="noviembre"/>
    <n v="2025"/>
    <x v="0"/>
    <x v="1"/>
    <n v="0.5"/>
    <n v="116.85"/>
    <n v="135.54599999999999"/>
    <d v="2025-01-08T00:00:00"/>
  </r>
  <r>
    <x v="0"/>
    <n v="687"/>
    <n v="0"/>
    <d v="2025-09-09T00:00:00"/>
    <d v="2025-09-03T00:00:00"/>
    <d v="2025-11-09T00:00:00"/>
    <x v="24"/>
    <n v="37"/>
    <s v="MARC1989"/>
    <n v="1975.2"/>
    <s v="USD"/>
    <n v="1698.672"/>
    <n v="1975.2"/>
    <n v="70"/>
    <n v="60.199999999999996"/>
    <n v="70"/>
    <n v="3.5439449169704332E-2"/>
    <x v="0"/>
    <x v="1"/>
    <x v="6"/>
    <x v="1"/>
    <d v="2025-12-24T00:00:00"/>
    <s v="diciembre"/>
    <n v="2025"/>
    <x v="0"/>
    <x v="0"/>
    <n v="0"/>
    <n v="60.199999999999996"/>
    <n v="69.831999999999994"/>
    <d v="2025-07-07T00:00:00"/>
  </r>
  <r>
    <x v="0"/>
    <n v="688"/>
    <n v="1"/>
    <d v="2025-09-09T00:00:00"/>
    <d v="2025-09-23T00:00:00"/>
    <d v="2025-09-27T00:00:00"/>
    <x v="7"/>
    <n v="37"/>
    <m/>
    <n v="10324.98"/>
    <s v="EUR"/>
    <n v="10324.98"/>
    <n v="11976.976799999999"/>
    <n v="1549.08"/>
    <n v="1549.08"/>
    <n v="1796.9327999999998"/>
    <n v="0.15003225187845401"/>
    <x v="0"/>
    <x v="1"/>
    <x v="6"/>
    <x v="1"/>
    <d v="2025-11-11T00:00:00"/>
    <s v="noviembre"/>
    <n v="2025"/>
    <x v="0"/>
    <x v="1"/>
    <n v="0.5"/>
    <n v="774.54"/>
    <n v="898.46639999999991"/>
    <d v="2025-01-08T00:00:00"/>
  </r>
  <r>
    <x v="0"/>
    <n v="689"/>
    <n v="1"/>
    <d v="2025-09-10T00:00:00"/>
    <d v="2025-09-13T00:00:00"/>
    <d v="2025-09-23T00:00:00"/>
    <x v="6"/>
    <n v="37"/>
    <m/>
    <n v="13114.49"/>
    <s v="USD"/>
    <n v="11278.4614"/>
    <n v="13114.49"/>
    <n v="1889.54"/>
    <n v="1625.0044"/>
    <n v="1889.54"/>
    <n v="0.14408032641757323"/>
    <x v="0"/>
    <x v="1"/>
    <x v="6"/>
    <x v="1"/>
    <d v="2025-11-07T00:00:00"/>
    <s v="noviembre"/>
    <n v="2025"/>
    <x v="0"/>
    <x v="1"/>
    <n v="0.75"/>
    <n v="406.25109999999995"/>
    <n v="471.2512759999999"/>
    <d v="2024-09-01T00:00:00"/>
  </r>
  <r>
    <x v="0"/>
    <n v="690"/>
    <n v="1"/>
    <d v="2025-09-10T00:00:00"/>
    <d v="2025-09-13T00:00:00"/>
    <d v="2025-09-19T00:00:00"/>
    <x v="1"/>
    <n v="37"/>
    <s v="ISRAELB,MARC1989"/>
    <n v="26950.49"/>
    <s v="USD"/>
    <n v="23177.421399999999"/>
    <n v="26950.49"/>
    <n v="2864.48"/>
    <n v="2463.4528"/>
    <n v="2864.48"/>
    <n v="0.10628675025945726"/>
    <x v="0"/>
    <x v="1"/>
    <x v="6"/>
    <x v="1"/>
    <d v="2025-11-03T00:00:00"/>
    <s v="noviembre"/>
    <n v="2025"/>
    <x v="0"/>
    <x v="0"/>
    <n v="0"/>
    <n v="2463.4528"/>
    <n v="2857.6052479999998"/>
    <d v="2024-09-17T00:00:00"/>
  </r>
  <r>
    <x v="0"/>
    <n v="691"/>
    <n v="1"/>
    <d v="2025-09-11T00:00:00"/>
    <d v="2025-09-23T00:00:00"/>
    <d v="2025-09-30T00:00:00"/>
    <x v="16"/>
    <n v="37"/>
    <s v="JAIMEG,JORGEP"/>
    <n v="1114.08"/>
    <s v="USD"/>
    <n v="958.10879999999997"/>
    <n v="1114.08"/>
    <n v="97.1"/>
    <n v="83.506"/>
    <n v="97.1"/>
    <n v="8.7157116185552205E-2"/>
    <x v="0"/>
    <x v="1"/>
    <x v="6"/>
    <x v="1"/>
    <d v="2025-11-14T00:00:00"/>
    <s v="noviembre"/>
    <n v="2025"/>
    <x v="1"/>
    <x v="0"/>
    <n v="7.0000000000000007E-2"/>
    <n v="77.660579999999996"/>
    <n v="90.086272799999989"/>
    <d v="2025-03-17T00:00:00"/>
  </r>
  <r>
    <x v="0"/>
    <n v="692"/>
    <n v="1"/>
    <d v="2025-09-11T00:00:00"/>
    <d v="2025-09-12T00:00:00"/>
    <d v="2025-09-17T00:00:00"/>
    <x v="24"/>
    <n v="37"/>
    <s v="MARC1989"/>
    <n v="3288.3"/>
    <s v="USD"/>
    <n v="2827.9380000000001"/>
    <n v="3288.3"/>
    <n v="320.5"/>
    <n v="275.63"/>
    <n v="320.5"/>
    <n v="9.7466776145728795E-2"/>
    <x v="0"/>
    <x v="1"/>
    <x v="6"/>
    <x v="1"/>
    <d v="2025-11-01T00:00:00"/>
    <s v="noviembre"/>
    <n v="2025"/>
    <x v="0"/>
    <x v="0"/>
    <n v="0"/>
    <n v="275.63"/>
    <n v="319.73079999999999"/>
    <d v="2025-07-07T00:00:00"/>
  </r>
  <r>
    <x v="0"/>
    <n v="693"/>
    <n v="0"/>
    <d v="2025-09-11T00:00:00"/>
    <d v="2025-09-18T00:00:00"/>
    <d v="2025-09-22T00:00:00"/>
    <x v="27"/>
    <n v="37"/>
    <m/>
    <n v="6460"/>
    <s v="EUR"/>
    <n v="6460"/>
    <n v="7493.5999999999995"/>
    <n v="638"/>
    <n v="638"/>
    <n v="740.07999999999993"/>
    <n v="9.876160990712074E-2"/>
    <x v="0"/>
    <x v="1"/>
    <x v="6"/>
    <x v="1"/>
    <d v="2025-11-06T00:00:00"/>
    <s v="noviembre"/>
    <n v="2025"/>
    <x v="0"/>
    <x v="1"/>
    <n v="0.65"/>
    <n v="223.3"/>
    <n v="259.02800000000002"/>
    <d v="2025-07-14T00:00:00"/>
  </r>
  <r>
    <x v="0"/>
    <n v="694"/>
    <n v="0"/>
    <d v="2025-09-11T00:00:00"/>
    <d v="2025-09-07T00:00:00"/>
    <d v="2025-09-10T00:00:00"/>
    <x v="27"/>
    <n v="37"/>
    <m/>
    <n v="6975"/>
    <s v="EUR"/>
    <n v="6975"/>
    <n v="8090.9999999999991"/>
    <n v="972.65"/>
    <n v="972.65"/>
    <n v="1128.2739999999999"/>
    <n v="0.13944802867383513"/>
    <x v="0"/>
    <x v="1"/>
    <x v="6"/>
    <x v="1"/>
    <d v="2025-10-25T00:00:00"/>
    <s v="octubre"/>
    <n v="2025"/>
    <x v="0"/>
    <x v="1"/>
    <n v="0.65"/>
    <n v="340.42750000000001"/>
    <n v="394.89589999999998"/>
    <d v="2025-07-14T00:00:00"/>
  </r>
  <r>
    <x v="0"/>
    <n v="695"/>
    <n v="1"/>
    <d v="2025-09-11T00:00:00"/>
    <d v="2025-10-07T00:00:00"/>
    <d v="2025-10-23T00:00:00"/>
    <x v="10"/>
    <n v="37"/>
    <s v="DIANAM"/>
    <n v="48030.94"/>
    <s v="USD"/>
    <n v="41306.608400000005"/>
    <n v="48030.94"/>
    <n v="6391.37"/>
    <n v="5496.5781999999999"/>
    <n v="6391.37"/>
    <n v="0.13306776840095152"/>
    <x v="0"/>
    <x v="1"/>
    <x v="0"/>
    <x v="1"/>
    <d v="2025-12-07T00:00:00"/>
    <s v="diciembre"/>
    <n v="2025"/>
    <x v="0"/>
    <x v="0"/>
    <n v="0"/>
    <n v="5496.5781999999999"/>
    <n v="6376.0307119999998"/>
    <d v="2024-09-17T00:00:00"/>
  </r>
  <r>
    <x v="0"/>
    <n v="696"/>
    <n v="1"/>
    <d v="2025-09-12T00:00:00"/>
    <d v="2025-10-30T00:00:00"/>
    <d v="2025-11-09T00:00:00"/>
    <x v="7"/>
    <n v="37"/>
    <m/>
    <n v="25152.21"/>
    <s v="USD"/>
    <n v="21630.900599999997"/>
    <n v="25152.21"/>
    <n v="1775.52"/>
    <n v="1526.9472000000001"/>
    <n v="1775.52"/>
    <n v="7.0591013672357233E-2"/>
    <x v="0"/>
    <x v="1"/>
    <x v="0"/>
    <x v="1"/>
    <d v="2025-12-24T00:00:00"/>
    <s v="diciembre"/>
    <n v="2025"/>
    <x v="0"/>
    <x v="1"/>
    <n v="0.5"/>
    <n v="763.47360000000003"/>
    <n v="885.62937599999998"/>
    <d v="2025-01-08T00:00:00"/>
  </r>
  <r>
    <x v="0"/>
    <n v="697"/>
    <n v="0"/>
    <d v="2025-09-13T00:00:00"/>
    <d v="2025-09-14T00:00:00"/>
    <d v="2025-10-10T00:00:00"/>
    <x v="16"/>
    <n v="37"/>
    <s v="JAIMEG"/>
    <n v="5020.5600000000004"/>
    <s v="USD"/>
    <n v="4317.6815999999999"/>
    <n v="5020.5600000000004"/>
    <n v="542.55999999999995"/>
    <n v="466.60159999999996"/>
    <n v="542.55999999999995"/>
    <n v="0.10806762592220788"/>
    <x v="0"/>
    <x v="1"/>
    <x v="6"/>
    <x v="1"/>
    <d v="2025-11-24T00:00:00"/>
    <s v="noviembre"/>
    <n v="2025"/>
    <x v="1"/>
    <x v="0"/>
    <n v="7.0000000000000007E-2"/>
    <n v="433.93948799999998"/>
    <n v="503.36980607999993"/>
    <d v="2025-03-17T00:00:00"/>
  </r>
  <r>
    <x v="0"/>
    <n v="698"/>
    <n v="0"/>
    <d v="2025-09-13T00:00:00"/>
    <d v="2026-07-20T00:00:00"/>
    <d v="2026-07-27T00:00:00"/>
    <x v="10"/>
    <n v="37"/>
    <m/>
    <n v="4878"/>
    <s v="USD"/>
    <n v="4195.08"/>
    <n v="4878"/>
    <n v="0"/>
    <n v="0"/>
    <n v="0"/>
    <n v="0"/>
    <x v="0"/>
    <x v="1"/>
    <x v="3"/>
    <x v="2"/>
    <d v="2026-09-10T00:00:00"/>
    <s v="septiembre"/>
    <n v="2026"/>
    <x v="0"/>
    <x v="0"/>
    <n v="0"/>
    <n v="0"/>
    <n v="0"/>
    <d v="2024-09-17T00:00:00"/>
  </r>
  <r>
    <x v="0"/>
    <n v="699"/>
    <n v="1"/>
    <d v="2025-09-15T00:00:00"/>
    <d v="2025-06-11T00:00:00"/>
    <d v="2025-07-07T00:00:00"/>
    <x v="6"/>
    <n v="38"/>
    <m/>
    <n v="1825"/>
    <s v="USD"/>
    <n v="1569.5"/>
    <n v="1825"/>
    <n v="273.75"/>
    <n v="235.42499999999998"/>
    <n v="273.75"/>
    <n v="0.15"/>
    <x v="0"/>
    <x v="1"/>
    <x v="10"/>
    <x v="1"/>
    <d v="2025-08-21T00:00:00"/>
    <s v="agosto"/>
    <n v="2025"/>
    <x v="0"/>
    <x v="1"/>
    <n v="0.75"/>
    <n v="58.856249999999989"/>
    <n v="68.273249999999976"/>
    <d v="2024-09-01T00:00:00"/>
  </r>
  <r>
    <x v="0"/>
    <n v="700"/>
    <n v="1"/>
    <d v="2025-09-15T00:00:00"/>
    <d v="2025-07-06T00:00:00"/>
    <d v="2025-07-06T00:00:00"/>
    <x v="6"/>
    <n v="38"/>
    <m/>
    <n v="260"/>
    <s v="USD"/>
    <n v="223.6"/>
    <n v="260"/>
    <n v="39"/>
    <n v="33.54"/>
    <n v="39"/>
    <n v="0.15"/>
    <x v="0"/>
    <x v="1"/>
    <x v="3"/>
    <x v="1"/>
    <d v="2025-08-20T00:00:00"/>
    <s v="agosto"/>
    <n v="2025"/>
    <x v="0"/>
    <x v="1"/>
    <n v="0.75"/>
    <n v="8.384999999999998"/>
    <n v="9.7265999999999977"/>
    <d v="2024-09-01T00:00:00"/>
  </r>
  <r>
    <x v="0"/>
    <n v="701"/>
    <n v="1"/>
    <d v="2025-09-16T00:00:00"/>
    <d v="2025-08-16T00:00:00"/>
    <d v="2025-08-20T00:00:00"/>
    <x v="6"/>
    <n v="38"/>
    <m/>
    <n v="3915"/>
    <s v="USD"/>
    <n v="3366.9"/>
    <n v="3915"/>
    <n v="544.02"/>
    <n v="467.85719999999998"/>
    <n v="544.02"/>
    <n v="0.13895785440613026"/>
    <x v="0"/>
    <x v="1"/>
    <x v="11"/>
    <x v="1"/>
    <d v="2025-10-04T00:00:00"/>
    <s v="octubre"/>
    <n v="2025"/>
    <x v="0"/>
    <x v="1"/>
    <n v="0.75"/>
    <n v="116.96429999999998"/>
    <n v="135.67858799999996"/>
    <d v="2024-09-01T00:00:00"/>
  </r>
  <r>
    <x v="0"/>
    <n v="702"/>
    <n v="0"/>
    <d v="2025-09-16T00:00:00"/>
    <d v="2025-11-01T00:00:00"/>
    <d v="2025-11-02T00:00:00"/>
    <x v="6"/>
    <n v="38"/>
    <m/>
    <n v="796.16"/>
    <s v="USD"/>
    <n v="684.69759999999997"/>
    <n v="796.16"/>
    <n v="79.61"/>
    <n v="68.464600000000004"/>
    <n v="79.61"/>
    <n v="9.9992463826366576E-2"/>
    <x v="0"/>
    <x v="1"/>
    <x v="2"/>
    <x v="1"/>
    <d v="2025-12-17T00:00:00"/>
    <s v="diciembre"/>
    <n v="2025"/>
    <x v="0"/>
    <x v="1"/>
    <n v="0.75"/>
    <n v="17.116150000000005"/>
    <n v="19.854734000000004"/>
    <d v="2024-09-01T00:00:00"/>
  </r>
  <r>
    <x v="0"/>
    <n v="703"/>
    <n v="0"/>
    <d v="2025-09-17T00:00:00"/>
    <d v="2026-05-19T00:00:00"/>
    <d v="2026-06-18T00:00:00"/>
    <x v="23"/>
    <n v="38"/>
    <s v="MARC1989,MARTINB"/>
    <n v="129987.86"/>
    <s v="USD"/>
    <n v="111789.55959999999"/>
    <n v="129987.86"/>
    <n v="16192.88"/>
    <n v="13925.8768"/>
    <n v="16192.88"/>
    <n v="0.12457224851613066"/>
    <x v="0"/>
    <x v="1"/>
    <x v="4"/>
    <x v="2"/>
    <d v="2026-08-02T00:00:00"/>
    <s v="agosto"/>
    <n v="2026"/>
    <x v="1"/>
    <x v="0"/>
    <n v="7.0000000000000007E-2"/>
    <n v="12951.065424"/>
    <n v="15023.235891839999"/>
    <d v="2025-03-17T00:00:00"/>
  </r>
  <r>
    <x v="0"/>
    <n v="704"/>
    <n v="1"/>
    <d v="2025-09-17T00:00:00"/>
    <d v="2025-08-07T00:00:00"/>
    <d v="2025-08-10T00:00:00"/>
    <x v="27"/>
    <n v="38"/>
    <m/>
    <n v="9825.94"/>
    <s v="USD"/>
    <n v="8450.3083999999999"/>
    <n v="9825.94"/>
    <n v="455.5"/>
    <n v="391.73"/>
    <n v="455.5"/>
    <n v="4.6356887992395644E-2"/>
    <x v="0"/>
    <x v="1"/>
    <x v="11"/>
    <x v="1"/>
    <d v="2025-09-24T00:00:00"/>
    <s v="septiembre"/>
    <n v="2025"/>
    <x v="0"/>
    <x v="1"/>
    <n v="0.65"/>
    <n v="137.10550000000001"/>
    <n v="159.04238000000001"/>
    <d v="2025-07-14T00:00:00"/>
  </r>
  <r>
    <x v="0"/>
    <n v="706"/>
    <n v="0"/>
    <d v="2025-09-17T00:00:00"/>
    <d v="2025-10-20T00:00:00"/>
    <d v="2025-10-28T00:00:00"/>
    <x v="1"/>
    <n v="38"/>
    <s v="JORGEP,MARC1989"/>
    <n v="31844.09"/>
    <s v="USD"/>
    <n v="27385.917399999998"/>
    <n v="31844.09"/>
    <n v="1233.4100000000001"/>
    <n v="1060.7326"/>
    <n v="1233.4100000000001"/>
    <n v="3.8732775846318741E-2"/>
    <x v="0"/>
    <x v="1"/>
    <x v="0"/>
    <x v="1"/>
    <d v="2025-12-12T00:00:00"/>
    <s v="diciembre"/>
    <n v="2025"/>
    <x v="0"/>
    <x v="0"/>
    <n v="0"/>
    <n v="1060.7326"/>
    <n v="1230.4498160000001"/>
    <d v="2024-09-17T00:00:00"/>
  </r>
  <r>
    <x v="0"/>
    <n v="707"/>
    <n v="0"/>
    <d v="2025-09-17T00:00:00"/>
    <d v="2026-01-11T00:00:00"/>
    <d v="2026-01-24T00:00:00"/>
    <x v="9"/>
    <n v="38"/>
    <s v="MARC1989"/>
    <n v="50003.81"/>
    <s v="USD"/>
    <n v="43003.276599999997"/>
    <n v="50003.81"/>
    <n v="5543.85"/>
    <n v="4767.7110000000002"/>
    <n v="5543.85"/>
    <n v="0.11086855181635161"/>
    <x v="0"/>
    <x v="1"/>
    <x v="7"/>
    <x v="2"/>
    <d v="2026-03-10T00:00:00"/>
    <s v="marzo"/>
    <n v="2026"/>
    <x v="0"/>
    <x v="0"/>
    <n v="0.05"/>
    <n v="4529.3254500000003"/>
    <n v="5254.0175220000001"/>
    <d v="2025-03-03T00:00:00"/>
  </r>
  <r>
    <x v="0"/>
    <n v="708"/>
    <n v="0"/>
    <d v="2025-09-17T00:00:00"/>
    <d v="2026-01-24T00:00:00"/>
    <d v="2026-01-28T00:00:00"/>
    <x v="27"/>
    <n v="38"/>
    <m/>
    <n v="1986.98"/>
    <s v="USD"/>
    <n v="1708.8027999999999"/>
    <n v="1986.98"/>
    <n v="180.64"/>
    <n v="155.35039999999998"/>
    <n v="180.64"/>
    <n v="9.0911836052703088E-2"/>
    <x v="0"/>
    <x v="1"/>
    <x v="7"/>
    <x v="2"/>
    <d v="2026-03-14T00:00:00"/>
    <s v="marzo"/>
    <n v="2026"/>
    <x v="0"/>
    <x v="1"/>
    <n v="0.65"/>
    <n v="54.37263999999999"/>
    <n v="63.072262399999985"/>
    <d v="2025-07-14T00:00:00"/>
  </r>
  <r>
    <x v="0"/>
    <n v="709"/>
    <n v="1"/>
    <d v="2025-09-17T00:00:00"/>
    <d v="2025-07-27T00:00:00"/>
    <d v="2025-07-28T00:00:00"/>
    <x v="4"/>
    <n v="38"/>
    <m/>
    <n v="3780"/>
    <s v="CHF"/>
    <n v="4044.6000000000004"/>
    <n v="4725"/>
    <n v="351.93"/>
    <n v="376.56510000000003"/>
    <n v="439.91250000000002"/>
    <n v="9.3103174603174604E-2"/>
    <x v="0"/>
    <x v="1"/>
    <x v="3"/>
    <x v="1"/>
    <d v="2025-09-11T00:00:00"/>
    <s v="septiembre"/>
    <n v="2025"/>
    <x v="0"/>
    <x v="0"/>
    <n v="0.05"/>
    <n v="357.73684500000002"/>
    <n v="414.97474019999999"/>
    <d v="2024-10-30T00:00:00"/>
  </r>
  <r>
    <x v="0"/>
    <n v="710"/>
    <n v="0"/>
    <d v="2025-09-18T00:00:00"/>
    <d v="2025-09-19T00:00:00"/>
    <d v="2025-09-29T00:00:00"/>
    <x v="16"/>
    <n v="38"/>
    <s v="JAIMEG"/>
    <n v="6025"/>
    <s v="EUR"/>
    <n v="6025"/>
    <n v="6988.9999999999991"/>
    <n v="503.63"/>
    <n v="503.63"/>
    <n v="584.21079999999995"/>
    <n v="8.3590041493775927E-2"/>
    <x v="0"/>
    <x v="1"/>
    <x v="6"/>
    <x v="1"/>
    <d v="2025-11-13T00:00:00"/>
    <s v="noviembre"/>
    <n v="2025"/>
    <x v="1"/>
    <x v="0"/>
    <n v="7.0000000000000007E-2"/>
    <n v="468.3759"/>
    <n v="543.31604399999992"/>
    <d v="2025-03-17T00:00:00"/>
  </r>
  <r>
    <x v="0"/>
    <n v="711"/>
    <n v="1"/>
    <d v="2025-09-18T00:00:00"/>
    <d v="2025-09-19T00:00:00"/>
    <d v="2025-09-21T00:00:00"/>
    <x v="29"/>
    <n v="38"/>
    <s v="JAIMEG,MARTINB"/>
    <n v="8104.1"/>
    <s v="EUR"/>
    <n v="8104.1"/>
    <n v="9400.7559999999994"/>
    <n v="829.99"/>
    <n v="829.99"/>
    <n v="962.78839999999991"/>
    <n v="0.10241606100615737"/>
    <x v="0"/>
    <x v="1"/>
    <x v="6"/>
    <x v="1"/>
    <d v="2025-11-05T00:00:00"/>
    <s v="noviembre"/>
    <n v="2025"/>
    <x v="1"/>
    <x v="0"/>
    <n v="7.0000000000000007E-2"/>
    <n v="771.89070000000004"/>
    <n v="895.39321199999995"/>
    <d v="2025-06-02T00:00:00"/>
  </r>
  <r>
    <x v="0"/>
    <n v="712"/>
    <n v="1"/>
    <d v="2025-09-18T00:00:00"/>
    <d v="2025-08-04T00:00:00"/>
    <d v="2025-08-08T00:00:00"/>
    <x v="13"/>
    <n v="38"/>
    <m/>
    <n v="12080"/>
    <s v="EUR"/>
    <n v="12080"/>
    <n v="14012.8"/>
    <n v="1032.28"/>
    <n v="1032.28"/>
    <n v="1197.4448"/>
    <n v="8.5453642384105952E-2"/>
    <x v="0"/>
    <x v="1"/>
    <x v="11"/>
    <x v="1"/>
    <d v="2025-09-22T00:00:00"/>
    <s v="septiembre"/>
    <n v="2025"/>
    <x v="0"/>
    <x v="1"/>
    <n v="0.5"/>
    <n v="516.14"/>
    <n v="598.72239999999999"/>
    <d v="2025-02-07T00:00:00"/>
  </r>
  <r>
    <x v="0"/>
    <n v="713"/>
    <n v="0"/>
    <d v="2025-09-18T00:00:00"/>
    <d v="2025-10-01T00:00:00"/>
    <d v="2025-10-31T00:00:00"/>
    <x v="20"/>
    <n v="38"/>
    <m/>
    <n v="6000"/>
    <s v="GPB"/>
    <n v="6899.9999999999991"/>
    <n v="8040.0000000000009"/>
    <n v="0"/>
    <n v="0"/>
    <n v="0"/>
    <n v="0"/>
    <x v="0"/>
    <x v="1"/>
    <x v="0"/>
    <x v="1"/>
    <d v="2025-12-15T00:00:00"/>
    <s v="diciembre"/>
    <n v="2025"/>
    <x v="0"/>
    <x v="1"/>
    <n v="0.6"/>
    <n v="0"/>
    <n v="0"/>
    <d v="2025-05-30T00:00:00"/>
  </r>
  <r>
    <x v="0"/>
    <n v="714"/>
    <n v="1"/>
    <d v="2025-09-18T00:00:00"/>
    <d v="2025-04-06T00:00:00"/>
    <d v="2025-04-10T00:00:00"/>
    <x v="21"/>
    <n v="38"/>
    <m/>
    <n v="35813"/>
    <s v="USD"/>
    <n v="30799.18"/>
    <n v="35813"/>
    <n v="1271.1199999999999"/>
    <n v="1093.1632"/>
    <n v="1271.1199999999999"/>
    <n v="3.5493256638650765E-2"/>
    <x v="0"/>
    <x v="1"/>
    <x v="9"/>
    <x v="1"/>
    <d v="2025-05-25T00:00:00"/>
    <s v="mayo"/>
    <n v="2025"/>
    <x v="0"/>
    <x v="1"/>
    <n v="0.5"/>
    <n v="546.58159999999998"/>
    <n v="634.03465599999993"/>
    <d v="2024-12-13T00:00:00"/>
  </r>
  <r>
    <x v="0"/>
    <n v="715"/>
    <n v="1"/>
    <d v="2025-09-18T00:00:00"/>
    <d v="2025-08-28T00:00:00"/>
    <d v="2025-08-31T00:00:00"/>
    <x v="17"/>
    <n v="38"/>
    <m/>
    <n v="30166.35"/>
    <s v="MXN"/>
    <n v="1447.9848"/>
    <n v="1689.3155999999999"/>
    <n v="3744.43"/>
    <n v="179.73264"/>
    <n v="209.68807999999999"/>
    <n v="0.12412605436189662"/>
    <x v="0"/>
    <x v="1"/>
    <x v="11"/>
    <x v="1"/>
    <d v="2025-10-15T00:00:00"/>
    <s v="octubre"/>
    <n v="2025"/>
    <x v="0"/>
    <x v="1"/>
    <n v="0.5"/>
    <n v="89.866320000000002"/>
    <n v="104.2449312"/>
    <d v="2025-04-15T00:00:00"/>
  </r>
  <r>
    <x v="0"/>
    <n v="716"/>
    <n v="1"/>
    <d v="2025-09-18T00:00:00"/>
    <d v="2025-06-22T00:00:00"/>
    <d v="2025-06-23T00:00:00"/>
    <x v="2"/>
    <n v="38"/>
    <m/>
    <n v="384.51"/>
    <s v="USD"/>
    <n v="330.67859999999996"/>
    <n v="384.51"/>
    <n v="27.75"/>
    <n v="23.864999999999998"/>
    <n v="27.75"/>
    <n v="7.2169774518218002E-2"/>
    <x v="0"/>
    <x v="1"/>
    <x v="10"/>
    <x v="1"/>
    <d v="2025-08-07T00:00:00"/>
    <s v="agosto"/>
    <n v="2025"/>
    <x v="0"/>
    <x v="1"/>
    <n v="0.5"/>
    <n v="11.932499999999999"/>
    <n v="13.841699999999998"/>
    <d v="2024-09-01T00:00:00"/>
  </r>
  <r>
    <x v="0"/>
    <n v="721"/>
    <n v="1"/>
    <d v="2025-09-22T00:00:00"/>
    <d v="2025-10-23T00:00:00"/>
    <d v="2025-10-27T00:00:00"/>
    <x v="20"/>
    <n v="39"/>
    <m/>
    <n v="63818.35"/>
    <s v="MXN"/>
    <n v="3063.2808"/>
    <n v="3573.8276000000001"/>
    <n v="14265.49"/>
    <n v="684.74351999999999"/>
    <n v="798.86743999999999"/>
    <n v="0.2235327300063383"/>
    <x v="0"/>
    <x v="1"/>
    <x v="0"/>
    <x v="1"/>
    <d v="2025-12-11T00:00:00"/>
    <s v="diciembre"/>
    <n v="2025"/>
    <x v="0"/>
    <x v="1"/>
    <n v="0.6"/>
    <n v="273.89740799999998"/>
    <n v="317.72099327999996"/>
    <d v="2025-05-30T00:00:00"/>
  </r>
  <r>
    <x v="0"/>
    <n v="722"/>
    <n v="1"/>
    <d v="2025-09-22T00:00:00"/>
    <d v="2025-08-02T00:00:00"/>
    <d v="2025-08-03T00:00:00"/>
    <x v="1"/>
    <n v="39"/>
    <m/>
    <n v="1349"/>
    <s v="USD"/>
    <n v="1160.1399999999999"/>
    <n v="1349"/>
    <n v="136.41"/>
    <n v="117.31259999999999"/>
    <n v="136.41"/>
    <n v="0.10111934766493699"/>
    <x v="0"/>
    <x v="1"/>
    <x v="11"/>
    <x v="1"/>
    <d v="2025-09-17T00:00:00"/>
    <s v="septiembre"/>
    <n v="2025"/>
    <x v="0"/>
    <x v="0"/>
    <n v="0"/>
    <n v="117.31259999999999"/>
    <n v="136.08261599999997"/>
    <d v="2024-09-17T00:00:00"/>
  </r>
  <r>
    <x v="0"/>
    <n v="724"/>
    <n v="0"/>
    <d v="2025-09-22T00:00:00"/>
    <d v="2025-01-01T00:00:00"/>
    <d v="2026-01-01T00:00:00"/>
    <x v="8"/>
    <n v="39"/>
    <m/>
    <n v="1960.46"/>
    <s v="USD"/>
    <n v="1685.9956"/>
    <n v="1960.46"/>
    <n v="70"/>
    <n v="60.199999999999996"/>
    <n v="70"/>
    <n v="3.5705905756812172E-2"/>
    <x v="0"/>
    <x v="1"/>
    <x v="7"/>
    <x v="1"/>
    <d v="2026-02-15T00:00:00"/>
    <s v="febrero"/>
    <n v="2026"/>
    <x v="0"/>
    <x v="1"/>
    <n v="0.5"/>
    <n v="30.099999999999998"/>
    <n v="34.915999999999997"/>
    <d v="2025-01-20T00:00:00"/>
  </r>
  <r>
    <x v="0"/>
    <n v="725"/>
    <n v="1"/>
    <d v="2025-09-23T00:00:00"/>
    <d v="2025-10-07T00:00:00"/>
    <d v="2025-10-15T00:00:00"/>
    <x v="6"/>
    <n v="39"/>
    <m/>
    <n v="28105.18"/>
    <s v="USD"/>
    <n v="24170.4548"/>
    <n v="28105.18"/>
    <n v="5023.9799999999996"/>
    <n v="4320.6227999999992"/>
    <n v="5023.9799999999996"/>
    <n v="0.17875637160124927"/>
    <x v="0"/>
    <x v="1"/>
    <x v="0"/>
    <x v="1"/>
    <d v="2025-11-29T00:00:00"/>
    <s v="noviembre"/>
    <n v="2025"/>
    <x v="0"/>
    <x v="1"/>
    <n v="0.75"/>
    <n v="1080.1556999999998"/>
    <n v="1252.9806119999996"/>
    <d v="2024-09-01T00:00:00"/>
  </r>
  <r>
    <x v="0"/>
    <n v="727"/>
    <n v="0"/>
    <d v="2025-09-23T00:00:00"/>
    <d v="2025-11-14T00:00:00"/>
    <d v="2025-11-30T00:00:00"/>
    <x v="4"/>
    <n v="39"/>
    <m/>
    <n v="99136.08"/>
    <s v="USD"/>
    <n v="85257.0288"/>
    <n v="99136.08"/>
    <n v="1436.95"/>
    <n v="1235.777"/>
    <n v="1436.95"/>
    <n v="1.4494722809294053E-2"/>
    <x v="0"/>
    <x v="1"/>
    <x v="2"/>
    <x v="1"/>
    <d v="2026-01-14T00:00:00"/>
    <s v="enero"/>
    <n v="2026"/>
    <x v="0"/>
    <x v="0"/>
    <n v="0.05"/>
    <n v="1173.9881500000001"/>
    <n v="1361.8262540000001"/>
    <d v="2024-10-30T00:00:00"/>
  </r>
  <r>
    <x v="0"/>
    <n v="728"/>
    <n v="1"/>
    <d v="2025-09-24T00:00:00"/>
    <d v="2025-09-14T00:00:00"/>
    <d v="2025-09-16T00:00:00"/>
    <x v="6"/>
    <n v="39"/>
    <m/>
    <n v="6075"/>
    <s v="USD"/>
    <n v="5224.5"/>
    <n v="6075"/>
    <n v="498"/>
    <n v="428.28"/>
    <n v="498"/>
    <n v="8.1975308641975303E-2"/>
    <x v="0"/>
    <x v="1"/>
    <x v="6"/>
    <x v="1"/>
    <d v="2025-10-31T00:00:00"/>
    <s v="octubre"/>
    <n v="2025"/>
    <x v="0"/>
    <x v="1"/>
    <n v="0.75"/>
    <n v="107.07"/>
    <n v="124.20119999999999"/>
    <d v="2024-09-01T00:00:00"/>
  </r>
  <r>
    <x v="0"/>
    <n v="729"/>
    <n v="0"/>
    <d v="2025-09-24T00:00:00"/>
    <d v="2025-07-19T00:00:00"/>
    <d v="2025-08-19T00:00:00"/>
    <x v="6"/>
    <n v="39"/>
    <m/>
    <n v="17512"/>
    <s v="USD"/>
    <n v="15060.32"/>
    <n v="17512"/>
    <n v="1751.2"/>
    <n v="1506.0319999999999"/>
    <n v="1751.2"/>
    <n v="9.9999999999999992E-2"/>
    <x v="0"/>
    <x v="1"/>
    <x v="3"/>
    <x v="1"/>
    <d v="2025-10-03T00:00:00"/>
    <s v="octubre"/>
    <n v="2025"/>
    <x v="0"/>
    <x v="1"/>
    <n v="0.75"/>
    <n v="376.50800000000004"/>
    <n v="436.74928"/>
    <d v="2024-09-01T00:00:00"/>
  </r>
  <r>
    <x v="0"/>
    <n v="730"/>
    <n v="1"/>
    <d v="2025-09-24T00:00:00"/>
    <d v="2025-07-23T00:00:00"/>
    <d v="2025-07-24T00:00:00"/>
    <x v="8"/>
    <n v="39"/>
    <m/>
    <n v="9701.2199999999993"/>
    <s v="USD"/>
    <n v="8343.0491999999995"/>
    <n v="9701.2199999999993"/>
    <n v="1015.2"/>
    <n v="873.072"/>
    <n v="1015.2"/>
    <n v="0.10464663207307948"/>
    <x v="0"/>
    <x v="1"/>
    <x v="3"/>
    <x v="1"/>
    <d v="2025-09-07T00:00:00"/>
    <s v="septiembre"/>
    <n v="2025"/>
    <x v="0"/>
    <x v="1"/>
    <n v="0.5"/>
    <n v="436.536"/>
    <n v="506.38175999999999"/>
    <d v="2025-01-20T00:00:00"/>
  </r>
  <r>
    <x v="0"/>
    <n v="731"/>
    <n v="0"/>
    <d v="2025-09-25T00:00:00"/>
    <d v="2025-12-31T00:00:00"/>
    <d v="2026-01-15T00:00:00"/>
    <x v="30"/>
    <n v="39"/>
    <m/>
    <n v="18000"/>
    <s v="USD"/>
    <n v="15480"/>
    <n v="18000"/>
    <n v="1350"/>
    <n v="1161"/>
    <n v="1350"/>
    <n v="7.4999999999999997E-2"/>
    <x v="0"/>
    <x v="1"/>
    <x v="1"/>
    <x v="1"/>
    <d v="2026-03-01T00:00:00"/>
    <s v="marzo"/>
    <n v="2026"/>
    <x v="1"/>
    <x v="1"/>
    <n v="0.4"/>
    <n v="696.59999999999991"/>
    <n v="808.05599999999981"/>
    <d v="2025-07-23T00:00:00"/>
  </r>
  <r>
    <x v="0"/>
    <n v="732"/>
    <n v="0"/>
    <d v="2025-09-25T00:00:00"/>
    <d v="2025-12-04T00:00:00"/>
    <d v="2025-12-07T00:00:00"/>
    <x v="26"/>
    <n v="39"/>
    <s v="LUISHDZ"/>
    <n v="2563.04"/>
    <s v="USD"/>
    <n v="2204.2143999999998"/>
    <n v="2563.04"/>
    <n v="110.36"/>
    <n v="94.909599999999998"/>
    <n v="110.36"/>
    <n v="4.3058243336038457E-2"/>
    <x v="0"/>
    <x v="1"/>
    <x v="1"/>
    <x v="1"/>
    <d v="2026-01-21T00:00:00"/>
    <s v="enero"/>
    <n v="2026"/>
    <x v="0"/>
    <x v="1"/>
    <n v="0.5"/>
    <n v="47.454799999999999"/>
    <n v="55.047567999999998"/>
    <d v="2025-06-23T00:00:00"/>
  </r>
  <r>
    <x v="0"/>
    <n v="733"/>
    <n v="0"/>
    <d v="2025-09-26T00:00:00"/>
    <d v="2026-02-09T00:00:00"/>
    <d v="2026-05-27T00:00:00"/>
    <x v="6"/>
    <n v="39"/>
    <m/>
    <n v="113590.32"/>
    <s v="USD"/>
    <n v="97687.675199999998"/>
    <n v="113590.32"/>
    <n v="11825.8"/>
    <n v="10170.188"/>
    <n v="11825.8"/>
    <n v="0.10410922339157069"/>
    <x v="0"/>
    <x v="1"/>
    <x v="8"/>
    <x v="2"/>
    <d v="2026-07-11T00:00:00"/>
    <s v="julio"/>
    <n v="2026"/>
    <x v="0"/>
    <x v="1"/>
    <n v="0.75"/>
    <n v="2542.5470000000005"/>
    <n v="2949.3545200000003"/>
    <d v="2024-09-01T00:00:00"/>
  </r>
  <r>
    <x v="0"/>
    <n v="734"/>
    <n v="1"/>
    <d v="2025-09-26T00:00:00"/>
    <d v="2025-10-10T00:00:00"/>
    <d v="2025-10-16T00:00:00"/>
    <x v="12"/>
    <n v="39"/>
    <m/>
    <n v="9616.31"/>
    <s v="USD"/>
    <n v="8270.0265999999992"/>
    <n v="9616.31"/>
    <n v="635.54999999999995"/>
    <n v="546.57299999999998"/>
    <n v="635.54999999999995"/>
    <n v="6.6090839417614455E-2"/>
    <x v="0"/>
    <x v="1"/>
    <x v="0"/>
    <x v="1"/>
    <d v="2025-11-30T00:00:00"/>
    <s v="noviembre"/>
    <n v="2025"/>
    <x v="0"/>
    <x v="1"/>
    <n v="0.5"/>
    <n v="273.28649999999999"/>
    <n v="317.01233999999994"/>
    <d v="2025-01-20T00:00:00"/>
  </r>
  <r>
    <x v="0"/>
    <n v="735"/>
    <n v="0"/>
    <d v="2025-09-26T00:00:00"/>
    <d v="2025-10-21T00:00:00"/>
    <d v="2026-04-28T00:00:00"/>
    <x v="8"/>
    <n v="39"/>
    <m/>
    <n v="73881.8"/>
    <s v="USD"/>
    <n v="63538.347999999998"/>
    <n v="73881.8"/>
    <n v="8788"/>
    <n v="7557.68"/>
    <n v="8788"/>
    <n v="0.11894675007918054"/>
    <x v="0"/>
    <x v="1"/>
    <x v="0"/>
    <x v="1"/>
    <d v="2026-06-12T00:00:00"/>
    <s v="junio"/>
    <n v="2026"/>
    <x v="0"/>
    <x v="1"/>
    <n v="0.5"/>
    <n v="3778.84"/>
    <n v="4383.4543999999996"/>
    <d v="2025-01-20T00:00:00"/>
  </r>
  <r>
    <x v="0"/>
    <n v="736"/>
    <n v="0"/>
    <d v="2025-09-26T00:00:00"/>
    <d v="2026-06-11T00:00:00"/>
    <d v="2026-07-11T00:00:00"/>
    <x v="20"/>
    <n v="39"/>
    <m/>
    <n v="13900"/>
    <s v="USD"/>
    <n v="11954"/>
    <n v="13900"/>
    <n v="1390"/>
    <n v="1195.4000000000001"/>
    <n v="1390"/>
    <n v="0.1"/>
    <x v="0"/>
    <x v="1"/>
    <x v="10"/>
    <x v="2"/>
    <d v="2026-08-25T00:00:00"/>
    <s v="agosto"/>
    <n v="2026"/>
    <x v="0"/>
    <x v="1"/>
    <n v="0.6"/>
    <n v="478.16000000000008"/>
    <n v="554.66560000000004"/>
    <d v="2025-05-30T00:00:00"/>
  </r>
  <r>
    <x v="0"/>
    <n v="737"/>
    <n v="1"/>
    <d v="2025-09-27T00:00:00"/>
    <d v="2025-08-24T00:00:00"/>
    <d v="2025-08-30T00:00:00"/>
    <x v="17"/>
    <n v="39"/>
    <m/>
    <n v="5070"/>
    <s v="EUR"/>
    <n v="5070"/>
    <n v="5881.2"/>
    <n v="451.32"/>
    <n v="451.32"/>
    <n v="523.53120000000001"/>
    <n v="8.9017751479289933E-2"/>
    <x v="0"/>
    <x v="1"/>
    <x v="11"/>
    <x v="1"/>
    <d v="2025-10-14T00:00:00"/>
    <s v="octubre"/>
    <n v="2025"/>
    <x v="0"/>
    <x v="1"/>
    <n v="0.5"/>
    <n v="225.66"/>
    <n v="261.76560000000001"/>
    <d v="2025-04-15T00:00:00"/>
  </r>
  <r>
    <x v="0"/>
    <n v="738"/>
    <n v="1"/>
    <d v="2025-09-27T00:00:00"/>
    <d v="2025-07-10T00:00:00"/>
    <d v="2025-07-19T00:00:00"/>
    <x v="17"/>
    <n v="39"/>
    <m/>
    <n v="2253.0500000000002"/>
    <s v="EUR"/>
    <n v="2253.0500000000002"/>
    <n v="2613.538"/>
    <n v="218.69"/>
    <n v="218.69"/>
    <n v="253.68039999999999"/>
    <n v="9.7063979938305844E-2"/>
    <x v="0"/>
    <x v="1"/>
    <x v="3"/>
    <x v="1"/>
    <d v="2025-09-02T00:00:00"/>
    <s v="septiembre"/>
    <n v="2025"/>
    <x v="0"/>
    <x v="1"/>
    <n v="0.5"/>
    <n v="109.345"/>
    <n v="126.8402"/>
    <d v="2025-04-15T00:00:00"/>
  </r>
  <r>
    <x v="0"/>
    <n v="739"/>
    <n v="0"/>
    <d v="2025-09-29T00:00:00"/>
    <d v="2026-01-08T00:00:00"/>
    <d v="2026-01-18T00:00:00"/>
    <x v="27"/>
    <n v="40"/>
    <m/>
    <n v="9199.69"/>
    <s v="EUR"/>
    <n v="9199.69"/>
    <n v="10671.6404"/>
    <n v="621.16999999999996"/>
    <n v="621.16999999999996"/>
    <n v="720.55719999999985"/>
    <n v="6.7520753416691212E-2"/>
    <x v="0"/>
    <x v="1"/>
    <x v="7"/>
    <x v="2"/>
    <d v="2026-03-04T00:00:00"/>
    <s v="marzo"/>
    <n v="2026"/>
    <x v="0"/>
    <x v="1"/>
    <n v="0.65"/>
    <n v="217.40949999999998"/>
    <n v="252.19501999999997"/>
    <d v="2025-07-14T00:00:00"/>
  </r>
  <r>
    <x v="0"/>
    <n v="740"/>
    <n v="1"/>
    <d v="2025-09-29T00:00:00"/>
    <d v="2025-07-08T00:00:00"/>
    <d v="2025-07-31T00:00:00"/>
    <x v="1"/>
    <n v="40"/>
    <m/>
    <n v="20705.8"/>
    <s v="USD"/>
    <n v="17806.987999999998"/>
    <n v="20705.8"/>
    <n v="2070.58"/>
    <n v="1780.6987999999999"/>
    <n v="2070.58"/>
    <n v="0.1"/>
    <x v="0"/>
    <x v="1"/>
    <x v="3"/>
    <x v="1"/>
    <d v="2025-09-14T00:00:00"/>
    <s v="septiembre"/>
    <n v="2025"/>
    <x v="0"/>
    <x v="0"/>
    <n v="0"/>
    <n v="1780.6987999999999"/>
    <n v="2065.610608"/>
    <d v="2024-09-17T00:00:00"/>
  </r>
  <r>
    <x v="0"/>
    <n v="741"/>
    <n v="0"/>
    <d v="2025-09-29T00:00:00"/>
    <d v="2026-02-10T00:00:00"/>
    <d v="2026-02-17T00:00:00"/>
    <x v="24"/>
    <n v="40"/>
    <s v="MARC1989"/>
    <n v="24500"/>
    <s v="CHF"/>
    <n v="26215"/>
    <n v="30625"/>
    <n v="2440.7600000000002"/>
    <n v="2611.6132000000002"/>
    <n v="3050.9500000000003"/>
    <n v="9.9622857142857152E-2"/>
    <x v="0"/>
    <x v="1"/>
    <x v="8"/>
    <x v="2"/>
    <d v="2026-04-03T00:00:00"/>
    <s v="abril"/>
    <n v="2026"/>
    <x v="0"/>
    <x v="0"/>
    <n v="0"/>
    <n v="2611.6132000000002"/>
    <n v="3029.4713120000001"/>
    <d v="2025-07-07T00:00:00"/>
  </r>
  <r>
    <x v="0"/>
    <n v="742"/>
    <n v="0"/>
    <d v="2025-09-30T00:00:00"/>
    <d v="2025-10-03T00:00:00"/>
    <d v="2025-10-05T00:00:00"/>
    <x v="29"/>
    <n v="40"/>
    <s v="MARTINB"/>
    <n v="15206.6"/>
    <s v="EUR"/>
    <n v="15206.6"/>
    <n v="17639.655999999999"/>
    <n v="1273.3399999999999"/>
    <n v="1273.3399999999999"/>
    <n v="1477.0743999999997"/>
    <n v="8.3736009364354949E-2"/>
    <x v="0"/>
    <x v="1"/>
    <x v="0"/>
    <x v="1"/>
    <d v="2025-11-19T00:00:00"/>
    <s v="noviembre"/>
    <n v="2025"/>
    <x v="1"/>
    <x v="0"/>
    <n v="7.0000000000000007E-2"/>
    <n v="1184.2061999999999"/>
    <n v="1373.6791919999998"/>
    <d v="2025-06-02T00:00:00"/>
  </r>
  <r>
    <x v="0"/>
    <n v="743"/>
    <n v="0"/>
    <d v="2025-09-30T00:00:00"/>
    <d v="2025-11-11T00:00:00"/>
    <d v="2025-11-29T00:00:00"/>
    <x v="7"/>
    <n v="40"/>
    <m/>
    <n v="47401.39"/>
    <s v="USD"/>
    <n v="40765.195399999997"/>
    <n v="47401.39"/>
    <n v="4243.67"/>
    <n v="3649.5562"/>
    <n v="4243.67"/>
    <n v="8.9526277604939433E-2"/>
    <x v="0"/>
    <x v="1"/>
    <x v="2"/>
    <x v="1"/>
    <d v="2026-01-13T00:00:00"/>
    <s v="enero"/>
    <n v="2026"/>
    <x v="0"/>
    <x v="1"/>
    <n v="0.5"/>
    <n v="1824.7781"/>
    <n v="2116.742596"/>
    <d v="2025-01-08T00:00:00"/>
  </r>
  <r>
    <x v="0"/>
    <n v="744"/>
    <n v="0"/>
    <d v="2025-09-30T00:00:00"/>
    <d v="2025-11-05T00:00:00"/>
    <d v="2025-12-30T00:00:00"/>
    <x v="6"/>
    <n v="40"/>
    <m/>
    <n v="22168.98"/>
    <s v="USD"/>
    <n v="19065.322799999998"/>
    <n v="22168.98"/>
    <n v="351.33"/>
    <n v="302.1438"/>
    <n v="351.33"/>
    <n v="1.584781979143831E-2"/>
    <x v="0"/>
    <x v="1"/>
    <x v="2"/>
    <x v="1"/>
    <d v="2026-02-13T00:00:00"/>
    <s v="febrero"/>
    <n v="2026"/>
    <x v="0"/>
    <x v="1"/>
    <n v="0.75"/>
    <n v="75.535950000000014"/>
    <n v="87.621702000000013"/>
    <d v="2024-09-01T00:00:00"/>
  </r>
  <r>
    <x v="0"/>
    <n v="745"/>
    <n v="1"/>
    <d v="2025-09-30T00:00:00"/>
    <d v="2025-11-06T00:00:00"/>
    <d v="2025-11-09T00:00:00"/>
    <x v="9"/>
    <n v="40"/>
    <s v="JAIMEG"/>
    <n v="11714.05"/>
    <s v="USD"/>
    <n v="10074.082999999999"/>
    <n v="11714.05"/>
    <n v="958.24"/>
    <n v="824.08640000000003"/>
    <n v="958.24"/>
    <n v="8.1802621638118342E-2"/>
    <x v="0"/>
    <x v="1"/>
    <x v="2"/>
    <x v="1"/>
    <d v="2025-12-24T00:00:00"/>
    <s v="diciembre"/>
    <n v="2025"/>
    <x v="0"/>
    <x v="0"/>
    <n v="0.05"/>
    <n v="782.88207999999997"/>
    <n v="908.1432127999999"/>
    <d v="2025-03-03T00:00:00"/>
  </r>
  <r>
    <x v="0"/>
    <n v="746"/>
    <n v="0"/>
    <d v="2025-09-30T00:00:00"/>
    <d v="2026-03-25T00:00:00"/>
    <d v="2026-04-18T00:00:00"/>
    <x v="30"/>
    <n v="40"/>
    <m/>
    <n v="14720.13"/>
    <s v="USD"/>
    <n v="12659.311799999999"/>
    <n v="14720.13"/>
    <n v="1377.61"/>
    <n v="1184.7446"/>
    <n v="1377.61"/>
    <n v="9.3586809355623898E-2"/>
    <x v="0"/>
    <x v="1"/>
    <x v="5"/>
    <x v="2"/>
    <d v="2026-06-02T00:00:00"/>
    <s v="junio"/>
    <n v="2026"/>
    <x v="1"/>
    <x v="1"/>
    <n v="0.4"/>
    <n v="710.8467599999999"/>
    <n v="824.58224159999986"/>
    <d v="2025-07-23T00:00:00"/>
  </r>
  <r>
    <x v="0"/>
    <n v="747"/>
    <n v="0"/>
    <d v="2025-10-01T00:00:00"/>
    <d v="2026-02-21T00:00:00"/>
    <d v="2026-02-28T00:00:00"/>
    <x v="29"/>
    <n v="40"/>
    <s v="JAIMEG"/>
    <n v="10745"/>
    <s v="EUR"/>
    <n v="10745"/>
    <n v="12464.199999999999"/>
    <n v="1446.2"/>
    <n v="1446.2"/>
    <n v="1677.5919999999999"/>
    <n v="0.13459283387622151"/>
    <x v="1"/>
    <x v="1"/>
    <x v="8"/>
    <x v="2"/>
    <d v="2026-04-14T00:00:00"/>
    <s v="abril"/>
    <n v="2026"/>
    <x v="1"/>
    <x v="0"/>
    <n v="7.0000000000000007E-2"/>
    <n v="1344.9660000000001"/>
    <n v="1560.16056"/>
    <d v="2025-06-02T00:00:00"/>
  </r>
  <r>
    <x v="0"/>
    <n v="748"/>
    <n v="1"/>
    <d v="2025-10-01T00:00:00"/>
    <d v="2025-10-28T00:00:00"/>
    <d v="2025-11-02T00:00:00"/>
    <x v="15"/>
    <n v="40"/>
    <s v="JAIMEG"/>
    <n v="63360"/>
    <s v="USD"/>
    <n v="54489.599999999999"/>
    <n v="63360"/>
    <n v="9125.2000000000007"/>
    <n v="7847.6720000000005"/>
    <n v="9125.2000000000007"/>
    <n v="0.14402146464646465"/>
    <x v="1"/>
    <x v="1"/>
    <x v="0"/>
    <x v="1"/>
    <d v="2025-12-17T00:00:00"/>
    <s v="diciembre"/>
    <n v="2025"/>
    <x v="1"/>
    <x v="0"/>
    <n v="7.0000000000000007E-2"/>
    <n v="7298.3349600000001"/>
    <n v="8466.0685536000001"/>
    <d v="2025-03-17T00:00:00"/>
  </r>
  <r>
    <x v="0"/>
    <n v="749"/>
    <n v="1"/>
    <d v="2025-10-01T00:00:00"/>
    <d v="2025-10-04T00:00:00"/>
    <d v="2025-10-10T00:00:00"/>
    <x v="9"/>
    <n v="40"/>
    <s v="MARC1989"/>
    <n v="13873.49"/>
    <s v="USD"/>
    <n v="11931.2014"/>
    <n v="13873.49"/>
    <n v="1105.1600000000001"/>
    <n v="950.43760000000009"/>
    <n v="1105.1600000000001"/>
    <n v="7.9659840458312953E-2"/>
    <x v="1"/>
    <x v="1"/>
    <x v="0"/>
    <x v="1"/>
    <d v="2025-11-24T00:00:00"/>
    <s v="noviembre"/>
    <n v="2025"/>
    <x v="0"/>
    <x v="0"/>
    <n v="0.05"/>
    <n v="902.91572000000008"/>
    <n v="1047.3822352"/>
    <d v="2025-03-03T00:00:00"/>
  </r>
  <r>
    <x v="0"/>
    <n v="750"/>
    <n v="0"/>
    <d v="2025-10-06T00:00:00"/>
    <d v="2025-10-30T00:00:00"/>
    <d v="2025-11-12T00:00:00"/>
    <x v="12"/>
    <n v="41"/>
    <s v="JORGEP"/>
    <n v="59139"/>
    <s v="USD"/>
    <n v="50859.54"/>
    <n v="59139"/>
    <n v="5977"/>
    <n v="5140.22"/>
    <n v="5977"/>
    <n v="0.10106697779806896"/>
    <x v="1"/>
    <x v="1"/>
    <x v="0"/>
    <x v="1"/>
    <d v="2025-12-27T00:00:00"/>
    <s v="diciembre"/>
    <n v="2025"/>
    <x v="0"/>
    <x v="1"/>
    <n v="0.5"/>
    <n v="2570.11"/>
    <n v="2981.3276000000001"/>
    <d v="2025-01-20T00:00:00"/>
  </r>
  <r>
    <x v="0"/>
    <n v="751"/>
    <n v="1"/>
    <d v="2025-10-06T00:00:00"/>
    <d v="2025-11-19T00:00:00"/>
    <d v="2025-11-24T00:00:00"/>
    <x v="15"/>
    <n v="41"/>
    <s v="JAIMEG"/>
    <n v="27327"/>
    <s v="EUR"/>
    <n v="27327"/>
    <n v="31699.319999999996"/>
    <n v="2504.46"/>
    <n v="2504.46"/>
    <n v="2905.1735999999996"/>
    <n v="9.164782083653529E-2"/>
    <x v="1"/>
    <x v="1"/>
    <x v="2"/>
    <x v="1"/>
    <d v="2026-01-08T00:00:00"/>
    <s v="enero"/>
    <n v="2026"/>
    <x v="1"/>
    <x v="0"/>
    <n v="7.0000000000000007E-2"/>
    <n v="2329.1478000000002"/>
    <n v="2701.8114479999999"/>
    <d v="2025-03-17T00:00:00"/>
  </r>
  <r>
    <x v="0"/>
    <n v="752"/>
    <n v="1"/>
    <d v="2025-10-06T00:00:00"/>
    <d v="2025-10-22T00:00:00"/>
    <d v="2025-11-12T00:00:00"/>
    <x v="4"/>
    <n v="41"/>
    <m/>
    <n v="60434.3"/>
    <s v="MXN"/>
    <n v="2900.8464000000004"/>
    <n v="3384.3208000000004"/>
    <n v="8966.7800000000007"/>
    <n v="430.40544000000006"/>
    <n v="502.13968000000006"/>
    <n v="0.14837236470017853"/>
    <x v="1"/>
    <x v="1"/>
    <x v="0"/>
    <x v="1"/>
    <d v="2025-12-27T00:00:00"/>
    <s v="diciembre"/>
    <n v="2025"/>
    <x v="0"/>
    <x v="0"/>
    <n v="0.05"/>
    <n v="408.88516800000002"/>
    <n v="474.30679487999998"/>
    <d v="2024-10-30T00:00:00"/>
  </r>
  <r>
    <x v="0"/>
    <n v="753"/>
    <n v="1"/>
    <d v="2025-10-07T00:00:00"/>
    <d v="2025-10-26T00:00:00"/>
    <d v="2025-10-30T00:00:00"/>
    <x v="1"/>
    <n v="41"/>
    <m/>
    <n v="9702.5400000000009"/>
    <s v="USD"/>
    <n v="8344.1844000000001"/>
    <n v="9702.5400000000009"/>
    <n v="858.29"/>
    <n v="738.12939999999992"/>
    <n v="858.29"/>
    <n v="8.846034131268718E-2"/>
    <x v="1"/>
    <x v="1"/>
    <x v="0"/>
    <x v="1"/>
    <d v="2025-12-14T00:00:00"/>
    <s v="diciembre"/>
    <n v="2025"/>
    <x v="0"/>
    <x v="0"/>
    <n v="0"/>
    <n v="738.12939999999992"/>
    <n v="856.23010399999987"/>
    <d v="2024-09-17T00:00:00"/>
  </r>
  <r>
    <x v="0"/>
    <n v="754"/>
    <n v="1"/>
    <d v="2025-10-07T00:00:00"/>
    <d v="2025-12-14T00:00:00"/>
    <d v="2026-01-03T00:00:00"/>
    <x v="6"/>
    <n v="41"/>
    <m/>
    <n v="78626"/>
    <s v="USD"/>
    <n v="67618.36"/>
    <n v="78626"/>
    <n v="3783.16"/>
    <n v="3253.5175999999997"/>
    <n v="3783.16"/>
    <n v="4.8115890417927909E-2"/>
    <x v="1"/>
    <x v="1"/>
    <x v="1"/>
    <x v="1"/>
    <d v="2026-02-17T00:00:00"/>
    <s v="febrero"/>
    <n v="2026"/>
    <x v="0"/>
    <x v="1"/>
    <n v="0.75"/>
    <n v="813.37939999999981"/>
    <n v="943.52010399999972"/>
    <d v="2024-09-01T00:00:00"/>
  </r>
  <r>
    <x v="0"/>
    <n v="755"/>
    <n v="1"/>
    <d v="2025-10-07T00:00:00"/>
    <d v="2025-11-07T00:00:00"/>
    <d v="2025-11-30T00:00:00"/>
    <x v="6"/>
    <n v="41"/>
    <m/>
    <n v="31647.17"/>
    <s v="USD"/>
    <n v="27216.566199999997"/>
    <n v="31647.17"/>
    <n v="5208.53"/>
    <n v="4479.3357999999998"/>
    <n v="5208.53"/>
    <n v="0.16458122479829951"/>
    <x v="1"/>
    <x v="1"/>
    <x v="2"/>
    <x v="1"/>
    <d v="2026-01-14T00:00:00"/>
    <s v="enero"/>
    <n v="2026"/>
    <x v="0"/>
    <x v="1"/>
    <n v="0.75"/>
    <n v="1119.8339500000002"/>
    <n v="1299.0073820000002"/>
    <d v="2024-09-01T00:00:00"/>
  </r>
  <r>
    <x v="0"/>
    <n v="756"/>
    <n v="1"/>
    <d v="2025-10-08T00:00:00"/>
    <d v="2025-10-17T00:00:00"/>
    <d v="2025-10-24T00:00:00"/>
    <x v="9"/>
    <n v="41"/>
    <s v="JAIMEG"/>
    <n v="33091"/>
    <s v="USD"/>
    <n v="28458.26"/>
    <n v="33091"/>
    <n v="5674.52"/>
    <n v="4880.0871999999999"/>
    <n v="5674.52"/>
    <n v="0.17148227614759301"/>
    <x v="1"/>
    <x v="1"/>
    <x v="0"/>
    <x v="1"/>
    <d v="2025-12-08T00:00:00"/>
    <s v="diciembre"/>
    <n v="2025"/>
    <x v="0"/>
    <x v="0"/>
    <n v="0.05"/>
    <n v="4636.08284"/>
    <n v="5377.8560944000001"/>
    <d v="2025-03-03T00:00:00"/>
  </r>
  <r>
    <x v="0"/>
    <n v="757"/>
    <n v="1"/>
    <d v="2025-10-08T00:00:00"/>
    <d v="2025-09-11T00:00:00"/>
    <d v="2025-09-16T00:00:00"/>
    <x v="17"/>
    <n v="41"/>
    <m/>
    <n v="1067.6400000000001"/>
    <s v="USD"/>
    <n v="918.17040000000009"/>
    <n v="1067.6400000000001"/>
    <n v="106.76"/>
    <n v="91.813600000000008"/>
    <n v="106.76"/>
    <n v="9.9996253418755385E-2"/>
    <x v="1"/>
    <x v="1"/>
    <x v="6"/>
    <x v="1"/>
    <d v="2025-10-31T00:00:00"/>
    <s v="octubre"/>
    <n v="2025"/>
    <x v="0"/>
    <x v="1"/>
    <n v="0.5"/>
    <n v="45.906800000000004"/>
    <n v="53.251888000000001"/>
    <d v="2025-04-15T00:00:00"/>
  </r>
  <r>
    <x v="0"/>
    <n v="758"/>
    <n v="1"/>
    <d v="2025-10-08T00:00:00"/>
    <d v="2025-08-30T00:00:00"/>
    <d v="2025-09-01T00:00:00"/>
    <x v="17"/>
    <n v="41"/>
    <m/>
    <n v="1002.1"/>
    <s v="EUR"/>
    <n v="1002.1"/>
    <n v="1162.4359999999999"/>
    <n v="102.1"/>
    <n v="102.1"/>
    <n v="118.43599999999998"/>
    <n v="0.10188603931743338"/>
    <x v="1"/>
    <x v="1"/>
    <x v="11"/>
    <x v="1"/>
    <d v="2025-10-16T00:00:00"/>
    <s v="octubre"/>
    <n v="2025"/>
    <x v="0"/>
    <x v="1"/>
    <n v="0.5"/>
    <n v="51.05"/>
    <n v="59.217999999999989"/>
    <d v="2025-04-15T00:00:00"/>
  </r>
  <r>
    <x v="0"/>
    <n v="759"/>
    <n v="1"/>
    <d v="2025-10-08T00:00:00"/>
    <d v="2025-08-25T00:00:00"/>
    <d v="2025-10-22T00:00:00"/>
    <x v="2"/>
    <n v="41"/>
    <s v="JORGEP"/>
    <n v="66948.31"/>
    <s v="USD"/>
    <n v="57575.546599999994"/>
    <n v="66948.31"/>
    <n v="9532.4500000000007"/>
    <n v="8197.9070000000011"/>
    <n v="9532.4500000000007"/>
    <n v="0.14238522227073397"/>
    <x v="1"/>
    <x v="1"/>
    <x v="11"/>
    <x v="1"/>
    <d v="2025-12-06T00:00:00"/>
    <s v="diciembre"/>
    <n v="2025"/>
    <x v="0"/>
    <x v="1"/>
    <n v="0.5"/>
    <n v="4098.9535000000005"/>
    <n v="4754.7860600000004"/>
    <d v="2024-09-01T00:00:00"/>
  </r>
  <r>
    <x v="0"/>
    <n v="760"/>
    <n v="1"/>
    <d v="2025-10-08T00:00:00"/>
    <d v="2025-10-11T00:00:00"/>
    <d v="2025-10-18T00:00:00"/>
    <x v="2"/>
    <n v="41"/>
    <m/>
    <n v="33200"/>
    <s v="USD"/>
    <n v="28552"/>
    <n v="33200"/>
    <n v="7190"/>
    <n v="6183.4"/>
    <n v="7190"/>
    <n v="0.21656626506024096"/>
    <x v="1"/>
    <x v="1"/>
    <x v="0"/>
    <x v="1"/>
    <d v="2025-12-02T00:00:00"/>
    <s v="diciembre"/>
    <n v="2025"/>
    <x v="0"/>
    <x v="1"/>
    <n v="0.5"/>
    <n v="3091.7"/>
    <n v="3586.3719999999994"/>
    <d v="2024-09-01T00:00:00"/>
  </r>
  <r>
    <x v="0"/>
    <n v="761"/>
    <n v="1"/>
    <d v="2025-10-08T00:00:00"/>
    <d v="2025-12-06T00:00:00"/>
    <d v="2026-01-07T00:00:00"/>
    <x v="6"/>
    <n v="41"/>
    <m/>
    <n v="161501.70000000001"/>
    <s v="USD"/>
    <n v="138891.462"/>
    <n v="161501.70000000001"/>
    <n v="21386.21"/>
    <n v="18392.140599999999"/>
    <n v="21386.21"/>
    <n v="0.13242095903634449"/>
    <x v="1"/>
    <x v="1"/>
    <x v="1"/>
    <x v="1"/>
    <d v="2026-02-21T00:00:00"/>
    <s v="febrero"/>
    <n v="2026"/>
    <x v="0"/>
    <x v="1"/>
    <n v="0.75"/>
    <n v="4598.0351499999997"/>
    <n v="5333.7207739999994"/>
    <d v="2024-09-01T00:00:00"/>
  </r>
  <r>
    <x v="0"/>
    <n v="762"/>
    <n v="1"/>
    <d v="2025-10-09T00:00:00"/>
    <d v="2025-11-12T00:00:00"/>
    <d v="2025-12-05T00:00:00"/>
    <x v="6"/>
    <n v="41"/>
    <m/>
    <n v="85590.5"/>
    <s v="USD"/>
    <n v="73607.83"/>
    <n v="85590.5"/>
    <n v="13578.83"/>
    <n v="11677.793799999999"/>
    <n v="13578.83"/>
    <n v="0.15864879864003598"/>
    <x v="1"/>
    <x v="1"/>
    <x v="2"/>
    <x v="1"/>
    <d v="2026-01-19T00:00:00"/>
    <s v="enero"/>
    <n v="2026"/>
    <x v="0"/>
    <x v="1"/>
    <n v="0.75"/>
    <n v="2919.4484499999999"/>
    <n v="3386.5602019999997"/>
    <d v="2024-09-01T00:00:00"/>
  </r>
  <r>
    <x v="0"/>
    <n v="763"/>
    <n v="1"/>
    <d v="2025-10-09T00:00:00"/>
    <d v="2025-12-05T00:00:00"/>
    <d v="2025-12-08T00:00:00"/>
    <x v="29"/>
    <n v="41"/>
    <s v="JAIMEG,MARTINB"/>
    <n v="6892.52"/>
    <s v="EUR"/>
    <n v="6892.52"/>
    <n v="7995.3231999999998"/>
    <n v="877.57"/>
    <n v="877.57"/>
    <n v="1017.9811999999999"/>
    <n v="0.12732208248942331"/>
    <x v="1"/>
    <x v="1"/>
    <x v="1"/>
    <x v="1"/>
    <d v="2026-01-22T00:00:00"/>
    <s v="enero"/>
    <n v="2026"/>
    <x v="1"/>
    <x v="0"/>
    <n v="7.0000000000000007E-2"/>
    <n v="816.14010000000007"/>
    <n v="946.72251600000004"/>
    <d v="2025-06-02T00:00:00"/>
  </r>
  <r>
    <x v="0"/>
    <n v="764"/>
    <n v="0"/>
    <d v="2025-10-09T00:00:00"/>
    <d v="2026-04-25T00:00:00"/>
    <d v="2026-05-17T00:00:00"/>
    <x v="9"/>
    <n v="41"/>
    <s v="JAIMEG"/>
    <n v="12874.88"/>
    <s v="USD"/>
    <n v="11072.396799999999"/>
    <n v="12874.88"/>
    <n v="784"/>
    <n v="674.24"/>
    <n v="784"/>
    <n v="6.0893771437093014E-2"/>
    <x v="1"/>
    <x v="1"/>
    <x v="9"/>
    <x v="2"/>
    <d v="2026-07-01T00:00:00"/>
    <s v="julio"/>
    <n v="2026"/>
    <x v="0"/>
    <x v="0"/>
    <n v="0.05"/>
    <n v="640.52800000000002"/>
    <n v="743.01247999999998"/>
    <d v="2025-03-03T00:00:00"/>
  </r>
  <r>
    <x v="0"/>
    <n v="765"/>
    <n v="0"/>
    <d v="2025-10-09T00:00:00"/>
    <d v="2025-12-08T00:00:00"/>
    <d v="2025-12-11T00:00:00"/>
    <x v="2"/>
    <n v="41"/>
    <m/>
    <n v="418305.1"/>
    <s v="USD"/>
    <n v="359742.386"/>
    <n v="418305.1"/>
    <n v="41830.51"/>
    <n v="35974.238600000004"/>
    <n v="41830.51"/>
    <n v="0.1"/>
    <x v="1"/>
    <x v="1"/>
    <x v="1"/>
    <x v="1"/>
    <d v="2026-01-25T00:00:00"/>
    <s v="enero"/>
    <n v="2026"/>
    <x v="0"/>
    <x v="1"/>
    <n v="0.5"/>
    <n v="17987.119300000002"/>
    <n v="20865.058388000001"/>
    <d v="2024-09-01T00:00:00"/>
  </r>
  <r>
    <x v="0"/>
    <n v="766"/>
    <n v="0"/>
    <d v="2025-10-10T00:00:00"/>
    <d v="2025-10-14T00:00:00"/>
    <d v="2025-10-19T00:00:00"/>
    <x v="24"/>
    <n v="41"/>
    <s v="MARC1989"/>
    <n v="17247.439999999999"/>
    <s v="USD"/>
    <n v="14832.798399999998"/>
    <n v="17247.439999999999"/>
    <n v="1410"/>
    <n v="1212.5999999999999"/>
    <n v="1410"/>
    <n v="8.1751262796101926E-2"/>
    <x v="1"/>
    <x v="1"/>
    <x v="0"/>
    <x v="1"/>
    <d v="2025-12-03T00:00:00"/>
    <s v="diciembre"/>
    <n v="2025"/>
    <x v="0"/>
    <x v="0"/>
    <n v="0"/>
    <n v="1212.5999999999999"/>
    <n v="1406.6159999999998"/>
    <d v="2025-07-07T00:00:00"/>
  </r>
  <r>
    <x v="0"/>
    <n v="767"/>
    <n v="0"/>
    <d v="2025-10-10T00:00:00"/>
    <d v="2025-10-23T00:00:00"/>
    <d v="2025-11-08T00:00:00"/>
    <x v="24"/>
    <n v="41"/>
    <s v="MARC1989"/>
    <n v="65660.42"/>
    <s v="USD"/>
    <n v="56467.961199999998"/>
    <n v="65660.42"/>
    <n v="5293.14"/>
    <n v="4552.1004000000003"/>
    <n v="5293.14"/>
    <n v="8.0613861440423332E-2"/>
    <x v="1"/>
    <x v="1"/>
    <x v="0"/>
    <x v="1"/>
    <d v="2025-12-23T00:00:00"/>
    <s v="diciembre"/>
    <n v="2025"/>
    <x v="0"/>
    <x v="0"/>
    <n v="0"/>
    <n v="4552.1004000000003"/>
    <n v="5280.4364640000003"/>
    <d v="2025-07-07T00:00:00"/>
  </r>
  <r>
    <x v="0"/>
    <n v="769"/>
    <n v="0"/>
    <d v="2025-10-13T00:00:00"/>
    <d v="2025-10-11T00:00:00"/>
    <d v="2025-10-12T00:00:00"/>
    <x v="15"/>
    <n v="42"/>
    <m/>
    <n v="1823"/>
    <s v="EUR"/>
    <n v="1823"/>
    <n v="2114.6799999999998"/>
    <n v="160"/>
    <n v="160"/>
    <n v="185.6"/>
    <n v="8.7767416346681296E-2"/>
    <x v="1"/>
    <x v="1"/>
    <x v="0"/>
    <x v="1"/>
    <d v="2025-11-26T00:00:00"/>
    <s v="noviembre"/>
    <n v="2025"/>
    <x v="1"/>
    <x v="0"/>
    <n v="7.0000000000000007E-2"/>
    <n v="148.80000000000001"/>
    <n v="172.608"/>
    <d v="2025-03-17T00:00:00"/>
  </r>
  <r>
    <x v="0"/>
    <n v="770"/>
    <n v="0"/>
    <d v="2025-10-13T00:00:00"/>
    <d v="2025-11-22T00:00:00"/>
    <d v="2025-11-25T00:00:00"/>
    <x v="24"/>
    <n v="42"/>
    <s v="MARC1989"/>
    <n v="5943.6"/>
    <s v="EUR"/>
    <n v="5943.6"/>
    <n v="6894.576"/>
    <n v="585"/>
    <n v="585"/>
    <n v="678.59999999999991"/>
    <n v="9.8425196850393692E-2"/>
    <x v="1"/>
    <x v="1"/>
    <x v="2"/>
    <x v="1"/>
    <d v="2026-01-09T00:00:00"/>
    <s v="enero"/>
    <n v="2026"/>
    <x v="0"/>
    <x v="0"/>
    <n v="0"/>
    <n v="585"/>
    <n v="678.59999999999991"/>
    <d v="2025-07-07T00:00:00"/>
  </r>
  <r>
    <x v="0"/>
    <n v="772"/>
    <n v="0"/>
    <d v="2025-10-13T00:00:00"/>
    <d v="2025-12-26T00:00:00"/>
    <d v="2026-01-05T00:00:00"/>
    <x v="1"/>
    <n v="42"/>
    <s v="JORGEP,MARC1989"/>
    <n v="12782"/>
    <s v="USD"/>
    <n v="10992.52"/>
    <n v="12782"/>
    <n v="2105.1999999999998"/>
    <n v="1810.4719999999998"/>
    <n v="2105.1999999999998"/>
    <n v="0.16470035988108275"/>
    <x v="1"/>
    <x v="1"/>
    <x v="1"/>
    <x v="1"/>
    <d v="2026-02-19T00:00:00"/>
    <s v="febrero"/>
    <n v="2026"/>
    <x v="0"/>
    <x v="0"/>
    <n v="0"/>
    <n v="1810.4719999999998"/>
    <n v="2100.1475199999995"/>
    <d v="2024-09-17T00:00:00"/>
  </r>
  <r>
    <x v="0"/>
    <n v="773"/>
    <n v="0"/>
    <d v="2025-10-13T00:00:00"/>
    <d v="2025-10-01T00:00:00"/>
    <d v="2025-10-07T00:00:00"/>
    <x v="27"/>
    <n v="42"/>
    <m/>
    <n v="14646"/>
    <s v="EUR"/>
    <n v="14646"/>
    <n v="16989.36"/>
    <n v="1489.57"/>
    <n v="1489.57"/>
    <n v="1727.9011999999998"/>
    <n v="0.10170490236241977"/>
    <x v="1"/>
    <x v="1"/>
    <x v="0"/>
    <x v="1"/>
    <d v="2025-11-21T00:00:00"/>
    <s v="noviembre"/>
    <n v="2025"/>
    <x v="0"/>
    <x v="1"/>
    <n v="0.65"/>
    <n v="521.34949999999992"/>
    <n v="604.76541999999984"/>
    <d v="2025-07-14T00:00:00"/>
  </r>
  <r>
    <x v="0"/>
    <n v="774"/>
    <n v="0"/>
    <d v="2025-10-13T00:00:00"/>
    <d v="2025-12-23T00:00:00"/>
    <d v="2026-01-14T00:00:00"/>
    <x v="27"/>
    <n v="42"/>
    <m/>
    <n v="959220"/>
    <s v="JPY"/>
    <n v="5275.71"/>
    <n v="6139.0080000000007"/>
    <n v="102300"/>
    <n v="562.65"/>
    <n v="654.72"/>
    <n v="0.10664915243635453"/>
    <x v="1"/>
    <x v="1"/>
    <x v="1"/>
    <x v="1"/>
    <d v="2026-02-28T00:00:00"/>
    <s v="febrero"/>
    <n v="2026"/>
    <x v="0"/>
    <x v="1"/>
    <n v="0.65"/>
    <n v="196.92749999999995"/>
    <n v="228.43589999999992"/>
    <d v="2025-07-14T00:00:00"/>
  </r>
  <r>
    <x v="0"/>
    <n v="775"/>
    <n v="0"/>
    <d v="2025-10-13T00:00:00"/>
    <d v="2025-12-24T00:00:00"/>
    <d v="2026-01-15T00:00:00"/>
    <x v="27"/>
    <n v="42"/>
    <m/>
    <n v="3689941"/>
    <s v="JPY"/>
    <n v="20294.675499999998"/>
    <n v="23615.6224"/>
    <n v="298763.2"/>
    <n v="1643.1976"/>
    <n v="1912.0844800000002"/>
    <n v="8.0966931449581447E-2"/>
    <x v="1"/>
    <x v="1"/>
    <x v="1"/>
    <x v="1"/>
    <d v="2026-03-01T00:00:00"/>
    <s v="marzo"/>
    <n v="2026"/>
    <x v="0"/>
    <x v="1"/>
    <n v="0.65"/>
    <n v="575.11915999999997"/>
    <n v="667.13822559999994"/>
    <d v="2025-07-14T00:00:00"/>
  </r>
  <r>
    <x v="0"/>
    <n v="776"/>
    <n v="0"/>
    <d v="2025-10-13T00:00:00"/>
    <d v="2025-12-24T00:00:00"/>
    <d v="2026-01-14T00:00:00"/>
    <x v="27"/>
    <n v="42"/>
    <m/>
    <n v="3424575"/>
    <s v="JPY"/>
    <n v="18835.162499999999"/>
    <n v="21917.280000000002"/>
    <n v="255574.34"/>
    <n v="1405.65887"/>
    <n v="1635.675776"/>
    <n v="7.4629505851091016E-2"/>
    <x v="1"/>
    <x v="1"/>
    <x v="1"/>
    <x v="1"/>
    <d v="2026-02-28T00:00:00"/>
    <s v="febrero"/>
    <n v="2026"/>
    <x v="0"/>
    <x v="1"/>
    <n v="0.65"/>
    <n v="491.98060449999991"/>
    <n v="570.69750121999982"/>
    <d v="2025-07-14T00:00:00"/>
  </r>
  <r>
    <x v="0"/>
    <n v="777"/>
    <n v="0"/>
    <d v="2025-10-14T00:00:00"/>
    <d v="2025-11-05T00:00:00"/>
    <d v="2025-12-17T00:00:00"/>
    <x v="15"/>
    <n v="42"/>
    <s v="JAIMEG,MARTINB"/>
    <n v="224728"/>
    <s v="EUR"/>
    <n v="224728"/>
    <n v="260684.47999999998"/>
    <n v="47381.96"/>
    <n v="47381.96"/>
    <n v="54963.073599999996"/>
    <n v="0.2108413726816418"/>
    <x v="1"/>
    <x v="1"/>
    <x v="2"/>
    <x v="1"/>
    <d v="2026-01-31T00:00:00"/>
    <s v="enero"/>
    <n v="2026"/>
    <x v="1"/>
    <x v="0"/>
    <n v="7.0000000000000007E-2"/>
    <n v="44065.222799999996"/>
    <n v="51115.658447999995"/>
    <d v="2025-03-17T00:00:00"/>
  </r>
  <r>
    <x v="0"/>
    <n v="778"/>
    <n v="0"/>
    <d v="2025-10-14T00:00:00"/>
    <d v="2025-12-15T00:00:00"/>
    <d v="2025-12-21T00:00:00"/>
    <x v="10"/>
    <n v="42"/>
    <s v="DIANAM"/>
    <n v="5460.56"/>
    <s v="USD"/>
    <n v="4696.0816000000004"/>
    <n v="5460.56"/>
    <n v="299.88"/>
    <n v="257.89679999999998"/>
    <n v="299.88"/>
    <n v="5.4917444364680539E-2"/>
    <x v="1"/>
    <x v="1"/>
    <x v="1"/>
    <x v="1"/>
    <d v="2026-02-04T00:00:00"/>
    <s v="febrero"/>
    <n v="2026"/>
    <x v="0"/>
    <x v="0"/>
    <n v="0"/>
    <n v="257.89679999999998"/>
    <n v="299.16028799999998"/>
    <d v="2024-09-17T00:00:00"/>
  </r>
  <r>
    <x v="0"/>
    <n v="779"/>
    <n v="0"/>
    <d v="2025-10-14T00:00:00"/>
    <d v="2026-03-27T00:00:00"/>
    <d v="2026-04-05T00:00:00"/>
    <x v="1"/>
    <n v="42"/>
    <s v="MARC1989"/>
    <n v="88656.24"/>
    <s v="USD"/>
    <n v="76244.366399999999"/>
    <n v="88656.24"/>
    <n v="6725.46"/>
    <n v="5783.8955999999998"/>
    <n v="6725.46"/>
    <n v="7.5859973308139386E-2"/>
    <x v="1"/>
    <x v="1"/>
    <x v="5"/>
    <x v="2"/>
    <d v="2026-05-20T00:00:00"/>
    <s v="mayo"/>
    <n v="2026"/>
    <x v="0"/>
    <x v="0"/>
    <n v="0"/>
    <n v="5783.8955999999998"/>
    <n v="6709.3188959999998"/>
    <d v="2024-09-17T00:00:00"/>
  </r>
  <r>
    <x v="0"/>
    <n v="780"/>
    <n v="0"/>
    <d v="2025-10-14T00:00:00"/>
    <d v="2025-11-12T00:00:00"/>
    <d v="2025-11-18T00:00:00"/>
    <x v="8"/>
    <n v="42"/>
    <m/>
    <n v="7927.78"/>
    <s v="USD"/>
    <n v="6817.8908000000001"/>
    <n v="7927.78"/>
    <n v="521.4"/>
    <n v="448.404"/>
    <n v="521.4"/>
    <n v="6.5768727184659509E-2"/>
    <x v="1"/>
    <x v="1"/>
    <x v="2"/>
    <x v="1"/>
    <d v="2026-01-02T00:00:00"/>
    <s v="enero"/>
    <n v="2026"/>
    <x v="0"/>
    <x v="1"/>
    <n v="0.5"/>
    <n v="224.202"/>
    <n v="260.07432"/>
    <d v="2025-01-20T00:00:00"/>
  </r>
  <r>
    <x v="0"/>
    <n v="781"/>
    <n v="0"/>
    <d v="2025-10-15T00:00:00"/>
    <d v="2025-09-25T00:00:00"/>
    <d v="2025-10-09T00:00:00"/>
    <x v="5"/>
    <n v="42"/>
    <m/>
    <n v="8424"/>
    <s v="USD"/>
    <n v="7244.64"/>
    <n v="8424"/>
    <n v="649.57000000000005"/>
    <n v="558.63020000000006"/>
    <n v="649.57000000000005"/>
    <n v="7.7109449192782537E-2"/>
    <x v="1"/>
    <x v="1"/>
    <x v="6"/>
    <x v="1"/>
    <d v="2025-11-23T00:00:00"/>
    <s v="noviembre"/>
    <n v="2025"/>
    <x v="1"/>
    <x v="1"/>
    <n v="0.5"/>
    <n v="279.31510000000003"/>
    <n v="324.005516"/>
    <d v="2024-11-28T00:00:00"/>
  </r>
  <r>
    <x v="0"/>
    <n v="782"/>
    <n v="0"/>
    <d v="2025-10-15T00:00:00"/>
    <d v="2025-12-24T00:00:00"/>
    <d v="2026-01-28T00:00:00"/>
    <x v="24"/>
    <n v="42"/>
    <s v="MARC1989"/>
    <n v="36398.239999999998"/>
    <s v="USD"/>
    <n v="31302.486399999998"/>
    <n v="36398.239999999998"/>
    <n v="3459.46"/>
    <n v="2975.1356000000001"/>
    <n v="3459.46"/>
    <n v="9.5044705458285902E-2"/>
    <x v="1"/>
    <x v="1"/>
    <x v="1"/>
    <x v="1"/>
    <d v="2026-03-14T00:00:00"/>
    <s v="marzo"/>
    <n v="2026"/>
    <x v="0"/>
    <x v="0"/>
    <n v="0"/>
    <n v="2975.1356000000001"/>
    <n v="3451.1572959999999"/>
    <d v="2025-07-07T00:00:00"/>
  </r>
  <r>
    <x v="0"/>
    <n v="783"/>
    <n v="0"/>
    <d v="2025-10-16T00:00:00"/>
    <d v="2025-11-07T00:00:00"/>
    <d v="2025-11-15T00:00:00"/>
    <x v="16"/>
    <n v="42"/>
    <s v="JAIMEG"/>
    <n v="3925"/>
    <s v="GBP"/>
    <n v="4513.75"/>
    <n v="5259.5"/>
    <n v="327.08"/>
    <n v="376.14199999999994"/>
    <n v="438.28719999999998"/>
    <n v="8.3332484076433108E-2"/>
    <x v="1"/>
    <x v="1"/>
    <x v="2"/>
    <x v="1"/>
    <d v="2025-12-30T00:00:00"/>
    <s v="diciembre"/>
    <n v="2025"/>
    <x v="1"/>
    <x v="0"/>
    <n v="7.0000000000000007E-2"/>
    <n v="349.81205999999992"/>
    <n v="405.78198959999986"/>
    <d v="2025-03-17T00:00:00"/>
  </r>
  <r>
    <x v="0"/>
    <n v="784"/>
    <n v="1"/>
    <d v="2025-10-16T00:00:00"/>
    <d v="2025-10-23T00:00:00"/>
    <d v="2025-10-26T00:00:00"/>
    <x v="29"/>
    <n v="42"/>
    <s v="MARTINB"/>
    <n v="1483.59"/>
    <s v="EUR"/>
    <n v="1483.59"/>
    <n v="1720.9643999999998"/>
    <n v="70"/>
    <n v="70"/>
    <n v="81.199999999999989"/>
    <n v="4.718284701298877E-2"/>
    <x v="1"/>
    <x v="1"/>
    <x v="0"/>
    <x v="1"/>
    <d v="2025-12-10T00:00:00"/>
    <s v="diciembre"/>
    <n v="2025"/>
    <x v="1"/>
    <x v="0"/>
    <n v="7.0000000000000007E-2"/>
    <n v="65.099999999999994"/>
    <n v="75.515999999999991"/>
    <d v="2025-06-02T00:00:00"/>
  </r>
  <r>
    <x v="0"/>
    <n v="785"/>
    <n v="0"/>
    <d v="2025-10-16T00:00:00"/>
    <d v="2025-10-17T00:00:00"/>
    <d v="2025-10-21T00:00:00"/>
    <x v="24"/>
    <n v="42"/>
    <s v="MARC1989"/>
    <n v="21730"/>
    <s v="USD"/>
    <n v="18687.8"/>
    <n v="21730"/>
    <n v="9171"/>
    <n v="7887.0599999999995"/>
    <n v="9171"/>
    <n v="0.42204325816843075"/>
    <x v="1"/>
    <x v="1"/>
    <x v="0"/>
    <x v="1"/>
    <d v="2025-12-05T00:00:00"/>
    <s v="diciembre"/>
    <n v="2025"/>
    <x v="0"/>
    <x v="0"/>
    <n v="0"/>
    <n v="7887.0599999999995"/>
    <n v="9148.989599999999"/>
    <d v="2025-07-07T00:00:00"/>
  </r>
  <r>
    <x v="0"/>
    <n v="786"/>
    <n v="0"/>
    <d v="2025-10-17T00:00:00"/>
    <d v="2025-11-21T00:00:00"/>
    <d v="2025-11-30T00:00:00"/>
    <x v="15"/>
    <n v="42"/>
    <s v="JAIMEG,MARTINB"/>
    <n v="59242.29"/>
    <s v="EUR"/>
    <n v="59242.29"/>
    <n v="68721.056400000001"/>
    <n v="8067.82"/>
    <n v="8067.82"/>
    <n v="9358.6711999999989"/>
    <n v="0.13618345948477009"/>
    <x v="1"/>
    <x v="1"/>
    <x v="2"/>
    <x v="1"/>
    <d v="2026-01-14T00:00:00"/>
    <s v="enero"/>
    <n v="2026"/>
    <x v="1"/>
    <x v="0"/>
    <n v="7.0000000000000007E-2"/>
    <n v="7503.0725999999995"/>
    <n v="8703.5642159999989"/>
    <d v="2025-03-17T00:00:00"/>
  </r>
  <r>
    <x v="0"/>
    <n v="787"/>
    <n v="0"/>
    <d v="2025-10-17T00:00:00"/>
    <d v="2025-11-03T00:00:00"/>
    <d v="2025-11-09T00:00:00"/>
    <x v="12"/>
    <n v="42"/>
    <m/>
    <n v="9224.8799999999992"/>
    <s v="USD"/>
    <n v="7933.3967999999995"/>
    <n v="9224.8799999999992"/>
    <n v="0"/>
    <n v="0"/>
    <n v="0"/>
    <n v="0"/>
    <x v="1"/>
    <x v="1"/>
    <x v="2"/>
    <x v="1"/>
    <d v="2025-12-24T00:00:00"/>
    <s v="diciembre"/>
    <n v="2025"/>
    <x v="0"/>
    <x v="1"/>
    <n v="0.5"/>
    <n v="0"/>
    <n v="0"/>
    <d v="2025-01-20T00:00:00"/>
  </r>
  <r>
    <x v="0"/>
    <n v="788"/>
    <n v="1"/>
    <d v="2025-10-17T00:00:00"/>
    <d v="2025-11-15T00:00:00"/>
    <d v="2025-11-15T00:00:00"/>
    <x v="20"/>
    <n v="42"/>
    <m/>
    <n v="1750"/>
    <s v="USD"/>
    <n v="1505"/>
    <n v="1750"/>
    <n v="350"/>
    <n v="301"/>
    <n v="350"/>
    <n v="0.2"/>
    <x v="1"/>
    <x v="1"/>
    <x v="2"/>
    <x v="1"/>
    <d v="2025-12-30T00:00:00"/>
    <s v="diciembre"/>
    <n v="2025"/>
    <x v="0"/>
    <x v="1"/>
    <n v="0.6"/>
    <n v="120.4"/>
    <n v="139.66399999999999"/>
    <d v="2025-05-30T00:00:00"/>
  </r>
  <r>
    <x v="0"/>
    <n v="789"/>
    <n v="0"/>
    <d v="2025-10-18T00:00:00"/>
    <d v="2026-04-04T00:00:00"/>
    <d v="2026-05-16T00:00:00"/>
    <x v="16"/>
    <n v="42"/>
    <s v="CAROLEM,CONCHAD,JAIMEG"/>
    <n v="63017.78"/>
    <s v="EUR"/>
    <n v="63017.78"/>
    <n v="73100.624799999991"/>
    <n v="5291.07"/>
    <n v="5291.07"/>
    <n v="6137.6411999999991"/>
    <n v="8.3961542282194004E-2"/>
    <x v="1"/>
    <x v="1"/>
    <x v="9"/>
    <x v="2"/>
    <d v="2026-06-30T00:00:00"/>
    <s v="junio"/>
    <n v="2026"/>
    <x v="1"/>
    <x v="0"/>
    <n v="7.0000000000000007E-2"/>
    <n v="4920.6950999999999"/>
    <n v="5708.0063159999991"/>
    <d v="2025-03-17T00:00:00"/>
  </r>
  <r>
    <x v="0"/>
    <n v="790"/>
    <n v="1"/>
    <d v="2025-10-20T00:00:00"/>
    <d v="2025-12-22T00:00:00"/>
    <d v="2025-12-31T00:00:00"/>
    <x v="1"/>
    <n v="43"/>
    <s v="MARC1989"/>
    <n v="16376.31"/>
    <s v="USD"/>
    <n v="14083.6266"/>
    <n v="16376.31"/>
    <n v="729.01"/>
    <n v="626.94859999999994"/>
    <n v="729.01"/>
    <n v="4.4516133365819284E-2"/>
    <x v="1"/>
    <x v="1"/>
    <x v="1"/>
    <x v="1"/>
    <d v="2026-02-14T00:00:00"/>
    <s v="febrero"/>
    <n v="2026"/>
    <x v="0"/>
    <x v="0"/>
    <n v="0"/>
    <n v="626.94859999999994"/>
    <n v="727.26037599999984"/>
    <d v="2024-09-17T00:00:00"/>
  </r>
  <r>
    <x v="0"/>
    <n v="791"/>
    <n v="0"/>
    <d v="2025-10-21T00:00:00"/>
    <d v="2025-10-27T00:00:00"/>
    <d v="2025-11-01T00:00:00"/>
    <x v="7"/>
    <n v="43"/>
    <m/>
    <n v="2042.72"/>
    <s v="EUR"/>
    <n v="2042.72"/>
    <n v="2369.5551999999998"/>
    <n v="181.55"/>
    <n v="181.55"/>
    <n v="210.59799999999998"/>
    <n v="8.8876595911333914E-2"/>
    <x v="1"/>
    <x v="1"/>
    <x v="0"/>
    <x v="1"/>
    <d v="2025-12-16T00:00:00"/>
    <s v="diciembre"/>
    <n v="2025"/>
    <x v="0"/>
    <x v="1"/>
    <n v="0.5"/>
    <n v="90.775000000000006"/>
    <n v="105.29899999999999"/>
    <d v="2025-01-08T00:00:00"/>
  </r>
  <r>
    <x v="0"/>
    <n v="792"/>
    <n v="1"/>
    <d v="2025-10-21T00:00:00"/>
    <d v="2025-10-22T00:00:00"/>
    <d v="2025-10-23T00:00:00"/>
    <x v="24"/>
    <n v="43"/>
    <s v="MARC1989"/>
    <n v="930"/>
    <s v="GBP"/>
    <n v="1069.5"/>
    <n v="1246.2"/>
    <n v="72.849999999999994"/>
    <n v="83.777499999999989"/>
    <n v="97.619"/>
    <n v="7.8333333333333324E-2"/>
    <x v="1"/>
    <x v="1"/>
    <x v="0"/>
    <x v="1"/>
    <d v="2025-12-07T00:00:00"/>
    <s v="diciembre"/>
    <n v="2025"/>
    <x v="0"/>
    <x v="0"/>
    <n v="0"/>
    <n v="83.777499999999989"/>
    <n v="97.181899999999985"/>
    <d v="2025-07-07T00:00:00"/>
  </r>
  <r>
    <x v="0"/>
    <n v="793"/>
    <n v="0"/>
    <d v="2025-10-22T00:00:00"/>
    <d v="2026-04-28T00:00:00"/>
    <d v="2026-05-05T00:00:00"/>
    <x v="27"/>
    <n v="43"/>
    <m/>
    <n v="4474"/>
    <s v="EUR"/>
    <n v="4474"/>
    <n v="5189.8399999999992"/>
    <n v="0"/>
    <n v="0"/>
    <n v="0"/>
    <n v="0"/>
    <x v="1"/>
    <x v="1"/>
    <x v="9"/>
    <x v="2"/>
    <d v="2026-06-19T00:00:00"/>
    <s v="junio"/>
    <n v="2026"/>
    <x v="0"/>
    <x v="1"/>
    <n v="0.65"/>
    <n v="0"/>
    <n v="0"/>
    <d v="2025-07-14T00:00:00"/>
  </r>
  <r>
    <x v="0"/>
    <n v="794"/>
    <n v="0"/>
    <d v="2025-10-23T00:00:00"/>
    <d v="2026-01-05T00:00:00"/>
    <d v="2026-01-11T00:00:00"/>
    <x v="10"/>
    <n v="43"/>
    <s v="DIANAM,MARC1989"/>
    <n v="17199.310000000001"/>
    <s v="USD"/>
    <n v="14791.4066"/>
    <n v="17199.310000000001"/>
    <n v="2225.37"/>
    <n v="1913.8181999999999"/>
    <n v="2225.37"/>
    <n v="0.12938716727589653"/>
    <x v="1"/>
    <x v="1"/>
    <x v="7"/>
    <x v="2"/>
    <d v="2026-02-25T00:00:00"/>
    <s v="febrero"/>
    <n v="2026"/>
    <x v="0"/>
    <x v="0"/>
    <n v="0"/>
    <n v="1913.8181999999999"/>
    <n v="2220.0291119999997"/>
    <d v="2024-09-17T00:00:00"/>
  </r>
  <r>
    <x v="0"/>
    <n v="795"/>
    <n v="1"/>
    <d v="2025-10-23T00:00:00"/>
    <d v="2025-10-28T00:00:00"/>
    <d v="2025-10-31T00:00:00"/>
    <x v="4"/>
    <n v="43"/>
    <m/>
    <n v="11980.26"/>
    <s v="USD"/>
    <n v="10303.0236"/>
    <n v="11980.26"/>
    <n v="0"/>
    <n v="0"/>
    <n v="0"/>
    <n v="0"/>
    <x v="1"/>
    <x v="1"/>
    <x v="0"/>
    <x v="1"/>
    <d v="2025-12-15T00:00:00"/>
    <s v="diciembre"/>
    <n v="2025"/>
    <x v="0"/>
    <x v="0"/>
    <n v="0.05"/>
    <n v="0"/>
    <n v="0"/>
    <d v="2024-10-30T00:00:00"/>
  </r>
  <r>
    <x v="0"/>
    <n v="796"/>
    <n v="0"/>
    <d v="2025-10-24T00:00:00"/>
    <d v="2027-02-23T00:00:00"/>
    <d v="2027-02-25T00:00:00"/>
    <x v="15"/>
    <n v="43"/>
    <s v="MARC1989"/>
    <n v="40526"/>
    <s v="EUR"/>
    <n v="40526"/>
    <n v="47010.159999999996"/>
    <n v="8201"/>
    <n v="8201"/>
    <n v="9513.16"/>
    <n v="0.20236391452400929"/>
    <x v="1"/>
    <x v="1"/>
    <x v="8"/>
    <x v="4"/>
    <d v="2027-04-11T00:00:00"/>
    <s v="abril"/>
    <n v="2027"/>
    <x v="1"/>
    <x v="0"/>
    <n v="7.0000000000000007E-2"/>
    <n v="7626.93"/>
    <n v="8847.2387999999992"/>
    <d v="2025-03-17T00:00:00"/>
  </r>
  <r>
    <x v="0"/>
    <n v="797"/>
    <n v="1"/>
    <d v="2025-10-24T00:00:00"/>
    <d v="2025-11-11T00:00:00"/>
    <d v="2025-12-26T00:00:00"/>
    <x v="31"/>
    <n v="43"/>
    <m/>
    <n v="2383.44"/>
    <s v="USD"/>
    <n v="2049.7584000000002"/>
    <n v="2383.44"/>
    <n v="28"/>
    <n v="24.08"/>
    <n v="28"/>
    <n v="1.1747725975900377E-2"/>
    <x v="1"/>
    <x v="1"/>
    <x v="2"/>
    <x v="1"/>
    <d v="2026-02-09T00:00:00"/>
    <s v="febrero"/>
    <n v="2026"/>
    <x v="0"/>
    <x v="0"/>
    <n v="0"/>
    <n v="24.08"/>
    <n v="27.932799999999997"/>
    <d v="1899-12-30T00:00:00"/>
  </r>
  <r>
    <x v="0"/>
    <n v="798"/>
    <n v="0"/>
    <d v="2025-10-27T00:00:00"/>
    <d v="2025-12-03T00:00:00"/>
    <d v="2025-12-05T00:00:00"/>
    <x v="5"/>
    <n v="44"/>
    <m/>
    <n v="5300"/>
    <s v="USD"/>
    <n v="4558"/>
    <n v="5300"/>
    <n v="576"/>
    <n v="495.36"/>
    <n v="576"/>
    <n v="0.10867924528301887"/>
    <x v="1"/>
    <x v="1"/>
    <x v="1"/>
    <x v="1"/>
    <d v="2026-01-19T00:00:00"/>
    <s v="enero"/>
    <n v="2026"/>
    <x v="1"/>
    <x v="1"/>
    <n v="0.5"/>
    <n v="247.68"/>
    <n v="287.30879999999996"/>
    <d v="2024-11-28T00:00:00"/>
  </r>
  <r>
    <x v="0"/>
    <n v="799"/>
    <n v="0"/>
    <d v="2025-10-27T00:00:00"/>
    <d v="2025-12-27T00:00:00"/>
    <d v="2026-01-15T00:00:00"/>
    <x v="27"/>
    <n v="44"/>
    <m/>
    <n v="2233369"/>
    <s v="JPY"/>
    <n v="12283.529499999999"/>
    <n v="14293.561600000001"/>
    <n v="150419.82999999999"/>
    <n v="827.30906499999992"/>
    <n v="962.68691200000001"/>
    <n v="6.7351087079654107E-2"/>
    <x v="1"/>
    <x v="1"/>
    <x v="1"/>
    <x v="1"/>
    <d v="2026-03-01T00:00:00"/>
    <s v="marzo"/>
    <n v="2026"/>
    <x v="0"/>
    <x v="1"/>
    <n v="0.65"/>
    <n v="289.55817274999993"/>
    <n v="335.88748038999989"/>
    <d v="2025-07-14T00:00:00"/>
  </r>
  <r>
    <x v="0"/>
    <n v="800"/>
    <n v="0"/>
    <d v="2025-10-28T00:00:00"/>
    <d v="2025-11-06T00:00:00"/>
    <d v="2025-11-15T00:00:00"/>
    <x v="29"/>
    <n v="44"/>
    <s v="JAIMEG"/>
    <n v="21430.04"/>
    <s v="USD"/>
    <n v="18429.8344"/>
    <n v="21430.04"/>
    <n v="3464.77"/>
    <n v="2979.7021999999997"/>
    <n v="3464.77"/>
    <n v="0.16167818632163075"/>
    <x v="1"/>
    <x v="1"/>
    <x v="2"/>
    <x v="1"/>
    <d v="2025-12-30T00:00:00"/>
    <s v="diciembre"/>
    <n v="2025"/>
    <x v="1"/>
    <x v="0"/>
    <n v="7.0000000000000007E-2"/>
    <n v="2771.1230459999997"/>
    <n v="3214.5027333599996"/>
    <d v="2025-06-02T00:00:00"/>
  </r>
  <r>
    <x v="0"/>
    <n v="802"/>
    <n v="1"/>
    <d v="2025-10-28T00:00:00"/>
    <d v="2025-10-24T00:00:00"/>
    <d v="2025-10-26T00:00:00"/>
    <x v="12"/>
    <n v="44"/>
    <m/>
    <n v="858.4"/>
    <s v="USD"/>
    <n v="738.22399999999993"/>
    <n v="858.4"/>
    <n v="66.03"/>
    <n v="56.785800000000002"/>
    <n v="66.03"/>
    <n v="7.6922180801491158E-2"/>
    <x v="1"/>
    <x v="1"/>
    <x v="0"/>
    <x v="1"/>
    <d v="2025-12-10T00:00:00"/>
    <s v="diciembre"/>
    <n v="2025"/>
    <x v="0"/>
    <x v="1"/>
    <n v="0.5"/>
    <n v="28.392900000000001"/>
    <n v="32.935763999999999"/>
    <d v="2025-01-20T00:00:00"/>
  </r>
  <r>
    <x v="0"/>
    <n v="803"/>
    <n v="1"/>
    <d v="2025-10-28T00:00:00"/>
    <d v="2025-10-25T00:00:00"/>
    <d v="2025-10-28T00:00:00"/>
    <x v="12"/>
    <n v="44"/>
    <m/>
    <n v="10075"/>
    <s v="MXN"/>
    <n v="483.6"/>
    <n v="564.20000000000005"/>
    <n v="782.73"/>
    <n v="37.571040000000004"/>
    <n v="43.832880000000003"/>
    <n v="7.7690322580645163E-2"/>
    <x v="1"/>
    <x v="1"/>
    <x v="0"/>
    <x v="1"/>
    <d v="2025-12-12T00:00:00"/>
    <s v="diciembre"/>
    <n v="2025"/>
    <x v="0"/>
    <x v="1"/>
    <n v="0.5"/>
    <n v="18.785520000000002"/>
    <n v="21.791203200000002"/>
    <d v="2025-01-20T00:00:00"/>
  </r>
  <r>
    <x v="0"/>
    <n v="804"/>
    <n v="1"/>
    <d v="2025-10-28T00:00:00"/>
    <d v="2025-11-06T00:00:00"/>
    <d v="2025-11-09T00:00:00"/>
    <x v="10"/>
    <n v="44"/>
    <m/>
    <n v="2095.48"/>
    <s v="USD"/>
    <n v="1802.1127999999999"/>
    <n v="2095.48"/>
    <n v="422.7"/>
    <n v="363.52199999999999"/>
    <n v="422.7"/>
    <n v="0.20171989233970261"/>
    <x v="1"/>
    <x v="1"/>
    <x v="2"/>
    <x v="1"/>
    <d v="2025-12-24T00:00:00"/>
    <s v="diciembre"/>
    <n v="2025"/>
    <x v="0"/>
    <x v="0"/>
    <n v="0"/>
    <n v="363.52199999999999"/>
    <n v="421.68551999999994"/>
    <d v="2024-09-17T00:00:00"/>
  </r>
  <r>
    <x v="0"/>
    <n v="805"/>
    <n v="1"/>
    <d v="2025-10-28T00:00:00"/>
    <d v="2025-09-26T00:00:00"/>
    <d v="2025-09-30T00:00:00"/>
    <x v="22"/>
    <n v="44"/>
    <m/>
    <n v="1238.3"/>
    <s v="USD"/>
    <n v="1064.9379999999999"/>
    <n v="1238.3"/>
    <n v="173.36"/>
    <n v="149.08960000000002"/>
    <n v="173.36"/>
    <n v="0.13999838488250024"/>
    <x v="1"/>
    <x v="1"/>
    <x v="6"/>
    <x v="1"/>
    <d v="2025-11-14T00:00:00"/>
    <s v="noviembre"/>
    <n v="2025"/>
    <x v="0"/>
    <x v="1"/>
    <n v="0.6"/>
    <n v="59.635840000000016"/>
    <n v="69.177574400000012"/>
    <d v="2025-03-24T00:00:00"/>
  </r>
  <r>
    <x v="0"/>
    <n v="806"/>
    <n v="1"/>
    <d v="2025-10-28T00:00:00"/>
    <d v="2025-11-12T00:00:00"/>
    <d v="2025-11-17T00:00:00"/>
    <x v="22"/>
    <n v="44"/>
    <m/>
    <n v="14262"/>
    <s v="USD"/>
    <n v="12265.32"/>
    <n v="14262"/>
    <n v="1038"/>
    <n v="892.68"/>
    <n v="1038"/>
    <n v="7.2780816154816991E-2"/>
    <x v="1"/>
    <x v="1"/>
    <x v="2"/>
    <x v="1"/>
    <d v="2026-01-01T00:00:00"/>
    <s v="enero"/>
    <n v="2026"/>
    <x v="0"/>
    <x v="1"/>
    <n v="0.6"/>
    <n v="357.072"/>
    <n v="414.20351999999997"/>
    <d v="2025-03-24T00:00:00"/>
  </r>
  <r>
    <x v="0"/>
    <n v="807"/>
    <n v="0"/>
    <d v="2025-10-28T00:00:00"/>
    <d v="2025-12-14T00:00:00"/>
    <d v="2025-12-26T00:00:00"/>
    <x v="24"/>
    <n v="44"/>
    <s v="MARC1989"/>
    <n v="146203.39000000001"/>
    <s v="USD"/>
    <n v="125734.91540000001"/>
    <n v="146203.39000000001"/>
    <n v="16490"/>
    <n v="14181.4"/>
    <n v="16490"/>
    <n v="0.112788082410401"/>
    <x v="1"/>
    <x v="1"/>
    <x v="1"/>
    <x v="1"/>
    <d v="2026-02-09T00:00:00"/>
    <s v="febrero"/>
    <n v="2026"/>
    <x v="0"/>
    <x v="0"/>
    <n v="0"/>
    <n v="14181.4"/>
    <n v="16450.423999999999"/>
    <d v="2025-07-07T00:00:00"/>
  </r>
  <r>
    <x v="0"/>
    <n v="808"/>
    <n v="1"/>
    <d v="2025-10-29T00:00:00"/>
    <d v="2025-12-17T00:00:00"/>
    <d v="2025-12-21T00:00:00"/>
    <x v="29"/>
    <n v="44"/>
    <s v="MARC1989"/>
    <n v="37860.379999999997"/>
    <s v="EUR"/>
    <n v="37860.379999999997"/>
    <n v="43918.040799999995"/>
    <n v="4710.32"/>
    <n v="4710.32"/>
    <n v="5463.971199999999"/>
    <n v="0.12441290869241144"/>
    <x v="1"/>
    <x v="1"/>
    <x v="1"/>
    <x v="1"/>
    <d v="2026-02-04T00:00:00"/>
    <s v="febrero"/>
    <n v="2026"/>
    <x v="1"/>
    <x v="0"/>
    <n v="7.0000000000000007E-2"/>
    <n v="4380.5976000000001"/>
    <n v="5081.4932159999998"/>
    <d v="2025-06-02T00:00:00"/>
  </r>
  <r>
    <x v="0"/>
    <n v="809"/>
    <n v="0"/>
    <d v="2025-10-29T00:00:00"/>
    <d v="2026-02-12T00:00:00"/>
    <d v="2026-02-15T00:00:00"/>
    <x v="27"/>
    <n v="44"/>
    <m/>
    <n v="174469"/>
    <s v="MXN"/>
    <n v="8374.5120000000006"/>
    <n v="9770.264000000001"/>
    <n v="22999"/>
    <n v="1103.952"/>
    <n v="1287.944"/>
    <n v="0.13182284531922575"/>
    <x v="1"/>
    <x v="1"/>
    <x v="8"/>
    <x v="2"/>
    <d v="2026-04-01T00:00:00"/>
    <s v="abril"/>
    <n v="2026"/>
    <x v="0"/>
    <x v="1"/>
    <n v="0.65"/>
    <n v="386.38319999999999"/>
    <n v="448.20451199999997"/>
    <d v="2025-07-14T00:00:00"/>
  </r>
  <r>
    <x v="0"/>
    <n v="810"/>
    <n v="0"/>
    <d v="2025-10-29T00:00:00"/>
    <d v="2026-02-07T00:00:00"/>
    <d v="2026-03-07T00:00:00"/>
    <x v="1"/>
    <n v="44"/>
    <s v="MARC1989"/>
    <n v="4646"/>
    <s v="USD"/>
    <n v="3995.56"/>
    <n v="4646"/>
    <n v="598.54"/>
    <n v="514.74439999999993"/>
    <n v="598.54"/>
    <n v="0.12882910030133446"/>
    <x v="1"/>
    <x v="1"/>
    <x v="8"/>
    <x v="2"/>
    <d v="2026-04-21T00:00:00"/>
    <s v="abril"/>
    <n v="2026"/>
    <x v="0"/>
    <x v="0"/>
    <n v="0"/>
    <n v="514.74439999999993"/>
    <n v="597.10350399999993"/>
    <d v="2024-09-17T00:00:00"/>
  </r>
  <r>
    <x v="0"/>
    <n v="811"/>
    <n v="0"/>
    <d v="2025-10-31T00:00:00"/>
    <d v="2025-11-14T00:00:00"/>
    <d v="2026-02-24T00:00:00"/>
    <x v="6"/>
    <n v="44"/>
    <m/>
    <n v="7214.27"/>
    <s v="USD"/>
    <n v="6204.2722000000003"/>
    <n v="7214.27"/>
    <n v="41.39"/>
    <n v="35.595399999999998"/>
    <n v="41.39"/>
    <n v="5.737240219731171E-3"/>
    <x v="1"/>
    <x v="1"/>
    <x v="2"/>
    <x v="1"/>
    <d v="2026-04-10T00:00:00"/>
    <s v="abril"/>
    <n v="2026"/>
    <x v="0"/>
    <x v="1"/>
    <n v="0.75"/>
    <n v="8.8988499999999995"/>
    <n v="10.322665999999998"/>
    <d v="2024-09-01T00:00:00"/>
  </r>
  <r>
    <x v="0"/>
    <n v="812"/>
    <n v="1"/>
    <d v="2025-10-31T00:00:00"/>
    <d v="2025-12-03T00:00:00"/>
    <d v="2025-12-18T00:00:00"/>
    <x v="15"/>
    <n v="44"/>
    <s v="MARC1989"/>
    <n v="31825"/>
    <s v="USD"/>
    <n v="27369.5"/>
    <n v="31825"/>
    <n v="5923.03"/>
    <n v="5093.8058000000001"/>
    <n v="5923.03"/>
    <n v="0.18611249018067558"/>
    <x v="1"/>
    <x v="1"/>
    <x v="1"/>
    <x v="1"/>
    <d v="2026-02-01T00:00:00"/>
    <s v="febrero"/>
    <n v="2026"/>
    <x v="1"/>
    <x v="0"/>
    <n v="7.0000000000000007E-2"/>
    <n v="4737.2393940000002"/>
    <n v="5495.1976970400001"/>
    <d v="2025-03-17T00:00:00"/>
  </r>
  <r>
    <x v="0"/>
    <n v="813"/>
    <n v="1"/>
    <d v="2025-10-31T00:00:00"/>
    <d v="2025-12-14T00:00:00"/>
    <d v="2026-01-02T00:00:00"/>
    <x v="6"/>
    <n v="44"/>
    <m/>
    <n v="90178.33"/>
    <s v="EUR"/>
    <n v="90178.33"/>
    <n v="104606.86279999999"/>
    <n v="12104.35"/>
    <n v="12104.35"/>
    <n v="14041.046"/>
    <n v="0.13422681480129428"/>
    <x v="1"/>
    <x v="1"/>
    <x v="1"/>
    <x v="1"/>
    <d v="2026-02-16T00:00:00"/>
    <s v="febrero"/>
    <n v="2026"/>
    <x v="0"/>
    <x v="1"/>
    <n v="0.75"/>
    <n v="3026.0874999999996"/>
    <n v="3510.2614999999992"/>
    <d v="2024-09-01T00:00:00"/>
  </r>
  <r>
    <x v="0"/>
    <n v="814"/>
    <n v="0"/>
    <d v="2025-10-31T00:00:00"/>
    <d v="2026-04-28T00:00:00"/>
    <d v="2026-05-04T00:00:00"/>
    <x v="19"/>
    <n v="44"/>
    <m/>
    <n v="11644.64"/>
    <s v="EUR"/>
    <n v="11644.64"/>
    <n v="13507.782399999998"/>
    <n v="1542"/>
    <n v="1542"/>
    <n v="1788.7199999999998"/>
    <n v="0.13242144025062175"/>
    <x v="1"/>
    <x v="1"/>
    <x v="9"/>
    <x v="2"/>
    <d v="2026-06-18T00:00:00"/>
    <s v="junio"/>
    <n v="2026"/>
    <x v="0"/>
    <x v="1"/>
    <n v="0.5"/>
    <n v="771"/>
    <n v="894.3599999999999"/>
    <d v="2025-03-21T00:00:00"/>
  </r>
  <r>
    <x v="0"/>
    <n v="815"/>
    <n v="1"/>
    <d v="2025-11-03T00:00:00"/>
    <d v="2025-12-16T00:00:00"/>
    <d v="2025-12-21T00:00:00"/>
    <x v="9"/>
    <n v="45"/>
    <s v="MARC1989"/>
    <n v="253098.2"/>
    <s v="MXN"/>
    <n v="12148.713600000001"/>
    <n v="14173.4992"/>
    <n v="23619.99"/>
    <n v="1133.7595200000001"/>
    <n v="1322.7194400000001"/>
    <n v="9.3323421502009896E-2"/>
    <x v="2"/>
    <x v="1"/>
    <x v="1"/>
    <x v="1"/>
    <d v="2026-02-04T00:00:00"/>
    <s v="febrero"/>
    <n v="2026"/>
    <x v="0"/>
    <x v="0"/>
    <n v="0.05"/>
    <n v="1077.0715440000001"/>
    <n v="1249.40299104"/>
    <d v="2025-03-03T00:00:00"/>
  </r>
  <r>
    <x v="0"/>
    <n v="817"/>
    <n v="1"/>
    <d v="2025-11-04T00:00:00"/>
    <d v="2025-11-26T00:00:00"/>
    <d v="2025-12-07T00:00:00"/>
    <x v="10"/>
    <n v="45"/>
    <m/>
    <n v="871.27"/>
    <s v="USD"/>
    <n v="749.29219999999998"/>
    <n v="871.27"/>
    <n v="26.6"/>
    <n v="22.876000000000001"/>
    <n v="26.6"/>
    <n v="3.0530145649454249E-2"/>
    <x v="2"/>
    <x v="1"/>
    <x v="2"/>
    <x v="1"/>
    <d v="2026-01-21T00:00:00"/>
    <s v="enero"/>
    <n v="2026"/>
    <x v="0"/>
    <x v="0"/>
    <n v="0"/>
    <n v="22.876000000000001"/>
    <n v="26.536159999999999"/>
    <d v="2024-09-17T00:00:00"/>
  </r>
  <r>
    <x v="0"/>
    <n v="818"/>
    <n v="0"/>
    <d v="2025-11-04T00:00:00"/>
    <d v="2025-11-12T00:00:00"/>
    <d v="2025-11-20T00:00:00"/>
    <x v="23"/>
    <n v="45"/>
    <m/>
    <n v="18497"/>
    <s v="USD"/>
    <n v="15907.42"/>
    <n v="18497"/>
    <n v="6876.92"/>
    <n v="5914.1512000000002"/>
    <n v="6876.92"/>
    <n v="0.37178569497756392"/>
    <x v="2"/>
    <x v="1"/>
    <x v="2"/>
    <x v="1"/>
    <d v="2026-01-04T00:00:00"/>
    <s v="enero"/>
    <n v="2026"/>
    <x v="1"/>
    <x v="0"/>
    <n v="7.0000000000000007E-2"/>
    <n v="5500.1606160000001"/>
    <n v="6380.18631456"/>
    <d v="2025-03-17T00:00:00"/>
  </r>
  <r>
    <x v="0"/>
    <n v="819"/>
    <n v="0"/>
    <d v="2025-11-04T00:00:00"/>
    <d v="2025-11-09T00:00:00"/>
    <d v="2026-04-15T00:00:00"/>
    <x v="10"/>
    <n v="45"/>
    <m/>
    <n v="3310.97"/>
    <s v="USD"/>
    <n v="2847.4341999999997"/>
    <n v="3310.97"/>
    <n v="180.32"/>
    <n v="155.0752"/>
    <n v="180.32"/>
    <n v="5.446138140786537E-2"/>
    <x v="2"/>
    <x v="1"/>
    <x v="2"/>
    <x v="1"/>
    <d v="2026-05-30T00:00:00"/>
    <s v="mayo"/>
    <n v="2026"/>
    <x v="0"/>
    <x v="0"/>
    <n v="0"/>
    <n v="155.0752"/>
    <n v="179.88723199999998"/>
    <d v="2024-09-17T00:00:00"/>
  </r>
  <r>
    <x v="0"/>
    <n v="820"/>
    <n v="1"/>
    <d v="2025-11-04T00:00:00"/>
    <d v="2025-12-10T00:00:00"/>
    <d v="2026-01-06T00:00:00"/>
    <x v="4"/>
    <n v="45"/>
    <m/>
    <n v="22963"/>
    <s v="MXN"/>
    <n v="1102.2239999999999"/>
    <n v="1285.9280000000001"/>
    <n v="0"/>
    <n v="0"/>
    <n v="0"/>
    <n v="0"/>
    <x v="2"/>
    <x v="1"/>
    <x v="1"/>
    <x v="1"/>
    <d v="2026-02-20T00:00:00"/>
    <s v="febrero"/>
    <n v="2026"/>
    <x v="0"/>
    <x v="0"/>
    <n v="0.05"/>
    <n v="0"/>
    <n v="0"/>
    <d v="2024-10-30T00:00:00"/>
  </r>
  <r>
    <x v="0"/>
    <n v="821"/>
    <n v="0"/>
    <d v="2025-11-05T00:00:00"/>
    <d v="2025-11-11T00:00:00"/>
    <d v="2025-11-12T00:00:00"/>
    <x v="15"/>
    <n v="45"/>
    <s v="MARTINB"/>
    <n v="1702"/>
    <s v="EUR"/>
    <n v="1702"/>
    <n v="1974.32"/>
    <n v="162.63999999999999"/>
    <n v="162.63999999999999"/>
    <n v="188.66239999999996"/>
    <n v="9.5558166862514685E-2"/>
    <x v="2"/>
    <x v="1"/>
    <x v="2"/>
    <x v="1"/>
    <d v="2025-12-27T00:00:00"/>
    <s v="diciembre"/>
    <n v="2025"/>
    <x v="1"/>
    <x v="0"/>
    <n v="7.0000000000000007E-2"/>
    <n v="151.25519999999997"/>
    <n v="175.45603199999996"/>
    <d v="2025-03-17T00:00:00"/>
  </r>
  <r>
    <x v="0"/>
    <n v="822"/>
    <n v="1"/>
    <d v="2025-11-05T00:00:00"/>
    <d v="2025-11-12T00:00:00"/>
    <d v="2025-11-16T00:00:00"/>
    <x v="2"/>
    <n v="45"/>
    <m/>
    <n v="10649.6"/>
    <s v="USD"/>
    <n v="9158.6560000000009"/>
    <n v="10649.6"/>
    <n v="1619.6"/>
    <n v="1392.856"/>
    <n v="1619.6"/>
    <n v="0.15208082932692307"/>
    <x v="2"/>
    <x v="1"/>
    <x v="2"/>
    <x v="1"/>
    <d v="2025-12-31T00:00:00"/>
    <s v="diciembre"/>
    <n v="2025"/>
    <x v="0"/>
    <x v="1"/>
    <n v="0.5"/>
    <n v="696.428"/>
    <n v="807.85647999999992"/>
    <d v="2024-09-01T00:00:00"/>
  </r>
  <r>
    <x v="0"/>
    <n v="823"/>
    <n v="0"/>
    <d v="2025-11-05T00:00:00"/>
    <d v="2026-07-07T00:00:00"/>
    <d v="2026-07-14T00:00:00"/>
    <x v="6"/>
    <n v="45"/>
    <m/>
    <n v="42367.85"/>
    <s v="GBP"/>
    <n v="48723.027499999997"/>
    <n v="56772.919000000002"/>
    <n v="5367.85"/>
    <n v="6173.0275000000001"/>
    <n v="7192.9190000000008"/>
    <n v="0.12669630391912737"/>
    <x v="2"/>
    <x v="1"/>
    <x v="3"/>
    <x v="2"/>
    <d v="2026-08-28T00:00:00"/>
    <s v="agosto"/>
    <n v="2026"/>
    <x v="0"/>
    <x v="1"/>
    <n v="0.75"/>
    <n v="1543.256875"/>
    <n v="1790.1779749999998"/>
    <d v="2024-09-01T00:00:00"/>
  </r>
  <r>
    <x v="0"/>
    <n v="824"/>
    <n v="1"/>
    <d v="2025-11-05T00:00:00"/>
    <d v="2025-11-20T00:00:00"/>
    <d v="2025-11-26T00:00:00"/>
    <x v="10"/>
    <n v="45"/>
    <s v="DIANAM"/>
    <n v="110875.75"/>
    <s v="MXN"/>
    <n v="5322.0360000000001"/>
    <n v="6209.0420000000004"/>
    <n v="3298.75"/>
    <n v="158.34"/>
    <n v="184.73"/>
    <n v="2.9751771690383153E-2"/>
    <x v="2"/>
    <x v="1"/>
    <x v="2"/>
    <x v="1"/>
    <d v="2026-01-10T00:00:00"/>
    <s v="enero"/>
    <n v="2026"/>
    <x v="0"/>
    <x v="0"/>
    <n v="0"/>
    <n v="158.34"/>
    <n v="183.67439999999999"/>
    <d v="2024-09-17T00:00:00"/>
  </r>
  <r>
    <x v="0"/>
    <n v="825"/>
    <n v="0"/>
    <d v="2025-11-06T00:00:00"/>
    <d v="2026-05-22T00:00:00"/>
    <d v="2026-05-25T00:00:00"/>
    <x v="9"/>
    <n v="45"/>
    <s v="MARC1989"/>
    <n v="10000"/>
    <s v="MXN"/>
    <n v="480"/>
    <n v="560"/>
    <n v="1000"/>
    <n v="48"/>
    <n v="56"/>
    <n v="0.1"/>
    <x v="2"/>
    <x v="1"/>
    <x v="4"/>
    <x v="2"/>
    <d v="2026-07-09T00:00:00"/>
    <s v="julio"/>
    <n v="2026"/>
    <x v="0"/>
    <x v="0"/>
    <n v="0.05"/>
    <n v="45.6"/>
    <n v="52.896000000000001"/>
    <d v="2025-03-03T00:00:00"/>
  </r>
  <r>
    <x v="0"/>
    <n v="826"/>
    <n v="0"/>
    <d v="2025-11-07T00:00:00"/>
    <d v="2026-03-10T00:00:00"/>
    <d v="2026-04-18T00:00:00"/>
    <x v="16"/>
    <n v="45"/>
    <s v="JAIMEG"/>
    <n v="10010"/>
    <s v="EUR"/>
    <n v="10010"/>
    <n v="11611.599999999999"/>
    <n v="399.63"/>
    <n v="399.63"/>
    <n v="463.57079999999996"/>
    <n v="3.9923076923076922E-2"/>
    <x v="2"/>
    <x v="1"/>
    <x v="5"/>
    <x v="2"/>
    <d v="2026-06-02T00:00:00"/>
    <s v="junio"/>
    <n v="2026"/>
    <x v="1"/>
    <x v="0"/>
    <n v="7.0000000000000007E-2"/>
    <n v="371.65589999999997"/>
    <n v="431.12084399999992"/>
    <d v="2025-03-17T00:00:00"/>
  </r>
  <r>
    <x v="0"/>
    <n v="827"/>
    <n v="1"/>
    <d v="2025-11-07T00:00:00"/>
    <d v="2025-11-08T00:00:00"/>
    <d v="2025-11-15T00:00:00"/>
    <x v="20"/>
    <n v="45"/>
    <m/>
    <n v="7090.71"/>
    <s v="USD"/>
    <n v="6098.0105999999996"/>
    <n v="7090.71"/>
    <n v="1590.71"/>
    <n v="1368.0106000000001"/>
    <n v="1590.71"/>
    <n v="0.22433719613409661"/>
    <x v="2"/>
    <x v="1"/>
    <x v="2"/>
    <x v="1"/>
    <d v="2025-12-30T00:00:00"/>
    <s v="diciembre"/>
    <n v="2025"/>
    <x v="0"/>
    <x v="1"/>
    <n v="0.6"/>
    <n v="547.20424000000003"/>
    <n v="634.75691840000002"/>
    <d v="2025-05-30T00:00:00"/>
  </r>
  <r>
    <x v="0"/>
    <n v="828"/>
    <n v="1"/>
    <d v="2025-11-07T00:00:00"/>
    <d v="2025-12-20T00:00:00"/>
    <d v="2025-12-27T00:00:00"/>
    <x v="4"/>
    <n v="45"/>
    <m/>
    <n v="124392"/>
    <s v="MXN"/>
    <n v="5970.8159999999998"/>
    <n v="6965.9520000000002"/>
    <n v="0"/>
    <n v="0"/>
    <n v="0"/>
    <n v="0"/>
    <x v="2"/>
    <x v="1"/>
    <x v="1"/>
    <x v="1"/>
    <d v="2026-02-10T00:00:00"/>
    <s v="febrero"/>
    <n v="2026"/>
    <x v="0"/>
    <x v="0"/>
    <n v="0.05"/>
    <n v="0"/>
    <n v="0"/>
    <d v="2024-10-30T00:00:00"/>
  </r>
  <r>
    <x v="0"/>
    <n v="829"/>
    <n v="1"/>
    <d v="2025-11-08T00:00:00"/>
    <d v="2025-10-24T00:00:00"/>
    <d v="2025-11-03T00:00:00"/>
    <x v="30"/>
    <n v="45"/>
    <m/>
    <n v="6388.26"/>
    <s v="USD"/>
    <n v="5493.9036000000006"/>
    <n v="6388.26"/>
    <n v="0"/>
    <n v="0"/>
    <n v="0"/>
    <n v="0"/>
    <x v="2"/>
    <x v="1"/>
    <x v="0"/>
    <x v="1"/>
    <d v="2025-12-18T00:00:00"/>
    <s v="diciembre"/>
    <n v="2025"/>
    <x v="1"/>
    <x v="1"/>
    <n v="0.4"/>
    <n v="0"/>
    <n v="0"/>
    <d v="2025-07-23T00:00:00"/>
  </r>
  <r>
    <x v="0"/>
    <n v="830"/>
    <n v="0"/>
    <d v="2025-11-10T00:00:00"/>
    <d v="2025-12-24T00:00:00"/>
    <d v="2026-01-02T00:00:00"/>
    <x v="15"/>
    <n v="46"/>
    <s v="JORGEP,MARC1989"/>
    <n v="117747"/>
    <s v="USD"/>
    <n v="101262.42"/>
    <n v="117747"/>
    <n v="13125"/>
    <n v="11287.5"/>
    <n v="13125"/>
    <n v="0.11146780809702159"/>
    <x v="2"/>
    <x v="1"/>
    <x v="1"/>
    <x v="1"/>
    <d v="2026-02-16T00:00:00"/>
    <s v="febrero"/>
    <n v="2026"/>
    <x v="1"/>
    <x v="0"/>
    <n v="7.0000000000000007E-2"/>
    <n v="10497.375"/>
    <n v="12176.955"/>
    <d v="2025-03-17T00:00:00"/>
  </r>
  <r>
    <x v="0"/>
    <n v="831"/>
    <n v="0"/>
    <d v="2025-11-10T00:00:00"/>
    <d v="2025-12-19T00:00:00"/>
    <d v="2026-01-05T00:00:00"/>
    <x v="16"/>
    <n v="46"/>
    <s v="JAIMEG"/>
    <n v="3162.11"/>
    <s v="USD"/>
    <n v="2719.4146000000001"/>
    <n v="3162.11"/>
    <n v="-995.69"/>
    <n v="-856.29340000000002"/>
    <n v="-995.69"/>
    <n v="-0.31488151898574052"/>
    <x v="2"/>
    <x v="1"/>
    <x v="1"/>
    <x v="1"/>
    <d v="2026-02-19T00:00:00"/>
    <s v="febrero"/>
    <n v="2026"/>
    <x v="1"/>
    <x v="0"/>
    <n v="7.0000000000000007E-2"/>
    <n v="-796.35286199999996"/>
    <n v="-923.76931991999993"/>
    <d v="2025-03-17T00:00:00"/>
  </r>
  <r>
    <x v="0"/>
    <n v="832"/>
    <n v="0"/>
    <d v="2025-11-10T00:00:00"/>
    <d v="2025-12-17T00:00:00"/>
    <d v="2025-12-26T00:00:00"/>
    <x v="15"/>
    <n v="46"/>
    <s v="JAIMEG,MARTINB"/>
    <n v="52769.41"/>
    <s v="USD"/>
    <n v="45381.692600000002"/>
    <n v="52769.41"/>
    <n v="5048.3500000000004"/>
    <n v="4341.5810000000001"/>
    <n v="5048.3500000000004"/>
    <n v="9.5668115296343087E-2"/>
    <x v="2"/>
    <x v="1"/>
    <x v="1"/>
    <x v="1"/>
    <d v="2026-02-09T00:00:00"/>
    <s v="febrero"/>
    <n v="2026"/>
    <x v="1"/>
    <x v="0"/>
    <n v="7.0000000000000007E-2"/>
    <n v="4037.6703299999999"/>
    <n v="4683.6975827999995"/>
    <d v="2025-03-17T00:00:00"/>
  </r>
  <r>
    <x v="0"/>
    <n v="833"/>
    <n v="0"/>
    <d v="2025-11-10T00:00:00"/>
    <d v="2025-11-22T00:00:00"/>
    <d v="2025-11-30T00:00:00"/>
    <x v="5"/>
    <n v="46"/>
    <m/>
    <n v="9930"/>
    <s v="USD"/>
    <n v="8539.7999999999993"/>
    <n v="9930"/>
    <n v="1392"/>
    <n v="1197.1199999999999"/>
    <n v="1392"/>
    <n v="0.14018126888217522"/>
    <x v="2"/>
    <x v="1"/>
    <x v="2"/>
    <x v="1"/>
    <d v="2026-01-14T00:00:00"/>
    <s v="enero"/>
    <n v="2026"/>
    <x v="1"/>
    <x v="1"/>
    <n v="0.5"/>
    <n v="598.55999999999995"/>
    <n v="694.32959999999991"/>
    <d v="2024-11-28T00:00:00"/>
  </r>
  <r>
    <x v="0"/>
    <n v="834"/>
    <n v="0"/>
    <d v="2025-11-11T00:00:00"/>
    <d v="2025-12-17T00:00:00"/>
    <d v="2026-01-20T00:00:00"/>
    <x v="23"/>
    <n v="46"/>
    <s v="MARC1989,MARTINB"/>
    <n v="90543.79"/>
    <s v="USD"/>
    <n v="77867.65939999999"/>
    <n v="90543.79"/>
    <n v="10334.39"/>
    <n v="8887.5753999999997"/>
    <n v="10334.39"/>
    <n v="0.11413692755737308"/>
    <x v="2"/>
    <x v="1"/>
    <x v="1"/>
    <x v="1"/>
    <d v="2026-03-06T00:00:00"/>
    <s v="marzo"/>
    <n v="2026"/>
    <x v="1"/>
    <x v="0"/>
    <n v="7.0000000000000007E-2"/>
    <n v="8265.4451219999992"/>
    <n v="9587.9163415199982"/>
    <d v="2025-03-17T00:00:00"/>
  </r>
  <r>
    <x v="0"/>
    <n v="835"/>
    <n v="0"/>
    <d v="2025-11-11T00:00:00"/>
    <d v="2026-04-18T00:00:00"/>
    <d v="2026-05-03T00:00:00"/>
    <x v="7"/>
    <n v="46"/>
    <m/>
    <n v="68976.97"/>
    <s v="USD"/>
    <n v="59320.194199999998"/>
    <n v="68976.97"/>
    <n v="7424.28"/>
    <n v="6384.8807999999999"/>
    <n v="7424.28"/>
    <n v="0.10763418572894692"/>
    <x v="2"/>
    <x v="1"/>
    <x v="9"/>
    <x v="2"/>
    <d v="2026-06-17T00:00:00"/>
    <s v="junio"/>
    <n v="2026"/>
    <x v="0"/>
    <x v="1"/>
    <n v="0.5"/>
    <n v="3192.4404"/>
    <n v="3703.2308639999997"/>
    <d v="2025-01-08T00:00:00"/>
  </r>
  <r>
    <x v="0"/>
    <n v="836"/>
    <n v="1"/>
    <d v="2025-11-12T00:00:00"/>
    <d v="2025-12-04T00:00:00"/>
    <d v="2025-12-26T00:00:00"/>
    <x v="32"/>
    <n v="46"/>
    <s v="MARTINB"/>
    <n v="27115.5"/>
    <s v="USD"/>
    <n v="23319.329999999998"/>
    <n v="27115.5"/>
    <n v="100"/>
    <n v="86"/>
    <n v="100"/>
    <n v="3.687927569102543E-3"/>
    <x v="2"/>
    <x v="1"/>
    <x v="1"/>
    <x v="1"/>
    <d v="2026-02-09T00:00:00"/>
    <s v="febrero"/>
    <n v="2026"/>
    <x v="1"/>
    <x v="1"/>
    <n v="0.4"/>
    <n v="51.6"/>
    <n v="59.855999999999995"/>
    <d v="2025-10-01T00:00:00"/>
  </r>
  <r>
    <x v="0"/>
    <n v="837"/>
    <n v="0"/>
    <d v="2025-11-12T00:00:00"/>
    <d v="2026-01-11T00:00:00"/>
    <d v="2026-01-18T00:00:00"/>
    <x v="27"/>
    <n v="46"/>
    <m/>
    <n v="6537.37"/>
    <s v="USD"/>
    <n v="5622.1381999999994"/>
    <n v="6537.37"/>
    <n v="369.14"/>
    <n v="317.46039999999999"/>
    <n v="369.14"/>
    <n v="5.6466132404927372E-2"/>
    <x v="2"/>
    <x v="1"/>
    <x v="7"/>
    <x v="2"/>
    <d v="2026-03-04T00:00:00"/>
    <s v="marzo"/>
    <n v="2026"/>
    <x v="0"/>
    <x v="1"/>
    <n v="0.65"/>
    <n v="111.11113999999998"/>
    <n v="128.88892239999996"/>
    <d v="2025-07-14T00:00:00"/>
  </r>
  <r>
    <x v="0"/>
    <n v="838"/>
    <n v="0"/>
    <d v="2025-11-12T00:00:00"/>
    <d v="2026-03-23T00:00:00"/>
    <d v="2026-04-04T00:00:00"/>
    <x v="7"/>
    <n v="46"/>
    <m/>
    <n v="36173.800000000003"/>
    <s v="USD"/>
    <n v="31109.468000000001"/>
    <n v="36173.800000000003"/>
    <n v="3299.52"/>
    <n v="2837.5871999999999"/>
    <n v="3299.52"/>
    <n v="9.1212977348246516E-2"/>
    <x v="2"/>
    <x v="1"/>
    <x v="5"/>
    <x v="2"/>
    <d v="2026-05-19T00:00:00"/>
    <s v="mayo"/>
    <n v="2026"/>
    <x v="0"/>
    <x v="1"/>
    <n v="0.5"/>
    <n v="1418.7936"/>
    <n v="1645.8005759999999"/>
    <d v="2025-01-08T00:00:00"/>
  </r>
  <r>
    <x v="0"/>
    <n v="839"/>
    <n v="0"/>
    <d v="2025-11-12T00:00:00"/>
    <d v="2025-12-18T00:00:00"/>
    <d v="2025-12-18T00:00:00"/>
    <x v="10"/>
    <n v="46"/>
    <m/>
    <n v="41196.300000000003"/>
    <s v="MXN"/>
    <n v="1977.4224000000002"/>
    <n v="2306.9928"/>
    <n v="664.3"/>
    <n v="31.886399999999998"/>
    <n v="37.200800000000001"/>
    <n v="1.6125234547762782E-2"/>
    <x v="2"/>
    <x v="1"/>
    <x v="1"/>
    <x v="1"/>
    <d v="2026-02-01T00:00:00"/>
    <s v="febrero"/>
    <n v="2026"/>
    <x v="0"/>
    <x v="0"/>
    <n v="0"/>
    <n v="31.886399999999998"/>
    <n v="36.988223999999995"/>
    <d v="2024-09-17T00:00:00"/>
  </r>
  <r>
    <x v="0"/>
    <n v="840"/>
    <n v="0"/>
    <d v="2025-11-13T00:00:00"/>
    <d v="2025-11-19T00:00:00"/>
    <d v="2025-11-26T00:00:00"/>
    <x v="16"/>
    <n v="46"/>
    <s v="JAIMEG"/>
    <n v="6083.58"/>
    <s v="USD"/>
    <n v="5231.8787999999995"/>
    <n v="6083.58"/>
    <n v="0"/>
    <n v="0"/>
    <n v="0"/>
    <n v="0"/>
    <x v="2"/>
    <x v="1"/>
    <x v="2"/>
    <x v="1"/>
    <d v="2026-01-10T00:00:00"/>
    <s v="enero"/>
    <n v="2026"/>
    <x v="1"/>
    <x v="0"/>
    <n v="7.0000000000000007E-2"/>
    <n v="0"/>
    <n v="0"/>
    <d v="2025-03-17T00:00:00"/>
  </r>
  <r>
    <x v="0"/>
    <n v="841"/>
    <n v="1"/>
    <d v="2025-11-13T00:00:00"/>
    <d v="2025-12-26T00:00:00"/>
    <d v="2026-01-06T00:00:00"/>
    <x v="6"/>
    <n v="46"/>
    <m/>
    <n v="56571.9"/>
    <s v="USD"/>
    <n v="48651.834000000003"/>
    <n v="56571.9"/>
    <n v="5286.72"/>
    <n v="4546.5792000000001"/>
    <n v="5286.72"/>
    <n v="9.3451342450934116E-2"/>
    <x v="2"/>
    <x v="1"/>
    <x v="1"/>
    <x v="1"/>
    <d v="2026-02-20T00:00:00"/>
    <s v="febrero"/>
    <n v="2026"/>
    <x v="0"/>
    <x v="1"/>
    <n v="0.75"/>
    <n v="1136.6448"/>
    <n v="1318.5079679999999"/>
    <d v="2024-09-01T00:00:00"/>
  </r>
  <r>
    <x v="0"/>
    <n v="842"/>
    <n v="0"/>
    <d v="2025-11-14T00:00:00"/>
    <d v="2026-02-13T00:00:00"/>
    <d v="2026-02-20T00:00:00"/>
    <x v="27"/>
    <n v="46"/>
    <m/>
    <n v="1210.2"/>
    <s v="USD"/>
    <n v="1040.7719999999999"/>
    <n v="1210.2"/>
    <n v="1"/>
    <n v="0.86"/>
    <n v="1"/>
    <n v="8.2630970087588837E-4"/>
    <x v="2"/>
    <x v="1"/>
    <x v="8"/>
    <x v="2"/>
    <d v="2026-04-06T00:00:00"/>
    <s v="abril"/>
    <n v="2026"/>
    <x v="0"/>
    <x v="1"/>
    <n v="0.65"/>
    <n v="0.30099999999999993"/>
    <n v="0.34915999999999991"/>
    <d v="2025-07-14T00:00:00"/>
  </r>
  <r>
    <x v="0"/>
    <n v="843"/>
    <n v="0"/>
    <d v="2025-11-17T00:00:00"/>
    <d v="2025-11-23T00:00:00"/>
    <d v="2026-01-17T00:00:00"/>
    <x v="6"/>
    <n v="47"/>
    <m/>
    <n v="4699.7"/>
    <s v="USD"/>
    <n v="4041.7419999999997"/>
    <n v="4699.7"/>
    <n v="378.45"/>
    <n v="325.46699999999998"/>
    <n v="378.45"/>
    <n v="8.0526416579781684E-2"/>
    <x v="2"/>
    <x v="1"/>
    <x v="2"/>
    <x v="1"/>
    <d v="2026-03-03T00:00:00"/>
    <s v="marzo"/>
    <n v="2026"/>
    <x v="0"/>
    <x v="1"/>
    <n v="0.75"/>
    <n v="81.366749999999996"/>
    <n v="94.385429999999985"/>
    <d v="2024-09-01T00:00:00"/>
  </r>
  <r>
    <x v="0"/>
    <n v="844"/>
    <n v="0"/>
    <d v="2025-11-18T00:00:00"/>
    <d v="2025-12-25T00:00:00"/>
    <d v="2025-12-30T00:00:00"/>
    <x v="9"/>
    <n v="47"/>
    <s v="MARC1989"/>
    <n v="12165.93"/>
    <s v="EUR"/>
    <n v="12165.93"/>
    <n v="14112.478799999999"/>
    <n v="1216.5899999999999"/>
    <n v="1216.5899999999999"/>
    <n v="1411.2443999999998"/>
    <n v="9.9999753409726985E-2"/>
    <x v="2"/>
    <x v="1"/>
    <x v="1"/>
    <x v="1"/>
    <d v="2026-02-13T00:00:00"/>
    <s v="febrero"/>
    <n v="2026"/>
    <x v="0"/>
    <x v="0"/>
    <n v="0.05"/>
    <n v="1155.7604999999999"/>
    <n v="1340.6821799999998"/>
    <d v="2025-03-03T00:00:00"/>
  </r>
  <r>
    <x v="0"/>
    <n v="845"/>
    <n v="0"/>
    <d v="2025-11-18T00:00:00"/>
    <d v="2026-04-02T00:00:00"/>
    <d v="2026-04-11T00:00:00"/>
    <x v="2"/>
    <n v="47"/>
    <m/>
    <n v="8685.09"/>
    <s v="USD"/>
    <n v="7469.1773999999996"/>
    <n v="8685.09"/>
    <n v="1025.07"/>
    <n v="881.5601999999999"/>
    <n v="1025.07"/>
    <n v="0.11802641077985374"/>
    <x v="2"/>
    <x v="1"/>
    <x v="9"/>
    <x v="2"/>
    <d v="2026-05-26T00:00:00"/>
    <s v="mayo"/>
    <n v="2026"/>
    <x v="0"/>
    <x v="1"/>
    <n v="0.5"/>
    <n v="440.78009999999995"/>
    <n v="511.30491599999988"/>
    <d v="2024-09-01T00:00:00"/>
  </r>
  <r>
    <x v="0"/>
    <n v="846"/>
    <n v="0"/>
    <d v="2025-11-18T00:00:00"/>
    <d v="2026-03-27T00:00:00"/>
    <d v="2026-04-04T00:00:00"/>
    <x v="9"/>
    <n v="47"/>
    <m/>
    <n v="106061.2"/>
    <s v="USD"/>
    <n v="91212.631999999998"/>
    <n v="106061.2"/>
    <n v="581.70000000000005"/>
    <n v="500.26200000000006"/>
    <n v="581.70000000000005"/>
    <n v="5.4845692864119965E-3"/>
    <x v="2"/>
    <x v="1"/>
    <x v="5"/>
    <x v="2"/>
    <d v="2026-05-19T00:00:00"/>
    <s v="mayo"/>
    <n v="2026"/>
    <x v="0"/>
    <x v="0"/>
    <n v="0.05"/>
    <n v="475.24890000000005"/>
    <n v="551.288724"/>
    <d v="2025-03-03T00:00:00"/>
  </r>
  <r>
    <x v="0"/>
    <n v="847"/>
    <n v="1"/>
    <d v="2025-11-19T00:00:00"/>
    <d v="2025-11-21T00:00:00"/>
    <d v="2025-11-21T00:00:00"/>
    <x v="1"/>
    <n v="47"/>
    <m/>
    <n v="1300.47"/>
    <s v="USD"/>
    <n v="1118.4041999999999"/>
    <n v="1300.47"/>
    <n v="221.94"/>
    <n v="190.86840000000001"/>
    <n v="221.94"/>
    <n v="0.17066137627165565"/>
    <x v="2"/>
    <x v="1"/>
    <x v="2"/>
    <x v="1"/>
    <d v="2026-01-05T00:00:00"/>
    <s v="enero"/>
    <n v="2026"/>
    <x v="0"/>
    <x v="0"/>
    <n v="0"/>
    <n v="190.86840000000001"/>
    <n v="221.40734399999999"/>
    <d v="2024-09-17T00:00:00"/>
  </r>
  <r>
    <x v="0"/>
    <n v="848"/>
    <n v="0"/>
    <d v="2025-11-19T00:00:00"/>
    <d v="2025-12-18T00:00:00"/>
    <d v="2026-01-07T00:00:00"/>
    <x v="4"/>
    <n v="47"/>
    <m/>
    <n v="85720.99"/>
    <s v="USD"/>
    <n v="73720.051399999997"/>
    <n v="85720.99"/>
    <n v="13764.13"/>
    <n v="11837.1518"/>
    <n v="13764.13"/>
    <n v="0.16056895749804104"/>
    <x v="2"/>
    <x v="1"/>
    <x v="1"/>
    <x v="1"/>
    <d v="2026-02-21T00:00:00"/>
    <s v="febrero"/>
    <n v="2026"/>
    <x v="0"/>
    <x v="0"/>
    <n v="0.05"/>
    <n v="11245.29421"/>
    <n v="13044.5412836"/>
    <d v="2024-10-30T00:00:00"/>
  </r>
  <r>
    <x v="0"/>
    <n v="849"/>
    <n v="0"/>
    <d v="2025-11-19T00:00:00"/>
    <d v="2025-12-22T00:00:00"/>
    <d v="2025-12-27T00:00:00"/>
    <x v="3"/>
    <n v="47"/>
    <m/>
    <n v="4046.02"/>
    <s v="USD"/>
    <n v="3479.5771999999997"/>
    <n v="4046.02"/>
    <n v="483.8"/>
    <n v="416.06799999999998"/>
    <n v="483.8"/>
    <n v="0.11957429770490507"/>
    <x v="2"/>
    <x v="1"/>
    <x v="1"/>
    <x v="1"/>
    <d v="2026-02-10T00:00:00"/>
    <s v="febrero"/>
    <n v="2026"/>
    <x v="0"/>
    <x v="1"/>
    <n v="0.5"/>
    <n v="208.03399999999999"/>
    <n v="241.31943999999999"/>
    <d v="2024-12-13T00:00:00"/>
  </r>
  <r>
    <x v="0"/>
    <n v="850"/>
    <n v="1"/>
    <d v="2025-11-19T00:00:00"/>
    <d v="2025-12-25T00:00:00"/>
    <d v="2026-01-07T00:00:00"/>
    <x v="22"/>
    <n v="47"/>
    <s v="EDUARDOH"/>
    <n v="179899.82"/>
    <s v="USD"/>
    <n v="154713.84520000001"/>
    <n v="179899.82"/>
    <n v="20317.05"/>
    <n v="17472.663"/>
    <n v="20317.05"/>
    <n v="0.1129353547991321"/>
    <x v="2"/>
    <x v="1"/>
    <x v="1"/>
    <x v="1"/>
    <d v="2026-02-21T00:00:00"/>
    <s v="febrero"/>
    <n v="2026"/>
    <x v="0"/>
    <x v="1"/>
    <n v="0.6"/>
    <n v="6989.0652000000009"/>
    <n v="8107.3156320000007"/>
    <d v="2025-03-24T00:00:00"/>
  </r>
  <r>
    <x v="0"/>
    <n v="851"/>
    <n v="0"/>
    <d v="2025-11-20T00:00:00"/>
    <d v="2025-11-26T00:00:00"/>
    <d v="2025-11-28T00:00:00"/>
    <x v="10"/>
    <n v="47"/>
    <m/>
    <n v="430"/>
    <s v="USD"/>
    <n v="369.8"/>
    <n v="430"/>
    <n v="71.42"/>
    <n v="61.421199999999999"/>
    <n v="71.42"/>
    <n v="0.16609302325581393"/>
    <x v="2"/>
    <x v="1"/>
    <x v="2"/>
    <x v="1"/>
    <d v="2026-01-12T00:00:00"/>
    <s v="enero"/>
    <n v="2026"/>
    <x v="0"/>
    <x v="0"/>
    <n v="0"/>
    <n v="61.421199999999999"/>
    <n v="71.248591999999988"/>
    <d v="2024-09-17T00:00:00"/>
  </r>
  <r>
    <x v="0"/>
    <n v="852"/>
    <n v="0"/>
    <d v="2025-11-21T00:00:00"/>
    <d v="2026-04-04T00:00:00"/>
    <d v="2026-04-11T00:00:00"/>
    <x v="9"/>
    <n v="47"/>
    <s v="JAIMEG"/>
    <n v="11149.92"/>
    <s v="USD"/>
    <n v="9588.9311999999991"/>
    <n v="11149.92"/>
    <n v="1115"/>
    <n v="958.9"/>
    <n v="1115"/>
    <n v="0.10000071749393719"/>
    <x v="2"/>
    <x v="1"/>
    <x v="9"/>
    <x v="2"/>
    <d v="2026-05-26T00:00:00"/>
    <s v="mayo"/>
    <n v="2026"/>
    <x v="0"/>
    <x v="0"/>
    <n v="0.05"/>
    <n v="910.95499999999993"/>
    <n v="1056.7077999999999"/>
    <d v="2025-03-03T00:00:00"/>
  </r>
  <r>
    <x v="0"/>
    <n v="854"/>
    <n v="0"/>
    <d v="2025-11-24T00:00:00"/>
    <d v="2025-11-20T00:00:00"/>
    <d v="2025-11-21T00:00:00"/>
    <x v="8"/>
    <n v="48"/>
    <m/>
    <n v="2588.88"/>
    <s v="USD"/>
    <n v="2226.4367999999999"/>
    <n v="2588.88"/>
    <n v="0"/>
    <n v="0"/>
    <n v="0"/>
    <n v="0"/>
    <x v="2"/>
    <x v="1"/>
    <x v="2"/>
    <x v="1"/>
    <d v="2026-01-05T00:00:00"/>
    <s v="enero"/>
    <n v="2026"/>
    <x v="0"/>
    <x v="1"/>
    <n v="0.5"/>
    <n v="0"/>
    <n v="0"/>
    <d v="2025-01-20T00:00:00"/>
  </r>
  <r>
    <x v="0"/>
    <n v="855"/>
    <n v="0"/>
    <d v="2025-11-24T00:00:00"/>
    <d v="2026-08-26T00:00:00"/>
    <d v="2026-09-06T00:00:00"/>
    <x v="7"/>
    <n v="48"/>
    <m/>
    <n v="14330.62"/>
    <s v="USD"/>
    <n v="12324.333200000001"/>
    <n v="14330.62"/>
    <n v="2178.65"/>
    <n v="1873.6390000000001"/>
    <n v="2178.65"/>
    <n v="0.15202761639063767"/>
    <x v="2"/>
    <x v="1"/>
    <x v="11"/>
    <x v="2"/>
    <d v="2026-10-21T00:00:00"/>
    <s v="octubre"/>
    <n v="2026"/>
    <x v="0"/>
    <x v="1"/>
    <n v="0.5"/>
    <n v="936.81950000000006"/>
    <n v="1086.7106200000001"/>
    <d v="2025-01-08T00:00:00"/>
  </r>
  <r>
    <x v="0"/>
    <n v="856"/>
    <n v="1"/>
    <d v="2025-11-24T00:00:00"/>
    <d v="2025-11-21T00:00:00"/>
    <d v="2025-11-24T00:00:00"/>
    <x v="33"/>
    <n v="48"/>
    <m/>
    <n v="8775"/>
    <s v="EUR"/>
    <n v="8775"/>
    <n v="10179"/>
    <n v="797.73"/>
    <n v="797.73"/>
    <n v="925.36680000000001"/>
    <n v="9.0909401709401705E-2"/>
    <x v="2"/>
    <x v="1"/>
    <x v="2"/>
    <x v="1"/>
    <d v="2026-01-08T00:00:00"/>
    <s v="enero"/>
    <n v="2026"/>
    <x v="0"/>
    <x v="1"/>
    <n v="0.5"/>
    <n v="398.86500000000001"/>
    <n v="462.68340000000001"/>
    <d v="2025-11-18T00:00:00"/>
  </r>
  <r>
    <x v="0"/>
    <n v="857"/>
    <n v="1"/>
    <d v="2025-11-24T00:00:00"/>
    <d v="2025-11-23T00:00:00"/>
    <d v="2025-11-26T00:00:00"/>
    <x v="33"/>
    <n v="48"/>
    <m/>
    <n v="9081"/>
    <s v="EUR"/>
    <n v="9081"/>
    <n v="10533.96"/>
    <n v="825.55"/>
    <n v="825.55"/>
    <n v="957.63799999999992"/>
    <n v="9.0909591454685607E-2"/>
    <x v="2"/>
    <x v="1"/>
    <x v="2"/>
    <x v="1"/>
    <d v="2026-01-10T00:00:00"/>
    <s v="enero"/>
    <n v="2026"/>
    <x v="0"/>
    <x v="1"/>
    <n v="0.5"/>
    <n v="412.77499999999998"/>
    <n v="478.81899999999996"/>
    <d v="2025-11-18T00:00:00"/>
  </r>
  <r>
    <x v="0"/>
    <n v="858"/>
    <n v="1"/>
    <d v="2025-11-24T00:00:00"/>
    <d v="2025-11-14T00:00:00"/>
    <d v="2025-11-17T00:00:00"/>
    <x v="8"/>
    <n v="48"/>
    <m/>
    <n v="6523.9"/>
    <s v="USD"/>
    <n v="5610.5539999999992"/>
    <n v="6523.9"/>
    <n v="541.1"/>
    <n v="465.346"/>
    <n v="541.1"/>
    <n v="8.294118548720858E-2"/>
    <x v="2"/>
    <x v="1"/>
    <x v="2"/>
    <x v="1"/>
    <d v="2026-01-01T00:00:00"/>
    <s v="enero"/>
    <n v="2026"/>
    <x v="0"/>
    <x v="1"/>
    <n v="0.5"/>
    <n v="232.673"/>
    <n v="269.90067999999997"/>
    <d v="2025-01-20T00:00:00"/>
  </r>
  <r>
    <x v="0"/>
    <n v="859"/>
    <n v="0"/>
    <d v="2025-11-24T00:00:00"/>
    <d v="2026-11-25T00:00:00"/>
    <d v="2026-11-29T00:00:00"/>
    <x v="33"/>
    <n v="48"/>
    <m/>
    <n v="72800"/>
    <s v="USD"/>
    <n v="62608"/>
    <n v="72800"/>
    <n v="1820"/>
    <n v="1565.2"/>
    <n v="1820"/>
    <n v="2.5000000000000001E-2"/>
    <x v="2"/>
    <x v="1"/>
    <x v="2"/>
    <x v="2"/>
    <d v="2027-01-13T00:00:00"/>
    <s v="enero"/>
    <n v="2027"/>
    <x v="0"/>
    <x v="1"/>
    <n v="0.5"/>
    <n v="782.6"/>
    <n v="907.81599999999992"/>
    <d v="2025-11-18T00:00:00"/>
  </r>
  <r>
    <x v="0"/>
    <n v="860"/>
    <n v="1"/>
    <d v="2025-11-24T00:00:00"/>
    <d v="2025-12-12T00:00:00"/>
    <d v="2025-12-15T00:00:00"/>
    <x v="8"/>
    <n v="48"/>
    <m/>
    <n v="10493"/>
    <s v="GBP"/>
    <n v="12066.949999999999"/>
    <n v="14060.62"/>
    <n v="1311.57"/>
    <n v="1508.3054999999997"/>
    <n v="1757.5038"/>
    <n v="0.12499475841036881"/>
    <x v="2"/>
    <x v="1"/>
    <x v="1"/>
    <x v="1"/>
    <d v="2026-01-29T00:00:00"/>
    <s v="enero"/>
    <n v="2026"/>
    <x v="0"/>
    <x v="1"/>
    <n v="0.5"/>
    <n v="754.15274999999986"/>
    <n v="874.81718999999975"/>
    <d v="2025-01-20T00:00:00"/>
  </r>
  <r>
    <x v="0"/>
    <n v="861"/>
    <n v="0"/>
    <d v="2025-11-24T00:00:00"/>
    <d v="2025-09-30T00:00:00"/>
    <d v="2025-10-02T00:00:00"/>
    <x v="8"/>
    <n v="48"/>
    <m/>
    <n v="275.92"/>
    <s v="EUR"/>
    <n v="275.92"/>
    <n v="320.06720000000001"/>
    <n v="27.59"/>
    <n v="27.59"/>
    <n v="32.004399999999997"/>
    <n v="9.9992751522180331E-2"/>
    <x v="2"/>
    <x v="1"/>
    <x v="6"/>
    <x v="1"/>
    <d v="2025-11-16T00:00:00"/>
    <s v="noviembre"/>
    <n v="2025"/>
    <x v="0"/>
    <x v="1"/>
    <n v="0.5"/>
    <n v="13.795"/>
    <n v="16.002199999999998"/>
    <d v="2025-01-20T00:00:00"/>
  </r>
  <r>
    <x v="0"/>
    <n v="862"/>
    <n v="1"/>
    <d v="2025-11-24T00:00:00"/>
    <d v="2025-12-17T00:00:00"/>
    <d v="2025-12-18T00:00:00"/>
    <x v="4"/>
    <n v="48"/>
    <m/>
    <n v="263.72000000000003"/>
    <s v="USD"/>
    <n v="226.79920000000001"/>
    <n v="263.72000000000003"/>
    <n v="0"/>
    <n v="0"/>
    <n v="0"/>
    <n v="0"/>
    <x v="2"/>
    <x v="1"/>
    <x v="1"/>
    <x v="1"/>
    <d v="2026-02-01T00:00:00"/>
    <s v="febrero"/>
    <n v="2026"/>
    <x v="0"/>
    <x v="0"/>
    <n v="0.05"/>
    <n v="0"/>
    <n v="0"/>
    <d v="2024-10-30T00:00:00"/>
  </r>
  <r>
    <x v="0"/>
    <n v="863"/>
    <n v="1"/>
    <d v="2025-11-25T00:00:00"/>
    <d v="2025-12-29T00:00:00"/>
    <d v="2026-01-03T00:00:00"/>
    <x v="6"/>
    <n v="48"/>
    <m/>
    <n v="14492.61"/>
    <s v="EUR"/>
    <n v="14492.61"/>
    <n v="16811.427599999999"/>
    <n v="1992.61"/>
    <n v="1992.61"/>
    <n v="2311.4275999999995"/>
    <n v="0.13749145254029466"/>
    <x v="2"/>
    <x v="1"/>
    <x v="1"/>
    <x v="1"/>
    <d v="2026-02-17T00:00:00"/>
    <s v="febrero"/>
    <n v="2026"/>
    <x v="0"/>
    <x v="1"/>
    <n v="0.75"/>
    <n v="498.15249999999992"/>
    <n v="577.85689999999988"/>
    <d v="2024-09-01T00:00:00"/>
  </r>
  <r>
    <x v="0"/>
    <n v="864"/>
    <n v="1"/>
    <d v="2025-11-26T00:00:00"/>
    <d v="2025-12-15T00:00:00"/>
    <d v="2025-12-15T00:00:00"/>
    <x v="24"/>
    <n v="48"/>
    <s v="ISRAELB,MARC1989"/>
    <n v="287.76"/>
    <s v="USD"/>
    <n v="247.47359999999998"/>
    <n v="287.76"/>
    <n v="36.450000000000003"/>
    <n v="31.347000000000001"/>
    <n v="36.450000000000003"/>
    <n v="0.12666805671392828"/>
    <x v="2"/>
    <x v="1"/>
    <x v="1"/>
    <x v="1"/>
    <d v="2026-01-29T00:00:00"/>
    <s v="enero"/>
    <n v="2026"/>
    <x v="0"/>
    <x v="0"/>
    <n v="0"/>
    <n v="31.347000000000001"/>
    <n v="36.362519999999996"/>
    <d v="2025-07-07T00:00:00"/>
  </r>
  <r>
    <x v="0"/>
    <n v="867"/>
    <n v="0"/>
    <d v="2025-11-27T00:00:00"/>
    <d v="2026-05-27T00:00:00"/>
    <d v="2026-06-02T00:00:00"/>
    <x v="16"/>
    <n v="48"/>
    <s v="ANDREAG,JAIMEG"/>
    <n v="16067.26"/>
    <s v="EUR"/>
    <n v="16067.26"/>
    <n v="18638.0216"/>
    <n v="3410.67"/>
    <n v="3410.67"/>
    <n v="3956.3771999999999"/>
    <n v="0.21227452596148938"/>
    <x v="2"/>
    <x v="1"/>
    <x v="4"/>
    <x v="2"/>
    <d v="2026-07-17T00:00:00"/>
    <s v="julio"/>
    <n v="2026"/>
    <x v="1"/>
    <x v="0"/>
    <n v="7.0000000000000007E-2"/>
    <n v="3171.9231"/>
    <n v="3679.4307959999996"/>
    <d v="2025-03-17T00:00:00"/>
  </r>
  <r>
    <x v="0"/>
    <n v="868"/>
    <n v="1"/>
    <d v="2025-11-27T00:00:00"/>
    <d v="2025-12-26T00:00:00"/>
    <d v="2026-01-09T00:00:00"/>
    <x v="1"/>
    <n v="48"/>
    <m/>
    <n v="7904.33"/>
    <s v="USD"/>
    <n v="6797.7237999999998"/>
    <n v="7904.33"/>
    <n v="165.25"/>
    <n v="142.11500000000001"/>
    <n v="165.25"/>
    <n v="2.0906262769899538E-2"/>
    <x v="2"/>
    <x v="1"/>
    <x v="1"/>
    <x v="1"/>
    <d v="2026-02-23T00:00:00"/>
    <s v="febrero"/>
    <n v="2026"/>
    <x v="0"/>
    <x v="0"/>
    <n v="0"/>
    <n v="142.11500000000001"/>
    <n v="164.85339999999999"/>
    <d v="2024-09-17T00:00:00"/>
  </r>
  <r>
    <x v="0"/>
    <n v="869"/>
    <n v="1"/>
    <d v="2025-11-28T00:00:00"/>
    <d v="2025-12-02T00:00:00"/>
    <d v="2025-12-05T00:00:00"/>
    <x v="1"/>
    <n v="48"/>
    <m/>
    <n v="1335.81"/>
    <s v="USD"/>
    <n v="1148.7965999999999"/>
    <n v="1335.81"/>
    <n v="56.2"/>
    <n v="48.332000000000001"/>
    <n v="56.2"/>
    <n v="4.2071851535772309E-2"/>
    <x v="2"/>
    <x v="1"/>
    <x v="1"/>
    <x v="1"/>
    <d v="2026-01-19T00:00:00"/>
    <s v="enero"/>
    <n v="2026"/>
    <x v="0"/>
    <x v="0"/>
    <n v="0"/>
    <n v="48.332000000000001"/>
    <n v="56.06512"/>
    <d v="2024-09-17T00:00:00"/>
  </r>
  <r>
    <x v="0"/>
    <n v="870"/>
    <n v="0"/>
    <d v="2025-12-01T00:00:00"/>
    <d v="2026-04-26T00:00:00"/>
    <d v="2026-05-02T00:00:00"/>
    <x v="20"/>
    <n v="49"/>
    <m/>
    <n v="19002"/>
    <s v="USD"/>
    <n v="16341.72"/>
    <n v="19002"/>
    <n v="2850.3"/>
    <n v="2451.2580000000003"/>
    <n v="2850.3"/>
    <n v="0.15000000000000002"/>
    <x v="3"/>
    <x v="1"/>
    <x v="9"/>
    <x v="2"/>
    <d v="2026-06-16T00:00:00"/>
    <s v="junio"/>
    <n v="2026"/>
    <x v="0"/>
    <x v="1"/>
    <n v="0.6"/>
    <n v="980.50320000000011"/>
    <n v="1137.3837120000001"/>
    <d v="2025-05-30T00:00:00"/>
  </r>
  <r>
    <x v="0"/>
    <n v="871"/>
    <n v="1"/>
    <d v="2025-12-01T00:00:00"/>
    <d v="2025-12-02T00:00:00"/>
    <d v="2025-12-02T00:00:00"/>
    <x v="4"/>
    <n v="49"/>
    <m/>
    <n v="104592"/>
    <s v="MXN"/>
    <n v="5020.4160000000002"/>
    <n v="5857.152"/>
    <n v="800"/>
    <n v="38.4"/>
    <n v="44.800000000000004"/>
    <n v="7.6487685482637289E-3"/>
    <x v="3"/>
    <x v="1"/>
    <x v="1"/>
    <x v="1"/>
    <d v="2026-01-16T00:00:00"/>
    <s v="enero"/>
    <n v="2026"/>
    <x v="0"/>
    <x v="0"/>
    <n v="0.05"/>
    <n v="36.479999999999997"/>
    <n v="42.316799999999994"/>
    <d v="2024-10-30T00:00:00"/>
  </r>
  <r>
    <x v="0"/>
    <n v="873"/>
    <n v="0"/>
    <d v="2025-12-02T00:00:00"/>
    <d v="2025-10-27T00:00:00"/>
    <d v="2025-12-31T00:00:00"/>
    <x v="24"/>
    <n v="49"/>
    <s v="MARC1989"/>
    <n v="4827"/>
    <s v="USD"/>
    <n v="4151.22"/>
    <n v="4827"/>
    <n v="536.09"/>
    <n v="461.03740000000005"/>
    <n v="536.09"/>
    <n v="0.11106070022788482"/>
    <x v="3"/>
    <x v="1"/>
    <x v="0"/>
    <x v="1"/>
    <d v="2026-02-14T00:00:00"/>
    <s v="febrero"/>
    <n v="2026"/>
    <x v="0"/>
    <x v="0"/>
    <n v="0"/>
    <n v="461.03740000000005"/>
    <n v="534.80338400000005"/>
    <d v="2025-07-07T00:00:00"/>
  </r>
  <r>
    <x v="0"/>
    <n v="874"/>
    <n v="0"/>
    <d v="2025-12-02T00:00:00"/>
    <d v="2026-07-27T00:00:00"/>
    <d v="2026-08-02T00:00:00"/>
    <x v="20"/>
    <n v="49"/>
    <m/>
    <n v="18040"/>
    <s v="USD"/>
    <n v="15514.4"/>
    <n v="18040"/>
    <n v="2962"/>
    <n v="2547.3200000000002"/>
    <n v="2962"/>
    <n v="0.16419068736141909"/>
    <x v="3"/>
    <x v="1"/>
    <x v="3"/>
    <x v="2"/>
    <d v="2026-09-16T00:00:00"/>
    <s v="septiembre"/>
    <n v="2026"/>
    <x v="0"/>
    <x v="1"/>
    <n v="0.6"/>
    <n v="1018.9280000000001"/>
    <n v="1181.9564800000001"/>
    <d v="2025-05-30T00:00:00"/>
  </r>
  <r>
    <x v="0"/>
    <n v="875"/>
    <n v="0"/>
    <d v="2025-12-02T00:00:00"/>
    <d v="2026-01-03T00:00:00"/>
    <d v="2026-01-07T00:00:00"/>
    <x v="1"/>
    <n v="49"/>
    <s v="MARIELLAP"/>
    <n v="6617.34"/>
    <s v="USD"/>
    <n v="5690.9124000000002"/>
    <n v="6617.34"/>
    <n v="284.42"/>
    <n v="244.60120000000001"/>
    <n v="284.42"/>
    <n v="4.2981016541389742E-2"/>
    <x v="3"/>
    <x v="1"/>
    <x v="7"/>
    <x v="2"/>
    <d v="2026-02-21T00:00:00"/>
    <s v="febrero"/>
    <n v="2026"/>
    <x v="0"/>
    <x v="0"/>
    <n v="0"/>
    <n v="244.60120000000001"/>
    <n v="283.737392"/>
    <d v="2024-09-17T00:00:00"/>
  </r>
  <r>
    <x v="0"/>
    <n v="876"/>
    <n v="1"/>
    <d v="2025-12-02T00:00:00"/>
    <d v="2025-05-30T00:00:00"/>
    <d v="2025-06-01T00:00:00"/>
    <x v="7"/>
    <n v="49"/>
    <m/>
    <n v="508.64"/>
    <s v="USD"/>
    <n v="437.43039999999996"/>
    <n v="508.64"/>
    <n v="39.79"/>
    <n v="34.2194"/>
    <n v="39.79"/>
    <n v="7.8228216420257957E-2"/>
    <x v="3"/>
    <x v="1"/>
    <x v="4"/>
    <x v="1"/>
    <d v="2025-07-16T00:00:00"/>
    <s v="julio"/>
    <n v="2025"/>
    <x v="0"/>
    <x v="1"/>
    <n v="0.5"/>
    <n v="17.1097"/>
    <n v="19.847251999999997"/>
    <d v="2025-01-08T00:00:00"/>
  </r>
  <r>
    <x v="0"/>
    <n v="877"/>
    <n v="1"/>
    <d v="2025-12-02T00:00:00"/>
    <d v="2025-11-17T00:00:00"/>
    <d v="2025-11-26T00:00:00"/>
    <x v="27"/>
    <n v="49"/>
    <m/>
    <n v="10000"/>
    <s v="USD"/>
    <n v="8600"/>
    <n v="10000"/>
    <n v="1057.5"/>
    <n v="909.44999999999993"/>
    <n v="1057.5"/>
    <n v="0.10575"/>
    <x v="3"/>
    <x v="1"/>
    <x v="2"/>
    <x v="1"/>
    <d v="2026-01-10T00:00:00"/>
    <s v="enero"/>
    <n v="2026"/>
    <x v="0"/>
    <x v="1"/>
    <n v="0.65"/>
    <n v="318.3075"/>
    <n v="369.23669999999998"/>
    <d v="2025-07-14T00:00:00"/>
  </r>
  <r>
    <x v="0"/>
    <n v="878"/>
    <n v="0"/>
    <d v="2025-12-03T00:00:00"/>
    <d v="2025-12-04T00:00:00"/>
    <d v="2025-12-05T00:00:00"/>
    <x v="5"/>
    <n v="49"/>
    <m/>
    <n v="1100"/>
    <s v="EUR"/>
    <n v="1100"/>
    <n v="1276"/>
    <n v="280"/>
    <n v="280"/>
    <n v="324.79999999999995"/>
    <n v="0.25454545454545452"/>
    <x v="3"/>
    <x v="1"/>
    <x v="1"/>
    <x v="1"/>
    <d v="2026-01-19T00:00:00"/>
    <s v="enero"/>
    <n v="2026"/>
    <x v="1"/>
    <x v="1"/>
    <n v="0.5"/>
    <n v="140"/>
    <n v="162.39999999999998"/>
    <d v="2024-11-28T00:00:00"/>
  </r>
  <r>
    <x v="0"/>
    <n v="879"/>
    <n v="1"/>
    <d v="2025-12-03T00:00:00"/>
    <d v="2025-10-20T00:00:00"/>
    <d v="2025-10-24T00:00:00"/>
    <x v="24"/>
    <n v="49"/>
    <s v="MARC1989"/>
    <n v="5281.02"/>
    <s v="USD"/>
    <n v="4541.6772000000001"/>
    <n v="5281.02"/>
    <n v="647.19000000000005"/>
    <n v="556.58339999999998"/>
    <n v="647.19000000000005"/>
    <n v="0.12255018916800163"/>
    <x v="3"/>
    <x v="1"/>
    <x v="0"/>
    <x v="1"/>
    <d v="2025-12-08T00:00:00"/>
    <s v="diciembre"/>
    <n v="2025"/>
    <x v="0"/>
    <x v="0"/>
    <n v="0"/>
    <n v="556.58339999999998"/>
    <n v="645.63674399999991"/>
    <d v="2025-07-07T00:00:00"/>
  </r>
  <r>
    <x v="0"/>
    <n v="880"/>
    <n v="1"/>
    <d v="2025-12-03T00:00:00"/>
    <d v="2025-10-25T00:00:00"/>
    <d v="2025-10-29T00:00:00"/>
    <x v="27"/>
    <n v="49"/>
    <m/>
    <n v="7141.22"/>
    <s v="USD"/>
    <n v="6141.4492"/>
    <n v="7141.22"/>
    <n v="419.24"/>
    <n v="360.54640000000001"/>
    <n v="419.24"/>
    <n v="5.8707055657156622E-2"/>
    <x v="3"/>
    <x v="1"/>
    <x v="0"/>
    <x v="1"/>
    <d v="2025-12-13T00:00:00"/>
    <s v="diciembre"/>
    <n v="2025"/>
    <x v="0"/>
    <x v="1"/>
    <n v="0.65"/>
    <n v="126.19123999999999"/>
    <n v="146.38183839999999"/>
    <d v="2025-07-14T00:00:00"/>
  </r>
  <r>
    <x v="0"/>
    <n v="881"/>
    <n v="0"/>
    <d v="2025-12-03T00:00:00"/>
    <d v="2026-01-28T00:00:00"/>
    <d v="2026-02-01T00:00:00"/>
    <x v="24"/>
    <n v="49"/>
    <s v="MARC1989"/>
    <n v="81600"/>
    <s v="MXN"/>
    <n v="3916.8"/>
    <n v="4569.6000000000004"/>
    <n v="6000"/>
    <n v="288"/>
    <n v="336"/>
    <n v="7.3529411764705885E-2"/>
    <x v="3"/>
    <x v="1"/>
    <x v="7"/>
    <x v="2"/>
    <d v="2026-03-18T00:00:00"/>
    <s v="marzo"/>
    <n v="2026"/>
    <x v="0"/>
    <x v="0"/>
    <n v="0"/>
    <n v="288"/>
    <n v="334.08"/>
    <d v="2025-07-07T00:00:00"/>
  </r>
  <r>
    <x v="0"/>
    <n v="882"/>
    <n v="0"/>
    <d v="2025-12-03T00:00:00"/>
    <d v="2026-01-10T00:00:00"/>
    <d v="2026-01-14T00:00:00"/>
    <x v="27"/>
    <n v="49"/>
    <m/>
    <n v="427120"/>
    <s v="JPY"/>
    <n v="2349.16"/>
    <n v="2733.5680000000002"/>
    <n v="30976"/>
    <n v="170.36799999999999"/>
    <n v="198.24640000000002"/>
    <n v="7.2522944371605169E-2"/>
    <x v="3"/>
    <x v="1"/>
    <x v="7"/>
    <x v="2"/>
    <d v="2026-02-28T00:00:00"/>
    <s v="febrero"/>
    <n v="2026"/>
    <x v="0"/>
    <x v="1"/>
    <n v="0.65"/>
    <n v="59.628799999999998"/>
    <n v="69.16940799999999"/>
    <d v="2025-07-14T00:00:00"/>
  </r>
  <r>
    <x v="0"/>
    <n v="884"/>
    <n v="0"/>
    <d v="2025-12-03T00:00:00"/>
    <d v="2025-10-11T00:00:00"/>
    <d v="2025-10-13T00:00:00"/>
    <x v="27"/>
    <n v="49"/>
    <m/>
    <n v="759.07"/>
    <s v="USD"/>
    <n v="652.80020000000002"/>
    <n v="759.07"/>
    <n v="59.71"/>
    <n v="51.3506"/>
    <n v="59.71"/>
    <n v="7.8662046978539527E-2"/>
    <x v="3"/>
    <x v="1"/>
    <x v="0"/>
    <x v="1"/>
    <d v="2025-11-27T00:00:00"/>
    <s v="noviembre"/>
    <n v="2025"/>
    <x v="0"/>
    <x v="1"/>
    <n v="0.65"/>
    <n v="17.972709999999999"/>
    <n v="20.848343599999996"/>
    <d v="2025-07-14T00:00:00"/>
  </r>
  <r>
    <x v="0"/>
    <n v="886"/>
    <n v="0"/>
    <d v="2025-12-04T00:00:00"/>
    <d v="2026-07-23T00:00:00"/>
    <d v="2026-08-07T00:00:00"/>
    <x v="15"/>
    <n v="49"/>
    <s v="MARC1989,MARTINB"/>
    <n v="335788"/>
    <s v="USD"/>
    <n v="288777.68"/>
    <n v="335788"/>
    <n v="50539"/>
    <n v="43463.54"/>
    <n v="50539"/>
    <n v="0.15050865426995605"/>
    <x v="3"/>
    <x v="1"/>
    <x v="3"/>
    <x v="2"/>
    <d v="2026-09-21T00:00:00"/>
    <s v="septiembre"/>
    <n v="2026"/>
    <x v="1"/>
    <x v="0"/>
    <n v="7.0000000000000007E-2"/>
    <n v="40421.092199999999"/>
    <n v="46888.466951999995"/>
    <d v="2025-03-17T00:00:00"/>
  </r>
  <r>
    <x v="0"/>
    <n v="887"/>
    <n v="0"/>
    <d v="2025-12-04T00:00:00"/>
    <d v="2025-03-15T00:00:00"/>
    <d v="2026-03-29T00:00:00"/>
    <x v="9"/>
    <n v="49"/>
    <s v="JORGEP,LUISHDZ"/>
    <n v="425999.96"/>
    <s v="MXN"/>
    <n v="20447.998080000001"/>
    <n v="23855.997760000002"/>
    <n v="85499.839999999997"/>
    <n v="4103.9923200000003"/>
    <n v="4787.9910399999999"/>
    <n v="0.20070386861069189"/>
    <x v="3"/>
    <x v="1"/>
    <x v="5"/>
    <x v="1"/>
    <d v="2026-05-13T00:00:00"/>
    <s v="mayo"/>
    <n v="2026"/>
    <x v="0"/>
    <x v="0"/>
    <n v="0.05"/>
    <n v="3898.7927040000004"/>
    <n v="4522.5995366400002"/>
    <d v="2025-03-03T00:00:00"/>
  </r>
  <r>
    <x v="0"/>
    <n v="888"/>
    <n v="1"/>
    <d v="2025-12-04T00:00:00"/>
    <d v="2025-12-22T00:00:00"/>
    <d v="2025-12-22T00:00:00"/>
    <x v="4"/>
    <n v="49"/>
    <m/>
    <n v="24249"/>
    <s v="MXN"/>
    <n v="1163.952"/>
    <n v="1357.944"/>
    <n v="2100"/>
    <n v="100.8"/>
    <n v="117.60000000000001"/>
    <n v="8.6601509340591368E-2"/>
    <x v="3"/>
    <x v="1"/>
    <x v="1"/>
    <x v="1"/>
    <d v="2026-02-05T00:00:00"/>
    <s v="febrero"/>
    <n v="2026"/>
    <x v="0"/>
    <x v="0"/>
    <n v="0.05"/>
    <n v="95.759999999999991"/>
    <n v="111.08159999999998"/>
    <d v="2024-10-30T00:00:00"/>
  </r>
  <r>
    <x v="0"/>
    <n v="889"/>
    <n v="0"/>
    <d v="2025-12-04T00:00:00"/>
    <d v="2025-12-22T00:00:00"/>
    <d v="2025-12-28T00:00:00"/>
    <x v="8"/>
    <n v="49"/>
    <m/>
    <n v="13350.88"/>
    <s v="USD"/>
    <n v="11481.756799999999"/>
    <n v="13350.88"/>
    <n v="2236.17"/>
    <n v="1923.1061999999999"/>
    <n v="2236.17"/>
    <n v="0.16749233009359682"/>
    <x v="3"/>
    <x v="1"/>
    <x v="1"/>
    <x v="1"/>
    <d v="2026-02-11T00:00:00"/>
    <s v="febrero"/>
    <n v="2026"/>
    <x v="0"/>
    <x v="1"/>
    <n v="0.5"/>
    <n v="961.55309999999997"/>
    <n v="1115.4015959999999"/>
    <d v="2025-01-20T00:00:00"/>
  </r>
  <r>
    <x v="0"/>
    <n v="890"/>
    <n v="0"/>
    <d v="2025-12-04T00:00:00"/>
    <d v="2025-12-26T00:00:00"/>
    <d v="2026-01-03T00:00:00"/>
    <x v="10"/>
    <n v="49"/>
    <m/>
    <n v="40428"/>
    <s v="MXN"/>
    <n v="1940.5440000000001"/>
    <n v="2263.9679999999998"/>
    <n v="0"/>
    <n v="0"/>
    <n v="0"/>
    <n v="0"/>
    <x v="3"/>
    <x v="1"/>
    <x v="1"/>
    <x v="1"/>
    <d v="2026-02-17T00:00:00"/>
    <s v="febrero"/>
    <n v="2026"/>
    <x v="0"/>
    <x v="0"/>
    <n v="0"/>
    <n v="0"/>
    <n v="0"/>
    <d v="2024-09-17T00:00:00"/>
  </r>
  <r>
    <x v="0"/>
    <n v="891"/>
    <n v="0"/>
    <d v="2025-12-05T00:00:00"/>
    <d v="2026-06-11T00:00:00"/>
    <d v="2026-07-23T00:00:00"/>
    <x v="20"/>
    <n v="49"/>
    <m/>
    <n v="5550906"/>
    <s v="MXN"/>
    <n v="266443.48800000001"/>
    <n v="310850.73600000003"/>
    <n v="236410"/>
    <n v="11347.68"/>
    <n v="13238.960000000001"/>
    <n v="4.2589443957436857E-2"/>
    <x v="3"/>
    <x v="1"/>
    <x v="10"/>
    <x v="2"/>
    <d v="2026-09-06T00:00:00"/>
    <s v="septiembre"/>
    <n v="2026"/>
    <x v="0"/>
    <x v="1"/>
    <n v="0.6"/>
    <n v="4539.0720000000001"/>
    <n v="5265.3235199999999"/>
    <d v="2025-05-30T00:00:00"/>
  </r>
  <r>
    <x v="0"/>
    <n v="892"/>
    <n v="0"/>
    <d v="2025-12-05T00:00:00"/>
    <d v="2025-10-09T00:00:00"/>
    <d v="2025-10-12T00:00:00"/>
    <x v="27"/>
    <n v="49"/>
    <m/>
    <n v="4772.49"/>
    <s v="USD"/>
    <n v="4104.3413999999993"/>
    <n v="4772.49"/>
    <n v="387.25"/>
    <n v="333.03499999999997"/>
    <n v="387.25"/>
    <n v="8.1142129161087817E-2"/>
    <x v="3"/>
    <x v="1"/>
    <x v="0"/>
    <x v="1"/>
    <d v="2025-11-26T00:00:00"/>
    <s v="noviembre"/>
    <n v="2025"/>
    <x v="0"/>
    <x v="1"/>
    <n v="0.65"/>
    <n v="116.56224999999998"/>
    <n v="135.21220999999997"/>
    <d v="2025-07-14T00:00:00"/>
  </r>
  <r>
    <x v="0"/>
    <n v="893"/>
    <n v="1"/>
    <d v="2025-12-05T00:00:00"/>
    <d v="2025-12-19T00:00:00"/>
    <d v="2026-01-17T00:00:00"/>
    <x v="9"/>
    <n v="49"/>
    <s v="DIANAM,MARC1989"/>
    <n v="119275.69"/>
    <s v="USD"/>
    <n v="102577.0934"/>
    <n v="119275.69"/>
    <n v="14130.8"/>
    <n v="12152.487999999999"/>
    <n v="14130.8"/>
    <n v="0.11847175229084819"/>
    <x v="3"/>
    <x v="1"/>
    <x v="1"/>
    <x v="1"/>
    <d v="2026-03-03T00:00:00"/>
    <s v="marzo"/>
    <n v="2026"/>
    <x v="0"/>
    <x v="0"/>
    <n v="0.05"/>
    <n v="11544.863599999999"/>
    <n v="13392.041775999998"/>
    <d v="2025-03-03T00:00:00"/>
  </r>
  <r>
    <x v="0"/>
    <n v="894"/>
    <n v="1"/>
    <d v="2025-12-05T00:00:00"/>
    <d v="2025-12-05T00:00:00"/>
    <d v="2025-12-07T00:00:00"/>
    <x v="4"/>
    <n v="49"/>
    <m/>
    <n v="6855.53"/>
    <s v="MXN"/>
    <n v="329.06543999999997"/>
    <n v="383.90967999999998"/>
    <n v="800"/>
    <n v="38.4"/>
    <n v="44.800000000000004"/>
    <n v="0.11669411409475271"/>
    <x v="3"/>
    <x v="1"/>
    <x v="1"/>
    <x v="1"/>
    <d v="2026-01-21T00:00:00"/>
    <s v="enero"/>
    <n v="2026"/>
    <x v="0"/>
    <x v="0"/>
    <n v="0.05"/>
    <n v="36.479999999999997"/>
    <n v="42.316799999999994"/>
    <d v="2024-10-30T00:00:00"/>
  </r>
  <r>
    <x v="0"/>
    <n v="895"/>
    <n v="0"/>
    <d v="2025-12-08T00:00:00"/>
    <d v="2026-04-01T00:00:00"/>
    <d v="2026-04-09T00:00:00"/>
    <x v="19"/>
    <n v="50"/>
    <m/>
    <n v="351300"/>
    <s v="MXN"/>
    <n v="16862.400000000001"/>
    <n v="19672.8"/>
    <n v="52695"/>
    <n v="2529.36"/>
    <n v="2950.92"/>
    <n v="0.15"/>
    <x v="3"/>
    <x v="1"/>
    <x v="9"/>
    <x v="2"/>
    <d v="2026-05-24T00:00:00"/>
    <s v="mayo"/>
    <n v="2026"/>
    <x v="0"/>
    <x v="1"/>
    <n v="0.5"/>
    <n v="1264.68"/>
    <n v="1467.0288"/>
    <d v="2025-03-21T00:00:00"/>
  </r>
  <r>
    <x v="0"/>
    <n v="896"/>
    <n v="0"/>
    <d v="2025-12-08T00:00:00"/>
    <d v="2025-12-18T00:00:00"/>
    <d v="2025-12-26T00:00:00"/>
    <x v="28"/>
    <n v="50"/>
    <m/>
    <n v="12935.9"/>
    <s v="USD"/>
    <n v="11124.874"/>
    <n v="12935.9"/>
    <n v="1771.95"/>
    <n v="1523.877"/>
    <n v="1771.95"/>
    <n v="0.13697925927071175"/>
    <x v="3"/>
    <x v="1"/>
    <x v="1"/>
    <x v="1"/>
    <d v="2026-02-09T00:00:00"/>
    <s v="febrero"/>
    <n v="2026"/>
    <x v="0"/>
    <x v="1"/>
    <n v="0.5"/>
    <n v="761.93849999999998"/>
    <n v="883.84865999999988"/>
    <d v="2025-03-18T00:00:00"/>
  </r>
  <r>
    <x v="0"/>
    <n v="897"/>
    <n v="0"/>
    <d v="2025-12-08T00:00:00"/>
    <d v="2025-12-15T00:00:00"/>
    <d v="2025-12-26T00:00:00"/>
    <x v="28"/>
    <n v="50"/>
    <m/>
    <n v="21206"/>
    <s v="USD"/>
    <n v="18237.16"/>
    <n v="21206"/>
    <n v="0"/>
    <n v="0"/>
    <n v="0"/>
    <n v="0"/>
    <x v="3"/>
    <x v="1"/>
    <x v="1"/>
    <x v="1"/>
    <d v="2026-02-09T00:00:00"/>
    <s v="febrero"/>
    <n v="2026"/>
    <x v="0"/>
    <x v="1"/>
    <n v="0.5"/>
    <n v="0"/>
    <n v="0"/>
    <d v="2025-03-18T00:00:00"/>
  </r>
  <r>
    <x v="0"/>
    <n v="898"/>
    <n v="0"/>
    <d v="2025-12-08T00:00:00"/>
    <d v="2026-02-01T00:00:00"/>
    <d v="2026-02-08T00:00:00"/>
    <x v="7"/>
    <n v="50"/>
    <m/>
    <n v="45938.59"/>
    <s v="USD"/>
    <n v="39507.187399999995"/>
    <n v="45938.59"/>
    <n v="6247.59"/>
    <n v="5372.9274000000005"/>
    <n v="6247.59"/>
    <n v="0.13599873222055794"/>
    <x v="3"/>
    <x v="1"/>
    <x v="8"/>
    <x v="2"/>
    <d v="2026-03-25T00:00:00"/>
    <s v="marzo"/>
    <n v="2026"/>
    <x v="0"/>
    <x v="1"/>
    <n v="0.5"/>
    <n v="2686.4637000000002"/>
    <n v="3116.297892"/>
    <d v="2025-01-08T00:00:00"/>
  </r>
  <r>
    <x v="0"/>
    <n v="899"/>
    <n v="0"/>
    <d v="2025-12-08T00:00:00"/>
    <d v="2025-12-15T00:00:00"/>
    <d v="2026-02-06T00:00:00"/>
    <x v="1"/>
    <n v="50"/>
    <m/>
    <n v="55787"/>
    <s v="USD"/>
    <n v="47976.82"/>
    <n v="55787"/>
    <n v="565.35"/>
    <n v="486.20100000000002"/>
    <n v="565.35"/>
    <n v="1.0134081416817538E-2"/>
    <x v="3"/>
    <x v="1"/>
    <x v="1"/>
    <x v="1"/>
    <d v="2026-03-23T00:00:00"/>
    <s v="marzo"/>
    <n v="2026"/>
    <x v="0"/>
    <x v="0"/>
    <n v="0"/>
    <n v="486.20100000000002"/>
    <n v="563.99315999999999"/>
    <d v="2024-09-17T00:00:00"/>
  </r>
  <r>
    <x v="0"/>
    <n v="900"/>
    <n v="0"/>
    <d v="2025-12-09T00:00:00"/>
    <d v="2025-12-09T00:00:00"/>
    <d v="2026-01-09T00:00:00"/>
    <x v="10"/>
    <n v="50"/>
    <m/>
    <n v="13767.72"/>
    <s v="MXN"/>
    <n v="660.85055999999997"/>
    <n v="770.99231999999995"/>
    <n v="0"/>
    <n v="0"/>
    <n v="0"/>
    <n v="0"/>
    <x v="3"/>
    <x v="1"/>
    <x v="1"/>
    <x v="1"/>
    <d v="2026-02-23T00:00:00"/>
    <s v="febrero"/>
    <n v="2026"/>
    <x v="0"/>
    <x v="0"/>
    <n v="0"/>
    <n v="0"/>
    <n v="0"/>
    <d v="2024-09-17T00:00:00"/>
  </r>
  <r>
    <x v="0"/>
    <n v="901"/>
    <n v="0"/>
    <d v="2025-12-09T00:00:00"/>
    <d v="2025-12-21T00:00:00"/>
    <d v="2025-12-31T00:00:00"/>
    <x v="7"/>
    <n v="50"/>
    <m/>
    <n v="10351"/>
    <s v="EUR"/>
    <n v="10351"/>
    <n v="12007.16"/>
    <n v="1118.67"/>
    <n v="1118.67"/>
    <n v="1297.6572000000001"/>
    <n v="0.10807361607574148"/>
    <x v="3"/>
    <x v="1"/>
    <x v="1"/>
    <x v="1"/>
    <d v="2026-02-14T00:00:00"/>
    <s v="febrero"/>
    <n v="2026"/>
    <x v="0"/>
    <x v="1"/>
    <n v="0.5"/>
    <n v="559.33500000000004"/>
    <n v="648.82860000000005"/>
    <d v="2025-01-08T00:00:00"/>
  </r>
  <r>
    <x v="0"/>
    <n v="902"/>
    <n v="0"/>
    <d v="2025-12-09T00:00:00"/>
    <d v="2026-04-11T00:00:00"/>
    <d v="2026-04-14T00:00:00"/>
    <x v="7"/>
    <n v="50"/>
    <m/>
    <n v="4077.73"/>
    <s v="USD"/>
    <n v="3506.8478"/>
    <n v="4077.73"/>
    <n v="320.56"/>
    <n v="275.6816"/>
    <n v="320.56"/>
    <n v="7.8612365212998414E-2"/>
    <x v="3"/>
    <x v="1"/>
    <x v="9"/>
    <x v="2"/>
    <d v="2026-05-29T00:00:00"/>
    <s v="mayo"/>
    <n v="2026"/>
    <x v="0"/>
    <x v="1"/>
    <n v="0.5"/>
    <n v="137.8408"/>
    <n v="159.89532799999998"/>
    <d v="2025-01-08T00:00:00"/>
  </r>
  <r>
    <x v="0"/>
    <n v="903"/>
    <n v="0"/>
    <d v="2025-12-09T00:00:00"/>
    <d v="2026-05-06T00:00:00"/>
    <d v="2026-05-27T00:00:00"/>
    <x v="7"/>
    <n v="50"/>
    <m/>
    <n v="56995.839999999997"/>
    <s v="USD"/>
    <n v="49016.422399999996"/>
    <n v="56995.839999999997"/>
    <n v="6277.34"/>
    <n v="5398.5123999999996"/>
    <n v="6277.34"/>
    <n v="0.11013680998472872"/>
    <x v="3"/>
    <x v="1"/>
    <x v="4"/>
    <x v="2"/>
    <d v="2026-07-11T00:00:00"/>
    <s v="julio"/>
    <n v="2026"/>
    <x v="0"/>
    <x v="1"/>
    <n v="0.5"/>
    <n v="2699.2561999999998"/>
    <n v="3131.1371919999997"/>
    <d v="2025-01-08T00:00:00"/>
  </r>
  <r>
    <x v="0"/>
    <n v="904"/>
    <n v="0"/>
    <d v="2025-12-09T00:00:00"/>
    <d v="2025-12-28T00:00:00"/>
    <d v="2026-01-03T00:00:00"/>
    <x v="7"/>
    <n v="50"/>
    <m/>
    <n v="8208"/>
    <s v="USD"/>
    <n v="7058.88"/>
    <n v="8208"/>
    <n v="642.1"/>
    <n v="552.20600000000002"/>
    <n v="642.1"/>
    <n v="7.82285575048733E-2"/>
    <x v="3"/>
    <x v="1"/>
    <x v="1"/>
    <x v="1"/>
    <d v="2026-02-17T00:00:00"/>
    <s v="febrero"/>
    <n v="2026"/>
    <x v="0"/>
    <x v="1"/>
    <n v="0.5"/>
    <n v="276.10300000000001"/>
    <n v="320.27947999999998"/>
    <d v="2025-01-08T00:00:00"/>
  </r>
  <r>
    <x v="0"/>
    <n v="905"/>
    <n v="0"/>
    <d v="2025-12-09T00:00:00"/>
    <d v="2026-01-03T00:00:00"/>
    <d v="2026-01-09T00:00:00"/>
    <x v="8"/>
    <n v="50"/>
    <m/>
    <n v="11144"/>
    <s v="USD"/>
    <n v="9583.84"/>
    <n v="11144"/>
    <n v="0"/>
    <n v="0"/>
    <n v="0"/>
    <n v="0"/>
    <x v="3"/>
    <x v="1"/>
    <x v="7"/>
    <x v="2"/>
    <d v="2026-02-23T00:00:00"/>
    <s v="febrero"/>
    <n v="2026"/>
    <x v="0"/>
    <x v="1"/>
    <n v="0.5"/>
    <n v="0"/>
    <n v="0"/>
    <d v="2025-01-20T00:00:00"/>
  </r>
  <r>
    <x v="0"/>
    <n v="907"/>
    <n v="0"/>
    <d v="2025-12-10T00:00:00"/>
    <d v="2026-04-16T00:00:00"/>
    <d v="2026-04-19T00:00:00"/>
    <x v="12"/>
    <n v="50"/>
    <m/>
    <n v="23996"/>
    <s v="MXN"/>
    <n v="1151.808"/>
    <n v="1343.7760000000001"/>
    <n v="10"/>
    <n v="0.48"/>
    <n v="0.56000000000000005"/>
    <n v="4.167361226871145E-4"/>
    <x v="3"/>
    <x v="1"/>
    <x v="9"/>
    <x v="2"/>
    <d v="2026-06-03T00:00:00"/>
    <s v="junio"/>
    <n v="2026"/>
    <x v="0"/>
    <x v="1"/>
    <n v="0.5"/>
    <n v="0.24"/>
    <n v="0.27839999999999998"/>
    <d v="2025-01-20T00:00:00"/>
  </r>
  <r>
    <x v="0"/>
    <n v="908"/>
    <n v="0"/>
    <d v="2025-12-10T00:00:00"/>
    <d v="2026-01-01T00:00:00"/>
    <d v="2026-01-07T00:00:00"/>
    <x v="3"/>
    <n v="50"/>
    <m/>
    <n v="7282.03"/>
    <s v="USD"/>
    <n v="6262.5457999999999"/>
    <n v="7282.03"/>
    <n v="733.12"/>
    <n v="630.48320000000001"/>
    <n v="733.12"/>
    <n v="0.10067522380435126"/>
    <x v="3"/>
    <x v="1"/>
    <x v="7"/>
    <x v="2"/>
    <d v="2026-02-21T00:00:00"/>
    <s v="febrero"/>
    <n v="2026"/>
    <x v="0"/>
    <x v="1"/>
    <n v="0.5"/>
    <n v="315.24160000000001"/>
    <n v="365.68025599999999"/>
    <d v="2024-12-13T00:00:00"/>
  </r>
  <r>
    <x v="0"/>
    <n v="909"/>
    <n v="0"/>
    <d v="2025-12-10T00:00:00"/>
    <d v="2026-01-08T00:00:00"/>
    <d v="2026-03-24T00:00:00"/>
    <x v="4"/>
    <n v="50"/>
    <m/>
    <n v="31627"/>
    <s v="MXN"/>
    <n v="1518.096"/>
    <n v="1771.1120000000001"/>
    <n v="35"/>
    <n v="1.68"/>
    <n v="1.96"/>
    <n v="1.1066493818572738E-3"/>
    <x v="3"/>
    <x v="1"/>
    <x v="7"/>
    <x v="2"/>
    <d v="2026-05-08T00:00:00"/>
    <s v="mayo"/>
    <n v="2026"/>
    <x v="0"/>
    <x v="0"/>
    <n v="0.05"/>
    <n v="1.5959999999999999"/>
    <n v="1.8513599999999997"/>
    <d v="2024-10-30T00:00:00"/>
  </r>
  <r>
    <x v="0"/>
    <n v="910"/>
    <n v="0"/>
    <d v="2025-12-10T00:00:00"/>
    <d v="2026-01-23T00:00:00"/>
    <d v="2026-01-26T00:00:00"/>
    <x v="27"/>
    <n v="50"/>
    <m/>
    <n v="767.06"/>
    <s v="USD"/>
    <n v="659.6715999999999"/>
    <n v="767.06"/>
    <n v="0"/>
    <n v="0"/>
    <n v="0"/>
    <n v="0"/>
    <x v="3"/>
    <x v="1"/>
    <x v="7"/>
    <x v="2"/>
    <d v="2026-03-12T00:00:00"/>
    <s v="marzo"/>
    <n v="2026"/>
    <x v="0"/>
    <x v="1"/>
    <n v="0.65"/>
    <n v="0"/>
    <n v="0"/>
    <d v="2025-07-14T00:00:00"/>
  </r>
  <r>
    <x v="0"/>
    <n v="911"/>
    <n v="1"/>
    <d v="2025-12-11T00:00:00"/>
    <d v="2025-10-15T00:00:00"/>
    <d v="2025-10-21T00:00:00"/>
    <x v="6"/>
    <n v="50"/>
    <m/>
    <n v="13252"/>
    <s v="USD"/>
    <n v="11396.72"/>
    <n v="13252"/>
    <n v="1042.77"/>
    <n v="896.78219999999999"/>
    <n v="1042.77"/>
    <n v="7.8687745246000612E-2"/>
    <x v="3"/>
    <x v="1"/>
    <x v="0"/>
    <x v="1"/>
    <d v="2025-12-05T00:00:00"/>
    <s v="diciembre"/>
    <n v="2025"/>
    <x v="0"/>
    <x v="1"/>
    <n v="0.75"/>
    <n v="224.19555000000003"/>
    <n v="260.06683800000002"/>
    <d v="2024-09-01T00:00:00"/>
  </r>
  <r>
    <x v="0"/>
    <n v="912"/>
    <n v="1"/>
    <d v="2025-12-11T00:00:00"/>
    <d v="2025-07-09T00:00:00"/>
    <d v="2025-07-11T00:00:00"/>
    <x v="6"/>
    <n v="50"/>
    <m/>
    <n v="2058"/>
    <s v="USD"/>
    <n v="1769.8799999999999"/>
    <n v="2058"/>
    <n v="170.37"/>
    <n v="146.51820000000001"/>
    <n v="170.37"/>
    <n v="8.2784256559766775E-2"/>
    <x v="3"/>
    <x v="1"/>
    <x v="3"/>
    <x v="1"/>
    <d v="2025-08-25T00:00:00"/>
    <s v="agosto"/>
    <n v="2025"/>
    <x v="0"/>
    <x v="1"/>
    <n v="0.75"/>
    <n v="36.629549999999995"/>
    <n v="42.490277999999989"/>
    <d v="2024-09-01T00:00:00"/>
  </r>
  <r>
    <x v="0"/>
    <n v="913"/>
    <n v="0"/>
    <d v="2025-12-11T00:00:00"/>
    <d v="2026-09-05T00:00:00"/>
    <d v="2026-09-13T00:00:00"/>
    <x v="7"/>
    <n v="50"/>
    <m/>
    <n v="299292.08"/>
    <s v="MXN"/>
    <n v="14366.019840000001"/>
    <n v="16760.356480000002"/>
    <n v="35510.400000000001"/>
    <n v="1704.4992000000002"/>
    <n v="1988.5824000000002"/>
    <n v="0.11864797758764616"/>
    <x v="3"/>
    <x v="1"/>
    <x v="6"/>
    <x v="2"/>
    <d v="2026-10-28T00:00:00"/>
    <s v="octubre"/>
    <n v="2026"/>
    <x v="0"/>
    <x v="1"/>
    <n v="0.5"/>
    <n v="852.2496000000001"/>
    <n v="988.60953600000005"/>
    <d v="2025-01-08T00:00:00"/>
  </r>
  <r>
    <x v="0"/>
    <n v="914"/>
    <n v="0"/>
    <d v="2025-12-12T00:00:00"/>
    <d v="2026-03-29T00:00:00"/>
    <d v="2026-04-15T00:00:00"/>
    <x v="16"/>
    <n v="50"/>
    <s v="JAIMEG"/>
    <n v="7590.6"/>
    <s v="USD"/>
    <n v="6527.9160000000002"/>
    <n v="7590.6"/>
    <n v="70"/>
    <n v="60.199999999999996"/>
    <n v="70"/>
    <n v="9.2219323900613916E-3"/>
    <x v="3"/>
    <x v="1"/>
    <x v="5"/>
    <x v="2"/>
    <d v="2026-05-30T00:00:00"/>
    <s v="mayo"/>
    <n v="2026"/>
    <x v="1"/>
    <x v="0"/>
    <n v="7.0000000000000007E-2"/>
    <n v="55.985999999999997"/>
    <n v="64.943759999999997"/>
    <d v="2025-03-17T00:00:00"/>
  </r>
  <r>
    <x v="0"/>
    <n v="915"/>
    <n v="1"/>
    <d v="2025-12-12T00:00:00"/>
    <d v="2025-12-19T00:00:00"/>
    <d v="2025-12-21T00:00:00"/>
    <x v="6"/>
    <n v="50"/>
    <m/>
    <n v="32419.9"/>
    <s v="USD"/>
    <n v="27881.114000000001"/>
    <n v="32419.9"/>
    <n v="4118.49"/>
    <n v="3541.9013999999997"/>
    <n v="4118.49"/>
    <n v="0.12703586377502704"/>
    <x v="3"/>
    <x v="1"/>
    <x v="1"/>
    <x v="1"/>
    <d v="2026-02-04T00:00:00"/>
    <s v="febrero"/>
    <n v="2026"/>
    <x v="0"/>
    <x v="1"/>
    <n v="0.75"/>
    <n v="885.47534999999971"/>
    <n v="1027.1514059999995"/>
    <d v="2024-09-01T00:00:00"/>
  </r>
  <r>
    <x v="0"/>
    <n v="916"/>
    <n v="0"/>
    <d v="2025-12-15T00:00:00"/>
    <d v="2026-10-07T00:00:00"/>
    <d v="2026-10-15T00:00:00"/>
    <x v="21"/>
    <n v="51"/>
    <m/>
    <n v="21125"/>
    <s v="USD"/>
    <n v="18167.5"/>
    <n v="21125"/>
    <n v="4225"/>
    <n v="3633.5"/>
    <n v="4225"/>
    <n v="0.2"/>
    <x v="3"/>
    <x v="1"/>
    <x v="0"/>
    <x v="2"/>
    <d v="2026-11-29T00:00:00"/>
    <s v="noviembre"/>
    <n v="2026"/>
    <x v="0"/>
    <x v="1"/>
    <n v="0.5"/>
    <n v="1816.75"/>
    <n v="2107.4299999999998"/>
    <d v="2024-12-13T00:00:00"/>
  </r>
  <r>
    <x v="0"/>
    <n v="917"/>
    <n v="0"/>
    <d v="2025-12-16T00:00:00"/>
    <d v="2026-03-30T00:00:00"/>
    <d v="2026-04-10T00:00:00"/>
    <x v="6"/>
    <n v="51"/>
    <m/>
    <n v="26973.49"/>
    <s v="EUR"/>
    <n v="26973.49"/>
    <n v="31289.2484"/>
    <n v="1661.05"/>
    <n v="1661.05"/>
    <n v="1926.8179999999998"/>
    <n v="6.1580833625904538E-2"/>
    <x v="3"/>
    <x v="1"/>
    <x v="5"/>
    <x v="2"/>
    <d v="2026-05-25T00:00:00"/>
    <s v="mayo"/>
    <n v="2026"/>
    <x v="0"/>
    <x v="1"/>
    <n v="0.75"/>
    <n v="415.26250000000005"/>
    <n v="481.7045"/>
    <d v="2024-09-01T00:00:00"/>
  </r>
  <r>
    <x v="0"/>
    <n v="918"/>
    <n v="0"/>
    <d v="2025-12-16T00:00:00"/>
    <d v="2025-12-20T00:00:00"/>
    <d v="2025-12-28T00:00:00"/>
    <x v="12"/>
    <n v="51"/>
    <m/>
    <n v="400"/>
    <s v="USD"/>
    <n v="344"/>
    <n v="400"/>
    <n v="400"/>
    <n v="344"/>
    <n v="400"/>
    <n v="1"/>
    <x v="3"/>
    <x v="1"/>
    <x v="1"/>
    <x v="1"/>
    <d v="2026-02-11T00:00:00"/>
    <s v="febrero"/>
    <n v="2026"/>
    <x v="0"/>
    <x v="1"/>
    <n v="0.5"/>
    <n v="172"/>
    <n v="199.51999999999998"/>
    <d v="2025-01-20T00:00:00"/>
  </r>
  <r>
    <x v="0"/>
    <n v="919"/>
    <n v="0"/>
    <d v="2025-12-16T00:00:00"/>
    <d v="2025-12-21T00:00:00"/>
    <d v="2025-12-28T00:00:00"/>
    <x v="27"/>
    <n v="51"/>
    <m/>
    <n v="16765"/>
    <s v="USD"/>
    <n v="14417.9"/>
    <n v="16765"/>
    <n v="1425"/>
    <n v="1225.5"/>
    <n v="1425"/>
    <n v="8.499850879809126E-2"/>
    <x v="3"/>
    <x v="1"/>
    <x v="1"/>
    <x v="1"/>
    <d v="2026-02-11T00:00:00"/>
    <s v="febrero"/>
    <n v="2026"/>
    <x v="0"/>
    <x v="1"/>
    <n v="0.65"/>
    <n v="428.92499999999995"/>
    <n v="497.55299999999994"/>
    <d v="2025-07-14T00:00:00"/>
  </r>
  <r>
    <x v="0"/>
    <n v="920"/>
    <n v="1"/>
    <d v="2025-12-16T00:00:00"/>
    <d v="2025-10-24T00:00:00"/>
    <d v="2025-10-27T00:00:00"/>
    <x v="27"/>
    <n v="51"/>
    <m/>
    <n v="5067.5200000000004"/>
    <s v="USD"/>
    <n v="4358.0672000000004"/>
    <n v="5067.5200000000004"/>
    <n v="361.9"/>
    <n v="311.23399999999998"/>
    <n v="361.9"/>
    <n v="7.1415603687799936E-2"/>
    <x v="3"/>
    <x v="1"/>
    <x v="0"/>
    <x v="1"/>
    <d v="2025-12-11T00:00:00"/>
    <s v="diciembre"/>
    <n v="2025"/>
    <x v="0"/>
    <x v="1"/>
    <n v="0.65"/>
    <n v="108.93189999999998"/>
    <n v="126.36100399999998"/>
    <d v="2025-07-14T00:00:00"/>
  </r>
  <r>
    <x v="0"/>
    <n v="921"/>
    <n v="1"/>
    <d v="2025-12-16T00:00:00"/>
    <d v="2025-10-24T00:00:00"/>
    <d v="2025-10-27T00:00:00"/>
    <x v="27"/>
    <n v="51"/>
    <m/>
    <n v="2533.7600000000002"/>
    <s v="USD"/>
    <n v="2179.0336000000002"/>
    <n v="2533.7600000000002"/>
    <n v="180.95"/>
    <n v="155.61699999999999"/>
    <n v="180.95"/>
    <n v="7.1415603687799936E-2"/>
    <x v="3"/>
    <x v="1"/>
    <x v="0"/>
    <x v="1"/>
    <d v="2025-12-11T00:00:00"/>
    <s v="diciembre"/>
    <n v="2025"/>
    <x v="0"/>
    <x v="1"/>
    <n v="0.65"/>
    <n v="54.465949999999992"/>
    <n v="63.18050199999999"/>
    <d v="2025-07-14T00:00:00"/>
  </r>
  <r>
    <x v="0"/>
    <n v="922"/>
    <n v="0"/>
    <d v="2025-12-16T00:00:00"/>
    <d v="2025-11-09T00:00:00"/>
    <d v="2025-11-11T00:00:00"/>
    <x v="27"/>
    <n v="51"/>
    <m/>
    <n v="2403.5"/>
    <s v="EUR"/>
    <n v="2403.5"/>
    <n v="2788.06"/>
    <n v="216.35"/>
    <n v="216.35"/>
    <n v="250.96599999999998"/>
    <n v="9.0014562096941961E-2"/>
    <x v="3"/>
    <x v="1"/>
    <x v="2"/>
    <x v="1"/>
    <d v="2025-12-26T00:00:00"/>
    <s v="diciembre"/>
    <n v="2025"/>
    <x v="0"/>
    <x v="1"/>
    <n v="0.65"/>
    <n v="75.722499999999997"/>
    <n v="87.838099999999983"/>
    <d v="2025-07-14T00:00:00"/>
  </r>
  <r>
    <x v="0"/>
    <n v="923"/>
    <n v="0"/>
    <d v="2025-12-16T00:00:00"/>
    <d v="2025-11-12T00:00:00"/>
    <d v="2025-11-13T00:00:00"/>
    <x v="27"/>
    <n v="51"/>
    <m/>
    <n v="1039.5"/>
    <s v="EUR"/>
    <n v="1039.5"/>
    <n v="1205.82"/>
    <n v="93.56"/>
    <n v="93.56"/>
    <n v="108.5296"/>
    <n v="9.0004810004810004E-2"/>
    <x v="3"/>
    <x v="1"/>
    <x v="2"/>
    <x v="1"/>
    <d v="2025-12-28T00:00:00"/>
    <s v="diciembre"/>
    <n v="2025"/>
    <x v="0"/>
    <x v="1"/>
    <n v="0.65"/>
    <n v="32.746000000000002"/>
    <n v="37.98536"/>
    <d v="2025-07-14T00:00:00"/>
  </r>
  <r>
    <x v="0"/>
    <n v="924"/>
    <n v="0"/>
    <d v="2025-12-16T00:00:00"/>
    <d v="2026-04-08T00:00:00"/>
    <d v="2026-04-24T00:00:00"/>
    <x v="2"/>
    <n v="51"/>
    <s v="JORGEP"/>
    <n v="62507.67"/>
    <s v="USD"/>
    <n v="53756.5962"/>
    <n v="62507.67"/>
    <n v="1866.97"/>
    <n v="1605.5942"/>
    <n v="1866.97"/>
    <n v="2.9867854616881417E-2"/>
    <x v="3"/>
    <x v="1"/>
    <x v="9"/>
    <x v="2"/>
    <d v="2026-06-08T00:00:00"/>
    <s v="junio"/>
    <n v="2026"/>
    <x v="0"/>
    <x v="1"/>
    <n v="0.5"/>
    <n v="802.7971"/>
    <n v="931.2446359999999"/>
    <d v="2024-09-01T00:00:00"/>
  </r>
  <r>
    <x v="0"/>
    <n v="925"/>
    <n v="0"/>
    <d v="2025-12-16T00:00:00"/>
    <d v="2025-11-11T00:00:00"/>
    <d v="2025-11-12T00:00:00"/>
    <x v="27"/>
    <n v="51"/>
    <m/>
    <n v="136"/>
    <s v="EUR"/>
    <n v="136"/>
    <n v="157.76"/>
    <n v="12.3"/>
    <n v="12.3"/>
    <n v="14.268000000000001"/>
    <n v="9.0441176470588247E-2"/>
    <x v="3"/>
    <x v="1"/>
    <x v="2"/>
    <x v="1"/>
    <d v="2025-12-27T00:00:00"/>
    <s v="diciembre"/>
    <n v="2025"/>
    <x v="0"/>
    <x v="1"/>
    <n v="0.65"/>
    <n v="4.3049999999999997"/>
    <n v="4.9937999999999994"/>
    <d v="2025-07-14T00:00:00"/>
  </r>
  <r>
    <x v="0"/>
    <n v="926"/>
    <n v="0"/>
    <d v="2025-12-17T00:00:00"/>
    <d v="2025-12-14T00:00:00"/>
    <d v="2025-12-17T00:00:00"/>
    <x v="24"/>
    <n v="51"/>
    <s v="MARC1989"/>
    <n v="1383.74"/>
    <s v="USD"/>
    <n v="1190.0164"/>
    <n v="1383.74"/>
    <n v="0"/>
    <n v="0"/>
    <n v="0"/>
    <n v="0"/>
    <x v="3"/>
    <x v="1"/>
    <x v="1"/>
    <x v="1"/>
    <d v="2026-01-31T00:00:00"/>
    <s v="enero"/>
    <n v="2026"/>
    <x v="0"/>
    <x v="0"/>
    <n v="0"/>
    <n v="0"/>
    <n v="0"/>
    <d v="2025-07-07T00:00:00"/>
  </r>
  <r>
    <x v="0"/>
    <n v="927"/>
    <n v="1"/>
    <d v="2025-12-17T00:00:00"/>
    <d v="2025-12-21T00:00:00"/>
    <d v="2025-12-24T00:00:00"/>
    <x v="20"/>
    <n v="51"/>
    <m/>
    <n v="3200"/>
    <s v="USD"/>
    <n v="2752"/>
    <n v="3200"/>
    <n v="456.05"/>
    <n v="392.20300000000003"/>
    <n v="456.05"/>
    <n v="0.14251562500000001"/>
    <x v="3"/>
    <x v="1"/>
    <x v="1"/>
    <x v="1"/>
    <d v="2026-02-07T00:00:00"/>
    <s v="febrero"/>
    <n v="2026"/>
    <x v="0"/>
    <x v="1"/>
    <n v="0.6"/>
    <n v="156.88120000000004"/>
    <n v="181.98219200000003"/>
    <d v="2025-05-30T00:00:00"/>
  </r>
  <r>
    <x v="0"/>
    <n v="928"/>
    <n v="0"/>
    <d v="2025-12-18T00:00:00"/>
    <d v="2026-07-01T00:00:00"/>
    <d v="2026-07-16T00:00:00"/>
    <x v="21"/>
    <n v="51"/>
    <m/>
    <n v="31181"/>
    <s v="USD"/>
    <n v="26815.66"/>
    <n v="31181"/>
    <n v="3000"/>
    <n v="2580"/>
    <n v="3000"/>
    <n v="9.6212437061030762E-2"/>
    <x v="3"/>
    <x v="1"/>
    <x v="3"/>
    <x v="2"/>
    <d v="2026-08-30T00:00:00"/>
    <s v="agosto"/>
    <n v="2026"/>
    <x v="0"/>
    <x v="1"/>
    <n v="0.5"/>
    <n v="1290"/>
    <n v="1496.3999999999999"/>
    <d v="2024-12-13T00:00:00"/>
  </r>
  <r>
    <x v="0"/>
    <n v="929"/>
    <n v="0"/>
    <d v="2025-12-18T00:00:00"/>
    <d v="2026-02-13T00:00:00"/>
    <d v="2026-02-22T00:00:00"/>
    <x v="27"/>
    <n v="51"/>
    <m/>
    <n v="12187.2"/>
    <s v="EUR"/>
    <n v="12187.2"/>
    <n v="14137.152"/>
    <n v="798.1"/>
    <n v="798.1"/>
    <n v="925.79599999999994"/>
    <n v="6.5486740186425099E-2"/>
    <x v="3"/>
    <x v="1"/>
    <x v="8"/>
    <x v="2"/>
    <d v="2026-04-08T00:00:00"/>
    <s v="abril"/>
    <n v="2026"/>
    <x v="0"/>
    <x v="1"/>
    <n v="0.65"/>
    <n v="279.33500000000004"/>
    <n v="324.02860000000004"/>
    <d v="2025-07-14T00:00:00"/>
  </r>
  <r>
    <x v="0"/>
    <n v="930"/>
    <n v="1"/>
    <d v="2025-12-18T00:00:00"/>
    <d v="2025-09-12T00:00:00"/>
    <d v="2025-09-16T00:00:00"/>
    <x v="9"/>
    <n v="51"/>
    <s v="MARC1989"/>
    <n v="3485"/>
    <s v="USD"/>
    <n v="2997.1"/>
    <n v="3485"/>
    <n v="348.5"/>
    <n v="299.70999999999998"/>
    <n v="348.5"/>
    <n v="9.9999999999999992E-2"/>
    <x v="3"/>
    <x v="1"/>
    <x v="6"/>
    <x v="1"/>
    <d v="2025-10-31T00:00:00"/>
    <s v="octubre"/>
    <n v="2025"/>
    <x v="0"/>
    <x v="0"/>
    <n v="0.05"/>
    <n v="284.72449999999998"/>
    <n v="330.28041999999994"/>
    <d v="2025-03-03T00:00:00"/>
  </r>
  <r>
    <x v="0"/>
    <n v="931"/>
    <n v="0"/>
    <d v="2025-12-18T00:00:00"/>
    <d v="2026-03-15T00:00:00"/>
    <d v="2026-03-30T00:00:00"/>
    <x v="9"/>
    <n v="51"/>
    <s v="JORGEP,LUISHDZ"/>
    <n v="20200"/>
    <s v="USD"/>
    <n v="17372"/>
    <n v="20200"/>
    <n v="3958"/>
    <n v="3403.88"/>
    <n v="3958"/>
    <n v="0.19594059405940595"/>
    <x v="3"/>
    <x v="1"/>
    <x v="5"/>
    <x v="2"/>
    <d v="2026-05-14T00:00:00"/>
    <s v="mayo"/>
    <n v="2026"/>
    <x v="0"/>
    <x v="0"/>
    <n v="0.05"/>
    <n v="3233.6860000000001"/>
    <n v="3751.0757599999997"/>
    <d v="2025-03-03T00:00:00"/>
  </r>
  <r>
    <x v="0"/>
    <n v="932"/>
    <n v="0"/>
    <d v="2025-12-18T00:00:00"/>
    <d v="2026-03-15T00:00:00"/>
    <d v="2026-03-29T00:00:00"/>
    <x v="9"/>
    <n v="51"/>
    <s v="JORGEP,LUISHDZ"/>
    <n v="358904.88"/>
    <s v="MXN"/>
    <n v="17227.434240000002"/>
    <n v="20098.673279999999"/>
    <n v="69345.8"/>
    <n v="3328.5984000000003"/>
    <n v="3883.3648000000003"/>
    <n v="0.19321498219806874"/>
    <x v="3"/>
    <x v="1"/>
    <x v="5"/>
    <x v="2"/>
    <d v="2026-05-13T00:00:00"/>
    <s v="mayo"/>
    <n v="2026"/>
    <x v="0"/>
    <x v="0"/>
    <n v="0.05"/>
    <n v="3162.1684800000003"/>
    <n v="3668.1154368000002"/>
    <d v="2025-03-03T00:00:00"/>
  </r>
  <r>
    <x v="0"/>
    <n v="933"/>
    <n v="1"/>
    <d v="2025-12-18T00:00:00"/>
    <d v="2025-12-26T00:00:00"/>
    <d v="2025-12-29T00:00:00"/>
    <x v="20"/>
    <n v="51"/>
    <m/>
    <n v="2660"/>
    <s v="USD"/>
    <n v="2287.6"/>
    <n v="2660"/>
    <n v="441.54"/>
    <n v="379.7244"/>
    <n v="441.54"/>
    <n v="0.16599248120300752"/>
    <x v="3"/>
    <x v="1"/>
    <x v="1"/>
    <x v="1"/>
    <d v="2026-02-12T00:00:00"/>
    <s v="febrero"/>
    <n v="2026"/>
    <x v="0"/>
    <x v="1"/>
    <n v="0.6"/>
    <n v="151.88976"/>
    <n v="176.19212159999998"/>
    <d v="2025-05-30T00:00:00"/>
  </r>
  <r>
    <x v="0"/>
    <n v="934"/>
    <n v="0"/>
    <d v="2025-12-18T00:00:00"/>
    <d v="2026-02-05T00:00:00"/>
    <d v="2026-02-21T00:00:00"/>
    <x v="9"/>
    <n v="51"/>
    <s v="JORGEP,MARC1989"/>
    <n v="3688.57"/>
    <s v="USD"/>
    <n v="3172.1702"/>
    <n v="3688.57"/>
    <n v="0"/>
    <n v="0"/>
    <n v="0"/>
    <n v="0"/>
    <x v="3"/>
    <x v="1"/>
    <x v="8"/>
    <x v="2"/>
    <d v="2026-04-07T00:00:00"/>
    <s v="abril"/>
    <n v="2026"/>
    <x v="0"/>
    <x v="0"/>
    <n v="0.05"/>
    <n v="0"/>
    <n v="0"/>
    <d v="2025-03-03T00:00:00"/>
  </r>
  <r>
    <x v="0"/>
    <n v="936"/>
    <n v="0"/>
    <d v="2025-12-19T00:00:00"/>
    <d v="2026-09-16T00:00:00"/>
    <d v="2026-09-20T00:00:00"/>
    <x v="19"/>
    <n v="51"/>
    <m/>
    <n v="5421"/>
    <s v="EUR"/>
    <n v="5421"/>
    <n v="6288.36"/>
    <n v="769"/>
    <n v="769"/>
    <n v="892.04"/>
    <n v="0.14185574617229293"/>
    <x v="3"/>
    <x v="1"/>
    <x v="6"/>
    <x v="2"/>
    <d v="2026-11-04T00:00:00"/>
    <s v="noviembre"/>
    <n v="2026"/>
    <x v="0"/>
    <x v="1"/>
    <n v="0.5"/>
    <n v="384.5"/>
    <n v="446.02"/>
    <d v="2025-03-21T00:00:00"/>
  </r>
  <r>
    <x v="0"/>
    <n v="937"/>
    <n v="0"/>
    <d v="2025-12-19T00:00:00"/>
    <d v="2026-02-19T00:00:00"/>
    <d v="2026-03-11T00:00:00"/>
    <x v="4"/>
    <n v="51"/>
    <m/>
    <n v="15093.21"/>
    <s v="USD"/>
    <n v="12980.160599999999"/>
    <n v="15093.21"/>
    <n v="536.88"/>
    <n v="461.71679999999998"/>
    <n v="536.88"/>
    <n v="3.5570962041871809E-2"/>
    <x v="3"/>
    <x v="1"/>
    <x v="8"/>
    <x v="2"/>
    <d v="2026-04-25T00:00:00"/>
    <s v="abril"/>
    <n v="2026"/>
    <x v="0"/>
    <x v="0"/>
    <n v="0.05"/>
    <n v="438.63095999999996"/>
    <n v="508.81191359999991"/>
    <d v="2024-10-30T00:00:00"/>
  </r>
  <r>
    <x v="0"/>
    <n v="938"/>
    <n v="0"/>
    <d v="2025-12-19T00:00:00"/>
    <d v="2026-01-19T00:00:00"/>
    <d v="2026-02-21T00:00:00"/>
    <x v="6"/>
    <n v="51"/>
    <m/>
    <n v="102113.75"/>
    <s v="USD"/>
    <n v="87817.824999999997"/>
    <n v="102113.75"/>
    <n v="10099.85"/>
    <n v="8685.871000000001"/>
    <n v="10099.85"/>
    <n v="9.8907835624487406E-2"/>
    <x v="3"/>
    <x v="1"/>
    <x v="7"/>
    <x v="2"/>
    <d v="2026-04-07T00:00:00"/>
    <s v="abril"/>
    <n v="2026"/>
    <x v="0"/>
    <x v="1"/>
    <n v="0.75"/>
    <n v="2171.4677499999998"/>
    <n v="2518.9025899999997"/>
    <d v="2024-09-01T00:00:00"/>
  </r>
  <r>
    <x v="0"/>
    <n v="939"/>
    <n v="0"/>
    <d v="2025-12-22T00:00:00"/>
    <d v="2026-03-18T00:00:00"/>
    <d v="2026-03-29T00:00:00"/>
    <x v="9"/>
    <n v="52"/>
    <s v="JORGEP,LUISHDZ"/>
    <n v="348413"/>
    <s v="MXN"/>
    <n v="16723.824000000001"/>
    <n v="19511.128000000001"/>
    <n v="68965.72"/>
    <n v="3310.3545600000002"/>
    <n v="3862.08032"/>
    <n v="0.19794244187214599"/>
    <x v="3"/>
    <x v="1"/>
    <x v="5"/>
    <x v="2"/>
    <d v="2026-05-13T00:00:00"/>
    <s v="mayo"/>
    <n v="2026"/>
    <x v="0"/>
    <x v="0"/>
    <n v="0.05"/>
    <n v="3144.836832"/>
    <n v="3648.0107251199997"/>
    <d v="2025-03-03T00:00:00"/>
  </r>
  <r>
    <x v="0"/>
    <n v="940"/>
    <n v="0"/>
    <d v="2025-12-23T00:00:00"/>
    <d v="2026-03-15T00:00:00"/>
    <d v="2026-03-29T00:00:00"/>
    <x v="9"/>
    <n v="52"/>
    <s v="JORGEP,LUISHDZ,MARC1989"/>
    <n v="23650"/>
    <s v="USD"/>
    <n v="20339"/>
    <n v="23650"/>
    <n v="71287.520000000004"/>
    <n v="61307.267200000002"/>
    <n v="71287.520000000004"/>
    <n v="3.0142714587737847"/>
    <x v="3"/>
    <x v="1"/>
    <x v="5"/>
    <x v="2"/>
    <d v="2026-05-13T00:00:00"/>
    <s v="mayo"/>
    <n v="2026"/>
    <x v="0"/>
    <x v="0"/>
    <n v="0.05"/>
    <n v="58241.903839999999"/>
    <n v="67560.60845439999"/>
    <d v="2025-03-03T00:00:00"/>
  </r>
  <r>
    <x v="0"/>
    <n v="941"/>
    <n v="0"/>
    <d v="2025-12-23T00:00:00"/>
    <d v="2025-12-28T00:00:00"/>
    <d v="2026-01-02T00:00:00"/>
    <x v="7"/>
    <n v="52"/>
    <m/>
    <n v="20200"/>
    <s v="USD"/>
    <n v="17372"/>
    <n v="20200"/>
    <n v="1912.92"/>
    <n v="1645.1112000000001"/>
    <n v="1912.92"/>
    <n v="9.4699009900990103E-2"/>
    <x v="3"/>
    <x v="1"/>
    <x v="1"/>
    <x v="1"/>
    <d v="2026-02-16T00:00:00"/>
    <s v="febrero"/>
    <n v="2026"/>
    <x v="0"/>
    <x v="1"/>
    <n v="0.5"/>
    <n v="822.55560000000003"/>
    <n v="954.16449599999999"/>
    <d v="2025-01-08T00:00:00"/>
  </r>
  <r>
    <x v="0"/>
    <n v="942"/>
    <n v="0"/>
    <d v="2025-12-23T00:00:00"/>
    <d v="2025-12-20T00:00:00"/>
    <d v="2025-12-23T00:00:00"/>
    <x v="27"/>
    <n v="52"/>
    <m/>
    <n v="1155.8900000000001"/>
    <s v="USD"/>
    <n v="994.06540000000007"/>
    <n v="1155.8900000000001"/>
    <n v="91.73"/>
    <n v="78.887799999999999"/>
    <n v="91.73"/>
    <n v="7.935876251200373E-2"/>
    <x v="3"/>
    <x v="1"/>
    <x v="1"/>
    <x v="1"/>
    <d v="2026-02-06T00:00:00"/>
    <s v="febrero"/>
    <n v="2026"/>
    <x v="0"/>
    <x v="1"/>
    <n v="0.65"/>
    <n v="27.610729999999997"/>
    <n v="32.02844679999999"/>
    <d v="2025-07-14T00:00:00"/>
  </r>
  <r>
    <x v="0"/>
    <n v="943"/>
    <n v="0"/>
    <d v="2025-12-24T00:00:00"/>
    <d v="2025-12-20T00:00:00"/>
    <d v="2025-12-23T00:00:00"/>
    <x v="27"/>
    <n v="52"/>
    <m/>
    <n v="1080"/>
    <s v="USD"/>
    <n v="928.8"/>
    <n v="1080"/>
    <n v="88.75"/>
    <n v="76.325000000000003"/>
    <n v="88.75"/>
    <n v="8.217592592592593E-2"/>
    <x v="3"/>
    <x v="1"/>
    <x v="1"/>
    <x v="1"/>
    <d v="2026-02-06T00:00:00"/>
    <s v="febrero"/>
    <n v="2026"/>
    <x v="0"/>
    <x v="1"/>
    <n v="0.65"/>
    <n v="26.713749999999997"/>
    <n v="30.987949999999994"/>
    <d v="2025-07-14T00:00:00"/>
  </r>
  <r>
    <x v="0"/>
    <n v="944"/>
    <n v="0"/>
    <d v="2025-12-24T00:00:00"/>
    <d v="2025-11-13T00:00:00"/>
    <d v="2025-11-15T00:00:00"/>
    <x v="27"/>
    <n v="52"/>
    <m/>
    <n v="84200"/>
    <s v="MXN"/>
    <n v="4041.6"/>
    <n v="4715.2"/>
    <n v="5520"/>
    <n v="264.95999999999998"/>
    <n v="309.12"/>
    <n v="6.5558194774346795E-2"/>
    <x v="3"/>
    <x v="1"/>
    <x v="2"/>
    <x v="1"/>
    <d v="2025-12-30T00:00:00"/>
    <s v="diciembre"/>
    <n v="2025"/>
    <x v="0"/>
    <x v="1"/>
    <n v="0.65"/>
    <n v="92.73599999999999"/>
    <n v="107.57375999999998"/>
    <d v="2025-07-14T00:00:00"/>
  </r>
  <r>
    <x v="0"/>
    <n v="945"/>
    <n v="1"/>
    <d v="2025-12-26T00:00:00"/>
    <d v="2025-12-18T00:00:00"/>
    <d v="2025-12-21T00:00:00"/>
    <x v="27"/>
    <n v="52"/>
    <m/>
    <n v="2308"/>
    <s v="GBP"/>
    <n v="2654.2"/>
    <n v="3092.7200000000003"/>
    <n v="268.89999999999998"/>
    <n v="309.23499999999996"/>
    <n v="360.32599999999996"/>
    <n v="0.11650779896013864"/>
    <x v="3"/>
    <x v="1"/>
    <x v="1"/>
    <x v="1"/>
    <d v="2026-02-04T00:00:00"/>
    <s v="febrero"/>
    <n v="2026"/>
    <x v="0"/>
    <x v="1"/>
    <n v="0.65"/>
    <n v="108.23224999999996"/>
    <n v="125.54940999999995"/>
    <d v="2025-07-14T00:00:00"/>
  </r>
  <r>
    <x v="0"/>
    <n v="946"/>
    <n v="1"/>
    <d v="2025-12-26T00:00:00"/>
    <d v="2025-12-18T00:00:00"/>
    <d v="2025-12-21T00:00:00"/>
    <x v="27"/>
    <n v="52"/>
    <m/>
    <n v="2464"/>
    <s v="GBP"/>
    <n v="2833.6"/>
    <n v="3301.76"/>
    <n v="230.8"/>
    <n v="265.42"/>
    <n v="309.27200000000005"/>
    <n v="9.3668831168831179E-2"/>
    <x v="3"/>
    <x v="1"/>
    <x v="1"/>
    <x v="1"/>
    <d v="2026-02-04T00:00:00"/>
    <s v="febrero"/>
    <n v="2026"/>
    <x v="0"/>
    <x v="1"/>
    <n v="0.65"/>
    <n v="92.896999999999991"/>
    <n v="107.76051999999999"/>
    <d v="2025-07-14T00:00:00"/>
  </r>
  <r>
    <x v="0"/>
    <n v="947"/>
    <n v="1"/>
    <d v="2025-12-26T00:00:00"/>
    <d v="2025-12-27T00:00:00"/>
    <d v="2025-12-28T00:00:00"/>
    <x v="12"/>
    <n v="52"/>
    <m/>
    <n v="142.08000000000001"/>
    <s v="USD"/>
    <n v="122.18880000000001"/>
    <n v="142.08000000000001"/>
    <n v="9.51"/>
    <n v="8.1785999999999994"/>
    <n v="9.51"/>
    <n v="6.6934121621621614E-2"/>
    <x v="3"/>
    <x v="1"/>
    <x v="1"/>
    <x v="1"/>
    <d v="2026-02-11T00:00:00"/>
    <s v="febrero"/>
    <n v="2026"/>
    <x v="0"/>
    <x v="1"/>
    <n v="0.5"/>
    <n v="4.0892999999999997"/>
    <n v="4.743587999999999"/>
    <d v="2025-01-20T00:00:00"/>
  </r>
  <r>
    <x v="0"/>
    <n v="948"/>
    <n v="1"/>
    <d v="2025-12-29T00:00:00"/>
    <d v="2025-10-16T00:00:00"/>
    <d v="2025-10-20T00:00:00"/>
    <x v="27"/>
    <n v="53"/>
    <m/>
    <n v="3052"/>
    <s v="USD"/>
    <n v="2624.72"/>
    <n v="3052"/>
    <n v="277.32"/>
    <n v="238.49519999999998"/>
    <n v="277.32"/>
    <n v="9.0865006553079941E-2"/>
    <x v="3"/>
    <x v="1"/>
    <x v="0"/>
    <x v="1"/>
    <d v="2025-12-04T00:00:00"/>
    <s v="diciembre"/>
    <n v="2025"/>
    <x v="0"/>
    <x v="1"/>
    <n v="0.65"/>
    <n v="83.473320000000001"/>
    <n v="96.829051199999995"/>
    <d v="2025-07-14T00:00:00"/>
  </r>
  <r>
    <x v="0"/>
    <n v="949"/>
    <n v="0"/>
    <d v="2025-12-29T00:00:00"/>
    <d v="2025-12-06T00:00:00"/>
    <d v="2025-12-10T00:00:00"/>
    <x v="17"/>
    <n v="53"/>
    <m/>
    <n v="1685.86"/>
    <s v="USD"/>
    <n v="1449.8395999999998"/>
    <n v="1685.86"/>
    <n v="296.58"/>
    <n v="255.05879999999999"/>
    <n v="296.58"/>
    <n v="0.17592208131161546"/>
    <x v="3"/>
    <x v="1"/>
    <x v="1"/>
    <x v="1"/>
    <d v="2026-01-24T00:00:00"/>
    <s v="enero"/>
    <n v="2026"/>
    <x v="0"/>
    <x v="1"/>
    <n v="0.5"/>
    <n v="127.5294"/>
    <n v="147.93410399999999"/>
    <d v="2025-04-15T00:00:00"/>
  </r>
  <r>
    <x v="0"/>
    <n v="950"/>
    <n v="1"/>
    <d v="2025-12-29T00:00:00"/>
    <d v="2026-01-04T00:00:00"/>
    <d v="2026-01-04T00:00:00"/>
    <x v="1"/>
    <n v="53"/>
    <m/>
    <n v="652.66"/>
    <s v="USD"/>
    <n v="561.2876"/>
    <n v="652.66"/>
    <n v="70"/>
    <n v="60.199999999999996"/>
    <n v="70"/>
    <n v="0.10725339380381821"/>
    <x v="3"/>
    <x v="1"/>
    <x v="7"/>
    <x v="2"/>
    <d v="2026-02-18T00:00:00"/>
    <s v="febrero"/>
    <n v="2026"/>
    <x v="0"/>
    <x v="0"/>
    <n v="0"/>
    <n v="60.199999999999996"/>
    <n v="69.831999999999994"/>
    <d v="2024-09-17T00:00:00"/>
  </r>
  <r>
    <x v="0"/>
    <n v="951"/>
    <n v="0"/>
    <d v="2025-12-30T00:00:00"/>
    <d v="2026-03-13T00:00:00"/>
    <d v="2026-03-19T00:00:00"/>
    <x v="9"/>
    <n v="53"/>
    <s v="JORGEP,LUISHDZ"/>
    <n v="194372.45"/>
    <s v="MXN"/>
    <n v="9329.8776000000016"/>
    <n v="10884.8572"/>
    <n v="17994.400000000001"/>
    <n v="863.73120000000006"/>
    <n v="1007.6864"/>
    <n v="9.2576905832076506E-2"/>
    <x v="3"/>
    <x v="1"/>
    <x v="5"/>
    <x v="2"/>
    <d v="2026-05-03T00:00:00"/>
    <s v="mayo"/>
    <n v="2026"/>
    <x v="0"/>
    <x v="0"/>
    <n v="0.05"/>
    <n v="820.54464000000007"/>
    <n v="951.83178240000007"/>
    <d v="2025-03-03T00:00:00"/>
  </r>
  <r>
    <x v="0"/>
    <n v="952"/>
    <n v="0"/>
    <d v="2026-01-02T00:00:00"/>
    <d v="2026-03-27T00:00:00"/>
    <d v="2026-04-11T00:00:00"/>
    <x v="12"/>
    <n v="1"/>
    <s v="JORGEP"/>
    <n v="17426.28"/>
    <s v="USD"/>
    <n v="14986.600799999998"/>
    <n v="17426.28"/>
    <n v="1942.8"/>
    <n v="1670.808"/>
    <n v="1942.8"/>
    <n v="0.1114867889188054"/>
    <x v="4"/>
    <x v="2"/>
    <x v="5"/>
    <x v="2"/>
    <d v="2026-05-26T00:00:00"/>
    <s v="mayo"/>
    <n v="2026"/>
    <x v="0"/>
    <x v="1"/>
    <n v="0.5"/>
    <n v="835.404"/>
    <n v="969.06863999999996"/>
    <d v="2025-01-20T00:00:00"/>
  </r>
  <r>
    <x v="0"/>
    <n v="953"/>
    <n v="0"/>
    <d v="2026-01-06T00:00:00"/>
    <d v="2026-01-07T00:00:00"/>
    <d v="2026-01-18T00:00:00"/>
    <x v="10"/>
    <n v="2"/>
    <s v="DIANAM"/>
    <n v="10472.799999999999"/>
    <s v="USD"/>
    <n v="9006.6079999999984"/>
    <n v="10472.799999999999"/>
    <n v="1047.28"/>
    <n v="900.66079999999999"/>
    <n v="1047.28"/>
    <n v="0.10000000000000002"/>
    <x v="4"/>
    <x v="2"/>
    <x v="7"/>
    <x v="2"/>
    <d v="2026-03-04T00:00:00"/>
    <s v="marzo"/>
    <n v="2026"/>
    <x v="0"/>
    <x v="0"/>
    <n v="0"/>
    <n v="900.66079999999999"/>
    <n v="1044.7665279999999"/>
    <d v="2024-09-17T00:00:00"/>
  </r>
  <r>
    <x v="0"/>
    <n v="954"/>
    <n v="0"/>
    <d v="2026-01-06T00:00:00"/>
    <d v="2026-03-17T00:00:00"/>
    <d v="2026-03-22T00:00:00"/>
    <x v="10"/>
    <n v="2"/>
    <s v="DIANAM"/>
    <n v="2328.56"/>
    <s v="USD"/>
    <n v="2002.5616"/>
    <n v="2328.56"/>
    <n v="254.85"/>
    <n v="219.17099999999999"/>
    <n v="254.85"/>
    <n v="0.10944532243103033"/>
    <x v="4"/>
    <x v="2"/>
    <x v="5"/>
    <x v="2"/>
    <d v="2026-05-06T00:00:00"/>
    <s v="mayo"/>
    <n v="2026"/>
    <x v="0"/>
    <x v="0"/>
    <n v="0"/>
    <n v="219.17099999999999"/>
    <n v="254.23835999999997"/>
    <d v="2024-09-17T00:00:00"/>
  </r>
  <r>
    <x v="0"/>
    <n v="955"/>
    <n v="0"/>
    <d v="2026-01-06T00:00:00"/>
    <d v="2026-09-15T00:00:00"/>
    <d v="2026-09-24T00:00:00"/>
    <x v="7"/>
    <n v="2"/>
    <m/>
    <n v="127190"/>
    <s v="USD"/>
    <n v="109383.4"/>
    <n v="127190"/>
    <n v="21365"/>
    <n v="18373.900000000001"/>
    <n v="21365"/>
    <n v="0.16797704222030035"/>
    <x v="4"/>
    <x v="2"/>
    <x v="6"/>
    <x v="2"/>
    <d v="2026-11-08T00:00:00"/>
    <s v="noviembre"/>
    <n v="2026"/>
    <x v="0"/>
    <x v="1"/>
    <n v="0.5"/>
    <n v="9186.9500000000007"/>
    <n v="10656.862000000001"/>
    <d v="2025-01-08T00:00:00"/>
  </r>
  <r>
    <x v="0"/>
    <n v="956"/>
    <n v="0"/>
    <d v="2026-01-07T00:00:00"/>
    <d v="2025-12-18T00:00:00"/>
    <d v="2026-01-02T00:00:00"/>
    <x v="6"/>
    <n v="2"/>
    <m/>
    <n v="63072"/>
    <s v="USD"/>
    <n v="54241.919999999998"/>
    <n v="63072"/>
    <n v="6740.48"/>
    <n v="5796.8127999999997"/>
    <n v="6740.48"/>
    <n v="0.10686960933536276"/>
    <x v="4"/>
    <x v="2"/>
    <x v="1"/>
    <x v="1"/>
    <d v="2026-02-16T00:00:00"/>
    <s v="febrero"/>
    <n v="2026"/>
    <x v="0"/>
    <x v="1"/>
    <n v="0.75"/>
    <n v="1449.2031999999999"/>
    <n v="1681.0757119999998"/>
    <d v="2024-09-01T00:00:00"/>
  </r>
  <r>
    <x v="0"/>
    <n v="957"/>
    <n v="0"/>
    <d v="2026-01-07T00:00:00"/>
    <d v="2026-01-23T00:00:00"/>
    <d v="2026-01-25T00:00:00"/>
    <x v="10"/>
    <n v="2"/>
    <s v="DIANAM"/>
    <n v="5954.36"/>
    <s v="USD"/>
    <n v="5120.7495999999992"/>
    <n v="5954.36"/>
    <n v="117.48"/>
    <n v="101.03280000000001"/>
    <n v="117.48"/>
    <n v="1.9730080142954076E-2"/>
    <x v="4"/>
    <x v="2"/>
    <x v="7"/>
    <x v="2"/>
    <d v="2026-03-11T00:00:00"/>
    <s v="marzo"/>
    <n v="2026"/>
    <x v="0"/>
    <x v="0"/>
    <n v="0"/>
    <n v="101.03280000000001"/>
    <n v="117.198048"/>
    <d v="2024-09-17T00:00:00"/>
  </r>
  <r>
    <x v="0"/>
    <n v="959"/>
    <n v="0"/>
    <d v="2026-01-07T00:00:00"/>
    <d v="2026-01-07T00:00:00"/>
    <d v="2026-01-11T00:00:00"/>
    <x v="4"/>
    <n v="2"/>
    <m/>
    <n v="30999.200000000001"/>
    <s v="MXN"/>
    <n v="1487.9616000000001"/>
    <n v="1735.9552000000001"/>
    <n v="1459.2"/>
    <n v="70.041600000000003"/>
    <n v="81.71520000000001"/>
    <n v="4.7072182507935691E-2"/>
    <x v="4"/>
    <x v="2"/>
    <x v="7"/>
    <x v="2"/>
    <d v="2026-02-25T00:00:00"/>
    <s v="febrero"/>
    <n v="2026"/>
    <x v="0"/>
    <x v="0"/>
    <n v="0.05"/>
    <n v="66.539519999999996"/>
    <n v="77.185843199999994"/>
    <d v="2024-10-30T00:00:00"/>
  </r>
  <r>
    <x v="0"/>
    <n v="960"/>
    <n v="0"/>
    <d v="2026-01-07T00:00:00"/>
    <d v="2026-01-13T00:00:00"/>
    <d v="2026-01-16T00:00:00"/>
    <x v="1"/>
    <n v="2"/>
    <m/>
    <n v="3920"/>
    <s v="USD"/>
    <n v="3371.2"/>
    <n v="3920"/>
    <n v="1280"/>
    <n v="1100.8"/>
    <n v="1280"/>
    <n v="0.32653061224489799"/>
    <x v="4"/>
    <x v="2"/>
    <x v="7"/>
    <x v="2"/>
    <d v="2026-03-02T00:00:00"/>
    <s v="marzo"/>
    <n v="2026"/>
    <x v="0"/>
    <x v="0"/>
    <n v="0"/>
    <n v="1100.8"/>
    <n v="1276.9279999999999"/>
    <d v="2024-09-17T00:00:00"/>
  </r>
  <r>
    <x v="0"/>
    <n v="961"/>
    <n v="0"/>
    <d v="2026-01-08T00:00:00"/>
    <d v="2026-09-15T00:00:00"/>
    <d v="2026-09-21T00:00:00"/>
    <x v="7"/>
    <n v="2"/>
    <m/>
    <n v="1869.4"/>
    <s v="USD"/>
    <n v="1607.684"/>
    <n v="1869.4"/>
    <n v="70"/>
    <n v="60.199999999999996"/>
    <n v="70"/>
    <n v="3.7445169573125062E-2"/>
    <x v="4"/>
    <x v="2"/>
    <x v="6"/>
    <x v="2"/>
    <d v="2026-11-05T00:00:00"/>
    <s v="noviembre"/>
    <n v="2026"/>
    <x v="0"/>
    <x v="1"/>
    <n v="0.5"/>
    <n v="30.099999999999998"/>
    <n v="34.915999999999997"/>
    <d v="2025-01-08T00:00:00"/>
  </r>
  <r>
    <x v="0"/>
    <n v="962"/>
    <n v="0"/>
    <d v="2026-01-08T00:00:00"/>
    <d v="2026-01-06T00:00:00"/>
    <d v="2026-01-12T00:00:00"/>
    <x v="33"/>
    <n v="2"/>
    <m/>
    <n v="1707"/>
    <s v="USD"/>
    <n v="1468.02"/>
    <n v="1707"/>
    <n v="170.7"/>
    <n v="146.80199999999999"/>
    <n v="170.7"/>
    <n v="9.9999999999999992E-2"/>
    <x v="4"/>
    <x v="2"/>
    <x v="7"/>
    <x v="2"/>
    <d v="2026-02-26T00:00:00"/>
    <s v="febrero"/>
    <n v="2026"/>
    <x v="0"/>
    <x v="1"/>
    <n v="0.5"/>
    <n v="73.400999999999996"/>
    <n v="85.14515999999999"/>
    <d v="2025-11-18T00:00:00"/>
  </r>
  <r>
    <x v="0"/>
    <n v="963"/>
    <n v="0"/>
    <d v="2026-01-08T00:00:00"/>
    <d v="2026-01-22T00:00:00"/>
    <d v="2026-01-25T00:00:00"/>
    <x v="26"/>
    <n v="2"/>
    <m/>
    <n v="2595"/>
    <s v="USD"/>
    <n v="2231.6999999999998"/>
    <n v="2595"/>
    <n v="359.25"/>
    <n v="308.95499999999998"/>
    <n v="359.25"/>
    <n v="0.1384393063583815"/>
    <x v="4"/>
    <x v="2"/>
    <x v="7"/>
    <x v="2"/>
    <d v="2026-03-11T00:00:00"/>
    <s v="marzo"/>
    <n v="2026"/>
    <x v="0"/>
    <x v="1"/>
    <n v="0.5"/>
    <n v="154.47749999999999"/>
    <n v="179.19389999999999"/>
    <d v="2025-06-23T00:00:00"/>
  </r>
  <r>
    <x v="0"/>
    <n v="964"/>
    <n v="0"/>
    <d v="2026-01-09T00:00:00"/>
    <d v="2026-06-06T00:00:00"/>
    <d v="2026-06-16T00:00:00"/>
    <x v="20"/>
    <n v="2"/>
    <m/>
    <n v="223460"/>
    <s v="USD"/>
    <n v="192175.6"/>
    <n v="223460"/>
    <n v="33580"/>
    <n v="28878.799999999999"/>
    <n v="33580"/>
    <n v="0.1502729795041618"/>
    <x v="4"/>
    <x v="2"/>
    <x v="10"/>
    <x v="2"/>
    <d v="2026-07-31T00:00:00"/>
    <s v="julio"/>
    <n v="2026"/>
    <x v="0"/>
    <x v="1"/>
    <n v="0.6"/>
    <n v="11551.52"/>
    <n v="13399.763199999999"/>
    <d v="2025-05-30T00:00:00"/>
  </r>
  <r>
    <x v="0"/>
    <n v="965"/>
    <n v="1"/>
    <d v="2026-01-09T00:00:00"/>
    <d v="2025-12-17T00:00:00"/>
    <d v="2025-12-19T00:00:00"/>
    <x v="20"/>
    <n v="2"/>
    <m/>
    <n v="2685"/>
    <s v="USD"/>
    <n v="2309.1"/>
    <n v="2685"/>
    <n v="200.08"/>
    <n v="172.06880000000001"/>
    <n v="200.08"/>
    <n v="7.4517690875232787E-2"/>
    <x v="4"/>
    <x v="2"/>
    <x v="1"/>
    <x v="1"/>
    <d v="2026-02-02T00:00:00"/>
    <s v="febrero"/>
    <n v="2026"/>
    <x v="0"/>
    <x v="1"/>
    <n v="0.6"/>
    <n v="68.827520000000007"/>
    <n v="79.839923200000001"/>
    <d v="2025-05-30T00:00:00"/>
  </r>
  <r>
    <x v="0"/>
    <n v="966"/>
    <n v="0"/>
    <d v="2026-01-09T00:00:00"/>
    <d v="2025-12-02T00:00:00"/>
    <d v="2025-12-04T00:00:00"/>
    <x v="20"/>
    <n v="2"/>
    <m/>
    <n v="4363"/>
    <s v="USD"/>
    <n v="3752.18"/>
    <n v="4363"/>
    <n v="378"/>
    <n v="325.08"/>
    <n v="378"/>
    <n v="8.6637634655053863E-2"/>
    <x v="4"/>
    <x v="2"/>
    <x v="1"/>
    <x v="1"/>
    <d v="2026-01-18T00:00:00"/>
    <s v="enero"/>
    <n v="2026"/>
    <x v="0"/>
    <x v="1"/>
    <n v="0.6"/>
    <n v="130.03200000000001"/>
    <n v="150.83712"/>
    <d v="2025-05-30T00:00:00"/>
  </r>
  <r>
    <x v="0"/>
    <n v="968"/>
    <n v="0"/>
    <d v="2026-01-09T00:00:00"/>
    <d v="2026-09-14T00:00:00"/>
    <d v="2026-10-01T00:00:00"/>
    <x v="7"/>
    <n v="2"/>
    <m/>
    <n v="59396.79"/>
    <s v="USD"/>
    <n v="51081.239399999999"/>
    <n v="59396.79"/>
    <n v="1932.88"/>
    <n v="1662.2768000000001"/>
    <n v="1932.88"/>
    <n v="3.2541825913487921E-2"/>
    <x v="4"/>
    <x v="2"/>
    <x v="6"/>
    <x v="2"/>
    <d v="2026-11-15T00:00:00"/>
    <s v="noviembre"/>
    <n v="2026"/>
    <x v="0"/>
    <x v="1"/>
    <n v="0.5"/>
    <n v="831.13840000000005"/>
    <n v="964.120544"/>
    <d v="2025-01-08T00:00:00"/>
  </r>
  <r>
    <x v="0"/>
    <n v="969"/>
    <n v="0"/>
    <d v="2026-01-09T00:00:00"/>
    <d v="2026-02-04T00:00:00"/>
    <d v="2026-02-05T00:00:00"/>
    <x v="20"/>
    <n v="2"/>
    <m/>
    <n v="4321.53"/>
    <s v="USD"/>
    <n v="3716.5157999999997"/>
    <n v="4321.53"/>
    <n v="501.53"/>
    <n v="431.31579999999997"/>
    <n v="501.53"/>
    <n v="0.11605380501813016"/>
    <x v="4"/>
    <x v="2"/>
    <x v="8"/>
    <x v="2"/>
    <d v="2026-03-22T00:00:00"/>
    <s v="marzo"/>
    <n v="2026"/>
    <x v="0"/>
    <x v="1"/>
    <n v="0.6"/>
    <n v="172.52632"/>
    <n v="200.13053119999998"/>
    <d v="2025-05-30T00:00:00"/>
  </r>
  <r>
    <x v="0"/>
    <n v="970"/>
    <n v="0"/>
    <d v="2026-01-09T00:00:00"/>
    <d v="2025-12-10T00:00:00"/>
    <d v="2025-12-14T00:00:00"/>
    <x v="17"/>
    <n v="2"/>
    <m/>
    <n v="2320"/>
    <s v="EUR"/>
    <n v="2320"/>
    <n v="2691.2"/>
    <n v="232"/>
    <n v="232"/>
    <n v="269.12"/>
    <n v="0.1"/>
    <x v="4"/>
    <x v="2"/>
    <x v="1"/>
    <x v="1"/>
    <d v="2026-01-28T00:00:00"/>
    <s v="enero"/>
    <n v="2026"/>
    <x v="0"/>
    <x v="1"/>
    <n v="0.5"/>
    <n v="116"/>
    <n v="134.56"/>
    <d v="2025-04-15T00:00:00"/>
  </r>
  <r>
    <x v="0"/>
    <n v="971"/>
    <n v="1"/>
    <d v="2026-01-09T00:00:00"/>
    <d v="2025-11-29T00:00:00"/>
    <d v="2025-12-01T00:00:00"/>
    <x v="17"/>
    <n v="2"/>
    <m/>
    <n v="90124.479999999996"/>
    <s v="MXN"/>
    <n v="4325.9750400000003"/>
    <n v="5046.9708799999999"/>
    <n v="9221.82"/>
    <n v="442.64735999999999"/>
    <n v="516.42192"/>
    <n v="0.10232314239150117"/>
    <x v="4"/>
    <x v="2"/>
    <x v="2"/>
    <x v="1"/>
    <d v="2026-01-15T00:00:00"/>
    <s v="enero"/>
    <n v="2026"/>
    <x v="0"/>
    <x v="1"/>
    <n v="0.5"/>
    <n v="221.32368"/>
    <n v="256.73546879999998"/>
    <d v="2025-04-15T00:00:00"/>
  </r>
  <r>
    <x v="0"/>
    <n v="972"/>
    <n v="0"/>
    <d v="2026-01-09T00:00:00"/>
    <d v="2026-01-21T00:00:00"/>
    <d v="2026-01-23T00:00:00"/>
    <x v="17"/>
    <n v="2"/>
    <m/>
    <n v="2040"/>
    <s v="GBP"/>
    <n v="2346"/>
    <n v="2733.6000000000004"/>
    <n v="204"/>
    <n v="234.6"/>
    <n v="273.36"/>
    <n v="9.9999999999999992E-2"/>
    <x v="4"/>
    <x v="2"/>
    <x v="7"/>
    <x v="2"/>
    <d v="2026-03-09T00:00:00"/>
    <s v="marzo"/>
    <n v="2026"/>
    <x v="0"/>
    <x v="1"/>
    <n v="0.5"/>
    <n v="117.3"/>
    <n v="136.06799999999998"/>
    <d v="2025-04-15T00:00:00"/>
  </r>
  <r>
    <x v="0"/>
    <n v="973"/>
    <n v="0"/>
    <d v="2026-01-09T00:00:00"/>
    <d v="2026-01-18T00:00:00"/>
    <d v="2026-01-21T00:00:00"/>
    <x v="17"/>
    <n v="2"/>
    <m/>
    <n v="2422.38"/>
    <s v="EUR"/>
    <n v="2422.38"/>
    <n v="2809.9607999999998"/>
    <n v="242.24"/>
    <n v="242.24"/>
    <n v="280.9984"/>
    <n v="0.10000082563429355"/>
    <x v="4"/>
    <x v="2"/>
    <x v="7"/>
    <x v="2"/>
    <d v="2026-03-07T00:00:00"/>
    <s v="marzo"/>
    <n v="2026"/>
    <x v="0"/>
    <x v="1"/>
    <n v="0.5"/>
    <n v="121.12"/>
    <n v="140.4992"/>
    <d v="2025-04-15T00:00:00"/>
  </r>
  <r>
    <x v="0"/>
    <n v="974"/>
    <n v="0"/>
    <d v="2026-01-12T00:00:00"/>
    <d v="2026-07-18T00:00:00"/>
    <d v="2026-08-01T00:00:00"/>
    <x v="1"/>
    <n v="3"/>
    <s v="MARC1989"/>
    <n v="95200"/>
    <s v="EUR"/>
    <n v="95200"/>
    <n v="110431.99999999999"/>
    <n v="0"/>
    <n v="0"/>
    <n v="0"/>
    <n v="0"/>
    <x v="4"/>
    <x v="2"/>
    <x v="3"/>
    <x v="2"/>
    <d v="2026-09-15T00:00:00"/>
    <s v="septiembre"/>
    <n v="2026"/>
    <x v="0"/>
    <x v="0"/>
    <n v="0"/>
    <n v="0"/>
    <n v="0"/>
    <d v="2024-09-17T00:00:00"/>
  </r>
  <r>
    <x v="0"/>
    <n v="975"/>
    <n v="0"/>
    <d v="2026-01-12T00:00:00"/>
    <d v="2026-01-10T00:00:00"/>
    <d v="2026-01-11T00:00:00"/>
    <x v="7"/>
    <n v="3"/>
    <m/>
    <n v="11920.39"/>
    <s v="MXN"/>
    <n v="572.17872"/>
    <n v="667.54183999999998"/>
    <n v="1065.71"/>
    <n v="51.15408"/>
    <n v="59.679760000000002"/>
    <n v="8.9402276267806668E-2"/>
    <x v="4"/>
    <x v="2"/>
    <x v="7"/>
    <x v="2"/>
    <d v="2026-02-25T00:00:00"/>
    <s v="febrero"/>
    <n v="2026"/>
    <x v="0"/>
    <x v="1"/>
    <n v="0.5"/>
    <n v="25.57704"/>
    <n v="29.669366399999998"/>
    <d v="2025-01-08T00:00:00"/>
  </r>
  <r>
    <x v="0"/>
    <n v="976"/>
    <n v="0"/>
    <d v="2026-01-12T00:00:00"/>
    <d v="2026-06-06T00:00:00"/>
    <d v="2026-06-26T00:00:00"/>
    <x v="17"/>
    <n v="3"/>
    <m/>
    <n v="38202"/>
    <s v="EUR"/>
    <n v="38202"/>
    <n v="44314.32"/>
    <n v="0"/>
    <n v="0"/>
    <n v="0"/>
    <n v="0"/>
    <x v="4"/>
    <x v="2"/>
    <x v="10"/>
    <x v="2"/>
    <d v="2026-08-10T00:00:00"/>
    <s v="agosto"/>
    <n v="2026"/>
    <x v="0"/>
    <x v="1"/>
    <n v="0.5"/>
    <n v="0"/>
    <n v="0"/>
    <d v="2025-04-15T00:00:00"/>
  </r>
  <r>
    <x v="0"/>
    <n v="978"/>
    <n v="0"/>
    <d v="2026-01-13T00:00:00"/>
    <d v="2026-02-05T00:00:00"/>
    <d v="2026-02-08T00:00:00"/>
    <x v="21"/>
    <n v="3"/>
    <m/>
    <n v="66000"/>
    <s v="MXN"/>
    <n v="3168"/>
    <n v="3696"/>
    <n v="19362.259999999998"/>
    <n v="929.38847999999996"/>
    <n v="1084.28656"/>
    <n v="0.29336757575757577"/>
    <x v="4"/>
    <x v="2"/>
    <x v="8"/>
    <x v="2"/>
    <d v="2026-03-25T00:00:00"/>
    <s v="marzo"/>
    <n v="2026"/>
    <x v="0"/>
    <x v="1"/>
    <n v="0.5"/>
    <n v="464.69423999999998"/>
    <n v="539.04531839999993"/>
    <d v="2024-12-13T00:00:00"/>
  </r>
  <r>
    <x v="0"/>
    <n v="979"/>
    <n v="0"/>
    <d v="2026-01-14T00:00:00"/>
    <d v="2025-12-09T00:00:00"/>
    <d v="2025-12-12T00:00:00"/>
    <x v="6"/>
    <n v="3"/>
    <m/>
    <n v="2523"/>
    <s v="USD"/>
    <n v="2169.7799999999997"/>
    <n v="2523"/>
    <n v="252.3"/>
    <n v="216.97800000000001"/>
    <n v="252.3"/>
    <n v="0.10000000000000002"/>
    <x v="4"/>
    <x v="2"/>
    <x v="1"/>
    <x v="1"/>
    <d v="2026-01-26T00:00:00"/>
    <s v="enero"/>
    <n v="2026"/>
    <x v="0"/>
    <x v="1"/>
    <n v="0.75"/>
    <n v="54.244500000000016"/>
    <n v="62.923620000000014"/>
    <d v="2024-09-01T00:00:00"/>
  </r>
  <r>
    <x v="0"/>
    <n v="980"/>
    <n v="0"/>
    <d v="2026-01-14T00:00:00"/>
    <d v="2025-12-30T00:00:00"/>
    <d v="2026-01-02T00:00:00"/>
    <x v="6"/>
    <n v="3"/>
    <m/>
    <n v="6766"/>
    <s v="USD"/>
    <n v="5818.76"/>
    <n v="6766"/>
    <n v="676.6"/>
    <n v="581.87599999999998"/>
    <n v="676.6"/>
    <n v="9.9999999999999992E-2"/>
    <x v="4"/>
    <x v="2"/>
    <x v="1"/>
    <x v="1"/>
    <d v="2026-02-16T00:00:00"/>
    <s v="febrero"/>
    <n v="2026"/>
    <x v="0"/>
    <x v="1"/>
    <n v="0.75"/>
    <n v="145.46899999999999"/>
    <n v="168.74403999999998"/>
    <d v="2024-09-01T00:00:00"/>
  </r>
  <r>
    <x v="0"/>
    <n v="982"/>
    <n v="0"/>
    <d v="2026-01-14T00:00:00"/>
    <d v="2026-02-02T00:00:00"/>
    <d v="2026-02-13T00:00:00"/>
    <x v="1"/>
    <n v="3"/>
    <s v="MARC1989"/>
    <n v="2563"/>
    <s v="USD"/>
    <n v="2204.1799999999998"/>
    <n v="2563"/>
    <n v="0"/>
    <n v="0"/>
    <n v="0"/>
    <n v="0"/>
    <x v="4"/>
    <x v="2"/>
    <x v="8"/>
    <x v="2"/>
    <d v="2026-03-30T00:00:00"/>
    <s v="marzo"/>
    <n v="2026"/>
    <x v="0"/>
    <x v="0"/>
    <n v="0"/>
    <n v="0"/>
    <n v="0"/>
    <d v="2024-09-17T00:00:00"/>
  </r>
  <r>
    <x v="0"/>
    <n v="983"/>
    <n v="0"/>
    <d v="2026-01-14T00:00:00"/>
    <d v="2026-01-30T00:00:00"/>
    <d v="2026-02-02T00:00:00"/>
    <x v="19"/>
    <n v="3"/>
    <m/>
    <n v="35"/>
    <s v="MXN"/>
    <n v="1.68"/>
    <n v="1.96"/>
    <n v="35"/>
    <n v="1.68"/>
    <n v="1.96"/>
    <n v="1"/>
    <x v="4"/>
    <x v="2"/>
    <x v="7"/>
    <x v="2"/>
    <d v="2026-03-19T00:00:00"/>
    <s v="marzo"/>
    <n v="2026"/>
    <x v="0"/>
    <x v="1"/>
    <n v="0.5"/>
    <n v="0.84"/>
    <n v="0.97439999999999993"/>
    <d v="2025-03-21T00:00:00"/>
  </r>
  <r>
    <x v="0"/>
    <n v="984"/>
    <n v="0"/>
    <d v="2026-01-14T00:00:00"/>
    <d v="2026-04-12T00:00:00"/>
    <d v="2026-04-22T00:00:00"/>
    <x v="9"/>
    <n v="3"/>
    <s v="JAIMEG,JORGEP"/>
    <n v="10540.65"/>
    <s v="EUR"/>
    <n v="10540.65"/>
    <n v="12227.153999999999"/>
    <n v="983.04"/>
    <n v="983.04"/>
    <n v="1140.3263999999999"/>
    <n v="9.3261800742838435E-2"/>
    <x v="4"/>
    <x v="2"/>
    <x v="9"/>
    <x v="2"/>
    <d v="2026-06-06T00:00:00"/>
    <s v="junio"/>
    <n v="2026"/>
    <x v="0"/>
    <x v="0"/>
    <n v="0.05"/>
    <n v="933.88799999999992"/>
    <n v="1083.3100799999997"/>
    <d v="2025-03-03T00:00:00"/>
  </r>
  <r>
    <x v="0"/>
    <n v="985"/>
    <n v="0"/>
    <d v="2026-01-14T00:00:00"/>
    <d v="2026-01-20T00:00:00"/>
    <d v="2026-01-20T00:00:00"/>
    <x v="1"/>
    <n v="3"/>
    <s v="MARC1989"/>
    <n v="1332.19"/>
    <s v="USD"/>
    <n v="1145.6834000000001"/>
    <n v="1332.19"/>
    <n v="105"/>
    <n v="90.3"/>
    <n v="105"/>
    <n v="7.8817586080063645E-2"/>
    <x v="4"/>
    <x v="2"/>
    <x v="7"/>
    <x v="2"/>
    <d v="2026-03-06T00:00:00"/>
    <s v="marzo"/>
    <n v="2026"/>
    <x v="0"/>
    <x v="0"/>
    <n v="0"/>
    <n v="90.3"/>
    <n v="104.74799999999999"/>
    <d v="2024-09-17T00:00:00"/>
  </r>
  <r>
    <x v="0"/>
    <n v="986"/>
    <n v="0"/>
    <d v="2026-01-14T00:00:00"/>
    <d v="2026-01-16T00:00:00"/>
    <d v="2026-01-18T00:00:00"/>
    <x v="9"/>
    <n v="3"/>
    <s v="JAIMEG"/>
    <n v="5224"/>
    <s v="EUR"/>
    <n v="5224"/>
    <n v="6059.8399999999992"/>
    <n v="522.4"/>
    <n v="522.4"/>
    <n v="605.98399999999992"/>
    <n v="9.9999999999999992E-2"/>
    <x v="4"/>
    <x v="2"/>
    <x v="7"/>
    <x v="2"/>
    <d v="2026-03-04T00:00:00"/>
    <s v="marzo"/>
    <n v="2026"/>
    <x v="0"/>
    <x v="0"/>
    <n v="0.05"/>
    <n v="496.28"/>
    <n v="575.68479999999988"/>
    <d v="2025-03-03T00:00:00"/>
  </r>
  <r>
    <x v="0"/>
    <n v="987"/>
    <n v="1"/>
    <d v="2026-01-14T00:00:00"/>
    <d v="2025-09-04T00:00:00"/>
    <d v="2025-09-06T00:00:00"/>
    <x v="1"/>
    <n v="3"/>
    <s v="MARC1989"/>
    <n v="5251"/>
    <s v="USD"/>
    <n v="4515.8599999999997"/>
    <n v="5251"/>
    <n v="493.59"/>
    <n v="424.48739999999998"/>
    <n v="493.59"/>
    <n v="9.3999238240335181E-2"/>
    <x v="4"/>
    <x v="2"/>
    <x v="6"/>
    <x v="1"/>
    <d v="2025-10-21T00:00:00"/>
    <s v="octubre"/>
    <n v="2025"/>
    <x v="0"/>
    <x v="0"/>
    <n v="0"/>
    <n v="424.48739999999998"/>
    <n v="492.40538399999997"/>
    <d v="2024-09-17T00:00:00"/>
  </r>
  <r>
    <x v="0"/>
    <n v="988"/>
    <n v="0"/>
    <d v="2026-01-15T00:00:00"/>
    <d v="2026-01-18T00:00:00"/>
    <d v="2026-01-23T00:00:00"/>
    <x v="24"/>
    <n v="3"/>
    <s v="MARC1989"/>
    <n v="3625.22"/>
    <s v="USD"/>
    <n v="3117.6891999999998"/>
    <n v="3625.22"/>
    <n v="424.66"/>
    <n v="365.20760000000001"/>
    <n v="424.66"/>
    <n v="0.1171404769917412"/>
    <x v="4"/>
    <x v="2"/>
    <x v="7"/>
    <x v="2"/>
    <d v="2026-03-09T00:00:00"/>
    <s v="marzo"/>
    <n v="2026"/>
    <x v="0"/>
    <x v="0"/>
    <n v="0"/>
    <n v="365.20760000000001"/>
    <n v="423.64081599999997"/>
    <d v="2025-07-07T00:00:00"/>
  </r>
  <r>
    <x v="0"/>
    <n v="989"/>
    <n v="0"/>
    <d v="2026-01-15T00:00:00"/>
    <d v="2026-01-28T00:00:00"/>
    <d v="2026-02-01T00:00:00"/>
    <x v="9"/>
    <n v="3"/>
    <s v="JAIMEG,JORGEP"/>
    <n v="7025.53"/>
    <s v="USD"/>
    <n v="6041.9557999999997"/>
    <n v="7025.53"/>
    <n v="1305.53"/>
    <n v="1122.7557999999999"/>
    <n v="1305.53"/>
    <n v="0.18582654974073129"/>
    <x v="4"/>
    <x v="2"/>
    <x v="7"/>
    <x v="2"/>
    <d v="2026-03-18T00:00:00"/>
    <s v="marzo"/>
    <n v="2026"/>
    <x v="0"/>
    <x v="0"/>
    <n v="0.05"/>
    <n v="1066.6180099999999"/>
    <n v="1237.2768915999998"/>
    <d v="2025-03-03T00:00:00"/>
  </r>
  <r>
    <x v="0"/>
    <n v="990"/>
    <n v="0"/>
    <d v="2026-01-15T00:00:00"/>
    <d v="2026-01-30T00:00:00"/>
    <d v="2026-02-08T00:00:00"/>
    <x v="4"/>
    <n v="3"/>
    <m/>
    <n v="96922.5"/>
    <s v="MXN"/>
    <n v="4652.28"/>
    <n v="5427.66"/>
    <n v="3805.5"/>
    <n v="182.66400000000002"/>
    <n v="213.108"/>
    <n v="3.9263328948386605E-2"/>
    <x v="4"/>
    <x v="2"/>
    <x v="7"/>
    <x v="2"/>
    <d v="2026-03-25T00:00:00"/>
    <s v="marzo"/>
    <n v="2026"/>
    <x v="0"/>
    <x v="0"/>
    <n v="0.05"/>
    <n v="173.53080000000003"/>
    <n v="201.29572800000003"/>
    <d v="2024-10-30T00:00:00"/>
  </r>
  <r>
    <x v="0"/>
    <n v="991"/>
    <n v="0"/>
    <d v="2026-01-15T00:00:00"/>
    <d v="2026-09-14T00:00:00"/>
    <d v="2026-09-24T00:00:00"/>
    <x v="7"/>
    <n v="3"/>
    <m/>
    <n v="1921.6"/>
    <s v="USD"/>
    <n v="1652.5759999999998"/>
    <n v="1921.6"/>
    <n v="70"/>
    <n v="60.199999999999996"/>
    <n v="70"/>
    <n v="3.6427976686094925E-2"/>
    <x v="4"/>
    <x v="2"/>
    <x v="6"/>
    <x v="2"/>
    <d v="2026-11-08T00:00:00"/>
    <s v="noviembre"/>
    <n v="2026"/>
    <x v="0"/>
    <x v="1"/>
    <n v="0.5"/>
    <n v="30.099999999999998"/>
    <n v="34.915999999999997"/>
    <d v="2025-01-08T00:00:00"/>
  </r>
  <r>
    <x v="0"/>
    <n v="992"/>
    <n v="0"/>
    <d v="2026-01-15T00:00:00"/>
    <d v="2026-01-15T00:00:00"/>
    <d v="2026-01-15T00:00:00"/>
    <x v="27"/>
    <n v="3"/>
    <m/>
    <n v="967.5"/>
    <s v="USD"/>
    <n v="832.05"/>
    <n v="967.5"/>
    <n v="0"/>
    <n v="0"/>
    <n v="0"/>
    <n v="0"/>
    <x v="4"/>
    <x v="2"/>
    <x v="7"/>
    <x v="2"/>
    <d v="2026-03-01T00:00:00"/>
    <s v="marzo"/>
    <n v="2026"/>
    <x v="0"/>
    <x v="1"/>
    <n v="0.65"/>
    <n v="0"/>
    <n v="0"/>
    <d v="2025-07-14T00:00:00"/>
  </r>
  <r>
    <x v="0"/>
    <n v="993"/>
    <n v="0"/>
    <d v="2026-01-16T00:00:00"/>
    <d v="2026-06-03T00:00:00"/>
    <d v="2026-06-22T00:00:00"/>
    <x v="16"/>
    <n v="3"/>
    <s v="JAIMEG"/>
    <n v="6793.9"/>
    <s v="USD"/>
    <n v="5842.7539999999999"/>
    <n v="6793.9"/>
    <n v="574.34"/>
    <n v="493.93240000000003"/>
    <n v="574.34"/>
    <n v="8.4537599905797858E-2"/>
    <x v="4"/>
    <x v="2"/>
    <x v="10"/>
    <x v="2"/>
    <d v="2026-08-06T00:00:00"/>
    <s v="agosto"/>
    <n v="2026"/>
    <x v="1"/>
    <x v="0"/>
    <n v="7.0000000000000007E-2"/>
    <n v="459.35713200000004"/>
    <n v="532.85427312000002"/>
    <d v="2025-03-17T00:00:00"/>
  </r>
  <r>
    <x v="0"/>
    <n v="994"/>
    <n v="0"/>
    <d v="2026-01-16T00:00:00"/>
    <d v="2026-06-02T00:00:00"/>
    <d v="2026-07-11T00:00:00"/>
    <x v="34"/>
    <n v="3"/>
    <s v="MARTINB"/>
    <n v="271228.55"/>
    <s v="MXN"/>
    <n v="13018.9704"/>
    <n v="15188.7988"/>
    <n v="10681"/>
    <n v="512.68799999999999"/>
    <n v="598.13599999999997"/>
    <n v="3.938007263615869E-2"/>
    <x v="4"/>
    <x v="2"/>
    <x v="10"/>
    <x v="2"/>
    <d v="2026-08-25T00:00:00"/>
    <s v="agosto"/>
    <n v="2026"/>
    <x v="1"/>
    <x v="1"/>
    <n v="0.4"/>
    <n v="307.61279999999999"/>
    <n v="356.83084799999995"/>
    <d v="1899-12-30T00:00:00"/>
  </r>
  <r>
    <x v="0"/>
    <n v="995"/>
    <n v="0"/>
    <d v="2026-01-16T00:00:00"/>
    <d v="2026-03-30T00:00:00"/>
    <d v="2026-04-15T00:00:00"/>
    <x v="7"/>
    <n v="3"/>
    <m/>
    <n v="78927"/>
    <s v="USD"/>
    <n v="67877.22"/>
    <n v="78927"/>
    <n v="7281.52"/>
    <n v="6262.1072000000004"/>
    <n v="7281.52"/>
    <n v="9.2256388814980939E-2"/>
    <x v="4"/>
    <x v="2"/>
    <x v="5"/>
    <x v="2"/>
    <d v="2026-05-30T00:00:00"/>
    <s v="mayo"/>
    <n v="2026"/>
    <x v="0"/>
    <x v="1"/>
    <n v="0.5"/>
    <n v="3131.0536000000002"/>
    <n v="3632.0221759999999"/>
    <d v="2025-01-08T00:00:00"/>
  </r>
  <r>
    <x v="0"/>
    <n v="996"/>
    <n v="0"/>
    <d v="2026-01-16T00:00:00"/>
    <d v="2026-02-28T00:00:00"/>
    <d v="2026-02-28T00:00:00"/>
    <x v="8"/>
    <n v="3"/>
    <m/>
    <n v="1995"/>
    <s v="USD"/>
    <n v="1715.7"/>
    <n v="1995"/>
    <n v="1495"/>
    <n v="1285.7"/>
    <n v="1495"/>
    <n v="0.74937343358395991"/>
    <x v="4"/>
    <x v="2"/>
    <x v="8"/>
    <x v="2"/>
    <d v="2026-04-14T00:00:00"/>
    <s v="abril"/>
    <n v="2026"/>
    <x v="0"/>
    <x v="1"/>
    <n v="0.5"/>
    <n v="642.85"/>
    <n v="745.70600000000002"/>
    <d v="2025-01-20T00:00:00"/>
  </r>
  <r>
    <x v="0"/>
    <n v="997"/>
    <n v="0"/>
    <d v="2026-01-16T00:00:00"/>
    <d v="2026-02-26T00:00:00"/>
    <d v="2026-03-02T00:00:00"/>
    <x v="22"/>
    <n v="3"/>
    <m/>
    <n v="8610"/>
    <s v="USD"/>
    <n v="7404.5999999999995"/>
    <n v="8610"/>
    <n v="861"/>
    <n v="740.46"/>
    <n v="861"/>
    <n v="0.1"/>
    <x v="4"/>
    <x v="2"/>
    <x v="8"/>
    <x v="2"/>
    <d v="2026-04-16T00:00:00"/>
    <s v="abril"/>
    <n v="2026"/>
    <x v="0"/>
    <x v="1"/>
    <n v="0.6"/>
    <n v="296.18400000000003"/>
    <n v="343.57344000000001"/>
    <d v="2025-03-24T00:00:00"/>
  </r>
  <r>
    <x v="0"/>
    <n v="998"/>
    <n v="0"/>
    <d v="2026-01-16T00:00:00"/>
    <d v="2025-11-18T00:00:00"/>
    <d v="2025-11-20T00:00:00"/>
    <x v="30"/>
    <n v="3"/>
    <m/>
    <n v="494.88"/>
    <s v="USD"/>
    <n v="425.59679999999997"/>
    <n v="494.88"/>
    <n v="54.44"/>
    <n v="46.818399999999997"/>
    <n v="54.44"/>
    <n v="0.11000646621403168"/>
    <x v="4"/>
    <x v="2"/>
    <x v="2"/>
    <x v="1"/>
    <d v="2026-01-04T00:00:00"/>
    <s v="enero"/>
    <n v="2026"/>
    <x v="1"/>
    <x v="1"/>
    <n v="0.4"/>
    <n v="28.091039999999996"/>
    <n v="32.585606399999996"/>
    <d v="2025-07-23T00:00:00"/>
  </r>
  <r>
    <x v="0"/>
    <n v="999"/>
    <n v="0"/>
    <d v="2026-01-16T00:00:00"/>
    <d v="2026-01-28T00:00:00"/>
    <d v="2026-02-01T00:00:00"/>
    <x v="30"/>
    <n v="3"/>
    <m/>
    <n v="1436"/>
    <s v="USD"/>
    <n v="1234.96"/>
    <n v="1436"/>
    <n v="157.05000000000001"/>
    <n v="135.06300000000002"/>
    <n v="157.05000000000001"/>
    <n v="0.10936629526462396"/>
    <x v="4"/>
    <x v="2"/>
    <x v="7"/>
    <x v="2"/>
    <d v="2026-03-18T00:00:00"/>
    <s v="marzo"/>
    <n v="2026"/>
    <x v="1"/>
    <x v="1"/>
    <n v="0.4"/>
    <n v="81.037800000000004"/>
    <n v="94.003848000000005"/>
    <d v="2025-07-23T00:00:00"/>
  </r>
  <r>
    <x v="0"/>
    <n v="1000"/>
    <n v="0"/>
    <d v="2026-01-16T00:00:00"/>
    <d v="2026-04-08T00:00:00"/>
    <d v="2026-04-22T00:00:00"/>
    <x v="30"/>
    <n v="3"/>
    <m/>
    <n v="7147.49"/>
    <s v="USD"/>
    <n v="6146.8413999999993"/>
    <n v="7147.49"/>
    <n v="664.09"/>
    <n v="571.11739999999998"/>
    <n v="664.09"/>
    <n v="9.2912337058184066E-2"/>
    <x v="4"/>
    <x v="2"/>
    <x v="9"/>
    <x v="2"/>
    <d v="2026-06-06T00:00:00"/>
    <s v="junio"/>
    <n v="2026"/>
    <x v="1"/>
    <x v="1"/>
    <n v="0.4"/>
    <n v="342.67043999999999"/>
    <n v="397.49771039999996"/>
    <d v="2025-07-23T00:00:00"/>
  </r>
  <r>
    <x v="0"/>
    <n v="1001"/>
    <n v="0"/>
    <d v="2026-01-16T00:00:00"/>
    <d v="2026-06-26T00:00:00"/>
    <d v="2026-07-01T00:00:00"/>
    <x v="30"/>
    <n v="3"/>
    <m/>
    <n v="3372.84"/>
    <s v="USD"/>
    <n v="2900.6424000000002"/>
    <n v="3372.84"/>
    <n v="337.28"/>
    <n v="290.06079999999997"/>
    <n v="337.28"/>
    <n v="9.9998814055810514E-2"/>
    <x v="4"/>
    <x v="2"/>
    <x v="10"/>
    <x v="2"/>
    <d v="2026-08-15T00:00:00"/>
    <s v="agosto"/>
    <n v="2026"/>
    <x v="1"/>
    <x v="1"/>
    <n v="0.4"/>
    <n v="174.03647999999998"/>
    <n v="201.88231679999996"/>
    <d v="2025-07-23T00:00:00"/>
  </r>
  <r>
    <x v="0"/>
    <n v="1002"/>
    <n v="0"/>
    <d v="2026-01-17T00:00:00"/>
    <d v="2026-02-18T00:00:00"/>
    <d v="2026-02-21T00:00:00"/>
    <x v="10"/>
    <n v="3"/>
    <s v="DIANAM,MARC1989"/>
    <n v="72750"/>
    <s v="MXN"/>
    <n v="3492"/>
    <n v="4074"/>
    <n v="70"/>
    <n v="3.36"/>
    <n v="3.92"/>
    <n v="9.6219931271477655E-4"/>
    <x v="4"/>
    <x v="2"/>
    <x v="8"/>
    <x v="2"/>
    <d v="2026-04-07T00:00:00"/>
    <s v="abril"/>
    <n v="2026"/>
    <x v="0"/>
    <x v="0"/>
    <n v="0"/>
    <n v="3.36"/>
    <n v="3.8975999999999997"/>
    <d v="2024-09-17T00:00:00"/>
  </r>
  <r>
    <x v="0"/>
    <n v="1003"/>
    <n v="0"/>
    <d v="2026-01-19T00:00:00"/>
    <d v="2026-02-21T00:00:00"/>
    <d v="2026-02-28T00:00:00"/>
    <x v="16"/>
    <n v="4"/>
    <m/>
    <n v="305.62"/>
    <s v="USD"/>
    <n v="262.83319999999998"/>
    <n v="305.62"/>
    <n v="0"/>
    <n v="0"/>
    <n v="0"/>
    <n v="0"/>
    <x v="4"/>
    <x v="2"/>
    <x v="8"/>
    <x v="2"/>
    <d v="2026-04-14T00:00:00"/>
    <s v="abril"/>
    <n v="2026"/>
    <x v="1"/>
    <x v="0"/>
    <n v="7.0000000000000007E-2"/>
    <n v="0"/>
    <n v="0"/>
    <d v="2025-03-17T00:00:00"/>
  </r>
  <r>
    <x v="0"/>
    <n v="1004"/>
    <n v="0"/>
    <d v="2026-01-19T00:00:00"/>
    <d v="2026-02-05T00:00:00"/>
    <d v="2026-02-08T00:00:00"/>
    <x v="10"/>
    <n v="4"/>
    <s v="DIANAM,MARC1989"/>
    <n v="16050"/>
    <s v="MXN"/>
    <n v="770.4"/>
    <n v="898.80000000000007"/>
    <n v="1222"/>
    <n v="58.655999999999999"/>
    <n v="68.432000000000002"/>
    <n v="7.6137071651090349E-2"/>
    <x v="4"/>
    <x v="2"/>
    <x v="8"/>
    <x v="2"/>
    <d v="2026-03-25T00:00:00"/>
    <s v="marzo"/>
    <n v="2026"/>
    <x v="0"/>
    <x v="0"/>
    <n v="0"/>
    <n v="58.655999999999999"/>
    <n v="68.040959999999998"/>
    <d v="2024-09-17T00:00:00"/>
  </r>
  <r>
    <x v="0"/>
    <n v="1005"/>
    <n v="0"/>
    <d v="2026-01-19T00:00:00"/>
    <d v="2026-04-30T00:00:00"/>
    <d v="2026-05-12T00:00:00"/>
    <x v="33"/>
    <n v="4"/>
    <m/>
    <n v="10503"/>
    <s v="EUR"/>
    <n v="10503"/>
    <n v="12183.48"/>
    <n v="1050.3"/>
    <n v="1050.3"/>
    <n v="1218.348"/>
    <n v="9.9999999999999992E-2"/>
    <x v="4"/>
    <x v="2"/>
    <x v="9"/>
    <x v="2"/>
    <d v="2026-06-26T00:00:00"/>
    <s v="junio"/>
    <n v="2026"/>
    <x v="0"/>
    <x v="1"/>
    <n v="0.5"/>
    <n v="525.15"/>
    <n v="609.17399999999998"/>
    <d v="2025-11-18T00:00:00"/>
  </r>
  <r>
    <x v="0"/>
    <n v="1006"/>
    <n v="0"/>
    <d v="2026-01-19T00:00:00"/>
    <d v="2025-12-28T00:00:00"/>
    <d v="2026-01-03T00:00:00"/>
    <x v="27"/>
    <n v="4"/>
    <m/>
    <n v="12022.15"/>
    <s v="USD"/>
    <n v="10339.048999999999"/>
    <n v="12022.15"/>
    <n v="652.21"/>
    <n v="560.90060000000005"/>
    <n v="652.21"/>
    <n v="5.4250695591054852E-2"/>
    <x v="4"/>
    <x v="2"/>
    <x v="1"/>
    <x v="1"/>
    <d v="2026-02-17T00:00:00"/>
    <s v="febrero"/>
    <n v="2026"/>
    <x v="0"/>
    <x v="1"/>
    <n v="0.65"/>
    <n v="196.31520999999998"/>
    <n v="227.72564359999996"/>
    <d v="2025-07-14T00:00:00"/>
  </r>
  <r>
    <x v="0"/>
    <n v="1007"/>
    <n v="0"/>
    <d v="2026-01-19T00:00:00"/>
    <d v="2025-12-01T00:00:00"/>
    <d v="2025-12-02T00:00:00"/>
    <x v="33"/>
    <n v="4"/>
    <m/>
    <n v="219"/>
    <s v="USD"/>
    <n v="188.34"/>
    <n v="219"/>
    <n v="21.9"/>
    <n v="18.834"/>
    <n v="21.9"/>
    <n v="9.9999999999999992E-2"/>
    <x v="4"/>
    <x v="2"/>
    <x v="1"/>
    <x v="1"/>
    <d v="2026-01-16T00:00:00"/>
    <s v="enero"/>
    <n v="2026"/>
    <x v="0"/>
    <x v="1"/>
    <n v="0.5"/>
    <n v="9.4169999999999998"/>
    <n v="10.923719999999999"/>
    <d v="2025-11-18T00:00:00"/>
  </r>
  <r>
    <x v="0"/>
    <n v="1008"/>
    <n v="0"/>
    <d v="2026-01-19T00:00:00"/>
    <d v="2025-12-01T00:00:00"/>
    <d v="2025-12-02T00:00:00"/>
    <x v="33"/>
    <n v="4"/>
    <m/>
    <n v="219"/>
    <s v="USD"/>
    <n v="188.34"/>
    <n v="219"/>
    <n v="21.9"/>
    <n v="18.834"/>
    <n v="21.9"/>
    <n v="9.9999999999999992E-2"/>
    <x v="4"/>
    <x v="2"/>
    <x v="1"/>
    <x v="1"/>
    <d v="2026-01-16T00:00:00"/>
    <s v="enero"/>
    <n v="2026"/>
    <x v="0"/>
    <x v="1"/>
    <n v="0.5"/>
    <n v="9.4169999999999998"/>
    <n v="10.923719999999999"/>
    <d v="2025-11-18T00:00:00"/>
  </r>
  <r>
    <x v="0"/>
    <n v="1009"/>
    <n v="0"/>
    <d v="2026-01-19T00:00:00"/>
    <d v="2026-04-22T00:00:00"/>
    <d v="2026-05-06T00:00:00"/>
    <x v="4"/>
    <n v="4"/>
    <m/>
    <n v="19238"/>
    <s v="MXN"/>
    <n v="923.42399999999998"/>
    <n v="1077.328"/>
    <n v="0"/>
    <n v="0"/>
    <n v="0"/>
    <n v="0"/>
    <x v="4"/>
    <x v="2"/>
    <x v="9"/>
    <x v="2"/>
    <d v="2026-06-20T00:00:00"/>
    <s v="junio"/>
    <n v="2026"/>
    <x v="0"/>
    <x v="0"/>
    <n v="0.05"/>
    <n v="0"/>
    <n v="0"/>
    <d v="2024-10-30T00:00:00"/>
  </r>
  <r>
    <x v="0"/>
    <n v="1010"/>
    <n v="0"/>
    <d v="2026-01-20T00:00:00"/>
    <d v="2026-01-03T00:00:00"/>
    <d v="2026-01-05T00:00:00"/>
    <x v="6"/>
    <n v="4"/>
    <m/>
    <n v="9639"/>
    <s v="USD"/>
    <n v="8289.5399999999991"/>
    <n v="9639"/>
    <n v="963.9"/>
    <n v="828.95399999999995"/>
    <n v="963.9"/>
    <n v="0.1"/>
    <x v="4"/>
    <x v="2"/>
    <x v="7"/>
    <x v="2"/>
    <d v="2026-02-19T00:00:00"/>
    <s v="febrero"/>
    <n v="2026"/>
    <x v="0"/>
    <x v="1"/>
    <n v="0.75"/>
    <n v="207.23849999999993"/>
    <n v="240.39665999999991"/>
    <d v="2024-09-01T00:00:00"/>
  </r>
  <r>
    <x v="0"/>
    <n v="1011"/>
    <n v="0"/>
    <d v="2026-01-20T00:00:00"/>
    <d v="2026-03-28T00:00:00"/>
    <d v="2026-04-05T00:00:00"/>
    <x v="10"/>
    <n v="4"/>
    <s v="DIANAM,MARC1989"/>
    <n v="100903.8"/>
    <s v="MXN"/>
    <n v="4843.3824000000004"/>
    <n v="5650.6127999999999"/>
    <n v="1970.2"/>
    <n v="94.569600000000008"/>
    <n v="110.33120000000001"/>
    <n v="1.9525528275446513E-2"/>
    <x v="4"/>
    <x v="2"/>
    <x v="5"/>
    <x v="2"/>
    <d v="2026-05-20T00:00:00"/>
    <s v="mayo"/>
    <n v="2026"/>
    <x v="0"/>
    <x v="0"/>
    <n v="0"/>
    <n v="94.569600000000008"/>
    <n v="109.70073600000001"/>
    <d v="2024-09-17T00:00:00"/>
  </r>
  <r>
    <x v="0"/>
    <n v="1012"/>
    <n v="0"/>
    <d v="2026-01-20T00:00:00"/>
    <d v="2026-01-31T00:00:00"/>
    <d v="2026-02-04T00:00:00"/>
    <x v="19"/>
    <n v="4"/>
    <m/>
    <n v="219990"/>
    <s v="MXN"/>
    <n v="10559.52"/>
    <n v="12319.44"/>
    <n v="33270"/>
    <n v="1596.96"/>
    <n v="1863.1200000000001"/>
    <n v="0.15123414700668211"/>
    <x v="4"/>
    <x v="2"/>
    <x v="7"/>
    <x v="2"/>
    <d v="2026-03-21T00:00:00"/>
    <s v="marzo"/>
    <n v="2026"/>
    <x v="0"/>
    <x v="1"/>
    <n v="0.5"/>
    <n v="798.48"/>
    <n v="926.2367999999999"/>
    <d v="2025-03-21T00:00:00"/>
  </r>
  <r>
    <x v="0"/>
    <n v="1014"/>
    <n v="1"/>
    <d v="2026-01-20T00:00:00"/>
    <d v="2025-02-11T00:00:00"/>
    <d v="2025-02-15T00:00:00"/>
    <x v="4"/>
    <n v="4"/>
    <m/>
    <n v="3300.7"/>
    <s v="USD"/>
    <n v="2838.6019999999999"/>
    <n v="3300.7"/>
    <n v="337.27"/>
    <n v="290.05219999999997"/>
    <n v="337.27"/>
    <n v="0.1021813554700518"/>
    <x v="4"/>
    <x v="2"/>
    <x v="8"/>
    <x v="1"/>
    <d v="2025-04-01T00:00:00"/>
    <s v="abril"/>
    <n v="2025"/>
    <x v="0"/>
    <x v="0"/>
    <n v="0.05"/>
    <n v="275.54958999999997"/>
    <n v="319.63752439999996"/>
    <d v="2024-10-30T00:00:00"/>
  </r>
  <r>
    <x v="0"/>
    <n v="1015"/>
    <n v="0"/>
    <d v="2026-01-20T00:00:00"/>
    <d v="2026-04-05T00:00:00"/>
    <d v="2026-04-12T00:00:00"/>
    <x v="6"/>
    <n v="4"/>
    <m/>
    <n v="55900"/>
    <s v="USD"/>
    <n v="48074"/>
    <n v="55900"/>
    <n v="8385"/>
    <n v="7211.0999999999995"/>
    <n v="8385"/>
    <n v="0.15"/>
    <x v="4"/>
    <x v="2"/>
    <x v="9"/>
    <x v="2"/>
    <d v="2026-05-27T00:00:00"/>
    <s v="mayo"/>
    <n v="2026"/>
    <x v="0"/>
    <x v="1"/>
    <n v="0.75"/>
    <n v="1802.7749999999996"/>
    <n v="2091.2189999999996"/>
    <d v="2024-09-01T00:00:00"/>
  </r>
  <r>
    <x v="0"/>
    <n v="1016"/>
    <n v="0"/>
    <d v="2026-01-21T00:00:00"/>
    <d v="2025-11-03T00:00:00"/>
    <d v="2025-11-07T00:00:00"/>
    <x v="27"/>
    <n v="4"/>
    <m/>
    <n v="2644"/>
    <s v="USD"/>
    <n v="2273.84"/>
    <n v="2644"/>
    <n v="225.03"/>
    <n v="193.5258"/>
    <n v="225.03"/>
    <n v="8.5109682299546144E-2"/>
    <x v="4"/>
    <x v="2"/>
    <x v="2"/>
    <x v="1"/>
    <d v="2025-12-22T00:00:00"/>
    <s v="diciembre"/>
    <n v="2025"/>
    <x v="0"/>
    <x v="1"/>
    <n v="0.65"/>
    <n v="67.73402999999999"/>
    <n v="78.571474799999976"/>
    <d v="2025-07-14T00:00:00"/>
  </r>
  <r>
    <x v="0"/>
    <n v="1017"/>
    <n v="0"/>
    <d v="2026-01-21T00:00:00"/>
    <d v="2026-02-08T00:00:00"/>
    <d v="2026-02-09T00:00:00"/>
    <x v="16"/>
    <n v="4"/>
    <m/>
    <n v="609.04999999999995"/>
    <s v="EUR"/>
    <n v="609.04999999999995"/>
    <n v="706.49799999999993"/>
    <n v="0"/>
    <n v="0"/>
    <n v="0"/>
    <n v="0"/>
    <x v="4"/>
    <x v="2"/>
    <x v="8"/>
    <x v="2"/>
    <d v="2026-03-26T00:00:00"/>
    <s v="marzo"/>
    <n v="2026"/>
    <x v="1"/>
    <x v="0"/>
    <n v="7.0000000000000007E-2"/>
    <n v="0"/>
    <n v="0"/>
    <d v="2025-03-17T00:00:00"/>
  </r>
  <r>
    <x v="0"/>
    <n v="1018"/>
    <n v="0"/>
    <d v="2026-01-21T00:00:00"/>
    <d v="2026-01-29T00:00:00"/>
    <d v="2026-02-02T00:00:00"/>
    <x v="21"/>
    <n v="4"/>
    <m/>
    <n v="5312"/>
    <s v="USD"/>
    <n v="4568.32"/>
    <n v="5312"/>
    <n v="531.20000000000005"/>
    <n v="456.83200000000005"/>
    <n v="531.20000000000005"/>
    <n v="0.10000000000000002"/>
    <x v="4"/>
    <x v="2"/>
    <x v="7"/>
    <x v="2"/>
    <d v="2026-03-19T00:00:00"/>
    <s v="marzo"/>
    <n v="2026"/>
    <x v="0"/>
    <x v="1"/>
    <n v="0.5"/>
    <n v="228.41600000000003"/>
    <n v="264.96256"/>
    <d v="2024-12-13T00:00:00"/>
  </r>
  <r>
    <x v="0"/>
    <n v="1019"/>
    <n v="0"/>
    <d v="2026-01-21T00:00:00"/>
    <d v="2026-09-25T00:00:00"/>
    <d v="2026-10-08T00:00:00"/>
    <x v="15"/>
    <n v="4"/>
    <s v="JAIMEG,MARTINB"/>
    <n v="74493"/>
    <s v="USD"/>
    <n v="64063.979999999996"/>
    <n v="74493"/>
    <n v="19170.5"/>
    <n v="16486.63"/>
    <n v="19170.5"/>
    <n v="0.25734632784288458"/>
    <x v="4"/>
    <x v="2"/>
    <x v="6"/>
    <x v="2"/>
    <d v="2026-11-22T00:00:00"/>
    <s v="noviembre"/>
    <n v="2026"/>
    <x v="1"/>
    <x v="0"/>
    <n v="7.0000000000000007E-2"/>
    <n v="15332.565900000001"/>
    <n v="17785.776443999999"/>
    <d v="2025-03-17T00:00:00"/>
  </r>
  <r>
    <x v="0"/>
    <n v="1020"/>
    <n v="0"/>
    <d v="2026-01-07T00:00:00"/>
    <d v="2025-05-21T00:00:00"/>
    <d v="2026-07-20T00:00:00"/>
    <x v="35"/>
    <n v="2"/>
    <m/>
    <n v="57230.37"/>
    <s v="USD"/>
    <n v="49218.118200000004"/>
    <n v="57230.37"/>
    <n v="4702.49"/>
    <n v="4044.1414"/>
    <n v="4702.49"/>
    <n v="8.216773716472564E-2"/>
    <x v="4"/>
    <x v="2"/>
    <x v="4"/>
    <x v="1"/>
    <d v="2026-09-03T00:00:00"/>
    <s v="septiembre"/>
    <n v="2026"/>
    <x v="0"/>
    <x v="0"/>
    <n v="0"/>
    <n v="4044.1414"/>
    <n v="4691.2040239999997"/>
    <d v="2024-10-23T00:00:00"/>
  </r>
  <r>
    <x v="0"/>
    <n v="1022"/>
    <n v="0"/>
    <d v="2026-01-22T00:00:00"/>
    <d v="2026-05-06T00:00:00"/>
    <d v="2026-05-12T00:00:00"/>
    <x v="20"/>
    <n v="4"/>
    <m/>
    <n v="10000"/>
    <s v="USD"/>
    <n v="8600"/>
    <n v="10000"/>
    <n v="0"/>
    <n v="0"/>
    <n v="0"/>
    <n v="0"/>
    <x v="4"/>
    <x v="2"/>
    <x v="4"/>
    <x v="2"/>
    <d v="2026-06-26T00:00:00"/>
    <s v="junio"/>
    <n v="2026"/>
    <x v="0"/>
    <x v="1"/>
    <n v="0.6"/>
    <n v="0"/>
    <n v="0"/>
    <d v="2025-05-30T00:00:00"/>
  </r>
  <r>
    <x v="0"/>
    <n v="1023"/>
    <n v="0"/>
    <d v="2026-01-22T00:00:00"/>
    <d v="2026-01-23T00:00:00"/>
    <d v="2026-05-05T00:00:00"/>
    <x v="24"/>
    <n v="4"/>
    <s v="MARC1989"/>
    <n v="6168"/>
    <s v="USD"/>
    <n v="5304.48"/>
    <n v="6168"/>
    <n v="826.82"/>
    <n v="711.0652"/>
    <n v="826.82"/>
    <n v="0.13404993514915695"/>
    <x v="4"/>
    <x v="2"/>
    <x v="7"/>
    <x v="2"/>
    <d v="2026-06-19T00:00:00"/>
    <s v="junio"/>
    <n v="2026"/>
    <x v="0"/>
    <x v="0"/>
    <n v="0"/>
    <n v="711.0652"/>
    <n v="824.83563199999992"/>
    <d v="2025-07-07T00:00:00"/>
  </r>
  <r>
    <x v="0"/>
    <n v="1024"/>
    <n v="0"/>
    <d v="2026-01-22T00:00:00"/>
    <d v="2026-02-27T00:00:00"/>
    <d v="2026-03-05T00:00:00"/>
    <x v="1"/>
    <n v="4"/>
    <s v="MARC1989"/>
    <n v="12996"/>
    <s v="USD"/>
    <n v="11176.56"/>
    <n v="12996"/>
    <n v="1104"/>
    <n v="949.43999999999994"/>
    <n v="1104"/>
    <n v="8.4949215143120954E-2"/>
    <x v="4"/>
    <x v="2"/>
    <x v="8"/>
    <x v="2"/>
    <d v="2026-04-19T00:00:00"/>
    <s v="abril"/>
    <n v="2026"/>
    <x v="0"/>
    <x v="0"/>
    <n v="0"/>
    <n v="949.43999999999994"/>
    <n v="1101.3503999999998"/>
    <d v="2024-09-17T00:00:00"/>
  </r>
  <r>
    <x v="0"/>
    <n v="1025"/>
    <n v="0"/>
    <d v="2026-01-22T00:00:00"/>
    <d v="2026-05-01T00:00:00"/>
    <d v="2026-05-13T00:00:00"/>
    <x v="1"/>
    <n v="4"/>
    <s v="MANONR,MARC1989"/>
    <n v="7958.96"/>
    <s v="USD"/>
    <n v="6844.7056000000002"/>
    <n v="7958.96"/>
    <n v="35"/>
    <n v="30.099999999999998"/>
    <n v="35"/>
    <n v="4.3975594801330823E-3"/>
    <x v="4"/>
    <x v="2"/>
    <x v="4"/>
    <x v="2"/>
    <d v="2026-06-27T00:00:00"/>
    <s v="junio"/>
    <n v="2026"/>
    <x v="0"/>
    <x v="0"/>
    <n v="0"/>
    <n v="30.099999999999998"/>
    <n v="34.915999999999997"/>
    <d v="2024-09-17T00:00:00"/>
  </r>
  <r>
    <x v="0"/>
    <n v="1026"/>
    <n v="0"/>
    <d v="2026-01-22T00:00:00"/>
    <d v="2026-05-25T00:00:00"/>
    <d v="2026-05-31T00:00:00"/>
    <x v="1"/>
    <n v="4"/>
    <s v="MARC1989"/>
    <n v="4778.96"/>
    <s v="USD"/>
    <n v="4109.9056"/>
    <n v="4778.96"/>
    <n v="70"/>
    <n v="60.199999999999996"/>
    <n v="70"/>
    <n v="1.4647538376550546E-2"/>
    <x v="4"/>
    <x v="2"/>
    <x v="4"/>
    <x v="2"/>
    <d v="2026-07-15T00:00:00"/>
    <s v="julio"/>
    <n v="2026"/>
    <x v="0"/>
    <x v="0"/>
    <n v="0"/>
    <n v="60.199999999999996"/>
    <n v="69.831999999999994"/>
    <d v="2024-09-17T00:00:00"/>
  </r>
  <r>
    <x v="0"/>
    <n v="1027"/>
    <n v="0"/>
    <d v="2026-01-23T00:00:00"/>
    <d v="2026-08-16T00:00:00"/>
    <d v="2026-08-23T00:00:00"/>
    <x v="36"/>
    <n v="4"/>
    <s v="MARTINB"/>
    <n v="2219.84"/>
    <s v="EUR"/>
    <n v="2219.84"/>
    <n v="2575.0144"/>
    <n v="10.4"/>
    <n v="10.4"/>
    <n v="12.064"/>
    <n v="4.6850223439527175E-3"/>
    <x v="4"/>
    <x v="2"/>
    <x v="11"/>
    <x v="2"/>
    <d v="2026-10-07T00:00:00"/>
    <s v="octubre"/>
    <n v="2026"/>
    <x v="1"/>
    <x v="0"/>
    <n v="7.0000000000000007E-2"/>
    <n v="9.6720000000000006"/>
    <n v="11.219519999999999"/>
    <d v="2026-01-12T00:00:00"/>
  </r>
  <r>
    <x v="0"/>
    <n v="1029"/>
    <n v="0"/>
    <d v="2026-01-23T00:00:00"/>
    <d v="2026-03-21T00:00:00"/>
    <d v="2026-03-29T00:00:00"/>
    <x v="37"/>
    <n v="4"/>
    <m/>
    <n v="7880"/>
    <s v="EUR"/>
    <n v="7880"/>
    <n v="9140.7999999999993"/>
    <n v="746"/>
    <n v="746"/>
    <n v="865.3599999999999"/>
    <n v="9.467005076142132E-2"/>
    <x v="4"/>
    <x v="2"/>
    <x v="5"/>
    <x v="2"/>
    <d v="2026-05-13T00:00:00"/>
    <s v="mayo"/>
    <n v="2026"/>
    <x v="0"/>
    <x v="1"/>
    <n v="0.5"/>
    <n v="373"/>
    <n v="432.67999999999995"/>
    <d v="2025-04-30T00:00:00"/>
  </r>
  <r>
    <x v="0"/>
    <n v="1030"/>
    <n v="0"/>
    <d v="2026-01-23T00:00:00"/>
    <d v="2026-02-01T00:00:00"/>
    <d v="2026-02-08T00:00:00"/>
    <x v="16"/>
    <n v="4"/>
    <m/>
    <n v="1705.05"/>
    <s v="EUR"/>
    <n v="1705.05"/>
    <n v="1977.8579999999997"/>
    <n v="217.5"/>
    <n v="217.5"/>
    <n v="252.29999999999998"/>
    <n v="0.12756224157649337"/>
    <x v="4"/>
    <x v="2"/>
    <x v="8"/>
    <x v="2"/>
    <d v="2026-03-25T00:00:00"/>
    <s v="marzo"/>
    <n v="2026"/>
    <x v="1"/>
    <x v="0"/>
    <n v="7.0000000000000007E-2"/>
    <n v="202.27500000000001"/>
    <n v="234.63899999999998"/>
    <d v="2025-03-17T00:00:00"/>
  </r>
  <r>
    <x v="0"/>
    <n v="1031"/>
    <n v="0"/>
    <d v="2026-01-23T00:00:00"/>
    <d v="2026-03-27T00:00:00"/>
    <d v="2026-04-10T00:00:00"/>
    <x v="8"/>
    <n v="4"/>
    <m/>
    <n v="43069.88"/>
    <s v="EUR"/>
    <n v="43069.88"/>
    <n v="49961.060799999992"/>
    <n v="228"/>
    <n v="228"/>
    <n v="264.47999999999996"/>
    <n v="5.293722666513118E-3"/>
    <x v="4"/>
    <x v="2"/>
    <x v="5"/>
    <x v="2"/>
    <d v="2026-05-25T00:00:00"/>
    <s v="mayo"/>
    <n v="2026"/>
    <x v="0"/>
    <x v="1"/>
    <n v="0.5"/>
    <n v="114"/>
    <n v="132.23999999999998"/>
    <d v="2025-01-20T00:00:00"/>
  </r>
  <r>
    <x v="0"/>
    <n v="1032"/>
    <n v="0"/>
    <d v="2026-01-27T00:00:00"/>
    <d v="2026-06-14T00:00:00"/>
    <d v="2026-06-19T00:00:00"/>
    <x v="38"/>
    <n v="5"/>
    <m/>
    <n v="11340"/>
    <s v="EUR"/>
    <n v="11340"/>
    <n v="13154.4"/>
    <n v="1136"/>
    <n v="1136"/>
    <n v="1317.76"/>
    <n v="0.10017636684303351"/>
    <x v="4"/>
    <x v="2"/>
    <x v="10"/>
    <x v="2"/>
    <d v="2026-08-03T00:00:00"/>
    <s v="agosto"/>
    <n v="2026"/>
    <x v="1"/>
    <x v="0"/>
    <n v="7.0000000000000007E-2"/>
    <n v="1056.48"/>
    <n v="1225.5167999999999"/>
    <d v="2025-11-17T00:00:00"/>
  </r>
  <r>
    <x v="0"/>
    <n v="1033"/>
    <n v="0"/>
    <d v="2026-01-27T00:00:00"/>
    <d v="2026-02-06T00:00:00"/>
    <d v="2026-02-09T00:00:00"/>
    <x v="12"/>
    <n v="5"/>
    <m/>
    <n v="3000.27"/>
    <s v="USD"/>
    <n v="2580.2321999999999"/>
    <n v="3000.27"/>
    <n v="300.02999999999997"/>
    <n v="258.02579999999995"/>
    <n v="300.02999999999997"/>
    <n v="0.10000099991000808"/>
    <x v="4"/>
    <x v="2"/>
    <x v="8"/>
    <x v="2"/>
    <d v="2026-03-26T00:00:00"/>
    <s v="marzo"/>
    <n v="2026"/>
    <x v="0"/>
    <x v="1"/>
    <n v="0.5"/>
    <n v="129.01289999999997"/>
    <n v="149.65496399999995"/>
    <d v="2025-01-20T00:00:00"/>
  </r>
  <r>
    <x v="0"/>
    <n v="1034"/>
    <n v="0"/>
    <d v="2026-01-27T00:00:00"/>
    <d v="2026-09-26T00:00:00"/>
    <d v="2026-10-14T00:00:00"/>
    <x v="1"/>
    <n v="5"/>
    <s v="MARC1989"/>
    <n v="10217.24"/>
    <s v="USD"/>
    <n v="8786.8263999999999"/>
    <n v="10217.24"/>
    <n v="70"/>
    <n v="60.199999999999996"/>
    <n v="70"/>
    <n v="6.8511652853412465E-3"/>
    <x v="4"/>
    <x v="2"/>
    <x v="6"/>
    <x v="2"/>
    <d v="2026-11-28T00:00:00"/>
    <s v="noviembre"/>
    <n v="2026"/>
    <x v="0"/>
    <x v="0"/>
    <n v="0"/>
    <n v="60.199999999999996"/>
    <n v="69.831999999999994"/>
    <d v="2024-09-17T00:00:00"/>
  </r>
  <r>
    <x v="0"/>
    <n v="1036"/>
    <n v="0"/>
    <d v="2026-01-27T00:00:00"/>
    <d v="2026-02-22T00:00:00"/>
    <d v="2026-02-22T00:00:00"/>
    <x v="39"/>
    <n v="5"/>
    <m/>
    <n v="591.29999999999995"/>
    <s v="USD"/>
    <n v="508.51799999999997"/>
    <n v="591.29999999999995"/>
    <n v="70"/>
    <n v="60.199999999999996"/>
    <n v="70"/>
    <n v="0.11838322340605445"/>
    <x v="4"/>
    <x v="2"/>
    <x v="8"/>
    <x v="2"/>
    <d v="2026-04-08T00:00:00"/>
    <s v="abril"/>
    <n v="2026"/>
    <x v="0"/>
    <x v="1"/>
    <n v="0.5"/>
    <n v="30.099999999999998"/>
    <n v="34.915999999999997"/>
    <d v="2026-01-21T00:00:00"/>
  </r>
  <r>
    <x v="0"/>
    <n v="1037"/>
    <n v="0"/>
    <d v="2026-01-28T00:00:00"/>
    <d v="2025-12-27T00:00:00"/>
    <d v="2026-01-02T00:00:00"/>
    <x v="27"/>
    <n v="5"/>
    <m/>
    <n v="5589"/>
    <s v="USD"/>
    <n v="4806.54"/>
    <n v="5589"/>
    <n v="630.44000000000005"/>
    <n v="542.17840000000001"/>
    <n v="630.44000000000005"/>
    <n v="0.1128001431383074"/>
    <x v="4"/>
    <x v="2"/>
    <x v="1"/>
    <x v="1"/>
    <d v="2026-02-16T00:00:00"/>
    <s v="febrero"/>
    <n v="2026"/>
    <x v="0"/>
    <x v="1"/>
    <n v="0.65"/>
    <n v="189.76243999999997"/>
    <n v="220.12443039999994"/>
    <d v="2025-07-14T00:00:00"/>
  </r>
  <r>
    <x v="0"/>
    <n v="1038"/>
    <n v="0"/>
    <d v="2026-01-28T00:00:00"/>
    <d v="2026-02-08T00:00:00"/>
    <d v="2026-02-18T00:00:00"/>
    <x v="38"/>
    <n v="5"/>
    <m/>
    <n v="5532.92"/>
    <s v="EUR"/>
    <n v="5532.92"/>
    <n v="6418.1871999999994"/>
    <n v="449.94"/>
    <n v="449.94"/>
    <n v="521.93039999999996"/>
    <n v="8.1320532377117324E-2"/>
    <x v="4"/>
    <x v="2"/>
    <x v="8"/>
    <x v="2"/>
    <d v="2026-04-04T00:00:00"/>
    <s v="abril"/>
    <n v="2026"/>
    <x v="1"/>
    <x v="0"/>
    <n v="7.0000000000000007E-2"/>
    <n v="418.44420000000002"/>
    <n v="485.39527199999998"/>
    <d v="2025-11-17T00:00:00"/>
  </r>
  <r>
    <x v="0"/>
    <n v="1039"/>
    <n v="0"/>
    <d v="2026-01-28T00:00:00"/>
    <d v="2026-03-25T00:00:00"/>
    <d v="2026-04-04T00:00:00"/>
    <x v="19"/>
    <n v="5"/>
    <m/>
    <n v="19008"/>
    <s v="USD"/>
    <n v="16346.88"/>
    <n v="19008"/>
    <n v="280"/>
    <n v="240.79999999999998"/>
    <n v="280"/>
    <n v="1.473063973063973E-2"/>
    <x v="4"/>
    <x v="2"/>
    <x v="5"/>
    <x v="2"/>
    <d v="2026-05-19T00:00:00"/>
    <s v="mayo"/>
    <n v="2026"/>
    <x v="0"/>
    <x v="1"/>
    <n v="0.5"/>
    <n v="120.39999999999999"/>
    <n v="139.66399999999999"/>
    <d v="2025-03-21T00:00:00"/>
  </r>
  <r>
    <x v="0"/>
    <n v="1040"/>
    <n v="0"/>
    <d v="2026-01-28T00:00:00"/>
    <d v="2025-11-08T00:00:00"/>
    <d v="2025-11-09T00:00:00"/>
    <x v="20"/>
    <n v="5"/>
    <m/>
    <n v="1024"/>
    <s v="USD"/>
    <n v="880.64"/>
    <n v="1024"/>
    <n v="102.4"/>
    <n v="88.064000000000007"/>
    <n v="102.4"/>
    <n v="0.1"/>
    <x v="4"/>
    <x v="2"/>
    <x v="2"/>
    <x v="1"/>
    <d v="2025-12-24T00:00:00"/>
    <s v="diciembre"/>
    <n v="2025"/>
    <x v="0"/>
    <x v="1"/>
    <n v="0.6"/>
    <n v="35.225600000000007"/>
    <n v="40.861696000000002"/>
    <d v="2025-05-30T00:00:00"/>
  </r>
  <r>
    <x v="0"/>
    <n v="1041"/>
    <n v="0"/>
    <d v="2026-01-28T00:00:00"/>
    <d v="2026-01-31T00:00:00"/>
    <d v="2026-02-01T00:00:00"/>
    <x v="39"/>
    <n v="5"/>
    <m/>
    <n v="8150"/>
    <s v="MXN"/>
    <n v="391.2"/>
    <n v="456.40000000000003"/>
    <n v="1022.96"/>
    <n v="49.102080000000001"/>
    <n v="57.285760000000003"/>
    <n v="0.12551656441717793"/>
    <x v="4"/>
    <x v="2"/>
    <x v="7"/>
    <x v="2"/>
    <d v="2026-03-18T00:00:00"/>
    <s v="marzo"/>
    <n v="2026"/>
    <x v="0"/>
    <x v="1"/>
    <n v="0.5"/>
    <n v="24.55104"/>
    <n v="28.479206399999999"/>
    <d v="2026-01-21T00:00:00"/>
  </r>
  <r>
    <x v="0"/>
    <n v="1042"/>
    <n v="0"/>
    <d v="2026-01-28T00:00:00"/>
    <d v="2026-07-04T00:00:00"/>
    <d v="2026-07-12T00:00:00"/>
    <x v="37"/>
    <n v="5"/>
    <m/>
    <n v="9283.8700000000008"/>
    <s v="EUR"/>
    <n v="9283.8700000000008"/>
    <n v="10769.289200000001"/>
    <n v="1856.77"/>
    <n v="1856.77"/>
    <n v="2153.8532"/>
    <n v="0.19999956914519482"/>
    <x v="4"/>
    <x v="2"/>
    <x v="3"/>
    <x v="2"/>
    <d v="2026-08-26T00:00:00"/>
    <s v="agosto"/>
    <n v="2026"/>
    <x v="0"/>
    <x v="1"/>
    <n v="0.5"/>
    <n v="928.38499999999999"/>
    <n v="1076.9266"/>
    <d v="2025-04-30T00:00:00"/>
  </r>
  <r>
    <x v="0"/>
    <n v="1043"/>
    <n v="0"/>
    <d v="2026-01-28T00:00:00"/>
    <d v="2026-09-25T00:00:00"/>
    <d v="2026-10-11T00:00:00"/>
    <x v="10"/>
    <n v="5"/>
    <s v="DIANAM,MARC1989"/>
    <n v="17787.39"/>
    <s v="USD"/>
    <n v="15297.1554"/>
    <n v="17787.39"/>
    <n v="0"/>
    <n v="0"/>
    <n v="0"/>
    <n v="0"/>
    <x v="4"/>
    <x v="2"/>
    <x v="6"/>
    <x v="2"/>
    <d v="2026-11-25T00:00:00"/>
    <s v="noviembre"/>
    <n v="2026"/>
    <x v="0"/>
    <x v="0"/>
    <n v="0"/>
    <n v="0"/>
    <n v="0"/>
    <d v="2024-09-17T00:00:00"/>
  </r>
  <r>
    <x v="0"/>
    <n v="1044"/>
    <n v="0"/>
    <d v="2026-01-29T00:00:00"/>
    <d v="2026-02-21T00:00:00"/>
    <d v="2026-02-28T00:00:00"/>
    <x v="5"/>
    <n v="5"/>
    <s v="MARTINB"/>
    <n v="27830"/>
    <s v="EUR"/>
    <n v="27830"/>
    <n v="32282.799999999999"/>
    <n v="3809"/>
    <n v="3809"/>
    <n v="4418.4399999999996"/>
    <n v="0.13686669062163134"/>
    <x v="4"/>
    <x v="2"/>
    <x v="8"/>
    <x v="2"/>
    <d v="2026-04-14T00:00:00"/>
    <s v="abril"/>
    <n v="2026"/>
    <x v="1"/>
    <x v="1"/>
    <n v="0.5"/>
    <n v="1904.5"/>
    <n v="2209.2199999999998"/>
    <d v="2024-11-28T00:00:00"/>
  </r>
  <r>
    <x v="0"/>
    <n v="1045"/>
    <n v="1"/>
    <d v="2026-01-29T00:00:00"/>
    <d v="2025-12-20T00:00:00"/>
    <d v="2025-12-20T00:00:00"/>
    <x v="27"/>
    <n v="5"/>
    <m/>
    <n v="2065"/>
    <s v="USD"/>
    <n v="1775.8999999999999"/>
    <n v="2065"/>
    <n v="294.52999999999997"/>
    <n v="253.29579999999999"/>
    <n v="294.52999999999997"/>
    <n v="0.14262953995157385"/>
    <x v="4"/>
    <x v="2"/>
    <x v="1"/>
    <x v="1"/>
    <d v="2026-02-03T00:00:00"/>
    <s v="febrero"/>
    <n v="2026"/>
    <x v="0"/>
    <x v="1"/>
    <n v="0.65"/>
    <n v="88.653529999999989"/>
    <n v="102.83809479999998"/>
    <d v="2025-07-14T00:00:00"/>
  </r>
  <r>
    <x v="0"/>
    <n v="1046"/>
    <n v="0"/>
    <d v="2026-01-29T00:00:00"/>
    <d v="2026-05-09T00:00:00"/>
    <d v="2026-05-19T00:00:00"/>
    <x v="6"/>
    <n v="5"/>
    <m/>
    <n v="290000"/>
    <s v="USD"/>
    <n v="249400"/>
    <n v="290000"/>
    <n v="29000"/>
    <n v="24940"/>
    <n v="29000"/>
    <n v="0.1"/>
    <x v="4"/>
    <x v="2"/>
    <x v="4"/>
    <x v="2"/>
    <d v="2026-07-03T00:00:00"/>
    <s v="julio"/>
    <n v="2026"/>
    <x v="0"/>
    <x v="1"/>
    <n v="0.75"/>
    <n v="6235"/>
    <n v="7232.5999999999995"/>
    <d v="2024-09-01T00:00:00"/>
  </r>
  <r>
    <x v="0"/>
    <n v="1047"/>
    <n v="0"/>
    <d v="2026-01-30T00:00:00"/>
    <d v="2026-03-07T00:00:00"/>
    <d v="2026-03-11T00:00:00"/>
    <x v="21"/>
    <n v="5"/>
    <s v="JORGEP"/>
    <n v="18319"/>
    <s v="USD"/>
    <n v="15754.34"/>
    <n v="18319"/>
    <n v="2871"/>
    <n v="2469.06"/>
    <n v="2871"/>
    <n v="0.15672252852229926"/>
    <x v="4"/>
    <x v="2"/>
    <x v="5"/>
    <x v="2"/>
    <d v="2026-04-25T00:00:00"/>
    <s v="abril"/>
    <n v="2026"/>
    <x v="0"/>
    <x v="1"/>
    <n v="0.5"/>
    <n v="1234.53"/>
    <n v="1432.0547999999999"/>
    <d v="2024-12-13T00:00:00"/>
  </r>
  <r>
    <x v="0"/>
    <n v="1049"/>
    <n v="0"/>
    <d v="2026-02-02T00:00:00"/>
    <d v="2026-02-26T00:00:00"/>
    <d v="2026-03-01T00:00:00"/>
    <x v="1"/>
    <n v="6"/>
    <s v="MARC1989"/>
    <n v="1067.76"/>
    <s v="USD"/>
    <n v="918.27359999999999"/>
    <n v="1067.76"/>
    <n v="70"/>
    <n v="60.199999999999996"/>
    <n v="70"/>
    <n v="6.5557803251667032E-2"/>
    <x v="5"/>
    <x v="2"/>
    <x v="8"/>
    <x v="2"/>
    <d v="2026-04-15T00:00:00"/>
    <s v="abril"/>
    <n v="2026"/>
    <x v="0"/>
    <x v="0"/>
    <n v="0"/>
    <n v="60.199999999999996"/>
    <n v="69.831999999999994"/>
    <d v="2024-09-17T00:00:00"/>
  </r>
  <r>
    <x v="0"/>
    <n v="1050"/>
    <n v="0"/>
    <d v="2026-02-03T00:00:00"/>
    <d v="2026-06-13T00:00:00"/>
    <d v="2026-06-20T00:00:00"/>
    <x v="36"/>
    <n v="6"/>
    <s v="MARTINB"/>
    <n v="3385.18"/>
    <s v="EUR"/>
    <n v="3385.18"/>
    <n v="3926.8087999999993"/>
    <n v="60"/>
    <n v="60"/>
    <n v="69.599999999999994"/>
    <n v="1.7724315989105455E-2"/>
    <x v="5"/>
    <x v="2"/>
    <x v="10"/>
    <x v="2"/>
    <d v="2026-08-04T00:00:00"/>
    <s v="agosto"/>
    <n v="2026"/>
    <x v="1"/>
    <x v="0"/>
    <n v="7.0000000000000007E-2"/>
    <n v="55.8"/>
    <n v="64.727999999999994"/>
    <d v="2026-01-12T00:00:00"/>
  </r>
  <r>
    <x v="0"/>
    <n v="1051"/>
    <n v="0"/>
    <d v="2026-02-03T00:00:00"/>
    <d v="2026-07-23T00:00:00"/>
    <d v="2026-07-26T00:00:00"/>
    <x v="36"/>
    <n v="6"/>
    <s v="MARTINB"/>
    <n v="2627.5"/>
    <s v="EUR"/>
    <n v="2627.5"/>
    <n v="3047.8999999999996"/>
    <n v="60"/>
    <n v="60"/>
    <n v="69.599999999999994"/>
    <n v="2.2835394862036156E-2"/>
    <x v="5"/>
    <x v="2"/>
    <x v="3"/>
    <x v="2"/>
    <d v="2026-09-09T00:00:00"/>
    <s v="septiembre"/>
    <n v="2026"/>
    <x v="1"/>
    <x v="0"/>
    <n v="7.0000000000000007E-2"/>
    <n v="55.8"/>
    <n v="64.727999999999994"/>
    <d v="2026-01-12T00:00:00"/>
  </r>
  <r>
    <x v="0"/>
    <n v="1052"/>
    <n v="0"/>
    <d v="2026-02-03T00:00:00"/>
    <d v="2027-06-25T00:00:00"/>
    <d v="2027-06-30T00:00:00"/>
    <x v="1"/>
    <n v="6"/>
    <s v="MARC1989"/>
    <n v="62000"/>
    <s v="USD"/>
    <n v="53320"/>
    <n v="62000"/>
    <n v="0"/>
    <n v="0"/>
    <n v="0"/>
    <n v="0"/>
    <x v="5"/>
    <x v="2"/>
    <x v="10"/>
    <x v="4"/>
    <d v="2027-08-14T00:00:00"/>
    <s v="agosto"/>
    <n v="2027"/>
    <x v="0"/>
    <x v="0"/>
    <n v="0"/>
    <n v="0"/>
    <n v="0"/>
    <d v="2024-09-17T00:00:00"/>
  </r>
  <r>
    <x v="0"/>
    <n v="1053"/>
    <n v="0"/>
    <d v="2026-02-03T00:00:00"/>
    <d v="2026-04-25T00:00:00"/>
    <d v="2026-05-10T00:00:00"/>
    <x v="19"/>
    <n v="6"/>
    <m/>
    <n v="100"/>
    <s v="USD"/>
    <n v="86"/>
    <n v="100"/>
    <n v="0"/>
    <n v="0"/>
    <n v="0"/>
    <n v="0"/>
    <x v="5"/>
    <x v="2"/>
    <x v="9"/>
    <x v="2"/>
    <d v="2026-06-24T00:00:00"/>
    <s v="junio"/>
    <n v="2026"/>
    <x v="0"/>
    <x v="1"/>
    <n v="0.5"/>
    <n v="0"/>
    <n v="0"/>
    <d v="2025-03-21T00:00:00"/>
  </r>
  <r>
    <x v="0"/>
    <n v="1054"/>
    <n v="0"/>
    <d v="2026-02-03T00:00:00"/>
    <d v="2026-03-04T00:00:00"/>
    <d v="2026-03-17T00:00:00"/>
    <x v="12"/>
    <n v="6"/>
    <s v="JORGEP"/>
    <n v="16068.75"/>
    <s v="USD"/>
    <n v="13819.125"/>
    <n v="16068.75"/>
    <n v="2238.3000000000002"/>
    <n v="1924.9380000000001"/>
    <n v="2238.3000000000002"/>
    <n v="0.13929521586931157"/>
    <x v="5"/>
    <x v="2"/>
    <x v="5"/>
    <x v="2"/>
    <d v="2026-05-01T00:00:00"/>
    <s v="mayo"/>
    <n v="2026"/>
    <x v="0"/>
    <x v="1"/>
    <n v="0.5"/>
    <n v="962.46900000000005"/>
    <n v="1116.4640400000001"/>
    <d v="2025-01-20T00:00:00"/>
  </r>
  <r>
    <x v="0"/>
    <n v="1055"/>
    <n v="0"/>
    <d v="2026-02-03T00:00:00"/>
    <d v="2026-02-05T00:00:00"/>
    <d v="2026-02-06T00:00:00"/>
    <x v="12"/>
    <n v="6"/>
    <m/>
    <n v="447.48"/>
    <s v="USD"/>
    <n v="384.83280000000002"/>
    <n v="447.48"/>
    <n v="44.75"/>
    <n v="38.484999999999999"/>
    <n v="44.75"/>
    <n v="0.10000446947349602"/>
    <x v="5"/>
    <x v="2"/>
    <x v="8"/>
    <x v="2"/>
    <d v="2026-03-23T00:00:00"/>
    <s v="marzo"/>
    <n v="2026"/>
    <x v="0"/>
    <x v="1"/>
    <n v="0.5"/>
    <n v="19.2425"/>
    <n v="22.321299999999997"/>
    <d v="2025-01-20T00:00:00"/>
  </r>
  <r>
    <x v="0"/>
    <n v="1056"/>
    <n v="0"/>
    <d v="2026-02-03T00:00:00"/>
    <d v="2026-05-15T00:00:00"/>
    <d v="2026-06-05T00:00:00"/>
    <x v="10"/>
    <n v="6"/>
    <s v="DIANAM,MARC1989"/>
    <n v="70"/>
    <s v="USD"/>
    <n v="60.199999999999996"/>
    <n v="70"/>
    <n v="70"/>
    <n v="60.199999999999996"/>
    <n v="70"/>
    <n v="1"/>
    <x v="5"/>
    <x v="2"/>
    <x v="4"/>
    <x v="2"/>
    <d v="2026-07-20T00:00:00"/>
    <s v="julio"/>
    <n v="2026"/>
    <x v="0"/>
    <x v="0"/>
    <n v="0"/>
    <n v="60.199999999999996"/>
    <n v="69.831999999999994"/>
    <d v="2024-09-17T00:00:00"/>
  </r>
  <r>
    <x v="0"/>
    <n v="1058"/>
    <n v="0"/>
    <d v="2026-02-03T00:00:00"/>
    <d v="2026-03-27T00:00:00"/>
    <d v="2026-04-04T00:00:00"/>
    <x v="9"/>
    <n v="6"/>
    <s v="JAIMEG,JORGEP"/>
    <n v="7156.5"/>
    <s v="USD"/>
    <n v="6154.59"/>
    <n v="7156.5"/>
    <n v="411.95"/>
    <n v="354.27699999999999"/>
    <n v="411.95"/>
    <n v="5.7563054565779356E-2"/>
    <x v="5"/>
    <x v="2"/>
    <x v="5"/>
    <x v="2"/>
    <d v="2026-05-19T00:00:00"/>
    <s v="mayo"/>
    <n v="2026"/>
    <x v="0"/>
    <x v="0"/>
    <n v="0.05"/>
    <n v="336.56315000000001"/>
    <n v="390.41325399999999"/>
    <d v="2025-03-03T00:00:00"/>
  </r>
  <r>
    <x v="0"/>
    <n v="1059"/>
    <n v="0"/>
    <d v="2026-02-03T00:00:00"/>
    <d v="2026-03-14T00:00:00"/>
    <d v="2026-03-18T00:00:00"/>
    <x v="12"/>
    <n v="6"/>
    <m/>
    <n v="873"/>
    <s v="GBP"/>
    <n v="1003.9499999999999"/>
    <n v="1169.8200000000002"/>
    <n v="87.3"/>
    <n v="100.395"/>
    <n v="116.982"/>
    <n v="0.1"/>
    <x v="5"/>
    <x v="2"/>
    <x v="5"/>
    <x v="2"/>
    <d v="2026-05-02T00:00:00"/>
    <s v="mayo"/>
    <n v="2026"/>
    <x v="0"/>
    <x v="1"/>
    <n v="0.5"/>
    <n v="50.197499999999998"/>
    <n v="58.229099999999995"/>
    <d v="2025-01-20T00:00:00"/>
  </r>
  <r>
    <x v="0"/>
    <n v="1060"/>
    <n v="0"/>
    <d v="2026-02-04T00:00:00"/>
    <d v="2026-03-20T00:00:00"/>
    <d v="2026-03-23T00:00:00"/>
    <x v="29"/>
    <n v="6"/>
    <m/>
    <n v="3800"/>
    <s v="EUR"/>
    <n v="3800"/>
    <n v="4408"/>
    <n v="380"/>
    <n v="380"/>
    <n v="440.79999999999995"/>
    <n v="0.1"/>
    <x v="5"/>
    <x v="2"/>
    <x v="5"/>
    <x v="2"/>
    <d v="2026-05-07T00:00:00"/>
    <s v="mayo"/>
    <n v="2026"/>
    <x v="1"/>
    <x v="0"/>
    <n v="7.0000000000000007E-2"/>
    <n v="353.4"/>
    <n v="409.94399999999996"/>
    <d v="2025-06-02T00:00:00"/>
  </r>
  <r>
    <x v="0"/>
    <n v="1061"/>
    <n v="0"/>
    <d v="2026-02-04T00:00:00"/>
    <d v="2026-03-03T00:00:00"/>
    <d v="2026-03-08T00:00:00"/>
    <x v="37"/>
    <n v="6"/>
    <m/>
    <n v="11017"/>
    <s v="EUR"/>
    <n v="11017"/>
    <n v="12779.72"/>
    <n v="878.11"/>
    <n v="878.11"/>
    <n v="1018.6075999999999"/>
    <n v="7.9705001361532177E-2"/>
    <x v="5"/>
    <x v="2"/>
    <x v="5"/>
    <x v="2"/>
    <d v="2026-04-22T00:00:00"/>
    <s v="abril"/>
    <n v="2026"/>
    <x v="0"/>
    <x v="1"/>
    <n v="0.5"/>
    <n v="439.05500000000001"/>
    <n v="509.30379999999997"/>
    <d v="2025-04-30T00:00:00"/>
  </r>
  <r>
    <x v="0"/>
    <n v="1062"/>
    <n v="0"/>
    <d v="2026-02-04T00:00:00"/>
    <d v="2026-12-26T00:00:00"/>
    <d v="2027-01-02T00:00:00"/>
    <x v="1"/>
    <n v="6"/>
    <s v="MARC1989"/>
    <n v="79000"/>
    <s v="EUR"/>
    <n v="79000"/>
    <n v="91640"/>
    <n v="8539.5499999999993"/>
    <n v="8539.5499999999993"/>
    <n v="9905.8779999999988"/>
    <n v="0.10809556962025316"/>
    <x v="5"/>
    <x v="2"/>
    <x v="1"/>
    <x v="2"/>
    <d v="2027-02-16T00:00:00"/>
    <s v="febrero"/>
    <n v="2027"/>
    <x v="0"/>
    <x v="0"/>
    <n v="0"/>
    <n v="8539.5499999999993"/>
    <n v="9905.8779999999988"/>
    <d v="2024-09-17T00:00:00"/>
  </r>
  <r>
    <x v="0"/>
    <n v="1063"/>
    <n v="0"/>
    <d v="2026-02-04T00:00:00"/>
    <d v="2026-02-10T00:00:00"/>
    <d v="2026-02-17T00:00:00"/>
    <x v="22"/>
    <n v="6"/>
    <m/>
    <n v="1845.54"/>
    <s v="USD"/>
    <n v="1587.1643999999999"/>
    <n v="1845.54"/>
    <n v="221.46"/>
    <n v="190.4556"/>
    <n v="221.46"/>
    <n v="0.11999739913521247"/>
    <x v="5"/>
    <x v="2"/>
    <x v="8"/>
    <x v="2"/>
    <d v="2026-04-03T00:00:00"/>
    <s v="abril"/>
    <n v="2026"/>
    <x v="0"/>
    <x v="1"/>
    <n v="0.6"/>
    <n v="76.182240000000007"/>
    <n v="88.371398400000004"/>
    <d v="2025-03-24T00:00:00"/>
  </r>
  <r>
    <x v="0"/>
    <n v="1064"/>
    <n v="0"/>
    <d v="2026-02-04T00:00:00"/>
    <d v="2026-07-25T00:00:00"/>
    <d v="2026-08-01T00:00:00"/>
    <x v="8"/>
    <n v="6"/>
    <m/>
    <n v="31000"/>
    <s v="EUR"/>
    <n v="31000"/>
    <n v="35960"/>
    <n v="2325"/>
    <n v="2325"/>
    <n v="2697"/>
    <n v="7.4999999999999997E-2"/>
    <x v="5"/>
    <x v="2"/>
    <x v="3"/>
    <x v="2"/>
    <d v="2026-09-15T00:00:00"/>
    <s v="septiembre"/>
    <n v="2026"/>
    <x v="0"/>
    <x v="1"/>
    <n v="0.5"/>
    <n v="1162.5"/>
    <n v="1348.5"/>
    <d v="2025-01-20T00:00:00"/>
  </r>
  <r>
    <x v="0"/>
    <n v="1065"/>
    <n v="1"/>
    <d v="2026-02-04T00:00:00"/>
    <d v="2025-07-23T00:00:00"/>
    <d v="2025-07-26T00:00:00"/>
    <x v="8"/>
    <n v="6"/>
    <m/>
    <n v="3014.1"/>
    <s v="USD"/>
    <n v="2592.1259999999997"/>
    <n v="3014.1"/>
    <n v="249.99"/>
    <n v="214.9914"/>
    <n v="249.99"/>
    <n v="8.2940181148601577E-2"/>
    <x v="5"/>
    <x v="2"/>
    <x v="3"/>
    <x v="1"/>
    <d v="2025-09-09T00:00:00"/>
    <s v="septiembre"/>
    <n v="2025"/>
    <x v="0"/>
    <x v="1"/>
    <n v="0.5"/>
    <n v="107.4957"/>
    <n v="124.69501199999999"/>
    <d v="2025-01-20T00:00:00"/>
  </r>
  <r>
    <x v="0"/>
    <n v="1066"/>
    <n v="0"/>
    <d v="2026-02-04T00:00:00"/>
    <d v="2026-06-16T00:00:00"/>
    <d v="2026-07-06T00:00:00"/>
    <x v="30"/>
    <n v="6"/>
    <m/>
    <n v="70"/>
    <s v="USD"/>
    <n v="60.199999999999996"/>
    <n v="70"/>
    <n v="70"/>
    <n v="60.199999999999996"/>
    <n v="70"/>
    <n v="1"/>
    <x v="5"/>
    <x v="2"/>
    <x v="10"/>
    <x v="2"/>
    <d v="2026-08-20T00:00:00"/>
    <s v="agosto"/>
    <n v="2026"/>
    <x v="1"/>
    <x v="1"/>
    <n v="0.4"/>
    <n v="36.119999999999997"/>
    <n v="41.899199999999993"/>
    <d v="2025-07-23T00:00:00"/>
  </r>
  <r>
    <x v="0"/>
    <n v="1067"/>
    <n v="0"/>
    <d v="2026-02-04T00:00:00"/>
    <d v="2026-02-06T00:00:00"/>
    <d v="2026-02-12T00:00:00"/>
    <x v="33"/>
    <n v="6"/>
    <m/>
    <n v="8760"/>
    <s v="USD"/>
    <n v="7533.5999999999995"/>
    <n v="8760"/>
    <n v="876"/>
    <n v="753.36"/>
    <n v="876"/>
    <n v="0.1"/>
    <x v="5"/>
    <x v="2"/>
    <x v="8"/>
    <x v="2"/>
    <d v="2026-03-29T00:00:00"/>
    <s v="marzo"/>
    <n v="2026"/>
    <x v="0"/>
    <x v="1"/>
    <n v="0.5"/>
    <n v="376.68"/>
    <n v="436.94880000000001"/>
    <d v="2025-11-18T00:00:00"/>
  </r>
  <r>
    <x v="0"/>
    <n v="1068"/>
    <n v="0"/>
    <d v="2026-02-04T00:00:00"/>
    <d v="2026-06-29T00:00:00"/>
    <d v="2026-07-13T00:00:00"/>
    <x v="7"/>
    <n v="6"/>
    <m/>
    <n v="7264.64"/>
    <s v="EUR"/>
    <n v="7264.64"/>
    <n v="8426.982399999999"/>
    <n v="853.55"/>
    <n v="853.55"/>
    <n v="990.11799999999982"/>
    <n v="0.11749377808122631"/>
    <x v="5"/>
    <x v="2"/>
    <x v="10"/>
    <x v="2"/>
    <d v="2026-08-27T00:00:00"/>
    <s v="agosto"/>
    <n v="2026"/>
    <x v="0"/>
    <x v="1"/>
    <n v="0.5"/>
    <n v="426.77499999999998"/>
    <n v="495.05899999999991"/>
    <d v="2025-01-08T00:00:00"/>
  </r>
  <r>
    <x v="0"/>
    <n v="1069"/>
    <n v="0"/>
    <d v="2026-02-04T00:00:00"/>
    <d v="2026-04-27T00:00:00"/>
    <d v="2026-05-05T00:00:00"/>
    <x v="9"/>
    <n v="6"/>
    <s v="JORGEP,MARC1989"/>
    <n v="19467.2"/>
    <s v="USD"/>
    <n v="16741.792000000001"/>
    <n v="19467.2"/>
    <n v="3070"/>
    <n v="2640.2"/>
    <n v="3070"/>
    <n v="0.15770115887235964"/>
    <x v="5"/>
    <x v="2"/>
    <x v="9"/>
    <x v="2"/>
    <d v="2026-06-19T00:00:00"/>
    <s v="junio"/>
    <n v="2026"/>
    <x v="0"/>
    <x v="0"/>
    <n v="0.05"/>
    <n v="2508.1899999999996"/>
    <n v="2909.5003999999994"/>
    <d v="2025-03-03T00:00:00"/>
  </r>
  <r>
    <x v="0"/>
    <n v="1070"/>
    <n v="0"/>
    <d v="2026-02-04T00:00:00"/>
    <d v="2026-03-15T00:00:00"/>
    <d v="2026-03-23T00:00:00"/>
    <x v="9"/>
    <n v="6"/>
    <s v="JORGEP,LUISHDZ"/>
    <n v="11511"/>
    <s v="USD"/>
    <n v="9899.4599999999991"/>
    <n v="11511"/>
    <n v="2381"/>
    <n v="2047.66"/>
    <n v="2381"/>
    <n v="0.20684562592303019"/>
    <x v="5"/>
    <x v="2"/>
    <x v="5"/>
    <x v="2"/>
    <d v="2026-05-07T00:00:00"/>
    <s v="mayo"/>
    <n v="2026"/>
    <x v="0"/>
    <x v="0"/>
    <n v="0.05"/>
    <n v="1945.277"/>
    <n v="2256.5213199999998"/>
    <d v="2025-03-03T00:00:00"/>
  </r>
  <r>
    <x v="0"/>
    <n v="1071"/>
    <n v="0"/>
    <d v="2026-02-05T00:00:00"/>
    <d v="2026-02-05T00:00:00"/>
    <d v="2026-02-06T00:00:00"/>
    <x v="12"/>
    <n v="6"/>
    <m/>
    <n v="788.74"/>
    <s v="USD"/>
    <n v="678.31640000000004"/>
    <n v="788.74"/>
    <n v="78.88"/>
    <n v="67.836799999999997"/>
    <n v="78.88"/>
    <n v="0.10000760706950325"/>
    <x v="5"/>
    <x v="2"/>
    <x v="8"/>
    <x v="2"/>
    <d v="2026-03-23T00:00:00"/>
    <s v="marzo"/>
    <n v="2026"/>
    <x v="0"/>
    <x v="1"/>
    <n v="0.5"/>
    <n v="33.918399999999998"/>
    <n v="39.345343999999997"/>
    <d v="2025-01-20T00:00:00"/>
  </r>
  <r>
    <x v="0"/>
    <n v="1072"/>
    <n v="1"/>
    <d v="2026-02-05T00:00:00"/>
    <d v="2025-12-25T00:00:00"/>
    <d v="2025-12-25T00:00:00"/>
    <x v="1"/>
    <n v="6"/>
    <s v="MARC1989"/>
    <n v="708.8"/>
    <s v="USD"/>
    <n v="609.56799999999998"/>
    <n v="708.8"/>
    <n v="70.88"/>
    <n v="60.956799999999994"/>
    <n v="70.88"/>
    <n v="9.9999999999999992E-2"/>
    <x v="5"/>
    <x v="2"/>
    <x v="1"/>
    <x v="1"/>
    <d v="2026-02-08T00:00:00"/>
    <s v="febrero"/>
    <n v="2026"/>
    <x v="0"/>
    <x v="0"/>
    <n v="0"/>
    <n v="60.956799999999994"/>
    <n v="70.709887999999992"/>
    <d v="2024-09-17T00:00:00"/>
  </r>
  <r>
    <x v="0"/>
    <n v="1073"/>
    <n v="0"/>
    <d v="2026-02-05T00:00:00"/>
    <d v="2026-02-09T00:00:00"/>
    <d v="2026-02-12T00:00:00"/>
    <x v="1"/>
    <n v="6"/>
    <s v="MARC1989"/>
    <n v="1185.95"/>
    <s v="USD"/>
    <n v="1019.917"/>
    <n v="1185.95"/>
    <n v="105"/>
    <n v="90.3"/>
    <n v="105"/>
    <n v="8.8536616214848846E-2"/>
    <x v="5"/>
    <x v="2"/>
    <x v="8"/>
    <x v="2"/>
    <d v="2026-03-29T00:00:00"/>
    <s v="marzo"/>
    <n v="2026"/>
    <x v="0"/>
    <x v="0"/>
    <n v="0"/>
    <n v="90.3"/>
    <n v="104.74799999999999"/>
    <d v="2024-09-17T00:00:00"/>
  </r>
  <r>
    <x v="0"/>
    <n v="1074"/>
    <n v="0"/>
    <d v="2026-02-05T00:00:00"/>
    <d v="2026-02-08T00:00:00"/>
    <d v="2026-02-08T00:00:00"/>
    <x v="40"/>
    <n v="6"/>
    <m/>
    <n v="14395"/>
    <s v="MXN"/>
    <n v="690.96"/>
    <n v="806.12"/>
    <n v="0"/>
    <n v="0"/>
    <n v="0"/>
    <n v="0"/>
    <x v="5"/>
    <x v="2"/>
    <x v="8"/>
    <x v="2"/>
    <d v="2026-03-25T00:00:00"/>
    <s v="marzo"/>
    <n v="2026"/>
    <x v="0"/>
    <x v="0"/>
    <n v="0.05"/>
    <n v="0"/>
    <n v="0"/>
    <d v="2026-02-03T00:00:00"/>
  </r>
  <r>
    <x v="0"/>
    <n v="1075"/>
    <n v="0"/>
    <d v="2026-02-05T00:00:00"/>
    <d v="2026-02-24T00:00:00"/>
    <d v="2026-03-02T00:00:00"/>
    <x v="16"/>
    <n v="6"/>
    <m/>
    <n v="4114"/>
    <s v="EUR"/>
    <n v="4114"/>
    <n v="4772.24"/>
    <n v="461.68"/>
    <n v="461.68"/>
    <n v="535.54879999999991"/>
    <n v="0.11222168206125425"/>
    <x v="5"/>
    <x v="2"/>
    <x v="8"/>
    <x v="2"/>
    <d v="2026-04-16T00:00:00"/>
    <s v="abril"/>
    <n v="2026"/>
    <x v="1"/>
    <x v="0"/>
    <n v="7.0000000000000007E-2"/>
    <n v="429.36239999999998"/>
    <n v="498.06038399999994"/>
    <d v="2025-03-17T00:00:00"/>
  </r>
  <r>
    <x v="0"/>
    <n v="1076"/>
    <n v="0"/>
    <d v="2026-02-05T00:00:00"/>
    <d v="2026-03-20T00:00:00"/>
    <d v="2026-03-30T00:00:00"/>
    <x v="1"/>
    <n v="6"/>
    <s v="MARC1989"/>
    <n v="21677.13"/>
    <s v="USD"/>
    <n v="18642.3318"/>
    <n v="21677.13"/>
    <n v="100"/>
    <n v="86"/>
    <n v="100"/>
    <n v="4.6131568155009448E-3"/>
    <x v="5"/>
    <x v="2"/>
    <x v="5"/>
    <x v="2"/>
    <d v="2026-05-14T00:00:00"/>
    <s v="mayo"/>
    <n v="2026"/>
    <x v="0"/>
    <x v="0"/>
    <n v="0"/>
    <n v="86"/>
    <n v="99.759999999999991"/>
    <d v="2024-09-17T00:00:00"/>
  </r>
  <r>
    <x v="0"/>
    <n v="1077"/>
    <n v="0"/>
    <d v="2026-02-06T00:00:00"/>
    <d v="2026-03-27T00:00:00"/>
    <d v="2026-04-09T00:00:00"/>
    <x v="29"/>
    <n v="6"/>
    <s v="JAIMEG"/>
    <n v="1"/>
    <s v="EUR"/>
    <n v="1"/>
    <n v="1.1599999999999999"/>
    <n v="0"/>
    <n v="0"/>
    <n v="0"/>
    <n v="0"/>
    <x v="5"/>
    <x v="2"/>
    <x v="5"/>
    <x v="2"/>
    <d v="2026-05-24T00:00:00"/>
    <s v="mayo"/>
    <n v="2026"/>
    <x v="1"/>
    <x v="0"/>
    <n v="7.0000000000000007E-2"/>
    <n v="0"/>
    <n v="0"/>
    <d v="2025-06-02T00:00:00"/>
  </r>
  <r>
    <x v="0"/>
    <n v="1078"/>
    <n v="0"/>
    <d v="2026-02-06T00:00:00"/>
    <d v="2026-06-29T00:00:00"/>
    <d v="2026-07-13T00:00:00"/>
    <x v="7"/>
    <n v="6"/>
    <m/>
    <n v="5330.03"/>
    <s v="EUR"/>
    <n v="5330.03"/>
    <n v="6182.8347999999996"/>
    <n v="596"/>
    <n v="596"/>
    <n v="691.3599999999999"/>
    <n v="0.11181925805295656"/>
    <x v="5"/>
    <x v="2"/>
    <x v="10"/>
    <x v="2"/>
    <d v="2026-08-27T00:00:00"/>
    <s v="agosto"/>
    <n v="2026"/>
    <x v="0"/>
    <x v="1"/>
    <n v="0.5"/>
    <n v="298"/>
    <n v="345.67999999999995"/>
    <d v="2025-01-08T00:00:00"/>
  </r>
  <r>
    <x v="0"/>
    <n v="1079"/>
    <n v="0"/>
    <d v="2026-02-09T00:00:00"/>
    <d v="2026-02-05T00:00:00"/>
    <d v="2026-02-05T00:00:00"/>
    <x v="20"/>
    <n v="7"/>
    <m/>
    <n v="16125"/>
    <s v="MXN"/>
    <n v="774"/>
    <n v="903"/>
    <n v="2418.75"/>
    <n v="116.10000000000001"/>
    <n v="135.44999999999999"/>
    <n v="0.15000000000000002"/>
    <x v="5"/>
    <x v="2"/>
    <x v="8"/>
    <x v="2"/>
    <d v="2026-03-22T00:00:00"/>
    <s v="marzo"/>
    <n v="2026"/>
    <x v="0"/>
    <x v="1"/>
    <n v="0.6"/>
    <n v="46.440000000000012"/>
    <n v="53.870400000000011"/>
    <d v="2025-05-30T00:00:00"/>
  </r>
  <r>
    <x v="0"/>
    <n v="866"/>
    <n v="0"/>
    <d v="2025-11-27T00:00:00"/>
    <d v="2026-11-02T00:00:00"/>
    <d v="2026-11-06T00:00:00"/>
    <x v="37"/>
    <n v="48"/>
    <m/>
    <n v="83104"/>
    <s v="MXN"/>
    <n v="3988.9920000000002"/>
    <n v="4653.8240000000005"/>
    <n v="9972.48"/>
    <n v="478.67903999999999"/>
    <n v="558.45888000000002"/>
    <n v="0.12"/>
    <x v="2"/>
    <x v="1"/>
    <x v="2"/>
    <x v="2"/>
    <d v="2026-12-21T00:00:00"/>
    <s v="diciembre"/>
    <n v="2026"/>
    <x v="0"/>
    <x v="1"/>
    <n v="0.5"/>
    <n v="239.33951999999999"/>
    <n v="277.6338432"/>
    <d v="2025-04-30T00:00:00"/>
  </r>
  <r>
    <x v="0"/>
    <n v="872"/>
    <n v="0"/>
    <d v="2025-12-02T00:00:00"/>
    <d v="2026-11-02T00:00:00"/>
    <d v="2026-11-06T00:00:00"/>
    <x v="37"/>
    <n v="49"/>
    <m/>
    <n v="41552"/>
    <s v="MXN"/>
    <n v="1994.4960000000001"/>
    <n v="2326.9120000000003"/>
    <n v="4986.24"/>
    <n v="239.33951999999999"/>
    <n v="279.22944000000001"/>
    <n v="0.12"/>
    <x v="3"/>
    <x v="1"/>
    <x v="2"/>
    <x v="2"/>
    <d v="2026-12-21T00:00:00"/>
    <s v="diciembre"/>
    <n v="2026"/>
    <x v="0"/>
    <x v="1"/>
    <n v="0.5"/>
    <n v="119.66976"/>
    <n v="138.8169216"/>
    <d v="2025-04-30T00:00:00"/>
  </r>
  <r>
    <x v="0"/>
    <n v="1048"/>
    <n v="0"/>
    <d v="2026-01-30T00:00:00"/>
    <d v="2026-11-02T00:00:00"/>
    <d v="2026-11-06T00:00:00"/>
    <x v="37"/>
    <n v="5"/>
    <m/>
    <n v="79800"/>
    <s v="MXN"/>
    <n v="3830.4"/>
    <n v="4468.8"/>
    <n v="9576"/>
    <n v="459.64800000000002"/>
    <n v="536.25599999999997"/>
    <n v="0.12000000000000001"/>
    <x v="4"/>
    <x v="2"/>
    <x v="2"/>
    <x v="2"/>
    <d v="2026-12-21T00:00:00"/>
    <s v="diciembre"/>
    <n v="2026"/>
    <x v="0"/>
    <x v="1"/>
    <n v="0.5"/>
    <n v="229.82400000000001"/>
    <n v="266.59584000000001"/>
    <d v="2025-04-30T00:00:00"/>
  </r>
  <r>
    <x v="1"/>
    <n v="1"/>
    <n v="1"/>
    <d v="2025-04-07T00:00:00"/>
    <d v="2025-12-18T00:00:00"/>
    <d v="2026-01-29T00:00:00"/>
    <x v="23"/>
    <n v="15"/>
    <s v="JAIMEG"/>
    <n v="116549.72"/>
    <s v="USD"/>
    <n v="100232.7592"/>
    <n v="116549.72"/>
    <n v="15021.82"/>
    <n v="12918.7652"/>
    <n v="15021.82"/>
    <n v="0.1288876541273544"/>
    <x v="7"/>
    <x v="1"/>
    <x v="1"/>
    <x v="1"/>
    <d v="2026-03-15T00:00:00"/>
    <s v="marzo"/>
    <n v="2026"/>
    <x v="1"/>
    <x v="0"/>
    <n v="7.0000000000000007E-2"/>
    <n v="12014.451636"/>
    <n v="13936.763897759998"/>
    <d v="2025-03-17T00:00:00"/>
  </r>
  <r>
    <x v="1"/>
    <n v="2"/>
    <n v="1"/>
    <d v="2025-04-09T00:00:00"/>
    <d v="2025-04-19T00:00:00"/>
    <d v="2025-04-26T00:00:00"/>
    <x v="15"/>
    <n v="15"/>
    <m/>
    <n v="14793.67"/>
    <s v="EUR"/>
    <n v="14793.67"/>
    <n v="17160.657199999998"/>
    <n v="2259.2600000000002"/>
    <n v="2259.2600000000002"/>
    <n v="2620.7416000000003"/>
    <n v="0.15271802061287024"/>
    <x v="7"/>
    <x v="1"/>
    <x v="9"/>
    <x v="1"/>
    <d v="2025-06-10T00:00:00"/>
    <s v="junio"/>
    <n v="2025"/>
    <x v="1"/>
    <x v="0"/>
    <n v="7.0000000000000007E-2"/>
    <n v="2101.1118000000001"/>
    <n v="2437.2896879999998"/>
    <d v="2025-03-17T00:00:00"/>
  </r>
  <r>
    <x v="1"/>
    <n v="3"/>
    <n v="1"/>
    <d v="2025-04-14T00:00:00"/>
    <d v="2025-05-02T00:00:00"/>
    <d v="2025-05-03T00:00:00"/>
    <x v="15"/>
    <n v="16"/>
    <m/>
    <n v="1164"/>
    <s v="EUR"/>
    <n v="1164"/>
    <n v="1350.24"/>
    <n v="213.6"/>
    <n v="213.6"/>
    <n v="247.77599999999998"/>
    <n v="0.18350515463917524"/>
    <x v="7"/>
    <x v="1"/>
    <x v="4"/>
    <x v="1"/>
    <d v="2025-06-17T00:00:00"/>
    <s v="junio"/>
    <n v="2025"/>
    <x v="1"/>
    <x v="0"/>
    <n v="7.0000000000000007E-2"/>
    <n v="198.648"/>
    <n v="230.43167999999997"/>
    <d v="2025-03-17T00:00:00"/>
  </r>
  <r>
    <x v="1"/>
    <n v="4"/>
    <n v="1"/>
    <d v="2025-04-25T00:00:00"/>
    <d v="2025-07-18T00:00:00"/>
    <d v="2025-07-28T00:00:00"/>
    <x v="15"/>
    <n v="17"/>
    <m/>
    <n v="9663"/>
    <s v="EUR"/>
    <n v="9663"/>
    <n v="11209.08"/>
    <n v="1435.45"/>
    <n v="1435.45"/>
    <n v="1665.1219999999998"/>
    <n v="0.1485511745834627"/>
    <x v="7"/>
    <x v="1"/>
    <x v="3"/>
    <x v="1"/>
    <d v="2025-09-11T00:00:00"/>
    <s v="septiembre"/>
    <n v="2025"/>
    <x v="1"/>
    <x v="0"/>
    <n v="7.0000000000000007E-2"/>
    <n v="1334.9684999999999"/>
    <n v="1548.5634599999998"/>
    <d v="2025-03-17T00:00:00"/>
  </r>
  <r>
    <x v="1"/>
    <n v="5"/>
    <n v="1"/>
    <d v="2025-04-30T00:00:00"/>
    <d v="2025-05-11T00:00:00"/>
    <d v="2025-05-19T00:00:00"/>
    <x v="16"/>
    <n v="18"/>
    <m/>
    <n v="1490.21"/>
    <s v="EUR"/>
    <n v="1490.21"/>
    <n v="1728.6435999999999"/>
    <n v="0"/>
    <n v="0"/>
    <n v="0"/>
    <n v="0"/>
    <x v="7"/>
    <x v="1"/>
    <x v="4"/>
    <x v="1"/>
    <d v="2025-07-03T00:00:00"/>
    <s v="julio"/>
    <n v="2025"/>
    <x v="1"/>
    <x v="0"/>
    <n v="7.0000000000000007E-2"/>
    <n v="0"/>
    <n v="0"/>
    <d v="2025-03-17T00:00:00"/>
  </r>
  <r>
    <x v="1"/>
    <n v="6"/>
    <n v="1"/>
    <d v="2025-04-30T00:00:00"/>
    <d v="2025-05-01T00:00:00"/>
    <d v="2025-05-03T00:00:00"/>
    <x v="15"/>
    <n v="18"/>
    <s v="TATIANAP"/>
    <n v="5280"/>
    <s v="EUR"/>
    <n v="5280"/>
    <n v="6124.7999999999993"/>
    <n v="526.01"/>
    <n v="526.01"/>
    <n v="610.1715999999999"/>
    <n v="9.9623106060606065E-2"/>
    <x v="7"/>
    <x v="1"/>
    <x v="4"/>
    <x v="1"/>
    <d v="2025-06-17T00:00:00"/>
    <s v="junio"/>
    <n v="2025"/>
    <x v="1"/>
    <x v="0"/>
    <n v="7.0000000000000007E-2"/>
    <n v="489.1893"/>
    <n v="567.45958799999994"/>
    <d v="2025-03-17T00:00:00"/>
  </r>
  <r>
    <x v="1"/>
    <n v="7"/>
    <n v="1"/>
    <d v="2025-04-30T00:00:00"/>
    <d v="2025-07-21T00:00:00"/>
    <d v="2025-07-30T00:00:00"/>
    <x v="23"/>
    <n v="18"/>
    <s v="MARCKB"/>
    <n v="74562.81"/>
    <s v="USD"/>
    <n v="64124.016599999995"/>
    <n v="74562.81"/>
    <n v="23031.99"/>
    <n v="19807.511399999999"/>
    <n v="23031.99"/>
    <n v="0.30889380376088293"/>
    <x v="7"/>
    <x v="1"/>
    <x v="3"/>
    <x v="1"/>
    <d v="2025-09-13T00:00:00"/>
    <s v="septiembre"/>
    <n v="2025"/>
    <x v="1"/>
    <x v="0"/>
    <n v="7.0000000000000007E-2"/>
    <n v="18420.985602000001"/>
    <n v="21368.34329832"/>
    <d v="2025-03-17T00:00:00"/>
  </r>
  <r>
    <x v="1"/>
    <n v="8"/>
    <n v="0"/>
    <d v="2025-04-30T00:00:00"/>
    <d v="2025-12-05T00:00:00"/>
    <d v="2025-12-09T00:00:00"/>
    <x v="15"/>
    <n v="18"/>
    <m/>
    <n v="12119"/>
    <s v="EUR"/>
    <n v="12119"/>
    <n v="14058.039999999999"/>
    <n v="3230.32"/>
    <n v="3230.32"/>
    <n v="3747.1711999999998"/>
    <n v="0.26655004538328247"/>
    <x v="7"/>
    <x v="1"/>
    <x v="1"/>
    <x v="1"/>
    <d v="2026-01-23T00:00:00"/>
    <s v="enero"/>
    <n v="2026"/>
    <x v="1"/>
    <x v="0"/>
    <n v="7.0000000000000007E-2"/>
    <n v="3004.1976"/>
    <n v="3484.8692159999996"/>
    <d v="2025-03-17T00:00:00"/>
  </r>
  <r>
    <x v="1"/>
    <n v="9"/>
    <n v="1"/>
    <d v="2025-05-05T00:00:00"/>
    <d v="2025-08-20T00:00:00"/>
    <d v="2025-09-30T00:00:00"/>
    <x v="15"/>
    <n v="19"/>
    <s v="JAIMEG,MARTINB"/>
    <n v="25100.01"/>
    <s v="EUR"/>
    <n v="25100.01"/>
    <n v="29116.011599999994"/>
    <n v="4011.19"/>
    <n v="4011.19"/>
    <n v="4652.9803999999995"/>
    <n v="0.15980830286521799"/>
    <x v="8"/>
    <x v="1"/>
    <x v="11"/>
    <x v="1"/>
    <d v="2025-11-14T00:00:00"/>
    <s v="noviembre"/>
    <n v="2025"/>
    <x v="1"/>
    <x v="0"/>
    <n v="7.0000000000000007E-2"/>
    <n v="3730.4067"/>
    <n v="4327.2717720000001"/>
    <d v="2025-03-17T00:00:00"/>
  </r>
  <r>
    <x v="1"/>
    <n v="10"/>
    <n v="1"/>
    <d v="2025-05-13T00:00:00"/>
    <d v="2025-05-15T00:00:00"/>
    <d v="2025-07-24T00:00:00"/>
    <x v="16"/>
    <n v="20"/>
    <m/>
    <n v="426.46"/>
    <s v="EUR"/>
    <n v="426.46"/>
    <n v="494.69359999999995"/>
    <n v="0"/>
    <n v="0"/>
    <n v="0"/>
    <n v="0"/>
    <x v="8"/>
    <x v="1"/>
    <x v="4"/>
    <x v="1"/>
    <d v="2025-09-07T00:00:00"/>
    <s v="septiembre"/>
    <n v="2025"/>
    <x v="1"/>
    <x v="0"/>
    <n v="7.0000000000000007E-2"/>
    <n v="0"/>
    <n v="0"/>
    <d v="2025-03-17T00:00:00"/>
  </r>
  <r>
    <x v="1"/>
    <n v="11"/>
    <n v="1"/>
    <d v="2025-05-22T00:00:00"/>
    <d v="2025-05-28T00:00:00"/>
    <d v="2025-05-29T00:00:00"/>
    <x v="16"/>
    <n v="21"/>
    <m/>
    <n v="577.36"/>
    <s v="EUR"/>
    <n v="577.36"/>
    <n v="669.73759999999993"/>
    <n v="80"/>
    <n v="80"/>
    <n v="92.8"/>
    <n v="0.13856172925038104"/>
    <x v="8"/>
    <x v="1"/>
    <x v="4"/>
    <x v="1"/>
    <d v="2025-07-13T00:00:00"/>
    <s v="julio"/>
    <n v="2025"/>
    <x v="1"/>
    <x v="0"/>
    <n v="7.0000000000000007E-2"/>
    <n v="74.400000000000006"/>
    <n v="86.304000000000002"/>
    <d v="2025-03-17T00:00:00"/>
  </r>
  <r>
    <x v="1"/>
    <n v="12"/>
    <n v="0"/>
    <d v="2025-05-16T00:00:00"/>
    <d v="2025-05-24T00:00:00"/>
    <d v="2025-10-10T00:00:00"/>
    <x v="16"/>
    <n v="20"/>
    <s v="MARCKB"/>
    <n v="6817.36"/>
    <s v="EUR"/>
    <n v="6817.36"/>
    <n v="7908.1375999999991"/>
    <n v="200"/>
    <n v="200"/>
    <n v="231.99999999999997"/>
    <n v="2.9336869403992164E-2"/>
    <x v="8"/>
    <x v="1"/>
    <x v="4"/>
    <x v="1"/>
    <d v="2025-11-24T00:00:00"/>
    <s v="noviembre"/>
    <n v="2025"/>
    <x v="1"/>
    <x v="0"/>
    <n v="7.0000000000000007E-2"/>
    <n v="186"/>
    <n v="215.76"/>
    <d v="2025-03-17T00:00:00"/>
  </r>
  <r>
    <x v="1"/>
    <n v="13"/>
    <n v="1"/>
    <d v="2025-06-02T00:00:00"/>
    <d v="2025-07-22T00:00:00"/>
    <d v="2025-07-27T00:00:00"/>
    <x v="15"/>
    <n v="23"/>
    <s v="TATIANAP"/>
    <n v="27952"/>
    <s v="EUR"/>
    <n v="27952"/>
    <n v="32424.319999999996"/>
    <n v="7571.21"/>
    <n v="7571.21"/>
    <n v="8782.6035999999986"/>
    <n v="0.2708646966227819"/>
    <x v="9"/>
    <x v="1"/>
    <x v="3"/>
    <x v="1"/>
    <d v="2025-09-10T00:00:00"/>
    <s v="septiembre"/>
    <n v="2025"/>
    <x v="1"/>
    <x v="0"/>
    <n v="7.0000000000000007E-2"/>
    <n v="7041.2253000000001"/>
    <n v="8167.8213479999995"/>
    <d v="2025-03-17T00:00:00"/>
  </r>
  <r>
    <x v="1"/>
    <n v="14"/>
    <n v="0"/>
    <d v="2025-06-02T00:00:00"/>
    <d v="2025-06-06T00:00:00"/>
    <d v="2025-06-08T00:00:00"/>
    <x v="16"/>
    <n v="23"/>
    <m/>
    <n v="427.8"/>
    <s v="EUR"/>
    <n v="427.8"/>
    <n v="496.24799999999999"/>
    <n v="0"/>
    <n v="0"/>
    <n v="0"/>
    <n v="0"/>
    <x v="9"/>
    <x v="1"/>
    <x v="10"/>
    <x v="1"/>
    <d v="2025-07-23T00:00:00"/>
    <s v="julio"/>
    <n v="2025"/>
    <x v="1"/>
    <x v="0"/>
    <n v="7.0000000000000007E-2"/>
    <n v="0"/>
    <n v="0"/>
    <d v="2025-03-17T00:00:00"/>
  </r>
  <r>
    <x v="1"/>
    <n v="15"/>
    <n v="0"/>
    <d v="2025-06-10T00:00:00"/>
    <d v="2025-07-05T00:00:00"/>
    <d v="2025-11-13T00:00:00"/>
    <x v="16"/>
    <n v="24"/>
    <m/>
    <n v="1285.96"/>
    <s v="EUR"/>
    <n v="1285.96"/>
    <n v="1491.7136"/>
    <n v="0"/>
    <n v="0"/>
    <n v="0"/>
    <n v="0"/>
    <x v="9"/>
    <x v="1"/>
    <x v="3"/>
    <x v="1"/>
    <d v="2025-12-28T00:00:00"/>
    <s v="diciembre"/>
    <n v="2025"/>
    <x v="1"/>
    <x v="0"/>
    <n v="7.0000000000000007E-2"/>
    <n v="0"/>
    <n v="0"/>
    <d v="2025-03-17T00:00:00"/>
  </r>
  <r>
    <x v="1"/>
    <n v="16"/>
    <n v="1"/>
    <d v="2025-06-16T00:00:00"/>
    <d v="2025-06-22T00:00:00"/>
    <d v="2025-07-04T00:00:00"/>
    <x v="23"/>
    <n v="25"/>
    <s v="MARCKB"/>
    <n v="236061.45"/>
    <s v="USD"/>
    <n v="203012.84700000001"/>
    <n v="236061.45"/>
    <n v="29983.96"/>
    <n v="25786.205599999998"/>
    <n v="29983.96"/>
    <n v="0.12701760494989756"/>
    <x v="9"/>
    <x v="1"/>
    <x v="10"/>
    <x v="1"/>
    <d v="2025-08-18T00:00:00"/>
    <s v="agosto"/>
    <n v="2025"/>
    <x v="1"/>
    <x v="0"/>
    <n v="7.0000000000000007E-2"/>
    <n v="23981.171207999996"/>
    <n v="27818.158601279993"/>
    <d v="2025-03-17T00:00:00"/>
  </r>
  <r>
    <x v="1"/>
    <n v="17"/>
    <n v="1"/>
    <d v="2025-06-17T00:00:00"/>
    <d v="2025-08-23T00:00:00"/>
    <d v="2025-09-04T00:00:00"/>
    <x v="15"/>
    <n v="25"/>
    <s v="TATIANAP"/>
    <n v="27467"/>
    <s v="EUR"/>
    <n v="27467"/>
    <n v="31861.719999999998"/>
    <n v="4626.46"/>
    <n v="4626.46"/>
    <n v="5366.6935999999996"/>
    <n v="0.16843703353114647"/>
    <x v="9"/>
    <x v="1"/>
    <x v="11"/>
    <x v="1"/>
    <d v="2025-10-19T00:00:00"/>
    <s v="octubre"/>
    <n v="2025"/>
    <x v="1"/>
    <x v="0"/>
    <n v="7.0000000000000007E-2"/>
    <n v="4302.6077999999998"/>
    <n v="4991.0250479999995"/>
    <d v="2025-03-17T00:00:00"/>
  </r>
  <r>
    <x v="1"/>
    <n v="19"/>
    <n v="1"/>
    <d v="2025-06-20T00:00:00"/>
    <d v="2025-07-03T00:00:00"/>
    <d v="2025-07-09T00:00:00"/>
    <x v="41"/>
    <n v="25"/>
    <s v="CONCHAD"/>
    <n v="28496.6"/>
    <s v="EUR"/>
    <n v="28496.6"/>
    <n v="33056.055999999997"/>
    <n v="3929.8"/>
    <n v="3929.8"/>
    <n v="4558.5680000000002"/>
    <n v="0.13790417102391164"/>
    <x v="9"/>
    <x v="1"/>
    <x v="3"/>
    <x v="1"/>
    <d v="2025-08-23T00:00:00"/>
    <s v="agosto"/>
    <n v="2025"/>
    <x v="1"/>
    <x v="1"/>
    <n v="0.4"/>
    <n v="2357.88"/>
    <n v="2735.1408000000001"/>
    <d v="2025-04-07T00:00:00"/>
  </r>
  <r>
    <x v="1"/>
    <n v="20"/>
    <n v="1"/>
    <d v="2025-06-24T00:00:00"/>
    <d v="2025-06-25T00:00:00"/>
    <d v="2025-06-28T00:00:00"/>
    <x v="16"/>
    <n v="26"/>
    <s v="JAIMEG"/>
    <n v="7014"/>
    <s v="GPB"/>
    <n v="8066.0999999999995"/>
    <n v="9398.76"/>
    <n v="701.4"/>
    <n v="806.6099999999999"/>
    <n v="939.87599999999998"/>
    <n v="9.9999999999999992E-2"/>
    <x v="9"/>
    <x v="1"/>
    <x v="10"/>
    <x v="1"/>
    <d v="2025-08-12T00:00:00"/>
    <s v="agosto"/>
    <n v="2025"/>
    <x v="1"/>
    <x v="0"/>
    <n v="7.0000000000000007E-2"/>
    <n v="750.14729999999986"/>
    <n v="870.17086799999981"/>
    <d v="2025-03-17T00:00:00"/>
  </r>
  <r>
    <x v="1"/>
    <n v="21"/>
    <n v="0"/>
    <d v="2025-06-27T00:00:00"/>
    <d v="2025-10-20T00:00:00"/>
    <d v="2025-11-08T00:00:00"/>
    <x v="23"/>
    <n v="26"/>
    <m/>
    <n v="42837.7"/>
    <s v="EUR"/>
    <n v="42837.7"/>
    <n v="49691.731999999996"/>
    <n v="4180.4799999999996"/>
    <n v="4180.4799999999996"/>
    <n v="4849.3567999999996"/>
    <n v="9.7588806121710545E-2"/>
    <x v="9"/>
    <x v="1"/>
    <x v="0"/>
    <x v="1"/>
    <d v="2025-12-23T00:00:00"/>
    <s v="diciembre"/>
    <n v="2025"/>
    <x v="1"/>
    <x v="0"/>
    <n v="7.0000000000000007E-2"/>
    <n v="3887.8463999999994"/>
    <n v="4509.9018239999987"/>
    <d v="2025-03-17T00:00:00"/>
  </r>
  <r>
    <x v="1"/>
    <n v="22"/>
    <n v="1"/>
    <d v="2025-07-01T00:00:00"/>
    <d v="2025-07-27T00:00:00"/>
    <d v="2025-07-31T00:00:00"/>
    <x v="41"/>
    <n v="27"/>
    <m/>
    <n v="6222"/>
    <s v="EUR"/>
    <n v="6222"/>
    <n v="7217.5199999999995"/>
    <n v="1196.3"/>
    <n v="1196.3"/>
    <n v="1387.7079999999999"/>
    <n v="0.19226936676309866"/>
    <x v="10"/>
    <x v="1"/>
    <x v="3"/>
    <x v="1"/>
    <d v="2025-09-14T00:00:00"/>
    <s v="septiembre"/>
    <n v="2025"/>
    <x v="1"/>
    <x v="1"/>
    <n v="0.4"/>
    <n v="717.78"/>
    <n v="832.62479999999994"/>
    <d v="2025-04-07T00:00:00"/>
  </r>
  <r>
    <x v="1"/>
    <n v="23"/>
    <n v="1"/>
    <d v="2025-07-03T00:00:00"/>
    <d v="2025-12-26T00:00:00"/>
    <d v="2026-01-02T00:00:00"/>
    <x v="29"/>
    <n v="27"/>
    <s v="JAIMEG,MARTINB"/>
    <n v="32543.83"/>
    <s v="EUR"/>
    <n v="32543.83"/>
    <n v="37750.842799999999"/>
    <n v="1724.96"/>
    <n v="1724.96"/>
    <n v="2000.9535999999998"/>
    <n v="5.3004210014617206E-2"/>
    <x v="10"/>
    <x v="1"/>
    <x v="1"/>
    <x v="1"/>
    <d v="2026-02-16T00:00:00"/>
    <s v="febrero"/>
    <n v="2026"/>
    <x v="1"/>
    <x v="0"/>
    <n v="7.0000000000000007E-2"/>
    <n v="1604.2128"/>
    <n v="1860.8868479999999"/>
    <d v="2025-06-02T00:00:00"/>
  </r>
  <r>
    <x v="1"/>
    <n v="24"/>
    <n v="1"/>
    <d v="2025-07-07T00:00:00"/>
    <d v="2025-09-02T00:00:00"/>
    <d v="2025-09-03T00:00:00"/>
    <x v="16"/>
    <n v="28"/>
    <m/>
    <n v="2400"/>
    <s v="EUR"/>
    <n v="2400"/>
    <n v="2784"/>
    <n v="183.19"/>
    <n v="183.19"/>
    <n v="212.50039999999998"/>
    <n v="7.632916666666667E-2"/>
    <x v="10"/>
    <x v="1"/>
    <x v="6"/>
    <x v="1"/>
    <d v="2025-10-18T00:00:00"/>
    <s v="octubre"/>
    <n v="2025"/>
    <x v="1"/>
    <x v="0"/>
    <n v="7.0000000000000007E-2"/>
    <n v="170.36670000000001"/>
    <n v="197.625372"/>
    <d v="2025-03-17T00:00:00"/>
  </r>
  <r>
    <x v="1"/>
    <n v="25"/>
    <n v="1"/>
    <d v="2025-07-10T00:00:00"/>
    <d v="2025-07-17T00:00:00"/>
    <d v="2025-07-22T00:00:00"/>
    <x v="29"/>
    <n v="28"/>
    <s v="JAIMEG"/>
    <n v="2600"/>
    <s v="EUR"/>
    <n v="2600"/>
    <n v="3016"/>
    <n v="1115"/>
    <n v="1115"/>
    <n v="1293.3999999999999"/>
    <n v="0.42884615384615382"/>
    <x v="10"/>
    <x v="1"/>
    <x v="3"/>
    <x v="1"/>
    <d v="2025-09-05T00:00:00"/>
    <s v="septiembre"/>
    <n v="2025"/>
    <x v="1"/>
    <x v="0"/>
    <n v="7.0000000000000007E-2"/>
    <n v="1036.95"/>
    <n v="1202.8620000000001"/>
    <d v="2025-06-02T00:00:00"/>
  </r>
  <r>
    <x v="1"/>
    <n v="26"/>
    <n v="1"/>
    <d v="2025-07-11T00:00:00"/>
    <d v="2025-07-20T00:00:00"/>
    <d v="2025-07-26T00:00:00"/>
    <x v="29"/>
    <n v="28"/>
    <s v="JAIMEG"/>
    <n v="1536"/>
    <s v="EUR"/>
    <n v="1536"/>
    <n v="1781.7599999999998"/>
    <n v="120"/>
    <n v="120"/>
    <n v="139.19999999999999"/>
    <n v="7.8125E-2"/>
    <x v="10"/>
    <x v="1"/>
    <x v="3"/>
    <x v="1"/>
    <d v="2025-09-09T00:00:00"/>
    <s v="septiembre"/>
    <n v="2025"/>
    <x v="1"/>
    <x v="0"/>
    <n v="7.0000000000000007E-2"/>
    <n v="111.6"/>
    <n v="129.45599999999999"/>
    <d v="2025-06-02T00:00:00"/>
  </r>
  <r>
    <x v="1"/>
    <n v="27"/>
    <n v="1"/>
    <d v="2025-07-14T00:00:00"/>
    <d v="2025-09-24T00:00:00"/>
    <d v="2025-10-20T00:00:00"/>
    <x v="42"/>
    <n v="29"/>
    <s v="ANDREAG"/>
    <n v="45963.05"/>
    <s v="EUR"/>
    <n v="45963.05"/>
    <n v="53317.137999999999"/>
    <n v="8595.74"/>
    <n v="8595.74"/>
    <n v="9971.0583999999999"/>
    <n v="0.18701413417952026"/>
    <x v="10"/>
    <x v="1"/>
    <x v="6"/>
    <x v="1"/>
    <d v="2025-12-04T00:00:00"/>
    <s v="diciembre"/>
    <n v="2025"/>
    <x v="1"/>
    <x v="1"/>
    <n v="0.4"/>
    <n v="5157.4439999999995"/>
    <n v="5982.6350399999992"/>
    <d v="2025-06-16T00:00:00"/>
  </r>
  <r>
    <x v="1"/>
    <n v="28"/>
    <n v="1"/>
    <d v="2025-07-16T00:00:00"/>
    <d v="2025-09-13T00:00:00"/>
    <d v="2025-09-14T00:00:00"/>
    <x v="41"/>
    <n v="29"/>
    <s v="MARTINB"/>
    <n v="5240"/>
    <s v="EUR"/>
    <n v="5240"/>
    <n v="6078.4"/>
    <n v="254.28"/>
    <n v="254.28"/>
    <n v="294.96479999999997"/>
    <n v="4.8526717557251908E-2"/>
    <x v="10"/>
    <x v="1"/>
    <x v="6"/>
    <x v="1"/>
    <d v="2025-10-29T00:00:00"/>
    <s v="octubre"/>
    <n v="2025"/>
    <x v="1"/>
    <x v="1"/>
    <n v="0.4"/>
    <n v="152.56799999999998"/>
    <n v="176.97887999999998"/>
    <d v="2025-04-07T00:00:00"/>
  </r>
  <r>
    <x v="1"/>
    <n v="29"/>
    <n v="1"/>
    <d v="2025-07-18T00:00:00"/>
    <d v="2025-07-19T00:00:00"/>
    <d v="2025-07-19T00:00:00"/>
    <x v="16"/>
    <n v="29"/>
    <s v="JAIMEG"/>
    <n v="197.41"/>
    <s v="EUR"/>
    <n v="197.41"/>
    <n v="228.99559999999997"/>
    <n v="0"/>
    <n v="0"/>
    <n v="0"/>
    <n v="0"/>
    <x v="10"/>
    <x v="1"/>
    <x v="3"/>
    <x v="1"/>
    <d v="2025-09-02T00:00:00"/>
    <s v="septiembre"/>
    <n v="2025"/>
    <x v="1"/>
    <x v="0"/>
    <n v="7.0000000000000007E-2"/>
    <n v="0"/>
    <n v="0"/>
    <d v="2025-03-17T00:00:00"/>
  </r>
  <r>
    <x v="1"/>
    <n v="30"/>
    <n v="0"/>
    <d v="2025-07-18T00:00:00"/>
    <d v="2025-12-26T00:00:00"/>
    <d v="2026-01-05T00:00:00"/>
    <x v="43"/>
    <n v="29"/>
    <s v="MARTINB"/>
    <n v="78838.929999999993"/>
    <s v="EUR"/>
    <n v="78838.929999999993"/>
    <n v="91453.15879999999"/>
    <n v="9227.17"/>
    <n v="9227.17"/>
    <n v="10703.5172"/>
    <n v="0.11703824493812892"/>
    <x v="10"/>
    <x v="1"/>
    <x v="1"/>
    <x v="1"/>
    <d v="2026-02-19T00:00:00"/>
    <s v="febrero"/>
    <n v="2026"/>
    <x v="1"/>
    <x v="1"/>
    <n v="0.4"/>
    <n v="5536.3019999999997"/>
    <n v="6422.1103199999989"/>
    <d v="2025-06-16T00:00:00"/>
  </r>
  <r>
    <x v="1"/>
    <n v="31"/>
    <n v="0"/>
    <d v="2025-07-24T00:00:00"/>
    <d v="2025-10-20T00:00:00"/>
    <d v="2025-11-29T00:00:00"/>
    <x v="16"/>
    <n v="30"/>
    <m/>
    <n v="1894.45"/>
    <s v="EUR"/>
    <n v="1894.45"/>
    <n v="2197.5619999999999"/>
    <n v="0"/>
    <n v="0"/>
    <n v="0"/>
    <n v="0"/>
    <x v="10"/>
    <x v="1"/>
    <x v="0"/>
    <x v="1"/>
    <d v="2026-01-13T00:00:00"/>
    <s v="enero"/>
    <n v="2026"/>
    <x v="1"/>
    <x v="0"/>
    <n v="7.0000000000000007E-2"/>
    <n v="0"/>
    <n v="0"/>
    <d v="2025-03-17T00:00:00"/>
  </r>
  <r>
    <x v="1"/>
    <n v="32"/>
    <n v="1"/>
    <d v="2025-07-24T00:00:00"/>
    <d v="2025-12-09T00:00:00"/>
    <d v="2025-12-17T00:00:00"/>
    <x v="15"/>
    <n v="30"/>
    <m/>
    <n v="4782.34"/>
    <s v="EUR"/>
    <n v="4782.34"/>
    <n v="5547.5144"/>
    <n v="0"/>
    <n v="0"/>
    <n v="0"/>
    <n v="0"/>
    <x v="10"/>
    <x v="1"/>
    <x v="1"/>
    <x v="1"/>
    <d v="2026-01-31T00:00:00"/>
    <s v="enero"/>
    <n v="2026"/>
    <x v="1"/>
    <x v="0"/>
    <n v="7.0000000000000007E-2"/>
    <n v="0"/>
    <n v="0"/>
    <d v="2025-03-17T00:00:00"/>
  </r>
  <r>
    <x v="1"/>
    <n v="33"/>
    <n v="1"/>
    <d v="2025-08-01T00:00:00"/>
    <d v="2025-07-31T00:00:00"/>
    <d v="2025-08-04T00:00:00"/>
    <x v="15"/>
    <n v="31"/>
    <m/>
    <n v="4815"/>
    <s v="USD"/>
    <n v="4140.8999999999996"/>
    <n v="4815"/>
    <n v="539.22"/>
    <n v="463.72919999999999"/>
    <n v="539.22"/>
    <n v="0.11198753894080998"/>
    <x v="11"/>
    <x v="1"/>
    <x v="3"/>
    <x v="1"/>
    <d v="2025-09-18T00:00:00"/>
    <s v="septiembre"/>
    <n v="2025"/>
    <x v="1"/>
    <x v="0"/>
    <n v="7.0000000000000007E-2"/>
    <n v="431.26815599999998"/>
    <n v="500.27106095999994"/>
    <d v="2025-03-17T00:00:00"/>
  </r>
  <r>
    <x v="1"/>
    <n v="34"/>
    <n v="0"/>
    <d v="2025-08-20T00:00:00"/>
    <d v="2026-01-15T00:00:00"/>
    <d v="2026-01-27T00:00:00"/>
    <x v="15"/>
    <n v="34"/>
    <s v="JAIMEG,JIMENAM,MARTINB"/>
    <n v="32815.01"/>
    <s v="EUR"/>
    <n v="32815.01"/>
    <n v="38065.411599999999"/>
    <n v="7311.97"/>
    <n v="7311.97"/>
    <n v="8481.8851999999988"/>
    <n v="0.22282394550542572"/>
    <x v="11"/>
    <x v="1"/>
    <x v="7"/>
    <x v="2"/>
    <d v="2026-03-13T00:00:00"/>
    <s v="marzo"/>
    <n v="2026"/>
    <x v="1"/>
    <x v="0"/>
    <n v="7.0000000000000007E-2"/>
    <n v="6800.1320999999998"/>
    <n v="7888.1532359999992"/>
    <d v="2025-03-17T00:00:00"/>
  </r>
  <r>
    <x v="1"/>
    <n v="36"/>
    <n v="0"/>
    <d v="2025-09-02T00:00:00"/>
    <d v="2025-11-16T00:00:00"/>
    <d v="2025-11-25T00:00:00"/>
    <x v="44"/>
    <n v="36"/>
    <s v="MARTINB"/>
    <n v="6545.7"/>
    <s v="EUR"/>
    <n v="6545.7"/>
    <n v="7593.0119999999997"/>
    <n v="865"/>
    <n v="865"/>
    <n v="1003.4"/>
    <n v="0.13214782223444399"/>
    <x v="0"/>
    <x v="1"/>
    <x v="2"/>
    <x v="1"/>
    <d v="2026-01-09T00:00:00"/>
    <s v="enero"/>
    <n v="2026"/>
    <x v="1"/>
    <x v="1"/>
    <n v="0.4"/>
    <n v="519"/>
    <n v="602.04"/>
    <d v="2025-05-01T00:00:00"/>
  </r>
  <r>
    <x v="1"/>
    <n v="37"/>
    <n v="1"/>
    <d v="2025-09-04T00:00:00"/>
    <d v="2025-12-18T00:00:00"/>
    <d v="2026-01-01T00:00:00"/>
    <x v="23"/>
    <n v="36"/>
    <s v="JAIMEG"/>
    <n v="41961"/>
    <s v="USD"/>
    <n v="36086.46"/>
    <n v="41961"/>
    <n v="6067.55"/>
    <n v="5218.0929999999998"/>
    <n v="6067.55"/>
    <n v="0.14459974738447606"/>
    <x v="0"/>
    <x v="1"/>
    <x v="1"/>
    <x v="1"/>
    <d v="2026-02-15T00:00:00"/>
    <s v="febrero"/>
    <n v="2026"/>
    <x v="1"/>
    <x v="0"/>
    <n v="7.0000000000000007E-2"/>
    <n v="4852.8264899999995"/>
    <n v="5629.2787283999987"/>
    <d v="2025-03-17T00:00:00"/>
  </r>
  <r>
    <x v="1"/>
    <n v="38"/>
    <n v="0"/>
    <d v="2025-09-09T00:00:00"/>
    <d v="2025-10-16T00:00:00"/>
    <d v="2025-10-27T00:00:00"/>
    <x v="29"/>
    <n v="37"/>
    <s v="JAIMEG,MARTINB"/>
    <n v="26488.92"/>
    <s v="EUR"/>
    <n v="26488.92"/>
    <n v="30727.147199999996"/>
    <n v="4159.1899999999996"/>
    <n v="4159.1899999999996"/>
    <n v="4824.6603999999988"/>
    <n v="0.1570162165916919"/>
    <x v="0"/>
    <x v="1"/>
    <x v="0"/>
    <x v="1"/>
    <d v="2025-12-11T00:00:00"/>
    <s v="diciembre"/>
    <n v="2025"/>
    <x v="1"/>
    <x v="0"/>
    <n v="7.0000000000000007E-2"/>
    <n v="3868.0466999999994"/>
    <n v="4486.9341719999993"/>
    <d v="2025-06-02T00:00:00"/>
  </r>
  <r>
    <x v="1"/>
    <n v="39"/>
    <n v="0"/>
    <d v="2025-09-22T00:00:00"/>
    <d v="2025-10-27T00:00:00"/>
    <d v="2025-10-28T00:00:00"/>
    <x v="16"/>
    <n v="39"/>
    <s v="MARCKB"/>
    <n v="1347.28"/>
    <s v="EUR"/>
    <n v="1347.28"/>
    <n v="1562.8447999999999"/>
    <n v="0"/>
    <n v="0"/>
    <n v="0"/>
    <n v="0"/>
    <x v="0"/>
    <x v="1"/>
    <x v="0"/>
    <x v="1"/>
    <d v="2025-12-12T00:00:00"/>
    <s v="diciembre"/>
    <n v="2025"/>
    <x v="1"/>
    <x v="0"/>
    <n v="7.0000000000000007E-2"/>
    <n v="0"/>
    <n v="0"/>
    <d v="2025-03-17T00:00:00"/>
  </r>
  <r>
    <x v="1"/>
    <n v="40"/>
    <n v="0"/>
    <d v="2025-09-22T00:00:00"/>
    <d v="2025-12-01T00:00:00"/>
    <d v="2025-12-04T00:00:00"/>
    <x v="16"/>
    <n v="39"/>
    <s v="PEDROD"/>
    <n v="847.5"/>
    <s v="EUR"/>
    <n v="847.5"/>
    <n v="983.09999999999991"/>
    <n v="0"/>
    <n v="0"/>
    <n v="0"/>
    <n v="0"/>
    <x v="0"/>
    <x v="1"/>
    <x v="1"/>
    <x v="1"/>
    <d v="2026-01-18T00:00:00"/>
    <s v="enero"/>
    <n v="2026"/>
    <x v="1"/>
    <x v="0"/>
    <n v="7.0000000000000007E-2"/>
    <n v="0"/>
    <n v="0"/>
    <d v="2025-03-17T00:00:00"/>
  </r>
  <r>
    <x v="1"/>
    <n v="41"/>
    <n v="0"/>
    <d v="2025-09-24T00:00:00"/>
    <d v="2025-12-29T00:00:00"/>
    <d v="2026-01-08T00:00:00"/>
    <x v="23"/>
    <n v="39"/>
    <s v="JAIMEG,MARTINB"/>
    <n v="47106.27"/>
    <s v="EUR"/>
    <n v="47106.27"/>
    <n v="54643.273199999996"/>
    <n v="6625.54"/>
    <n v="6625.54"/>
    <n v="7685.6263999999992"/>
    <n v="0.14065091547261119"/>
    <x v="0"/>
    <x v="1"/>
    <x v="1"/>
    <x v="1"/>
    <d v="2026-02-22T00:00:00"/>
    <s v="febrero"/>
    <n v="2026"/>
    <x v="1"/>
    <x v="0"/>
    <n v="7.0000000000000007E-2"/>
    <n v="6161.7521999999999"/>
    <n v="7147.6325519999991"/>
    <d v="2025-03-17T00:00:00"/>
  </r>
  <r>
    <x v="1"/>
    <n v="42"/>
    <n v="1"/>
    <d v="2025-09-24T00:00:00"/>
    <d v="2025-11-24T00:00:00"/>
    <d v="2025-12-10T00:00:00"/>
    <x v="42"/>
    <n v="39"/>
    <m/>
    <n v="22610"/>
    <s v="EUR"/>
    <n v="22610"/>
    <n v="26227.599999999999"/>
    <n v="5261.5"/>
    <n v="5261.5"/>
    <n v="6103.3399999999992"/>
    <n v="0.23270676691729322"/>
    <x v="0"/>
    <x v="1"/>
    <x v="2"/>
    <x v="1"/>
    <d v="2026-01-24T00:00:00"/>
    <s v="enero"/>
    <n v="2026"/>
    <x v="1"/>
    <x v="1"/>
    <n v="0.4"/>
    <n v="3156.9"/>
    <n v="3662.0039999999999"/>
    <d v="2025-06-16T00:00:00"/>
  </r>
  <r>
    <x v="1"/>
    <n v="43"/>
    <n v="0"/>
    <d v="2025-09-24T00:00:00"/>
    <d v="2025-11-10T00:00:00"/>
    <d v="2025-11-14T00:00:00"/>
    <x v="16"/>
    <n v="39"/>
    <s v="TALYAK"/>
    <n v="410.33"/>
    <s v="EUR"/>
    <n v="410.33"/>
    <n v="475.98279999999994"/>
    <n v="0"/>
    <n v="0"/>
    <n v="0"/>
    <n v="0"/>
    <x v="0"/>
    <x v="1"/>
    <x v="2"/>
    <x v="1"/>
    <d v="2025-12-29T00:00:00"/>
    <s v="diciembre"/>
    <n v="2025"/>
    <x v="1"/>
    <x v="0"/>
    <n v="7.0000000000000007E-2"/>
    <n v="0"/>
    <n v="0"/>
    <d v="2025-03-17T00:00:00"/>
  </r>
  <r>
    <x v="1"/>
    <n v="44"/>
    <n v="0"/>
    <d v="2025-09-25T00:00:00"/>
    <d v="2026-06-14T00:00:00"/>
    <d v="2026-06-30T00:00:00"/>
    <x v="45"/>
    <n v="39"/>
    <s v="MARTINB"/>
    <n v="26368.77"/>
    <s v="EUR"/>
    <n v="26368.77"/>
    <n v="30587.7732"/>
    <n v="2860.8"/>
    <n v="2860.8"/>
    <n v="3318.5279999999998"/>
    <n v="0.10849197744149613"/>
    <x v="0"/>
    <x v="1"/>
    <x v="10"/>
    <x v="2"/>
    <d v="2026-08-14T00:00:00"/>
    <s v="agosto"/>
    <n v="2026"/>
    <x v="1"/>
    <x v="1"/>
    <n v="0.4"/>
    <n v="1716.48"/>
    <n v="1991.1167999999998"/>
    <d v="2025-05-01T00:00:00"/>
  </r>
  <r>
    <x v="1"/>
    <n v="45"/>
    <n v="0"/>
    <d v="2025-09-25T00:00:00"/>
    <d v="2026-06-01T00:00:00"/>
    <d v="2026-06-16T00:00:00"/>
    <x v="45"/>
    <n v="39"/>
    <s v="MARTINB"/>
    <n v="22601.33"/>
    <s v="EUR"/>
    <n v="22601.33"/>
    <n v="26217.542799999999"/>
    <n v="2432.15"/>
    <n v="2432.15"/>
    <n v="2821.2939999999999"/>
    <n v="0.10761092378191903"/>
    <x v="0"/>
    <x v="1"/>
    <x v="10"/>
    <x v="2"/>
    <d v="2026-07-31T00:00:00"/>
    <s v="julio"/>
    <n v="2026"/>
    <x v="1"/>
    <x v="1"/>
    <n v="0.4"/>
    <n v="1459.29"/>
    <n v="1692.7763999999997"/>
    <d v="2025-05-01T00:00:00"/>
  </r>
  <r>
    <x v="1"/>
    <n v="46"/>
    <n v="0"/>
    <d v="2025-10-01T00:00:00"/>
    <d v="2025-10-10T00:00:00"/>
    <d v="2025-10-25T00:00:00"/>
    <x v="16"/>
    <n v="40"/>
    <s v="ARIADNAR"/>
    <n v="1508.38"/>
    <s v="EUR"/>
    <n v="1508.38"/>
    <n v="1749.7208000000001"/>
    <n v="0"/>
    <n v="0"/>
    <n v="0"/>
    <n v="0"/>
    <x v="1"/>
    <x v="1"/>
    <x v="0"/>
    <x v="1"/>
    <d v="2025-12-09T00:00:00"/>
    <s v="diciembre"/>
    <n v="2025"/>
    <x v="1"/>
    <x v="0"/>
    <n v="7.0000000000000007E-2"/>
    <n v="0"/>
    <n v="0"/>
    <d v="2025-03-17T00:00:00"/>
  </r>
  <r>
    <x v="1"/>
    <n v="47"/>
    <n v="0"/>
    <d v="2025-10-02T00:00:00"/>
    <d v="2025-11-07T00:00:00"/>
    <d v="2025-11-10T00:00:00"/>
    <x v="16"/>
    <n v="40"/>
    <s v="PEDROD"/>
    <n v="5227.74"/>
    <s v="EUR"/>
    <n v="5227.74"/>
    <n v="6064.1783999999998"/>
    <n v="0"/>
    <n v="0"/>
    <n v="0"/>
    <n v="0"/>
    <x v="1"/>
    <x v="1"/>
    <x v="2"/>
    <x v="1"/>
    <d v="2025-12-25T00:00:00"/>
    <s v="diciembre"/>
    <n v="2025"/>
    <x v="1"/>
    <x v="0"/>
    <n v="7.0000000000000007E-2"/>
    <n v="0"/>
    <n v="0"/>
    <d v="2025-03-17T00:00:00"/>
  </r>
  <r>
    <x v="1"/>
    <n v="48"/>
    <n v="0"/>
    <d v="2025-10-02T00:00:00"/>
    <d v="2025-12-29T00:00:00"/>
    <d v="2026-01-14T00:00:00"/>
    <x v="23"/>
    <n v="40"/>
    <s v="MARTINB,PEDROD,REYESB"/>
    <n v="32779.78"/>
    <s v="EUR"/>
    <n v="32779.78"/>
    <n v="38024.544799999996"/>
    <n v="5184.24"/>
    <n v="5184.24"/>
    <n v="6013.7183999999997"/>
    <n v="0.15815359346523986"/>
    <x v="1"/>
    <x v="1"/>
    <x v="1"/>
    <x v="1"/>
    <d v="2026-02-28T00:00:00"/>
    <s v="febrero"/>
    <n v="2026"/>
    <x v="1"/>
    <x v="0"/>
    <n v="7.0000000000000007E-2"/>
    <n v="4821.3431999999993"/>
    <n v="5592.7581119999986"/>
    <d v="2025-03-17T00:00:00"/>
  </r>
  <r>
    <x v="1"/>
    <n v="49"/>
    <n v="0"/>
    <d v="2025-10-06T00:00:00"/>
    <d v="2025-11-07T00:00:00"/>
    <d v="2025-11-16T00:00:00"/>
    <x v="16"/>
    <n v="41"/>
    <m/>
    <n v="3515.8"/>
    <s v="EUR"/>
    <n v="3515.8"/>
    <n v="4078.328"/>
    <n v="0"/>
    <n v="0"/>
    <n v="0"/>
    <n v="0"/>
    <x v="1"/>
    <x v="1"/>
    <x v="2"/>
    <x v="1"/>
    <d v="2025-12-31T00:00:00"/>
    <s v="diciembre"/>
    <n v="2025"/>
    <x v="1"/>
    <x v="0"/>
    <n v="7.0000000000000007E-2"/>
    <n v="0"/>
    <n v="0"/>
    <d v="2025-03-17T00:00:00"/>
  </r>
  <r>
    <x v="1"/>
    <n v="51"/>
    <n v="0"/>
    <d v="2025-10-09T00:00:00"/>
    <d v="2025-10-11T00:00:00"/>
    <d v="2025-10-13T00:00:00"/>
    <x v="16"/>
    <n v="41"/>
    <s v="JAIMEG"/>
    <n v="330.35"/>
    <s v="EUR"/>
    <n v="330.35"/>
    <n v="383.20600000000002"/>
    <n v="0"/>
    <n v="0"/>
    <n v="0"/>
    <n v="0"/>
    <x v="1"/>
    <x v="1"/>
    <x v="0"/>
    <x v="1"/>
    <d v="2025-11-27T00:00:00"/>
    <s v="noviembre"/>
    <n v="2025"/>
    <x v="1"/>
    <x v="0"/>
    <n v="7.0000000000000007E-2"/>
    <n v="0"/>
    <n v="0"/>
    <d v="2025-03-17T00:00:00"/>
  </r>
  <r>
    <x v="1"/>
    <n v="52"/>
    <n v="1"/>
    <d v="2025-10-09T00:00:00"/>
    <d v="2025-12-18T00:00:00"/>
    <d v="2026-01-12T00:00:00"/>
    <x v="41"/>
    <n v="41"/>
    <s v="ANDREAG,MARTINB"/>
    <n v="99592.57"/>
    <s v="EUR"/>
    <n v="99592.57"/>
    <n v="115527.3812"/>
    <n v="17893.84"/>
    <n v="17893.84"/>
    <n v="20756.8544"/>
    <n v="0.17967043123799295"/>
    <x v="1"/>
    <x v="1"/>
    <x v="1"/>
    <x v="1"/>
    <d v="2026-02-26T00:00:00"/>
    <s v="febrero"/>
    <n v="2026"/>
    <x v="1"/>
    <x v="1"/>
    <n v="0.4"/>
    <n v="10736.304"/>
    <n v="12454.112639999999"/>
    <d v="2025-04-07T00:00:00"/>
  </r>
  <r>
    <x v="1"/>
    <n v="53"/>
    <n v="1"/>
    <d v="2025-10-16T00:00:00"/>
    <d v="2025-12-25T00:00:00"/>
    <d v="2026-01-05T00:00:00"/>
    <x v="46"/>
    <n v="42"/>
    <s v="MARTINB"/>
    <n v="53982.33"/>
    <s v="EUR"/>
    <n v="53982.33"/>
    <n v="62619.502799999995"/>
    <n v="3220.56"/>
    <n v="3220.56"/>
    <n v="3735.8495999999996"/>
    <n v="5.965952192133981E-2"/>
    <x v="1"/>
    <x v="1"/>
    <x v="1"/>
    <x v="1"/>
    <n v="46072"/>
    <s v="febrero"/>
    <n v="2026"/>
    <x v="1"/>
    <x v="1"/>
    <n v="0.4"/>
    <n v="1932.3359999999998"/>
    <n v="2241.5097599999995"/>
    <d v="2025-09-17T00:00:00"/>
  </r>
  <r>
    <x v="1"/>
    <n v="54"/>
    <n v="1"/>
    <d v="2025-10-16T00:00:00"/>
    <d v="2025-12-26T00:00:00"/>
    <d v="2026-01-03T00:00:00"/>
    <x v="29"/>
    <n v="42"/>
    <m/>
    <n v="19458.79"/>
    <s v="EUR"/>
    <n v="19458.79"/>
    <n v="22572.196400000001"/>
    <n v="423.82"/>
    <n v="423.82"/>
    <n v="491.63119999999998"/>
    <n v="2.1780388194743865E-2"/>
    <x v="1"/>
    <x v="1"/>
    <x v="1"/>
    <x v="1"/>
    <n v="46070"/>
    <s v="febrero"/>
    <n v="2026"/>
    <x v="1"/>
    <x v="0"/>
    <n v="7.0000000000000007E-2"/>
    <n v="394.15260000000001"/>
    <n v="457.217016"/>
    <d v="2025-06-02T00:00:00"/>
  </r>
  <r>
    <x v="1"/>
    <n v="55"/>
    <n v="1"/>
    <d v="2025-10-22T00:00:00"/>
    <d v="2025-10-29T00:00:00"/>
    <d v="2025-10-30T00:00:00"/>
    <x v="46"/>
    <n v="43"/>
    <m/>
    <n v="528"/>
    <s v="EUR"/>
    <n v="528"/>
    <n v="612.4799999999999"/>
    <n v="0"/>
    <n v="0"/>
    <n v="0"/>
    <n v="0"/>
    <x v="1"/>
    <x v="1"/>
    <x v="0"/>
    <x v="1"/>
    <n v="46005"/>
    <s v="diciembre"/>
    <n v="2025"/>
    <x v="1"/>
    <x v="1"/>
    <n v="0.4"/>
    <n v="0"/>
    <n v="0"/>
    <d v="2025-09-17T00:00:00"/>
  </r>
  <r>
    <x v="1"/>
    <n v="56"/>
    <n v="1"/>
    <d v="2025-10-28T00:00:00"/>
    <d v="2025-11-14T00:00:00"/>
    <d v="2025-11-23T00:00:00"/>
    <x v="15"/>
    <n v="44"/>
    <s v="JAIMEG"/>
    <n v="26253"/>
    <s v="EUR"/>
    <n v="26253"/>
    <n v="30453.48"/>
    <n v="5242.53"/>
    <n v="5242.53"/>
    <n v="6081.3347999999996"/>
    <n v="0.19969260655925036"/>
    <x v="1"/>
    <x v="1"/>
    <x v="2"/>
    <x v="1"/>
    <n v="46029"/>
    <s v="enero"/>
    <n v="2026"/>
    <x v="1"/>
    <x v="0"/>
    <n v="7.0000000000000007E-2"/>
    <n v="4875.5528999999997"/>
    <n v="5655.6413639999992"/>
    <d v="2025-03-17T00:00:00"/>
  </r>
  <r>
    <x v="1"/>
    <n v="57"/>
    <n v="0"/>
    <d v="2025-10-30T00:00:00"/>
    <d v="2026-09-20T00:00:00"/>
    <d v="2026-10-30T00:00:00"/>
    <x v="45"/>
    <n v="44"/>
    <s v="MARTINB"/>
    <n v="10698.35"/>
    <s v="EUR"/>
    <n v="10698.35"/>
    <n v="12410.085999999999"/>
    <n v="1271.17"/>
    <n v="1271.17"/>
    <n v="1474.5572"/>
    <n v="0.11881925717517187"/>
    <x v="1"/>
    <x v="1"/>
    <x v="6"/>
    <x v="2"/>
    <n v="46370"/>
    <s v="diciembre"/>
    <n v="2026"/>
    <x v="1"/>
    <x v="1"/>
    <n v="0.4"/>
    <n v="762.702"/>
    <n v="884.73431999999991"/>
    <d v="2025-05-01T00:00:00"/>
  </r>
  <r>
    <x v="1"/>
    <n v="58"/>
    <n v="1"/>
    <d v="2025-11-04T00:00:00"/>
    <d v="2025-11-07T00:00:00"/>
    <d v="2025-11-08T00:00:00"/>
    <x v="30"/>
    <n v="45"/>
    <m/>
    <n v="533.6"/>
    <s v="EUR"/>
    <n v="533.6"/>
    <n v="618.976"/>
    <n v="159"/>
    <n v="159"/>
    <n v="184.44"/>
    <n v="0.29797601199400298"/>
    <x v="2"/>
    <x v="1"/>
    <x v="2"/>
    <x v="1"/>
    <n v="46014"/>
    <s v="diciembre"/>
    <n v="2025"/>
    <x v="1"/>
    <x v="1"/>
    <n v="0.4"/>
    <n v="95.4"/>
    <n v="110.664"/>
    <d v="2025-07-23T00:00:00"/>
  </r>
  <r>
    <x v="1"/>
    <n v="59"/>
    <n v="0"/>
    <d v="2025-11-11T00:00:00"/>
    <d v="2026-03-25T00:00:00"/>
    <d v="2026-04-06T00:00:00"/>
    <x v="29"/>
    <n v="46"/>
    <s v="JAIMEG,MARTINB"/>
    <n v="156765.9"/>
    <s v="EUR"/>
    <n v="156765.9"/>
    <n v="181848.44399999999"/>
    <n v="27212.19"/>
    <n v="27212.19"/>
    <n v="31566.140399999997"/>
    <n v="0.1735848803853389"/>
    <x v="2"/>
    <x v="1"/>
    <x v="5"/>
    <x v="2"/>
    <n v="46163"/>
    <s v="mayo"/>
    <n v="2026"/>
    <x v="1"/>
    <x v="0"/>
    <n v="7.0000000000000007E-2"/>
    <n v="25307.3367"/>
    <n v="29356.510571999999"/>
    <d v="2025-06-02T00:00:00"/>
  </r>
  <r>
    <x v="1"/>
    <n v="60"/>
    <n v="1"/>
    <d v="2025-11-11T00:00:00"/>
    <d v="2025-12-01T00:00:00"/>
    <d v="2025-12-22T00:00:00"/>
    <x v="29"/>
    <n v="46"/>
    <m/>
    <n v="6433.83"/>
    <s v="EUR"/>
    <n v="6433.83"/>
    <n v="7463.2427999999991"/>
    <n v="128.68"/>
    <n v="128.68"/>
    <n v="149.2688"/>
    <n v="2.0000528456611381E-2"/>
    <x v="2"/>
    <x v="1"/>
    <x v="1"/>
    <x v="1"/>
    <n v="46058"/>
    <s v="febrero"/>
    <n v="2026"/>
    <x v="1"/>
    <x v="0"/>
    <n v="7.0000000000000007E-2"/>
    <n v="119.67240000000001"/>
    <n v="138.81998400000001"/>
    <d v="2025-06-02T00:00:00"/>
  </r>
  <r>
    <x v="1"/>
    <n v="61"/>
    <n v="1"/>
    <d v="2025-11-11T00:00:00"/>
    <d v="2025-11-19T00:00:00"/>
    <d v="2025-11-20T00:00:00"/>
    <x v="46"/>
    <n v="46"/>
    <s v="MARTINB"/>
    <n v="3820.1"/>
    <s v="EUR"/>
    <n v="3820.1"/>
    <n v="4431.3159999999998"/>
    <n v="322.60000000000002"/>
    <n v="322.60000000000002"/>
    <n v="374.21600000000001"/>
    <n v="8.4448051098138799E-2"/>
    <x v="2"/>
    <x v="1"/>
    <x v="2"/>
    <x v="1"/>
    <n v="46026"/>
    <s v="enero"/>
    <n v="2026"/>
    <x v="1"/>
    <x v="1"/>
    <n v="0.4"/>
    <n v="193.56"/>
    <n v="224.52959999999999"/>
    <d v="2025-09-17T00:00:00"/>
  </r>
  <r>
    <x v="1"/>
    <n v="62"/>
    <n v="0"/>
    <d v="2025-11-11T00:00:00"/>
    <d v="2026-07-13T00:00:00"/>
    <d v="2026-07-27T00:00:00"/>
    <x v="45"/>
    <n v="46"/>
    <s v="MARTINB"/>
    <n v="18161.830000000002"/>
    <s v="EUR"/>
    <n v="18161.830000000002"/>
    <n v="21067.7228"/>
    <n v="1635.45"/>
    <n v="1635.45"/>
    <n v="1897.1219999999998"/>
    <n v="9.0048745087912385E-2"/>
    <x v="2"/>
    <x v="1"/>
    <x v="3"/>
    <x v="2"/>
    <n v="46275"/>
    <s v="septiembre"/>
    <n v="2026"/>
    <x v="1"/>
    <x v="1"/>
    <n v="0.4"/>
    <n v="981.27"/>
    <n v="1138.2731999999999"/>
    <d v="2025-05-01T00:00:00"/>
  </r>
  <r>
    <x v="1"/>
    <n v="63"/>
    <n v="0"/>
    <d v="2025-11-12T00:00:00"/>
    <d v="2025-12-09T00:00:00"/>
    <d v="2025-12-18T00:00:00"/>
    <x v="44"/>
    <n v="46"/>
    <m/>
    <n v="1159.07"/>
    <s v="EUR"/>
    <n v="1159.07"/>
    <n v="1344.5211999999999"/>
    <n v="0"/>
    <n v="0"/>
    <n v="0"/>
    <n v="0"/>
    <x v="2"/>
    <x v="1"/>
    <x v="1"/>
    <x v="1"/>
    <n v="46054"/>
    <s v="febrero"/>
    <n v="2026"/>
    <x v="1"/>
    <x v="1"/>
    <n v="0.4"/>
    <n v="0"/>
    <n v="0"/>
    <d v="2025-05-01T00:00:00"/>
  </r>
  <r>
    <x v="1"/>
    <n v="64"/>
    <n v="0"/>
    <d v="2025-11-13T00:00:00"/>
    <d v="2025-11-18T00:00:00"/>
    <d v="2025-11-23T00:00:00"/>
    <x v="16"/>
    <n v="46"/>
    <m/>
    <n v="1218.8499999999999"/>
    <s v="EUR"/>
    <n v="1218.8499999999999"/>
    <n v="1413.8659999999998"/>
    <n v="0"/>
    <n v="0"/>
    <n v="0"/>
    <n v="0"/>
    <x v="2"/>
    <x v="1"/>
    <x v="2"/>
    <x v="1"/>
    <n v="46029"/>
    <s v="enero"/>
    <n v="2026"/>
    <x v="1"/>
    <x v="0"/>
    <n v="7.0000000000000007E-2"/>
    <n v="0"/>
    <n v="0"/>
    <d v="2025-03-17T00:00:00"/>
  </r>
  <r>
    <x v="1"/>
    <n v="65"/>
    <n v="1"/>
    <d v="2025-11-13T00:00:00"/>
    <d v="2025-12-19T00:00:00"/>
    <d v="2025-12-27T00:00:00"/>
    <x v="46"/>
    <n v="46"/>
    <s v="MARTINB"/>
    <n v="1907.5"/>
    <s v="EUR"/>
    <n v="1907.5"/>
    <n v="2212.6999999999998"/>
    <n v="93.01"/>
    <n v="93.01"/>
    <n v="107.8916"/>
    <n v="4.8760157273918747E-2"/>
    <x v="2"/>
    <x v="1"/>
    <x v="1"/>
    <x v="1"/>
    <n v="46063"/>
    <s v="febrero"/>
    <n v="2026"/>
    <x v="1"/>
    <x v="1"/>
    <n v="0.4"/>
    <n v="55.806000000000004"/>
    <n v="64.734960000000001"/>
    <d v="2025-09-17T00:00:00"/>
  </r>
  <r>
    <x v="1"/>
    <n v="66"/>
    <n v="1"/>
    <d v="2025-11-14T00:00:00"/>
    <d v="2025-12-26T00:00:00"/>
    <d v="2026-01-04T00:00:00"/>
    <x v="42"/>
    <n v="46"/>
    <s v="MARTINB"/>
    <n v="21819.08"/>
    <s v="EUR"/>
    <n v="21819.08"/>
    <n v="25310.132799999999"/>
    <n v="0"/>
    <n v="0"/>
    <n v="0"/>
    <n v="0"/>
    <x v="2"/>
    <x v="1"/>
    <x v="1"/>
    <x v="1"/>
    <n v="46071"/>
    <s v="febrero"/>
    <n v="2026"/>
    <x v="1"/>
    <x v="1"/>
    <n v="0.4"/>
    <n v="0"/>
    <n v="0"/>
    <d v="2025-06-16T00:00:00"/>
  </r>
  <r>
    <x v="1"/>
    <n v="67"/>
    <n v="0"/>
    <d v="2025-11-17T00:00:00"/>
    <d v="2026-02-21T00:00:00"/>
    <d v="2026-02-27T00:00:00"/>
    <x v="46"/>
    <n v="47"/>
    <s v="MARTINB"/>
    <n v="12689.34"/>
    <s v="EUR"/>
    <n v="12689.34"/>
    <n v="14719.634399999999"/>
    <n v="722.13"/>
    <n v="722.13"/>
    <n v="837.67079999999999"/>
    <n v="5.6908397127037338E-2"/>
    <x v="2"/>
    <x v="1"/>
    <x v="8"/>
    <x v="2"/>
    <n v="46125"/>
    <s v="abril"/>
    <n v="2026"/>
    <x v="1"/>
    <x v="1"/>
    <n v="0.4"/>
    <n v="433.27799999999996"/>
    <n v="502.6024799999999"/>
    <d v="2025-09-17T00:00:00"/>
  </r>
  <r>
    <x v="1"/>
    <n v="68"/>
    <n v="0"/>
    <d v="2025-11-17T00:00:00"/>
    <d v="2025-11-21T00:00:00"/>
    <d v="2025-11-21T00:00:00"/>
    <x v="16"/>
    <n v="47"/>
    <s v="ARIADNAR,ESTHERP,PEDROD"/>
    <n v="1075.92"/>
    <s v="EUR"/>
    <n v="1075.92"/>
    <n v="1248.0672"/>
    <n v="1075.92"/>
    <n v="1075.92"/>
    <n v="1248.0672"/>
    <n v="1"/>
    <x v="2"/>
    <x v="1"/>
    <x v="2"/>
    <x v="1"/>
    <n v="46027"/>
    <s v="enero"/>
    <n v="2026"/>
    <x v="1"/>
    <x v="0"/>
    <n v="7.0000000000000007E-2"/>
    <n v="1000.6056000000001"/>
    <n v="1160.7024960000001"/>
    <d v="2025-03-17T00:00:00"/>
  </r>
  <r>
    <x v="1"/>
    <n v="69"/>
    <n v="1"/>
    <d v="2025-11-17T00:00:00"/>
    <d v="2026-01-01T00:00:00"/>
    <d v="2026-01-14T00:00:00"/>
    <x v="29"/>
    <n v="47"/>
    <s v="PEDROD"/>
    <n v="6855"/>
    <s v="EUR"/>
    <n v="6855"/>
    <n v="7951.7999999999993"/>
    <n v="1440.1"/>
    <n v="1440.1"/>
    <n v="1670.5159999999998"/>
    <n v="0.21008023340627277"/>
    <x v="2"/>
    <x v="1"/>
    <x v="7"/>
    <x v="2"/>
    <n v="46081"/>
    <s v="febrero"/>
    <n v="2026"/>
    <x v="1"/>
    <x v="0"/>
    <n v="7.0000000000000007E-2"/>
    <n v="1339.2929999999999"/>
    <n v="1553.5798799999998"/>
    <d v="2025-06-02T00:00:00"/>
  </r>
  <r>
    <x v="1"/>
    <n v="70"/>
    <n v="0"/>
    <d v="2025-11-27T00:00:00"/>
    <d v="2026-06-21T00:00:00"/>
    <d v="2026-07-08T00:00:00"/>
    <x v="45"/>
    <n v="48"/>
    <s v="MARTINB"/>
    <n v="22061.5"/>
    <s v="EUR"/>
    <n v="22061.5"/>
    <n v="25591.339999999997"/>
    <n v="2501.2600000000002"/>
    <n v="2501.2600000000002"/>
    <n v="2901.4616000000001"/>
    <n v="0.11337669696076877"/>
    <x v="2"/>
    <x v="1"/>
    <x v="10"/>
    <x v="2"/>
    <n v="46256"/>
    <s v="agosto"/>
    <n v="2026"/>
    <x v="1"/>
    <x v="1"/>
    <n v="0.4"/>
    <n v="1500.7560000000001"/>
    <n v="1740.8769600000001"/>
    <d v="2025-05-01T00:00:00"/>
  </r>
  <r>
    <x v="1"/>
    <n v="71"/>
    <n v="0"/>
    <d v="2025-11-28T00:00:00"/>
    <d v="2026-01-08T00:00:00"/>
    <d v="2026-03-24T00:00:00"/>
    <x v="16"/>
    <n v="48"/>
    <s v="CONCHAD"/>
    <n v="3978"/>
    <s v="EUR"/>
    <n v="3978"/>
    <n v="4614.4799999999996"/>
    <n v="260.79000000000002"/>
    <n v="260.79000000000002"/>
    <n v="302.51639999999998"/>
    <n v="6.5558069381598805E-2"/>
    <x v="2"/>
    <x v="1"/>
    <x v="7"/>
    <x v="2"/>
    <n v="46150"/>
    <s v="mayo"/>
    <n v="2026"/>
    <x v="1"/>
    <x v="0"/>
    <n v="7.0000000000000007E-2"/>
    <n v="242.53470000000002"/>
    <n v="281.34025200000002"/>
    <d v="2025-03-17T00:00:00"/>
  </r>
  <r>
    <x v="1"/>
    <n v="72"/>
    <n v="0"/>
    <d v="2025-12-02T00:00:00"/>
    <d v="2026-06-13T00:00:00"/>
    <d v="2026-06-23T00:00:00"/>
    <x v="15"/>
    <n v="49"/>
    <m/>
    <n v="4506"/>
    <s v="EUR"/>
    <n v="4506"/>
    <n v="5226.96"/>
    <n v="521.47"/>
    <n v="521.47"/>
    <n v="604.90520000000004"/>
    <n v="0.11572791833111408"/>
    <x v="3"/>
    <x v="1"/>
    <x v="10"/>
    <x v="2"/>
    <n v="46241"/>
    <s v="agosto"/>
    <n v="2026"/>
    <x v="1"/>
    <x v="0"/>
    <n v="7.0000000000000007E-2"/>
    <n v="484.96710000000002"/>
    <n v="562.56183599999997"/>
    <d v="2025-03-17T00:00:00"/>
  </r>
  <r>
    <x v="1"/>
    <n v="73"/>
    <n v="0"/>
    <d v="2025-12-03T00:00:00"/>
    <d v="2026-07-27T00:00:00"/>
    <d v="2026-08-08T00:00:00"/>
    <x v="45"/>
    <n v="49"/>
    <s v="MARTINB"/>
    <n v="16880.78"/>
    <s v="EUR"/>
    <n v="16880.78"/>
    <n v="19581.704799999996"/>
    <n v="2079.44"/>
    <n v="2079.44"/>
    <n v="2412.1504"/>
    <n v="0.12318388131354122"/>
    <x v="3"/>
    <x v="1"/>
    <x v="3"/>
    <x v="2"/>
    <n v="46287"/>
    <s v="septiembre"/>
    <n v="2026"/>
    <x v="1"/>
    <x v="1"/>
    <n v="0.4"/>
    <n v="1247.664"/>
    <n v="1447.2902399999998"/>
    <d v="2025-05-01T00:00:00"/>
  </r>
  <r>
    <x v="1"/>
    <n v="75"/>
    <n v="0"/>
    <d v="2025-12-09T00:00:00"/>
    <d v="2026-04-09T00:00:00"/>
    <d v="2026-04-12T00:00:00"/>
    <x v="41"/>
    <n v="50"/>
    <s v="MARTINB"/>
    <n v="3546"/>
    <s v="EUR"/>
    <n v="3546"/>
    <n v="4113.3599999999997"/>
    <n v="446.8"/>
    <n v="446.8"/>
    <n v="518.28800000000001"/>
    <n v="0.12600112803158489"/>
    <x v="3"/>
    <x v="1"/>
    <x v="9"/>
    <x v="2"/>
    <n v="46169"/>
    <s v="mayo"/>
    <n v="2026"/>
    <x v="1"/>
    <x v="1"/>
    <n v="0.4"/>
    <n v="268.08"/>
    <n v="310.97279999999995"/>
    <d v="2025-04-07T00:00:00"/>
  </r>
  <r>
    <x v="1"/>
    <n v="76"/>
    <n v="0"/>
    <d v="2025-12-09T00:00:00"/>
    <d v="2026-01-14T00:00:00"/>
    <d v="2026-01-18T00:00:00"/>
    <x v="42"/>
    <n v="50"/>
    <s v="MARTINB"/>
    <n v="7401.4"/>
    <s v="EUR"/>
    <n v="7401.4"/>
    <n v="8585.6239999999998"/>
    <n v="823.36"/>
    <n v="823.36"/>
    <n v="955.09759999999994"/>
    <n v="0.11124381873699571"/>
    <x v="3"/>
    <x v="1"/>
    <x v="7"/>
    <x v="2"/>
    <n v="46085"/>
    <s v="marzo"/>
    <n v="2026"/>
    <x v="1"/>
    <x v="1"/>
    <n v="0.4"/>
    <n v="494.01599999999996"/>
    <n v="573.05855999999994"/>
    <d v="2025-06-16T00:00:00"/>
  </r>
  <r>
    <x v="1"/>
    <n v="77"/>
    <n v="0"/>
    <d v="2025-12-16T00:00:00"/>
    <d v="2026-02-03T00:00:00"/>
    <d v="2026-02-25T00:00:00"/>
    <x v="25"/>
    <n v="51"/>
    <m/>
    <n v="0"/>
    <s v="EUR"/>
    <n v="0"/>
    <n v="0"/>
    <n v="0"/>
    <n v="0"/>
    <n v="0"/>
    <e v="#DIV/0!"/>
    <x v="3"/>
    <x v="1"/>
    <x v="8"/>
    <x v="2"/>
    <n v="46123"/>
    <s v="abril"/>
    <n v="2026"/>
    <x v="0"/>
    <x v="0"/>
    <n v="0"/>
    <n v="0"/>
    <n v="0"/>
    <d v="2025-06-16T00:00:00"/>
  </r>
  <r>
    <x v="1"/>
    <n v="78"/>
    <n v="0"/>
    <d v="2025-12-23T00:00:00"/>
    <d v="2026-05-28T00:00:00"/>
    <d v="2026-06-07T00:00:00"/>
    <x v="15"/>
    <n v="52"/>
    <s v="JAIMEG,MARTINB"/>
    <n v="95219.43"/>
    <s v="EUR"/>
    <n v="95219.43"/>
    <n v="110454.53879999998"/>
    <n v="10077"/>
    <n v="10077"/>
    <n v="11689.32"/>
    <n v="0.10582924094378637"/>
    <x v="3"/>
    <x v="1"/>
    <x v="4"/>
    <x v="2"/>
    <n v="46225"/>
    <s v="julio"/>
    <n v="2026"/>
    <x v="1"/>
    <x v="0"/>
    <n v="7.0000000000000007E-2"/>
    <n v="9371.61"/>
    <n v="10871.0676"/>
    <d v="2025-03-17T00:00:00"/>
  </r>
  <r>
    <x v="1"/>
    <n v="79"/>
    <n v="1"/>
    <d v="2025-12-29T00:00:00"/>
    <d v="2025-12-31T00:00:00"/>
    <d v="2026-01-03T00:00:00"/>
    <x v="29"/>
    <n v="53"/>
    <s v="JAIMEG,MARTINB"/>
    <n v="27211"/>
    <s v="EUR"/>
    <n v="27211"/>
    <n v="31564.76"/>
    <n v="2756.25"/>
    <n v="2756.25"/>
    <n v="3197.25"/>
    <n v="0.10129175701003271"/>
    <x v="3"/>
    <x v="1"/>
    <x v="1"/>
    <x v="1"/>
    <n v="46070"/>
    <s v="febrero"/>
    <n v="2026"/>
    <x v="1"/>
    <x v="0"/>
    <n v="7.0000000000000007E-2"/>
    <n v="2563.3125"/>
    <n v="2973.4424999999997"/>
    <d v="2025-06-02T00:00:00"/>
  </r>
  <r>
    <x v="1"/>
    <n v="80"/>
    <n v="0"/>
    <d v="2025-12-30T00:00:00"/>
    <d v="2026-01-11T00:00:00"/>
    <d v="2026-01-30T00:00:00"/>
    <x v="46"/>
    <n v="53"/>
    <s v="MARTINB"/>
    <n v="5705"/>
    <s v="EUR"/>
    <n v="5705"/>
    <n v="6617.7999999999993"/>
    <n v="112.88"/>
    <n v="112.88"/>
    <n v="130.9408"/>
    <n v="1.9786152497808938E-2"/>
    <x v="3"/>
    <x v="1"/>
    <x v="7"/>
    <x v="2"/>
    <n v="46097"/>
    <s v="marzo"/>
    <n v="2026"/>
    <x v="1"/>
    <x v="1"/>
    <n v="0.4"/>
    <n v="67.727999999999994"/>
    <n v="78.564479999999989"/>
    <d v="2025-09-17T00:00:00"/>
  </r>
  <r>
    <x v="1"/>
    <n v="81"/>
    <n v="0"/>
    <d v="2026-01-05T00:00:00"/>
    <d v="2026-04-19T00:00:00"/>
    <d v="2026-05-08T00:00:00"/>
    <x v="36"/>
    <n v="2"/>
    <s v="CONCHAD,MARTINB"/>
    <n v="14370"/>
    <s v="EUR"/>
    <n v="14370"/>
    <n v="16669.199999999997"/>
    <n v="2969.4"/>
    <n v="2969.4"/>
    <n v="3444.5039999999999"/>
    <n v="0.20663883089770355"/>
    <x v="4"/>
    <x v="2"/>
    <x v="9"/>
    <x v="2"/>
    <n v="46195"/>
    <s v="junio"/>
    <n v="2026"/>
    <x v="1"/>
    <x v="0"/>
    <n v="7.0000000000000007E-2"/>
    <n v="2761.5419999999999"/>
    <n v="3203.3887199999995"/>
    <d v="2026-01-12T00:00:00"/>
  </r>
  <r>
    <x v="1"/>
    <n v="82"/>
    <n v="0"/>
    <d v="2026-01-05T00:00:00"/>
    <d v="2025-11-10T00:00:00"/>
    <d v="2025-11-14T00:00:00"/>
    <x v="16"/>
    <n v="2"/>
    <m/>
    <n v="494.56"/>
    <s v="EUR"/>
    <n v="494.56"/>
    <n v="573.68959999999993"/>
    <n v="0"/>
    <n v="0"/>
    <n v="0"/>
    <n v="0"/>
    <x v="4"/>
    <x v="2"/>
    <x v="2"/>
    <x v="1"/>
    <n v="46020"/>
    <s v="diciembre"/>
    <n v="2025"/>
    <x v="1"/>
    <x v="0"/>
    <n v="7.0000000000000007E-2"/>
    <n v="0"/>
    <n v="0"/>
    <d v="2025-03-17T00:00:00"/>
  </r>
  <r>
    <x v="1"/>
    <n v="83"/>
    <n v="0"/>
    <d v="2026-01-05T00:00:00"/>
    <d v="2026-01-30T00:00:00"/>
    <d v="2026-02-14T00:00:00"/>
    <x v="16"/>
    <n v="2"/>
    <m/>
    <n v="2401.4299999999998"/>
    <s v="EUR"/>
    <n v="2401.4299999999998"/>
    <n v="2785.6587999999997"/>
    <n v="0"/>
    <n v="0"/>
    <n v="0"/>
    <n v="0"/>
    <x v="4"/>
    <x v="2"/>
    <x v="7"/>
    <x v="2"/>
    <n v="46112"/>
    <s v="marzo"/>
    <n v="2026"/>
    <x v="1"/>
    <x v="0"/>
    <n v="7.0000000000000007E-2"/>
    <n v="0"/>
    <n v="0"/>
    <d v="2025-03-17T00:00:00"/>
  </r>
  <r>
    <x v="1"/>
    <n v="84"/>
    <n v="0"/>
    <d v="2026-01-05T00:00:00"/>
    <d v="2025-11-21T00:00:00"/>
    <d v="2025-11-21T00:00:00"/>
    <x v="16"/>
    <n v="2"/>
    <s v="ESTHERP,PEDROD"/>
    <n v="3843.9"/>
    <s v="EUR"/>
    <n v="3843.9"/>
    <n v="4458.924"/>
    <n v="3843.9"/>
    <n v="3843.9"/>
    <n v="4458.924"/>
    <n v="1"/>
    <x v="4"/>
    <x v="2"/>
    <x v="2"/>
    <x v="1"/>
    <n v="46027"/>
    <s v="enero"/>
    <n v="2026"/>
    <x v="1"/>
    <x v="0"/>
    <n v="7.0000000000000007E-2"/>
    <n v="3574.8270000000002"/>
    <n v="4146.7993200000001"/>
    <d v="2025-03-17T00:00:00"/>
  </r>
  <r>
    <x v="1"/>
    <n v="85"/>
    <n v="0"/>
    <d v="2026-01-08T00:00:00"/>
    <d v="2026-01-25T00:00:00"/>
    <d v="2026-01-30T00:00:00"/>
    <x v="16"/>
    <n v="2"/>
    <m/>
    <n v="653.41999999999996"/>
    <s v="EUR"/>
    <n v="653.41999999999996"/>
    <n v="757.96719999999993"/>
    <n v="0"/>
    <n v="0"/>
    <n v="0"/>
    <n v="0"/>
    <x v="4"/>
    <x v="2"/>
    <x v="7"/>
    <x v="2"/>
    <n v="46097"/>
    <s v="marzo"/>
    <n v="2026"/>
    <x v="1"/>
    <x v="0"/>
    <n v="7.0000000000000007E-2"/>
    <n v="0"/>
    <n v="0"/>
    <d v="2025-03-17T00:00:00"/>
  </r>
  <r>
    <x v="1"/>
    <n v="86"/>
    <n v="0"/>
    <d v="2026-01-08T00:00:00"/>
    <d v="2026-02-08T00:00:00"/>
    <d v="2026-02-17T00:00:00"/>
    <x v="38"/>
    <n v="2"/>
    <s v="MARTINB"/>
    <n v="6576.58"/>
    <s v="EUR"/>
    <n v="6576.58"/>
    <n v="7628.8327999999992"/>
    <n v="706.5"/>
    <n v="706.5"/>
    <n v="819.54"/>
    <n v="0.10742665640804187"/>
    <x v="4"/>
    <x v="2"/>
    <x v="8"/>
    <x v="2"/>
    <n v="46115"/>
    <s v="abril"/>
    <n v="2026"/>
    <x v="1"/>
    <x v="0"/>
    <n v="7.0000000000000007E-2"/>
    <n v="657.04499999999996"/>
    <n v="762.17219999999986"/>
    <d v="2025-11-17T00:00:00"/>
  </r>
  <r>
    <x v="1"/>
    <n v="87"/>
    <n v="0"/>
    <d v="2026-01-09T00:00:00"/>
    <d v="2026-01-11T00:00:00"/>
    <d v="2026-01-16T00:00:00"/>
    <x v="46"/>
    <n v="2"/>
    <s v="MARTINB"/>
    <n v="10495.25"/>
    <s v="EUR"/>
    <n v="10495.25"/>
    <n v="12174.49"/>
    <n v="494.52"/>
    <n v="494.52"/>
    <n v="573.64319999999998"/>
    <n v="4.7118458350206047E-2"/>
    <x v="4"/>
    <x v="2"/>
    <x v="7"/>
    <x v="2"/>
    <n v="46083"/>
    <s v="marzo"/>
    <n v="2026"/>
    <x v="1"/>
    <x v="1"/>
    <n v="0.4"/>
    <n v="296.71199999999999"/>
    <n v="344.18591999999995"/>
    <d v="2025-09-17T00:00:00"/>
  </r>
  <r>
    <x v="1"/>
    <n v="88"/>
    <n v="0"/>
    <d v="2026-01-09T00:00:00"/>
    <d v="2026-09-20T00:00:00"/>
    <d v="2026-10-08T00:00:00"/>
    <x v="45"/>
    <n v="2"/>
    <s v="MARTINB"/>
    <n v="3663.28"/>
    <s v="EUR"/>
    <n v="3663.28"/>
    <n v="4249.4048000000003"/>
    <n v="100"/>
    <n v="100"/>
    <n v="115.99999999999999"/>
    <n v="2.7297940643357863E-2"/>
    <x v="4"/>
    <x v="2"/>
    <x v="6"/>
    <x v="2"/>
    <n v="46348"/>
    <s v="noviembre"/>
    <n v="2026"/>
    <x v="1"/>
    <x v="1"/>
    <n v="0.4"/>
    <n v="60"/>
    <n v="69.599999999999994"/>
    <d v="2025-05-01T00:00:00"/>
  </r>
  <r>
    <x v="1"/>
    <n v="89"/>
    <n v="0"/>
    <d v="2026-01-12T00:00:00"/>
    <d v="2026-09-23T00:00:00"/>
    <d v="2026-10-08T00:00:00"/>
    <x v="23"/>
    <n v="3"/>
    <s v="MARTINB"/>
    <n v="1116"/>
    <s v="EUR"/>
    <n v="1116"/>
    <n v="1294.56"/>
    <n v="17.440000000000001"/>
    <n v="17.440000000000001"/>
    <n v="20.230399999999999"/>
    <n v="1.5627240143369178E-2"/>
    <x v="4"/>
    <x v="2"/>
    <x v="6"/>
    <x v="2"/>
    <n v="46348"/>
    <s v="noviembre"/>
    <n v="2026"/>
    <x v="1"/>
    <x v="0"/>
    <n v="7.0000000000000007E-2"/>
    <n v="16.219200000000001"/>
    <n v="18.814271999999999"/>
    <d v="2025-03-17T00:00:00"/>
  </r>
  <r>
    <x v="1"/>
    <n v="91"/>
    <n v="0"/>
    <d v="2026-01-13T00:00:00"/>
    <d v="2026-02-19T00:00:00"/>
    <d v="2026-03-22T00:00:00"/>
    <x v="16"/>
    <n v="3"/>
    <s v="JAIMEG"/>
    <n v="3209.6"/>
    <s v="EUR"/>
    <n v="3209.6"/>
    <n v="3723.1359999999995"/>
    <n v="0"/>
    <n v="0"/>
    <n v="0"/>
    <n v="0"/>
    <x v="4"/>
    <x v="2"/>
    <x v="8"/>
    <x v="2"/>
    <n v="46148"/>
    <s v="mayo"/>
    <n v="2026"/>
    <x v="1"/>
    <x v="0"/>
    <n v="7.0000000000000007E-2"/>
    <n v="0"/>
    <n v="0"/>
    <d v="2025-03-17T00:00:00"/>
  </r>
  <r>
    <x v="1"/>
    <n v="92"/>
    <n v="0"/>
    <d v="2026-01-14T00:00:00"/>
    <d v="2026-02-06T00:00:00"/>
    <d v="2026-02-15T00:00:00"/>
    <x v="16"/>
    <n v="3"/>
    <m/>
    <n v="918"/>
    <s v="EUR"/>
    <n v="918"/>
    <n v="1064.8799999999999"/>
    <n v="82.47"/>
    <n v="82.47"/>
    <n v="95.665199999999999"/>
    <n v="8.983660130718954E-2"/>
    <x v="4"/>
    <x v="2"/>
    <x v="8"/>
    <x v="2"/>
    <n v="46113"/>
    <s v="abril"/>
    <n v="2026"/>
    <x v="1"/>
    <x v="0"/>
    <n v="7.0000000000000007E-2"/>
    <n v="76.697099999999992"/>
    <n v="88.968635999999989"/>
    <d v="2025-03-17T00:00:00"/>
  </r>
  <r>
    <x v="1"/>
    <n v="93"/>
    <n v="0"/>
    <d v="2026-01-19T00:00:00"/>
    <d v="2026-07-13T00:00:00"/>
    <d v="2026-07-28T00:00:00"/>
    <x v="45"/>
    <n v="4"/>
    <s v="MARTINB"/>
    <n v="22584.240000000002"/>
    <s v="EUR"/>
    <n v="22584.240000000002"/>
    <n v="26197.718400000002"/>
    <n v="2252.92"/>
    <n v="2252.92"/>
    <n v="2613.3872000000001"/>
    <n v="9.9756290227167255E-2"/>
    <x v="4"/>
    <x v="2"/>
    <x v="3"/>
    <x v="2"/>
    <n v="46276"/>
    <s v="septiembre"/>
    <n v="2026"/>
    <x v="1"/>
    <x v="1"/>
    <n v="0.4"/>
    <n v="1351.752"/>
    <n v="1568.0323199999998"/>
    <d v="2025-05-01T00:00:00"/>
  </r>
  <r>
    <x v="1"/>
    <n v="94"/>
    <n v="0"/>
    <d v="2026-01-20T00:00:00"/>
    <d v="2026-02-22T00:00:00"/>
    <d v="2026-02-25T00:00:00"/>
    <x v="46"/>
    <n v="4"/>
    <m/>
    <n v="5557.77"/>
    <s v="USD"/>
    <n v="4779.6822000000002"/>
    <n v="5557.77"/>
    <n v="555.78"/>
    <n v="477.9708"/>
    <n v="555.78"/>
    <n v="0.10000053978484176"/>
    <x v="4"/>
    <x v="2"/>
    <x v="8"/>
    <x v="2"/>
    <n v="46123"/>
    <s v="abril"/>
    <n v="2026"/>
    <x v="1"/>
    <x v="1"/>
    <n v="0.4"/>
    <n v="286.78247999999996"/>
    <n v="332.66767679999992"/>
    <d v="2025-09-17T00:00:00"/>
  </r>
  <r>
    <x v="1"/>
    <n v="95"/>
    <n v="0"/>
    <d v="2026-01-21T00:00:00"/>
    <d v="2026-02-11T00:00:00"/>
    <d v="2026-02-16T00:00:00"/>
    <x v="16"/>
    <n v="4"/>
    <m/>
    <n v="985.79"/>
    <s v="EUR"/>
    <n v="985.79"/>
    <n v="1143.5164"/>
    <n v="0"/>
    <n v="0"/>
    <n v="0"/>
    <n v="0"/>
    <x v="4"/>
    <x v="2"/>
    <x v="8"/>
    <x v="2"/>
    <n v="46114"/>
    <s v="abril"/>
    <n v="2026"/>
    <x v="1"/>
    <x v="0"/>
    <n v="7.0000000000000007E-2"/>
    <n v="0"/>
    <n v="0"/>
    <d v="2025-03-17T00:00:00"/>
  </r>
  <r>
    <x v="1"/>
    <n v="96"/>
    <n v="0"/>
    <d v="2026-01-23T00:00:00"/>
    <d v="2026-01-31T00:00:00"/>
    <d v="2026-02-04T00:00:00"/>
    <x v="15"/>
    <n v="4"/>
    <s v="MARTINB"/>
    <n v="7822.68"/>
    <s v="EUR"/>
    <n v="7822.68"/>
    <n v="9074.3087999999989"/>
    <n v="1259.28"/>
    <n v="1259.28"/>
    <n v="1460.7647999999999"/>
    <n v="0.16097807912377854"/>
    <x v="4"/>
    <x v="2"/>
    <x v="7"/>
    <x v="2"/>
    <n v="46102"/>
    <s v="marzo"/>
    <n v="2026"/>
    <x v="1"/>
    <x v="0"/>
    <n v="7.0000000000000007E-2"/>
    <n v="1171.1304"/>
    <n v="1358.511264"/>
    <d v="2025-03-17T00:00:00"/>
  </r>
  <r>
    <x v="1"/>
    <n v="97"/>
    <n v="0"/>
    <d v="2026-01-26T00:00:00"/>
    <d v="2026-10-30T00:00:00"/>
    <d v="2026-11-09T00:00:00"/>
    <x v="45"/>
    <n v="5"/>
    <s v="MARTINB"/>
    <n v="14345.47"/>
    <s v="EUR"/>
    <n v="14345.47"/>
    <n v="16640.745199999998"/>
    <n v="660"/>
    <n v="660"/>
    <n v="765.59999999999991"/>
    <n v="4.6007554998198037E-2"/>
    <x v="4"/>
    <x v="2"/>
    <x v="0"/>
    <x v="2"/>
    <n v="46380"/>
    <s v="diciembre"/>
    <n v="2026"/>
    <x v="1"/>
    <x v="1"/>
    <n v="0.4"/>
    <n v="396"/>
    <n v="459.35999999999996"/>
    <d v="2025-05-01T00:00:00"/>
  </r>
  <r>
    <x v="1"/>
    <n v="98"/>
    <n v="0"/>
    <d v="2026-01-27T00:00:00"/>
    <d v="2026-05-25T00:00:00"/>
    <d v="2026-06-06T00:00:00"/>
    <x v="44"/>
    <n v="5"/>
    <m/>
    <n v="8701"/>
    <s v="USD"/>
    <n v="7482.86"/>
    <n v="8701"/>
    <n v="931"/>
    <n v="800.66"/>
    <n v="931"/>
    <n v="0.10699919549477072"/>
    <x v="4"/>
    <x v="2"/>
    <x v="4"/>
    <x v="2"/>
    <n v="46224"/>
    <s v="julio"/>
    <n v="2026"/>
    <x v="1"/>
    <x v="1"/>
    <n v="0.4"/>
    <n v="480.39599999999996"/>
    <n v="557.2593599999999"/>
    <d v="2025-05-01T00:00:00"/>
  </r>
  <r>
    <x v="1"/>
    <n v="99"/>
    <n v="0"/>
    <d v="2026-01-28T00:00:00"/>
    <d v="2026-04-13T00:00:00"/>
    <d v="2026-04-23T00:00:00"/>
    <x v="29"/>
    <n v="5"/>
    <s v="JAIMEG,MARTINB"/>
    <n v="25874.83"/>
    <s v="EUR"/>
    <n v="25874.83"/>
    <n v="30014.802800000001"/>
    <n v="4193.3"/>
    <n v="4193.3"/>
    <n v="4864.2280000000001"/>
    <n v="0.16206096813003215"/>
    <x v="4"/>
    <x v="2"/>
    <x v="9"/>
    <x v="2"/>
    <n v="46180"/>
    <s v="junio"/>
    <n v="2026"/>
    <x v="1"/>
    <x v="0"/>
    <n v="7.0000000000000007E-2"/>
    <n v="3899.7690000000002"/>
    <n v="4523.7320399999999"/>
    <d v="2025-06-02T00:00:00"/>
  </r>
  <r>
    <x v="1"/>
    <n v="100"/>
    <n v="0"/>
    <d v="2026-01-29T00:00:00"/>
    <d v="2026-06-10T00:00:00"/>
    <d v="2026-06-18T00:00:00"/>
    <x v="38"/>
    <n v="5"/>
    <m/>
    <n v="50"/>
    <s v="EUR"/>
    <n v="50"/>
    <n v="57.999999999999993"/>
    <n v="0"/>
    <n v="0"/>
    <n v="0"/>
    <n v="0"/>
    <x v="4"/>
    <x v="2"/>
    <x v="10"/>
    <x v="2"/>
    <n v="46236"/>
    <s v="agosto"/>
    <n v="2026"/>
    <x v="1"/>
    <x v="0"/>
    <n v="7.0000000000000007E-2"/>
    <n v="0"/>
    <n v="0"/>
    <d v="2025-11-17T00:00:00"/>
  </r>
  <r>
    <x v="1"/>
    <n v="101"/>
    <n v="0"/>
    <d v="2026-01-29T00:00:00"/>
    <d v="2026-02-20T00:00:00"/>
    <d v="2026-02-23T00:00:00"/>
    <x v="16"/>
    <n v="5"/>
    <s v="JAIMEG"/>
    <n v="5539"/>
    <s v="EUR"/>
    <n v="5539"/>
    <n v="6425.24"/>
    <n v="1066.19"/>
    <n v="1066.19"/>
    <n v="1236.7803999999999"/>
    <n v="0.19248781368478066"/>
    <x v="4"/>
    <x v="2"/>
    <x v="8"/>
    <x v="2"/>
    <n v="46121"/>
    <s v="abril"/>
    <n v="2026"/>
    <x v="1"/>
    <x v="0"/>
    <n v="7.0000000000000007E-2"/>
    <n v="991.55670000000009"/>
    <n v="1150.205772"/>
    <d v="2025-03-17T00:00:00"/>
  </r>
  <r>
    <x v="1"/>
    <n v="102"/>
    <n v="0"/>
    <d v="2026-01-30T00:00:00"/>
    <d v="2026-02-15T00:00:00"/>
    <d v="2026-02-23T00:00:00"/>
    <x v="23"/>
    <n v="5"/>
    <s v="MARTINB,PEDROD"/>
    <n v="28969.13"/>
    <s v="EUR"/>
    <n v="28969.13"/>
    <n v="33604.190799999997"/>
    <n v="4818.3999999999996"/>
    <n v="4818.3999999999996"/>
    <n v="5589.3439999999991"/>
    <n v="0.16632877825464554"/>
    <x v="4"/>
    <x v="2"/>
    <x v="8"/>
    <x v="2"/>
    <n v="46121"/>
    <s v="abril"/>
    <n v="2026"/>
    <x v="1"/>
    <x v="0"/>
    <n v="7.0000000000000007E-2"/>
    <n v="4481.1119999999992"/>
    <n v="5198.0899199999985"/>
    <d v="2025-03-17T00:00:00"/>
  </r>
  <r>
    <x v="1"/>
    <n v="103"/>
    <n v="0"/>
    <d v="2026-01-30T00:00:00"/>
    <d v="2026-07-20T00:00:00"/>
    <d v="2026-08-09T00:00:00"/>
    <x v="45"/>
    <n v="5"/>
    <s v="MARTINB"/>
    <n v="8981.6"/>
    <s v="EUR"/>
    <n v="8981.6"/>
    <n v="10418.655999999999"/>
    <n v="250"/>
    <n v="250"/>
    <n v="290"/>
    <n v="2.7834684243341942E-2"/>
    <x v="4"/>
    <x v="2"/>
    <x v="3"/>
    <x v="2"/>
    <n v="46288"/>
    <s v="septiembre"/>
    <n v="2026"/>
    <x v="1"/>
    <x v="1"/>
    <n v="0.4"/>
    <n v="150"/>
    <n v="174"/>
    <d v="2025-05-01T00:00:00"/>
  </r>
  <r>
    <x v="1"/>
    <n v="105"/>
    <n v="0"/>
    <d v="2026-02-05T00:00:00"/>
    <d v="2026-03-20T00:00:00"/>
    <d v="2026-03-22T00:00:00"/>
    <x v="15"/>
    <n v="6"/>
    <s v="IRENEC,MARTINB"/>
    <n v="1584"/>
    <s v="EUR"/>
    <n v="1584"/>
    <n v="1837.4399999999998"/>
    <n v="0"/>
    <n v="0"/>
    <n v="0"/>
    <n v="0"/>
    <x v="5"/>
    <x v="2"/>
    <x v="5"/>
    <x v="2"/>
    <n v="46148"/>
    <s v="mayo"/>
    <n v="2026"/>
    <x v="1"/>
    <x v="0"/>
    <n v="7.0000000000000007E-2"/>
    <n v="0"/>
    <n v="0"/>
    <d v="2025-03-17T00:00:00"/>
  </r>
  <r>
    <x v="1"/>
    <n v="106"/>
    <n v="0"/>
    <d v="2026-02-06T00:00:00"/>
    <d v="2026-02-19T00:00:00"/>
    <d v="2026-02-27T00:00:00"/>
    <x v="16"/>
    <n v="6"/>
    <m/>
    <n v="2650"/>
    <s v="EUR"/>
    <n v="2650"/>
    <n v="3074"/>
    <n v="85.4"/>
    <n v="85.4"/>
    <n v="99.063999999999993"/>
    <n v="3.2226415094339628E-2"/>
    <x v="5"/>
    <x v="2"/>
    <x v="8"/>
    <x v="2"/>
    <n v="46125"/>
    <s v="abril"/>
    <n v="2026"/>
    <x v="1"/>
    <x v="0"/>
    <n v="7.0000000000000007E-2"/>
    <n v="79.422000000000011"/>
    <n v="92.129520000000014"/>
    <d v="2025-03-17T00:00:00"/>
  </r>
  <r>
    <x v="2"/>
    <m/>
    <m/>
    <m/>
    <m/>
    <m/>
    <x v="47"/>
    <m/>
    <m/>
    <m/>
    <m/>
    <m/>
    <m/>
    <m/>
    <m/>
    <m/>
    <m/>
    <x v="12"/>
    <x v="3"/>
    <x v="13"/>
    <x v="5"/>
    <m/>
    <m/>
    <m/>
    <x v="2"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9D476-6436-4D7B-AF54-928F53E2B932}" name="PivotTable8" cacheId="39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39" firstHeaderRow="0" firstDataRow="1" firstDataCol="1" rowPageCount="3" colPageCount="1"/>
  <pivotFields count="27">
    <pivotField axis="axisPage" showAll="0">
      <items count="3">
        <item x="1"/>
        <item x="0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46">
        <item x="12"/>
        <item x="11"/>
        <item x="9"/>
        <item x="8"/>
        <item x="1"/>
        <item x="27"/>
        <item x="6"/>
        <item x="41"/>
        <item x="37"/>
        <item x="25"/>
        <item x="0"/>
        <item x="15"/>
        <item x="42"/>
        <item x="26"/>
        <item x="7"/>
        <item x="5"/>
        <item x="24"/>
        <item x="4"/>
        <item x="44"/>
        <item x="23"/>
        <item x="29"/>
        <item x="34"/>
        <item x="16"/>
        <item x="21"/>
        <item x="17"/>
        <item x="36"/>
        <item x="31"/>
        <item x="14"/>
        <item x="33"/>
        <item x="22"/>
        <item x="43"/>
        <item x="35"/>
        <item x="2"/>
        <item x="30"/>
        <item x="32"/>
        <item x="18"/>
        <item x="13"/>
        <item x="28"/>
        <item x="19"/>
        <item x="39"/>
        <item x="40"/>
        <item x="20"/>
        <item x="38"/>
        <item x="3"/>
        <item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axis="axisPage" multipleItemSelectionAllowed="1" showAll="0">
      <items count="13">
        <item h="1" x="9"/>
        <item h="1" x="10"/>
        <item h="1" x="11"/>
        <item h="1" x="0"/>
        <item h="1" x="1"/>
        <item h="1" x="2"/>
        <item h="1" x="3"/>
        <item h="1" x="4"/>
        <item h="1" x="5"/>
        <item h="1" x="6"/>
        <item x="7"/>
        <item h="1" x="8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numFmtId="9" showAll="0"/>
    <pivotField dataField="1" numFmtId="164" showAll="0"/>
    <pivotField dataField="1" dragToRow="0" dragToCol="0" dragToPage="0" showAll="0" defaultSubtotal="0"/>
  </pivotFields>
  <rowFields count="3">
    <field x="22"/>
    <field x="23"/>
    <field x="6"/>
  </rowFields>
  <rowItems count="34">
    <i>
      <x/>
    </i>
    <i r="1">
      <x/>
    </i>
    <i r="2">
      <x/>
    </i>
    <i r="2">
      <x v="2"/>
    </i>
    <i r="2">
      <x v="3"/>
    </i>
    <i r="2">
      <x v="6"/>
    </i>
    <i r="2">
      <x v="7"/>
    </i>
    <i r="2">
      <x v="36"/>
    </i>
    <i r="1">
      <x v="2"/>
    </i>
    <i r="2">
      <x v="4"/>
    </i>
    <i r="2">
      <x v="10"/>
    </i>
    <i r="2">
      <x v="15"/>
    </i>
    <i r="2">
      <x v="32"/>
    </i>
    <i>
      <x v="1"/>
    </i>
    <i r="1">
      <x/>
    </i>
    <i r="2">
      <x v="18"/>
    </i>
    <i r="2">
      <x v="22"/>
    </i>
    <i r="2">
      <x v="23"/>
    </i>
    <i r="2">
      <x v="24"/>
    </i>
    <i r="2">
      <x v="26"/>
    </i>
    <i r="2">
      <x v="28"/>
    </i>
    <i r="2">
      <x v="29"/>
    </i>
    <i r="2">
      <x v="30"/>
    </i>
    <i r="2">
      <x v="38"/>
    </i>
    <i r="2">
      <x v="41"/>
    </i>
    <i r="2">
      <x v="42"/>
    </i>
    <i r="1">
      <x v="2"/>
    </i>
    <i r="2">
      <x v="11"/>
    </i>
    <i r="2">
      <x v="12"/>
    </i>
    <i r="2">
      <x v="19"/>
    </i>
    <i r="2">
      <x v="25"/>
    </i>
    <i r="2">
      <x v="31"/>
    </i>
    <i r="2">
      <x v="3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0" hier="-1"/>
    <pageField fld="16" hier="-1"/>
    <pageField fld="15" hier="-1"/>
  </pageFields>
  <dataFields count="4">
    <dataField name="Sum of total_venta EUR" fld="11" baseField="0" baseItem="0"/>
    <dataField name="Sum of Rentabilidad en EUR" fld="13" baseField="0" baseItem="0"/>
    <dataField name="Sum of Renta after COM" fld="25" baseField="0" baseItem="0" numFmtId="164"/>
    <dataField name="Sum of Rentabilidad %" fld="26" baseField="0" baseItem="0" numFmtId="10"/>
  </dataFields>
  <formats count="13">
    <format dxfId="51">
      <pivotArea type="all" dataOnly="0" outline="0" fieldPosition="0"/>
    </format>
    <format dxfId="52">
      <pivotArea outline="0" collapsedLevelsAreSubtotals="1" fieldPosition="0"/>
    </format>
    <format dxfId="53">
      <pivotArea field="22" type="button" dataOnly="0" labelOnly="1" outline="0" axis="axisRow" fieldPosition="0"/>
    </format>
    <format dxfId="54">
      <pivotArea dataOnly="0" labelOnly="1" fieldPosition="0">
        <references count="1">
          <reference field="22" count="0"/>
        </references>
      </pivotArea>
    </format>
    <format dxfId="55">
      <pivotArea dataOnly="0" labelOnly="1" grandRow="1" outline="0" fieldPosition="0"/>
    </format>
    <format dxfId="56">
      <pivotArea dataOnly="0" labelOnly="1" fieldPosition="0">
        <references count="2">
          <reference field="22" count="1" selected="0">
            <x v="0"/>
          </reference>
          <reference field="23" count="2">
            <x v="0"/>
            <x v="2"/>
          </reference>
        </references>
      </pivotArea>
    </format>
    <format dxfId="57">
      <pivotArea dataOnly="0" labelOnly="1" fieldPosition="0">
        <references count="2">
          <reference field="22" count="1" selected="0">
            <x v="1"/>
          </reference>
          <reference field="23" count="2">
            <x v="0"/>
            <x v="2"/>
          </reference>
        </references>
      </pivotArea>
    </format>
    <format dxfId="58">
      <pivotArea dataOnly="0" labelOnly="1" fieldPosition="0">
        <references count="3">
          <reference field="6" count="6">
            <x v="0"/>
            <x v="2"/>
            <x v="3"/>
            <x v="6"/>
            <x v="7"/>
            <x v="36"/>
          </reference>
          <reference field="22" count="1" selected="0">
            <x v="0"/>
          </reference>
          <reference field="23" count="1" selected="0">
            <x v="0"/>
          </reference>
        </references>
      </pivotArea>
    </format>
    <format dxfId="59">
      <pivotArea dataOnly="0" labelOnly="1" fieldPosition="0">
        <references count="3">
          <reference field="6" count="4">
            <x v="4"/>
            <x v="10"/>
            <x v="15"/>
            <x v="32"/>
          </reference>
          <reference field="22" count="1" selected="0">
            <x v="0"/>
          </reference>
          <reference field="23" count="1" selected="0">
            <x v="2"/>
          </reference>
        </references>
      </pivotArea>
    </format>
    <format dxfId="60">
      <pivotArea dataOnly="0" labelOnly="1" fieldPosition="0">
        <references count="3">
          <reference field="6" count="10">
            <x v="18"/>
            <x v="22"/>
            <x v="23"/>
            <x v="24"/>
            <x v="26"/>
            <x v="28"/>
            <x v="29"/>
            <x v="38"/>
            <x v="41"/>
            <x v="42"/>
          </reference>
          <reference field="22" count="1" selected="0">
            <x v="1"/>
          </reference>
          <reference field="23" count="1" selected="0">
            <x v="0"/>
          </reference>
        </references>
      </pivotArea>
    </format>
    <format dxfId="61">
      <pivotArea dataOnly="0" labelOnly="1" fieldPosition="0">
        <references count="3">
          <reference field="6" count="7">
            <x v="11"/>
            <x v="12"/>
            <x v="19"/>
            <x v="25"/>
            <x v="30"/>
            <x v="31"/>
            <x v="35"/>
          </reference>
          <reference field="22" count="1" selected="0">
            <x v="1"/>
          </reference>
          <reference field="23" count="1" selected="0">
            <x v="2"/>
          </reference>
        </references>
      </pivotArea>
    </format>
    <format dxfId="6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1DFEE-D35A-4A82-BA95-3D1750D9CDCC}" name="PivotTable11" cacheId="39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16:O163" firstHeaderRow="1" firstDataRow="2" firstDataCol="1" rowPageCount="2" colPageCount="1"/>
  <pivotFields count="27">
    <pivotField axis="axisPage" showAll="0">
      <items count="3">
        <item x="1"/>
        <item x="0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46">
        <item x="12"/>
        <item x="11"/>
        <item x="9"/>
        <item x="8"/>
        <item x="1"/>
        <item x="27"/>
        <item x="6"/>
        <item x="41"/>
        <item x="37"/>
        <item x="25"/>
        <item x="0"/>
        <item x="15"/>
        <item x="42"/>
        <item x="26"/>
        <item x="7"/>
        <item x="5"/>
        <item x="24"/>
        <item x="4"/>
        <item x="44"/>
        <item x="23"/>
        <item x="29"/>
        <item x="34"/>
        <item x="16"/>
        <item x="21"/>
        <item x="17"/>
        <item x="36"/>
        <item x="31"/>
        <item x="14"/>
        <item x="33"/>
        <item x="22"/>
        <item x="43"/>
        <item x="35"/>
        <item x="2"/>
        <item x="30"/>
        <item x="32"/>
        <item x="18"/>
        <item x="13"/>
        <item x="28"/>
        <item x="19"/>
        <item x="39"/>
        <item x="40"/>
        <item x="20"/>
        <item x="38"/>
        <item x="3"/>
        <item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multipleItemSelectionAllowed="1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showAll="0"/>
    <pivotField multipleItemSelectionAllowed="1"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numFmtId="9" showAll="0"/>
    <pivotField numFmtId="164" showAll="0"/>
    <pivotField dragToRow="0" dragToCol="0" dragToPage="0" showAll="0" defaultSubtotal="0"/>
  </pivotFields>
  <rowFields count="1">
    <field x="6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Fields count="1">
    <field x="15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2">
    <pageField fld="0" hier="-1"/>
    <pageField fld="16" hier="-1"/>
  </pageFields>
  <dataFields count="1">
    <dataField name="Sum of total_venta EUR" fld="11" baseField="0" baseItem="0"/>
  </dataFields>
  <formats count="7">
    <format dxfId="44">
      <pivotArea type="all" dataOnly="0" outline="0" fieldPosition="0"/>
    </format>
    <format dxfId="45">
      <pivotArea outline="0" collapsedLevelsAreSubtotals="1" fieldPosition="0"/>
    </format>
    <format dxfId="46">
      <pivotArea field="22" type="button" dataOnly="0" labelOnly="1" outline="0"/>
    </format>
    <format dxfId="47">
      <pivotArea dataOnly="0" labelOnly="1" grandRow="1" outline="0" fieldPosition="0"/>
    </format>
    <format dxfId="4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9">
      <pivotArea dataOnly="0" labelOnly="1" fieldPosition="0">
        <references count="1">
          <reference field="15" count="0"/>
        </references>
      </pivotArea>
    </format>
    <format dxfId="5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0219C0-21E0-4C8F-9221-47857384C97C}" name="PivotTable10" cacheId="39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5:K80" firstHeaderRow="1" firstDataRow="2" firstDataCol="1" rowPageCount="3" colPageCount="1"/>
  <pivotFields count="27">
    <pivotField axis="axisPage" showAll="0">
      <items count="3">
        <item x="1"/>
        <item x="0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46">
        <item x="12"/>
        <item x="11"/>
        <item x="9"/>
        <item x="8"/>
        <item x="1"/>
        <item x="27"/>
        <item x="6"/>
        <item x="41"/>
        <item x="37"/>
        <item x="25"/>
        <item x="0"/>
        <item x="15"/>
        <item x="42"/>
        <item x="26"/>
        <item x="7"/>
        <item x="5"/>
        <item x="24"/>
        <item x="4"/>
        <item x="44"/>
        <item x="23"/>
        <item x="29"/>
        <item x="34"/>
        <item x="16"/>
        <item x="21"/>
        <item x="17"/>
        <item x="36"/>
        <item x="31"/>
        <item x="14"/>
        <item x="33"/>
        <item x="22"/>
        <item x="43"/>
        <item x="35"/>
        <item x="2"/>
        <item x="30"/>
        <item x="32"/>
        <item x="18"/>
        <item x="13"/>
        <item x="28"/>
        <item x="19"/>
        <item x="39"/>
        <item x="40"/>
        <item x="20"/>
        <item x="38"/>
        <item x="3"/>
        <item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multipleItemSelectionAllowed="1" showAll="0"/>
    <pivotField multipleItemSelectionAllowed="1" showAll="0"/>
    <pivotField axis="axisCol" showAll="0">
      <items count="14">
        <item x="8"/>
        <item x="11"/>
        <item x="10"/>
        <item x="1"/>
        <item x="2"/>
        <item x="5"/>
        <item x="3"/>
        <item x="4"/>
        <item x="7"/>
        <item x="6"/>
        <item x="9"/>
        <item x="0"/>
        <item h="1" x="12"/>
        <item t="default"/>
      </items>
    </pivotField>
    <pivotField axis="axisPage" multipleItemSelectionAllowed="1" showAll="0">
      <items count="6">
        <item h="1" x="2"/>
        <item x="0"/>
        <item h="1" x="1"/>
        <item h="1" x="4"/>
        <item h="1" x="3"/>
        <item t="default"/>
      </items>
    </pivotField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numFmtId="9" showAll="0"/>
    <pivotField numFmtId="164" showAll="0"/>
    <pivotField dragToRow="0" dragToCol="0" dragToPage="0" showAll="0" defaultSubtotal="0"/>
  </pivotFields>
  <rowFields count="1">
    <field x="6"/>
  </rowFields>
  <rowItems count="14">
    <i>
      <x/>
    </i>
    <i>
      <x v="1"/>
    </i>
    <i>
      <x v="3"/>
    </i>
    <i>
      <x v="4"/>
    </i>
    <i>
      <x v="6"/>
    </i>
    <i>
      <x v="10"/>
    </i>
    <i>
      <x v="14"/>
    </i>
    <i>
      <x v="15"/>
    </i>
    <i>
      <x v="17"/>
    </i>
    <i>
      <x v="32"/>
    </i>
    <i>
      <x v="36"/>
    </i>
    <i>
      <x v="43"/>
    </i>
    <i>
      <x v="44"/>
    </i>
    <i t="grand">
      <x/>
    </i>
  </rowItems>
  <colFields count="1">
    <field x="17"/>
  </colFields>
  <colItems count="10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3">
    <pageField fld="22" item="0" hier="-1"/>
    <pageField fld="0" item="1" hier="-1"/>
    <pageField fld="18" hier="-1"/>
  </pageFields>
  <dataFields count="1">
    <dataField name="Sum of total_venta EUR" fld="11" baseField="0" baseItem="0"/>
  </dataFields>
  <formats count="7">
    <format dxfId="37">
      <pivotArea type="all" dataOnly="0" outline="0" fieldPosition="0"/>
    </format>
    <format dxfId="38">
      <pivotArea outline="0" collapsedLevelsAreSubtotals="1" fieldPosition="0"/>
    </format>
    <format dxfId="39">
      <pivotArea field="22" type="button" dataOnly="0" labelOnly="1" outline="0" axis="axisPage" fieldPosition="0"/>
    </format>
    <format dxfId="40">
      <pivotArea dataOnly="0" labelOnly="1" grandRow="1" outline="0" fieldPosition="0"/>
    </format>
    <format dxfId="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2">
      <pivotArea dataOnly="0" labelOnly="1" fieldPosition="0">
        <references count="1">
          <reference field="17" count="0"/>
        </references>
      </pivotArea>
    </format>
    <format dxfId="4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370578-61A9-4EF1-9419-F33190C5C053}" name="PivotTable9" cacheId="39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L58" firstHeaderRow="0" firstDataRow="1" firstDataCol="1" rowPageCount="3" colPageCount="1"/>
  <pivotFields count="27">
    <pivotField axis="axisPage" showAll="0">
      <items count="3">
        <item x="1"/>
        <item x="0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46">
        <item x="12"/>
        <item x="11"/>
        <item x="9"/>
        <item x="8"/>
        <item x="1"/>
        <item x="27"/>
        <item x="6"/>
        <item x="41"/>
        <item x="37"/>
        <item x="25"/>
        <item x="0"/>
        <item x="15"/>
        <item x="42"/>
        <item x="26"/>
        <item x="7"/>
        <item x="5"/>
        <item x="24"/>
        <item x="4"/>
        <item x="44"/>
        <item x="23"/>
        <item x="29"/>
        <item x="34"/>
        <item x="16"/>
        <item x="21"/>
        <item x="17"/>
        <item x="36"/>
        <item x="31"/>
        <item x="14"/>
        <item x="33"/>
        <item x="22"/>
        <item x="43"/>
        <item x="35"/>
        <item x="2"/>
        <item x="30"/>
        <item x="32"/>
        <item x="18"/>
        <item x="13"/>
        <item x="28"/>
        <item x="19"/>
        <item x="39"/>
        <item x="40"/>
        <item x="20"/>
        <item x="38"/>
        <item x="3"/>
        <item x="10"/>
        <item t="default"/>
      </items>
    </pivotField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axis="axisPage" multipleItemSelectionAllowed="1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numFmtId="9" showAll="0"/>
    <pivotField dataField="1" numFmtId="164" showAll="0"/>
    <pivotField dataField="1" dragToRow="0" dragToCol="0" dragToPage="0" showAll="0" defaultSubtotal="0"/>
  </pivotFields>
  <rowFields count="3">
    <field x="22"/>
    <field x="23"/>
    <field x="6"/>
  </rowFields>
  <rowItems count="53">
    <i>
      <x/>
    </i>
    <i r="1">
      <x/>
    </i>
    <i r="2">
      <x/>
    </i>
    <i r="2">
      <x v="1"/>
    </i>
    <i r="2">
      <x v="2"/>
    </i>
    <i r="2">
      <x v="3"/>
    </i>
    <i r="2">
      <x v="6"/>
    </i>
    <i r="2">
      <x v="7"/>
    </i>
    <i r="2">
      <x v="14"/>
    </i>
    <i r="2">
      <x v="17"/>
    </i>
    <i r="2">
      <x v="36"/>
    </i>
    <i r="1">
      <x v="1"/>
    </i>
    <i r="2">
      <x v="43"/>
    </i>
    <i r="2">
      <x v="44"/>
    </i>
    <i r="1">
      <x v="2"/>
    </i>
    <i r="2">
      <x v="4"/>
    </i>
    <i r="2">
      <x v="10"/>
    </i>
    <i r="2">
      <x v="15"/>
    </i>
    <i r="2">
      <x v="32"/>
    </i>
    <i>
      <x v="1"/>
    </i>
    <i r="1">
      <x/>
    </i>
    <i r="2">
      <x v="5"/>
    </i>
    <i r="2">
      <x v="8"/>
    </i>
    <i r="2">
      <x v="9"/>
    </i>
    <i r="2">
      <x v="13"/>
    </i>
    <i r="2">
      <x v="18"/>
    </i>
    <i r="2">
      <x v="20"/>
    </i>
    <i r="2">
      <x v="22"/>
    </i>
    <i r="2">
      <x v="23"/>
    </i>
    <i r="2">
      <x v="24"/>
    </i>
    <i r="2">
      <x v="26"/>
    </i>
    <i r="2">
      <x v="28"/>
    </i>
    <i r="2">
      <x v="29"/>
    </i>
    <i r="2">
      <x v="30"/>
    </i>
    <i r="2">
      <x v="33"/>
    </i>
    <i r="2">
      <x v="34"/>
    </i>
    <i r="2">
      <x v="37"/>
    </i>
    <i r="2">
      <x v="38"/>
    </i>
    <i r="2">
      <x v="39"/>
    </i>
    <i r="2">
      <x v="41"/>
    </i>
    <i r="2">
      <x v="42"/>
    </i>
    <i r="1">
      <x v="2"/>
    </i>
    <i r="2">
      <x v="11"/>
    </i>
    <i r="2">
      <x v="12"/>
    </i>
    <i r="2">
      <x v="16"/>
    </i>
    <i r="2">
      <x v="19"/>
    </i>
    <i r="2">
      <x v="21"/>
    </i>
    <i r="2">
      <x v="25"/>
    </i>
    <i r="2">
      <x v="27"/>
    </i>
    <i r="2">
      <x v="31"/>
    </i>
    <i r="2">
      <x v="35"/>
    </i>
    <i r="2">
      <x v="4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0" hier="-1"/>
    <pageField fld="16" hier="-1"/>
    <pageField fld="15" hier="-1"/>
  </pageFields>
  <dataFields count="4">
    <dataField name="Sum of total_venta EUR" fld="11" baseField="0" baseItem="0"/>
    <dataField name="Sum of Rentabilidad en EUR" fld="13" baseField="0" baseItem="0"/>
    <dataField name="Sum of Renta after COM" fld="25" baseField="0" baseItem="0" numFmtId="164"/>
    <dataField name="Sum of Rentabilidad %" fld="26" baseField="0" baseItem="0" numFmtId="9"/>
  </dataFields>
  <formats count="13">
    <format dxfId="24">
      <pivotArea type="all" dataOnly="0" outline="0" fieldPosition="0"/>
    </format>
    <format dxfId="25">
      <pivotArea outline="0" collapsedLevelsAreSubtotals="1" fieldPosition="0"/>
    </format>
    <format dxfId="26">
      <pivotArea field="22" type="button" dataOnly="0" labelOnly="1" outline="0" axis="axisRow" fieldPosition="0"/>
    </format>
    <format dxfId="27">
      <pivotArea dataOnly="0" labelOnly="1" fieldPosition="0">
        <references count="1">
          <reference field="22" count="0"/>
        </references>
      </pivotArea>
    </format>
    <format dxfId="28">
      <pivotArea dataOnly="0" labelOnly="1" grandRow="1" outline="0" fieldPosition="0"/>
    </format>
    <format dxfId="29">
      <pivotArea dataOnly="0" labelOnly="1" fieldPosition="0">
        <references count="2">
          <reference field="22" count="1" selected="0">
            <x v="0"/>
          </reference>
          <reference field="23" count="2">
            <x v="0"/>
            <x v="2"/>
          </reference>
        </references>
      </pivotArea>
    </format>
    <format dxfId="30">
      <pivotArea dataOnly="0" labelOnly="1" fieldPosition="0">
        <references count="2">
          <reference field="22" count="1" selected="0">
            <x v="1"/>
          </reference>
          <reference field="23" count="2">
            <x v="0"/>
            <x v="2"/>
          </reference>
        </references>
      </pivotArea>
    </format>
    <format dxfId="31">
      <pivotArea dataOnly="0" labelOnly="1" fieldPosition="0">
        <references count="3">
          <reference field="6" count="6">
            <x v="0"/>
            <x v="2"/>
            <x v="3"/>
            <x v="6"/>
            <x v="7"/>
            <x v="36"/>
          </reference>
          <reference field="22" count="1" selected="0">
            <x v="0"/>
          </reference>
          <reference field="23" count="1" selected="0">
            <x v="0"/>
          </reference>
        </references>
      </pivotArea>
    </format>
    <format dxfId="32">
      <pivotArea dataOnly="0" labelOnly="1" fieldPosition="0">
        <references count="3">
          <reference field="6" count="4">
            <x v="4"/>
            <x v="10"/>
            <x v="15"/>
            <x v="32"/>
          </reference>
          <reference field="22" count="1" selected="0">
            <x v="0"/>
          </reference>
          <reference field="23" count="1" selected="0">
            <x v="2"/>
          </reference>
        </references>
      </pivotArea>
    </format>
    <format dxfId="33">
      <pivotArea dataOnly="0" labelOnly="1" fieldPosition="0">
        <references count="3">
          <reference field="6" count="10">
            <x v="18"/>
            <x v="22"/>
            <x v="23"/>
            <x v="24"/>
            <x v="26"/>
            <x v="28"/>
            <x v="29"/>
            <x v="38"/>
            <x v="41"/>
            <x v="42"/>
          </reference>
          <reference field="22" count="1" selected="0">
            <x v="1"/>
          </reference>
          <reference field="23" count="1" selected="0">
            <x v="0"/>
          </reference>
        </references>
      </pivotArea>
    </format>
    <format dxfId="34">
      <pivotArea dataOnly="0" labelOnly="1" fieldPosition="0">
        <references count="3">
          <reference field="6" count="7">
            <x v="11"/>
            <x v="12"/>
            <x v="19"/>
            <x v="25"/>
            <x v="30"/>
            <x v="31"/>
            <x v="35"/>
          </reference>
          <reference field="22" count="1" selected="0">
            <x v="1"/>
          </reference>
          <reference field="23" count="1" selected="0">
            <x v="2"/>
          </reference>
        </references>
      </pivotArea>
    </format>
    <format dxfId="3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6">
      <pivotArea dataOnly="0" outline="0" fieldPosition="0">
        <references count="1">
          <reference field="4294967294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E269D0-72E8-4B5D-8BBB-BCE8CB79C14F}" name="PivotTable2" cacheId="40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F44" firstHeaderRow="0" firstDataRow="1" firstDataCol="1" rowPageCount="4" colPageCount="1"/>
  <pivotFields count="38">
    <pivotField axis="axisPage" multipleItemSelectionAllowed="1" showAll="0">
      <items count="4">
        <item x="0"/>
        <item x="1"/>
        <item x="2"/>
        <item t="default"/>
      </items>
    </pivotField>
    <pivotField showAll="0"/>
    <pivotField showAll="0"/>
    <pivotField showAll="0"/>
    <pivotField multipleItemSelectionAllowed="1" showAll="0"/>
    <pivotField showAll="0"/>
    <pivotField axis="axisRow" showAll="0">
      <items count="51">
        <item x="46"/>
        <item x="45"/>
        <item x="44"/>
        <item x="15"/>
        <item x="14"/>
        <item x="42"/>
        <item x="32"/>
        <item x="26"/>
        <item x="12"/>
        <item x="23"/>
        <item x="1"/>
        <item x="35"/>
        <item x="13"/>
        <item x="43"/>
        <item x="29"/>
        <item x="11"/>
        <item x="41"/>
        <item x="37"/>
        <item x="10"/>
        <item x="18"/>
        <item x="25"/>
        <item x="2"/>
        <item x="7"/>
        <item x="3"/>
        <item x="24"/>
        <item x="20"/>
        <item x="0"/>
        <item x="22"/>
        <item x="8"/>
        <item x="33"/>
        <item x="9"/>
        <item x="16"/>
        <item x="19"/>
        <item x="21"/>
        <item x="4"/>
        <item x="30"/>
        <item x="17"/>
        <item x="5"/>
        <item x="28"/>
        <item x="31"/>
        <item x="6"/>
        <item x="27"/>
        <item x="38"/>
        <item x="34"/>
        <item x="36"/>
        <item x="47"/>
        <item m="1" x="48"/>
        <item m="1" x="49"/>
        <item x="39"/>
        <item x="4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axis="axisPage" multipleItemSelectionAllowed="1" showAll="0">
      <items count="5">
        <item h="1" x="0"/>
        <item x="1"/>
        <item x="2"/>
        <item h="1" x="3"/>
        <item t="default"/>
      </items>
    </pivotField>
    <pivotField axis="axisPage" multipleItemSelectionAllowed="1" showAll="0">
      <items count="15">
        <item h="1" x="7"/>
        <item h="1" x="8"/>
        <item h="1" x="5"/>
        <item h="1" x="9"/>
        <item h="1" x="4"/>
        <item h="1" x="10"/>
        <item h="1" x="3"/>
        <item h="1" x="11"/>
        <item h="1" x="6"/>
        <item h="1" x="0"/>
        <item h="1" x="2"/>
        <item x="1"/>
        <item h="1" x="12"/>
        <item h="1" x="13"/>
        <item t="default"/>
      </items>
    </pivotField>
    <pivotField axis="axisPage" multipleItemSelectionAllowed="1" showAll="0">
      <items count="7">
        <item h="1" x="0"/>
        <item x="1"/>
        <item h="1" x="2"/>
        <item h="1" x="4"/>
        <item h="1" x="3"/>
        <item h="1" x="5"/>
        <item t="default"/>
      </items>
    </pivotField>
    <pivotField showAll="0"/>
    <pivotField showAll="0"/>
    <pivotField showAll="0"/>
    <pivotField axis="axisRow" showAll="0">
      <items count="5">
        <item n="Madrid" x="1"/>
        <item x="0"/>
        <item x="2"/>
        <item m="1" x="3"/>
        <item t="default"/>
      </items>
    </pivotField>
    <pivotField axis="axisRow" showAll="0">
      <items count="5">
        <item x="1"/>
        <item x="0"/>
        <item x="2"/>
        <item m="1" x="3"/>
        <item t="default"/>
      </items>
    </pivotField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24"/>
    <field x="25"/>
    <field x="6"/>
  </rowFields>
  <rowItems count="38">
    <i>
      <x/>
    </i>
    <i r="1">
      <x/>
    </i>
    <i r="2">
      <x/>
    </i>
    <i r="2">
      <x v="2"/>
    </i>
    <i r="2">
      <x v="5"/>
    </i>
    <i r="2">
      <x v="6"/>
    </i>
    <i r="2">
      <x v="13"/>
    </i>
    <i r="2">
      <x v="16"/>
    </i>
    <i r="2">
      <x v="35"/>
    </i>
    <i r="2">
      <x v="37"/>
    </i>
    <i r="1">
      <x v="1"/>
    </i>
    <i r="2">
      <x v="3"/>
    </i>
    <i r="2">
      <x v="9"/>
    </i>
    <i r="2">
      <x v="14"/>
    </i>
    <i r="2">
      <x v="31"/>
    </i>
    <i>
      <x v="1"/>
    </i>
    <i r="1">
      <x/>
    </i>
    <i r="2">
      <x v="7"/>
    </i>
    <i r="2">
      <x v="8"/>
    </i>
    <i r="2">
      <x v="21"/>
    </i>
    <i r="2">
      <x v="22"/>
    </i>
    <i r="2">
      <x v="23"/>
    </i>
    <i r="2">
      <x v="25"/>
    </i>
    <i r="2">
      <x v="27"/>
    </i>
    <i r="2">
      <x v="28"/>
    </i>
    <i r="2">
      <x v="29"/>
    </i>
    <i r="2">
      <x v="33"/>
    </i>
    <i r="2">
      <x v="36"/>
    </i>
    <i r="2">
      <x v="38"/>
    </i>
    <i r="2">
      <x v="40"/>
    </i>
    <i r="2">
      <x v="41"/>
    </i>
    <i r="1">
      <x v="1"/>
    </i>
    <i r="2">
      <x v="10"/>
    </i>
    <i r="2">
      <x v="18"/>
    </i>
    <i r="2">
      <x v="24"/>
    </i>
    <i r="2">
      <x v="30"/>
    </i>
    <i r="2">
      <x v="3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4">
    <pageField fld="19" hier="-1"/>
    <pageField fld="0" hier="-1"/>
    <pageField fld="20" hier="-1"/>
    <pageField fld="18" hier="-1"/>
  </pageFields>
  <dataFields count="4">
    <dataField name="Suma de Total Venta USD" fld="12" baseField="0" baseItem="0" numFmtId="170"/>
    <dataField name="Suma de Rentabilidad en USD" fld="15" baseField="0" baseItem="0" numFmtId="170"/>
    <dataField name="Suma de Renta after COM USD" fld="28" baseField="0" baseItem="0" numFmtId="170"/>
    <dataField name="Rentabilidad%" fld="35" baseField="0" baseItem="0" numFmtId="166"/>
  </dataFields>
  <formats count="5">
    <format dxfId="19">
      <pivotArea outline="0" collapsedLevelsAreSubtotals="1" fieldPosition="0"/>
    </format>
    <format dxfId="2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1">
      <pivotArea field="2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2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  <format dxfId="23">
      <pivotArea collapsedLevelsAreSubtotals="1" fieldPosition="0">
        <references count="3">
          <reference field="4294967294" count="1" selected="0">
            <x v="0"/>
          </reference>
          <reference field="24" count="1" selected="0">
            <x v="0"/>
          </reference>
          <reference field="25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67D81-B5AE-468B-A342-65D221A5738C}" name="TablaDinámica1" cacheId="40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4:M52" firstHeaderRow="0" firstDataRow="1" firstDataCol="1" rowPageCount="2" colPageCount="1"/>
  <pivotFields count="38">
    <pivotField axis="axisPage" showAll="0">
      <items count="4">
        <item x="0"/>
        <item x="1"/>
        <item x="2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51">
        <item x="46"/>
        <item x="45"/>
        <item x="44"/>
        <item x="15"/>
        <item x="14"/>
        <item x="42"/>
        <item x="32"/>
        <item x="26"/>
        <item x="12"/>
        <item x="23"/>
        <item x="1"/>
        <item x="35"/>
        <item x="13"/>
        <item x="43"/>
        <item x="29"/>
        <item x="11"/>
        <item x="41"/>
        <item x="37"/>
        <item x="10"/>
        <item x="18"/>
        <item x="25"/>
        <item x="2"/>
        <item x="7"/>
        <item x="3"/>
        <item x="24"/>
        <item x="20"/>
        <item x="0"/>
        <item x="22"/>
        <item x="8"/>
        <item x="33"/>
        <item x="9"/>
        <item x="16"/>
        <item x="19"/>
        <item x="21"/>
        <item x="4"/>
        <item x="30"/>
        <item x="17"/>
        <item x="5"/>
        <item x="28"/>
        <item x="31"/>
        <item x="6"/>
        <item x="27"/>
        <item x="38"/>
        <item x="34"/>
        <item x="36"/>
        <item x="47"/>
        <item m="1" x="48"/>
        <item m="1" x="49"/>
        <item x="39"/>
        <item x="4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axis="axisPage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m="1" x="3"/>
        <item t="default"/>
      </items>
    </pivotField>
    <pivotField axis="axisRow" showAll="0">
      <items count="5">
        <item x="0"/>
        <item x="1"/>
        <item x="2"/>
        <item m="1" x="3"/>
        <item t="default"/>
      </items>
    </pivotField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24"/>
    <field x="25"/>
    <field x="6"/>
  </rowFields>
  <rowItems count="48">
    <i>
      <x/>
    </i>
    <i r="1">
      <x/>
    </i>
    <i r="2">
      <x v="3"/>
    </i>
    <i r="2">
      <x v="9"/>
    </i>
    <i r="2">
      <x v="14"/>
    </i>
    <i r="2">
      <x v="31"/>
    </i>
    <i r="1">
      <x v="1"/>
    </i>
    <i r="2">
      <x/>
    </i>
    <i r="2">
      <x v="1"/>
    </i>
    <i r="2">
      <x v="2"/>
    </i>
    <i r="2">
      <x v="5"/>
    </i>
    <i r="2">
      <x v="6"/>
    </i>
    <i r="2">
      <x v="13"/>
    </i>
    <i r="2">
      <x v="16"/>
    </i>
    <i r="2">
      <x v="35"/>
    </i>
    <i r="2">
      <x v="37"/>
    </i>
    <i>
      <x v="1"/>
    </i>
    <i r="1">
      <x/>
    </i>
    <i r="2">
      <x v="10"/>
    </i>
    <i r="2">
      <x v="15"/>
    </i>
    <i r="2">
      <x v="18"/>
    </i>
    <i r="2">
      <x v="20"/>
    </i>
    <i r="2">
      <x v="24"/>
    </i>
    <i r="2">
      <x v="26"/>
    </i>
    <i r="2">
      <x v="30"/>
    </i>
    <i r="2">
      <x v="34"/>
    </i>
    <i r="2">
      <x v="39"/>
    </i>
    <i r="1">
      <x v="1"/>
    </i>
    <i r="2">
      <x v="4"/>
    </i>
    <i r="2">
      <x v="7"/>
    </i>
    <i r="2">
      <x v="8"/>
    </i>
    <i r="2">
      <x v="12"/>
    </i>
    <i r="2">
      <x v="17"/>
    </i>
    <i r="2">
      <x v="19"/>
    </i>
    <i r="2">
      <x v="21"/>
    </i>
    <i r="2">
      <x v="22"/>
    </i>
    <i r="2">
      <x v="23"/>
    </i>
    <i r="2">
      <x v="25"/>
    </i>
    <i r="2">
      <x v="27"/>
    </i>
    <i r="2">
      <x v="28"/>
    </i>
    <i r="2">
      <x v="29"/>
    </i>
    <i r="2">
      <x v="32"/>
    </i>
    <i r="2">
      <x v="33"/>
    </i>
    <i r="2">
      <x v="36"/>
    </i>
    <i r="2">
      <x v="38"/>
    </i>
    <i r="2">
      <x v="40"/>
    </i>
    <i r="2">
      <x v="4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18" item="1" hier="-1"/>
  </pageFields>
  <dataFields count="3">
    <dataField name="Suma de Total Venta USD" fld="12" baseField="0" baseItem="0" numFmtId="168"/>
    <dataField name="Suma de Rentabilidad en USD" fld="15" baseField="0" baseItem="0" numFmtId="168"/>
    <dataField name="Suma de Renta after COM USD" fld="28" baseField="0" baseItem="0" numFmtId="168"/>
  </dataFields>
  <formats count="4">
    <format dxfId="1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06E666-EB05-4C67-8C2B-6A3E828A50AD}" name="PivotTable2" cacheId="40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D39" firstHeaderRow="0" firstDataRow="1" firstDataCol="1" rowPageCount="3" colPageCount="1"/>
  <pivotFields count="38">
    <pivotField axis="axisPage" showAll="0">
      <items count="4">
        <item x="0"/>
        <item x="1"/>
        <item x="2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51">
        <item x="46"/>
        <item x="45"/>
        <item x="44"/>
        <item x="15"/>
        <item x="14"/>
        <item x="42"/>
        <item x="32"/>
        <item x="26"/>
        <item x="12"/>
        <item x="23"/>
        <item x="1"/>
        <item x="35"/>
        <item x="13"/>
        <item x="43"/>
        <item x="29"/>
        <item x="11"/>
        <item x="41"/>
        <item x="37"/>
        <item x="10"/>
        <item x="18"/>
        <item x="25"/>
        <item x="2"/>
        <item x="7"/>
        <item x="3"/>
        <item x="24"/>
        <item x="20"/>
        <item x="0"/>
        <item x="22"/>
        <item x="8"/>
        <item x="33"/>
        <item x="9"/>
        <item x="16"/>
        <item x="19"/>
        <item x="21"/>
        <item x="4"/>
        <item x="30"/>
        <item x="17"/>
        <item x="5"/>
        <item x="28"/>
        <item x="31"/>
        <item x="6"/>
        <item x="27"/>
        <item x="38"/>
        <item x="34"/>
        <item x="36"/>
        <item x="47"/>
        <item m="1" x="48"/>
        <item m="1" x="49"/>
        <item x="39"/>
        <item x="4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14">
        <item h="1" x="4"/>
        <item h="1" x="5"/>
        <item h="1" x="6"/>
        <item h="1" x="7"/>
        <item h="1" x="8"/>
        <item h="1" x="9"/>
        <item h="1" x="10"/>
        <item h="1" x="11"/>
        <item h="1" x="0"/>
        <item h="1" x="1"/>
        <item h="1" x="2"/>
        <item x="3"/>
        <item h="1" x="12"/>
        <item t="default"/>
      </items>
    </pivotField>
    <pivotField axis="axisPage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m="1" x="3"/>
        <item t="default"/>
      </items>
    </pivotField>
    <pivotField axis="axisRow" showAll="0">
      <items count="5">
        <item x="1"/>
        <item x="0"/>
        <item x="2"/>
        <item m="1" x="3"/>
        <item t="default"/>
      </items>
    </pivotField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24"/>
    <field x="25"/>
    <field x="6"/>
  </rowFields>
  <rowItems count="34">
    <i>
      <x/>
    </i>
    <i r="1">
      <x/>
    </i>
    <i r="2">
      <x/>
    </i>
    <i r="2">
      <x v="1"/>
    </i>
    <i r="2">
      <x v="5"/>
    </i>
    <i r="2">
      <x v="16"/>
    </i>
    <i r="2">
      <x v="37"/>
    </i>
    <i r="1">
      <x v="1"/>
    </i>
    <i r="2">
      <x v="3"/>
    </i>
    <i r="2">
      <x v="14"/>
    </i>
    <i r="2">
      <x v="31"/>
    </i>
    <i>
      <x v="1"/>
    </i>
    <i r="1">
      <x/>
    </i>
    <i r="2">
      <x v="8"/>
    </i>
    <i r="2">
      <x v="17"/>
    </i>
    <i r="2">
      <x v="21"/>
    </i>
    <i r="2">
      <x v="22"/>
    </i>
    <i r="2">
      <x v="23"/>
    </i>
    <i r="2">
      <x v="25"/>
    </i>
    <i r="2">
      <x v="28"/>
    </i>
    <i r="2">
      <x v="32"/>
    </i>
    <i r="2">
      <x v="33"/>
    </i>
    <i r="2">
      <x v="36"/>
    </i>
    <i r="2">
      <x v="38"/>
    </i>
    <i r="2">
      <x v="40"/>
    </i>
    <i r="2">
      <x v="41"/>
    </i>
    <i r="1">
      <x v="1"/>
    </i>
    <i r="2">
      <x v="10"/>
    </i>
    <i r="2">
      <x v="18"/>
    </i>
    <i r="2">
      <x v="20"/>
    </i>
    <i r="2">
      <x v="24"/>
    </i>
    <i r="2">
      <x v="30"/>
    </i>
    <i r="2">
      <x v="3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0" hier="-1"/>
    <pageField fld="18" item="1" hier="-1"/>
    <pageField fld="17" hier="-1"/>
  </pageFields>
  <dataFields count="3">
    <dataField name="Suma de Total Venta USD" fld="12" baseField="0" baseItem="0" numFmtId="171"/>
    <dataField name="Suma de Renta after COM USD" fld="28" baseField="0" baseItem="0" numFmtId="171"/>
    <dataField name="Suma de Rentabilidad %" fld="35" baseField="0" baseItem="0" numFmtId="166"/>
  </dataFields>
  <formats count="2"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4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F5550-97F4-4576-8D9C-6171E7EC1180}" name="Tabla dinámica3" cacheId="407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119:O162" firstHeaderRow="1" firstDataRow="2" firstDataCol="1" rowPageCount="2" colPageCount="1"/>
  <pivotFields count="38">
    <pivotField axis="axisPage" compact="0" outline="0" multipleItemSelectionAllowed="1" showAll="0">
      <items count="4">
        <item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1">
        <item x="46"/>
        <item x="45"/>
        <item x="44"/>
        <item x="15"/>
        <item x="14"/>
        <item x="42"/>
        <item x="32"/>
        <item x="26"/>
        <item x="12"/>
        <item x="23"/>
        <item x="1"/>
        <item x="35"/>
        <item x="13"/>
        <item x="43"/>
        <item x="29"/>
        <item x="11"/>
        <item x="41"/>
        <item x="37"/>
        <item x="10"/>
        <item x="38"/>
        <item x="18"/>
        <item x="25"/>
        <item x="2"/>
        <item x="7"/>
        <item x="3"/>
        <item x="24"/>
        <item x="20"/>
        <item x="0"/>
        <item x="22"/>
        <item x="8"/>
        <item x="33"/>
        <item x="9"/>
        <item x="16"/>
        <item x="19"/>
        <item x="21"/>
        <item x="4"/>
        <item x="30"/>
        <item x="17"/>
        <item x="5"/>
        <item x="28"/>
        <item x="31"/>
        <item x="6"/>
        <item x="27"/>
        <item x="34"/>
        <item x="36"/>
        <item x="47"/>
        <item m="1" x="48"/>
        <item m="1" x="49"/>
        <item x="39"/>
        <item x="4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14">
        <item x="4"/>
        <item x="5"/>
        <item x="6"/>
        <item x="7"/>
        <item x="8"/>
        <item x="9"/>
        <item x="10"/>
        <item x="11"/>
        <item x="0"/>
        <item x="1"/>
        <item x="2"/>
        <item x="3"/>
        <item x="12"/>
        <item t="default"/>
      </items>
    </pivotField>
    <pivotField axis="axisPage" compact="0" outline="0" showAll="0">
      <items count="5">
        <item h="1" x="0"/>
        <item x="1"/>
        <item x="2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9" outline="0" showAll="0"/>
    <pivotField compact="0" outline="0" showAll="0"/>
    <pivotField compact="0" outline="0" showAll="0"/>
    <pivotField compact="0" numFmtId="14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6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17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2">
    <pageField fld="0" hier="-1"/>
    <pageField fld="18" item="1" hier="-1"/>
  </pageFields>
  <dataFields count="1">
    <dataField name="Suma de Total Venta USD" fld="12" baseField="0" baseItem="0" numFmtId="171"/>
  </dataFields>
  <formats count="5">
    <format dxfId="8">
      <pivotArea outline="0" collapsedLevelsAreSubtotals="1" fieldPosition="0"/>
    </format>
    <format dxfId="9">
      <pivotArea field="17" type="button" dataOnly="0" labelOnly="1" outline="0" axis="axisCol" fieldPosition="0"/>
    </format>
    <format dxfId="10">
      <pivotArea type="topRight" dataOnly="0" labelOnly="1" outline="0" fieldPosition="0"/>
    </format>
    <format dxfId="11">
      <pivotArea dataOnly="0" labelOnly="1" grandCol="1" outline="0" fieldPosition="0"/>
    </format>
    <format dxfId="12">
      <pivotArea dataOnly="0" labelOnly="1" outline="0" fieldPosition="0">
        <references count="1">
          <reference field="17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AA193-9BBB-43E3-AC89-CBBC20C8857F}" name="Tabla dinámica2" cacheId="407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65:N107" firstHeaderRow="1" firstDataRow="2" firstDataCol="1" rowPageCount="4" colPageCount="1"/>
  <pivotFields count="38">
    <pivotField axis="axisPage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1">
        <item x="46"/>
        <item x="45"/>
        <item x="44"/>
        <item x="15"/>
        <item x="14"/>
        <item x="42"/>
        <item x="32"/>
        <item x="26"/>
        <item x="12"/>
        <item x="23"/>
        <item x="1"/>
        <item x="35"/>
        <item x="13"/>
        <item x="43"/>
        <item x="29"/>
        <item x="11"/>
        <item x="41"/>
        <item x="37"/>
        <item x="10"/>
        <item x="38"/>
        <item x="18"/>
        <item x="25"/>
        <item x="2"/>
        <item x="7"/>
        <item x="3"/>
        <item x="24"/>
        <item x="20"/>
        <item x="0"/>
        <item x="22"/>
        <item x="8"/>
        <item x="33"/>
        <item x="9"/>
        <item x="16"/>
        <item x="19"/>
        <item x="21"/>
        <item x="4"/>
        <item x="30"/>
        <item x="17"/>
        <item x="5"/>
        <item x="28"/>
        <item x="31"/>
        <item x="6"/>
        <item x="27"/>
        <item x="34"/>
        <item x="36"/>
        <item x="47"/>
        <item m="1" x="48"/>
        <item m="1" x="49"/>
        <item x="39"/>
        <item x="4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15">
        <item x="7"/>
        <item x="8"/>
        <item x="5"/>
        <item x="9"/>
        <item x="4"/>
        <item x="10"/>
        <item x="3"/>
        <item x="11"/>
        <item x="6"/>
        <item x="0"/>
        <item x="2"/>
        <item x="1"/>
        <item x="12"/>
        <item x="13"/>
        <item t="default"/>
      </items>
    </pivotField>
    <pivotField axis="axisPage" compact="0" outline="0" showAll="0">
      <items count="7">
        <item h="1" x="0"/>
        <item x="1"/>
        <item h="1" x="2"/>
        <item h="1" x="4"/>
        <item h="1" x="3"/>
        <item h="1" x="5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5">
        <item m="1" x="3"/>
        <item x="1"/>
        <item x="0"/>
        <item x="2"/>
        <item t="default"/>
      </items>
    </pivotField>
    <pivotField axis="axisPage" compact="0" outline="0" showAll="0">
      <items count="5">
        <item x="1"/>
        <item x="0"/>
        <item x="2"/>
        <item m="1" x="3"/>
        <item t="default"/>
      </items>
    </pivotField>
    <pivotField compact="0" numFmtId="9" outline="0" showAll="0"/>
    <pivotField compact="0" outline="0" showAll="0"/>
    <pivotField compact="0" outline="0" showAll="0"/>
    <pivotField compact="0" numFmtId="14" outline="0" showAl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  <pivotField compact="0" outline="0" dragToRow="0" dragToCol="0" dragToPage="0" showAll="0" defaultSubtotal="0"/>
  </pivotFields>
  <rowFields count="1">
    <field x="6"/>
  </rowFields>
  <rowItems count="41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19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4">
    <pageField fld="0" hier="-1"/>
    <pageField fld="20" item="1" hier="-1"/>
    <pageField fld="24" hier="-1"/>
    <pageField fld="25" hier="-1"/>
  </pageFields>
  <dataFields count="1">
    <dataField name="Suma de Total Venta USD" fld="12" baseField="0" baseItem="0" numFmtId="171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B8BFFC-0442-4E30-80A4-CD7A15D04658}" name="TablaDinámica1" cacheId="407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6:E45" firstHeaderRow="0" firstDataRow="1" firstDataCol="1" rowPageCount="4" colPageCount="1"/>
  <pivotFields count="38"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1">
        <item x="46"/>
        <item x="34"/>
        <item x="45"/>
        <item x="44"/>
        <item x="15"/>
        <item x="14"/>
        <item x="42"/>
        <item x="32"/>
        <item x="26"/>
        <item x="12"/>
        <item x="23"/>
        <item x="1"/>
        <item x="35"/>
        <item x="13"/>
        <item x="43"/>
        <item x="29"/>
        <item x="11"/>
        <item x="41"/>
        <item x="37"/>
        <item x="36"/>
        <item x="10"/>
        <item x="38"/>
        <item x="40"/>
        <item x="18"/>
        <item x="25"/>
        <item x="39"/>
        <item x="2"/>
        <item x="7"/>
        <item x="3"/>
        <item x="24"/>
        <item x="20"/>
        <item x="0"/>
        <item x="22"/>
        <item x="8"/>
        <item x="33"/>
        <item x="9"/>
        <item x="16"/>
        <item x="19"/>
        <item x="21"/>
        <item x="4"/>
        <item x="30"/>
        <item x="17"/>
        <item x="5"/>
        <item m="1" x="49"/>
        <item x="28"/>
        <item x="31"/>
        <item m="1" x="48"/>
        <item x="6"/>
        <item x="27"/>
        <item x="4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axis="axisPage" showAll="0">
      <items count="14">
        <item x="4"/>
        <item h="1" x="5"/>
        <item h="1" x="6"/>
        <item h="1" x="7"/>
        <item h="1" x="8"/>
        <item h="1" x="9"/>
        <item h="1" x="10"/>
        <item h="1" x="11"/>
        <item h="1" x="0"/>
        <item h="1" x="1"/>
        <item h="1" x="2"/>
        <item h="1" x="3"/>
        <item h="1" x="12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showAll="0"/>
    <pivotField axis="axisPage" showAll="0">
      <items count="7">
        <item x="0"/>
        <item x="1"/>
        <item x="2"/>
        <item x="4"/>
        <item x="3"/>
        <item x="5"/>
        <item t="default"/>
      </items>
    </pivotField>
    <pivotField showAll="0"/>
    <pivotField showAll="0"/>
    <pivotField showAll="0"/>
    <pivotField axis="axisRow" showAll="0">
      <items count="5">
        <item m="1" x="3"/>
        <item x="1"/>
        <item x="0"/>
        <item x="2"/>
        <item t="default"/>
      </items>
    </pivotField>
    <pivotField axis="axisRow" showAll="0">
      <items count="5">
        <item m="1"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24"/>
    <field x="25"/>
    <field x="6"/>
  </rowFields>
  <rowItems count="39">
    <i>
      <x v="1"/>
    </i>
    <i r="1">
      <x v="1"/>
    </i>
    <i r="2">
      <x/>
    </i>
    <i r="2">
      <x v="1"/>
    </i>
    <i r="2">
      <x v="2"/>
    </i>
    <i r="2">
      <x v="3"/>
    </i>
    <i r="2">
      <x v="40"/>
    </i>
    <i r="2">
      <x v="42"/>
    </i>
    <i r="1">
      <x v="2"/>
    </i>
    <i r="2">
      <x v="4"/>
    </i>
    <i r="2">
      <x v="10"/>
    </i>
    <i r="2">
      <x v="15"/>
    </i>
    <i r="2">
      <x v="19"/>
    </i>
    <i r="2">
      <x v="21"/>
    </i>
    <i r="2">
      <x v="36"/>
    </i>
    <i>
      <x v="2"/>
    </i>
    <i r="1">
      <x v="1"/>
    </i>
    <i r="2">
      <x v="8"/>
    </i>
    <i r="2">
      <x v="9"/>
    </i>
    <i r="2">
      <x v="18"/>
    </i>
    <i r="2">
      <x v="25"/>
    </i>
    <i r="2">
      <x v="27"/>
    </i>
    <i r="2">
      <x v="30"/>
    </i>
    <i r="2">
      <x v="32"/>
    </i>
    <i r="2">
      <x v="33"/>
    </i>
    <i r="2">
      <x v="34"/>
    </i>
    <i r="2">
      <x v="37"/>
    </i>
    <i r="2">
      <x v="38"/>
    </i>
    <i r="2">
      <x v="41"/>
    </i>
    <i r="2">
      <x v="47"/>
    </i>
    <i r="2">
      <x v="48"/>
    </i>
    <i r="1">
      <x v="2"/>
    </i>
    <i r="2">
      <x v="11"/>
    </i>
    <i r="2">
      <x v="12"/>
    </i>
    <i r="2">
      <x v="20"/>
    </i>
    <i r="2">
      <x v="29"/>
    </i>
    <i r="2">
      <x v="35"/>
    </i>
    <i r="2">
      <x v="3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4">
    <pageField fld="17" item="0" hier="-1"/>
    <pageField fld="0" hier="-1"/>
    <pageField fld="18" item="2" hier="-1"/>
    <pageField fld="20" hier="-1"/>
  </pageFields>
  <dataFields count="3">
    <dataField name="Suma de Total Venta USD" fld="12" baseField="0" baseItem="0"/>
    <dataField name="Suma de Renta after COM USD" fld="28" baseField="0" baseItem="0"/>
    <dataField name="Suma de Rentabilidad en USD" fld="15" baseField="0" baseItem="0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C83E38-DA2D-4BC4-8AE8-8D1602FE128C}" name="TablaDinámica4" cacheId="407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102:D136" firstHeaderRow="1" firstDataRow="2" firstDataCol="1" rowPageCount="2" colPageCount="1"/>
  <pivotFields count="38"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1">
        <item x="46"/>
        <item x="34"/>
        <item x="45"/>
        <item x="44"/>
        <item x="15"/>
        <item x="14"/>
        <item x="42"/>
        <item x="32"/>
        <item x="26"/>
        <item x="12"/>
        <item x="23"/>
        <item x="1"/>
        <item x="35"/>
        <item x="13"/>
        <item x="43"/>
        <item x="29"/>
        <item x="11"/>
        <item x="41"/>
        <item x="37"/>
        <item x="36"/>
        <item x="10"/>
        <item x="38"/>
        <item x="40"/>
        <item x="18"/>
        <item x="25"/>
        <item x="39"/>
        <item x="2"/>
        <item x="7"/>
        <item x="3"/>
        <item x="24"/>
        <item x="20"/>
        <item x="0"/>
        <item x="22"/>
        <item x="8"/>
        <item x="33"/>
        <item x="9"/>
        <item x="16"/>
        <item x="19"/>
        <item x="21"/>
        <item x="4"/>
        <item x="30"/>
        <item x="17"/>
        <item x="5"/>
        <item m="1" x="49"/>
        <item x="28"/>
        <item x="31"/>
        <item m="1" x="48"/>
        <item x="6"/>
        <item x="27"/>
        <item x="4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14">
        <item x="4"/>
        <item h="1" x="5"/>
        <item x="6"/>
        <item x="7"/>
        <item x="8"/>
        <item x="9"/>
        <item x="10"/>
        <item x="11"/>
        <item x="0"/>
        <item x="1"/>
        <item x="2"/>
        <item x="3"/>
        <item x="12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3">
    <i>
      <x/>
    </i>
    <i>
      <x v="1"/>
    </i>
    <i>
      <x v="2"/>
    </i>
    <i>
      <x v="3"/>
    </i>
    <i>
      <x v="4"/>
    </i>
    <i>
      <x v="8"/>
    </i>
    <i>
      <x v="9"/>
    </i>
    <i>
      <x v="10"/>
    </i>
    <i>
      <x v="11"/>
    </i>
    <i>
      <x v="12"/>
    </i>
    <i>
      <x v="15"/>
    </i>
    <i>
      <x v="18"/>
    </i>
    <i>
      <x v="19"/>
    </i>
    <i>
      <x v="20"/>
    </i>
    <i>
      <x v="21"/>
    </i>
    <i>
      <x v="25"/>
    </i>
    <i>
      <x v="27"/>
    </i>
    <i>
      <x v="29"/>
    </i>
    <i>
      <x v="30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7"/>
    </i>
    <i>
      <x v="48"/>
    </i>
    <i t="grand">
      <x/>
    </i>
  </rowItems>
  <colFields count="1">
    <field x="17"/>
  </colFields>
  <colItems count="2">
    <i>
      <x/>
    </i>
    <i t="grand">
      <x/>
    </i>
  </colItems>
  <pageFields count="2">
    <pageField fld="0" hier="-1"/>
    <pageField fld="18" item="2" hier="-1"/>
  </pageFields>
  <dataFields count="1">
    <dataField name="Suma de Total Venta USD" fld="12" baseField="0" baseItem="0" numFmtId="171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D0200-73E0-4869-B7AD-6555B6DD4D40}" name="TablaDinámica3" cacheId="407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6:N96" firstHeaderRow="1" firstDataRow="2" firstDataCol="1" rowPageCount="4" colPageCount="1"/>
  <pivotFields count="38"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1">
        <item x="46"/>
        <item x="34"/>
        <item x="45"/>
        <item x="44"/>
        <item x="15"/>
        <item x="14"/>
        <item x="42"/>
        <item x="32"/>
        <item x="26"/>
        <item x="12"/>
        <item x="23"/>
        <item x="1"/>
        <item x="35"/>
        <item x="13"/>
        <item x="43"/>
        <item x="29"/>
        <item x="11"/>
        <item x="41"/>
        <item x="37"/>
        <item x="36"/>
        <item x="10"/>
        <item x="38"/>
        <item x="40"/>
        <item x="18"/>
        <item x="25"/>
        <item x="39"/>
        <item x="2"/>
        <item x="7"/>
        <item x="3"/>
        <item x="24"/>
        <item x="20"/>
        <item x="0"/>
        <item x="22"/>
        <item x="8"/>
        <item x="33"/>
        <item x="9"/>
        <item x="16"/>
        <item x="19"/>
        <item x="21"/>
        <item x="4"/>
        <item x="30"/>
        <item x="17"/>
        <item x="5"/>
        <item m="1" x="49"/>
        <item x="28"/>
        <item x="31"/>
        <item m="1" x="48"/>
        <item x="6"/>
        <item x="27"/>
        <item x="4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15">
        <item x="7"/>
        <item x="8"/>
        <item x="5"/>
        <item x="9"/>
        <item x="4"/>
        <item x="10"/>
        <item x="3"/>
        <item x="11"/>
        <item x="6"/>
        <item x="0"/>
        <item x="2"/>
        <item x="1"/>
        <item x="12"/>
        <item x="13"/>
        <item t="default"/>
      </items>
    </pivotField>
    <pivotField axis="axisPage" showAll="0">
      <items count="7">
        <item x="0"/>
        <item x="1"/>
        <item x="2"/>
        <item x="4"/>
        <item x="3"/>
        <item x="5"/>
        <item t="default"/>
      </items>
    </pivotField>
    <pivotField showAll="0"/>
    <pivotField showAll="0"/>
    <pivotField showAll="0"/>
    <pivotField axis="axisPage" showAll="0">
      <items count="5">
        <item m="1" x="3"/>
        <item x="1"/>
        <item x="0"/>
        <item x="2"/>
        <item t="default"/>
      </items>
    </pivotField>
    <pivotField axis="axisPage" showAll="0">
      <items count="5">
        <item m="1" x="3"/>
        <item x="1"/>
        <item x="0"/>
        <item x="2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9">
    <i>
      <x/>
    </i>
    <i>
      <x v="1"/>
    </i>
    <i>
      <x v="2"/>
    </i>
    <i>
      <x v="3"/>
    </i>
    <i>
      <x v="4"/>
    </i>
    <i>
      <x v="6"/>
    </i>
    <i>
      <x v="8"/>
    </i>
    <i>
      <x v="9"/>
    </i>
    <i>
      <x v="10"/>
    </i>
    <i>
      <x v="11"/>
    </i>
    <i>
      <x v="13"/>
    </i>
    <i>
      <x v="15"/>
    </i>
    <i>
      <x v="17"/>
    </i>
    <i>
      <x v="18"/>
    </i>
    <i>
      <x v="19"/>
    </i>
    <i>
      <x v="20"/>
    </i>
    <i>
      <x v="21"/>
    </i>
    <i>
      <x v="22"/>
    </i>
    <i>
      <x v="24"/>
    </i>
    <i>
      <x v="25"/>
    </i>
    <i>
      <x v="26"/>
    </i>
    <i>
      <x v="27"/>
    </i>
    <i>
      <x v="28"/>
    </i>
    <i>
      <x v="29"/>
    </i>
    <i>
      <x v="30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7"/>
    </i>
    <i>
      <x v="48"/>
    </i>
    <i t="grand">
      <x/>
    </i>
  </rowItems>
  <colFields count="1">
    <field x="19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4">
    <pageField fld="0" hier="-1"/>
    <pageField fld="20" item="2" hier="-1"/>
    <pageField fld="24" hier="-1"/>
    <pageField fld="25" hier="-1"/>
  </pageFields>
  <dataFields count="1">
    <dataField name="Suma de Total Venta USD" fld="12" baseField="0" baseItem="0" numFmtId="171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DE481-3C50-4488-B120-25F988B02A15}" name="TablaDinámica2" cacheId="407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K5:N44" firstHeaderRow="0" firstDataRow="1" firstDataCol="1" rowPageCount="3" colPageCount="1"/>
  <pivotFields count="38"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1">
        <item x="46"/>
        <item x="34"/>
        <item x="45"/>
        <item x="44"/>
        <item x="15"/>
        <item x="14"/>
        <item x="42"/>
        <item x="32"/>
        <item x="26"/>
        <item x="12"/>
        <item x="23"/>
        <item x="1"/>
        <item x="35"/>
        <item x="13"/>
        <item x="43"/>
        <item x="29"/>
        <item x="11"/>
        <item x="41"/>
        <item x="37"/>
        <item x="36"/>
        <item x="10"/>
        <item x="38"/>
        <item x="40"/>
        <item x="18"/>
        <item x="25"/>
        <item x="39"/>
        <item x="2"/>
        <item x="7"/>
        <item x="3"/>
        <item x="24"/>
        <item x="20"/>
        <item x="0"/>
        <item x="22"/>
        <item x="8"/>
        <item x="33"/>
        <item x="9"/>
        <item x="16"/>
        <item x="19"/>
        <item x="21"/>
        <item x="4"/>
        <item x="30"/>
        <item x="17"/>
        <item x="5"/>
        <item m="1" x="49"/>
        <item x="28"/>
        <item x="31"/>
        <item m="1" x="48"/>
        <item x="6"/>
        <item x="27"/>
        <item x="4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axis="axisPage" multipleItemSelectionAllowed="1" showAll="0">
      <items count="14">
        <item x="4"/>
        <item h="1" x="5"/>
        <item h="1" x="6"/>
        <item h="1" x="7"/>
        <item h="1" x="8"/>
        <item h="1" x="9"/>
        <item h="1" x="10"/>
        <item h="1" x="11"/>
        <item h="1" x="0"/>
        <item h="1" x="1"/>
        <item h="1" x="2"/>
        <item h="1" x="3"/>
        <item h="1" x="12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m="1" x="3"/>
        <item x="1"/>
        <item x="0"/>
        <item x="2"/>
        <item t="default"/>
      </items>
    </pivotField>
    <pivotField axis="axisRow" showAll="0">
      <items count="5">
        <item m="1"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24"/>
    <field x="25"/>
    <field x="6"/>
  </rowFields>
  <rowItems count="39">
    <i>
      <x v="1"/>
    </i>
    <i r="1">
      <x v="1"/>
    </i>
    <i r="2">
      <x/>
    </i>
    <i r="2">
      <x v="1"/>
    </i>
    <i r="2">
      <x v="2"/>
    </i>
    <i r="2">
      <x v="3"/>
    </i>
    <i r="2">
      <x v="40"/>
    </i>
    <i r="2">
      <x v="42"/>
    </i>
    <i r="1">
      <x v="2"/>
    </i>
    <i r="2">
      <x v="4"/>
    </i>
    <i r="2">
      <x v="10"/>
    </i>
    <i r="2">
      <x v="15"/>
    </i>
    <i r="2">
      <x v="19"/>
    </i>
    <i r="2">
      <x v="21"/>
    </i>
    <i r="2">
      <x v="36"/>
    </i>
    <i>
      <x v="2"/>
    </i>
    <i r="1">
      <x v="1"/>
    </i>
    <i r="2">
      <x v="8"/>
    </i>
    <i r="2">
      <x v="9"/>
    </i>
    <i r="2">
      <x v="18"/>
    </i>
    <i r="2">
      <x v="25"/>
    </i>
    <i r="2">
      <x v="27"/>
    </i>
    <i r="2">
      <x v="30"/>
    </i>
    <i r="2">
      <x v="32"/>
    </i>
    <i r="2">
      <x v="33"/>
    </i>
    <i r="2">
      <x v="34"/>
    </i>
    <i r="2">
      <x v="37"/>
    </i>
    <i r="2">
      <x v="38"/>
    </i>
    <i r="2">
      <x v="41"/>
    </i>
    <i r="2">
      <x v="47"/>
    </i>
    <i r="2">
      <x v="48"/>
    </i>
    <i r="1">
      <x v="2"/>
    </i>
    <i r="2">
      <x v="11"/>
    </i>
    <i r="2">
      <x v="12"/>
    </i>
    <i r="2">
      <x v="20"/>
    </i>
    <i r="2">
      <x v="29"/>
    </i>
    <i r="2">
      <x v="35"/>
    </i>
    <i r="2">
      <x v="3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0" hier="-1"/>
    <pageField fld="18" item="2" hier="-1"/>
    <pageField fld="17" hier="-1"/>
  </pageFields>
  <dataFields count="3">
    <dataField name="Suma de Total Venta USD" fld="12" baseField="0" baseItem="0"/>
    <dataField name="Suma de Renta after COM USD" fld="28" baseField="0" baseItem="0"/>
    <dataField name="Suma de Rentabilidad en USD" fld="15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43C9A-EED6-441C-BBBB-584503248FC3}" name="TablaDinámica1" cacheId="407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:D44" firstHeaderRow="0" firstDataRow="1" firstDataCol="1" rowPageCount="3" colPageCount="1"/>
  <pivotFields count="38">
    <pivotField axis="axisPage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1">
        <item x="46"/>
        <item x="34"/>
        <item x="45"/>
        <item x="44"/>
        <item x="15"/>
        <item x="14"/>
        <item x="42"/>
        <item x="32"/>
        <item x="26"/>
        <item x="12"/>
        <item x="23"/>
        <item x="1"/>
        <item x="35"/>
        <item x="13"/>
        <item x="43"/>
        <item x="29"/>
        <item x="11"/>
        <item x="41"/>
        <item x="37"/>
        <item x="36"/>
        <item x="10"/>
        <item x="38"/>
        <item x="40"/>
        <item x="18"/>
        <item x="25"/>
        <item x="39"/>
        <item x="2"/>
        <item x="7"/>
        <item x="3"/>
        <item x="24"/>
        <item x="20"/>
        <item x="0"/>
        <item x="22"/>
        <item x="8"/>
        <item x="33"/>
        <item x="9"/>
        <item x="16"/>
        <item x="19"/>
        <item x="21"/>
        <item x="4"/>
        <item x="30"/>
        <item x="17"/>
        <item x="5"/>
        <item m="1" x="49"/>
        <item x="28"/>
        <item x="31"/>
        <item m="1" x="48"/>
        <item x="6"/>
        <item x="27"/>
        <item x="4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axis="axisPage" showAll="0">
      <items count="14">
        <item x="4"/>
        <item x="5"/>
        <item x="6"/>
        <item x="7"/>
        <item x="8"/>
        <item x="9"/>
        <item x="10"/>
        <item x="11"/>
        <item x="0"/>
        <item x="1"/>
        <item x="2"/>
        <item x="3"/>
        <item x="12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m="1" x="3"/>
        <item x="1"/>
        <item x="0"/>
        <item x="2"/>
        <item t="default"/>
      </items>
    </pivotField>
    <pivotField axis="axisRow" showAll="0">
      <items count="5">
        <item m="1"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3">
    <field x="24"/>
    <field x="25"/>
    <field x="6"/>
  </rowFields>
  <rowItems count="39">
    <i>
      <x v="1"/>
    </i>
    <i r="1">
      <x v="1"/>
    </i>
    <i r="2">
      <x/>
    </i>
    <i r="2">
      <x v="1"/>
    </i>
    <i r="2">
      <x v="2"/>
    </i>
    <i r="2">
      <x v="3"/>
    </i>
    <i r="2">
      <x v="40"/>
    </i>
    <i r="2">
      <x v="42"/>
    </i>
    <i r="1">
      <x v="2"/>
    </i>
    <i r="2">
      <x v="4"/>
    </i>
    <i r="2">
      <x v="10"/>
    </i>
    <i r="2">
      <x v="15"/>
    </i>
    <i r="2">
      <x v="19"/>
    </i>
    <i r="2">
      <x v="21"/>
    </i>
    <i r="2">
      <x v="36"/>
    </i>
    <i>
      <x v="2"/>
    </i>
    <i r="1">
      <x v="1"/>
    </i>
    <i r="2">
      <x v="8"/>
    </i>
    <i r="2">
      <x v="9"/>
    </i>
    <i r="2">
      <x v="18"/>
    </i>
    <i r="2">
      <x v="25"/>
    </i>
    <i r="2">
      <x v="27"/>
    </i>
    <i r="2">
      <x v="30"/>
    </i>
    <i r="2">
      <x v="32"/>
    </i>
    <i r="2">
      <x v="33"/>
    </i>
    <i r="2">
      <x v="34"/>
    </i>
    <i r="2">
      <x v="37"/>
    </i>
    <i r="2">
      <x v="38"/>
    </i>
    <i r="2">
      <x v="41"/>
    </i>
    <i r="2">
      <x v="47"/>
    </i>
    <i r="2">
      <x v="48"/>
    </i>
    <i r="1">
      <x v="2"/>
    </i>
    <i r="2">
      <x v="11"/>
    </i>
    <i r="2">
      <x v="12"/>
    </i>
    <i r="2">
      <x v="20"/>
    </i>
    <i r="2">
      <x v="29"/>
    </i>
    <i r="2">
      <x v="35"/>
    </i>
    <i r="2">
      <x v="3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0" hier="-1"/>
    <pageField fld="18" item="2" hier="-1"/>
    <pageField fld="17" item="0" hier="-1"/>
  </pageFields>
  <dataFields count="3">
    <dataField name="Suma de Total Venta USD" fld="12" baseField="0" baseItem="0"/>
    <dataField name="Suma de Renta after COM USD" fld="28" baseField="0" baseItem="0"/>
    <dataField name="Suma de Rentabilidad en USD" fld="15" baseField="0" baseItem="0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573EB-0B07-49CB-8BC9-CF67BA838AE6}" name="Tabla dinámica1" cacheId="400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5:I31" firstHeaderRow="0" firstDataRow="1" firstDataCol="3" rowPageCount="3" colPageCount="1"/>
  <pivotFields count="31">
    <pivotField axis="axisPage" compact="0" outline="0" showAll="0">
      <items count="4">
        <item x="0"/>
        <item x="1"/>
        <item m="1" x="2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44">
        <item x="26"/>
        <item m="1" x="42"/>
        <item x="27"/>
        <item x="35"/>
        <item x="12"/>
        <item x="11"/>
        <item x="30"/>
        <item x="36"/>
        <item x="32"/>
        <item x="9"/>
        <item x="23"/>
        <item x="0"/>
        <item m="1" x="40"/>
        <item x="10"/>
        <item m="1" x="41"/>
        <item x="24"/>
        <item x="8"/>
        <item x="31"/>
        <item x="33"/>
        <item x="7"/>
        <item x="16"/>
        <item x="38"/>
        <item x="1"/>
        <item x="4"/>
        <item x="14"/>
        <item x="21"/>
        <item x="17"/>
        <item x="34"/>
        <item x="19"/>
        <item x="6"/>
        <item x="25"/>
        <item x="20"/>
        <item x="13"/>
        <item x="28"/>
        <item x="18"/>
        <item x="2"/>
        <item x="29"/>
        <item x="15"/>
        <item x="3"/>
        <item m="1" x="39"/>
        <item x="37"/>
        <item x="5"/>
        <item x="2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axis="axisPage" compact="0" outline="0" showAll="0">
      <items count="13">
        <item h="1" x="4"/>
        <item h="1" x="5"/>
        <item h="1" x="6"/>
        <item h="1" x="7"/>
        <item h="1" x="8"/>
        <item h="1" x="9"/>
        <item h="1" x="10"/>
        <item h="1" x="11"/>
        <item h="1" x="0"/>
        <item h="1" x="1"/>
        <item x="2"/>
        <item h="1" x="3"/>
        <item t="default"/>
      </items>
    </pivotField>
    <pivotField axis="axisPage" compact="0" outline="0" showAll="0">
      <items count="4">
        <item h="1"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sd="0" m="1" x="4"/>
        <item x="1"/>
        <item x="0"/>
        <item m="1" x="3"/>
        <item m="1" x="2"/>
        <item t="default"/>
      </items>
    </pivotField>
    <pivotField axis="axisRow" compact="0" outline="0" showAll="0">
      <items count="4">
        <item x="1"/>
        <item x="0"/>
        <item m="1"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</pivotFields>
  <rowFields count="3">
    <field x="24"/>
    <field x="25"/>
    <field x="6"/>
  </rowFields>
  <rowItems count="26">
    <i>
      <x v="1"/>
      <x/>
      <x/>
    </i>
    <i r="2">
      <x v="2"/>
    </i>
    <i r="2">
      <x v="3"/>
    </i>
    <i r="2">
      <x v="6"/>
    </i>
    <i r="2">
      <x v="7"/>
    </i>
    <i r="2">
      <x v="36"/>
    </i>
    <i t="default" r="1">
      <x/>
    </i>
    <i r="1">
      <x v="1"/>
      <x v="4"/>
    </i>
    <i r="2">
      <x v="10"/>
    </i>
    <i r="2">
      <x v="32"/>
    </i>
    <i t="default" r="1">
      <x v="1"/>
    </i>
    <i t="default">
      <x v="1"/>
    </i>
    <i>
      <x v="2"/>
      <x/>
      <x v="18"/>
    </i>
    <i r="2">
      <x v="22"/>
    </i>
    <i r="2">
      <x v="29"/>
    </i>
    <i r="2">
      <x v="30"/>
    </i>
    <i r="2">
      <x v="33"/>
    </i>
    <i r="2">
      <x v="41"/>
    </i>
    <i r="2">
      <x v="42"/>
    </i>
    <i t="default" r="1">
      <x/>
    </i>
    <i r="1">
      <x v="1"/>
      <x v="19"/>
    </i>
    <i r="2">
      <x v="31"/>
    </i>
    <i r="2">
      <x v="35"/>
    </i>
    <i t="default" r="1">
      <x v="1"/>
    </i>
    <i t="default"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0" hier="-1"/>
    <pageField fld="18" item="1" hier="-1"/>
    <pageField fld="17" item="10" hier="-1"/>
  </pageFields>
  <dataFields count="6">
    <dataField name="Suma de Total Venta EUR" fld="11" baseField="0" baseItem="0"/>
    <dataField name="Suma de Total Venta USD" fld="12" baseField="0" baseItem="0"/>
    <dataField name="Suma de Rentabilidad en EUR" fld="14" baseField="0" baseItem="0"/>
    <dataField name="Suma de Rentabilidad en USD" fld="15" baseField="0" baseItem="0"/>
    <dataField name="Suma de Renta after COM" fld="27" baseField="0" baseItem="0"/>
    <dataField name="Suma de % Rentabilidad" fld="16" baseField="0" baseItem="0" numFmtId="9"/>
  </dataFields>
  <formats count="1">
    <format dxfId="1">
      <pivotArea outline="0" fieldPosition="0">
        <references count="1">
          <reference field="4294967294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198F5D-145A-4F9A-A30C-EEFFF99F2867}" name="Tabla1" displayName="Tabla1" ref="A3:AD4" totalsRowShown="0">
  <autoFilter ref="A3:AD4" xr:uid="{42198F5D-145A-4F9A-A30C-EEFFF99F2867}"/>
  <tableColumns count="30">
    <tableColumn id="1" xr3:uid="{1A81CD83-3817-42C3-9662-7C34AB6098FD}" name="Compañia"/>
    <tableColumn id="2" xr3:uid="{9FB0B282-FBFD-4EA8-941F-363C07B2567A}" name="folio"/>
    <tableColumn id="3" xr3:uid="{FF3219A7-0498-4051-A80F-B31524B970E6}" name="cerrada"/>
    <tableColumn id="4" xr3:uid="{D293B341-7609-4DDA-9F23-ACDD3A89F509}" name="fecha"/>
    <tableColumn id="5" xr3:uid="{64BD4CDD-CB43-40C8-A166-FBD9DDA19273}" name="fecha_inicio"/>
    <tableColumn id="6" xr3:uid="{5B784BCA-B232-4148-B281-49D5DC237751}" name="fecha_fin"/>
    <tableColumn id="7" xr3:uid="{D663A6C4-AE6C-4476-A498-57B079E6F799}" name="vendedor"/>
    <tableColumn id="8" xr3:uid="{FF963E28-9BC7-4171-AC71-C5099ACBB827}" name="Semana"/>
    <tableColumn id="9" xr3:uid="{36AE01FE-D334-4B9F-926F-368331528FE2}" name="usuarios_invitados"/>
    <tableColumn id="10" xr3:uid="{827B4E40-AE2B-4DF6-A904-E6A426D4AD42}" name="total_cliente"/>
    <tableColumn id="11" xr3:uid="{97A510CB-63D8-48FD-AC82-CB690664BB44}" name="moneda"/>
    <tableColumn id="12" xr3:uid="{F77662D3-203F-42A4-B116-9E7E7230C5D1}" name="Total Venta EUR"/>
    <tableColumn id="13" xr3:uid="{CBC7D0A5-FFC7-4400-A830-29B59A538419}" name="Total Venta USD"/>
    <tableColumn id="14" xr3:uid="{94778F4D-9977-4BEF-BDE5-8DFBF074A90C}" name="Rentabilidad"/>
    <tableColumn id="15" xr3:uid="{586FBB25-4083-4059-BA90-E62AF4B0DBAC}" name="Rentabilidad en EUR"/>
    <tableColumn id="16" xr3:uid="{A8D8C098-3C41-4901-8493-A3E87F5928D9}" name="Rentabilidad en USD"/>
    <tableColumn id="17" xr3:uid="{30FA67D3-DC31-48BB-B1B6-13F8C548C7C7}" name="% Rentabilidad"/>
    <tableColumn id="18" xr3:uid="{8286FFA2-F926-4923-BFDB-D231C07DFDFE}" name="Mes"/>
    <tableColumn id="19" xr3:uid="{8946F90E-7725-429D-A4DB-82F5F53ED523}" name="Año"/>
    <tableColumn id="20" xr3:uid="{87D15B18-A9A1-4C12-9F89-03BC76C25F49}" name="Mes Inicio"/>
    <tableColumn id="21" xr3:uid="{55DB9454-08CD-481F-BF10-BF00B6B46B50}" name="Año Inicio"/>
    <tableColumn id="22" xr3:uid="{8505B91C-9265-494D-9B0B-B4DA4A261625}" name="Fecha 45 dias fin"/>
    <tableColumn id="23" xr3:uid="{4EAF2152-42B3-4EFB-AEE8-53C89EA4A04D}" name="mes 45 dias fin"/>
    <tableColumn id="24" xr3:uid="{6090842A-8A2B-434B-A4E2-326BD0BFA614}" name="Año 45 dias fin"/>
    <tableColumn id="25" xr3:uid="{6B459ABB-59FD-48A5-B33D-57EEC0A294D8}" name="Oficina"/>
    <tableColumn id="26" xr3:uid="{07E8A46C-6162-43A7-925D-730E1140526D}" name="Linea de Negocio"/>
    <tableColumn id="27" xr3:uid="{B722ED0F-778C-4636-B348-B98E77B78080}" name="Comisionamiento"/>
    <tableColumn id="28" xr3:uid="{C1496F65-C663-43CD-8015-E387310E4565}" name="Renta after COM"/>
    <tableColumn id="29" xr3:uid="{892BF88B-A89D-4AC1-983D-3EBAEF393152}" name="Renta after COM USD"/>
    <tableColumn id="30" xr3:uid="{0B3FF44B-8778-4CE8-A94B-7C1AA2596585}" name="Fecha Incorpora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pivotTable" Target="../pivotTables/pivotTable14.xml"/></Relationships>
</file>

<file path=xl/worksheets/_rels/sheet10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54B68-0E2F-4FB6-8FC3-C684DBB594E5}">
  <dimension ref="A1:O163"/>
  <sheetViews>
    <sheetView topLeftCell="A2" zoomScale="95" workbookViewId="0">
      <selection activeCell="E51" sqref="E51"/>
    </sheetView>
  </sheetViews>
  <sheetFormatPr defaultColWidth="8.5703125" defaultRowHeight="14.45"/>
  <cols>
    <col min="1" max="1" width="22.85546875" bestFit="1" customWidth="1"/>
    <col min="2" max="2" width="24.7109375" bestFit="1" customWidth="1"/>
    <col min="3" max="3" width="9.42578125" bestFit="1" customWidth="1"/>
    <col min="4" max="4" width="18" bestFit="1" customWidth="1"/>
    <col min="5" max="5" width="10.42578125" bestFit="1" customWidth="1"/>
    <col min="6" max="7" width="9.42578125" bestFit="1" customWidth="1"/>
    <col min="8" max="8" width="19.42578125" bestFit="1" customWidth="1"/>
    <col min="9" max="9" width="22.85546875" bestFit="1" customWidth="1"/>
    <col min="10" max="10" width="27" bestFit="1" customWidth="1"/>
    <col min="11" max="11" width="23.42578125" bestFit="1" customWidth="1"/>
    <col min="12" max="12" width="21.28515625" bestFit="1" customWidth="1"/>
    <col min="13" max="13" width="12.140625" bestFit="1" customWidth="1"/>
    <col min="14" max="14" width="10.42578125" bestFit="1" customWidth="1"/>
    <col min="15" max="15" width="13.42578125" bestFit="1" customWidth="1"/>
  </cols>
  <sheetData>
    <row r="1" spans="1:12">
      <c r="A1" s="19" t="s">
        <v>0</v>
      </c>
      <c r="B1" s="7" t="s">
        <v>1</v>
      </c>
      <c r="H1" s="19" t="s">
        <v>0</v>
      </c>
      <c r="I1" s="7" t="s">
        <v>1</v>
      </c>
    </row>
    <row r="2" spans="1:12">
      <c r="A2" s="19" t="s">
        <v>2</v>
      </c>
      <c r="B2" s="20">
        <v>2025</v>
      </c>
      <c r="C2" s="9" t="s">
        <v>3</v>
      </c>
      <c r="D2" s="9" t="s">
        <v>4</v>
      </c>
      <c r="H2" s="19" t="s">
        <v>2</v>
      </c>
      <c r="I2" s="20">
        <v>2025</v>
      </c>
      <c r="J2" s="9" t="s">
        <v>5</v>
      </c>
      <c r="K2" s="9" t="s">
        <v>6</v>
      </c>
    </row>
    <row r="3" spans="1:12">
      <c r="A3" s="19" t="s">
        <v>7</v>
      </c>
      <c r="B3" s="20">
        <v>11</v>
      </c>
      <c r="H3" s="19" t="s">
        <v>7</v>
      </c>
      <c r="I3" s="7" t="s">
        <v>1</v>
      </c>
    </row>
    <row r="5" spans="1:12">
      <c r="A5" s="19" t="s">
        <v>8</v>
      </c>
      <c r="B5" s="7" t="s">
        <v>9</v>
      </c>
      <c r="C5" s="7" t="s">
        <v>10</v>
      </c>
      <c r="D5" s="7" t="s">
        <v>11</v>
      </c>
      <c r="E5" s="7" t="s">
        <v>12</v>
      </c>
      <c r="H5" s="19" t="s">
        <v>8</v>
      </c>
      <c r="I5" s="7" t="s">
        <v>9</v>
      </c>
      <c r="J5" s="7" t="s">
        <v>10</v>
      </c>
      <c r="K5" s="7" t="s">
        <v>11</v>
      </c>
      <c r="L5" s="1" t="s">
        <v>12</v>
      </c>
    </row>
    <row r="6" spans="1:12">
      <c r="A6" s="20" t="s">
        <v>13</v>
      </c>
      <c r="B6" s="7">
        <v>432865.78420000005</v>
      </c>
      <c r="C6" s="7">
        <v>46479.091799999995</v>
      </c>
      <c r="D6" s="7">
        <v>42318.728574000001</v>
      </c>
      <c r="E6" s="25">
        <v>0.10737529621543136</v>
      </c>
      <c r="H6" s="20" t="s">
        <v>13</v>
      </c>
      <c r="I6" s="7">
        <v>3631353.1711300001</v>
      </c>
      <c r="J6" s="7">
        <v>537775.09404</v>
      </c>
      <c r="K6" s="7">
        <v>475078.46863919997</v>
      </c>
      <c r="L6" s="1">
        <v>0.14809220384164834</v>
      </c>
    </row>
    <row r="7" spans="1:12">
      <c r="A7" s="21" t="s">
        <v>14</v>
      </c>
      <c r="B7" s="7">
        <v>86793.603600000002</v>
      </c>
      <c r="C7" s="7">
        <v>2747.96</v>
      </c>
      <c r="D7" s="7">
        <v>1648.7759999999998</v>
      </c>
      <c r="E7" s="25">
        <v>3.1660858473676737E-2</v>
      </c>
      <c r="F7" s="7"/>
      <c r="H7" s="21" t="s">
        <v>14</v>
      </c>
      <c r="I7" s="7">
        <v>535077.23540000001</v>
      </c>
      <c r="J7" s="7">
        <v>64944.8946</v>
      </c>
      <c r="K7" s="7">
        <v>37562.612759999996</v>
      </c>
      <c r="L7" s="1">
        <v>0.12137480405319447</v>
      </c>
    </row>
    <row r="8" spans="1:12">
      <c r="A8" s="22" t="s">
        <v>15</v>
      </c>
      <c r="B8" s="7">
        <v>11232.69</v>
      </c>
      <c r="C8" s="7">
        <v>587.51</v>
      </c>
      <c r="D8" s="7">
        <v>352.50599999999997</v>
      </c>
      <c r="E8" s="25">
        <v>5.2303588899898418E-2</v>
      </c>
      <c r="F8" s="8"/>
      <c r="H8" s="22" t="s">
        <v>15</v>
      </c>
      <c r="I8" s="7">
        <v>63600.61</v>
      </c>
      <c r="J8" s="7">
        <v>3533.51</v>
      </c>
      <c r="K8" s="7">
        <v>2120.1059999999998</v>
      </c>
      <c r="L8" s="1">
        <v>5.5557800467637024E-2</v>
      </c>
    </row>
    <row r="9" spans="1:12">
      <c r="A9" s="22" t="s">
        <v>16</v>
      </c>
      <c r="B9" s="7">
        <v>23235.93</v>
      </c>
      <c r="C9" s="7">
        <v>1915.45</v>
      </c>
      <c r="D9" s="7">
        <v>1149.27</v>
      </c>
      <c r="E9" s="25">
        <v>8.2434832606226652E-2</v>
      </c>
      <c r="H9" s="22" t="s">
        <v>17</v>
      </c>
      <c r="I9" s="7">
        <v>2280.7199999999998</v>
      </c>
      <c r="J9" s="7">
        <v>197.79999999999998</v>
      </c>
      <c r="K9" s="7">
        <v>118.67999999999998</v>
      </c>
      <c r="L9" s="1">
        <v>8.6726998491704371E-2</v>
      </c>
    </row>
    <row r="10" spans="1:12">
      <c r="A10" s="22" t="s">
        <v>18</v>
      </c>
      <c r="B10" s="7">
        <v>1159.07</v>
      </c>
      <c r="C10" s="7">
        <v>0</v>
      </c>
      <c r="D10" s="7">
        <v>0</v>
      </c>
      <c r="E10" s="25">
        <v>0</v>
      </c>
      <c r="H10" s="22" t="s">
        <v>16</v>
      </c>
      <c r="I10" s="7">
        <v>91282.33</v>
      </c>
      <c r="J10" s="7">
        <v>9693.0400000000009</v>
      </c>
      <c r="K10" s="7">
        <v>5815.8240000000005</v>
      </c>
      <c r="L10" s="1">
        <v>0.10618747352307945</v>
      </c>
    </row>
    <row r="11" spans="1:12">
      <c r="A11" s="22" t="s">
        <v>19</v>
      </c>
      <c r="B11" s="7">
        <v>21819.08</v>
      </c>
      <c r="C11" s="7">
        <v>0</v>
      </c>
      <c r="D11" s="7">
        <v>0</v>
      </c>
      <c r="E11" s="25">
        <v>0</v>
      </c>
      <c r="F11" s="7"/>
      <c r="H11" s="22" t="s">
        <v>18</v>
      </c>
      <c r="I11" s="7">
        <v>7704.7699999999995</v>
      </c>
      <c r="J11" s="7">
        <v>865</v>
      </c>
      <c r="K11" s="7">
        <v>519</v>
      </c>
      <c r="L11" s="1">
        <v>0.11226811442781551</v>
      </c>
    </row>
    <row r="12" spans="1:12">
      <c r="A12" s="22" t="s">
        <v>20</v>
      </c>
      <c r="B12" s="7">
        <v>23319.329999999998</v>
      </c>
      <c r="C12" s="7">
        <v>86</v>
      </c>
      <c r="D12" s="7">
        <v>51.6</v>
      </c>
      <c r="E12" s="25">
        <v>3.687927569102543E-3</v>
      </c>
      <c r="H12" s="22" t="s">
        <v>19</v>
      </c>
      <c r="I12" s="7">
        <v>91448.13</v>
      </c>
      <c r="J12" s="7">
        <v>14043.24</v>
      </c>
      <c r="K12" s="7">
        <v>7021.62</v>
      </c>
      <c r="L12" s="1">
        <v>0.15356508656874668</v>
      </c>
    </row>
    <row r="13" spans="1:12">
      <c r="A13" s="22" t="s">
        <v>21</v>
      </c>
      <c r="B13" s="7">
        <v>6027.5036000000009</v>
      </c>
      <c r="C13" s="7">
        <v>159</v>
      </c>
      <c r="D13" s="7">
        <v>95.4</v>
      </c>
      <c r="E13" s="25">
        <v>2.6379080055630322E-2</v>
      </c>
      <c r="H13" s="22" t="s">
        <v>20</v>
      </c>
      <c r="I13" s="7">
        <v>23319.329999999998</v>
      </c>
      <c r="J13" s="7">
        <v>86</v>
      </c>
      <c r="K13" s="7">
        <v>51.6</v>
      </c>
      <c r="L13" s="1">
        <v>3.687927569102543E-3</v>
      </c>
    </row>
    <row r="14" spans="1:12">
      <c r="A14" s="21" t="s">
        <v>22</v>
      </c>
      <c r="B14" s="7">
        <v>346072.18060000002</v>
      </c>
      <c r="C14" s="7">
        <v>43731.131799999996</v>
      </c>
      <c r="D14" s="7">
        <v>40669.952574000003</v>
      </c>
      <c r="E14" s="25">
        <v>0.12636419293854095</v>
      </c>
      <c r="H14" s="22" t="s">
        <v>23</v>
      </c>
      <c r="I14" s="7">
        <v>78838.929999999993</v>
      </c>
      <c r="J14" s="7">
        <v>9227.17</v>
      </c>
      <c r="K14" s="7">
        <v>5536.3019999999997</v>
      </c>
      <c r="L14" s="1">
        <v>0.11703824493812892</v>
      </c>
    </row>
    <row r="15" spans="1:12">
      <c r="A15" s="22" t="s">
        <v>24</v>
      </c>
      <c r="B15" s="7">
        <v>145831.08919999999</v>
      </c>
      <c r="C15" s="7">
        <v>15546.3236</v>
      </c>
      <c r="D15" s="7">
        <v>14458.080947999999</v>
      </c>
      <c r="E15" s="25">
        <v>0.10660500230289716</v>
      </c>
      <c r="H15" s="22" t="s">
        <v>25</v>
      </c>
      <c r="I15" s="7">
        <v>142435.6</v>
      </c>
      <c r="J15" s="7">
        <v>24794.39</v>
      </c>
      <c r="K15" s="7">
        <v>14876.634</v>
      </c>
      <c r="L15" s="1">
        <v>0.17407438870619424</v>
      </c>
    </row>
    <row r="16" spans="1:12">
      <c r="A16" s="22" t="s">
        <v>26</v>
      </c>
      <c r="B16" s="7">
        <v>91604.19</v>
      </c>
      <c r="C16" s="7">
        <v>14468.631399999998</v>
      </c>
      <c r="D16" s="7">
        <v>13455.827201999999</v>
      </c>
      <c r="E16" s="25">
        <v>0.15794726638595896</v>
      </c>
      <c r="F16" s="7"/>
      <c r="H16" s="22" t="s">
        <v>21</v>
      </c>
      <c r="I16" s="7">
        <v>34166.815399999999</v>
      </c>
      <c r="J16" s="7">
        <v>2504.7446</v>
      </c>
      <c r="K16" s="7">
        <v>1502.8467599999999</v>
      </c>
      <c r="L16" s="1">
        <v>7.3309278920973123E-2</v>
      </c>
    </row>
    <row r="17" spans="1:12">
      <c r="A17" s="22" t="s">
        <v>27</v>
      </c>
      <c r="B17" s="7">
        <v>73340.7</v>
      </c>
      <c r="C17" s="7">
        <v>9493.66</v>
      </c>
      <c r="D17" s="7">
        <v>8829.1038000000008</v>
      </c>
      <c r="E17" s="25">
        <v>0.12944599656125452</v>
      </c>
      <c r="H17" s="21" t="s">
        <v>28</v>
      </c>
      <c r="I17" s="7">
        <v>94780.1</v>
      </c>
      <c r="J17" s="7">
        <v>17047.919999999998</v>
      </c>
      <c r="K17" s="7">
        <v>13638.335999999999</v>
      </c>
      <c r="L17" s="1">
        <v>0.17986813687683381</v>
      </c>
    </row>
    <row r="18" spans="1:12">
      <c r="A18" s="22" t="s">
        <v>29</v>
      </c>
      <c r="B18" s="7">
        <v>35296.201399999998</v>
      </c>
      <c r="C18" s="7">
        <v>4222.5168000000003</v>
      </c>
      <c r="D18" s="7">
        <v>3926.9406239999994</v>
      </c>
      <c r="E18" s="25">
        <v>0.11963091303077165</v>
      </c>
      <c r="H18" s="22" t="s">
        <v>30</v>
      </c>
      <c r="I18" s="7">
        <v>60699</v>
      </c>
      <c r="J18" s="7">
        <v>12723.68</v>
      </c>
      <c r="K18" s="7">
        <v>10178.944</v>
      </c>
      <c r="L18" s="1">
        <v>0.20961926885121665</v>
      </c>
    </row>
    <row r="19" spans="1:12">
      <c r="A19" s="20" t="s">
        <v>31</v>
      </c>
      <c r="B19" s="7">
        <v>713264.47204999987</v>
      </c>
      <c r="C19" s="7">
        <v>67722.718400000012</v>
      </c>
      <c r="D19" s="7">
        <v>37231.677860500007</v>
      </c>
      <c r="E19" s="25">
        <v>9.4947555996105493E-2</v>
      </c>
      <c r="H19" s="22" t="s">
        <v>32</v>
      </c>
      <c r="I19" s="7">
        <v>34081.1</v>
      </c>
      <c r="J19" s="7">
        <v>4324.24</v>
      </c>
      <c r="K19" s="7">
        <v>3459.3919999999998</v>
      </c>
      <c r="L19" s="1">
        <v>0.12688088119221505</v>
      </c>
    </row>
    <row r="20" spans="1:12">
      <c r="A20" s="21" t="s">
        <v>14</v>
      </c>
      <c r="B20" s="7">
        <v>470692.02619999991</v>
      </c>
      <c r="C20" s="7">
        <v>49483.540959999998</v>
      </c>
      <c r="D20" s="7">
        <v>19783.261500000004</v>
      </c>
      <c r="E20" s="25">
        <v>0.10512933766796834</v>
      </c>
      <c r="H20" s="21" t="s">
        <v>22</v>
      </c>
      <c r="I20" s="7">
        <v>3001495.8357300004</v>
      </c>
      <c r="J20" s="7">
        <v>455782.27944000001</v>
      </c>
      <c r="K20" s="7">
        <v>423877.51987919991</v>
      </c>
      <c r="L20" s="1">
        <v>0.15185171140813805</v>
      </c>
    </row>
    <row r="21" spans="1:12">
      <c r="A21" s="22" t="s">
        <v>33</v>
      </c>
      <c r="B21" s="7">
        <v>3905.8879999999999</v>
      </c>
      <c r="C21" s="7">
        <v>468.70655999999997</v>
      </c>
      <c r="D21" s="7">
        <v>234.35327999999998</v>
      </c>
      <c r="E21" s="25">
        <v>0.12</v>
      </c>
      <c r="H21" s="22" t="s">
        <v>24</v>
      </c>
      <c r="I21" s="7">
        <v>1479952.1523300002</v>
      </c>
      <c r="J21" s="7">
        <v>255201.15304000003</v>
      </c>
      <c r="K21" s="7">
        <v>237337.07232719997</v>
      </c>
      <c r="L21" s="1">
        <v>0.17243878637442273</v>
      </c>
    </row>
    <row r="22" spans="1:12">
      <c r="A22" s="22" t="s">
        <v>34</v>
      </c>
      <c r="B22" s="7">
        <v>13703.274399999998</v>
      </c>
      <c r="C22" s="7">
        <v>1663.7646</v>
      </c>
      <c r="D22" s="7">
        <v>831.88229999999999</v>
      </c>
      <c r="E22" s="25">
        <v>0.1214136527836004</v>
      </c>
      <c r="H22" s="22" t="s">
        <v>26</v>
      </c>
      <c r="I22" s="7">
        <v>768576.72120000003</v>
      </c>
      <c r="J22" s="7">
        <v>118109.7686</v>
      </c>
      <c r="K22" s="7">
        <v>109842.08479799997</v>
      </c>
      <c r="L22" s="1">
        <v>0.15367336186762456</v>
      </c>
    </row>
    <row r="23" spans="1:12">
      <c r="A23" s="22" t="s">
        <v>35</v>
      </c>
      <c r="B23" s="7">
        <v>90859.662199999992</v>
      </c>
      <c r="C23" s="7">
        <v>9652.4680000000008</v>
      </c>
      <c r="D23" s="7">
        <v>4826.2340000000004</v>
      </c>
      <c r="E23" s="25">
        <v>0.10623490959886049</v>
      </c>
      <c r="H23" s="22" t="s">
        <v>27</v>
      </c>
      <c r="I23" s="7">
        <v>254278.45439999999</v>
      </c>
      <c r="J23" s="7">
        <v>28940.911400000001</v>
      </c>
      <c r="K23" s="7">
        <v>26915.047601999999</v>
      </c>
      <c r="L23" s="1">
        <v>0.11381582237586545</v>
      </c>
    </row>
    <row r="24" spans="1:12">
      <c r="A24" s="22" t="s">
        <v>36</v>
      </c>
      <c r="B24" s="7">
        <v>1355.962</v>
      </c>
      <c r="C24" s="7">
        <v>0</v>
      </c>
      <c r="D24" s="7">
        <v>0</v>
      </c>
      <c r="E24" s="25">
        <v>0</v>
      </c>
      <c r="H24" s="22" t="s">
        <v>29</v>
      </c>
      <c r="I24" s="7">
        <v>498688.50779999996</v>
      </c>
      <c r="J24" s="7">
        <v>53530.446400000008</v>
      </c>
      <c r="K24" s="7">
        <v>49783.315151999996</v>
      </c>
      <c r="L24" s="1">
        <v>0.10734245037278561</v>
      </c>
    </row>
    <row r="25" spans="1:12">
      <c r="A25" s="22" t="s">
        <v>37</v>
      </c>
      <c r="B25" s="7">
        <v>4730</v>
      </c>
      <c r="C25" s="7">
        <v>0</v>
      </c>
      <c r="D25" s="7">
        <v>0</v>
      </c>
      <c r="E25" s="25">
        <v>0</v>
      </c>
      <c r="H25" s="20" t="s">
        <v>31</v>
      </c>
      <c r="I25" s="7">
        <v>14266732.694486002</v>
      </c>
      <c r="J25" s="7">
        <v>1444924.1250180004</v>
      </c>
      <c r="K25" s="7">
        <v>882611.05575030006</v>
      </c>
      <c r="L25" s="1">
        <v>0.10127925965672933</v>
      </c>
    </row>
    <row r="26" spans="1:12">
      <c r="A26" s="22" t="s">
        <v>38</v>
      </c>
      <c r="B26" s="7">
        <v>153416.80180000002</v>
      </c>
      <c r="C26" s="7">
        <v>18820.429200000002</v>
      </c>
      <c r="D26" s="7">
        <v>7528.1716800000013</v>
      </c>
      <c r="E26" s="25">
        <v>0.1226751501738058</v>
      </c>
      <c r="H26" s="21" t="s">
        <v>14</v>
      </c>
      <c r="I26" s="7">
        <v>8513992.3299359996</v>
      </c>
      <c r="J26" s="7">
        <v>883288.54261799995</v>
      </c>
      <c r="K26" s="7">
        <v>329674.56842580001</v>
      </c>
      <c r="L26" s="1">
        <v>0.10374551777692749</v>
      </c>
    </row>
    <row r="27" spans="1:12">
      <c r="A27" s="22" t="s">
        <v>39</v>
      </c>
      <c r="B27" s="7">
        <v>20074.930799999998</v>
      </c>
      <c r="C27" s="7">
        <v>1897.0601999999997</v>
      </c>
      <c r="D27" s="7">
        <v>948.53009999999983</v>
      </c>
      <c r="E27" s="25">
        <v>9.4498965844504915E-2</v>
      </c>
      <c r="H27" s="22" t="s">
        <v>40</v>
      </c>
      <c r="I27" s="7">
        <v>229222.30299</v>
      </c>
      <c r="J27" s="7">
        <v>22411.224309999998</v>
      </c>
      <c r="K27" s="7">
        <v>11205.612154999999</v>
      </c>
      <c r="L27" s="1">
        <v>9.7770696907175325E-2</v>
      </c>
    </row>
    <row r="28" spans="1:12">
      <c r="A28" s="22" t="s">
        <v>41</v>
      </c>
      <c r="B28" s="7">
        <v>80464</v>
      </c>
      <c r="C28" s="7">
        <v>3350.8</v>
      </c>
      <c r="D28" s="7">
        <v>1675.4</v>
      </c>
      <c r="E28" s="25">
        <v>4.1643467886259694E-2</v>
      </c>
      <c r="F28" s="7"/>
      <c r="H28" s="22" t="s">
        <v>42</v>
      </c>
      <c r="I28" s="7">
        <v>21599.923400000003</v>
      </c>
      <c r="J28" s="7">
        <v>1886.797</v>
      </c>
      <c r="K28" s="7">
        <v>943.39850000000001</v>
      </c>
      <c r="L28" s="1">
        <v>8.7352022739117671E-2</v>
      </c>
    </row>
    <row r="29" spans="1:12">
      <c r="A29" s="22" t="s">
        <v>43</v>
      </c>
      <c r="B29" s="7">
        <v>8539.7999999999993</v>
      </c>
      <c r="C29" s="7">
        <v>1197.1199999999999</v>
      </c>
      <c r="D29" s="7">
        <v>598.55999999999995</v>
      </c>
      <c r="E29" s="25">
        <v>0.14018126888217522</v>
      </c>
      <c r="H29" s="22" t="s">
        <v>44</v>
      </c>
      <c r="I29" s="7">
        <v>227841.03939999995</v>
      </c>
      <c r="J29" s="7">
        <v>17722.619709999999</v>
      </c>
      <c r="K29" s="7">
        <v>8861.3098549999995</v>
      </c>
      <c r="L29" s="1">
        <v>7.7785019576240594E-2</v>
      </c>
    </row>
    <row r="30" spans="1:12">
      <c r="A30" s="22" t="s">
        <v>45</v>
      </c>
      <c r="B30" s="7">
        <v>87594.556799999991</v>
      </c>
      <c r="C30" s="7">
        <v>12114.871999999999</v>
      </c>
      <c r="D30" s="7">
        <v>3028.7180000000008</v>
      </c>
      <c r="E30" s="25">
        <v>0.13830621950244287</v>
      </c>
      <c r="H30" s="22" t="s">
        <v>46</v>
      </c>
      <c r="I30" s="7">
        <v>71071.545200000008</v>
      </c>
      <c r="J30" s="7">
        <v>6192.7358000000004</v>
      </c>
      <c r="K30" s="7">
        <v>3096.3679000000002</v>
      </c>
      <c r="L30" s="1">
        <v>8.7133828068226657E-2</v>
      </c>
    </row>
    <row r="31" spans="1:12">
      <c r="A31" s="22" t="s">
        <v>47</v>
      </c>
      <c r="B31" s="7">
        <v>6047.1502</v>
      </c>
      <c r="C31" s="7">
        <v>318.32040000000001</v>
      </c>
      <c r="D31" s="7">
        <v>111.41213999999998</v>
      </c>
      <c r="E31" s="25">
        <v>5.2639737640384723E-2</v>
      </c>
      <c r="H31" s="22" t="s">
        <v>33</v>
      </c>
      <c r="I31" s="7">
        <v>5858.8320000000003</v>
      </c>
      <c r="J31" s="7">
        <v>703.05983999999989</v>
      </c>
      <c r="K31" s="7">
        <v>351.52991999999995</v>
      </c>
      <c r="L31" s="1">
        <v>0.11999999999999998</v>
      </c>
    </row>
    <row r="32" spans="1:12">
      <c r="A32" s="21" t="s">
        <v>22</v>
      </c>
      <c r="B32" s="7">
        <v>242572.44584999999</v>
      </c>
      <c r="C32" s="7">
        <v>18239.177439999999</v>
      </c>
      <c r="D32" s="7">
        <v>17448.416360499999</v>
      </c>
      <c r="E32" s="25">
        <v>7.5190639959489033E-2</v>
      </c>
      <c r="H32" s="22" t="s">
        <v>48</v>
      </c>
      <c r="I32" s="7">
        <v>4558.951</v>
      </c>
      <c r="J32" s="7">
        <v>383.17680000000001</v>
      </c>
      <c r="K32" s="7">
        <v>191.58840000000001</v>
      </c>
      <c r="L32" s="1">
        <v>8.4049335033432038E-2</v>
      </c>
    </row>
    <row r="33" spans="1:12">
      <c r="A33" s="22" t="s">
        <v>49</v>
      </c>
      <c r="B33" s="7">
        <v>9051.8096000000005</v>
      </c>
      <c r="C33" s="7">
        <v>368.2004</v>
      </c>
      <c r="D33" s="7">
        <v>368.2004</v>
      </c>
      <c r="E33" s="25">
        <v>4.0676993471007165E-2</v>
      </c>
      <c r="H33" s="22" t="s">
        <v>34</v>
      </c>
      <c r="I33" s="7">
        <v>450295.35739000002</v>
      </c>
      <c r="J33" s="7">
        <v>46838.952440000001</v>
      </c>
      <c r="K33" s="7">
        <v>23419.47622</v>
      </c>
      <c r="L33" s="1">
        <v>0.1040182885994822</v>
      </c>
    </row>
    <row r="34" spans="1:12">
      <c r="A34" s="22" t="s">
        <v>50</v>
      </c>
      <c r="B34" s="7">
        <v>21674.683199999999</v>
      </c>
      <c r="C34" s="7">
        <v>1658.4498000000001</v>
      </c>
      <c r="D34" s="7">
        <v>1658.4498000000001</v>
      </c>
      <c r="E34" s="25">
        <v>7.6515526649081553E-2</v>
      </c>
      <c r="H34" s="22" t="s">
        <v>35</v>
      </c>
      <c r="I34" s="7">
        <v>1297804.7853599996</v>
      </c>
      <c r="J34" s="7">
        <v>128592.52419999996</v>
      </c>
      <c r="K34" s="7">
        <v>64296.262099999978</v>
      </c>
      <c r="L34" s="1">
        <v>9.9084643276553738E-2</v>
      </c>
    </row>
    <row r="35" spans="1:12">
      <c r="A35" s="22" t="s">
        <v>51</v>
      </c>
      <c r="B35" s="7">
        <v>10679.82605</v>
      </c>
      <c r="C35" s="7">
        <v>365.95864999999998</v>
      </c>
      <c r="D35" s="7">
        <v>365.95864999999998</v>
      </c>
      <c r="E35" s="25">
        <v>3.4266349310062026E-2</v>
      </c>
      <c r="H35" s="22" t="s">
        <v>36</v>
      </c>
      <c r="I35" s="7">
        <v>51054.8554</v>
      </c>
      <c r="J35" s="7">
        <v>3463.6035899999997</v>
      </c>
      <c r="K35" s="7">
        <v>1731.8017949999999</v>
      </c>
      <c r="L35" s="1">
        <v>6.7840826555352451E-2</v>
      </c>
    </row>
    <row r="36" spans="1:12">
      <c r="A36" s="22" t="s">
        <v>52</v>
      </c>
      <c r="B36" s="7">
        <v>247.47359999999998</v>
      </c>
      <c r="C36" s="7">
        <v>31.347000000000001</v>
      </c>
      <c r="D36" s="7">
        <v>31.347000000000001</v>
      </c>
      <c r="E36" s="25">
        <v>0.12666805671392828</v>
      </c>
      <c r="H36" s="22" t="s">
        <v>37</v>
      </c>
      <c r="I36" s="7">
        <v>407749.24105000001</v>
      </c>
      <c r="J36" s="7">
        <v>15862.661829999999</v>
      </c>
      <c r="K36" s="7">
        <v>6345.0647319999989</v>
      </c>
      <c r="L36" s="1">
        <v>3.8902983091156383E-2</v>
      </c>
    </row>
    <row r="37" spans="1:12">
      <c r="A37" s="22" t="s">
        <v>53</v>
      </c>
      <c r="B37" s="7">
        <v>126387.74859999999</v>
      </c>
      <c r="C37" s="7">
        <v>4396.8983900000003</v>
      </c>
      <c r="D37" s="7">
        <v>4177.0534705</v>
      </c>
      <c r="E37" s="25">
        <v>3.4788960470492951E-2</v>
      </c>
      <c r="H37" s="22" t="s">
        <v>38</v>
      </c>
      <c r="I37" s="7">
        <v>278013.26360000006</v>
      </c>
      <c r="J37" s="7">
        <v>31471.4856</v>
      </c>
      <c r="K37" s="7">
        <v>12588.594240000002</v>
      </c>
      <c r="L37" s="1">
        <v>0.11320138180630311</v>
      </c>
    </row>
    <row r="38" spans="1:12">
      <c r="A38" s="22" t="s">
        <v>54</v>
      </c>
      <c r="B38" s="7">
        <v>74530.904799999989</v>
      </c>
      <c r="C38" s="7">
        <v>11418.323200000001</v>
      </c>
      <c r="D38" s="7">
        <v>10847.40704</v>
      </c>
      <c r="E38" s="25">
        <v>0.15320253028781158</v>
      </c>
      <c r="H38" s="22" t="s">
        <v>39</v>
      </c>
      <c r="I38" s="7">
        <v>506795.77160000009</v>
      </c>
      <c r="J38" s="7">
        <v>50011.402399999999</v>
      </c>
      <c r="K38" s="7">
        <v>25005.7012</v>
      </c>
      <c r="L38" s="1">
        <v>9.8681569978592121E-2</v>
      </c>
    </row>
    <row r="39" spans="1:12">
      <c r="A39" s="20" t="s">
        <v>55</v>
      </c>
      <c r="B39" s="7">
        <v>1146130.2562500001</v>
      </c>
      <c r="C39" s="7">
        <v>114201.81019999999</v>
      </c>
      <c r="D39" s="7">
        <v>79550.406434500008</v>
      </c>
      <c r="E39" s="25">
        <v>9.9641214056816266E-2</v>
      </c>
      <c r="H39" s="22" t="s">
        <v>41</v>
      </c>
      <c r="I39" s="7">
        <v>80464</v>
      </c>
      <c r="J39" s="7">
        <v>3350.8</v>
      </c>
      <c r="K39" s="7">
        <v>1675.4</v>
      </c>
      <c r="L39" s="1">
        <v>4.1643467886259694E-2</v>
      </c>
    </row>
    <row r="40" spans="1:12">
      <c r="H40" s="22" t="s">
        <v>56</v>
      </c>
      <c r="I40" s="7">
        <v>98823.923460000005</v>
      </c>
      <c r="J40" s="7">
        <v>13599.221259999998</v>
      </c>
      <c r="K40" s="7">
        <v>6799.6106299999992</v>
      </c>
      <c r="L40" s="1">
        <v>0.13761061880430625</v>
      </c>
    </row>
    <row r="41" spans="1:12">
      <c r="H41" s="22" t="s">
        <v>57</v>
      </c>
      <c r="I41" s="7">
        <v>161385.8768</v>
      </c>
      <c r="J41" s="7">
        <v>27603.465279999997</v>
      </c>
      <c r="K41" s="7">
        <v>13801.732639999998</v>
      </c>
      <c r="L41" s="1">
        <v>0.17104015436374292</v>
      </c>
    </row>
    <row r="42" spans="1:12">
      <c r="H42" s="22" t="s">
        <v>58</v>
      </c>
      <c r="I42" s="7">
        <v>47837.656049999998</v>
      </c>
      <c r="J42" s="7">
        <v>4318.2572300000011</v>
      </c>
      <c r="K42" s="7">
        <v>2159.1286150000005</v>
      </c>
      <c r="L42" s="1">
        <v>9.0268996990290479E-2</v>
      </c>
    </row>
    <row r="43" spans="1:12">
      <c r="H43" s="22" t="s">
        <v>43</v>
      </c>
      <c r="I43" s="7">
        <v>397916.01340000005</v>
      </c>
      <c r="J43" s="7">
        <v>46064.2402</v>
      </c>
      <c r="K43" s="7">
        <v>23032.1201</v>
      </c>
      <c r="L43" s="1">
        <v>0.11576372563246029</v>
      </c>
    </row>
    <row r="44" spans="1:12">
      <c r="H44" s="22" t="s">
        <v>59</v>
      </c>
      <c r="I44" s="7">
        <v>52312.535799999998</v>
      </c>
      <c r="J44" s="7">
        <v>6580.3760000000002</v>
      </c>
      <c r="K44" s="7">
        <v>3290.1880000000001</v>
      </c>
      <c r="L44" s="1">
        <v>0.12578965824096031</v>
      </c>
    </row>
    <row r="45" spans="1:12">
      <c r="H45" s="22" t="s">
        <v>45</v>
      </c>
      <c r="I45" s="7">
        <v>3403067.2474800004</v>
      </c>
      <c r="J45" s="7">
        <v>388014.97271</v>
      </c>
      <c r="K45" s="7">
        <v>97003.743177500015</v>
      </c>
      <c r="L45" s="1">
        <v>0.1140191904809781</v>
      </c>
    </row>
    <row r="46" spans="1:12">
      <c r="H46" s="22" t="s">
        <v>47</v>
      </c>
      <c r="I46" s="7">
        <v>720319.20855599979</v>
      </c>
      <c r="J46" s="7">
        <v>68216.966417999996</v>
      </c>
      <c r="K46" s="7">
        <v>23875.938246299997</v>
      </c>
      <c r="L46" s="1">
        <v>9.4703800214841288E-2</v>
      </c>
    </row>
    <row r="47" spans="1:12">
      <c r="H47" s="21" t="s">
        <v>22</v>
      </c>
      <c r="I47" s="7">
        <v>5752740.364550001</v>
      </c>
      <c r="J47" s="7">
        <v>561635.58240000007</v>
      </c>
      <c r="K47" s="7">
        <v>552936.48732450011</v>
      </c>
      <c r="L47" s="1">
        <v>9.7629224823174154E-2</v>
      </c>
    </row>
    <row r="48" spans="1:12">
      <c r="H48" s="22" t="s">
        <v>49</v>
      </c>
      <c r="I48" s="7">
        <v>3230996.8417500011</v>
      </c>
      <c r="J48" s="7">
        <v>299913.30728000024</v>
      </c>
      <c r="K48" s="7">
        <v>299913.30728000024</v>
      </c>
      <c r="L48" s="1">
        <v>9.2823769867122041E-2</v>
      </c>
    </row>
    <row r="49" spans="1:12">
      <c r="H49" s="22" t="s">
        <v>50</v>
      </c>
      <c r="I49" s="7">
        <v>21674.683199999999</v>
      </c>
      <c r="J49" s="7">
        <v>1658.4498000000001</v>
      </c>
      <c r="K49" s="7">
        <v>1658.4498000000001</v>
      </c>
      <c r="L49" s="1">
        <v>7.6515526649081553E-2</v>
      </c>
    </row>
    <row r="50" spans="1:12">
      <c r="H50" s="22" t="s">
        <v>60</v>
      </c>
      <c r="I50" s="7">
        <v>5500</v>
      </c>
      <c r="J50" s="7">
        <v>2310</v>
      </c>
      <c r="K50" s="7">
        <v>2310</v>
      </c>
      <c r="L50" s="1">
        <v>0.42</v>
      </c>
    </row>
    <row r="51" spans="1:12">
      <c r="H51" s="22" t="s">
        <v>51</v>
      </c>
      <c r="I51" s="7">
        <v>363173.80365000002</v>
      </c>
      <c r="J51" s="7">
        <v>51230.796809999993</v>
      </c>
      <c r="K51" s="7">
        <v>51230.796809999993</v>
      </c>
      <c r="L51" s="1">
        <v>0.14106413043869331</v>
      </c>
    </row>
    <row r="52" spans="1:12">
      <c r="H52" s="22" t="s">
        <v>61</v>
      </c>
      <c r="I52" s="7">
        <v>1477.2736</v>
      </c>
      <c r="J52" s="7">
        <v>60.199999999999996</v>
      </c>
      <c r="K52" s="7">
        <v>60.199999999999996</v>
      </c>
      <c r="L52" s="1">
        <v>4.0750745156482859E-2</v>
      </c>
    </row>
    <row r="53" spans="1:12">
      <c r="H53" s="22" t="s">
        <v>52</v>
      </c>
      <c r="I53" s="7">
        <v>294050.25040000002</v>
      </c>
      <c r="J53" s="7">
        <v>32426.746999999996</v>
      </c>
      <c r="K53" s="7">
        <v>32426.746999999996</v>
      </c>
      <c r="L53" s="1">
        <v>0.11027620944341829</v>
      </c>
    </row>
    <row r="54" spans="1:12">
      <c r="H54" s="22" t="s">
        <v>62</v>
      </c>
      <c r="I54" s="7">
        <v>3724.2020000000002</v>
      </c>
      <c r="J54" s="7">
        <v>30.099999999999998</v>
      </c>
      <c r="K54" s="7">
        <v>30.099999999999998</v>
      </c>
      <c r="L54" s="1">
        <v>8.0822683624572449E-3</v>
      </c>
    </row>
    <row r="55" spans="1:12">
      <c r="H55" s="22" t="s">
        <v>53</v>
      </c>
      <c r="I55" s="7">
        <v>622215.35340000014</v>
      </c>
      <c r="J55" s="7">
        <v>60720.903590000002</v>
      </c>
      <c r="K55" s="7">
        <v>57684.858410500005</v>
      </c>
      <c r="L55" s="1">
        <v>9.758824377797809E-2</v>
      </c>
    </row>
    <row r="56" spans="1:12">
      <c r="H56" s="22" t="s">
        <v>54</v>
      </c>
      <c r="I56" s="7">
        <v>1207878.1981500008</v>
      </c>
      <c r="J56" s="7">
        <v>113260.99791999998</v>
      </c>
      <c r="K56" s="7">
        <v>107597.94802400001</v>
      </c>
      <c r="L56" s="1">
        <v>9.3768558860878315E-2</v>
      </c>
    </row>
    <row r="57" spans="1:12">
      <c r="H57" s="22" t="s">
        <v>63</v>
      </c>
      <c r="I57" s="7">
        <v>2049.7584000000002</v>
      </c>
      <c r="J57" s="7">
        <v>24.08</v>
      </c>
      <c r="K57" s="7">
        <v>24.08</v>
      </c>
      <c r="L57" s="1">
        <v>1.1747725975900377E-2</v>
      </c>
    </row>
    <row r="58" spans="1:12">
      <c r="H58" s="20" t="s">
        <v>55</v>
      </c>
      <c r="I58" s="7">
        <v>17898085.865616001</v>
      </c>
      <c r="J58" s="7">
        <v>1982699.2190580005</v>
      </c>
      <c r="K58" s="7">
        <v>1357689.5243895003</v>
      </c>
      <c r="L58" s="1">
        <v>0.11077716544353822</v>
      </c>
    </row>
    <row r="61" spans="1:12">
      <c r="A61" s="19" t="s">
        <v>64</v>
      </c>
      <c r="B61" s="7" t="s">
        <v>13</v>
      </c>
    </row>
    <row r="62" spans="1:12">
      <c r="A62" s="19" t="s">
        <v>0</v>
      </c>
      <c r="B62" s="7" t="s">
        <v>65</v>
      </c>
      <c r="C62" s="9" t="s">
        <v>66</v>
      </c>
      <c r="D62" s="9" t="s">
        <v>67</v>
      </c>
    </row>
    <row r="63" spans="1:12">
      <c r="A63" s="19" t="s">
        <v>68</v>
      </c>
      <c r="B63" s="20">
        <v>2025</v>
      </c>
    </row>
    <row r="65" spans="1:11">
      <c r="A65" s="19" t="s">
        <v>9</v>
      </c>
      <c r="B65" s="19" t="s">
        <v>69</v>
      </c>
      <c r="C65" s="7"/>
      <c r="D65" s="7"/>
      <c r="E65" s="7"/>
      <c r="F65" s="7"/>
      <c r="G65" s="7"/>
      <c r="H65" s="7"/>
      <c r="I65" s="7"/>
      <c r="J65" s="7"/>
      <c r="K65" s="7"/>
    </row>
    <row r="66" spans="1:11">
      <c r="A66" s="19" t="s">
        <v>8</v>
      </c>
      <c r="B66" s="23">
        <v>4</v>
      </c>
      <c r="C66" s="23">
        <v>5</v>
      </c>
      <c r="D66" s="23">
        <v>6</v>
      </c>
      <c r="E66" s="23">
        <v>7</v>
      </c>
      <c r="F66" s="23">
        <v>8</v>
      </c>
      <c r="G66" s="23">
        <v>9</v>
      </c>
      <c r="H66" s="23">
        <v>10</v>
      </c>
      <c r="I66" s="23">
        <v>11</v>
      </c>
      <c r="J66" s="23">
        <v>12</v>
      </c>
      <c r="K66" s="23" t="s">
        <v>55</v>
      </c>
    </row>
    <row r="67" spans="1:11">
      <c r="A67" s="20" t="s">
        <v>15</v>
      </c>
      <c r="B67" s="7"/>
      <c r="C67" s="7"/>
      <c r="D67" s="7"/>
      <c r="E67" s="7"/>
      <c r="F67" s="7"/>
      <c r="G67" s="7"/>
      <c r="H67" s="7">
        <v>528</v>
      </c>
      <c r="I67" s="7">
        <v>3532.19</v>
      </c>
      <c r="J67" s="7">
        <v>53747.42</v>
      </c>
      <c r="K67" s="7">
        <v>57807.61</v>
      </c>
    </row>
    <row r="68" spans="1:11">
      <c r="A68" s="20" t="s">
        <v>17</v>
      </c>
      <c r="B68" s="7"/>
      <c r="C68" s="7"/>
      <c r="D68" s="7"/>
      <c r="E68" s="7"/>
      <c r="F68" s="7"/>
      <c r="G68" s="7"/>
      <c r="H68" s="7">
        <v>2280.7199999999998</v>
      </c>
      <c r="I68" s="7"/>
      <c r="J68" s="7"/>
      <c r="K68" s="7">
        <v>2280.7199999999998</v>
      </c>
    </row>
    <row r="69" spans="1:11">
      <c r="A69" s="20" t="s">
        <v>18</v>
      </c>
      <c r="B69" s="7"/>
      <c r="C69" s="7"/>
      <c r="D69" s="7"/>
      <c r="E69" s="7"/>
      <c r="F69" s="7"/>
      <c r="G69" s="7"/>
      <c r="H69" s="7"/>
      <c r="I69" s="7">
        <v>6545.7</v>
      </c>
      <c r="J69" s="7">
        <v>1159.07</v>
      </c>
      <c r="K69" s="7">
        <v>7704.7699999999995</v>
      </c>
    </row>
    <row r="70" spans="1:11">
      <c r="A70" s="20" t="s">
        <v>24</v>
      </c>
      <c r="B70" s="7">
        <v>14793.67</v>
      </c>
      <c r="C70" s="7">
        <v>1164</v>
      </c>
      <c r="D70" s="7"/>
      <c r="E70" s="7">
        <v>13803.9</v>
      </c>
      <c r="F70" s="7">
        <v>25100.01</v>
      </c>
      <c r="G70" s="7"/>
      <c r="H70" s="7"/>
      <c r="I70" s="7">
        <v>26253</v>
      </c>
      <c r="J70" s="7">
        <v>17028.34</v>
      </c>
      <c r="K70" s="7">
        <v>98142.92</v>
      </c>
    </row>
    <row r="71" spans="1:11">
      <c r="A71" s="20" t="s">
        <v>19</v>
      </c>
      <c r="B71" s="7"/>
      <c r="C71" s="7"/>
      <c r="D71" s="7"/>
      <c r="E71" s="7"/>
      <c r="F71" s="7"/>
      <c r="G71" s="7">
        <v>45963.05</v>
      </c>
      <c r="H71" s="7"/>
      <c r="I71" s="7">
        <v>22610</v>
      </c>
      <c r="J71" s="7">
        <v>21819.08</v>
      </c>
      <c r="K71" s="7">
        <v>90392.13</v>
      </c>
    </row>
    <row r="72" spans="1:11">
      <c r="A72" s="20" t="s">
        <v>26</v>
      </c>
      <c r="B72" s="7"/>
      <c r="C72" s="7"/>
      <c r="D72" s="7">
        <v>203012.84700000001</v>
      </c>
      <c r="E72" s="7">
        <v>64124.016599999995</v>
      </c>
      <c r="F72" s="7"/>
      <c r="G72" s="7"/>
      <c r="H72" s="7">
        <v>42561.7</v>
      </c>
      <c r="I72" s="7"/>
      <c r="J72" s="7">
        <v>176311.21800000002</v>
      </c>
      <c r="K72" s="7">
        <v>486009.78159999999</v>
      </c>
    </row>
    <row r="73" spans="1:11">
      <c r="A73" s="20" t="s">
        <v>23</v>
      </c>
      <c r="B73" s="7"/>
      <c r="C73" s="7"/>
      <c r="D73" s="7"/>
      <c r="E73" s="7"/>
      <c r="F73" s="7"/>
      <c r="G73" s="7"/>
      <c r="H73" s="7"/>
      <c r="I73" s="7"/>
      <c r="J73" s="7">
        <v>78838.929999999993</v>
      </c>
      <c r="K73" s="7">
        <v>78838.929999999993</v>
      </c>
    </row>
    <row r="74" spans="1:11">
      <c r="A74" s="20" t="s">
        <v>27</v>
      </c>
      <c r="B74" s="7"/>
      <c r="C74" s="7"/>
      <c r="D74" s="7"/>
      <c r="E74" s="7">
        <v>4136</v>
      </c>
      <c r="F74" s="7"/>
      <c r="G74" s="7"/>
      <c r="H74" s="7">
        <v>26488.92</v>
      </c>
      <c r="I74" s="7"/>
      <c r="J74" s="7">
        <v>58436.450000000004</v>
      </c>
      <c r="K74" s="7">
        <v>89061.37</v>
      </c>
    </row>
    <row r="75" spans="1:11">
      <c r="A75" s="20" t="s">
        <v>25</v>
      </c>
      <c r="B75" s="7"/>
      <c r="C75" s="7"/>
      <c r="D75" s="7"/>
      <c r="E75" s="7">
        <v>34718.6</v>
      </c>
      <c r="F75" s="7"/>
      <c r="G75" s="7">
        <v>5240</v>
      </c>
      <c r="H75" s="7"/>
      <c r="I75" s="7"/>
      <c r="J75" s="7">
        <v>98931</v>
      </c>
      <c r="K75" s="7">
        <v>138889.60000000001</v>
      </c>
    </row>
    <row r="76" spans="1:11">
      <c r="A76" s="20" t="s">
        <v>29</v>
      </c>
      <c r="B76" s="7"/>
      <c r="C76" s="7">
        <v>9311.39</v>
      </c>
      <c r="D76" s="7">
        <v>8423.7599999999984</v>
      </c>
      <c r="E76" s="7">
        <v>1483.3700000000001</v>
      </c>
      <c r="F76" s="7"/>
      <c r="G76" s="7">
        <v>2400</v>
      </c>
      <c r="H76" s="7">
        <v>5080.4600000000009</v>
      </c>
      <c r="I76" s="7">
        <v>10357.52</v>
      </c>
      <c r="J76" s="7">
        <v>847.5</v>
      </c>
      <c r="K76" s="7">
        <v>37904</v>
      </c>
    </row>
    <row r="77" spans="1:11">
      <c r="A77" s="20" t="s">
        <v>21</v>
      </c>
      <c r="B77" s="7"/>
      <c r="C77" s="7"/>
      <c r="D77" s="7"/>
      <c r="E77" s="7"/>
      <c r="F77" s="7"/>
      <c r="G77" s="7"/>
      <c r="H77" s="7"/>
      <c r="I77" s="7">
        <v>533.6</v>
      </c>
      <c r="J77" s="7"/>
      <c r="K77" s="7">
        <v>533.6</v>
      </c>
    </row>
    <row r="78" spans="1:11">
      <c r="A78" s="20" t="s">
        <v>30</v>
      </c>
      <c r="B78" s="7"/>
      <c r="C78" s="7">
        <v>5280</v>
      </c>
      <c r="D78" s="7"/>
      <c r="E78" s="7">
        <v>27952</v>
      </c>
      <c r="F78" s="7">
        <v>27467</v>
      </c>
      <c r="G78" s="7"/>
      <c r="H78" s="7"/>
      <c r="I78" s="7"/>
      <c r="J78" s="7"/>
      <c r="K78" s="7">
        <v>60699</v>
      </c>
    </row>
    <row r="79" spans="1:11">
      <c r="A79" s="20" t="s">
        <v>32</v>
      </c>
      <c r="B79" s="7"/>
      <c r="C79" s="7"/>
      <c r="D79" s="7"/>
      <c r="E79" s="7"/>
      <c r="F79" s="7"/>
      <c r="G79" s="7"/>
      <c r="H79" s="7"/>
      <c r="I79" s="7"/>
      <c r="J79" s="7">
        <v>34081.1</v>
      </c>
      <c r="K79" s="7">
        <v>34081.1</v>
      </c>
    </row>
    <row r="80" spans="1:11">
      <c r="A80" s="20" t="s">
        <v>55</v>
      </c>
      <c r="B80" s="7">
        <v>14793.67</v>
      </c>
      <c r="C80" s="7">
        <v>15755.39</v>
      </c>
      <c r="D80" s="7">
        <v>211436.60700000002</v>
      </c>
      <c r="E80" s="7">
        <v>146217.8866</v>
      </c>
      <c r="F80" s="7">
        <v>52567.009999999995</v>
      </c>
      <c r="G80" s="7">
        <v>53603.05</v>
      </c>
      <c r="H80" s="7">
        <v>76939.8</v>
      </c>
      <c r="I80" s="7">
        <v>69832.010000000009</v>
      </c>
      <c r="J80" s="7">
        <v>541200.10800000001</v>
      </c>
      <c r="K80" s="7">
        <v>1182345.5316000001</v>
      </c>
    </row>
    <row r="113" spans="2:15">
      <c r="B113" s="19" t="s">
        <v>0</v>
      </c>
      <c r="C113" s="7" t="s">
        <v>1</v>
      </c>
      <c r="D113" s="9" t="s">
        <v>70</v>
      </c>
      <c r="E113" s="9" t="s">
        <v>71</v>
      </c>
    </row>
    <row r="114" spans="2:15">
      <c r="B114" s="19" t="s">
        <v>2</v>
      </c>
      <c r="C114" s="20">
        <v>2025</v>
      </c>
    </row>
    <row r="116" spans="2:15">
      <c r="B116" s="19" t="s">
        <v>9</v>
      </c>
      <c r="C116" s="19" t="s">
        <v>69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 spans="2:15">
      <c r="B117" s="19" t="s">
        <v>8</v>
      </c>
      <c r="C117" s="23">
        <v>1</v>
      </c>
      <c r="D117" s="23">
        <v>2</v>
      </c>
      <c r="E117" s="23">
        <v>3</v>
      </c>
      <c r="F117" s="23">
        <v>4</v>
      </c>
      <c r="G117" s="23">
        <v>5</v>
      </c>
      <c r="H117" s="23">
        <v>6</v>
      </c>
      <c r="I117" s="23">
        <v>7</v>
      </c>
      <c r="J117" s="23">
        <v>8</v>
      </c>
      <c r="K117" s="23">
        <v>9</v>
      </c>
      <c r="L117" s="23">
        <v>10</v>
      </c>
      <c r="M117" s="23">
        <v>11</v>
      </c>
      <c r="N117" s="23">
        <v>12</v>
      </c>
      <c r="O117" s="23" t="s">
        <v>55</v>
      </c>
    </row>
    <row r="118" spans="2:15">
      <c r="B118" s="20" t="s">
        <v>15</v>
      </c>
      <c r="C118" s="7"/>
      <c r="D118" s="7"/>
      <c r="E118" s="7"/>
      <c r="F118" s="7"/>
      <c r="G118" s="7"/>
      <c r="H118" s="7"/>
      <c r="I118" s="7"/>
      <c r="J118" s="7"/>
      <c r="K118" s="7"/>
      <c r="L118" s="7">
        <v>52367.92</v>
      </c>
      <c r="M118" s="7">
        <v>11232.69</v>
      </c>
      <c r="N118" s="7"/>
      <c r="O118" s="7">
        <v>63600.61</v>
      </c>
    </row>
    <row r="119" spans="2:15">
      <c r="B119" s="20" t="s">
        <v>17</v>
      </c>
      <c r="C119" s="7"/>
      <c r="D119" s="7"/>
      <c r="E119" s="7"/>
      <c r="F119" s="7"/>
      <c r="G119" s="7"/>
      <c r="H119" s="7"/>
      <c r="I119" s="7"/>
      <c r="J119" s="7"/>
      <c r="K119" s="7"/>
      <c r="L119" s="7">
        <v>2280.7199999999998</v>
      </c>
      <c r="M119" s="7"/>
      <c r="N119" s="7"/>
      <c r="O119" s="7">
        <v>2280.7199999999998</v>
      </c>
    </row>
    <row r="120" spans="2:15">
      <c r="B120" s="20" t="s">
        <v>16</v>
      </c>
      <c r="C120" s="7"/>
      <c r="D120" s="7"/>
      <c r="E120" s="7"/>
      <c r="F120" s="7"/>
      <c r="G120" s="7"/>
      <c r="H120" s="7"/>
      <c r="I120" s="7"/>
      <c r="J120" s="7"/>
      <c r="K120" s="7">
        <v>48429.279999999999</v>
      </c>
      <c r="L120" s="7">
        <v>4389</v>
      </c>
      <c r="M120" s="7">
        <v>23235.93</v>
      </c>
      <c r="N120" s="7">
        <v>15228.12</v>
      </c>
      <c r="O120" s="7">
        <v>91282.329999999987</v>
      </c>
    </row>
    <row r="121" spans="2:15">
      <c r="B121" s="20" t="s">
        <v>18</v>
      </c>
      <c r="C121" s="7"/>
      <c r="D121" s="7"/>
      <c r="E121" s="7"/>
      <c r="F121" s="7"/>
      <c r="G121" s="7"/>
      <c r="H121" s="7"/>
      <c r="I121" s="7"/>
      <c r="J121" s="7"/>
      <c r="K121" s="7">
        <v>6545.7</v>
      </c>
      <c r="L121" s="7"/>
      <c r="M121" s="7">
        <v>1159.07</v>
      </c>
      <c r="N121" s="7"/>
      <c r="O121" s="7">
        <v>7704.7699999999995</v>
      </c>
    </row>
    <row r="122" spans="2:15">
      <c r="B122" s="20" t="s">
        <v>24</v>
      </c>
      <c r="C122" s="7"/>
      <c r="D122" s="7"/>
      <c r="E122" s="7">
        <v>1912.84</v>
      </c>
      <c r="F122" s="7">
        <v>37866.67</v>
      </c>
      <c r="G122" s="7">
        <v>144818.31153000001</v>
      </c>
      <c r="H122" s="7">
        <v>87105.056200000006</v>
      </c>
      <c r="I122" s="7">
        <v>4782.34</v>
      </c>
      <c r="J122" s="7">
        <v>270111.98540000001</v>
      </c>
      <c r="K122" s="7">
        <v>29387.059999999998</v>
      </c>
      <c r="L122" s="7">
        <v>464853.12</v>
      </c>
      <c r="M122" s="7">
        <v>145831.08919999999</v>
      </c>
      <c r="N122" s="7">
        <v>293283.68</v>
      </c>
      <c r="O122" s="7">
        <v>1479952.15233</v>
      </c>
    </row>
    <row r="123" spans="2:15">
      <c r="B123" s="20" t="s">
        <v>40</v>
      </c>
      <c r="C123" s="7"/>
      <c r="D123" s="7">
        <v>16947.16</v>
      </c>
      <c r="E123" s="7"/>
      <c r="F123" s="7">
        <v>171845.73871999999</v>
      </c>
      <c r="G123" s="7">
        <v>12255</v>
      </c>
      <c r="H123" s="7">
        <v>3776.9411499999997</v>
      </c>
      <c r="I123" s="7"/>
      <c r="J123" s="7">
        <v>24397.46312</v>
      </c>
      <c r="K123" s="7"/>
      <c r="L123" s="7"/>
      <c r="M123" s="7"/>
      <c r="N123" s="7"/>
      <c r="O123" s="7">
        <v>229222.30299</v>
      </c>
    </row>
    <row r="124" spans="2:15">
      <c r="B124" s="20" t="s">
        <v>19</v>
      </c>
      <c r="C124" s="7"/>
      <c r="D124" s="7"/>
      <c r="E124" s="7"/>
      <c r="F124" s="7"/>
      <c r="G124" s="7"/>
      <c r="H124" s="7"/>
      <c r="I124" s="7">
        <v>45963.05</v>
      </c>
      <c r="J124" s="7"/>
      <c r="K124" s="7">
        <v>22610</v>
      </c>
      <c r="L124" s="7"/>
      <c r="M124" s="7">
        <v>21819.08</v>
      </c>
      <c r="N124" s="7">
        <v>1056</v>
      </c>
      <c r="O124" s="7">
        <v>91448.13</v>
      </c>
    </row>
    <row r="125" spans="2:15">
      <c r="B125" s="20" t="s">
        <v>20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>
        <v>23319.329999999998</v>
      </c>
      <c r="N125" s="7"/>
      <c r="O125" s="7">
        <v>23319.329999999998</v>
      </c>
    </row>
    <row r="126" spans="2:15">
      <c r="B126" s="20" t="s">
        <v>42</v>
      </c>
      <c r="C126" s="7"/>
      <c r="D126" s="7"/>
      <c r="E126" s="7"/>
      <c r="F126" s="7"/>
      <c r="G126" s="7"/>
      <c r="H126" s="7"/>
      <c r="I126" s="7"/>
      <c r="J126" s="7">
        <v>19395.709000000003</v>
      </c>
      <c r="K126" s="7">
        <v>2204.2143999999998</v>
      </c>
      <c r="L126" s="7"/>
      <c r="M126" s="7"/>
      <c r="N126" s="7"/>
      <c r="O126" s="7">
        <v>21599.923400000003</v>
      </c>
    </row>
    <row r="127" spans="2:15">
      <c r="B127" s="20" t="s">
        <v>44</v>
      </c>
      <c r="C127" s="7"/>
      <c r="D127" s="7">
        <v>55012.499799999998</v>
      </c>
      <c r="E127" s="7">
        <v>6877.8843999999999</v>
      </c>
      <c r="F127" s="7">
        <v>23828.55</v>
      </c>
      <c r="G127" s="7"/>
      <c r="H127" s="7">
        <v>38031.624800000005</v>
      </c>
      <c r="I127" s="7">
        <v>16930.613600000001</v>
      </c>
      <c r="J127" s="7">
        <v>15775.566999999999</v>
      </c>
      <c r="K127" s="7">
        <v>8270.0265999999992</v>
      </c>
      <c r="L127" s="7">
        <v>60004.685800000007</v>
      </c>
      <c r="M127" s="7"/>
      <c r="N127" s="7">
        <v>3109.5873999999994</v>
      </c>
      <c r="O127" s="7">
        <v>227841.03940000004</v>
      </c>
    </row>
    <row r="128" spans="2:15">
      <c r="B128" s="20" t="s">
        <v>26</v>
      </c>
      <c r="C128" s="7"/>
      <c r="D128" s="7"/>
      <c r="E128" s="7"/>
      <c r="F128" s="7">
        <v>160301.7726</v>
      </c>
      <c r="G128" s="7"/>
      <c r="H128" s="7">
        <v>245574.54700000002</v>
      </c>
      <c r="I128" s="7">
        <v>79172.33</v>
      </c>
      <c r="J128" s="7"/>
      <c r="K128" s="7">
        <v>191922.16159999999</v>
      </c>
      <c r="L128" s="7"/>
      <c r="M128" s="7">
        <v>91604.19</v>
      </c>
      <c r="N128" s="7">
        <v>1.72</v>
      </c>
      <c r="O128" s="7">
        <v>768576.72120000003</v>
      </c>
    </row>
    <row r="129" spans="2:15">
      <c r="B129" s="20" t="s">
        <v>49</v>
      </c>
      <c r="C129" s="7">
        <v>544911.1328599999</v>
      </c>
      <c r="D129" s="7">
        <v>198076.29860000004</v>
      </c>
      <c r="E129" s="7">
        <v>436708.00310999993</v>
      </c>
      <c r="F129" s="7">
        <v>596631.23459999997</v>
      </c>
      <c r="G129" s="7">
        <v>479140.93319999997</v>
      </c>
      <c r="H129" s="7">
        <v>357763.29798000003</v>
      </c>
      <c r="I129" s="7">
        <v>289355.34199999995</v>
      </c>
      <c r="J129" s="7">
        <v>89787.603399999993</v>
      </c>
      <c r="K129" s="7">
        <v>68412.415199999989</v>
      </c>
      <c r="L129" s="7">
        <v>112836.35159999999</v>
      </c>
      <c r="M129" s="7">
        <v>9051.8096000000005</v>
      </c>
      <c r="N129" s="7">
        <v>48322.419600000001</v>
      </c>
      <c r="O129" s="7">
        <v>3230996.8417500001</v>
      </c>
    </row>
    <row r="130" spans="2:15">
      <c r="B130" s="20" t="s">
        <v>50</v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>
        <v>21674.683199999999</v>
      </c>
      <c r="N130" s="7"/>
      <c r="O130" s="7">
        <v>21674.683199999999</v>
      </c>
    </row>
    <row r="131" spans="2:15">
      <c r="B131" s="20" t="s">
        <v>46</v>
      </c>
      <c r="C131" s="7"/>
      <c r="D131" s="7">
        <v>4349.5876000000007</v>
      </c>
      <c r="E131" s="7"/>
      <c r="F131" s="7">
        <v>17093.497599999999</v>
      </c>
      <c r="G131" s="7">
        <v>2618.6999999999998</v>
      </c>
      <c r="H131" s="7">
        <v>3096</v>
      </c>
      <c r="I131" s="7">
        <v>31833.760000000002</v>
      </c>
      <c r="J131" s="7"/>
      <c r="K131" s="7">
        <v>12080</v>
      </c>
      <c r="L131" s="7"/>
      <c r="M131" s="7"/>
      <c r="N131" s="7"/>
      <c r="O131" s="7">
        <v>71071.545200000008</v>
      </c>
    </row>
    <row r="132" spans="2:15">
      <c r="B132" s="20" t="s">
        <v>23</v>
      </c>
      <c r="C132" s="7"/>
      <c r="D132" s="7"/>
      <c r="E132" s="7"/>
      <c r="F132" s="7"/>
      <c r="G132" s="7"/>
      <c r="H132" s="7"/>
      <c r="I132" s="7">
        <v>78838.929999999993</v>
      </c>
      <c r="J132" s="7"/>
      <c r="K132" s="7"/>
      <c r="L132" s="7"/>
      <c r="M132" s="7"/>
      <c r="N132" s="7"/>
      <c r="O132" s="7">
        <v>78838.929999999993</v>
      </c>
    </row>
    <row r="133" spans="2:15">
      <c r="B133" s="20" t="s">
        <v>27</v>
      </c>
      <c r="C133" s="7"/>
      <c r="D133" s="7"/>
      <c r="E133" s="7"/>
      <c r="F133" s="7"/>
      <c r="G133" s="7"/>
      <c r="H133" s="7"/>
      <c r="I133" s="7">
        <v>36679.83</v>
      </c>
      <c r="J133" s="7"/>
      <c r="K133" s="7">
        <v>49799.619999999995</v>
      </c>
      <c r="L133" s="7">
        <v>94458.304399999994</v>
      </c>
      <c r="M133" s="7">
        <v>73340.7</v>
      </c>
      <c r="N133" s="7"/>
      <c r="O133" s="7">
        <v>254278.45439999999</v>
      </c>
    </row>
    <row r="134" spans="2:15">
      <c r="B134" s="20" t="s">
        <v>60</v>
      </c>
      <c r="C134" s="7"/>
      <c r="D134" s="7">
        <v>5500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>
        <v>5500</v>
      </c>
    </row>
    <row r="135" spans="2:15">
      <c r="B135" s="20" t="s">
        <v>25</v>
      </c>
      <c r="C135" s="7"/>
      <c r="D135" s="7"/>
      <c r="E135" s="7"/>
      <c r="F135" s="7"/>
      <c r="G135" s="7"/>
      <c r="H135" s="7">
        <v>28496.6</v>
      </c>
      <c r="I135" s="7">
        <v>11462</v>
      </c>
      <c r="J135" s="7"/>
      <c r="K135" s="7"/>
      <c r="L135" s="7">
        <v>98931</v>
      </c>
      <c r="M135" s="7"/>
      <c r="N135" s="7">
        <v>3546</v>
      </c>
      <c r="O135" s="7">
        <v>142435.6</v>
      </c>
    </row>
    <row r="136" spans="2:15">
      <c r="B136" s="20" t="s">
        <v>33</v>
      </c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>
        <v>3905.8879999999999</v>
      </c>
      <c r="N136" s="7">
        <v>1952.944</v>
      </c>
      <c r="O136" s="7">
        <v>5858.8320000000003</v>
      </c>
    </row>
    <row r="137" spans="2:15">
      <c r="B137" s="20" t="s">
        <v>51</v>
      </c>
      <c r="C137" s="7">
        <v>15669.148380000001</v>
      </c>
      <c r="D137" s="7">
        <v>68268.562999999995</v>
      </c>
      <c r="E137" s="7"/>
      <c r="F137" s="7"/>
      <c r="G137" s="7">
        <v>770.86626999999999</v>
      </c>
      <c r="H137" s="7">
        <v>191415.03319999998</v>
      </c>
      <c r="I137" s="7"/>
      <c r="J137" s="7">
        <v>7691.9377500000001</v>
      </c>
      <c r="K137" s="7">
        <v>54169.542399999998</v>
      </c>
      <c r="L137" s="7">
        <v>11965.5756</v>
      </c>
      <c r="M137" s="7">
        <v>10679.82605</v>
      </c>
      <c r="N137" s="7">
        <v>2543.3110000000001</v>
      </c>
      <c r="O137" s="7">
        <v>363173.80364999984</v>
      </c>
    </row>
    <row r="138" spans="2:15">
      <c r="B138" s="20" t="s">
        <v>48</v>
      </c>
      <c r="C138" s="7"/>
      <c r="D138" s="7"/>
      <c r="E138" s="7"/>
      <c r="F138" s="7"/>
      <c r="G138" s="7"/>
      <c r="H138" s="7">
        <v>1647.3</v>
      </c>
      <c r="I138" s="7">
        <v>2911.6509999999998</v>
      </c>
      <c r="J138" s="7"/>
      <c r="K138" s="7"/>
      <c r="L138" s="7"/>
      <c r="M138" s="7"/>
      <c r="N138" s="7"/>
      <c r="O138" s="7">
        <v>4558.951</v>
      </c>
    </row>
    <row r="139" spans="2:15">
      <c r="B139" s="20" t="s">
        <v>61</v>
      </c>
      <c r="C139" s="7"/>
      <c r="D139" s="7"/>
      <c r="E139" s="7"/>
      <c r="F139" s="7"/>
      <c r="G139" s="7"/>
      <c r="H139" s="7"/>
      <c r="I139" s="7">
        <v>0</v>
      </c>
      <c r="J139" s="7">
        <v>1477.2736</v>
      </c>
      <c r="K139" s="7"/>
      <c r="L139" s="7"/>
      <c r="M139" s="7"/>
      <c r="N139" s="7"/>
      <c r="O139" s="7">
        <v>1477.2736</v>
      </c>
    </row>
    <row r="140" spans="2:15">
      <c r="B140" s="20" t="s">
        <v>34</v>
      </c>
      <c r="C140" s="7"/>
      <c r="D140" s="7">
        <v>24947.679799999998</v>
      </c>
      <c r="E140" s="7"/>
      <c r="F140" s="7">
        <v>2423.2706499999999</v>
      </c>
      <c r="G140" s="7">
        <v>6814.3271399999994</v>
      </c>
      <c r="H140" s="7"/>
      <c r="I140" s="7"/>
      <c r="J140" s="7">
        <v>8890.7402000000002</v>
      </c>
      <c r="K140" s="7">
        <v>330.67859999999996</v>
      </c>
      <c r="L140" s="7">
        <v>393185.38659999997</v>
      </c>
      <c r="M140" s="7">
        <v>13703.274399999998</v>
      </c>
      <c r="N140" s="7"/>
      <c r="O140" s="7">
        <v>450295.35738999996</v>
      </c>
    </row>
    <row r="141" spans="2:15">
      <c r="B141" s="20" t="s">
        <v>35</v>
      </c>
      <c r="C141" s="7">
        <v>44497.294000000002</v>
      </c>
      <c r="D141" s="7">
        <v>255526.96859999996</v>
      </c>
      <c r="E141" s="7">
        <v>134833.42299999998</v>
      </c>
      <c r="F141" s="7">
        <v>95579.909799999994</v>
      </c>
      <c r="G141" s="7">
        <v>289521.9584</v>
      </c>
      <c r="H141" s="7">
        <v>66457.762659999993</v>
      </c>
      <c r="I141" s="7">
        <v>86217.714699999982</v>
      </c>
      <c r="J141" s="7">
        <v>32837.395400000001</v>
      </c>
      <c r="K141" s="7">
        <v>95332.695999999996</v>
      </c>
      <c r="L141" s="7">
        <v>2042.72</v>
      </c>
      <c r="M141" s="7">
        <v>90859.662199999992</v>
      </c>
      <c r="N141" s="7">
        <v>104097.28059999998</v>
      </c>
      <c r="O141" s="7">
        <v>1297804.7853599999</v>
      </c>
    </row>
    <row r="142" spans="2:15">
      <c r="B142" s="20" t="s">
        <v>36</v>
      </c>
      <c r="C142" s="7">
        <v>29.102400000000003</v>
      </c>
      <c r="D142" s="7"/>
      <c r="E142" s="7"/>
      <c r="F142" s="7"/>
      <c r="G142" s="7">
        <v>24162</v>
      </c>
      <c r="H142" s="7">
        <v>1088.52</v>
      </c>
      <c r="I142" s="7">
        <v>17171.731800000001</v>
      </c>
      <c r="J142" s="7">
        <v>7157.2391999999991</v>
      </c>
      <c r="K142" s="7"/>
      <c r="L142" s="7"/>
      <c r="M142" s="7">
        <v>1355.962</v>
      </c>
      <c r="N142" s="7">
        <v>90.3</v>
      </c>
      <c r="O142" s="7">
        <v>51054.8554</v>
      </c>
    </row>
    <row r="143" spans="2:15">
      <c r="B143" s="20" t="s">
        <v>52</v>
      </c>
      <c r="C143" s="7"/>
      <c r="D143" s="7"/>
      <c r="E143" s="7"/>
      <c r="F143" s="7"/>
      <c r="G143" s="7"/>
      <c r="H143" s="7"/>
      <c r="I143" s="7"/>
      <c r="J143" s="7">
        <v>24729.737999999998</v>
      </c>
      <c r="K143" s="7">
        <v>30741.61</v>
      </c>
      <c r="L143" s="7">
        <v>225803.33159999998</v>
      </c>
      <c r="M143" s="7">
        <v>247.47359999999998</v>
      </c>
      <c r="N143" s="7">
        <v>12528.0972</v>
      </c>
      <c r="O143" s="7">
        <v>294050.25040000002</v>
      </c>
    </row>
    <row r="144" spans="2:15">
      <c r="B144" s="20" t="s">
        <v>37</v>
      </c>
      <c r="C144" s="7"/>
      <c r="D144" s="7"/>
      <c r="E144" s="7"/>
      <c r="F144" s="7"/>
      <c r="G144" s="7"/>
      <c r="H144" s="7">
        <v>64589.990400000002</v>
      </c>
      <c r="I144" s="7">
        <v>4575.8191999999999</v>
      </c>
      <c r="J144" s="7"/>
      <c r="K144" s="7">
        <v>39427.729449999999</v>
      </c>
      <c r="L144" s="7">
        <v>1677</v>
      </c>
      <c r="M144" s="7">
        <v>4730</v>
      </c>
      <c r="N144" s="7">
        <v>292748.70199999999</v>
      </c>
      <c r="O144" s="7">
        <v>407749.24105000001</v>
      </c>
    </row>
    <row r="145" spans="2:15">
      <c r="B145" s="20" t="s">
        <v>62</v>
      </c>
      <c r="C145" s="7"/>
      <c r="D145" s="7">
        <v>2085.5</v>
      </c>
      <c r="E145" s="7"/>
      <c r="F145" s="7"/>
      <c r="G145" s="7"/>
      <c r="H145" s="7">
        <v>1638.702</v>
      </c>
      <c r="I145" s="7"/>
      <c r="J145" s="7"/>
      <c r="K145" s="7"/>
      <c r="L145" s="7"/>
      <c r="M145" s="7"/>
      <c r="N145" s="7"/>
      <c r="O145" s="7">
        <v>3724.2020000000002</v>
      </c>
    </row>
    <row r="146" spans="2:15">
      <c r="B146" s="20" t="s">
        <v>38</v>
      </c>
      <c r="C146" s="7"/>
      <c r="D146" s="7"/>
      <c r="E146" s="7"/>
      <c r="F146" s="7"/>
      <c r="G146" s="7"/>
      <c r="H146" s="7"/>
      <c r="I146" s="7">
        <v>61422.636200000001</v>
      </c>
      <c r="J146" s="7">
        <v>46888.567600000002</v>
      </c>
      <c r="K146" s="7">
        <v>2955</v>
      </c>
      <c r="L146" s="7">
        <v>13330.258</v>
      </c>
      <c r="M146" s="7">
        <v>153416.80180000002</v>
      </c>
      <c r="N146" s="7"/>
      <c r="O146" s="7">
        <v>278013.26360000001</v>
      </c>
    </row>
    <row r="147" spans="2:15">
      <c r="B147" s="20" t="s">
        <v>39</v>
      </c>
      <c r="C147" s="7">
        <v>49642.64</v>
      </c>
      <c r="D147" s="7">
        <v>44009.820599999999</v>
      </c>
      <c r="E147" s="7">
        <v>79059.234599999996</v>
      </c>
      <c r="F147" s="7">
        <v>31246.895999999997</v>
      </c>
      <c r="G147" s="7">
        <v>15776.306</v>
      </c>
      <c r="H147" s="7">
        <v>130395.5</v>
      </c>
      <c r="I147" s="7">
        <v>39661.82</v>
      </c>
      <c r="J147" s="7"/>
      <c r="K147" s="7">
        <v>80526.892800000001</v>
      </c>
      <c r="L147" s="7">
        <v>6817.8908000000001</v>
      </c>
      <c r="M147" s="7">
        <v>20074.930799999998</v>
      </c>
      <c r="N147" s="7">
        <v>9583.84</v>
      </c>
      <c r="O147" s="7">
        <v>506795.77159999998</v>
      </c>
    </row>
    <row r="148" spans="2:15">
      <c r="B148" s="20" t="s">
        <v>41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>
        <v>80464</v>
      </c>
      <c r="N148" s="7"/>
      <c r="O148" s="7">
        <v>80464</v>
      </c>
    </row>
    <row r="149" spans="2:15">
      <c r="B149" s="20" t="s">
        <v>53</v>
      </c>
      <c r="C149" s="7"/>
      <c r="D149" s="7"/>
      <c r="E149" s="7"/>
      <c r="F149" s="7"/>
      <c r="G149" s="7"/>
      <c r="H149" s="7"/>
      <c r="I149" s="7">
        <v>236382.73900000003</v>
      </c>
      <c r="J149" s="7">
        <v>136407.00280000002</v>
      </c>
      <c r="K149" s="7">
        <v>17525.123</v>
      </c>
      <c r="L149" s="7">
        <v>48401.462200000002</v>
      </c>
      <c r="M149" s="7">
        <v>126387.74859999999</v>
      </c>
      <c r="N149" s="7">
        <v>57111.277800000003</v>
      </c>
      <c r="O149" s="7">
        <v>622215.35340000014</v>
      </c>
    </row>
    <row r="150" spans="2:15">
      <c r="B150" s="20" t="s">
        <v>29</v>
      </c>
      <c r="C150" s="7"/>
      <c r="D150" s="7"/>
      <c r="E150" s="7"/>
      <c r="F150" s="7">
        <v>247631.02499999997</v>
      </c>
      <c r="G150" s="7">
        <v>33451.42</v>
      </c>
      <c r="H150" s="7">
        <v>62266.450000000004</v>
      </c>
      <c r="I150" s="7">
        <v>30478.171199999997</v>
      </c>
      <c r="J150" s="7"/>
      <c r="K150" s="7">
        <v>18119.940199999997</v>
      </c>
      <c r="L150" s="7">
        <v>71444.44</v>
      </c>
      <c r="M150" s="7">
        <v>35296.201399999998</v>
      </c>
      <c r="N150" s="7">
        <v>0.86</v>
      </c>
      <c r="O150" s="7">
        <v>498688.50779999996</v>
      </c>
    </row>
    <row r="151" spans="2:15">
      <c r="B151" s="20" t="s">
        <v>56</v>
      </c>
      <c r="C151" s="7"/>
      <c r="D151" s="7"/>
      <c r="E151" s="7"/>
      <c r="F151" s="7"/>
      <c r="G151" s="7"/>
      <c r="H151" s="7">
        <v>63074.0942</v>
      </c>
      <c r="I151" s="7"/>
      <c r="J151" s="7">
        <v>8166.0892599999997</v>
      </c>
      <c r="K151" s="7"/>
      <c r="L151" s="7">
        <v>11072.64</v>
      </c>
      <c r="M151" s="7"/>
      <c r="N151" s="7">
        <v>16511.099999999999</v>
      </c>
      <c r="O151" s="7">
        <v>98823.923459999991</v>
      </c>
    </row>
    <row r="152" spans="2:15">
      <c r="B152" s="20" t="s">
        <v>57</v>
      </c>
      <c r="C152" s="7"/>
      <c r="D152" s="7"/>
      <c r="E152" s="7"/>
      <c r="F152" s="7"/>
      <c r="G152" s="7"/>
      <c r="H152" s="7">
        <v>70728.98</v>
      </c>
      <c r="I152" s="7">
        <v>53925.156799999997</v>
      </c>
      <c r="J152" s="7">
        <v>5932.5599999999995</v>
      </c>
      <c r="K152" s="7">
        <v>30799.18</v>
      </c>
      <c r="L152" s="7"/>
      <c r="M152" s="7"/>
      <c r="N152" s="7"/>
      <c r="O152" s="7">
        <v>161385.8768</v>
      </c>
    </row>
    <row r="153" spans="2:15">
      <c r="B153" s="20" t="s">
        <v>54</v>
      </c>
      <c r="C153" s="7">
        <v>233309.69392000002</v>
      </c>
      <c r="D153" s="7">
        <v>111278.03855</v>
      </c>
      <c r="E153" s="7">
        <v>169842.20679999999</v>
      </c>
      <c r="F153" s="7">
        <v>222215.80566999997</v>
      </c>
      <c r="G153" s="7">
        <v>95273.552939999994</v>
      </c>
      <c r="H153" s="7">
        <v>23328.973400000003</v>
      </c>
      <c r="I153" s="7">
        <v>135565.32636000001</v>
      </c>
      <c r="J153" s="7">
        <v>30567.169499999996</v>
      </c>
      <c r="K153" s="7">
        <v>91089.121599999999</v>
      </c>
      <c r="L153" s="7">
        <v>13143.4357</v>
      </c>
      <c r="M153" s="7">
        <v>74530.904799999989</v>
      </c>
      <c r="N153" s="7">
        <v>7733.9689099999996</v>
      </c>
      <c r="O153" s="7">
        <v>1207878.1981500001</v>
      </c>
    </row>
    <row r="154" spans="2:15">
      <c r="B154" s="20" t="s">
        <v>21</v>
      </c>
      <c r="C154" s="7"/>
      <c r="D154" s="7"/>
      <c r="E154" s="7"/>
      <c r="F154" s="7"/>
      <c r="G154" s="7"/>
      <c r="H154" s="7"/>
      <c r="I154" s="7"/>
      <c r="J154" s="7"/>
      <c r="K154" s="7">
        <v>28139.311799999999</v>
      </c>
      <c r="L154" s="7"/>
      <c r="M154" s="7">
        <v>6027.5036000000009</v>
      </c>
      <c r="N154" s="7"/>
      <c r="O154" s="7">
        <v>34166.815399999999</v>
      </c>
    </row>
    <row r="155" spans="2:15">
      <c r="B155" s="20" t="s">
        <v>58</v>
      </c>
      <c r="C155" s="7"/>
      <c r="D155" s="7"/>
      <c r="E155" s="7"/>
      <c r="F155" s="7"/>
      <c r="G155" s="7">
        <v>2141.4</v>
      </c>
      <c r="H155" s="7">
        <v>9718.86</v>
      </c>
      <c r="I155" s="7">
        <v>18892.8</v>
      </c>
      <c r="J155" s="7"/>
      <c r="K155" s="7">
        <v>15164.325649999999</v>
      </c>
      <c r="L155" s="7">
        <v>1920.2704000000001</v>
      </c>
      <c r="M155" s="7"/>
      <c r="N155" s="7"/>
      <c r="O155" s="7">
        <v>47837.656049999998</v>
      </c>
    </row>
    <row r="156" spans="2:15">
      <c r="B156" s="20" t="s">
        <v>43</v>
      </c>
      <c r="C156" s="7">
        <v>83760.56</v>
      </c>
      <c r="D156" s="7">
        <v>96077.841199999995</v>
      </c>
      <c r="E156" s="7"/>
      <c r="F156" s="7"/>
      <c r="G156" s="7">
        <v>12667.172200000001</v>
      </c>
      <c r="H156" s="7"/>
      <c r="I156" s="7">
        <v>106385</v>
      </c>
      <c r="J156" s="7">
        <v>77583</v>
      </c>
      <c r="K156" s="7"/>
      <c r="L156" s="7">
        <v>11802.64</v>
      </c>
      <c r="M156" s="7">
        <v>8539.7999999999993</v>
      </c>
      <c r="N156" s="7">
        <v>1100</v>
      </c>
      <c r="O156" s="7">
        <v>397916.0134</v>
      </c>
    </row>
    <row r="157" spans="2:15">
      <c r="B157" s="20" t="s">
        <v>59</v>
      </c>
      <c r="C157" s="7"/>
      <c r="D157" s="7"/>
      <c r="E157" s="7"/>
      <c r="F157" s="7"/>
      <c r="G157" s="7"/>
      <c r="H157" s="7"/>
      <c r="I157" s="7"/>
      <c r="J157" s="7">
        <v>42063.055800000002</v>
      </c>
      <c r="K157" s="7"/>
      <c r="L157" s="7"/>
      <c r="M157" s="7"/>
      <c r="N157" s="7">
        <v>10249.48</v>
      </c>
      <c r="O157" s="7">
        <v>52312.535799999998</v>
      </c>
    </row>
    <row r="158" spans="2:15">
      <c r="B158" s="20" t="s">
        <v>63</v>
      </c>
      <c r="C158" s="7"/>
      <c r="D158" s="7"/>
      <c r="E158" s="7"/>
      <c r="F158" s="7"/>
      <c r="G158" s="7"/>
      <c r="H158" s="7"/>
      <c r="I158" s="7"/>
      <c r="J158" s="7"/>
      <c r="K158" s="7"/>
      <c r="L158" s="7">
        <v>2049.7584000000002</v>
      </c>
      <c r="M158" s="7"/>
      <c r="N158" s="7"/>
      <c r="O158" s="7">
        <v>2049.7584000000002</v>
      </c>
    </row>
    <row r="159" spans="2:15">
      <c r="B159" s="20" t="s">
        <v>45</v>
      </c>
      <c r="C159" s="7">
        <v>831136.55119999999</v>
      </c>
      <c r="D159" s="7">
        <v>125534.5876</v>
      </c>
      <c r="E159" s="7">
        <v>30654.821399999997</v>
      </c>
      <c r="F159" s="7">
        <v>114460.4186</v>
      </c>
      <c r="G159" s="7">
        <v>386624.19948999997</v>
      </c>
      <c r="H159" s="7">
        <v>437107.18678999995</v>
      </c>
      <c r="I159" s="7">
        <v>221576.402</v>
      </c>
      <c r="J159" s="7">
        <v>568362.12599999993</v>
      </c>
      <c r="K159" s="7">
        <v>163465.05900000001</v>
      </c>
      <c r="L159" s="7">
        <v>423384.73859999998</v>
      </c>
      <c r="M159" s="7">
        <v>87594.556799999991</v>
      </c>
      <c r="N159" s="7">
        <v>13166.599999999999</v>
      </c>
      <c r="O159" s="7">
        <v>3403067.2474799999</v>
      </c>
    </row>
    <row r="160" spans="2:15">
      <c r="B160" s="20" t="s">
        <v>47</v>
      </c>
      <c r="C160" s="7"/>
      <c r="D160" s="7"/>
      <c r="E160" s="7"/>
      <c r="F160" s="7"/>
      <c r="G160" s="7"/>
      <c r="H160" s="7"/>
      <c r="I160" s="7"/>
      <c r="J160" s="7">
        <v>148756.633416</v>
      </c>
      <c r="K160" s="7">
        <v>461909.36079999997</v>
      </c>
      <c r="L160" s="7">
        <v>81714.741340000008</v>
      </c>
      <c r="M160" s="7">
        <v>6047.1502</v>
      </c>
      <c r="N160" s="7">
        <v>21891.322799999998</v>
      </c>
      <c r="O160" s="7">
        <v>720319.20855599991</v>
      </c>
    </row>
    <row r="161" spans="2:15">
      <c r="B161" s="20" t="s">
        <v>30</v>
      </c>
      <c r="C161" s="7"/>
      <c r="D161" s="7"/>
      <c r="E161" s="7"/>
      <c r="F161" s="7">
        <v>5280</v>
      </c>
      <c r="G161" s="7"/>
      <c r="H161" s="7">
        <v>55419</v>
      </c>
      <c r="I161" s="7"/>
      <c r="J161" s="7"/>
      <c r="K161" s="7"/>
      <c r="L161" s="7"/>
      <c r="M161" s="7"/>
      <c r="N161" s="7"/>
      <c r="O161" s="7">
        <v>60699</v>
      </c>
    </row>
    <row r="162" spans="2:15">
      <c r="B162" s="20" t="s">
        <v>32</v>
      </c>
      <c r="C162" s="7"/>
      <c r="D162" s="7"/>
      <c r="E162" s="7"/>
      <c r="F162" s="7"/>
      <c r="G162" s="7"/>
      <c r="H162" s="7"/>
      <c r="I162" s="7"/>
      <c r="J162" s="7"/>
      <c r="K162" s="7"/>
      <c r="L162" s="7">
        <v>34081.1</v>
      </c>
      <c r="M162" s="7"/>
      <c r="N162" s="7"/>
      <c r="O162" s="7">
        <v>34081.1</v>
      </c>
    </row>
    <row r="163" spans="2:15">
      <c r="B163" s="20" t="s">
        <v>55</v>
      </c>
      <c r="C163" s="7">
        <v>1802956.1227599997</v>
      </c>
      <c r="D163" s="7">
        <v>1007614.5453499999</v>
      </c>
      <c r="E163" s="7">
        <v>859888.41330999997</v>
      </c>
      <c r="F163" s="7">
        <v>1726404.7892399996</v>
      </c>
      <c r="G163" s="7">
        <v>1506036.1471699998</v>
      </c>
      <c r="H163" s="7">
        <v>1942720.4197799999</v>
      </c>
      <c r="I163" s="7">
        <v>1610185.16386</v>
      </c>
      <c r="J163" s="7">
        <v>1566978.856446</v>
      </c>
      <c r="K163" s="7">
        <v>1569356.0490999999</v>
      </c>
      <c r="L163" s="7">
        <v>2243958.4910399998</v>
      </c>
      <c r="M163" s="7">
        <v>1146130.2562499999</v>
      </c>
      <c r="N163" s="7">
        <v>915856.61130999995</v>
      </c>
      <c r="O163" s="7">
        <v>17898085.865615997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B76E-419B-48FE-A0D2-5914EDAD7928}">
  <dimension ref="A1:AJ68"/>
  <sheetViews>
    <sheetView zoomScale="90" zoomScaleNormal="90" workbookViewId="0">
      <selection activeCell="D2" sqref="D2"/>
    </sheetView>
  </sheetViews>
  <sheetFormatPr defaultColWidth="8.5703125" defaultRowHeight="14.45"/>
  <cols>
    <col min="1" max="1" width="11.140625" bestFit="1" customWidth="1"/>
    <col min="2" max="2" width="18.7109375" bestFit="1" customWidth="1"/>
    <col min="3" max="3" width="23.85546875" bestFit="1" customWidth="1"/>
    <col min="4" max="4" width="30" bestFit="1" customWidth="1"/>
    <col min="5" max="5" width="28.5703125" bestFit="1" customWidth="1"/>
    <col min="6" max="6" width="14.28515625" bestFit="1" customWidth="1"/>
    <col min="7" max="8" width="13.140625" bestFit="1" customWidth="1"/>
    <col min="9" max="9" width="11.42578125" customWidth="1"/>
    <col min="10" max="10" width="12.42578125" bestFit="1" customWidth="1"/>
    <col min="11" max="11" width="11.42578125" bestFit="1" customWidth="1"/>
    <col min="12" max="12" width="28.5703125" bestFit="1" customWidth="1"/>
    <col min="13" max="13" width="28.5703125" customWidth="1"/>
    <col min="14" max="14" width="29.42578125" bestFit="1" customWidth="1"/>
    <col min="17" max="17" width="12.5703125" customWidth="1"/>
    <col min="36" max="36" width="12.42578125" bestFit="1" customWidth="1"/>
  </cols>
  <sheetData>
    <row r="1" spans="1:36">
      <c r="B1" s="3" t="s">
        <v>72</v>
      </c>
      <c r="C1" s="4">
        <v>12</v>
      </c>
    </row>
    <row r="2" spans="1:36">
      <c r="B2" s="3" t="s">
        <v>0</v>
      </c>
      <c r="C2" t="s">
        <v>1</v>
      </c>
      <c r="D2" s="9" t="s">
        <v>73</v>
      </c>
    </row>
    <row r="3" spans="1:36">
      <c r="B3" s="3" t="s">
        <v>68</v>
      </c>
      <c r="C3" s="4">
        <v>2025</v>
      </c>
    </row>
    <row r="4" spans="1:36">
      <c r="A4" s="26" t="s">
        <v>74</v>
      </c>
      <c r="B4" s="3" t="s">
        <v>2</v>
      </c>
      <c r="C4" t="s">
        <v>75</v>
      </c>
      <c r="AF4" t="s">
        <v>76</v>
      </c>
      <c r="AG4" t="s">
        <v>77</v>
      </c>
      <c r="AH4" t="s">
        <v>78</v>
      </c>
      <c r="AI4" t="s">
        <v>79</v>
      </c>
      <c r="AJ4" t="s">
        <v>80</v>
      </c>
    </row>
    <row r="5" spans="1:36">
      <c r="A5" s="18" t="str">
        <f t="shared" ref="A5:A6" si="0">_xlfn.XLOOKUP(B5,$AF$5:$AF$68,$AJ$5:$AJ$68," ")</f>
        <v xml:space="preserve"> </v>
      </c>
      <c r="AF5" t="s">
        <v>34</v>
      </c>
      <c r="AG5" t="s">
        <v>14</v>
      </c>
      <c r="AH5" s="1">
        <v>0.5</v>
      </c>
      <c r="AI5" t="s">
        <v>31</v>
      </c>
      <c r="AJ5" s="27">
        <v>45536</v>
      </c>
    </row>
    <row r="6" spans="1:36">
      <c r="A6" s="18" t="str">
        <f t="shared" si="0"/>
        <v xml:space="preserve"> </v>
      </c>
      <c r="B6" s="3" t="s">
        <v>8</v>
      </c>
      <c r="C6" t="s">
        <v>81</v>
      </c>
      <c r="D6" t="s">
        <v>82</v>
      </c>
      <c r="E6" t="s">
        <v>83</v>
      </c>
      <c r="F6" t="s">
        <v>84</v>
      </c>
      <c r="AF6" t="s">
        <v>45</v>
      </c>
      <c r="AG6" t="s">
        <v>14</v>
      </c>
      <c r="AH6" s="1">
        <v>0.75</v>
      </c>
      <c r="AI6" t="s">
        <v>31</v>
      </c>
      <c r="AJ6" s="27">
        <v>45536</v>
      </c>
    </row>
    <row r="7" spans="1:36">
      <c r="A7" s="18" t="str">
        <f>_xlfn.XLOOKUP(B7,$AF$5:$AF$68,$AJ$5:$AJ$68," ")</f>
        <v xml:space="preserve"> </v>
      </c>
      <c r="B7" s="4" t="s">
        <v>13</v>
      </c>
      <c r="C7" s="91">
        <v>1154701.9652</v>
      </c>
      <c r="D7" s="91">
        <v>136558.6428</v>
      </c>
      <c r="E7" s="91">
        <v>108075.82436759998</v>
      </c>
      <c r="F7" s="72">
        <v>0.11826970179398869</v>
      </c>
      <c r="AF7" t="s">
        <v>43</v>
      </c>
      <c r="AG7" t="s">
        <v>14</v>
      </c>
      <c r="AH7" s="1">
        <v>0.5</v>
      </c>
      <c r="AI7" t="s">
        <v>85</v>
      </c>
      <c r="AJ7" s="27">
        <v>45624</v>
      </c>
    </row>
    <row r="8" spans="1:36">
      <c r="A8" s="18" t="str">
        <f t="shared" ref="A8:A55" si="1">_xlfn.XLOOKUP(B8,$AF$5:$AF$68,$AJ$5:$AJ$68," ")</f>
        <v xml:space="preserve"> </v>
      </c>
      <c r="B8" s="5" t="s">
        <v>14</v>
      </c>
      <c r="C8" s="91">
        <v>435623.05679999996</v>
      </c>
      <c r="D8" s="91">
        <v>52266.620800000004</v>
      </c>
      <c r="E8" s="91">
        <v>29805.942479999998</v>
      </c>
      <c r="F8" s="72">
        <v>0.12000347012825013</v>
      </c>
      <c r="AF8" t="s">
        <v>36</v>
      </c>
      <c r="AG8" t="s">
        <v>14</v>
      </c>
      <c r="AH8" s="1">
        <v>0.5</v>
      </c>
      <c r="AI8" t="s">
        <v>31</v>
      </c>
      <c r="AJ8" s="27">
        <v>45639</v>
      </c>
    </row>
    <row r="9" spans="1:36">
      <c r="A9" s="18">
        <f>_xlfn.XLOOKUP(B9,$AF$5:$AF$68,$AJ$5:$AJ$68," ")</f>
        <v>45917</v>
      </c>
      <c r="B9" s="6" t="s">
        <v>15</v>
      </c>
      <c r="C9" s="91">
        <v>64832.202799999992</v>
      </c>
      <c r="D9" s="91">
        <v>3843.7411999999995</v>
      </c>
      <c r="E9" s="91">
        <v>2306.2447199999997</v>
      </c>
      <c r="F9" s="72">
        <v>5.9287530486315666E-2</v>
      </c>
      <c r="AF9" t="s">
        <v>57</v>
      </c>
      <c r="AG9" t="s">
        <v>14</v>
      </c>
      <c r="AH9" s="1">
        <v>0.5</v>
      </c>
      <c r="AI9" t="s">
        <v>31</v>
      </c>
      <c r="AJ9" s="27">
        <v>45639</v>
      </c>
    </row>
    <row r="10" spans="1:36">
      <c r="A10" s="18">
        <f t="shared" si="1"/>
        <v>45778</v>
      </c>
      <c r="B10" s="6" t="s">
        <v>18</v>
      </c>
      <c r="C10" s="91">
        <v>1344.5211999999999</v>
      </c>
      <c r="D10" s="91">
        <v>0</v>
      </c>
      <c r="E10" s="91">
        <v>0</v>
      </c>
      <c r="F10" s="72">
        <v>0</v>
      </c>
      <c r="AF10" t="s">
        <v>86</v>
      </c>
      <c r="AG10" t="s">
        <v>14</v>
      </c>
      <c r="AH10" s="1">
        <v>0.5</v>
      </c>
      <c r="AI10" t="s">
        <v>31</v>
      </c>
      <c r="AJ10" s="27">
        <v>45639</v>
      </c>
    </row>
    <row r="11" spans="1:36">
      <c r="A11" s="18">
        <f t="shared" si="1"/>
        <v>45824</v>
      </c>
      <c r="B11" s="6" t="s">
        <v>19</v>
      </c>
      <c r="C11" s="91">
        <v>25310.132799999999</v>
      </c>
      <c r="D11" s="91">
        <v>0</v>
      </c>
      <c r="E11" s="91">
        <v>0</v>
      </c>
      <c r="F11" s="72">
        <v>0</v>
      </c>
      <c r="AF11" t="s">
        <v>35</v>
      </c>
      <c r="AG11" t="s">
        <v>14</v>
      </c>
      <c r="AH11" s="1">
        <v>0.5</v>
      </c>
      <c r="AI11" t="s">
        <v>31</v>
      </c>
      <c r="AJ11" s="27">
        <v>45665</v>
      </c>
    </row>
    <row r="12" spans="1:36">
      <c r="A12" s="18">
        <f t="shared" si="1"/>
        <v>45931</v>
      </c>
      <c r="B12" s="6" t="s">
        <v>20</v>
      </c>
      <c r="C12" s="91">
        <v>27115.5</v>
      </c>
      <c r="D12" s="91">
        <v>100</v>
      </c>
      <c r="E12" s="91">
        <v>59.855999999999995</v>
      </c>
      <c r="F12" s="72">
        <v>3.687927569102543E-3</v>
      </c>
      <c r="AF12" t="s">
        <v>44</v>
      </c>
      <c r="AG12" t="s">
        <v>14</v>
      </c>
      <c r="AH12" s="1">
        <v>0.5</v>
      </c>
      <c r="AI12" t="s">
        <v>31</v>
      </c>
      <c r="AJ12" s="27">
        <v>45677</v>
      </c>
    </row>
    <row r="13" spans="1:36">
      <c r="A13" s="18">
        <f t="shared" si="1"/>
        <v>45824</v>
      </c>
      <c r="B13" s="6" t="s">
        <v>23</v>
      </c>
      <c r="C13" s="91">
        <v>91453.15879999999</v>
      </c>
      <c r="D13" s="91">
        <v>10703.5172</v>
      </c>
      <c r="E13" s="91">
        <v>6422.1103199999989</v>
      </c>
      <c r="F13" s="72">
        <v>0.11703824493812892</v>
      </c>
      <c r="AF13" t="s">
        <v>39</v>
      </c>
      <c r="AG13" t="s">
        <v>14</v>
      </c>
      <c r="AH13" s="1">
        <v>0.5</v>
      </c>
      <c r="AI13" t="s">
        <v>31</v>
      </c>
      <c r="AJ13" s="27">
        <v>45677</v>
      </c>
    </row>
    <row r="14" spans="1:36">
      <c r="A14" s="18">
        <f t="shared" si="1"/>
        <v>45754</v>
      </c>
      <c r="B14" s="6" t="s">
        <v>25</v>
      </c>
      <c r="C14" s="91">
        <v>115527.3812</v>
      </c>
      <c r="D14" s="91">
        <v>20756.8544</v>
      </c>
      <c r="E14" s="91">
        <v>12454.112639999999</v>
      </c>
      <c r="F14" s="72">
        <v>0.17967043123799295</v>
      </c>
      <c r="J14" s="91"/>
      <c r="AF14" t="s">
        <v>46</v>
      </c>
      <c r="AG14" t="s">
        <v>14</v>
      </c>
      <c r="AH14" s="1">
        <v>0.5</v>
      </c>
      <c r="AI14" t="s">
        <v>31</v>
      </c>
      <c r="AJ14" s="27">
        <v>45695</v>
      </c>
    </row>
    <row r="15" spans="1:36">
      <c r="A15" s="18">
        <f t="shared" si="1"/>
        <v>45861</v>
      </c>
      <c r="B15" s="6" t="s">
        <v>21</v>
      </c>
      <c r="C15" s="91">
        <v>18000</v>
      </c>
      <c r="D15" s="91">
        <v>1350</v>
      </c>
      <c r="E15" s="91">
        <v>808.05599999999981</v>
      </c>
      <c r="F15" s="72">
        <v>7.4999999999999997E-2</v>
      </c>
      <c r="AF15" t="s">
        <v>40</v>
      </c>
      <c r="AG15" t="s">
        <v>14</v>
      </c>
      <c r="AH15" s="1">
        <v>0.5</v>
      </c>
      <c r="AI15" t="s">
        <v>31</v>
      </c>
      <c r="AJ15" s="27">
        <v>45705</v>
      </c>
    </row>
    <row r="16" spans="1:36">
      <c r="A16" s="18">
        <f t="shared" si="1"/>
        <v>45624</v>
      </c>
      <c r="B16" s="6" t="s">
        <v>43</v>
      </c>
      <c r="C16" s="91">
        <v>92040.159999999989</v>
      </c>
      <c r="D16" s="91">
        <v>15512.507999999998</v>
      </c>
      <c r="E16" s="91">
        <v>7755.5627999999997</v>
      </c>
      <c r="F16" s="72">
        <v>0.16854891975697683</v>
      </c>
      <c r="AF16" t="s">
        <v>59</v>
      </c>
      <c r="AG16" t="s">
        <v>14</v>
      </c>
      <c r="AH16" s="1">
        <v>0.5</v>
      </c>
      <c r="AI16" t="s">
        <v>31</v>
      </c>
      <c r="AJ16" s="27">
        <v>45734</v>
      </c>
    </row>
    <row r="17" spans="1:36">
      <c r="A17" s="18" t="str">
        <f t="shared" si="1"/>
        <v xml:space="preserve"> </v>
      </c>
      <c r="B17" s="5" t="s">
        <v>22</v>
      </c>
      <c r="C17" s="94">
        <v>719078.90839999984</v>
      </c>
      <c r="D17" s="91">
        <v>84292.021999999997</v>
      </c>
      <c r="E17" s="91">
        <v>78269.881887599986</v>
      </c>
      <c r="F17" s="72">
        <v>0.11721806901891986</v>
      </c>
      <c r="AF17" t="s">
        <v>56</v>
      </c>
      <c r="AG17" t="s">
        <v>14</v>
      </c>
      <c r="AH17" s="1">
        <v>0.5</v>
      </c>
      <c r="AI17" t="s">
        <v>31</v>
      </c>
      <c r="AJ17" s="27">
        <v>45737</v>
      </c>
    </row>
    <row r="18" spans="1:36">
      <c r="A18" s="18">
        <f t="shared" si="1"/>
        <v>45733</v>
      </c>
      <c r="B18" s="6" t="s">
        <v>24</v>
      </c>
      <c r="C18" s="91">
        <v>221946.9644</v>
      </c>
      <c r="D18" s="91">
        <v>27843.551199999998</v>
      </c>
      <c r="E18" s="91">
        <v>25840.71949584</v>
      </c>
      <c r="F18" s="72">
        <v>0.12546532617686645</v>
      </c>
      <c r="AF18" t="s">
        <v>38</v>
      </c>
      <c r="AG18" t="s">
        <v>14</v>
      </c>
      <c r="AH18" s="1">
        <v>0.6</v>
      </c>
      <c r="AI18" t="s">
        <v>31</v>
      </c>
      <c r="AJ18" s="27">
        <v>45740</v>
      </c>
    </row>
    <row r="19" spans="1:36">
      <c r="A19" s="18">
        <f t="shared" si="1"/>
        <v>45733</v>
      </c>
      <c r="B19" s="6" t="s">
        <v>26</v>
      </c>
      <c r="C19" s="91">
        <v>341722.32799999998</v>
      </c>
      <c r="D19" s="91">
        <v>45123.104800000001</v>
      </c>
      <c r="E19" s="91">
        <v>41894.349631680001</v>
      </c>
      <c r="F19" s="72">
        <v>0.13205640446020983</v>
      </c>
      <c r="AF19" t="s">
        <v>25</v>
      </c>
      <c r="AG19" t="s">
        <v>14</v>
      </c>
      <c r="AH19" s="1">
        <v>0.4</v>
      </c>
      <c r="AI19" t="s">
        <v>13</v>
      </c>
      <c r="AJ19" s="27">
        <v>45754</v>
      </c>
    </row>
    <row r="20" spans="1:36">
      <c r="A20" s="18">
        <f t="shared" si="1"/>
        <v>45810</v>
      </c>
      <c r="B20" s="6" t="s">
        <v>27</v>
      </c>
      <c r="C20" s="91">
        <v>151264.40599999999</v>
      </c>
      <c r="D20" s="91">
        <v>12321.055999999999</v>
      </c>
      <c r="E20" s="91">
        <v>11458.582079999998</v>
      </c>
      <c r="F20" s="72">
        <v>8.1453769104147325E-2</v>
      </c>
      <c r="AF20" t="s">
        <v>58</v>
      </c>
      <c r="AG20" t="s">
        <v>14</v>
      </c>
      <c r="AH20" s="1">
        <v>0.5</v>
      </c>
      <c r="AI20" t="s">
        <v>31</v>
      </c>
      <c r="AJ20" s="27">
        <v>45762</v>
      </c>
    </row>
    <row r="21" spans="1:36">
      <c r="A21" s="18">
        <f t="shared" si="1"/>
        <v>45733</v>
      </c>
      <c r="B21" s="6" t="s">
        <v>29</v>
      </c>
      <c r="C21" s="91">
        <v>4145.21</v>
      </c>
      <c r="D21" s="91">
        <v>-995.69</v>
      </c>
      <c r="E21" s="91">
        <v>-923.76931991999993</v>
      </c>
      <c r="F21" s="72">
        <v>-0.24006557375946147</v>
      </c>
      <c r="AF21" t="s">
        <v>87</v>
      </c>
      <c r="AG21" t="s">
        <v>14</v>
      </c>
      <c r="AH21" s="1">
        <v>0.4</v>
      </c>
      <c r="AI21" t="s">
        <v>13</v>
      </c>
      <c r="AJ21" s="27">
        <v>45769</v>
      </c>
    </row>
    <row r="22" spans="1:36">
      <c r="A22" s="18" t="str">
        <f t="shared" si="1"/>
        <v xml:space="preserve"> </v>
      </c>
      <c r="B22" s="4" t="s">
        <v>31</v>
      </c>
      <c r="C22" s="91">
        <v>2894048.4491999992</v>
      </c>
      <c r="D22" s="91">
        <v>318049.50440800004</v>
      </c>
      <c r="E22" s="91">
        <v>160536.32128864998</v>
      </c>
      <c r="F22" s="72">
        <v>0.10989586058314144</v>
      </c>
      <c r="AF22" t="s">
        <v>33</v>
      </c>
      <c r="AG22" t="s">
        <v>14</v>
      </c>
      <c r="AH22" s="1">
        <v>0.5</v>
      </c>
      <c r="AI22" t="s">
        <v>31</v>
      </c>
      <c r="AJ22" s="27">
        <v>45777</v>
      </c>
    </row>
    <row r="23" spans="1:36">
      <c r="A23" s="18" t="str">
        <f t="shared" si="1"/>
        <v xml:space="preserve"> </v>
      </c>
      <c r="B23" s="5" t="s">
        <v>14</v>
      </c>
      <c r="C23" s="91">
        <v>2220803.5423999997</v>
      </c>
      <c r="D23" s="91">
        <v>247903.43976800001</v>
      </c>
      <c r="E23" s="91">
        <v>92857.86177120998</v>
      </c>
      <c r="F23" s="72">
        <v>0.11162093862176192</v>
      </c>
      <c r="H23" s="91"/>
      <c r="I23" s="91"/>
      <c r="AF23" t="s">
        <v>18</v>
      </c>
      <c r="AG23" t="s">
        <v>14</v>
      </c>
      <c r="AH23" s="1">
        <v>0.4</v>
      </c>
      <c r="AI23" t="s">
        <v>13</v>
      </c>
      <c r="AJ23" s="27">
        <v>45778</v>
      </c>
    </row>
    <row r="24" spans="1:36">
      <c r="A24" s="18">
        <f t="shared" si="1"/>
        <v>45831</v>
      </c>
      <c r="B24" s="6" t="s">
        <v>42</v>
      </c>
      <c r="C24" s="91">
        <v>2563.04</v>
      </c>
      <c r="D24" s="91">
        <v>110.36</v>
      </c>
      <c r="E24" s="91">
        <v>55.047567999999998</v>
      </c>
      <c r="F24" s="72">
        <v>4.3058243336038457E-2</v>
      </c>
      <c r="AF24" t="s">
        <v>16</v>
      </c>
      <c r="AG24" t="s">
        <v>14</v>
      </c>
      <c r="AH24" s="1">
        <v>0.4</v>
      </c>
      <c r="AI24" t="s">
        <v>13</v>
      </c>
      <c r="AJ24" s="27">
        <v>45778</v>
      </c>
    </row>
    <row r="25" spans="1:36">
      <c r="A25" s="18">
        <f t="shared" si="1"/>
        <v>45677</v>
      </c>
      <c r="B25" s="6" t="s">
        <v>44</v>
      </c>
      <c r="C25" s="91">
        <v>542.08000000000004</v>
      </c>
      <c r="D25" s="91">
        <v>409.51</v>
      </c>
      <c r="E25" s="91">
        <v>204.26358799999997</v>
      </c>
      <c r="F25" s="72">
        <v>0.75544200118063753</v>
      </c>
      <c r="AF25" t="s">
        <v>48</v>
      </c>
      <c r="AG25" t="s">
        <v>14</v>
      </c>
      <c r="AH25" s="1">
        <v>0.5</v>
      </c>
      <c r="AI25" t="s">
        <v>31</v>
      </c>
      <c r="AJ25" s="27">
        <v>45793</v>
      </c>
    </row>
    <row r="26" spans="1:36">
      <c r="A26" s="18">
        <f t="shared" si="1"/>
        <v>45536</v>
      </c>
      <c r="B26" s="6" t="s">
        <v>34</v>
      </c>
      <c r="C26" s="91">
        <v>418305.1</v>
      </c>
      <c r="D26" s="91">
        <v>41830.51</v>
      </c>
      <c r="E26" s="91">
        <v>20865.058388000001</v>
      </c>
      <c r="F26" s="72">
        <v>0.1</v>
      </c>
      <c r="H26" s="91"/>
      <c r="AF26" t="s">
        <v>17</v>
      </c>
      <c r="AG26" t="s">
        <v>14</v>
      </c>
      <c r="AH26" s="1">
        <v>0.4</v>
      </c>
      <c r="AI26" t="s">
        <v>13</v>
      </c>
      <c r="AJ26" s="27">
        <v>45804</v>
      </c>
    </row>
    <row r="27" spans="1:36">
      <c r="A27" s="18">
        <f t="shared" si="1"/>
        <v>45665</v>
      </c>
      <c r="B27" s="6" t="s">
        <v>35</v>
      </c>
      <c r="C27" s="91">
        <v>105926.84</v>
      </c>
      <c r="D27" s="91">
        <v>12548.8172</v>
      </c>
      <c r="E27" s="91">
        <v>6260.9072079999987</v>
      </c>
      <c r="F27" s="72">
        <v>0.11846399890797742</v>
      </c>
      <c r="AF27" t="s">
        <v>37</v>
      </c>
      <c r="AG27" t="s">
        <v>14</v>
      </c>
      <c r="AH27" s="1">
        <v>0.6</v>
      </c>
      <c r="AI27" t="s">
        <v>31</v>
      </c>
      <c r="AJ27" s="27">
        <v>45807</v>
      </c>
    </row>
    <row r="28" spans="1:36">
      <c r="A28" s="18">
        <f t="shared" si="1"/>
        <v>45639</v>
      </c>
      <c r="B28" s="6" t="s">
        <v>36</v>
      </c>
      <c r="C28" s="91">
        <v>4046.02</v>
      </c>
      <c r="D28" s="91">
        <v>483.8</v>
      </c>
      <c r="E28" s="91">
        <v>241.31943999999999</v>
      </c>
      <c r="F28" s="72">
        <v>0.11957429770490507</v>
      </c>
      <c r="AF28" t="s">
        <v>88</v>
      </c>
      <c r="AG28" t="s">
        <v>14</v>
      </c>
      <c r="AH28" s="1">
        <v>0.5</v>
      </c>
      <c r="AI28" t="s">
        <v>31</v>
      </c>
      <c r="AJ28" s="27">
        <v>45814</v>
      </c>
    </row>
    <row r="29" spans="1:36">
      <c r="A29" s="18">
        <f t="shared" si="1"/>
        <v>45807</v>
      </c>
      <c r="B29" s="6" t="s">
        <v>37</v>
      </c>
      <c r="C29" s="91">
        <v>73797.459999999992</v>
      </c>
      <c r="D29" s="91">
        <v>7614.09</v>
      </c>
      <c r="E29" s="91">
        <v>3038.3264736000001</v>
      </c>
      <c r="F29" s="72">
        <v>0.10317550224628327</v>
      </c>
      <c r="AF29" t="s">
        <v>19</v>
      </c>
      <c r="AG29" t="s">
        <v>14</v>
      </c>
      <c r="AH29" s="1">
        <v>0.4</v>
      </c>
      <c r="AI29" t="s">
        <v>13</v>
      </c>
      <c r="AJ29" s="27">
        <v>45824</v>
      </c>
    </row>
    <row r="30" spans="1:36">
      <c r="A30" s="18">
        <f t="shared" si="1"/>
        <v>45740</v>
      </c>
      <c r="B30" s="6" t="s">
        <v>38</v>
      </c>
      <c r="C30" s="91">
        <v>179899.82</v>
      </c>
      <c r="D30" s="91">
        <v>20317.05</v>
      </c>
      <c r="E30" s="91">
        <v>8107.3156320000007</v>
      </c>
      <c r="F30" s="72">
        <v>0.1129353547991321</v>
      </c>
      <c r="AF30" t="s">
        <v>23</v>
      </c>
      <c r="AG30" t="s">
        <v>14</v>
      </c>
      <c r="AH30" s="1">
        <v>0.4</v>
      </c>
      <c r="AI30" t="s">
        <v>13</v>
      </c>
      <c r="AJ30" s="27">
        <v>45824</v>
      </c>
    </row>
    <row r="31" spans="1:36">
      <c r="A31" s="18">
        <f t="shared" si="1"/>
        <v>45677</v>
      </c>
      <c r="B31" s="6" t="s">
        <v>39</v>
      </c>
      <c r="C31" s="91">
        <v>78585.709999999992</v>
      </c>
      <c r="D31" s="91">
        <v>8771.0938000000006</v>
      </c>
      <c r="E31" s="91">
        <v>4373.1958819999991</v>
      </c>
      <c r="F31" s="72">
        <v>0.11160682729742272</v>
      </c>
      <c r="AF31" t="s">
        <v>42</v>
      </c>
      <c r="AG31" t="s">
        <v>14</v>
      </c>
      <c r="AH31" s="1">
        <v>0.5</v>
      </c>
      <c r="AI31" t="s">
        <v>31</v>
      </c>
      <c r="AJ31" s="27">
        <v>45831</v>
      </c>
    </row>
    <row r="32" spans="1:36">
      <c r="A32" s="18">
        <f t="shared" si="1"/>
        <v>45979</v>
      </c>
      <c r="B32" s="6" t="s">
        <v>41</v>
      </c>
      <c r="C32" s="91">
        <v>438</v>
      </c>
      <c r="D32" s="91">
        <v>43.8</v>
      </c>
      <c r="E32" s="91">
        <v>21.847439999999999</v>
      </c>
      <c r="F32" s="72">
        <v>9.9999999999999992E-2</v>
      </c>
      <c r="AF32" t="s">
        <v>47</v>
      </c>
      <c r="AG32" t="s">
        <v>14</v>
      </c>
      <c r="AH32" s="1">
        <v>0.65</v>
      </c>
      <c r="AI32" t="s">
        <v>31</v>
      </c>
      <c r="AJ32" s="27">
        <v>45852</v>
      </c>
    </row>
    <row r="33" spans="1:36">
      <c r="A33" s="18">
        <f t="shared" si="1"/>
        <v>45639</v>
      </c>
      <c r="B33" s="6" t="s">
        <v>57</v>
      </c>
      <c r="C33" s="91">
        <v>82243</v>
      </c>
      <c r="D33" s="91">
        <v>20093</v>
      </c>
      <c r="E33" s="91">
        <v>10022.3884</v>
      </c>
      <c r="F33" s="72">
        <v>0.2443125858735698</v>
      </c>
      <c r="AF33" t="s">
        <v>21</v>
      </c>
      <c r="AG33" t="s">
        <v>14</v>
      </c>
      <c r="AH33" s="1">
        <v>0.4</v>
      </c>
      <c r="AI33" t="s">
        <v>13</v>
      </c>
      <c r="AJ33" s="27">
        <v>45861</v>
      </c>
    </row>
    <row r="34" spans="1:36">
      <c r="A34" s="18">
        <f t="shared" si="1"/>
        <v>45762</v>
      </c>
      <c r="B34" s="6" t="s">
        <v>58</v>
      </c>
      <c r="C34" s="91">
        <v>4377.0599999999995</v>
      </c>
      <c r="D34" s="91">
        <v>565.70000000000005</v>
      </c>
      <c r="E34" s="91">
        <v>282.49410399999999</v>
      </c>
      <c r="F34" s="72">
        <v>0.12919881259669511</v>
      </c>
      <c r="AF34" t="s">
        <v>30</v>
      </c>
      <c r="AG34" t="s">
        <v>28</v>
      </c>
      <c r="AH34" s="1">
        <v>0.2</v>
      </c>
      <c r="AI34" t="s">
        <v>13</v>
      </c>
      <c r="AJ34" s="27">
        <v>45748</v>
      </c>
    </row>
    <row r="35" spans="1:36">
      <c r="A35" s="18">
        <f t="shared" si="1"/>
        <v>45734</v>
      </c>
      <c r="B35" s="6" t="s">
        <v>59</v>
      </c>
      <c r="C35" s="91">
        <v>34141.9</v>
      </c>
      <c r="D35" s="91">
        <v>1771.95</v>
      </c>
      <c r="E35" s="91">
        <v>883.84865999999988</v>
      </c>
      <c r="F35" s="72">
        <v>5.1899572080054128E-2</v>
      </c>
      <c r="AF35" t="s">
        <v>32</v>
      </c>
      <c r="AG35" t="s">
        <v>28</v>
      </c>
      <c r="AH35" s="1">
        <v>0.2</v>
      </c>
      <c r="AI35" t="s">
        <v>13</v>
      </c>
      <c r="AJ35" s="27">
        <v>45809</v>
      </c>
    </row>
    <row r="36" spans="1:36">
      <c r="A36" s="18">
        <f t="shared" si="1"/>
        <v>45536</v>
      </c>
      <c r="B36" s="6" t="s">
        <v>45</v>
      </c>
      <c r="C36" s="91">
        <v>648487.39039999992</v>
      </c>
      <c r="D36" s="91">
        <v>81193.9136</v>
      </c>
      <c r="E36" s="91">
        <v>20259.573535999996</v>
      </c>
      <c r="F36" s="72">
        <v>0.1252093423664857</v>
      </c>
      <c r="AF36" t="s">
        <v>89</v>
      </c>
      <c r="AG36" t="s">
        <v>28</v>
      </c>
      <c r="AH36" s="1">
        <v>0.2</v>
      </c>
      <c r="AI36" t="s">
        <v>13</v>
      </c>
      <c r="AJ36" s="27">
        <v>45870</v>
      </c>
    </row>
    <row r="37" spans="1:36">
      <c r="A37" s="18">
        <f t="shared" si="1"/>
        <v>45852</v>
      </c>
      <c r="B37" s="6" t="s">
        <v>47</v>
      </c>
      <c r="C37" s="91">
        <v>587450.12199999997</v>
      </c>
      <c r="D37" s="91">
        <v>52149.845168</v>
      </c>
      <c r="E37" s="91">
        <v>18242.275451609996</v>
      </c>
      <c r="F37" s="72">
        <v>8.8777775994847624E-2</v>
      </c>
      <c r="AF37" t="s">
        <v>90</v>
      </c>
      <c r="AG37" t="s">
        <v>28</v>
      </c>
      <c r="AH37" s="1">
        <v>0.2</v>
      </c>
      <c r="AI37" t="s">
        <v>31</v>
      </c>
      <c r="AJ37" s="27">
        <v>45870</v>
      </c>
    </row>
    <row r="38" spans="1:36">
      <c r="A38" s="18" t="str">
        <f t="shared" si="1"/>
        <v xml:space="preserve"> </v>
      </c>
      <c r="B38" s="5" t="s">
        <v>22</v>
      </c>
      <c r="C38" s="91">
        <v>673244.9068</v>
      </c>
      <c r="D38" s="91">
        <v>70146.064639999997</v>
      </c>
      <c r="E38" s="91">
        <v>67678.459517440002</v>
      </c>
      <c r="F38" s="72">
        <v>0.10420124704907782</v>
      </c>
      <c r="AF38" t="s">
        <v>91</v>
      </c>
      <c r="AG38" t="s">
        <v>28</v>
      </c>
      <c r="AH38" s="1">
        <v>0.2</v>
      </c>
      <c r="AI38" t="s">
        <v>13</v>
      </c>
      <c r="AJ38" s="27">
        <v>45894</v>
      </c>
    </row>
    <row r="39" spans="1:36">
      <c r="A39" s="18">
        <f t="shared" si="1"/>
        <v>45552</v>
      </c>
      <c r="B39" s="6" t="s">
        <v>49</v>
      </c>
      <c r="C39" s="91">
        <v>98748.34</v>
      </c>
      <c r="D39" s="91">
        <v>3761.89</v>
      </c>
      <c r="E39" s="91">
        <v>3752.8614639999992</v>
      </c>
      <c r="F39" s="72">
        <v>3.8095729001621691E-2</v>
      </c>
      <c r="AF39" t="s">
        <v>54</v>
      </c>
      <c r="AG39" t="s">
        <v>22</v>
      </c>
      <c r="AH39" s="1">
        <v>0.05</v>
      </c>
      <c r="AI39" t="s">
        <v>31</v>
      </c>
      <c r="AJ39" s="27">
        <v>45595</v>
      </c>
    </row>
    <row r="40" spans="1:36">
      <c r="A40" s="18">
        <f t="shared" si="1"/>
        <v>45552</v>
      </c>
      <c r="B40" s="6" t="s">
        <v>51</v>
      </c>
      <c r="C40" s="91">
        <v>10802.51312</v>
      </c>
      <c r="D40" s="91">
        <v>337.08080000000001</v>
      </c>
      <c r="E40" s="91">
        <v>336.14851199999998</v>
      </c>
      <c r="F40" s="72">
        <v>3.1243813409426648E-2</v>
      </c>
      <c r="AF40" t="s">
        <v>53</v>
      </c>
      <c r="AG40" t="s">
        <v>22</v>
      </c>
      <c r="AH40" s="1">
        <v>0.05</v>
      </c>
      <c r="AI40" t="s">
        <v>31</v>
      </c>
      <c r="AJ40" s="27">
        <v>45719</v>
      </c>
    </row>
    <row r="41" spans="1:36">
      <c r="A41" s="18">
        <f t="shared" si="1"/>
        <v>45845</v>
      </c>
      <c r="B41" s="6" t="s">
        <v>52</v>
      </c>
      <c r="C41" s="91">
        <v>184273.13</v>
      </c>
      <c r="D41" s="91">
        <v>19985.91</v>
      </c>
      <c r="E41" s="91">
        <v>19937.943815999999</v>
      </c>
      <c r="F41" s="72">
        <v>0.1084580806762223</v>
      </c>
      <c r="AF41" t="s">
        <v>24</v>
      </c>
      <c r="AG41" t="s">
        <v>22</v>
      </c>
      <c r="AH41" s="1">
        <v>7.0000000000000007E-2</v>
      </c>
      <c r="AI41" t="s">
        <v>13</v>
      </c>
      <c r="AJ41" s="27">
        <v>45733</v>
      </c>
    </row>
    <row r="42" spans="1:36">
      <c r="A42" s="18">
        <f t="shared" si="1"/>
        <v>45719</v>
      </c>
      <c r="B42" s="6" t="s">
        <v>53</v>
      </c>
      <c r="C42" s="91">
        <v>202698.68799999999</v>
      </c>
      <c r="D42" s="91">
        <v>22289.85384</v>
      </c>
      <c r="E42" s="91">
        <v>21123.593241839997</v>
      </c>
      <c r="F42" s="72">
        <v>0.10996765385937131</v>
      </c>
      <c r="AF42" t="s">
        <v>26</v>
      </c>
      <c r="AG42" t="s">
        <v>22</v>
      </c>
      <c r="AH42" s="1">
        <v>7.0000000000000007E-2</v>
      </c>
      <c r="AI42" t="s">
        <v>13</v>
      </c>
      <c r="AJ42" s="27">
        <v>45733</v>
      </c>
    </row>
    <row r="43" spans="1:36">
      <c r="A43" s="18">
        <f t="shared" si="1"/>
        <v>45595</v>
      </c>
      <c r="B43" s="6" t="s">
        <v>54</v>
      </c>
      <c r="C43" s="91">
        <v>176722.23568000001</v>
      </c>
      <c r="D43" s="91">
        <v>23771.33</v>
      </c>
      <c r="E43" s="91">
        <v>22527.912483599997</v>
      </c>
      <c r="F43" s="72">
        <v>0.13454858674615641</v>
      </c>
      <c r="AF43" t="s">
        <v>29</v>
      </c>
      <c r="AG43" t="s">
        <v>22</v>
      </c>
      <c r="AH43" s="1">
        <v>7.0000000000000007E-2</v>
      </c>
      <c r="AI43" t="s">
        <v>13</v>
      </c>
      <c r="AJ43" s="27">
        <v>45733</v>
      </c>
    </row>
    <row r="44" spans="1:36">
      <c r="A44" s="18" t="str">
        <f t="shared" si="1"/>
        <v xml:space="preserve"> </v>
      </c>
      <c r="B44" s="4" t="s">
        <v>55</v>
      </c>
      <c r="C44" s="91">
        <v>4048750.4143999997</v>
      </c>
      <c r="D44" s="91">
        <v>454608.14720799995</v>
      </c>
      <c r="E44" s="91">
        <v>268612.14565624995</v>
      </c>
      <c r="F44" s="72">
        <v>0.11228563752574455</v>
      </c>
      <c r="AF44" t="s">
        <v>27</v>
      </c>
      <c r="AG44" t="s">
        <v>22</v>
      </c>
      <c r="AH44" s="1">
        <v>7.0000000000000007E-2</v>
      </c>
      <c r="AI44" t="s">
        <v>13</v>
      </c>
      <c r="AJ44" s="27">
        <v>45810</v>
      </c>
    </row>
    <row r="45" spans="1:36">
      <c r="A45" s="18" t="str">
        <f t="shared" si="1"/>
        <v xml:space="preserve"> </v>
      </c>
      <c r="H45" s="91"/>
      <c r="AF45" t="s">
        <v>49</v>
      </c>
      <c r="AG45" t="s">
        <v>22</v>
      </c>
      <c r="AH45" s="8">
        <v>0</v>
      </c>
      <c r="AI45" t="s">
        <v>31</v>
      </c>
      <c r="AJ45" s="27">
        <v>45552</v>
      </c>
    </row>
    <row r="46" spans="1:36">
      <c r="A46" s="18" t="str">
        <f t="shared" si="1"/>
        <v xml:space="preserve"> </v>
      </c>
      <c r="AF46" t="s">
        <v>62</v>
      </c>
      <c r="AG46" t="s">
        <v>22</v>
      </c>
      <c r="AH46" s="8">
        <v>0</v>
      </c>
      <c r="AI46" t="s">
        <v>31</v>
      </c>
      <c r="AJ46" s="27">
        <v>45536</v>
      </c>
    </row>
    <row r="47" spans="1:36">
      <c r="A47" s="18" t="str">
        <f t="shared" si="1"/>
        <v xml:space="preserve"> </v>
      </c>
      <c r="AF47" t="s">
        <v>51</v>
      </c>
      <c r="AG47" t="s">
        <v>22</v>
      </c>
      <c r="AH47" s="8">
        <v>0</v>
      </c>
      <c r="AI47" t="s">
        <v>31</v>
      </c>
      <c r="AJ47" s="27">
        <v>45552</v>
      </c>
    </row>
    <row r="48" spans="1:36">
      <c r="A48" s="18" t="str">
        <f t="shared" si="1"/>
        <v xml:space="preserve"> </v>
      </c>
      <c r="AF48" t="s">
        <v>60</v>
      </c>
      <c r="AG48" t="s">
        <v>22</v>
      </c>
      <c r="AH48" s="8">
        <v>0</v>
      </c>
      <c r="AI48" t="s">
        <v>31</v>
      </c>
      <c r="AJ48" s="27">
        <v>45635</v>
      </c>
    </row>
    <row r="49" spans="1:36">
      <c r="A49" s="18" t="str">
        <f t="shared" si="1"/>
        <v xml:space="preserve"> </v>
      </c>
      <c r="AF49" t="s">
        <v>61</v>
      </c>
      <c r="AG49" t="s">
        <v>22</v>
      </c>
      <c r="AH49" s="8">
        <v>0</v>
      </c>
      <c r="AI49" t="s">
        <v>31</v>
      </c>
      <c r="AJ49" s="27">
        <v>45824</v>
      </c>
    </row>
    <row r="50" spans="1:36">
      <c r="A50" s="18" t="str">
        <f t="shared" si="1"/>
        <v xml:space="preserve"> </v>
      </c>
      <c r="AF50" t="s">
        <v>52</v>
      </c>
      <c r="AG50" t="s">
        <v>22</v>
      </c>
      <c r="AH50" s="8">
        <v>0</v>
      </c>
      <c r="AI50" t="s">
        <v>31</v>
      </c>
      <c r="AJ50" s="27">
        <v>45845</v>
      </c>
    </row>
    <row r="51" spans="1:36">
      <c r="A51" s="18" t="str">
        <f t="shared" si="1"/>
        <v xml:space="preserve"> </v>
      </c>
      <c r="AF51" s="28" t="s">
        <v>15</v>
      </c>
      <c r="AG51" t="s">
        <v>14</v>
      </c>
      <c r="AH51" s="1">
        <v>0.4</v>
      </c>
      <c r="AI51" t="s">
        <v>13</v>
      </c>
      <c r="AJ51" s="27">
        <v>45917</v>
      </c>
    </row>
    <row r="52" spans="1:36">
      <c r="A52" s="18" t="str">
        <f t="shared" si="1"/>
        <v xml:space="preserve"> </v>
      </c>
      <c r="AF52" s="28" t="s">
        <v>92</v>
      </c>
      <c r="AG52" t="s">
        <v>14</v>
      </c>
      <c r="AH52" s="1">
        <v>0.4</v>
      </c>
      <c r="AI52" t="s">
        <v>13</v>
      </c>
      <c r="AJ52" s="27">
        <v>45922</v>
      </c>
    </row>
    <row r="53" spans="1:36">
      <c r="A53" s="18" t="str">
        <f>_xlfn.XLOOKUP(B53,$AF$5:$AF$68,$AJ$5:$AJ$68," ")</f>
        <v xml:space="preserve"> </v>
      </c>
      <c r="AF53" s="28" t="s">
        <v>20</v>
      </c>
      <c r="AG53" t="s">
        <v>14</v>
      </c>
      <c r="AH53" s="1">
        <v>0.4</v>
      </c>
      <c r="AI53" t="s">
        <v>13</v>
      </c>
      <c r="AJ53" s="27">
        <v>45931</v>
      </c>
    </row>
    <row r="54" spans="1:36">
      <c r="A54" s="18" t="str">
        <f t="shared" si="1"/>
        <v xml:space="preserve"> </v>
      </c>
      <c r="AF54" t="s">
        <v>93</v>
      </c>
      <c r="AG54" t="s">
        <v>28</v>
      </c>
      <c r="AH54" s="1">
        <v>0.2</v>
      </c>
      <c r="AI54" t="s">
        <v>13</v>
      </c>
      <c r="AJ54" s="27">
        <v>45870</v>
      </c>
    </row>
    <row r="55" spans="1:36">
      <c r="A55" s="18" t="str">
        <f t="shared" si="1"/>
        <v xml:space="preserve"> </v>
      </c>
      <c r="AF55" t="s">
        <v>94</v>
      </c>
      <c r="AG55" t="s">
        <v>28</v>
      </c>
      <c r="AH55" s="1">
        <v>0.2</v>
      </c>
      <c r="AI55" t="s">
        <v>13</v>
      </c>
      <c r="AJ55" s="27">
        <v>45902</v>
      </c>
    </row>
    <row r="56" spans="1:36">
      <c r="AF56" t="s">
        <v>95</v>
      </c>
      <c r="AG56" t="s">
        <v>96</v>
      </c>
      <c r="AH56" s="1">
        <v>0.15</v>
      </c>
      <c r="AI56" t="s">
        <v>13</v>
      </c>
      <c r="AJ56" s="27">
        <v>45919</v>
      </c>
    </row>
    <row r="57" spans="1:36">
      <c r="AF57" t="s">
        <v>97</v>
      </c>
      <c r="AG57" t="s">
        <v>96</v>
      </c>
      <c r="AH57" s="1">
        <v>0.15</v>
      </c>
      <c r="AI57" t="s">
        <v>13</v>
      </c>
      <c r="AJ57" s="27">
        <v>45923</v>
      </c>
    </row>
    <row r="58" spans="1:36">
      <c r="AF58" t="s">
        <v>98</v>
      </c>
      <c r="AG58" t="s">
        <v>96</v>
      </c>
      <c r="AH58" s="1">
        <v>0.15</v>
      </c>
      <c r="AI58" t="s">
        <v>13</v>
      </c>
      <c r="AJ58" s="27">
        <v>45924</v>
      </c>
    </row>
    <row r="59" spans="1:36">
      <c r="AF59" t="s">
        <v>99</v>
      </c>
      <c r="AG59" t="s">
        <v>96</v>
      </c>
      <c r="AH59" s="1">
        <v>0.15</v>
      </c>
      <c r="AI59" t="s">
        <v>13</v>
      </c>
      <c r="AJ59" s="27">
        <v>45924</v>
      </c>
    </row>
    <row r="60" spans="1:36">
      <c r="AF60" t="s">
        <v>100</v>
      </c>
      <c r="AG60" t="s">
        <v>14</v>
      </c>
      <c r="AH60" s="1">
        <v>0.5</v>
      </c>
      <c r="AI60" t="s">
        <v>85</v>
      </c>
      <c r="AJ60" s="27">
        <v>45664</v>
      </c>
    </row>
    <row r="61" spans="1:36">
      <c r="AF61" t="s">
        <v>101</v>
      </c>
      <c r="AG61" t="s">
        <v>14</v>
      </c>
      <c r="AH61" s="1">
        <v>0.5</v>
      </c>
      <c r="AI61" t="s">
        <v>85</v>
      </c>
      <c r="AJ61" s="27">
        <v>45664</v>
      </c>
    </row>
    <row r="62" spans="1:36">
      <c r="AF62" t="s">
        <v>41</v>
      </c>
      <c r="AG62" t="s">
        <v>14</v>
      </c>
      <c r="AH62" s="1">
        <v>0.5</v>
      </c>
      <c r="AI62" t="s">
        <v>85</v>
      </c>
      <c r="AJ62" s="27">
        <v>45979</v>
      </c>
    </row>
    <row r="63" spans="1:36">
      <c r="AF63" t="s">
        <v>102</v>
      </c>
      <c r="AG63" t="s">
        <v>22</v>
      </c>
      <c r="AH63" s="1">
        <v>7.0000000000000007E-2</v>
      </c>
      <c r="AI63" t="s">
        <v>13</v>
      </c>
      <c r="AJ63" s="27">
        <v>46034</v>
      </c>
    </row>
    <row r="64" spans="1:36">
      <c r="AF64" t="s">
        <v>103</v>
      </c>
      <c r="AG64" t="s">
        <v>22</v>
      </c>
      <c r="AH64" s="1">
        <v>7.0000000000000007E-2</v>
      </c>
      <c r="AI64" t="s">
        <v>13</v>
      </c>
      <c r="AJ64" s="27">
        <v>45978</v>
      </c>
    </row>
    <row r="65" spans="32:36">
      <c r="AF65" t="s">
        <v>104</v>
      </c>
      <c r="AG65" t="s">
        <v>14</v>
      </c>
      <c r="AH65" s="1">
        <v>0.4</v>
      </c>
      <c r="AI65" t="s">
        <v>13</v>
      </c>
      <c r="AJ65" s="27">
        <v>46001</v>
      </c>
    </row>
    <row r="66" spans="32:36">
      <c r="AF66" t="s">
        <v>105</v>
      </c>
      <c r="AG66" t="s">
        <v>14</v>
      </c>
      <c r="AH66" s="1">
        <v>0.4</v>
      </c>
      <c r="AI66" t="s">
        <v>13</v>
      </c>
      <c r="AJ66" s="27">
        <v>46001</v>
      </c>
    </row>
    <row r="67" spans="32:36">
      <c r="AF67" t="s">
        <v>106</v>
      </c>
      <c r="AG67" t="s">
        <v>14</v>
      </c>
      <c r="AH67" s="1">
        <v>0.4</v>
      </c>
      <c r="AI67" t="s">
        <v>13</v>
      </c>
      <c r="AJ67" s="27">
        <v>45980</v>
      </c>
    </row>
    <row r="68" spans="32:36">
      <c r="AF68" t="s">
        <v>30</v>
      </c>
      <c r="AG68" t="s">
        <v>107</v>
      </c>
      <c r="AH68" s="1">
        <v>0.2</v>
      </c>
      <c r="AI68" t="s">
        <v>13</v>
      </c>
      <c r="AJ68" s="27">
        <v>45748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8A100-7B95-4528-B5BA-6D172C283A6C}">
  <dimension ref="A1:AD4"/>
  <sheetViews>
    <sheetView topLeftCell="G1" workbookViewId="0">
      <selection activeCell="O6" sqref="O6"/>
    </sheetView>
  </sheetViews>
  <sheetFormatPr defaultColWidth="11.5703125" defaultRowHeight="14.45"/>
  <cols>
    <col min="1" max="1" width="11.5703125" bestFit="1" customWidth="1"/>
    <col min="2" max="4" width="11" bestFit="1" customWidth="1"/>
    <col min="5" max="5" width="13.42578125" bestFit="1" customWidth="1"/>
    <col min="6" max="8" width="11" bestFit="1" customWidth="1"/>
    <col min="9" max="9" width="18.85546875" bestFit="1" customWidth="1"/>
    <col min="10" max="10" width="13.5703125" bestFit="1" customWidth="1"/>
    <col min="11" max="11" width="11" bestFit="1" customWidth="1"/>
    <col min="12" max="13" width="16.42578125" bestFit="1" customWidth="1"/>
    <col min="14" max="14" width="13.85546875" bestFit="1" customWidth="1"/>
    <col min="15" max="16" width="20.42578125" bestFit="1" customWidth="1"/>
    <col min="17" max="17" width="15.5703125" bestFit="1" customWidth="1"/>
    <col min="18" max="19" width="11" bestFit="1" customWidth="1"/>
    <col min="20" max="20" width="11.5703125" bestFit="1" customWidth="1"/>
    <col min="21" max="21" width="11.42578125" bestFit="1" customWidth="1"/>
    <col min="22" max="22" width="17.140625" bestFit="1" customWidth="1"/>
    <col min="23" max="23" width="15.5703125" bestFit="1" customWidth="1"/>
    <col min="24" max="24" width="15.42578125" bestFit="1" customWidth="1"/>
    <col min="25" max="25" width="11" bestFit="1" customWidth="1"/>
    <col min="26" max="26" width="17.42578125" bestFit="1" customWidth="1"/>
    <col min="27" max="27" width="18" bestFit="1" customWidth="1"/>
    <col min="28" max="28" width="16.5703125" bestFit="1" customWidth="1"/>
    <col min="29" max="29" width="20.5703125" bestFit="1" customWidth="1"/>
    <col min="30" max="30" width="20.42578125" bestFit="1" customWidth="1"/>
  </cols>
  <sheetData>
    <row r="1" spans="1:30">
      <c r="A1" s="24" t="s">
        <v>108</v>
      </c>
    </row>
    <row r="3" spans="1:30">
      <c r="A3" t="s">
        <v>0</v>
      </c>
      <c r="B3" t="s">
        <v>109</v>
      </c>
      <c r="C3" t="s">
        <v>110</v>
      </c>
      <c r="D3" t="s">
        <v>111</v>
      </c>
      <c r="E3" t="s">
        <v>112</v>
      </c>
      <c r="F3" t="s">
        <v>113</v>
      </c>
      <c r="G3" t="s">
        <v>114</v>
      </c>
      <c r="H3" t="s">
        <v>115</v>
      </c>
      <c r="I3" t="s">
        <v>116</v>
      </c>
      <c r="J3" t="s">
        <v>117</v>
      </c>
      <c r="K3" t="s">
        <v>118</v>
      </c>
      <c r="L3" t="s">
        <v>119</v>
      </c>
      <c r="M3" t="s">
        <v>120</v>
      </c>
      <c r="N3" t="s">
        <v>121</v>
      </c>
      <c r="O3" t="s">
        <v>122</v>
      </c>
      <c r="P3" t="s">
        <v>123</v>
      </c>
      <c r="Q3" t="s">
        <v>124</v>
      </c>
      <c r="R3" t="s">
        <v>7</v>
      </c>
      <c r="S3" t="s">
        <v>2</v>
      </c>
      <c r="T3" t="s">
        <v>72</v>
      </c>
      <c r="U3" t="s">
        <v>68</v>
      </c>
      <c r="V3" t="s">
        <v>125</v>
      </c>
      <c r="W3" t="s">
        <v>126</v>
      </c>
      <c r="X3" t="s">
        <v>127</v>
      </c>
      <c r="Y3" t="s">
        <v>64</v>
      </c>
      <c r="Z3" t="s">
        <v>77</v>
      </c>
      <c r="AA3" t="s">
        <v>78</v>
      </c>
      <c r="AB3" t="s">
        <v>128</v>
      </c>
      <c r="AC3" t="s">
        <v>129</v>
      </c>
      <c r="AD3" t="s">
        <v>130</v>
      </c>
    </row>
    <row r="4" spans="1:30">
      <c r="A4" t="s">
        <v>65</v>
      </c>
      <c r="B4">
        <v>50</v>
      </c>
      <c r="C4">
        <v>0</v>
      </c>
      <c r="D4">
        <v>45936</v>
      </c>
      <c r="E4">
        <v>45940</v>
      </c>
      <c r="F4">
        <v>45947</v>
      </c>
      <c r="G4" t="s">
        <v>17</v>
      </c>
      <c r="H4">
        <v>41</v>
      </c>
      <c r="J4">
        <v>2652</v>
      </c>
      <c r="K4" t="s">
        <v>131</v>
      </c>
      <c r="L4">
        <v>2280.7199999999998</v>
      </c>
      <c r="M4">
        <v>2652</v>
      </c>
      <c r="N4">
        <v>230</v>
      </c>
      <c r="O4">
        <v>197.79999999999998</v>
      </c>
      <c r="P4">
        <v>230</v>
      </c>
      <c r="Q4">
        <v>8.6726998491704371E-2</v>
      </c>
      <c r="R4">
        <v>10</v>
      </c>
      <c r="S4">
        <v>2025</v>
      </c>
      <c r="T4">
        <v>10</v>
      </c>
      <c r="U4">
        <v>2025</v>
      </c>
      <c r="V4">
        <v>45992</v>
      </c>
      <c r="W4" t="s">
        <v>132</v>
      </c>
      <c r="X4">
        <v>2025</v>
      </c>
      <c r="Y4" t="s">
        <v>13</v>
      </c>
      <c r="Z4" t="s">
        <v>14</v>
      </c>
      <c r="AA4">
        <v>0.4</v>
      </c>
      <c r="AB4">
        <v>118.67999999999998</v>
      </c>
      <c r="AC4">
        <v>137.66879999999998</v>
      </c>
      <c r="AD4" s="18">
        <v>45804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2414A-95F1-4D7B-867D-F71C12B88834}">
  <dimension ref="A1:AJ222"/>
  <sheetViews>
    <sheetView topLeftCell="U1" zoomScale="85" zoomScaleNormal="85" workbookViewId="0">
      <selection activeCell="AF1" sqref="AF1"/>
    </sheetView>
  </sheetViews>
  <sheetFormatPr defaultColWidth="8.5703125" defaultRowHeight="14.45"/>
  <cols>
    <col min="1" max="1" width="23.85546875" bestFit="1" customWidth="1"/>
    <col min="2" max="2" width="13.28515625" bestFit="1" customWidth="1"/>
    <col min="3" max="3" width="9.28515625" bestFit="1" customWidth="1"/>
    <col min="4" max="4" width="18" bestFit="1" customWidth="1"/>
    <col min="5" max="5" width="11" bestFit="1" customWidth="1"/>
    <col min="6" max="6" width="9.28515625" style="8" bestFit="1" customWidth="1"/>
    <col min="7" max="13" width="11" bestFit="1" customWidth="1"/>
    <col min="14" max="15" width="12.5703125" bestFit="1" customWidth="1"/>
    <col min="16" max="16" width="22" bestFit="1" customWidth="1"/>
    <col min="17" max="17" width="22.42578125" bestFit="1" customWidth="1"/>
    <col min="18" max="18" width="22" bestFit="1" customWidth="1"/>
    <col min="19" max="19" width="18.5703125" bestFit="1" customWidth="1"/>
    <col min="20" max="20" width="23.5703125" bestFit="1" customWidth="1"/>
    <col min="21" max="21" width="27.5703125" bestFit="1" customWidth="1"/>
    <col min="22" max="22" width="28.5703125" bestFit="1" customWidth="1"/>
    <col min="23" max="23" width="22.42578125" bestFit="1" customWidth="1"/>
    <col min="24" max="24" width="22" bestFit="1" customWidth="1"/>
    <col min="25" max="25" width="22.42578125" bestFit="1" customWidth="1"/>
    <col min="26" max="26" width="27" bestFit="1" customWidth="1"/>
    <col min="27" max="27" width="27.42578125" bestFit="1" customWidth="1"/>
    <col min="28" max="28" width="11.42578125" bestFit="1" customWidth="1"/>
    <col min="29" max="29" width="12.42578125" bestFit="1" customWidth="1"/>
    <col min="30" max="31" width="11.42578125" bestFit="1" customWidth="1"/>
    <col min="32" max="32" width="15" bestFit="1" customWidth="1"/>
    <col min="33" max="33" width="15.42578125" bestFit="1" customWidth="1"/>
    <col min="34" max="34" width="16.42578125" bestFit="1" customWidth="1"/>
    <col min="35" max="35" width="13.42578125" bestFit="1" customWidth="1"/>
    <col min="36" max="36" width="11.42578125" bestFit="1" customWidth="1"/>
    <col min="37" max="37" width="10.42578125" bestFit="1" customWidth="1"/>
    <col min="38" max="40" width="11.42578125" bestFit="1" customWidth="1"/>
    <col min="41" max="41" width="10.42578125" bestFit="1" customWidth="1"/>
    <col min="42" max="42" width="11.42578125" bestFit="1" customWidth="1"/>
    <col min="43" max="43" width="12.42578125" bestFit="1" customWidth="1"/>
    <col min="44" max="44" width="11.42578125" bestFit="1" customWidth="1"/>
    <col min="45" max="45" width="20.5703125" bestFit="1" customWidth="1"/>
    <col min="46" max="65" width="10.42578125" bestFit="1" customWidth="1"/>
    <col min="66" max="66" width="19.5703125" bestFit="1" customWidth="1"/>
    <col min="67" max="86" width="10.42578125" bestFit="1" customWidth="1"/>
    <col min="87" max="88" width="24.5703125" bestFit="1" customWidth="1"/>
    <col min="89" max="89" width="25.42578125" bestFit="1" customWidth="1"/>
    <col min="90" max="90" width="24.42578125" bestFit="1" customWidth="1"/>
  </cols>
  <sheetData>
    <row r="1" spans="1:36">
      <c r="A1" s="3" t="s">
        <v>0</v>
      </c>
      <c r="B1" t="s">
        <v>1</v>
      </c>
      <c r="C1" s="9" t="s">
        <v>3</v>
      </c>
      <c r="D1" s="9" t="s">
        <v>133</v>
      </c>
      <c r="E1" s="8"/>
      <c r="J1" s="3" t="s">
        <v>0</v>
      </c>
      <c r="K1" t="s">
        <v>1</v>
      </c>
      <c r="L1" s="9" t="s">
        <v>5</v>
      </c>
      <c r="M1" s="9" t="s">
        <v>6</v>
      </c>
    </row>
    <row r="2" spans="1:36">
      <c r="A2" s="3" t="s">
        <v>2</v>
      </c>
      <c r="B2" s="4">
        <v>2025</v>
      </c>
      <c r="E2" s="8"/>
      <c r="J2" s="3" t="s">
        <v>2</v>
      </c>
      <c r="K2" s="4">
        <v>2025</v>
      </c>
    </row>
    <row r="3" spans="1:36">
      <c r="A3" s="3" t="s">
        <v>7</v>
      </c>
      <c r="B3" s="4">
        <v>12</v>
      </c>
      <c r="E3" s="8"/>
    </row>
    <row r="4" spans="1:36">
      <c r="F4"/>
      <c r="J4" s="3" t="s">
        <v>8</v>
      </c>
      <c r="K4" t="s">
        <v>81</v>
      </c>
      <c r="L4" t="s">
        <v>82</v>
      </c>
      <c r="M4" t="s">
        <v>83</v>
      </c>
      <c r="AF4" t="s">
        <v>76</v>
      </c>
      <c r="AG4" t="s">
        <v>77</v>
      </c>
      <c r="AH4" t="s">
        <v>78</v>
      </c>
      <c r="AI4" t="s">
        <v>79</v>
      </c>
      <c r="AJ4" t="s">
        <v>80</v>
      </c>
    </row>
    <row r="5" spans="1:36">
      <c r="A5" s="3" t="s">
        <v>8</v>
      </c>
      <c r="B5" t="s">
        <v>81</v>
      </c>
      <c r="C5" t="s">
        <v>83</v>
      </c>
      <c r="D5" t="s">
        <v>134</v>
      </c>
      <c r="F5"/>
      <c r="J5" s="4" t="s">
        <v>13</v>
      </c>
      <c r="K5" s="91">
        <v>4745115.3394400002</v>
      </c>
      <c r="L5" s="91">
        <v>693886.88932000019</v>
      </c>
      <c r="M5" s="91">
        <v>595676.29777008796</v>
      </c>
      <c r="AF5" t="s">
        <v>34</v>
      </c>
      <c r="AG5" t="s">
        <v>14</v>
      </c>
      <c r="AH5" s="1">
        <v>0.5</v>
      </c>
      <c r="AI5" t="s">
        <v>31</v>
      </c>
      <c r="AJ5" s="27">
        <v>45536</v>
      </c>
    </row>
    <row r="6" spans="1:36">
      <c r="A6" s="4" t="s">
        <v>13</v>
      </c>
      <c r="B6" s="92">
        <v>530799.34759999998</v>
      </c>
      <c r="C6" s="92">
        <v>63932.768727999995</v>
      </c>
      <c r="D6" s="72">
        <v>0.13268599215690421</v>
      </c>
      <c r="F6"/>
      <c r="J6" s="5" t="s">
        <v>22</v>
      </c>
      <c r="K6" s="91">
        <v>3609406.3566399994</v>
      </c>
      <c r="L6" s="91">
        <v>561818.84811999998</v>
      </c>
      <c r="M6" s="91">
        <v>521749.31117248797</v>
      </c>
      <c r="AF6" t="s">
        <v>45</v>
      </c>
      <c r="AG6" t="s">
        <v>14</v>
      </c>
      <c r="AH6" s="1">
        <v>0.75</v>
      </c>
      <c r="AI6" t="s">
        <v>31</v>
      </c>
      <c r="AJ6" s="27">
        <v>45536</v>
      </c>
    </row>
    <row r="7" spans="1:36">
      <c r="A7" s="5" t="s">
        <v>14</v>
      </c>
      <c r="B7" s="92">
        <v>40174.488799999992</v>
      </c>
      <c r="C7" s="92">
        <v>2572.2860799999999</v>
      </c>
      <c r="D7" s="72">
        <v>0.1080605361679176</v>
      </c>
      <c r="F7"/>
      <c r="J7" s="6" t="s">
        <v>24</v>
      </c>
      <c r="K7" s="91">
        <v>1902375.4538399999</v>
      </c>
      <c r="L7" s="91">
        <v>331559.04232000001</v>
      </c>
      <c r="M7" s="91">
        <v>307870.28991532791</v>
      </c>
      <c r="AF7" t="s">
        <v>43</v>
      </c>
      <c r="AG7" t="s">
        <v>14</v>
      </c>
      <c r="AH7" s="1">
        <v>0.5</v>
      </c>
      <c r="AI7" t="s">
        <v>85</v>
      </c>
      <c r="AJ7" s="27">
        <v>45624</v>
      </c>
    </row>
    <row r="8" spans="1:36">
      <c r="A8" s="6" t="s">
        <v>15</v>
      </c>
      <c r="B8" s="92">
        <v>6617.7999999999993</v>
      </c>
      <c r="C8" s="92">
        <v>78.564479999999989</v>
      </c>
      <c r="D8" s="72">
        <v>1.9786152497808938E-2</v>
      </c>
      <c r="F8"/>
      <c r="J8" s="6" t="s">
        <v>26</v>
      </c>
      <c r="K8" s="91">
        <v>950428.18</v>
      </c>
      <c r="L8" s="91">
        <v>139335.08439999999</v>
      </c>
      <c r="M8" s="91">
        <v>129341.66726568001</v>
      </c>
      <c r="AF8" t="s">
        <v>36</v>
      </c>
      <c r="AG8" t="s">
        <v>14</v>
      </c>
      <c r="AH8" s="1">
        <v>0.5</v>
      </c>
      <c r="AI8" t="s">
        <v>31</v>
      </c>
      <c r="AJ8" s="27">
        <v>45639</v>
      </c>
    </row>
    <row r="9" spans="1:36">
      <c r="A9" s="6" t="s">
        <v>16</v>
      </c>
      <c r="B9" s="92">
        <v>19581.704799999996</v>
      </c>
      <c r="C9" s="92">
        <v>1447.2902399999998</v>
      </c>
      <c r="D9" s="72">
        <v>0.12318388131354122</v>
      </c>
      <c r="F9"/>
      <c r="J9" s="6" t="s">
        <v>27</v>
      </c>
      <c r="K9" s="91">
        <v>439245.17359999998</v>
      </c>
      <c r="L9" s="91">
        <v>59478.397599999989</v>
      </c>
      <c r="M9" s="91">
        <v>55307.176401360011</v>
      </c>
      <c r="AF9" t="s">
        <v>57</v>
      </c>
      <c r="AG9" t="s">
        <v>14</v>
      </c>
      <c r="AH9" s="1">
        <v>0.5</v>
      </c>
      <c r="AI9" t="s">
        <v>31</v>
      </c>
      <c r="AJ9" s="27">
        <v>45639</v>
      </c>
    </row>
    <row r="10" spans="1:36">
      <c r="A10" s="6" t="s">
        <v>19</v>
      </c>
      <c r="B10" s="92">
        <v>8585.6239999999998</v>
      </c>
      <c r="C10" s="92">
        <v>573.05855999999994</v>
      </c>
      <c r="D10" s="72">
        <v>0.11124381873699571</v>
      </c>
      <c r="F10"/>
      <c r="J10" s="6" t="s">
        <v>29</v>
      </c>
      <c r="K10" s="91">
        <v>317357.54919999995</v>
      </c>
      <c r="L10" s="91">
        <v>31446.323799999995</v>
      </c>
      <c r="M10" s="91">
        <v>29230.177590119998</v>
      </c>
      <c r="AF10" t="s">
        <v>86</v>
      </c>
      <c r="AG10" t="s">
        <v>14</v>
      </c>
      <c r="AH10" s="1">
        <v>0.5</v>
      </c>
      <c r="AI10" t="s">
        <v>31</v>
      </c>
      <c r="AJ10" s="27">
        <v>45639</v>
      </c>
    </row>
    <row r="11" spans="1:36">
      <c r="A11" s="6" t="s">
        <v>25</v>
      </c>
      <c r="B11" s="92">
        <v>4113.3599999999997</v>
      </c>
      <c r="C11" s="92">
        <v>310.97279999999995</v>
      </c>
      <c r="D11" s="72">
        <v>0.12600112803158489</v>
      </c>
      <c r="F11"/>
      <c r="J11" s="5" t="s">
        <v>14</v>
      </c>
      <c r="K11" s="91">
        <v>1135708.9827999999</v>
      </c>
      <c r="L11" s="91">
        <v>132068.04120000001</v>
      </c>
      <c r="M11" s="91">
        <v>73926.9865976</v>
      </c>
      <c r="AF11" t="s">
        <v>35</v>
      </c>
      <c r="AG11" t="s">
        <v>14</v>
      </c>
      <c r="AH11" s="1">
        <v>0.5</v>
      </c>
      <c r="AI11" t="s">
        <v>31</v>
      </c>
      <c r="AJ11" s="27">
        <v>45665</v>
      </c>
    </row>
    <row r="12" spans="1:36">
      <c r="A12" s="6" t="s">
        <v>43</v>
      </c>
      <c r="B12" s="92">
        <v>1276</v>
      </c>
      <c r="C12" s="92">
        <v>162.39999999999998</v>
      </c>
      <c r="D12" s="72">
        <v>0.25454545454545452</v>
      </c>
      <c r="F12"/>
      <c r="J12" s="6" t="s">
        <v>15</v>
      </c>
      <c r="K12" s="91">
        <v>91213.433199999999</v>
      </c>
      <c r="L12" s="91">
        <v>5186.5687999999991</v>
      </c>
      <c r="M12" s="91">
        <v>3111.9412799999991</v>
      </c>
      <c r="AF12" t="s">
        <v>44</v>
      </c>
      <c r="AG12" t="s">
        <v>14</v>
      </c>
      <c r="AH12" s="1">
        <v>0.5</v>
      </c>
      <c r="AI12" t="s">
        <v>31</v>
      </c>
      <c r="AJ12" s="27">
        <v>45677</v>
      </c>
    </row>
    <row r="13" spans="1:36">
      <c r="A13" s="5" t="s">
        <v>22</v>
      </c>
      <c r="B13" s="92">
        <v>490624.85879999999</v>
      </c>
      <c r="C13" s="92">
        <v>61360.482647999997</v>
      </c>
      <c r="D13" s="72">
        <v>0.13470582390583735</v>
      </c>
      <c r="F13"/>
      <c r="J13" s="6" t="s">
        <v>16</v>
      </c>
      <c r="K13" s="91">
        <v>135456.16959999999</v>
      </c>
      <c r="L13" s="91">
        <v>14825.1132</v>
      </c>
      <c r="M13" s="91">
        <v>8895.0679199999977</v>
      </c>
      <c r="AF13" t="s">
        <v>39</v>
      </c>
      <c r="AG13" t="s">
        <v>14</v>
      </c>
      <c r="AH13" s="1">
        <v>0.5</v>
      </c>
      <c r="AI13" t="s">
        <v>31</v>
      </c>
      <c r="AJ13" s="27">
        <v>45677</v>
      </c>
    </row>
    <row r="14" spans="1:36">
      <c r="A14" s="6" t="s">
        <v>24</v>
      </c>
      <c r="B14" s="92">
        <v>451469.4988</v>
      </c>
      <c r="C14" s="92">
        <v>58322.096387999998</v>
      </c>
      <c r="D14" s="72">
        <v>0.13915463894227256</v>
      </c>
      <c r="F14"/>
      <c r="J14" s="6" t="s">
        <v>18</v>
      </c>
      <c r="K14" s="91">
        <v>8937.5331999999999</v>
      </c>
      <c r="L14" s="91">
        <v>1003.4</v>
      </c>
      <c r="M14" s="91">
        <v>602.04</v>
      </c>
      <c r="AF14" t="s">
        <v>46</v>
      </c>
      <c r="AG14" t="s">
        <v>14</v>
      </c>
      <c r="AH14" s="1">
        <v>0.5</v>
      </c>
      <c r="AI14" t="s">
        <v>31</v>
      </c>
      <c r="AJ14" s="27">
        <v>45695</v>
      </c>
    </row>
    <row r="15" spans="1:36">
      <c r="A15" s="6" t="s">
        <v>27</v>
      </c>
      <c r="B15" s="92">
        <v>31564.76</v>
      </c>
      <c r="C15" s="92">
        <v>2973.4424999999997</v>
      </c>
      <c r="D15" s="72">
        <v>0.10129175701003271</v>
      </c>
      <c r="F15"/>
      <c r="J15" s="6" t="s">
        <v>19</v>
      </c>
      <c r="K15" s="91">
        <v>113440.4948</v>
      </c>
      <c r="L15" s="91">
        <v>17029.495999999999</v>
      </c>
      <c r="M15" s="91">
        <v>10217.6976</v>
      </c>
      <c r="AF15" t="s">
        <v>40</v>
      </c>
      <c r="AG15" t="s">
        <v>14</v>
      </c>
      <c r="AH15" s="1">
        <v>0.5</v>
      </c>
      <c r="AI15" t="s">
        <v>31</v>
      </c>
      <c r="AJ15" s="27">
        <v>45705</v>
      </c>
    </row>
    <row r="16" spans="1:36">
      <c r="A16" s="6" t="s">
        <v>29</v>
      </c>
      <c r="B16" s="92">
        <v>7590.6</v>
      </c>
      <c r="C16" s="92">
        <v>64.943759999999997</v>
      </c>
      <c r="D16" s="72">
        <v>9.2219323900613916E-3</v>
      </c>
      <c r="F16"/>
      <c r="J16" s="6" t="s">
        <v>20</v>
      </c>
      <c r="K16" s="91">
        <v>27115.5</v>
      </c>
      <c r="L16" s="91">
        <v>100</v>
      </c>
      <c r="M16" s="91">
        <v>59.855999999999995</v>
      </c>
      <c r="AF16" t="s">
        <v>59</v>
      </c>
      <c r="AG16" t="s">
        <v>14</v>
      </c>
      <c r="AH16" s="1">
        <v>0.5</v>
      </c>
      <c r="AI16" t="s">
        <v>31</v>
      </c>
      <c r="AJ16" s="27">
        <v>45734</v>
      </c>
    </row>
    <row r="17" spans="1:36">
      <c r="A17" s="4" t="s">
        <v>31</v>
      </c>
      <c r="B17" s="92">
        <v>1348666.8331200003</v>
      </c>
      <c r="C17" s="92">
        <v>134263.10342415996</v>
      </c>
      <c r="D17" s="72">
        <v>0.1394424651805744</v>
      </c>
      <c r="F17"/>
      <c r="J17" s="6" t="s">
        <v>23</v>
      </c>
      <c r="K17" s="91">
        <v>91453.15879999999</v>
      </c>
      <c r="L17" s="91">
        <v>10703.5172</v>
      </c>
      <c r="M17" s="91">
        <v>6422.1103199999989</v>
      </c>
      <c r="AF17" t="s">
        <v>56</v>
      </c>
      <c r="AG17" t="s">
        <v>14</v>
      </c>
      <c r="AH17" s="1">
        <v>0.5</v>
      </c>
      <c r="AI17" t="s">
        <v>31</v>
      </c>
      <c r="AJ17" s="27">
        <v>45737</v>
      </c>
    </row>
    <row r="18" spans="1:36">
      <c r="A18" s="5" t="s">
        <v>14</v>
      </c>
      <c r="B18" s="92">
        <v>997400.26888000011</v>
      </c>
      <c r="C18" s="92">
        <v>33300.0783792</v>
      </c>
      <c r="D18" s="72">
        <v>8.1767845369337053E-2</v>
      </c>
      <c r="F18"/>
      <c r="J18" s="6" t="s">
        <v>25</v>
      </c>
      <c r="K18" s="91">
        <v>165992.71720000001</v>
      </c>
      <c r="L18" s="91">
        <v>27516.3832</v>
      </c>
      <c r="M18" s="91">
        <v>16509.82992</v>
      </c>
      <c r="AF18" t="s">
        <v>38</v>
      </c>
      <c r="AG18" t="s">
        <v>14</v>
      </c>
      <c r="AH18" s="1">
        <v>0.6</v>
      </c>
      <c r="AI18" t="s">
        <v>31</v>
      </c>
      <c r="AJ18" s="27">
        <v>45740</v>
      </c>
    </row>
    <row r="19" spans="1:36">
      <c r="A19" s="6" t="s">
        <v>44</v>
      </c>
      <c r="B19" s="92">
        <v>1885.8560000000002</v>
      </c>
      <c r="C19" s="92">
        <v>204.54198799999998</v>
      </c>
      <c r="D19" s="72">
        <v>0.21796001079853808</v>
      </c>
      <c r="F19"/>
      <c r="J19" s="6" t="s">
        <v>21</v>
      </c>
      <c r="K19" s="91">
        <v>39727.366000000002</v>
      </c>
      <c r="L19" s="91">
        <v>2912.05</v>
      </c>
      <c r="M19" s="91">
        <v>1743.3022415999997</v>
      </c>
      <c r="AF19" t="s">
        <v>25</v>
      </c>
      <c r="AG19" t="s">
        <v>14</v>
      </c>
      <c r="AH19" s="1">
        <v>0.4</v>
      </c>
      <c r="AI19" t="s">
        <v>13</v>
      </c>
      <c r="AJ19" s="27">
        <v>45754</v>
      </c>
    </row>
    <row r="20" spans="1:36">
      <c r="A20" s="6" t="s">
        <v>33</v>
      </c>
      <c r="B20" s="92">
        <v>2326.9120000000003</v>
      </c>
      <c r="C20" s="92">
        <v>138.8169216</v>
      </c>
      <c r="D20" s="72">
        <v>0.12</v>
      </c>
      <c r="F20"/>
      <c r="J20" s="6" t="s">
        <v>43</v>
      </c>
      <c r="K20" s="91">
        <v>462372.61</v>
      </c>
      <c r="L20" s="91">
        <v>52791.512799999997</v>
      </c>
      <c r="M20" s="91">
        <v>26365.141315999997</v>
      </c>
      <c r="AF20" t="s">
        <v>58</v>
      </c>
      <c r="AG20" t="s">
        <v>14</v>
      </c>
      <c r="AH20" s="1">
        <v>0.5</v>
      </c>
      <c r="AI20" t="s">
        <v>31</v>
      </c>
      <c r="AJ20" s="27">
        <v>45762</v>
      </c>
    </row>
    <row r="21" spans="1:36">
      <c r="A21" s="6" t="s">
        <v>34</v>
      </c>
      <c r="B21" s="92">
        <v>62507.67</v>
      </c>
      <c r="C21" s="92">
        <v>931.2446359999999</v>
      </c>
      <c r="D21" s="72">
        <v>2.9867854616881417E-2</v>
      </c>
      <c r="F21"/>
      <c r="J21" s="4" t="s">
        <v>31</v>
      </c>
      <c r="K21" s="91">
        <v>17320294.556044001</v>
      </c>
      <c r="L21" s="91">
        <v>1802479.7074239997</v>
      </c>
      <c r="M21" s="91">
        <v>1148129.9838251797</v>
      </c>
      <c r="AF21" t="s">
        <v>87</v>
      </c>
      <c r="AG21" t="s">
        <v>14</v>
      </c>
      <c r="AH21" s="1">
        <v>0.4</v>
      </c>
      <c r="AI21" t="s">
        <v>13</v>
      </c>
      <c r="AJ21" s="27">
        <v>45769</v>
      </c>
    </row>
    <row r="22" spans="1:36">
      <c r="A22" s="6" t="s">
        <v>35</v>
      </c>
      <c r="B22" s="92">
        <v>164696.31648000001</v>
      </c>
      <c r="C22" s="92">
        <v>9339.0597759999982</v>
      </c>
      <c r="D22" s="72">
        <v>0.11370079173793904</v>
      </c>
      <c r="F22"/>
      <c r="J22" s="5" t="s">
        <v>22</v>
      </c>
      <c r="K22" s="91">
        <v>7204956.0490999995</v>
      </c>
      <c r="L22" s="91">
        <v>794589.8216599999</v>
      </c>
      <c r="M22" s="91">
        <v>774596.19664923998</v>
      </c>
      <c r="AF22" t="s">
        <v>33</v>
      </c>
      <c r="AG22" t="s">
        <v>14</v>
      </c>
      <c r="AH22" s="1">
        <v>0.5</v>
      </c>
      <c r="AI22" t="s">
        <v>31</v>
      </c>
      <c r="AJ22" s="27">
        <v>45777</v>
      </c>
    </row>
    <row r="23" spans="1:36">
      <c r="A23" s="6" t="s">
        <v>36</v>
      </c>
      <c r="B23" s="92">
        <v>7282.03</v>
      </c>
      <c r="C23" s="92">
        <v>365.68025599999999</v>
      </c>
      <c r="D23" s="72">
        <v>0.10067522380435126</v>
      </c>
      <c r="F23"/>
      <c r="J23" s="6" t="s">
        <v>49</v>
      </c>
      <c r="K23" s="91">
        <v>3420512.0163999996</v>
      </c>
      <c r="L23" s="91">
        <v>328843.29663999996</v>
      </c>
      <c r="M23" s="91">
        <v>328209.34453920007</v>
      </c>
      <c r="AF23" t="s">
        <v>18</v>
      </c>
      <c r="AG23" t="s">
        <v>14</v>
      </c>
      <c r="AH23" s="1">
        <v>0.4</v>
      </c>
      <c r="AI23" t="s">
        <v>13</v>
      </c>
      <c r="AJ23" s="27">
        <v>45778</v>
      </c>
    </row>
    <row r="24" spans="1:36">
      <c r="A24" s="6" t="s">
        <v>37</v>
      </c>
      <c r="B24" s="92">
        <v>353752.73600000003</v>
      </c>
      <c r="C24" s="92">
        <v>7942.8380256</v>
      </c>
      <c r="D24" s="72">
        <v>5.6432485311954807E-2</v>
      </c>
      <c r="F24"/>
      <c r="J24" s="6" t="s">
        <v>60</v>
      </c>
      <c r="K24" s="91">
        <v>6380</v>
      </c>
      <c r="L24" s="91">
        <v>2679.6</v>
      </c>
      <c r="M24" s="91">
        <v>2679.6</v>
      </c>
      <c r="AF24" t="s">
        <v>16</v>
      </c>
      <c r="AG24" t="s">
        <v>14</v>
      </c>
      <c r="AH24" s="1">
        <v>0.4</v>
      </c>
      <c r="AI24" t="s">
        <v>13</v>
      </c>
      <c r="AJ24" s="27">
        <v>45778</v>
      </c>
    </row>
    <row r="25" spans="1:36">
      <c r="A25" s="6" t="s">
        <v>39</v>
      </c>
      <c r="B25" s="92">
        <v>24494.879999999997</v>
      </c>
      <c r="C25" s="92">
        <v>1115.4015959999999</v>
      </c>
      <c r="D25" s="72">
        <v>9.1291322921361523E-2</v>
      </c>
      <c r="F25"/>
      <c r="J25" s="6" t="s">
        <v>51</v>
      </c>
      <c r="K25" s="91">
        <v>367400.15472000005</v>
      </c>
      <c r="L25" s="91">
        <v>54037.413280000001</v>
      </c>
      <c r="M25" s="91">
        <v>53898.78292640001</v>
      </c>
      <c r="AF25" t="s">
        <v>48</v>
      </c>
      <c r="AG25" t="s">
        <v>14</v>
      </c>
      <c r="AH25" s="1">
        <v>0.5</v>
      </c>
      <c r="AI25" t="s">
        <v>31</v>
      </c>
      <c r="AJ25" s="27">
        <v>45793</v>
      </c>
    </row>
    <row r="26" spans="1:36">
      <c r="A26" s="6" t="s">
        <v>56</v>
      </c>
      <c r="B26" s="92">
        <v>25961.16</v>
      </c>
      <c r="C26" s="92">
        <v>1913.0488</v>
      </c>
      <c r="D26" s="72">
        <v>0.14801870450649363</v>
      </c>
      <c r="F26"/>
      <c r="J26" s="6" t="s">
        <v>61</v>
      </c>
      <c r="K26" s="91">
        <v>1717.76</v>
      </c>
      <c r="L26" s="91">
        <v>70</v>
      </c>
      <c r="M26" s="91">
        <v>69.831999999999994</v>
      </c>
      <c r="AF26" t="s">
        <v>17</v>
      </c>
      <c r="AG26" t="s">
        <v>14</v>
      </c>
      <c r="AH26" s="1">
        <v>0.4</v>
      </c>
      <c r="AI26" t="s">
        <v>13</v>
      </c>
      <c r="AJ26" s="27">
        <v>45804</v>
      </c>
    </row>
    <row r="27" spans="1:36">
      <c r="A27" s="6" t="s">
        <v>57</v>
      </c>
      <c r="B27" s="92">
        <v>52306</v>
      </c>
      <c r="C27" s="92">
        <v>3603.83</v>
      </c>
      <c r="D27" s="72">
        <v>0.13812946889458189</v>
      </c>
      <c r="F27"/>
      <c r="J27" s="6" t="s">
        <v>52</v>
      </c>
      <c r="K27" s="91">
        <v>376452.02600000001</v>
      </c>
      <c r="L27" s="91">
        <v>44469.462599999999</v>
      </c>
      <c r="M27" s="91">
        <v>44343.733540000008</v>
      </c>
      <c r="AF27" t="s">
        <v>37</v>
      </c>
      <c r="AG27" t="s">
        <v>14</v>
      </c>
      <c r="AH27" s="1">
        <v>0.6</v>
      </c>
      <c r="AI27" t="s">
        <v>31</v>
      </c>
      <c r="AJ27" s="27">
        <v>45807</v>
      </c>
    </row>
    <row r="28" spans="1:36">
      <c r="A28" s="6" t="s">
        <v>58</v>
      </c>
      <c r="B28" s="92">
        <v>1685.86</v>
      </c>
      <c r="C28" s="92">
        <v>147.93410399999999</v>
      </c>
      <c r="D28" s="72">
        <v>0.17592208131161546</v>
      </c>
      <c r="F28"/>
      <c r="J28" s="6" t="s">
        <v>62</v>
      </c>
      <c r="K28" s="91">
        <v>4377.4960000000001</v>
      </c>
      <c r="L28" s="91">
        <v>35</v>
      </c>
      <c r="M28" s="91">
        <v>34.915999999999997</v>
      </c>
      <c r="AF28" t="s">
        <v>88</v>
      </c>
      <c r="AG28" t="s">
        <v>14</v>
      </c>
      <c r="AH28" s="1">
        <v>0.5</v>
      </c>
      <c r="AI28" t="s">
        <v>31</v>
      </c>
      <c r="AJ28" s="27">
        <v>45814</v>
      </c>
    </row>
    <row r="29" spans="1:36">
      <c r="A29" s="6" t="s">
        <v>59</v>
      </c>
      <c r="B29" s="92">
        <v>34141.9</v>
      </c>
      <c r="C29" s="92">
        <v>883.84865999999988</v>
      </c>
      <c r="D29" s="72">
        <v>5.1899572080054128E-2</v>
      </c>
      <c r="F29"/>
      <c r="J29" s="6" t="s">
        <v>53</v>
      </c>
      <c r="K29" s="91">
        <v>1602852.6934399998</v>
      </c>
      <c r="L29" s="91">
        <v>232245.32320000004</v>
      </c>
      <c r="M29" s="91">
        <v>220074.87826239999</v>
      </c>
      <c r="AF29" t="s">
        <v>19</v>
      </c>
      <c r="AG29" t="s">
        <v>14</v>
      </c>
      <c r="AH29" s="1">
        <v>0.4</v>
      </c>
      <c r="AI29" t="s">
        <v>13</v>
      </c>
      <c r="AJ29" s="27">
        <v>45824</v>
      </c>
    </row>
    <row r="30" spans="1:36">
      <c r="A30" s="6" t="s">
        <v>45</v>
      </c>
      <c r="B30" s="92">
        <v>181132.89840000001</v>
      </c>
      <c r="C30" s="92">
        <v>4330.3156119999985</v>
      </c>
      <c r="D30" s="72">
        <v>9.5817606769097619E-2</v>
      </c>
      <c r="F30"/>
      <c r="J30" s="6" t="s">
        <v>54</v>
      </c>
      <c r="K30" s="91">
        <v>1422880.4625400002</v>
      </c>
      <c r="L30" s="91">
        <v>132181.72593999997</v>
      </c>
      <c r="M30" s="91">
        <v>125257.17658124</v>
      </c>
      <c r="AF30" t="s">
        <v>23</v>
      </c>
      <c r="AG30" t="s">
        <v>14</v>
      </c>
      <c r="AH30" s="1">
        <v>0.4</v>
      </c>
      <c r="AI30" t="s">
        <v>13</v>
      </c>
      <c r="AJ30" s="27">
        <v>45824</v>
      </c>
    </row>
    <row r="31" spans="1:36">
      <c r="A31" s="6" t="s">
        <v>47</v>
      </c>
      <c r="B31" s="92">
        <v>85226.05</v>
      </c>
      <c r="C31" s="92">
        <v>2383.5180039999996</v>
      </c>
      <c r="D31" s="72">
        <v>8.0085741215713754E-2</v>
      </c>
      <c r="F31"/>
      <c r="J31" s="6" t="s">
        <v>63</v>
      </c>
      <c r="K31" s="91">
        <v>2383.44</v>
      </c>
      <c r="L31" s="91">
        <v>28</v>
      </c>
      <c r="M31" s="91">
        <v>27.932799999999997</v>
      </c>
      <c r="AF31" t="s">
        <v>42</v>
      </c>
      <c r="AG31" t="s">
        <v>14</v>
      </c>
      <c r="AH31" s="1">
        <v>0.5</v>
      </c>
      <c r="AI31" t="s">
        <v>31</v>
      </c>
      <c r="AJ31" s="27">
        <v>45831</v>
      </c>
    </row>
    <row r="32" spans="1:36">
      <c r="A32" s="5" t="s">
        <v>22</v>
      </c>
      <c r="B32" s="92">
        <v>351266.56423999998</v>
      </c>
      <c r="C32" s="92">
        <v>100963.02504495997</v>
      </c>
      <c r="D32" s="72">
        <v>0.30317778920679456</v>
      </c>
      <c r="F32"/>
      <c r="J32" s="5" t="s">
        <v>14</v>
      </c>
      <c r="K32" s="91">
        <v>10115338.506944001</v>
      </c>
      <c r="L32" s="91">
        <v>1007889.8857640001</v>
      </c>
      <c r="M32" s="91">
        <v>373533.78717593988</v>
      </c>
      <c r="AF32" t="s">
        <v>47</v>
      </c>
      <c r="AG32" t="s">
        <v>14</v>
      </c>
      <c r="AH32" s="1">
        <v>0.65</v>
      </c>
      <c r="AI32" t="s">
        <v>31</v>
      </c>
      <c r="AJ32" s="27">
        <v>45852</v>
      </c>
    </row>
    <row r="33" spans="1:36">
      <c r="A33" s="6" t="s">
        <v>49</v>
      </c>
      <c r="B33" s="92">
        <v>63057</v>
      </c>
      <c r="C33" s="92">
        <v>917.56255199999998</v>
      </c>
      <c r="D33" s="72">
        <v>1.4586326656834294E-2</v>
      </c>
      <c r="F33"/>
      <c r="J33" s="6" t="s">
        <v>40</v>
      </c>
      <c r="K33" s="91">
        <v>267598.51591999998</v>
      </c>
      <c r="L33" s="91">
        <v>25687.456000000002</v>
      </c>
      <c r="M33" s="91">
        <v>12803.485151999999</v>
      </c>
      <c r="AF33" t="s">
        <v>21</v>
      </c>
      <c r="AG33" t="s">
        <v>14</v>
      </c>
      <c r="AH33" s="1">
        <v>0.4</v>
      </c>
      <c r="AI33" t="s">
        <v>13</v>
      </c>
      <c r="AJ33" s="27">
        <v>45861</v>
      </c>
    </row>
    <row r="34" spans="1:36">
      <c r="A34" s="6" t="s">
        <v>51</v>
      </c>
      <c r="B34" s="92">
        <v>3034.9603199999997</v>
      </c>
      <c r="C34" s="92">
        <v>0</v>
      </c>
      <c r="D34" s="72">
        <v>0</v>
      </c>
      <c r="F34"/>
      <c r="J34" s="6" t="s">
        <v>42</v>
      </c>
      <c r="K34" s="91">
        <v>25116.190000000002</v>
      </c>
      <c r="L34" s="91">
        <v>2193.9500000000003</v>
      </c>
      <c r="M34" s="91">
        <v>1094.3422599999999</v>
      </c>
      <c r="AF34" t="s">
        <v>30</v>
      </c>
      <c r="AG34" t="s">
        <v>28</v>
      </c>
      <c r="AH34" s="1">
        <v>0.2</v>
      </c>
      <c r="AI34" t="s">
        <v>13</v>
      </c>
      <c r="AJ34" s="27">
        <v>45748</v>
      </c>
    </row>
    <row r="35" spans="1:36">
      <c r="A35" s="6" t="s">
        <v>61</v>
      </c>
      <c r="B35" s="92">
        <v>0</v>
      </c>
      <c r="C35" s="92">
        <v>0</v>
      </c>
      <c r="D35" s="72" t="e">
        <v>#DIV/0!</v>
      </c>
      <c r="F35"/>
      <c r="J35" s="6" t="s">
        <v>44</v>
      </c>
      <c r="K35" s="91">
        <v>262869.67680000002</v>
      </c>
      <c r="L35" s="91">
        <v>20972.243280000002</v>
      </c>
      <c r="M35" s="91">
        <v>10474.087203199999</v>
      </c>
      <c r="AF35" t="s">
        <v>32</v>
      </c>
      <c r="AG35" t="s">
        <v>28</v>
      </c>
      <c r="AH35" s="1">
        <v>0.2</v>
      </c>
      <c r="AI35" t="s">
        <v>13</v>
      </c>
      <c r="AJ35" s="27">
        <v>45809</v>
      </c>
    </row>
    <row r="36" spans="1:36">
      <c r="A36" s="6" t="s">
        <v>52</v>
      </c>
      <c r="B36" s="92">
        <v>16061.36</v>
      </c>
      <c r="C36" s="92">
        <v>1514.5201279999999</v>
      </c>
      <c r="D36" s="72">
        <v>9.4612166443802159E-2</v>
      </c>
      <c r="F36"/>
      <c r="J36" s="6" t="s">
        <v>46</v>
      </c>
      <c r="K36" s="91">
        <v>82607.62000000001</v>
      </c>
      <c r="L36" s="91">
        <v>7197.9748000000009</v>
      </c>
      <c r="M36" s="91">
        <v>3591.7867639999999</v>
      </c>
      <c r="AF36" t="s">
        <v>89</v>
      </c>
      <c r="AG36" t="s">
        <v>28</v>
      </c>
      <c r="AH36" s="1">
        <v>0.2</v>
      </c>
      <c r="AI36" t="s">
        <v>13</v>
      </c>
      <c r="AJ36" s="27">
        <v>45870</v>
      </c>
    </row>
    <row r="37" spans="1:36">
      <c r="A37" s="6" t="s">
        <v>53</v>
      </c>
      <c r="B37" s="92">
        <v>244649.91623999999</v>
      </c>
      <c r="C37" s="92">
        <v>97824.563891359969</v>
      </c>
      <c r="D37" s="72">
        <v>0.42233931640424832</v>
      </c>
      <c r="F37"/>
      <c r="J37" s="6" t="s">
        <v>33</v>
      </c>
      <c r="K37" s="91">
        <v>6980.7360000000008</v>
      </c>
      <c r="L37" s="91">
        <v>837.68831999999998</v>
      </c>
      <c r="M37" s="91">
        <v>416.4507648</v>
      </c>
      <c r="AF37" t="s">
        <v>90</v>
      </c>
      <c r="AG37" t="s">
        <v>28</v>
      </c>
      <c r="AH37" s="1">
        <v>0.2</v>
      </c>
      <c r="AI37" t="s">
        <v>31</v>
      </c>
      <c r="AJ37" s="27">
        <v>45870</v>
      </c>
    </row>
    <row r="38" spans="1:36">
      <c r="A38" s="6" t="s">
        <v>54</v>
      </c>
      <c r="B38" s="92">
        <v>24463.327680000002</v>
      </c>
      <c r="C38" s="92">
        <v>706.37847359999978</v>
      </c>
      <c r="D38" s="72">
        <v>3.0506675035646011E-2</v>
      </c>
      <c r="F38"/>
      <c r="J38" s="6" t="s">
        <v>48</v>
      </c>
      <c r="K38" s="91">
        <v>5320.35</v>
      </c>
      <c r="L38" s="91">
        <v>446.94799999999998</v>
      </c>
      <c r="M38" s="91">
        <v>222.89910400000002</v>
      </c>
      <c r="AF38" t="s">
        <v>91</v>
      </c>
      <c r="AG38" t="s">
        <v>28</v>
      </c>
      <c r="AH38" s="1">
        <v>0.2</v>
      </c>
      <c r="AI38" t="s">
        <v>13</v>
      </c>
      <c r="AJ38" s="27">
        <v>45894</v>
      </c>
    </row>
    <row r="39" spans="1:36">
      <c r="A39" s="4" t="s">
        <v>55</v>
      </c>
      <c r="B39" s="92">
        <v>1879466.1807200003</v>
      </c>
      <c r="C39" s="92">
        <v>198195.87215215995</v>
      </c>
      <c r="D39" s="72">
        <v>0.13753177845602643</v>
      </c>
      <c r="F39"/>
      <c r="J39" s="6" t="s">
        <v>34</v>
      </c>
      <c r="K39" s="91">
        <v>651993.39119999995</v>
      </c>
      <c r="L39" s="91">
        <v>67430.912000000011</v>
      </c>
      <c r="M39" s="91">
        <v>33634.209280000003</v>
      </c>
      <c r="AF39" t="s">
        <v>54</v>
      </c>
      <c r="AG39" t="s">
        <v>22</v>
      </c>
      <c r="AH39" s="1">
        <v>0.05</v>
      </c>
      <c r="AI39" t="s">
        <v>31</v>
      </c>
      <c r="AJ39" s="27">
        <v>45595</v>
      </c>
    </row>
    <row r="40" spans="1:36">
      <c r="F40"/>
      <c r="J40" s="6" t="s">
        <v>35</v>
      </c>
      <c r="K40" s="91">
        <v>1574482.26456</v>
      </c>
      <c r="L40" s="91">
        <v>149960.6176</v>
      </c>
      <c r="M40" s="91">
        <v>74813.118299999973</v>
      </c>
      <c r="AF40" t="s">
        <v>53</v>
      </c>
      <c r="AG40" t="s">
        <v>22</v>
      </c>
      <c r="AH40" s="1">
        <v>0.05</v>
      </c>
      <c r="AI40" t="s">
        <v>31</v>
      </c>
      <c r="AJ40" s="27">
        <v>45719</v>
      </c>
    </row>
    <row r="41" spans="1:36">
      <c r="A41" s="18" t="str">
        <f>_xlfn.XLOOKUP(B45,$AF$5:$AF$68,$AJ$5:$AJ$68," ")</f>
        <v xml:space="preserve"> </v>
      </c>
      <c r="F41"/>
      <c r="J41" s="6" t="s">
        <v>36</v>
      </c>
      <c r="K41" s="91">
        <v>76421.981599999999</v>
      </c>
      <c r="L41" s="91">
        <v>8611.1533200000013</v>
      </c>
      <c r="M41" s="91">
        <v>4292.2108067999989</v>
      </c>
      <c r="AF41" t="s">
        <v>24</v>
      </c>
      <c r="AG41" t="s">
        <v>22</v>
      </c>
      <c r="AH41" s="1">
        <v>7.0000000000000007E-2</v>
      </c>
      <c r="AI41" t="s">
        <v>13</v>
      </c>
      <c r="AJ41" s="27">
        <v>45733</v>
      </c>
    </row>
    <row r="42" spans="1:36">
      <c r="A42" s="18"/>
      <c r="F42"/>
      <c r="J42" s="6" t="s">
        <v>37</v>
      </c>
      <c r="K42" s="91">
        <v>496598.75360000005</v>
      </c>
      <c r="L42" s="91">
        <v>33548.177440000007</v>
      </c>
      <c r="M42" s="91">
        <v>13368.454577279999</v>
      </c>
      <c r="AF42" t="s">
        <v>26</v>
      </c>
      <c r="AG42" t="s">
        <v>22</v>
      </c>
      <c r="AH42" s="1">
        <v>7.0000000000000007E-2</v>
      </c>
      <c r="AI42" t="s">
        <v>13</v>
      </c>
      <c r="AJ42" s="27">
        <v>45733</v>
      </c>
    </row>
    <row r="43" spans="1:36">
      <c r="A43" s="18"/>
      <c r="F43"/>
      <c r="J43" s="6" t="s">
        <v>38</v>
      </c>
      <c r="K43" s="91">
        <v>325582.96000000002</v>
      </c>
      <c r="L43" s="91">
        <v>34688.140399999997</v>
      </c>
      <c r="M43" s="91">
        <v>13843.061004800002</v>
      </c>
      <c r="AF43" t="s">
        <v>29</v>
      </c>
      <c r="AG43" t="s">
        <v>22</v>
      </c>
      <c r="AH43" s="1">
        <v>7.0000000000000007E-2</v>
      </c>
      <c r="AI43" t="s">
        <v>13</v>
      </c>
      <c r="AJ43" s="27">
        <v>45733</v>
      </c>
    </row>
    <row r="44" spans="1:36">
      <c r="A44" s="18"/>
      <c r="F44"/>
      <c r="J44" s="6" t="s">
        <v>39</v>
      </c>
      <c r="K44" s="91">
        <v>602328.9136000002</v>
      </c>
      <c r="L44" s="91">
        <v>59845.024999999987</v>
      </c>
      <c r="M44" s="91">
        <v>29876.008161999991</v>
      </c>
      <c r="AF44" t="s">
        <v>27</v>
      </c>
      <c r="AG44" t="s">
        <v>22</v>
      </c>
      <c r="AH44" s="1">
        <v>7.0000000000000007E-2</v>
      </c>
      <c r="AI44" t="s">
        <v>13</v>
      </c>
      <c r="AJ44" s="27">
        <v>45810</v>
      </c>
    </row>
    <row r="45" spans="1:36">
      <c r="A45" s="18"/>
      <c r="F45"/>
      <c r="J45" s="6" t="s">
        <v>41</v>
      </c>
      <c r="K45" s="91">
        <v>93512.959999999992</v>
      </c>
      <c r="L45" s="91">
        <v>3703.0047999999997</v>
      </c>
      <c r="M45" s="91">
        <v>1849.3183999999999</v>
      </c>
      <c r="AF45" t="s">
        <v>49</v>
      </c>
      <c r="AG45" t="s">
        <v>22</v>
      </c>
      <c r="AH45" s="8">
        <v>0</v>
      </c>
      <c r="AI45" t="s">
        <v>31</v>
      </c>
      <c r="AJ45" s="27">
        <v>45552</v>
      </c>
    </row>
    <row r="46" spans="1:36">
      <c r="A46" s="18"/>
      <c r="F46"/>
      <c r="J46" s="6" t="s">
        <v>56</v>
      </c>
      <c r="K46" s="91">
        <v>122540.72087999999</v>
      </c>
      <c r="L46" s="91">
        <v>16886.590479999999</v>
      </c>
      <c r="M46" s="91">
        <v>8419.2248071999984</v>
      </c>
      <c r="AF46" t="s">
        <v>62</v>
      </c>
      <c r="AG46" t="s">
        <v>22</v>
      </c>
      <c r="AH46" s="8">
        <v>0</v>
      </c>
      <c r="AI46" t="s">
        <v>31</v>
      </c>
      <c r="AJ46" s="27">
        <v>45536</v>
      </c>
    </row>
    <row r="47" spans="1:36">
      <c r="A47" s="18"/>
      <c r="F47"/>
      <c r="J47" s="6" t="s">
        <v>57</v>
      </c>
      <c r="K47" s="91">
        <v>240223.74</v>
      </c>
      <c r="L47" s="91">
        <v>39344.12184</v>
      </c>
      <c r="M47" s="91">
        <v>19622.9563256</v>
      </c>
      <c r="AF47" t="s">
        <v>51</v>
      </c>
      <c r="AG47" t="s">
        <v>22</v>
      </c>
      <c r="AH47" s="8">
        <v>0</v>
      </c>
      <c r="AI47" t="s">
        <v>31</v>
      </c>
      <c r="AJ47" s="27">
        <v>45552</v>
      </c>
    </row>
    <row r="48" spans="1:36">
      <c r="A48" s="18"/>
      <c r="F48"/>
      <c r="J48" s="6" t="s">
        <v>58</v>
      </c>
      <c r="K48" s="91">
        <v>57262.657599999991</v>
      </c>
      <c r="L48" s="91">
        <v>5281.6028800000004</v>
      </c>
      <c r="M48" s="91">
        <v>2637.8017432000001</v>
      </c>
      <c r="AF48" t="s">
        <v>60</v>
      </c>
      <c r="AG48" t="s">
        <v>22</v>
      </c>
      <c r="AH48" s="8">
        <v>0</v>
      </c>
      <c r="AI48" t="s">
        <v>31</v>
      </c>
      <c r="AJ48" s="27">
        <v>45635</v>
      </c>
    </row>
    <row r="49" spans="1:36">
      <c r="A49" s="18"/>
      <c r="F49"/>
      <c r="J49" s="6" t="s">
        <v>59</v>
      </c>
      <c r="K49" s="91">
        <v>87899.43</v>
      </c>
      <c r="L49" s="91">
        <v>8168.5999999999995</v>
      </c>
      <c r="M49" s="91">
        <v>4074.4976799999995</v>
      </c>
      <c r="AF49" t="s">
        <v>61</v>
      </c>
      <c r="AG49" t="s">
        <v>22</v>
      </c>
      <c r="AH49" s="8">
        <v>0</v>
      </c>
      <c r="AI49" t="s">
        <v>31</v>
      </c>
      <c r="AJ49" s="27">
        <v>45824</v>
      </c>
    </row>
    <row r="50" spans="1:36">
      <c r="A50" s="18"/>
      <c r="F50"/>
      <c r="J50" s="6" t="s">
        <v>45</v>
      </c>
      <c r="K50" s="91">
        <v>4234337.7512800004</v>
      </c>
      <c r="L50" s="91">
        <v>442852.95805600012</v>
      </c>
      <c r="M50" s="91">
        <v>110446.81184134995</v>
      </c>
      <c r="AF50" t="s">
        <v>52</v>
      </c>
      <c r="AG50" t="s">
        <v>22</v>
      </c>
      <c r="AH50" s="8">
        <v>0</v>
      </c>
      <c r="AI50" t="s">
        <v>31</v>
      </c>
      <c r="AJ50" s="27">
        <v>45845</v>
      </c>
    </row>
    <row r="51" spans="1:36">
      <c r="A51" s="18"/>
      <c r="F51"/>
      <c r="J51" s="6" t="s">
        <v>47</v>
      </c>
      <c r="K51" s="91">
        <v>901659.89390399971</v>
      </c>
      <c r="L51" s="91">
        <v>80232.721547999987</v>
      </c>
      <c r="M51" s="91">
        <v>28053.062999709986</v>
      </c>
      <c r="AF51" s="28" t="s">
        <v>15</v>
      </c>
      <c r="AG51" t="s">
        <v>14</v>
      </c>
      <c r="AH51" s="1">
        <v>0.4</v>
      </c>
      <c r="AI51" t="s">
        <v>13</v>
      </c>
      <c r="AJ51" s="27">
        <v>45917</v>
      </c>
    </row>
    <row r="52" spans="1:36">
      <c r="A52" s="18"/>
      <c r="F52"/>
      <c r="J52" s="4" t="s">
        <v>55</v>
      </c>
      <c r="K52" s="91">
        <v>22065409.895484</v>
      </c>
      <c r="L52" s="91">
        <v>2496366.596744</v>
      </c>
      <c r="M52" s="91">
        <v>1743806.2815952685</v>
      </c>
      <c r="AF52" s="28" t="s">
        <v>92</v>
      </c>
      <c r="AG52" t="s">
        <v>14</v>
      </c>
      <c r="AH52" s="1">
        <v>0.4</v>
      </c>
      <c r="AI52" t="s">
        <v>13</v>
      </c>
      <c r="AJ52" s="27">
        <v>45922</v>
      </c>
    </row>
    <row r="53" spans="1:36">
      <c r="AF53" s="28" t="s">
        <v>20</v>
      </c>
      <c r="AG53" t="s">
        <v>14</v>
      </c>
      <c r="AH53" s="1">
        <v>0.4</v>
      </c>
      <c r="AI53" t="s">
        <v>13</v>
      </c>
      <c r="AJ53" s="27">
        <v>45931</v>
      </c>
    </row>
    <row r="54" spans="1:36">
      <c r="AF54" t="s">
        <v>93</v>
      </c>
      <c r="AG54" t="s">
        <v>28</v>
      </c>
      <c r="AH54" s="1">
        <v>0.2</v>
      </c>
      <c r="AI54" t="s">
        <v>13</v>
      </c>
      <c r="AJ54" s="27">
        <v>45870</v>
      </c>
    </row>
    <row r="55" spans="1:36">
      <c r="W55" s="35"/>
      <c r="AF55" t="s">
        <v>94</v>
      </c>
      <c r="AG55" t="s">
        <v>28</v>
      </c>
      <c r="AH55" s="1">
        <v>0.2</v>
      </c>
      <c r="AI55" t="s">
        <v>13</v>
      </c>
      <c r="AJ55" s="27">
        <v>45902</v>
      </c>
    </row>
    <row r="56" spans="1:36">
      <c r="W56" s="8"/>
      <c r="AF56" t="s">
        <v>95</v>
      </c>
      <c r="AG56" t="s">
        <v>96</v>
      </c>
      <c r="AH56" s="1">
        <v>0.15</v>
      </c>
      <c r="AI56" t="s">
        <v>13</v>
      </c>
      <c r="AJ56" s="27">
        <v>45919</v>
      </c>
    </row>
    <row r="57" spans="1:36">
      <c r="W57" s="8"/>
      <c r="AF57" t="s">
        <v>97</v>
      </c>
      <c r="AG57" t="s">
        <v>96</v>
      </c>
      <c r="AH57" s="1">
        <v>0.15</v>
      </c>
      <c r="AI57" t="s">
        <v>13</v>
      </c>
      <c r="AJ57" s="27">
        <v>45923</v>
      </c>
    </row>
    <row r="58" spans="1:36">
      <c r="AF58" t="s">
        <v>98</v>
      </c>
      <c r="AG58" t="s">
        <v>96</v>
      </c>
      <c r="AH58" s="1">
        <v>0.15</v>
      </c>
      <c r="AI58" t="s">
        <v>13</v>
      </c>
      <c r="AJ58" s="27">
        <v>45924</v>
      </c>
    </row>
    <row r="59" spans="1:36">
      <c r="AF59" t="s">
        <v>99</v>
      </c>
      <c r="AG59" t="s">
        <v>96</v>
      </c>
      <c r="AH59" s="1">
        <v>0.15</v>
      </c>
      <c r="AI59" t="s">
        <v>13</v>
      </c>
      <c r="AJ59" s="27">
        <v>45924</v>
      </c>
    </row>
    <row r="60" spans="1:36">
      <c r="A60" s="3" t="s">
        <v>0</v>
      </c>
      <c r="B60" t="s">
        <v>1</v>
      </c>
      <c r="AF60" t="s">
        <v>100</v>
      </c>
      <c r="AG60" t="s">
        <v>14</v>
      </c>
      <c r="AH60" s="1">
        <v>0.5</v>
      </c>
      <c r="AI60" t="s">
        <v>85</v>
      </c>
      <c r="AJ60" s="27">
        <v>45664</v>
      </c>
    </row>
    <row r="61" spans="1:36">
      <c r="A61" s="3" t="s">
        <v>68</v>
      </c>
      <c r="B61" s="4">
        <v>2025</v>
      </c>
      <c r="AF61" t="s">
        <v>101</v>
      </c>
      <c r="AG61" t="s">
        <v>14</v>
      </c>
      <c r="AH61" s="1">
        <v>0.5</v>
      </c>
      <c r="AI61" t="s">
        <v>85</v>
      </c>
      <c r="AJ61" s="27">
        <v>45664</v>
      </c>
    </row>
    <row r="62" spans="1:36">
      <c r="A62" s="3" t="s">
        <v>64</v>
      </c>
      <c r="B62" t="s">
        <v>1</v>
      </c>
      <c r="F62"/>
      <c r="AF62" t="s">
        <v>41</v>
      </c>
      <c r="AG62" t="s">
        <v>14</v>
      </c>
      <c r="AH62" s="1">
        <v>0.5</v>
      </c>
      <c r="AI62" t="s">
        <v>85</v>
      </c>
      <c r="AJ62" s="27">
        <v>45979</v>
      </c>
    </row>
    <row r="63" spans="1:36">
      <c r="A63" s="3" t="s">
        <v>77</v>
      </c>
      <c r="B63" t="s">
        <v>1</v>
      </c>
      <c r="C63" s="9" t="s">
        <v>135</v>
      </c>
      <c r="D63" s="89" t="s">
        <v>136</v>
      </c>
      <c r="E63" s="9"/>
      <c r="F63"/>
      <c r="AF63" t="s">
        <v>102</v>
      </c>
      <c r="AG63" t="s">
        <v>22</v>
      </c>
      <c r="AH63" s="1">
        <v>7.0000000000000007E-2</v>
      </c>
      <c r="AI63" t="s">
        <v>13</v>
      </c>
      <c r="AJ63" s="27">
        <v>46034</v>
      </c>
    </row>
    <row r="64" spans="1:36">
      <c r="F64"/>
      <c r="AF64" t="s">
        <v>103</v>
      </c>
      <c r="AG64" t="s">
        <v>22</v>
      </c>
      <c r="AH64" s="1">
        <v>7.0000000000000007E-2</v>
      </c>
      <c r="AI64" t="s">
        <v>13</v>
      </c>
      <c r="AJ64" s="27">
        <v>45978</v>
      </c>
    </row>
    <row r="65" spans="1:36">
      <c r="A65" s="3" t="s">
        <v>81</v>
      </c>
      <c r="B65" s="3" t="s">
        <v>72</v>
      </c>
      <c r="F65"/>
      <c r="AF65" t="s">
        <v>104</v>
      </c>
      <c r="AG65" t="s">
        <v>14</v>
      </c>
      <c r="AH65" s="1">
        <v>0.4</v>
      </c>
      <c r="AI65" t="s">
        <v>13</v>
      </c>
      <c r="AJ65" s="27">
        <v>46001</v>
      </c>
    </row>
    <row r="66" spans="1:36">
      <c r="A66" s="3" t="s">
        <v>114</v>
      </c>
      <c r="B66">
        <v>1</v>
      </c>
      <c r="C66">
        <v>2</v>
      </c>
      <c r="D66">
        <v>3</v>
      </c>
      <c r="E66">
        <v>4</v>
      </c>
      <c r="F66">
        <v>5</v>
      </c>
      <c r="G66">
        <v>6</v>
      </c>
      <c r="H66">
        <v>7</v>
      </c>
      <c r="I66">
        <v>8</v>
      </c>
      <c r="J66">
        <v>9</v>
      </c>
      <c r="K66">
        <v>10</v>
      </c>
      <c r="L66">
        <v>11</v>
      </c>
      <c r="M66">
        <v>12</v>
      </c>
      <c r="N66" t="s">
        <v>55</v>
      </c>
      <c r="AF66" t="s">
        <v>105</v>
      </c>
      <c r="AG66" t="s">
        <v>14</v>
      </c>
      <c r="AH66" s="1">
        <v>0.4</v>
      </c>
      <c r="AI66" t="s">
        <v>13</v>
      </c>
      <c r="AJ66" s="27">
        <v>46001</v>
      </c>
    </row>
    <row r="67" spans="1:36">
      <c r="A67" t="s">
        <v>15</v>
      </c>
      <c r="B67" s="92"/>
      <c r="C67" s="92"/>
      <c r="D67" s="92"/>
      <c r="E67" s="92"/>
      <c r="F67" s="92"/>
      <c r="G67" s="92"/>
      <c r="H67" s="92"/>
      <c r="I67" s="92"/>
      <c r="J67" s="92"/>
      <c r="K67" s="92">
        <v>612.4799999999999</v>
      </c>
      <c r="L67" s="92">
        <v>4431.3159999999998</v>
      </c>
      <c r="M67" s="92">
        <v>64832.202799999992</v>
      </c>
      <c r="N67" s="92">
        <v>69875.998799999987</v>
      </c>
      <c r="AF67" t="s">
        <v>106</v>
      </c>
      <c r="AG67" t="s">
        <v>14</v>
      </c>
      <c r="AH67" s="1">
        <v>0.4</v>
      </c>
      <c r="AI67" t="s">
        <v>13</v>
      </c>
      <c r="AJ67" s="27">
        <v>45980</v>
      </c>
    </row>
    <row r="68" spans="1:36">
      <c r="A68" t="s">
        <v>18</v>
      </c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>
        <v>7593.0119999999997</v>
      </c>
      <c r="M68" s="92">
        <v>1344.5211999999999</v>
      </c>
      <c r="N68" s="92">
        <v>8937.5331999999999</v>
      </c>
      <c r="AF68" t="s">
        <v>30</v>
      </c>
      <c r="AG68" t="s">
        <v>107</v>
      </c>
      <c r="AH68" s="1">
        <v>0.2</v>
      </c>
      <c r="AI68" t="s">
        <v>13</v>
      </c>
      <c r="AJ68" s="27">
        <v>45748</v>
      </c>
    </row>
    <row r="69" spans="1:36">
      <c r="A69" t="s">
        <v>24</v>
      </c>
      <c r="B69" s="92"/>
      <c r="C69" s="92"/>
      <c r="D69" s="92"/>
      <c r="E69" s="92">
        <v>19379.551599999999</v>
      </c>
      <c r="F69" s="92">
        <v>7475.0399999999991</v>
      </c>
      <c r="G69" s="92">
        <v>89226.367440000002</v>
      </c>
      <c r="H69" s="92">
        <v>76143.766399999993</v>
      </c>
      <c r="I69" s="92">
        <v>117009.12759999999</v>
      </c>
      <c r="J69" s="92">
        <v>280006.8872</v>
      </c>
      <c r="K69" s="92">
        <v>161110.02239999999</v>
      </c>
      <c r="L69" s="92">
        <v>393532.65639999998</v>
      </c>
      <c r="M69" s="92">
        <v>221946.9644</v>
      </c>
      <c r="N69" s="92">
        <v>1365830.38344</v>
      </c>
      <c r="AF69" s="28" t="s">
        <v>63</v>
      </c>
      <c r="AG69" t="s">
        <v>22</v>
      </c>
      <c r="AH69" s="1">
        <v>0</v>
      </c>
      <c r="AI69" s="28" t="s">
        <v>31</v>
      </c>
    </row>
    <row r="70" spans="1:36">
      <c r="A70" t="s">
        <v>40</v>
      </c>
      <c r="B70" s="92"/>
      <c r="C70" s="92"/>
      <c r="D70" s="92"/>
      <c r="E70" s="92"/>
      <c r="F70" s="92">
        <v>14978.578160000001</v>
      </c>
      <c r="G70" s="92">
        <v>14250</v>
      </c>
      <c r="H70" s="92">
        <v>200686.6</v>
      </c>
      <c r="I70" s="92"/>
      <c r="J70" s="92"/>
      <c r="K70" s="92">
        <v>37683.337760000002</v>
      </c>
      <c r="L70" s="92"/>
      <c r="M70" s="92"/>
      <c r="N70" s="92">
        <v>267598.51592000003</v>
      </c>
      <c r="AF70" t="s">
        <v>50</v>
      </c>
      <c r="AG70" t="s">
        <v>22</v>
      </c>
      <c r="AI70" s="28" t="s">
        <v>31</v>
      </c>
    </row>
    <row r="71" spans="1:36">
      <c r="A71" t="s">
        <v>19</v>
      </c>
      <c r="B71" s="92"/>
      <c r="C71" s="92"/>
      <c r="D71" s="92"/>
      <c r="E71" s="92"/>
      <c r="F71" s="92"/>
      <c r="G71" s="92"/>
      <c r="H71" s="92"/>
      <c r="I71" s="92"/>
      <c r="J71" s="92">
        <v>53317.137999999999</v>
      </c>
      <c r="K71" s="92"/>
      <c r="L71" s="92">
        <v>26227.599999999999</v>
      </c>
      <c r="M71" s="92">
        <v>25310.132799999999</v>
      </c>
      <c r="N71" s="92">
        <v>104854.8708</v>
      </c>
    </row>
    <row r="72" spans="1:36">
      <c r="A72" t="s">
        <v>20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>
        <v>27115.5</v>
      </c>
      <c r="N72" s="92">
        <v>27115.5</v>
      </c>
    </row>
    <row r="73" spans="1:36">
      <c r="A73" t="s">
        <v>42</v>
      </c>
      <c r="B73" s="92"/>
      <c r="C73" s="92"/>
      <c r="D73" s="92"/>
      <c r="E73" s="92"/>
      <c r="F73" s="92"/>
      <c r="G73" s="92"/>
      <c r="H73" s="92"/>
      <c r="I73" s="92">
        <v>22553.15</v>
      </c>
      <c r="J73" s="92"/>
      <c r="K73" s="92"/>
      <c r="L73" s="92"/>
      <c r="M73" s="92">
        <v>2563.04</v>
      </c>
      <c r="N73" s="92">
        <v>25116.190000000002</v>
      </c>
    </row>
    <row r="74" spans="1:36">
      <c r="A74" t="s">
        <v>44</v>
      </c>
      <c r="B74" s="92"/>
      <c r="C74" s="92"/>
      <c r="D74" s="92">
        <v>10608.97</v>
      </c>
      <c r="E74" s="92"/>
      <c r="F74" s="92">
        <v>14941.6816</v>
      </c>
      <c r="G74" s="92">
        <v>73908.7736</v>
      </c>
      <c r="H74" s="92">
        <v>45659.7664</v>
      </c>
      <c r="I74" s="92">
        <v>6948.11</v>
      </c>
      <c r="J74" s="92">
        <v>16690.079999999998</v>
      </c>
      <c r="K74" s="92">
        <v>83001.559199999989</v>
      </c>
      <c r="L74" s="92">
        <v>9224.8799999999992</v>
      </c>
      <c r="M74" s="92">
        <v>542.08000000000004</v>
      </c>
      <c r="N74" s="92">
        <v>261525.90079999994</v>
      </c>
    </row>
    <row r="75" spans="1:36">
      <c r="A75" t="s">
        <v>26</v>
      </c>
      <c r="B75" s="92"/>
      <c r="C75" s="92"/>
      <c r="D75" s="92"/>
      <c r="E75" s="92"/>
      <c r="F75" s="92"/>
      <c r="G75" s="92">
        <v>236061.45</v>
      </c>
      <c r="H75" s="92">
        <v>74562.81</v>
      </c>
      <c r="I75" s="92"/>
      <c r="J75" s="92"/>
      <c r="K75" s="92">
        <v>149596.73199999999</v>
      </c>
      <c r="L75" s="92">
        <v>18497</v>
      </c>
      <c r="M75" s="92">
        <v>341722.32799999998</v>
      </c>
      <c r="N75" s="92">
        <v>820440.32</v>
      </c>
    </row>
    <row r="76" spans="1:36">
      <c r="A76" t="s">
        <v>49</v>
      </c>
      <c r="B76" s="92">
        <v>125711.7656</v>
      </c>
      <c r="C76" s="92">
        <v>144220.52799999999</v>
      </c>
      <c r="D76" s="92">
        <v>192518.02</v>
      </c>
      <c r="E76" s="92">
        <v>410132.71127999993</v>
      </c>
      <c r="F76" s="92">
        <v>210197.33487999998</v>
      </c>
      <c r="G76" s="92">
        <v>687596.57576000004</v>
      </c>
      <c r="H76" s="92">
        <v>643618.50360000005</v>
      </c>
      <c r="I76" s="92">
        <v>292559.92</v>
      </c>
      <c r="J76" s="92">
        <v>165233.99999999997</v>
      </c>
      <c r="K76" s="92">
        <v>484050.54528000002</v>
      </c>
      <c r="L76" s="92">
        <v>56419.020000000004</v>
      </c>
      <c r="M76" s="92">
        <v>98748.34</v>
      </c>
      <c r="N76" s="92">
        <v>3511007.2643999998</v>
      </c>
    </row>
    <row r="77" spans="1:36">
      <c r="A77" t="s">
        <v>50</v>
      </c>
      <c r="B77" s="92"/>
      <c r="C77" s="92"/>
      <c r="D77" s="92"/>
      <c r="E77" s="92"/>
      <c r="F77" s="92">
        <v>57230.37</v>
      </c>
      <c r="G77" s="92"/>
      <c r="H77" s="92"/>
      <c r="I77" s="92"/>
      <c r="J77" s="92"/>
      <c r="K77" s="92"/>
      <c r="L77" s="92"/>
      <c r="M77" s="92"/>
      <c r="N77" s="92">
        <v>57230.37</v>
      </c>
    </row>
    <row r="78" spans="1:36">
      <c r="A78" t="s">
        <v>46</v>
      </c>
      <c r="B78" s="92"/>
      <c r="C78" s="92"/>
      <c r="D78" s="92"/>
      <c r="E78" s="92">
        <v>2458.9</v>
      </c>
      <c r="F78" s="92">
        <v>25519.919999999998</v>
      </c>
      <c r="G78" s="92"/>
      <c r="H78" s="92">
        <v>25526</v>
      </c>
      <c r="I78" s="92">
        <v>14012.8</v>
      </c>
      <c r="J78" s="92"/>
      <c r="K78" s="92">
        <v>3600</v>
      </c>
      <c r="L78" s="92"/>
      <c r="M78" s="92"/>
      <c r="N78" s="92">
        <v>71117.62</v>
      </c>
    </row>
    <row r="79" spans="1:36">
      <c r="A79" t="s">
        <v>23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>
        <v>91453.15879999999</v>
      </c>
      <c r="N79" s="92">
        <v>91453.15879999999</v>
      </c>
    </row>
    <row r="80" spans="1:36">
      <c r="A80" t="s">
        <v>27</v>
      </c>
      <c r="B80" s="92"/>
      <c r="C80" s="92"/>
      <c r="D80" s="92"/>
      <c r="E80" s="92"/>
      <c r="F80" s="92"/>
      <c r="G80" s="92"/>
      <c r="H80" s="92">
        <v>4797.76</v>
      </c>
      <c r="I80" s="92"/>
      <c r="J80" s="92">
        <v>9400.7559999999994</v>
      </c>
      <c r="K80" s="92">
        <v>50087.767599999992</v>
      </c>
      <c r="L80" s="92">
        <v>21430.04</v>
      </c>
      <c r="M80" s="92">
        <v>151264.40599999999</v>
      </c>
      <c r="N80" s="92">
        <v>236980.72959999999</v>
      </c>
    </row>
    <row r="81" spans="1:14">
      <c r="A81" t="s">
        <v>60</v>
      </c>
      <c r="B81" s="92"/>
      <c r="C81" s="92">
        <v>6380</v>
      </c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>
        <v>6380</v>
      </c>
    </row>
    <row r="82" spans="1:14">
      <c r="A82" t="s">
        <v>25</v>
      </c>
      <c r="B82" s="92"/>
      <c r="C82" s="92"/>
      <c r="D82" s="92"/>
      <c r="E82" s="92"/>
      <c r="F82" s="92"/>
      <c r="G82" s="92"/>
      <c r="H82" s="92">
        <v>40273.575999999994</v>
      </c>
      <c r="I82" s="92"/>
      <c r="J82" s="92">
        <v>6078.4</v>
      </c>
      <c r="K82" s="92"/>
      <c r="L82" s="92"/>
      <c r="M82" s="92">
        <v>115527.3812</v>
      </c>
      <c r="N82" s="92">
        <v>161879.3572</v>
      </c>
    </row>
    <row r="83" spans="1:14">
      <c r="A83" t="s">
        <v>51</v>
      </c>
      <c r="B83" s="92">
        <v>8756.25</v>
      </c>
      <c r="C83" s="92">
        <v>2232</v>
      </c>
      <c r="D83" s="92"/>
      <c r="E83" s="92">
        <v>79382.05</v>
      </c>
      <c r="F83" s="92"/>
      <c r="G83" s="92"/>
      <c r="H83" s="92">
        <v>3750.4789599999999</v>
      </c>
      <c r="I83" s="92">
        <v>9654.5763999999999</v>
      </c>
      <c r="J83" s="92"/>
      <c r="K83" s="92">
        <v>187496.85</v>
      </c>
      <c r="L83" s="92">
        <v>30673.126240000005</v>
      </c>
      <c r="M83" s="92">
        <v>10802.51312</v>
      </c>
      <c r="N83" s="92">
        <v>332747.84472000005</v>
      </c>
    </row>
    <row r="84" spans="1:14">
      <c r="A84" t="s">
        <v>48</v>
      </c>
      <c r="B84" s="92"/>
      <c r="C84" s="92"/>
      <c r="D84" s="92"/>
      <c r="E84" s="92"/>
      <c r="F84" s="92"/>
      <c r="G84" s="92">
        <v>4659.1499999999996</v>
      </c>
      <c r="H84" s="92">
        <v>661.19999999999993</v>
      </c>
      <c r="I84" s="92"/>
      <c r="J84" s="92"/>
      <c r="K84" s="92"/>
      <c r="L84" s="92"/>
      <c r="M84" s="92"/>
      <c r="N84" s="92">
        <v>5320.3499999999995</v>
      </c>
    </row>
    <row r="85" spans="1:14">
      <c r="A85" t="s">
        <v>61</v>
      </c>
      <c r="B85" s="92"/>
      <c r="C85" s="92"/>
      <c r="D85" s="92"/>
      <c r="E85" s="92"/>
      <c r="F85" s="92"/>
      <c r="G85" s="92"/>
      <c r="H85" s="92"/>
      <c r="I85" s="92">
        <v>1717.76</v>
      </c>
      <c r="J85" s="92"/>
      <c r="K85" s="92"/>
      <c r="L85" s="92"/>
      <c r="M85" s="92"/>
      <c r="N85" s="92">
        <v>1717.76</v>
      </c>
    </row>
    <row r="86" spans="1:14">
      <c r="A86" t="s">
        <v>34</v>
      </c>
      <c r="B86" s="92">
        <v>29008.93</v>
      </c>
      <c r="C86" s="92">
        <v>2887.3011999999999</v>
      </c>
      <c r="D86" s="92"/>
      <c r="E86" s="92"/>
      <c r="F86" s="92"/>
      <c r="G86" s="92">
        <v>9463.32</v>
      </c>
      <c r="H86" s="92">
        <v>7809.4</v>
      </c>
      <c r="I86" s="92">
        <v>69476.98</v>
      </c>
      <c r="J86" s="92"/>
      <c r="K86" s="92">
        <v>33200</v>
      </c>
      <c r="L86" s="92">
        <v>10649.6</v>
      </c>
      <c r="M86" s="92">
        <v>418305.1</v>
      </c>
      <c r="N86" s="92">
        <v>580800.63119999995</v>
      </c>
    </row>
    <row r="87" spans="1:14">
      <c r="A87" t="s">
        <v>35</v>
      </c>
      <c r="B87" s="92">
        <v>18471.66</v>
      </c>
      <c r="C87" s="92">
        <v>55734.881999999998</v>
      </c>
      <c r="D87" s="92">
        <v>17587.36</v>
      </c>
      <c r="E87" s="92">
        <v>246408.77399999998</v>
      </c>
      <c r="F87" s="92">
        <v>194113.63</v>
      </c>
      <c r="G87" s="92">
        <v>37339.502399999998</v>
      </c>
      <c r="H87" s="92">
        <v>103119.48879999998</v>
      </c>
      <c r="I87" s="92">
        <v>26452.95408</v>
      </c>
      <c r="J87" s="92">
        <v>96966.981599999999</v>
      </c>
      <c r="K87" s="92">
        <v>453310.06520000001</v>
      </c>
      <c r="L87" s="92">
        <v>77019.429999999993</v>
      </c>
      <c r="M87" s="92">
        <v>105926.84</v>
      </c>
      <c r="N87" s="92">
        <v>1432451.5680800001</v>
      </c>
    </row>
    <row r="88" spans="1:14">
      <c r="A88" t="s">
        <v>36</v>
      </c>
      <c r="B88" s="92"/>
      <c r="C88" s="92">
        <v>388.35719999999998</v>
      </c>
      <c r="D88" s="92"/>
      <c r="E88" s="92"/>
      <c r="F88" s="92"/>
      <c r="G88" s="92"/>
      <c r="H88" s="92">
        <v>21264.09</v>
      </c>
      <c r="I88" s="92">
        <v>43441.484400000001</v>
      </c>
      <c r="J88" s="92"/>
      <c r="K88" s="92"/>
      <c r="L88" s="92"/>
      <c r="M88" s="92">
        <v>4046.02</v>
      </c>
      <c r="N88" s="92">
        <v>69139.9516</v>
      </c>
    </row>
    <row r="89" spans="1:14">
      <c r="A89" t="s">
        <v>52</v>
      </c>
      <c r="B89" s="92"/>
      <c r="C89" s="92"/>
      <c r="D89" s="92"/>
      <c r="E89" s="92"/>
      <c r="F89" s="92"/>
      <c r="G89" s="92"/>
      <c r="H89" s="92"/>
      <c r="I89" s="92">
        <v>16763.68</v>
      </c>
      <c r="J89" s="92">
        <v>17333.96</v>
      </c>
      <c r="K89" s="92">
        <v>115992.08</v>
      </c>
      <c r="L89" s="92">
        <v>6894.576</v>
      </c>
      <c r="M89" s="92">
        <v>184273.13</v>
      </c>
      <c r="N89" s="92">
        <v>341257.42599999998</v>
      </c>
    </row>
    <row r="90" spans="1:14">
      <c r="A90" t="s">
        <v>37</v>
      </c>
      <c r="B90" s="92"/>
      <c r="C90" s="92">
        <v>5320.72</v>
      </c>
      <c r="D90" s="92">
        <v>1205</v>
      </c>
      <c r="E90" s="92"/>
      <c r="F90" s="92"/>
      <c r="G90" s="92">
        <v>8458.4500000000007</v>
      </c>
      <c r="H90" s="92">
        <v>1494.49</v>
      </c>
      <c r="I90" s="92">
        <v>20000</v>
      </c>
      <c r="J90" s="92"/>
      <c r="K90" s="92">
        <v>11613.827600000001</v>
      </c>
      <c r="L90" s="92">
        <v>9864.7099999999991</v>
      </c>
      <c r="M90" s="92">
        <v>73797.459999999992</v>
      </c>
      <c r="N90" s="92">
        <v>131754.65760000001</v>
      </c>
    </row>
    <row r="91" spans="1:14">
      <c r="A91" t="s">
        <v>62</v>
      </c>
      <c r="B91" s="92"/>
      <c r="C91" s="92"/>
      <c r="D91" s="92"/>
      <c r="E91" s="92"/>
      <c r="F91" s="92">
        <v>2425</v>
      </c>
      <c r="G91" s="92"/>
      <c r="H91" s="92">
        <v>1952.4960000000001</v>
      </c>
      <c r="I91" s="92"/>
      <c r="J91" s="92"/>
      <c r="K91" s="92"/>
      <c r="L91" s="92"/>
      <c r="M91" s="92"/>
      <c r="N91" s="92">
        <v>4377.4960000000001</v>
      </c>
    </row>
    <row r="92" spans="1:14">
      <c r="A92" t="s">
        <v>38</v>
      </c>
      <c r="B92" s="92"/>
      <c r="C92" s="92"/>
      <c r="D92" s="92"/>
      <c r="E92" s="92"/>
      <c r="F92" s="92"/>
      <c r="G92" s="92"/>
      <c r="H92" s="92">
        <v>71421.67</v>
      </c>
      <c r="I92" s="92">
        <v>42833.37</v>
      </c>
      <c r="J92" s="92">
        <v>17166.099999999999</v>
      </c>
      <c r="K92" s="92"/>
      <c r="L92" s="92">
        <v>14262</v>
      </c>
      <c r="M92" s="92">
        <v>179899.82</v>
      </c>
      <c r="N92" s="92">
        <v>325582.96000000002</v>
      </c>
    </row>
    <row r="93" spans="1:14">
      <c r="A93" t="s">
        <v>39</v>
      </c>
      <c r="B93" s="92">
        <v>1960.46</v>
      </c>
      <c r="C93" s="92">
        <v>38451.7264</v>
      </c>
      <c r="D93" s="92">
        <v>7662.2</v>
      </c>
      <c r="E93" s="92">
        <v>57216.160000000003</v>
      </c>
      <c r="F93" s="92">
        <v>8827.1</v>
      </c>
      <c r="G93" s="92">
        <v>82564.350000000006</v>
      </c>
      <c r="H93" s="92">
        <v>51720.32</v>
      </c>
      <c r="I93" s="92">
        <v>167795.78</v>
      </c>
      <c r="J93" s="92">
        <v>320.06720000000001</v>
      </c>
      <c r="K93" s="92">
        <v>82054.58</v>
      </c>
      <c r="L93" s="92">
        <v>17040.559999999998</v>
      </c>
      <c r="M93" s="92">
        <v>78585.710000000006</v>
      </c>
      <c r="N93" s="92">
        <v>594199.01360000006</v>
      </c>
    </row>
    <row r="94" spans="1:14">
      <c r="A94" t="s">
        <v>41</v>
      </c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>
        <v>20712.96</v>
      </c>
      <c r="M94" s="92">
        <v>438</v>
      </c>
      <c r="N94" s="92">
        <v>21150.959999999999</v>
      </c>
    </row>
    <row r="95" spans="1:14">
      <c r="A95" t="s">
        <v>53</v>
      </c>
      <c r="B95" s="92">
        <v>43656.639999999999</v>
      </c>
      <c r="C95" s="92"/>
      <c r="D95" s="92">
        <v>35506.307760000003</v>
      </c>
      <c r="E95" s="92">
        <v>216317.35</v>
      </c>
      <c r="F95" s="92">
        <v>31868.5</v>
      </c>
      <c r="G95" s="92">
        <v>106016.93919999999</v>
      </c>
      <c r="H95" s="92">
        <v>282224.45</v>
      </c>
      <c r="I95" s="92">
        <v>17689.8</v>
      </c>
      <c r="J95" s="92">
        <v>43553.090000000004</v>
      </c>
      <c r="K95" s="92">
        <v>46964.49</v>
      </c>
      <c r="L95" s="92">
        <v>297673.39999999997</v>
      </c>
      <c r="M95" s="92">
        <v>202698.68799999999</v>
      </c>
      <c r="N95" s="92">
        <v>1324169.6549600002</v>
      </c>
    </row>
    <row r="96" spans="1:14">
      <c r="A96" t="s">
        <v>29</v>
      </c>
      <c r="B96" s="92"/>
      <c r="C96" s="92"/>
      <c r="D96" s="92"/>
      <c r="E96" s="92"/>
      <c r="F96" s="92">
        <v>10801.212399999999</v>
      </c>
      <c r="G96" s="92">
        <v>14101.407999999999</v>
      </c>
      <c r="H96" s="92">
        <v>61680.687599999997</v>
      </c>
      <c r="I96" s="92">
        <v>47441.517599999999</v>
      </c>
      <c r="J96" s="92">
        <v>33115.351199999997</v>
      </c>
      <c r="K96" s="92">
        <v>5893.3335999999999</v>
      </c>
      <c r="L96" s="92">
        <v>29656.116000000002</v>
      </c>
      <c r="M96" s="92">
        <v>4145.21</v>
      </c>
      <c r="N96" s="92">
        <v>206834.8364</v>
      </c>
    </row>
    <row r="97" spans="1:14">
      <c r="A97" t="s">
        <v>56</v>
      </c>
      <c r="B97" s="92"/>
      <c r="C97" s="92"/>
      <c r="D97" s="92"/>
      <c r="E97" s="92"/>
      <c r="F97" s="92"/>
      <c r="G97" s="92"/>
      <c r="H97" s="92">
        <v>73341.97</v>
      </c>
      <c r="I97" s="92">
        <v>7590.3520000000008</v>
      </c>
      <c r="J97" s="92"/>
      <c r="K97" s="92"/>
      <c r="L97" s="92">
        <v>2139.4564800000003</v>
      </c>
      <c r="M97" s="92"/>
      <c r="N97" s="92">
        <v>83071.778479999994</v>
      </c>
    </row>
    <row r="98" spans="1:14">
      <c r="A98" t="s">
        <v>57</v>
      </c>
      <c r="B98" s="92"/>
      <c r="C98" s="92"/>
      <c r="D98" s="92"/>
      <c r="E98" s="92">
        <v>52325.82</v>
      </c>
      <c r="F98" s="92"/>
      <c r="G98" s="92">
        <v>3407.04</v>
      </c>
      <c r="H98" s="92"/>
      <c r="I98" s="92"/>
      <c r="J98" s="92"/>
      <c r="K98" s="92">
        <v>27414.18</v>
      </c>
      <c r="L98" s="92"/>
      <c r="M98" s="92">
        <v>82243</v>
      </c>
      <c r="N98" s="92">
        <v>165390.04</v>
      </c>
    </row>
    <row r="99" spans="1:14">
      <c r="A99" t="s">
        <v>54</v>
      </c>
      <c r="B99" s="92">
        <v>63815.582800000004</v>
      </c>
      <c r="C99" s="92">
        <v>48952.301599999999</v>
      </c>
      <c r="D99" s="92">
        <v>222619.08376000001</v>
      </c>
      <c r="E99" s="92">
        <v>346122.83199999994</v>
      </c>
      <c r="F99" s="92">
        <v>98852.69160000002</v>
      </c>
      <c r="G99" s="92">
        <v>45446.807000000001</v>
      </c>
      <c r="H99" s="92">
        <v>168277.83528</v>
      </c>
      <c r="I99" s="92">
        <v>43824.450099999995</v>
      </c>
      <c r="J99" s="92">
        <v>198850.33352000001</v>
      </c>
      <c r="K99" s="92">
        <v>25302.407200000001</v>
      </c>
      <c r="L99" s="92">
        <v>99136.08</v>
      </c>
      <c r="M99" s="92">
        <v>176722.23568000001</v>
      </c>
      <c r="N99" s="92">
        <v>1537922.6405400001</v>
      </c>
    </row>
    <row r="100" spans="1:14">
      <c r="A100" t="s">
        <v>21</v>
      </c>
      <c r="B100" s="92"/>
      <c r="C100" s="92"/>
      <c r="D100" s="92"/>
      <c r="E100" s="92"/>
      <c r="F100" s="92"/>
      <c r="G100" s="92"/>
      <c r="H100" s="92"/>
      <c r="I100" s="92"/>
      <c r="J100" s="92"/>
      <c r="K100" s="92">
        <v>6388.26</v>
      </c>
      <c r="L100" s="92">
        <v>1113.856</v>
      </c>
      <c r="M100" s="92">
        <v>18000</v>
      </c>
      <c r="N100" s="92">
        <v>25502.116000000002</v>
      </c>
    </row>
    <row r="101" spans="1:14">
      <c r="A101" t="s">
        <v>58</v>
      </c>
      <c r="B101" s="92"/>
      <c r="C101" s="92">
        <v>6985</v>
      </c>
      <c r="D101" s="92">
        <v>6806</v>
      </c>
      <c r="E101" s="92">
        <v>5452</v>
      </c>
      <c r="F101" s="92"/>
      <c r="G101" s="92"/>
      <c r="H101" s="92">
        <v>4617.558</v>
      </c>
      <c r="I101" s="92">
        <v>8732.9516000000003</v>
      </c>
      <c r="J101" s="92">
        <v>1067.6400000000001</v>
      </c>
      <c r="K101" s="92"/>
      <c r="L101" s="92">
        <v>5046.9708799999999</v>
      </c>
      <c r="M101" s="92">
        <v>4377.0599999999995</v>
      </c>
      <c r="N101" s="92">
        <v>43085.180480000003</v>
      </c>
    </row>
    <row r="102" spans="1:14">
      <c r="A102" t="s">
        <v>43</v>
      </c>
      <c r="B102" s="92">
        <v>4997.26</v>
      </c>
      <c r="C102" s="92"/>
      <c r="D102" s="92">
        <v>15081</v>
      </c>
      <c r="E102" s="92"/>
      <c r="F102" s="92">
        <v>208762.68999999997</v>
      </c>
      <c r="G102" s="92"/>
      <c r="H102" s="92">
        <v>38138.479999999996</v>
      </c>
      <c r="I102" s="92"/>
      <c r="J102" s="92">
        <v>98420.28</v>
      </c>
      <c r="K102" s="92"/>
      <c r="L102" s="92">
        <v>9930</v>
      </c>
      <c r="M102" s="92">
        <v>92040.159999999989</v>
      </c>
      <c r="N102" s="92">
        <v>467369.86999999994</v>
      </c>
    </row>
    <row r="103" spans="1:14">
      <c r="A103" t="s">
        <v>59</v>
      </c>
      <c r="B103" s="92"/>
      <c r="C103" s="92"/>
      <c r="D103" s="92"/>
      <c r="E103" s="92"/>
      <c r="F103" s="92"/>
      <c r="G103" s="92"/>
      <c r="H103" s="92"/>
      <c r="I103" s="92">
        <v>35119.279999999999</v>
      </c>
      <c r="J103" s="92"/>
      <c r="K103" s="92">
        <v>18638.25</v>
      </c>
      <c r="L103" s="92"/>
      <c r="M103" s="92">
        <v>34141.9</v>
      </c>
      <c r="N103" s="92">
        <v>87899.43</v>
      </c>
    </row>
    <row r="104" spans="1:14">
      <c r="A104" t="s">
        <v>63</v>
      </c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>
        <v>2383.44</v>
      </c>
      <c r="M104" s="92"/>
      <c r="N104" s="92">
        <v>2383.44</v>
      </c>
    </row>
    <row r="105" spans="1:14">
      <c r="A105" t="s">
        <v>45</v>
      </c>
      <c r="B105" s="92">
        <v>291846.72000000003</v>
      </c>
      <c r="C105" s="92">
        <v>20894.478000000003</v>
      </c>
      <c r="D105" s="92">
        <v>411315.82400000002</v>
      </c>
      <c r="E105" s="92">
        <v>462139.16039999994</v>
      </c>
      <c r="F105" s="92">
        <v>63658.50632</v>
      </c>
      <c r="G105" s="92">
        <v>257977.82359999997</v>
      </c>
      <c r="H105" s="92">
        <v>353159.45740000001</v>
      </c>
      <c r="I105" s="92">
        <v>223037.82295999999</v>
      </c>
      <c r="J105" s="92">
        <v>394786.8308</v>
      </c>
      <c r="K105" s="92">
        <v>383376.74</v>
      </c>
      <c r="L105" s="92">
        <v>327637.05000000005</v>
      </c>
      <c r="M105" s="92">
        <v>822817.86040000012</v>
      </c>
      <c r="N105" s="92">
        <v>4012648.2738799998</v>
      </c>
    </row>
    <row r="106" spans="1:14">
      <c r="A106" t="s">
        <v>47</v>
      </c>
      <c r="B106" s="92"/>
      <c r="C106" s="92"/>
      <c r="D106" s="92"/>
      <c r="E106" s="92"/>
      <c r="F106" s="92">
        <v>8298.86</v>
      </c>
      <c r="G106" s="92"/>
      <c r="H106" s="92">
        <v>22202.399999999998</v>
      </c>
      <c r="I106" s="92">
        <v>32368.524799999999</v>
      </c>
      <c r="J106" s="92">
        <v>77135.498399999997</v>
      </c>
      <c r="K106" s="92">
        <v>80382.459104000009</v>
      </c>
      <c r="L106" s="92">
        <v>29958.840000000004</v>
      </c>
      <c r="M106" s="92">
        <v>587450.12199999997</v>
      </c>
      <c r="N106" s="92">
        <v>837796.70430400001</v>
      </c>
    </row>
    <row r="107" spans="1:14">
      <c r="A107" t="s">
        <v>55</v>
      </c>
      <c r="B107" s="92">
        <v>588225.26839999994</v>
      </c>
      <c r="C107" s="92">
        <v>332447.29439999996</v>
      </c>
      <c r="D107" s="92">
        <v>920909.76552000002</v>
      </c>
      <c r="E107" s="92">
        <v>1897335.3092799999</v>
      </c>
      <c r="F107" s="92">
        <v>957951.11495999992</v>
      </c>
      <c r="G107" s="92">
        <v>1670477.9570000002</v>
      </c>
      <c r="H107" s="92">
        <v>2378105.2544399998</v>
      </c>
      <c r="I107" s="92">
        <v>1267024.3915400002</v>
      </c>
      <c r="J107" s="92">
        <v>1509443.3939200002</v>
      </c>
      <c r="K107" s="92">
        <v>2447769.9669440002</v>
      </c>
      <c r="L107" s="92">
        <v>1529147.6959999995</v>
      </c>
      <c r="M107" s="92">
        <v>4223080.8843999999</v>
      </c>
      <c r="N107" s="92">
        <v>19721918.296804</v>
      </c>
    </row>
    <row r="108" spans="1:14">
      <c r="F108"/>
    </row>
    <row r="109" spans="1:14">
      <c r="F109"/>
    </row>
    <row r="110" spans="1:14">
      <c r="F110"/>
    </row>
    <row r="111" spans="1:14">
      <c r="F111"/>
    </row>
    <row r="112" spans="1:14">
      <c r="F112"/>
    </row>
    <row r="113" spans="1:15">
      <c r="F113"/>
    </row>
    <row r="116" spans="1:15">
      <c r="B116" s="3" t="s">
        <v>0</v>
      </c>
      <c r="C116" t="s">
        <v>75</v>
      </c>
      <c r="F116"/>
    </row>
    <row r="117" spans="1:15">
      <c r="B117" s="3" t="s">
        <v>2</v>
      </c>
      <c r="C117" s="4">
        <v>2025</v>
      </c>
      <c r="D117" s="9" t="s">
        <v>70</v>
      </c>
      <c r="E117" s="9" t="s">
        <v>137</v>
      </c>
      <c r="F117"/>
    </row>
    <row r="118" spans="1:15">
      <c r="F118"/>
    </row>
    <row r="119" spans="1:15">
      <c r="B119" s="3" t="s">
        <v>81</v>
      </c>
      <c r="C119" s="93" t="s">
        <v>7</v>
      </c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</row>
    <row r="120" spans="1:15">
      <c r="A120" s="26" t="s">
        <v>74</v>
      </c>
      <c r="B120" s="3" t="s">
        <v>114</v>
      </c>
      <c r="C120" s="23">
        <v>1</v>
      </c>
      <c r="D120" s="23">
        <v>2</v>
      </c>
      <c r="E120" s="23">
        <v>3</v>
      </c>
      <c r="F120" s="23">
        <v>4</v>
      </c>
      <c r="G120" s="23">
        <v>5</v>
      </c>
      <c r="H120" s="23">
        <v>6</v>
      </c>
      <c r="I120" s="23">
        <v>7</v>
      </c>
      <c r="J120" s="23">
        <v>8</v>
      </c>
      <c r="K120" s="23">
        <v>9</v>
      </c>
      <c r="L120" s="23">
        <v>10</v>
      </c>
      <c r="M120" s="23">
        <v>11</v>
      </c>
      <c r="N120" s="23">
        <v>12</v>
      </c>
      <c r="O120" s="92" t="s">
        <v>55</v>
      </c>
    </row>
    <row r="121" spans="1:15">
      <c r="A121" s="18">
        <f>_xlfn.XLOOKUP(B121,$AF$5:$AF$68,$AJ$5:$AJ$68," ")</f>
        <v>45917</v>
      </c>
      <c r="B121" t="s">
        <v>15</v>
      </c>
      <c r="C121" s="92"/>
      <c r="D121" s="92"/>
      <c r="E121" s="92"/>
      <c r="F121" s="92"/>
      <c r="G121" s="92"/>
      <c r="H121" s="92"/>
      <c r="I121" s="92"/>
      <c r="J121" s="92"/>
      <c r="K121" s="92"/>
      <c r="L121" s="92">
        <v>63231.982799999998</v>
      </c>
      <c r="M121" s="92">
        <v>21363.650399999999</v>
      </c>
      <c r="N121" s="92">
        <v>6617.7999999999993</v>
      </c>
      <c r="O121" s="92">
        <v>91213.433199999999</v>
      </c>
    </row>
    <row r="122" spans="1:15">
      <c r="A122" s="18">
        <f>_xlfn.XLOOKUP(B122,$AF$5:$AF$68,$AJ$5:$AJ$68," ")</f>
        <v>45778</v>
      </c>
      <c r="B122" t="s">
        <v>16</v>
      </c>
      <c r="C122" s="92"/>
      <c r="D122" s="92"/>
      <c r="E122" s="92"/>
      <c r="F122" s="92"/>
      <c r="G122" s="92"/>
      <c r="H122" s="92"/>
      <c r="I122" s="92"/>
      <c r="J122" s="92"/>
      <c r="K122" s="92">
        <v>56805.315999999999</v>
      </c>
      <c r="L122" s="92">
        <v>12410.085999999999</v>
      </c>
      <c r="M122" s="92">
        <v>46659.0628</v>
      </c>
      <c r="N122" s="92">
        <v>19581.704799999996</v>
      </c>
      <c r="O122" s="92">
        <v>135456.16959999999</v>
      </c>
    </row>
    <row r="123" spans="1:15">
      <c r="A123" s="18">
        <f t="shared" ref="A123:A163" si="0">_xlfn.XLOOKUP(B123,$AF$5:$AF$68,$AJ$5:$AJ$68," ")</f>
        <v>45778</v>
      </c>
      <c r="B123" t="s">
        <v>18</v>
      </c>
      <c r="C123" s="92"/>
      <c r="D123" s="92"/>
      <c r="E123" s="92"/>
      <c r="F123" s="92"/>
      <c r="G123" s="92"/>
      <c r="H123" s="92"/>
      <c r="I123" s="92"/>
      <c r="J123" s="92"/>
      <c r="K123" s="92">
        <v>7593.0119999999997</v>
      </c>
      <c r="L123" s="92"/>
      <c r="M123" s="92">
        <v>1344.5211999999999</v>
      </c>
      <c r="N123" s="92"/>
      <c r="O123" s="92">
        <v>8937.5331999999999</v>
      </c>
    </row>
    <row r="124" spans="1:15">
      <c r="A124" s="18">
        <f t="shared" si="0"/>
        <v>45733</v>
      </c>
      <c r="B124" t="s">
        <v>24</v>
      </c>
      <c r="C124" s="92"/>
      <c r="D124" s="92"/>
      <c r="E124" s="92">
        <v>2218.8943999999997</v>
      </c>
      <c r="F124" s="92">
        <v>49902.817199999998</v>
      </c>
      <c r="G124" s="92">
        <v>170472.47904000001</v>
      </c>
      <c r="H124" s="92">
        <v>165533.9564</v>
      </c>
      <c r="I124" s="92">
        <v>5547.5144</v>
      </c>
      <c r="J124" s="92">
        <v>314782.39759999997</v>
      </c>
      <c r="K124" s="92">
        <v>34088.989600000001</v>
      </c>
      <c r="L124" s="92">
        <v>535868.1764</v>
      </c>
      <c r="M124" s="92">
        <v>172490.73</v>
      </c>
      <c r="N124" s="92">
        <v>451469.4988</v>
      </c>
      <c r="O124" s="92">
        <v>1902375.4538399999</v>
      </c>
    </row>
    <row r="125" spans="1:15">
      <c r="A125" s="18">
        <f t="shared" si="0"/>
        <v>45705</v>
      </c>
      <c r="B125" t="s">
        <v>40</v>
      </c>
      <c r="C125" s="92"/>
      <c r="D125" s="92">
        <v>19706</v>
      </c>
      <c r="E125" s="92"/>
      <c r="F125" s="92">
        <v>200073.01295999999</v>
      </c>
      <c r="G125" s="92">
        <v>14250</v>
      </c>
      <c r="H125" s="92">
        <v>4500.1851999999999</v>
      </c>
      <c r="I125" s="92"/>
      <c r="J125" s="92">
        <v>29069.317760000002</v>
      </c>
      <c r="K125" s="92"/>
      <c r="L125" s="92"/>
      <c r="M125" s="92"/>
      <c r="N125" s="92"/>
      <c r="O125" s="92">
        <v>267598.51591999998</v>
      </c>
    </row>
    <row r="126" spans="1:15">
      <c r="A126" s="18">
        <f t="shared" si="0"/>
        <v>45824</v>
      </c>
      <c r="B126" t="s">
        <v>19</v>
      </c>
      <c r="C126" s="92"/>
      <c r="D126" s="92"/>
      <c r="E126" s="92"/>
      <c r="F126" s="92"/>
      <c r="G126" s="92"/>
      <c r="H126" s="92"/>
      <c r="I126" s="92">
        <v>53317.137999999999</v>
      </c>
      <c r="J126" s="92"/>
      <c r="K126" s="92">
        <v>26227.599999999999</v>
      </c>
      <c r="L126" s="92"/>
      <c r="M126" s="92">
        <v>25310.132799999999</v>
      </c>
      <c r="N126" s="92">
        <v>8585.6239999999998</v>
      </c>
      <c r="O126" s="92">
        <v>113440.4948</v>
      </c>
    </row>
    <row r="127" spans="1:15">
      <c r="A127" s="18">
        <f t="shared" si="0"/>
        <v>45931</v>
      </c>
      <c r="B127" t="s">
        <v>20</v>
      </c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>
        <v>27115.5</v>
      </c>
      <c r="N127" s="92"/>
      <c r="O127" s="92">
        <v>27115.5</v>
      </c>
    </row>
    <row r="128" spans="1:15">
      <c r="A128" s="18">
        <f t="shared" si="0"/>
        <v>45831</v>
      </c>
      <c r="B128" t="s">
        <v>42</v>
      </c>
      <c r="C128" s="92"/>
      <c r="D128" s="92"/>
      <c r="E128" s="92"/>
      <c r="F128" s="92"/>
      <c r="G128" s="92"/>
      <c r="H128" s="92"/>
      <c r="I128" s="92"/>
      <c r="J128" s="92">
        <v>22553.15</v>
      </c>
      <c r="K128" s="92">
        <v>2563.04</v>
      </c>
      <c r="L128" s="92"/>
      <c r="M128" s="92"/>
      <c r="N128" s="92"/>
      <c r="O128" s="92">
        <v>25116.190000000002</v>
      </c>
    </row>
    <row r="129" spans="1:15">
      <c r="A129" s="18">
        <f t="shared" si="0"/>
        <v>45677</v>
      </c>
      <c r="B129" t="s">
        <v>44</v>
      </c>
      <c r="C129" s="92"/>
      <c r="D129" s="92">
        <v>63820.767199999995</v>
      </c>
      <c r="E129" s="92">
        <v>7997.54</v>
      </c>
      <c r="F129" s="92">
        <v>27641.117999999999</v>
      </c>
      <c r="G129" s="92"/>
      <c r="H129" s="92">
        <v>44162.166400000002</v>
      </c>
      <c r="I129" s="92">
        <v>19655.909199999998</v>
      </c>
      <c r="J129" s="92">
        <v>18303.53</v>
      </c>
      <c r="K129" s="92">
        <v>9616.31</v>
      </c>
      <c r="L129" s="92">
        <v>69786.48</v>
      </c>
      <c r="M129" s="92"/>
      <c r="N129" s="92">
        <v>1885.856</v>
      </c>
      <c r="O129" s="92">
        <v>262869.67680000002</v>
      </c>
    </row>
    <row r="130" spans="1:15">
      <c r="A130" s="18">
        <f t="shared" si="0"/>
        <v>45733</v>
      </c>
      <c r="B130" t="s">
        <v>26</v>
      </c>
      <c r="C130" s="92"/>
      <c r="D130" s="92"/>
      <c r="E130" s="92"/>
      <c r="F130" s="92">
        <v>191112.53</v>
      </c>
      <c r="G130" s="92"/>
      <c r="H130" s="92">
        <v>285753.18200000003</v>
      </c>
      <c r="I130" s="92">
        <v>99905</v>
      </c>
      <c r="J130" s="92"/>
      <c r="K130" s="92">
        <v>226592.13319999998</v>
      </c>
      <c r="L130" s="92">
        <v>38024.544799999996</v>
      </c>
      <c r="M130" s="92">
        <v>109040.79</v>
      </c>
      <c r="N130" s="92"/>
      <c r="O130" s="92">
        <v>950428.18000000017</v>
      </c>
    </row>
    <row r="131" spans="1:15">
      <c r="A131" s="18">
        <f t="shared" si="0"/>
        <v>45552</v>
      </c>
      <c r="B131" t="s">
        <v>49</v>
      </c>
      <c r="C131" s="92">
        <v>377989.33648</v>
      </c>
      <c r="D131" s="92">
        <v>124876.10679999998</v>
      </c>
      <c r="E131" s="92">
        <v>517633.47607999999</v>
      </c>
      <c r="F131" s="92">
        <v>692925.28679999977</v>
      </c>
      <c r="G131" s="92">
        <v>557140.62</v>
      </c>
      <c r="H131" s="92">
        <v>421612.07024000003</v>
      </c>
      <c r="I131" s="92">
        <v>336459.69999999995</v>
      </c>
      <c r="J131" s="92">
        <v>100274.59000000001</v>
      </c>
      <c r="K131" s="92">
        <v>85840.13</v>
      </c>
      <c r="L131" s="92">
        <v>132163.09</v>
      </c>
      <c r="M131" s="92">
        <v>10540.609999999999</v>
      </c>
      <c r="N131" s="92">
        <v>63057</v>
      </c>
      <c r="O131" s="92">
        <v>3420512.0163999996</v>
      </c>
    </row>
    <row r="132" spans="1:15">
      <c r="A132" s="18">
        <f t="shared" si="0"/>
        <v>45695</v>
      </c>
      <c r="B132" t="s">
        <v>46</v>
      </c>
      <c r="C132" s="92"/>
      <c r="D132" s="92">
        <v>5057.66</v>
      </c>
      <c r="E132" s="92"/>
      <c r="F132" s="92">
        <v>19876.16</v>
      </c>
      <c r="G132" s="92">
        <v>3045</v>
      </c>
      <c r="H132" s="92">
        <v>3600</v>
      </c>
      <c r="I132" s="92">
        <v>37016</v>
      </c>
      <c r="J132" s="92"/>
      <c r="K132" s="92">
        <v>14012.8</v>
      </c>
      <c r="L132" s="92"/>
      <c r="M132" s="92"/>
      <c r="N132" s="92"/>
      <c r="O132" s="92">
        <v>82607.62000000001</v>
      </c>
    </row>
    <row r="133" spans="1:15">
      <c r="A133" s="18">
        <f t="shared" si="0"/>
        <v>45824</v>
      </c>
      <c r="B133" t="s">
        <v>23</v>
      </c>
      <c r="C133" s="92"/>
      <c r="D133" s="92"/>
      <c r="E133" s="92"/>
      <c r="F133" s="92"/>
      <c r="G133" s="92"/>
      <c r="H133" s="92"/>
      <c r="I133" s="92">
        <v>91453.15879999999</v>
      </c>
      <c r="J133" s="92"/>
      <c r="K133" s="92"/>
      <c r="L133" s="92"/>
      <c r="M133" s="92"/>
      <c r="N133" s="92"/>
      <c r="O133" s="92">
        <v>91453.15879999999</v>
      </c>
    </row>
    <row r="134" spans="1:15">
      <c r="A134" s="18">
        <f t="shared" si="0"/>
        <v>45810</v>
      </c>
      <c r="B134" t="s">
        <v>27</v>
      </c>
      <c r="C134" s="92"/>
      <c r="D134" s="92"/>
      <c r="E134" s="92"/>
      <c r="F134" s="92"/>
      <c r="G134" s="92"/>
      <c r="H134" s="92"/>
      <c r="I134" s="92">
        <v>42548.602800000001</v>
      </c>
      <c r="J134" s="92"/>
      <c r="K134" s="92">
        <v>57767.559199999989</v>
      </c>
      <c r="L134" s="92">
        <v>110100.76479999998</v>
      </c>
      <c r="M134" s="92">
        <v>197263.48679999998</v>
      </c>
      <c r="N134" s="92">
        <v>31564.76</v>
      </c>
      <c r="O134" s="92">
        <v>439245.17359999998</v>
      </c>
    </row>
    <row r="135" spans="1:15">
      <c r="A135" s="18">
        <f t="shared" si="0"/>
        <v>45635</v>
      </c>
      <c r="B135" t="s">
        <v>60</v>
      </c>
      <c r="C135" s="92"/>
      <c r="D135" s="92">
        <v>6380</v>
      </c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>
        <v>6380</v>
      </c>
    </row>
    <row r="136" spans="1:15">
      <c r="A136" s="18">
        <f t="shared" si="0"/>
        <v>45754</v>
      </c>
      <c r="B136" t="s">
        <v>25</v>
      </c>
      <c r="C136" s="92"/>
      <c r="D136" s="92"/>
      <c r="E136" s="92"/>
      <c r="F136" s="92"/>
      <c r="G136" s="92"/>
      <c r="H136" s="92">
        <v>33056.055999999997</v>
      </c>
      <c r="I136" s="92">
        <v>13295.919999999998</v>
      </c>
      <c r="J136" s="92"/>
      <c r="K136" s="92"/>
      <c r="L136" s="92">
        <v>115527.3812</v>
      </c>
      <c r="M136" s="92"/>
      <c r="N136" s="92">
        <v>4113.3599999999997</v>
      </c>
      <c r="O136" s="92">
        <v>165992.71719999998</v>
      </c>
    </row>
    <row r="137" spans="1:15">
      <c r="A137" s="18">
        <f t="shared" si="0"/>
        <v>45777</v>
      </c>
      <c r="B137" t="s">
        <v>33</v>
      </c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>
        <v>4653.8240000000005</v>
      </c>
      <c r="N137" s="92">
        <v>2326.9120000000003</v>
      </c>
      <c r="O137" s="92">
        <v>6980.7360000000008</v>
      </c>
    </row>
    <row r="138" spans="1:15">
      <c r="A138" s="18">
        <f t="shared" si="0"/>
        <v>45552</v>
      </c>
      <c r="B138" t="s">
        <v>51</v>
      </c>
      <c r="C138" s="92">
        <v>18398.42424</v>
      </c>
      <c r="D138" s="92">
        <v>79382.05</v>
      </c>
      <c r="E138" s="92"/>
      <c r="F138" s="92"/>
      <c r="G138" s="92">
        <v>918.47896000000003</v>
      </c>
      <c r="H138" s="92">
        <v>154872.91</v>
      </c>
      <c r="I138" s="92"/>
      <c r="J138" s="92">
        <v>9654.5763999999999</v>
      </c>
      <c r="K138" s="92">
        <v>63255.130000000005</v>
      </c>
      <c r="L138" s="92">
        <v>24755.350000000002</v>
      </c>
      <c r="M138" s="92">
        <v>13128.274799999999</v>
      </c>
      <c r="N138" s="92">
        <v>3034.9603199999997</v>
      </c>
      <c r="O138" s="92">
        <v>367400.15472000005</v>
      </c>
    </row>
    <row r="139" spans="1:15">
      <c r="A139" s="18">
        <f t="shared" si="0"/>
        <v>45793</v>
      </c>
      <c r="B139" t="s">
        <v>48</v>
      </c>
      <c r="C139" s="92"/>
      <c r="D139" s="92"/>
      <c r="E139" s="92"/>
      <c r="F139" s="92"/>
      <c r="G139" s="92"/>
      <c r="H139" s="92">
        <v>1936.3000000000002</v>
      </c>
      <c r="I139" s="92">
        <v>3384.0499999999997</v>
      </c>
      <c r="J139" s="92"/>
      <c r="K139" s="92"/>
      <c r="L139" s="92"/>
      <c r="M139" s="92"/>
      <c r="N139" s="92"/>
      <c r="O139" s="92">
        <v>5320.35</v>
      </c>
    </row>
    <row r="140" spans="1:15">
      <c r="A140" s="18">
        <f t="shared" si="0"/>
        <v>45824</v>
      </c>
      <c r="B140" t="s">
        <v>61</v>
      </c>
      <c r="C140" s="92"/>
      <c r="D140" s="92"/>
      <c r="E140" s="92"/>
      <c r="F140" s="92"/>
      <c r="G140" s="92"/>
      <c r="H140" s="92"/>
      <c r="I140" s="92"/>
      <c r="J140" s="92">
        <v>1717.76</v>
      </c>
      <c r="K140" s="92"/>
      <c r="L140" s="92"/>
      <c r="M140" s="92"/>
      <c r="N140" s="92">
        <v>0</v>
      </c>
      <c r="O140" s="92">
        <v>1717.76</v>
      </c>
    </row>
    <row r="141" spans="1:15">
      <c r="A141" s="18">
        <f t="shared" si="0"/>
        <v>45536</v>
      </c>
      <c r="B141" t="s">
        <v>34</v>
      </c>
      <c r="C141" s="92"/>
      <c r="D141" s="92">
        <v>29008.93</v>
      </c>
      <c r="E141" s="92"/>
      <c r="F141" s="92">
        <v>2887.3011999999999</v>
      </c>
      <c r="G141" s="92">
        <v>9078.81</v>
      </c>
      <c r="H141" s="92"/>
      <c r="I141" s="92"/>
      <c r="J141" s="92">
        <v>10338.07</v>
      </c>
      <c r="K141" s="92">
        <v>384.51</v>
      </c>
      <c r="L141" s="92">
        <v>518453.41</v>
      </c>
      <c r="M141" s="92">
        <v>19334.690000000002</v>
      </c>
      <c r="N141" s="92">
        <v>62507.67</v>
      </c>
      <c r="O141" s="92">
        <v>651993.39120000007</v>
      </c>
    </row>
    <row r="142" spans="1:15">
      <c r="A142" s="18">
        <f t="shared" si="0"/>
        <v>45665</v>
      </c>
      <c r="B142" t="s">
        <v>35</v>
      </c>
      <c r="C142" s="92">
        <v>51626.881999999998</v>
      </c>
      <c r="D142" s="92">
        <v>297029.2464</v>
      </c>
      <c r="E142" s="92">
        <v>156783.04999999999</v>
      </c>
      <c r="F142" s="92">
        <v>111729.47</v>
      </c>
      <c r="G142" s="92">
        <v>341969.44</v>
      </c>
      <c r="H142" s="92">
        <v>77913.624079999994</v>
      </c>
      <c r="I142" s="92">
        <v>102018.8988</v>
      </c>
      <c r="J142" s="92">
        <v>38104.335599999999</v>
      </c>
      <c r="K142" s="92">
        <v>110760.056</v>
      </c>
      <c r="L142" s="92">
        <v>2369.5551999999998</v>
      </c>
      <c r="M142" s="92">
        <v>119481.39</v>
      </c>
      <c r="N142" s="92">
        <v>164696.31647999998</v>
      </c>
      <c r="O142" s="92">
        <v>1574482.2645600003</v>
      </c>
    </row>
    <row r="143" spans="1:15">
      <c r="A143" s="18">
        <f t="shared" si="0"/>
        <v>45639</v>
      </c>
      <c r="B143" t="s">
        <v>36</v>
      </c>
      <c r="C143" s="92">
        <v>388.35719999999998</v>
      </c>
      <c r="D143" s="92"/>
      <c r="E143" s="92"/>
      <c r="F143" s="92"/>
      <c r="G143" s="92">
        <v>28027.919999999998</v>
      </c>
      <c r="H143" s="92">
        <v>1296.96</v>
      </c>
      <c r="I143" s="92">
        <v>19967.13</v>
      </c>
      <c r="J143" s="92">
        <v>15413.564400000001</v>
      </c>
      <c r="K143" s="92"/>
      <c r="L143" s="92"/>
      <c r="M143" s="92">
        <v>4046.02</v>
      </c>
      <c r="N143" s="92">
        <v>7282.03</v>
      </c>
      <c r="O143" s="92">
        <v>76421.981599999999</v>
      </c>
    </row>
    <row r="144" spans="1:15">
      <c r="A144" s="18">
        <f t="shared" si="0"/>
        <v>45845</v>
      </c>
      <c r="B144" t="s">
        <v>52</v>
      </c>
      <c r="C144" s="92"/>
      <c r="D144" s="92"/>
      <c r="E144" s="92"/>
      <c r="F144" s="92"/>
      <c r="G144" s="92"/>
      <c r="H144" s="92"/>
      <c r="I144" s="92"/>
      <c r="J144" s="92">
        <v>28834.14</v>
      </c>
      <c r="K144" s="92">
        <v>35888.5</v>
      </c>
      <c r="L144" s="92">
        <v>295380.26600000006</v>
      </c>
      <c r="M144" s="92">
        <v>287.76</v>
      </c>
      <c r="N144" s="92">
        <v>16061.36</v>
      </c>
      <c r="O144" s="92">
        <v>376452.02600000007</v>
      </c>
    </row>
    <row r="145" spans="1:15">
      <c r="A145" s="18">
        <f t="shared" si="0"/>
        <v>45807</v>
      </c>
      <c r="B145" t="s">
        <v>37</v>
      </c>
      <c r="C145" s="92"/>
      <c r="D145" s="92"/>
      <c r="E145" s="92"/>
      <c r="F145" s="92"/>
      <c r="G145" s="92"/>
      <c r="H145" s="92">
        <v>74712.31</v>
      </c>
      <c r="I145" s="92">
        <v>5320.72</v>
      </c>
      <c r="J145" s="92"/>
      <c r="K145" s="92">
        <v>53972.277600000001</v>
      </c>
      <c r="L145" s="92">
        <v>1750</v>
      </c>
      <c r="M145" s="92">
        <v>7090.71</v>
      </c>
      <c r="N145" s="92">
        <v>353752.73600000003</v>
      </c>
      <c r="O145" s="92">
        <v>496598.75360000005</v>
      </c>
    </row>
    <row r="146" spans="1:15">
      <c r="A146" s="18">
        <f t="shared" si="0"/>
        <v>45536</v>
      </c>
      <c r="B146" t="s">
        <v>62</v>
      </c>
      <c r="C146" s="92"/>
      <c r="D146" s="92">
        <v>2425</v>
      </c>
      <c r="E146" s="92"/>
      <c r="F146" s="92"/>
      <c r="G146" s="92"/>
      <c r="H146" s="92">
        <v>1952.4960000000001</v>
      </c>
      <c r="I146" s="92"/>
      <c r="J146" s="92"/>
      <c r="K146" s="92"/>
      <c r="L146" s="92"/>
      <c r="M146" s="92"/>
      <c r="N146" s="92"/>
      <c r="O146" s="92">
        <v>4377.4960000000001</v>
      </c>
    </row>
    <row r="147" spans="1:15">
      <c r="A147" s="18">
        <f t="shared" si="0"/>
        <v>45740</v>
      </c>
      <c r="B147" t="s">
        <v>38</v>
      </c>
      <c r="C147" s="92"/>
      <c r="D147" s="92"/>
      <c r="E147" s="92"/>
      <c r="F147" s="92"/>
      <c r="G147" s="92"/>
      <c r="H147" s="92"/>
      <c r="I147" s="92">
        <v>71421.67</v>
      </c>
      <c r="J147" s="92">
        <v>55333.37</v>
      </c>
      <c r="K147" s="92">
        <v>3427.7999999999997</v>
      </c>
      <c r="L147" s="92">
        <v>15500.3</v>
      </c>
      <c r="M147" s="92">
        <v>179899.82</v>
      </c>
      <c r="N147" s="92"/>
      <c r="O147" s="92">
        <v>325582.96000000002</v>
      </c>
    </row>
    <row r="148" spans="1:15">
      <c r="A148" s="18">
        <f t="shared" si="0"/>
        <v>45677</v>
      </c>
      <c r="B148" t="s">
        <v>39</v>
      </c>
      <c r="C148" s="92">
        <v>57724</v>
      </c>
      <c r="D148" s="92">
        <v>51174.21</v>
      </c>
      <c r="E148" s="92">
        <v>91836.8364</v>
      </c>
      <c r="F148" s="92">
        <v>36333.599999999999</v>
      </c>
      <c r="G148" s="92">
        <v>18321.699999999997</v>
      </c>
      <c r="H148" s="92">
        <v>151258.78</v>
      </c>
      <c r="I148" s="92">
        <v>46047.399999999994</v>
      </c>
      <c r="J148" s="92"/>
      <c r="K148" s="92">
        <v>93716.260000000009</v>
      </c>
      <c r="L148" s="92">
        <v>7927.78</v>
      </c>
      <c r="M148" s="92">
        <v>23493.467200000003</v>
      </c>
      <c r="N148" s="92">
        <v>24494.879999999997</v>
      </c>
      <c r="O148" s="92">
        <v>602328.91359999997</v>
      </c>
    </row>
    <row r="149" spans="1:15">
      <c r="A149" s="18">
        <f t="shared" si="0"/>
        <v>45979</v>
      </c>
      <c r="B149" t="s">
        <v>41</v>
      </c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>
        <v>93512.959999999992</v>
      </c>
      <c r="N149" s="92"/>
      <c r="O149" s="92">
        <v>93512.959999999992</v>
      </c>
    </row>
    <row r="150" spans="1:15">
      <c r="A150" s="18">
        <f t="shared" si="0"/>
        <v>45719</v>
      </c>
      <c r="B150" t="s">
        <v>53</v>
      </c>
      <c r="C150" s="92">
        <v>259836.16</v>
      </c>
      <c r="D150" s="92">
        <v>106016.93919999999</v>
      </c>
      <c r="E150" s="92"/>
      <c r="F150" s="92">
        <v>285959.34999999998</v>
      </c>
      <c r="G150" s="92"/>
      <c r="H150" s="92"/>
      <c r="I150" s="92">
        <v>277695.08</v>
      </c>
      <c r="J150" s="92">
        <v>161080.91999999998</v>
      </c>
      <c r="K150" s="92">
        <v>61717.86</v>
      </c>
      <c r="L150" s="92">
        <v>59839.369999999995</v>
      </c>
      <c r="M150" s="92">
        <v>146057.098</v>
      </c>
      <c r="N150" s="92">
        <v>244649.91623999999</v>
      </c>
      <c r="O150" s="92">
        <v>1602852.6934400001</v>
      </c>
    </row>
    <row r="151" spans="1:15">
      <c r="A151" s="18">
        <f t="shared" si="0"/>
        <v>45733</v>
      </c>
      <c r="B151" t="s">
        <v>29</v>
      </c>
      <c r="C151" s="92"/>
      <c r="D151" s="92"/>
      <c r="E151" s="92"/>
      <c r="F151" s="92">
        <v>3667.5436</v>
      </c>
      <c r="G151" s="92">
        <v>38803.647199999999</v>
      </c>
      <c r="H151" s="92">
        <v>72357.970399999991</v>
      </c>
      <c r="I151" s="92">
        <v>35439.457600000002</v>
      </c>
      <c r="J151" s="92"/>
      <c r="K151" s="92">
        <v>22091.047599999998</v>
      </c>
      <c r="L151" s="92">
        <v>90635.55799999999</v>
      </c>
      <c r="M151" s="92">
        <v>46771.724799999996</v>
      </c>
      <c r="N151" s="92">
        <v>7590.6</v>
      </c>
      <c r="O151" s="92">
        <v>317357.54919999989</v>
      </c>
    </row>
    <row r="152" spans="1:15">
      <c r="A152" s="18">
        <f t="shared" si="0"/>
        <v>45737</v>
      </c>
      <c r="B152" t="s">
        <v>56</v>
      </c>
      <c r="C152" s="92"/>
      <c r="D152" s="92"/>
      <c r="E152" s="92"/>
      <c r="F152" s="92"/>
      <c r="G152" s="92"/>
      <c r="H152" s="92">
        <v>73341.97</v>
      </c>
      <c r="I152" s="92"/>
      <c r="J152" s="92">
        <v>9729.8084800000015</v>
      </c>
      <c r="K152" s="92"/>
      <c r="L152" s="92">
        <v>13507.782399999998</v>
      </c>
      <c r="M152" s="92"/>
      <c r="N152" s="92">
        <v>25961.16</v>
      </c>
      <c r="O152" s="92">
        <v>122540.72088000001</v>
      </c>
    </row>
    <row r="153" spans="1:15">
      <c r="A153" s="18">
        <f t="shared" si="0"/>
        <v>45639</v>
      </c>
      <c r="B153" t="s">
        <v>57</v>
      </c>
      <c r="C153" s="92"/>
      <c r="D153" s="92"/>
      <c r="E153" s="92"/>
      <c r="F153" s="92"/>
      <c r="G153" s="92"/>
      <c r="H153" s="92">
        <v>82243</v>
      </c>
      <c r="I153" s="92">
        <v>62888.380000000005</v>
      </c>
      <c r="J153" s="92">
        <v>6973.3600000000006</v>
      </c>
      <c r="K153" s="92">
        <v>35813</v>
      </c>
      <c r="L153" s="92"/>
      <c r="M153" s="92"/>
      <c r="N153" s="92">
        <v>52306</v>
      </c>
      <c r="O153" s="92">
        <v>240223.74</v>
      </c>
    </row>
    <row r="154" spans="1:15">
      <c r="A154" s="18">
        <f t="shared" si="0"/>
        <v>45595</v>
      </c>
      <c r="B154" t="s">
        <v>54</v>
      </c>
      <c r="C154" s="92">
        <v>274809.66959999996</v>
      </c>
      <c r="D154" s="92">
        <v>131644.9516</v>
      </c>
      <c r="E154" s="92">
        <v>197434.90399999998</v>
      </c>
      <c r="F154" s="92">
        <v>258647.12876000002</v>
      </c>
      <c r="G154" s="92">
        <v>112604.16632</v>
      </c>
      <c r="H154" s="92">
        <v>28271.108</v>
      </c>
      <c r="I154" s="92">
        <v>158746.69177999999</v>
      </c>
      <c r="J154" s="92">
        <v>20683.563999999998</v>
      </c>
      <c r="K154" s="92">
        <v>105973.78</v>
      </c>
      <c r="L154" s="92">
        <v>15364.5808</v>
      </c>
      <c r="M154" s="92">
        <v>94236.590000000011</v>
      </c>
      <c r="N154" s="92">
        <v>24463.327679999999</v>
      </c>
      <c r="O154" s="92">
        <v>1422880.4625400002</v>
      </c>
    </row>
    <row r="155" spans="1:15">
      <c r="A155" s="18">
        <f t="shared" si="0"/>
        <v>45861</v>
      </c>
      <c r="B155" t="s">
        <v>21</v>
      </c>
      <c r="C155" s="92"/>
      <c r="D155" s="92"/>
      <c r="E155" s="92"/>
      <c r="F155" s="92"/>
      <c r="G155" s="92"/>
      <c r="H155" s="92"/>
      <c r="I155" s="92"/>
      <c r="J155" s="92"/>
      <c r="K155" s="92">
        <v>32720.129999999997</v>
      </c>
      <c r="L155" s="92"/>
      <c r="M155" s="92">
        <v>7007.2359999999999</v>
      </c>
      <c r="N155" s="92"/>
      <c r="O155" s="92">
        <v>39727.365999999995</v>
      </c>
    </row>
    <row r="156" spans="1:15">
      <c r="A156" s="18">
        <f t="shared" si="0"/>
        <v>45762</v>
      </c>
      <c r="B156" t="s">
        <v>58</v>
      </c>
      <c r="C156" s="92"/>
      <c r="D156" s="92"/>
      <c r="E156" s="92"/>
      <c r="F156" s="92"/>
      <c r="G156" s="92">
        <v>2490</v>
      </c>
      <c r="H156" s="92">
        <v>11301</v>
      </c>
      <c r="I156" s="92">
        <v>21915.647999999997</v>
      </c>
      <c r="J156" s="92"/>
      <c r="K156" s="92">
        <v>17640.0736</v>
      </c>
      <c r="L156" s="92">
        <v>2230.076</v>
      </c>
      <c r="M156" s="92"/>
      <c r="N156" s="92">
        <v>1685.86</v>
      </c>
      <c r="O156" s="92">
        <v>57262.657600000006</v>
      </c>
    </row>
    <row r="157" spans="1:15">
      <c r="A157" s="18">
        <f t="shared" si="0"/>
        <v>45624</v>
      </c>
      <c r="B157" t="s">
        <v>43</v>
      </c>
      <c r="C157" s="92">
        <v>97396</v>
      </c>
      <c r="D157" s="92">
        <v>111718.42</v>
      </c>
      <c r="E157" s="92"/>
      <c r="F157" s="92"/>
      <c r="G157" s="92">
        <v>14729.27</v>
      </c>
      <c r="H157" s="92"/>
      <c r="I157" s="92">
        <v>123602.63999999998</v>
      </c>
      <c r="J157" s="92">
        <v>89996.28</v>
      </c>
      <c r="K157" s="92"/>
      <c r="L157" s="92">
        <v>13724</v>
      </c>
      <c r="M157" s="92">
        <v>9930</v>
      </c>
      <c r="N157" s="92">
        <v>1276</v>
      </c>
      <c r="O157" s="92">
        <v>462372.61</v>
      </c>
    </row>
    <row r="158" spans="1:15">
      <c r="B158" t="s">
        <v>59</v>
      </c>
      <c r="C158" s="92"/>
      <c r="D158" s="92"/>
      <c r="E158" s="92"/>
      <c r="F158" s="92"/>
      <c r="G158" s="92"/>
      <c r="H158" s="92"/>
      <c r="I158" s="92"/>
      <c r="J158" s="92">
        <v>53757.53</v>
      </c>
      <c r="K158" s="92"/>
      <c r="L158" s="92"/>
      <c r="M158" s="92"/>
      <c r="N158" s="92">
        <v>34141.9</v>
      </c>
      <c r="O158" s="92">
        <v>87899.43</v>
      </c>
    </row>
    <row r="159" spans="1:15">
      <c r="A159" s="18" t="str">
        <f t="shared" si="0"/>
        <v xml:space="preserve"> </v>
      </c>
      <c r="B159" t="s">
        <v>63</v>
      </c>
      <c r="C159" s="92"/>
      <c r="D159" s="92"/>
      <c r="E159" s="92"/>
      <c r="F159" s="92"/>
      <c r="G159" s="92"/>
      <c r="H159" s="92"/>
      <c r="I159" s="92"/>
      <c r="J159" s="92"/>
      <c r="K159" s="92"/>
      <c r="L159" s="92">
        <v>2383.44</v>
      </c>
      <c r="M159" s="92"/>
      <c r="N159" s="92"/>
      <c r="O159" s="92">
        <v>2383.44</v>
      </c>
    </row>
    <row r="160" spans="1:15">
      <c r="A160" s="18">
        <f t="shared" si="0"/>
        <v>45536</v>
      </c>
      <c r="B160" t="s">
        <v>45</v>
      </c>
      <c r="C160" s="92">
        <v>968213.80800000008</v>
      </c>
      <c r="D160" s="92">
        <v>149814.90400000001</v>
      </c>
      <c r="E160" s="92">
        <v>35594.090400000001</v>
      </c>
      <c r="F160" s="92">
        <v>133089.46</v>
      </c>
      <c r="G160" s="92">
        <v>450991.87271999993</v>
      </c>
      <c r="H160" s="92">
        <v>516271.11056000006</v>
      </c>
      <c r="I160" s="92">
        <v>258282.91099999996</v>
      </c>
      <c r="J160" s="92">
        <v>728602.11679999996</v>
      </c>
      <c r="K160" s="92">
        <v>208302.13000000003</v>
      </c>
      <c r="L160" s="92">
        <v>469186.50280000002</v>
      </c>
      <c r="M160" s="92">
        <v>134855.9466</v>
      </c>
      <c r="N160" s="92">
        <v>181132.89840000001</v>
      </c>
      <c r="O160" s="92">
        <v>4234337.7512799995</v>
      </c>
    </row>
    <row r="161" spans="1:15">
      <c r="A161" s="18">
        <f t="shared" si="0"/>
        <v>45852</v>
      </c>
      <c r="B161" t="s">
        <v>47</v>
      </c>
      <c r="C161" s="92"/>
      <c r="D161" s="92"/>
      <c r="E161" s="92"/>
      <c r="F161" s="92"/>
      <c r="G161" s="92"/>
      <c r="H161" s="92"/>
      <c r="I161" s="92"/>
      <c r="J161" s="92">
        <v>173164.81750400001</v>
      </c>
      <c r="K161" s="92">
        <v>537606.52039999992</v>
      </c>
      <c r="L161" s="92">
        <v>97914.936000000002</v>
      </c>
      <c r="M161" s="92">
        <v>7747.57</v>
      </c>
      <c r="N161" s="92">
        <v>85226.049999999988</v>
      </c>
      <c r="O161" s="92">
        <v>901659.89390399982</v>
      </c>
    </row>
    <row r="162" spans="1:15">
      <c r="A162" s="18" t="str">
        <f t="shared" si="0"/>
        <v xml:space="preserve"> </v>
      </c>
      <c r="B162" t="s">
        <v>55</v>
      </c>
      <c r="C162" s="92">
        <v>2106382.6375199999</v>
      </c>
      <c r="D162" s="92">
        <v>1178055.1852000002</v>
      </c>
      <c r="E162" s="92">
        <v>1009498.7912799999</v>
      </c>
      <c r="F162" s="92">
        <v>2013844.7785199999</v>
      </c>
      <c r="G162" s="92">
        <v>1762843.4042399998</v>
      </c>
      <c r="H162" s="92">
        <v>2205947.1552800001</v>
      </c>
      <c r="I162" s="92">
        <v>1885929.6203800002</v>
      </c>
      <c r="J162" s="92">
        <v>1888367.198544</v>
      </c>
      <c r="K162" s="92">
        <v>1904375.9652</v>
      </c>
      <c r="L162" s="92">
        <v>2708035.4132000003</v>
      </c>
      <c r="M162" s="92">
        <v>1522663.5654</v>
      </c>
      <c r="N162" s="92">
        <v>1879466.1807200003</v>
      </c>
      <c r="O162" s="92">
        <v>22065409.895484004</v>
      </c>
    </row>
    <row r="163" spans="1:15">
      <c r="A163" s="18" t="str">
        <f t="shared" si="0"/>
        <v xml:space="preserve"> </v>
      </c>
      <c r="F163"/>
    </row>
    <row r="164" spans="1:15">
      <c r="F164"/>
    </row>
    <row r="165" spans="1:15">
      <c r="F165"/>
    </row>
    <row r="166" spans="1:15">
      <c r="C166" s="8"/>
      <c r="D166" s="8"/>
      <c r="E166" s="8"/>
      <c r="G166" s="8"/>
      <c r="H166" s="8"/>
      <c r="I166" s="8"/>
      <c r="J166" s="8"/>
      <c r="K166" s="8"/>
      <c r="L166" s="8"/>
      <c r="M166" s="8"/>
      <c r="N166" s="8"/>
    </row>
    <row r="167" spans="1:15">
      <c r="F167"/>
    </row>
    <row r="222" spans="1:15">
      <c r="A222" s="18" t="str">
        <f>_xlfn.XLOOKUP(B222,$AF$5:$AF$68,$AJ$5:$AJ$68," ")</f>
        <v xml:space="preserve"> </v>
      </c>
      <c r="C222" s="8">
        <f t="shared" ref="C222:O222" si="1">+C156/$O$156</f>
        <v>0</v>
      </c>
      <c r="D222" s="8">
        <f t="shared" si="1"/>
        <v>0</v>
      </c>
      <c r="E222" s="8">
        <f t="shared" si="1"/>
        <v>0</v>
      </c>
      <c r="F222" s="8">
        <f t="shared" si="1"/>
        <v>0</v>
      </c>
      <c r="G222" s="8">
        <f t="shared" si="1"/>
        <v>4.3483835790394748E-2</v>
      </c>
      <c r="H222" s="8">
        <f t="shared" si="1"/>
        <v>0.1973537462920687</v>
      </c>
      <c r="I222" s="8">
        <f t="shared" si="1"/>
        <v>0.38272146139441482</v>
      </c>
      <c r="J222" s="8">
        <f t="shared" si="1"/>
        <v>0</v>
      </c>
      <c r="K222" s="8">
        <f t="shared" si="1"/>
        <v>0.30805544729031226</v>
      </c>
      <c r="L222" s="8">
        <f t="shared" si="1"/>
        <v>3.8944682162289301E-2</v>
      </c>
      <c r="M222" s="8">
        <f t="shared" si="1"/>
        <v>0</v>
      </c>
      <c r="N222" s="8">
        <f t="shared" si="1"/>
        <v>2.9440827070520034E-2</v>
      </c>
      <c r="O222" s="8">
        <f t="shared" si="1"/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00F01-A280-4E8C-A49F-08CA9860D0CA}">
  <dimension ref="A2:L11"/>
  <sheetViews>
    <sheetView zoomScale="70" zoomScaleNormal="70" workbookViewId="0">
      <selection activeCell="B8" sqref="B8:K11"/>
    </sheetView>
  </sheetViews>
  <sheetFormatPr defaultColWidth="16.5703125" defaultRowHeight="14.45"/>
  <cols>
    <col min="2" max="2" width="22" customWidth="1"/>
    <col min="6" max="6" width="18.5703125" bestFit="1" customWidth="1"/>
  </cols>
  <sheetData>
    <row r="2" spans="1:12">
      <c r="A2" t="s">
        <v>138</v>
      </c>
      <c r="B2" s="77" t="s">
        <v>81</v>
      </c>
      <c r="C2" s="77">
        <v>2025</v>
      </c>
      <c r="D2" s="77"/>
      <c r="E2" s="77"/>
      <c r="F2" s="77"/>
      <c r="G2" s="30"/>
      <c r="H2" s="77">
        <v>2026</v>
      </c>
      <c r="I2" s="77"/>
      <c r="J2" s="77"/>
      <c r="K2" s="30"/>
      <c r="L2" s="77"/>
    </row>
    <row r="3" spans="1:12">
      <c r="B3" s="79" t="s">
        <v>114</v>
      </c>
      <c r="C3" s="79">
        <v>4</v>
      </c>
      <c r="D3" s="79">
        <v>6</v>
      </c>
      <c r="E3" s="79">
        <v>10</v>
      </c>
      <c r="F3" s="79">
        <v>12</v>
      </c>
      <c r="G3" s="83" t="s">
        <v>139</v>
      </c>
      <c r="H3" s="79">
        <v>1</v>
      </c>
      <c r="I3" s="79">
        <v>7</v>
      </c>
      <c r="J3" s="79">
        <v>10</v>
      </c>
      <c r="K3" s="83" t="s">
        <v>140</v>
      </c>
      <c r="L3" s="78" t="s">
        <v>141</v>
      </c>
    </row>
    <row r="4" spans="1:12">
      <c r="B4" s="84" t="s">
        <v>57</v>
      </c>
      <c r="C4" s="86">
        <v>52325.82</v>
      </c>
      <c r="D4" s="86">
        <v>3407.04</v>
      </c>
      <c r="E4" s="86">
        <v>27414.18</v>
      </c>
      <c r="F4" s="86">
        <v>82243</v>
      </c>
      <c r="G4" s="86">
        <v>165390.04</v>
      </c>
      <c r="H4" s="86">
        <v>22527.7</v>
      </c>
      <c r="I4" s="86">
        <v>31181</v>
      </c>
      <c r="J4" s="86">
        <v>21125</v>
      </c>
      <c r="K4" s="86">
        <v>74833.7</v>
      </c>
      <c r="L4" s="88">
        <f>K4+G4</f>
        <v>240223.74</v>
      </c>
    </row>
    <row r="5" spans="1:12">
      <c r="B5" s="81" t="s">
        <v>55</v>
      </c>
      <c r="C5" s="80">
        <v>52325.82</v>
      </c>
      <c r="D5" s="80">
        <v>3407.04</v>
      </c>
      <c r="E5" s="80">
        <v>27414.18</v>
      </c>
      <c r="F5" s="80">
        <v>82243</v>
      </c>
      <c r="G5" s="80">
        <v>165390.04</v>
      </c>
      <c r="H5" s="80">
        <v>22527.7</v>
      </c>
      <c r="I5" s="80">
        <v>31181</v>
      </c>
      <c r="J5" s="80">
        <v>21125</v>
      </c>
      <c r="K5" s="80">
        <v>74833.7</v>
      </c>
      <c r="L5" s="82"/>
    </row>
    <row r="8" spans="1:12">
      <c r="A8" t="s">
        <v>142</v>
      </c>
      <c r="B8" s="77" t="s">
        <v>81</v>
      </c>
      <c r="C8" s="77" t="s">
        <v>7</v>
      </c>
      <c r="D8" s="77"/>
      <c r="E8" s="77"/>
      <c r="F8" s="77"/>
      <c r="G8" s="77"/>
      <c r="H8" s="30"/>
      <c r="I8" s="77"/>
      <c r="J8" s="77"/>
      <c r="K8" s="77"/>
    </row>
    <row r="9" spans="1:12">
      <c r="B9" s="79" t="s">
        <v>114</v>
      </c>
      <c r="C9" s="79">
        <v>6</v>
      </c>
      <c r="D9" s="79">
        <v>7</v>
      </c>
      <c r="E9" s="79">
        <v>8</v>
      </c>
      <c r="F9" s="79">
        <v>9</v>
      </c>
      <c r="G9" s="79">
        <v>12</v>
      </c>
      <c r="H9" s="83" t="s">
        <v>139</v>
      </c>
      <c r="I9" s="78" t="s">
        <v>141</v>
      </c>
      <c r="J9" s="79" t="s">
        <v>143</v>
      </c>
      <c r="K9" s="79" t="s">
        <v>144</v>
      </c>
    </row>
    <row r="10" spans="1:12">
      <c r="B10" s="84" t="s">
        <v>57</v>
      </c>
      <c r="C10" s="86">
        <v>82243</v>
      </c>
      <c r="D10" s="86">
        <v>62888.38</v>
      </c>
      <c r="E10" s="86">
        <v>6973.3600000000006</v>
      </c>
      <c r="F10" s="86">
        <v>35813</v>
      </c>
      <c r="G10" s="86">
        <v>52306</v>
      </c>
      <c r="H10" s="86">
        <v>240223.74</v>
      </c>
      <c r="I10" s="88">
        <f>H10</f>
        <v>240223.74</v>
      </c>
      <c r="J10" s="87">
        <f>GETPIVOTDATA("Suma de Rentabilidad en USD",'Ventas por Linea de Negocio old'!$B$4,"vendedor","MarujaN","Oficina","México","Linea de Negocio","IC")</f>
        <v>20093</v>
      </c>
      <c r="K10" s="85">
        <f>GETPIVOTDATA("Rentabilidad%",'Ventas por Linea de Negocio old'!$B$4,"vendedor","MarujaN","Oficina","México","Linea de Negocio","IC")</f>
        <v>0.2443125858735698</v>
      </c>
    </row>
    <row r="11" spans="1:12">
      <c r="B11" s="81" t="s">
        <v>55</v>
      </c>
      <c r="C11" s="80">
        <v>82243</v>
      </c>
      <c r="D11" s="80">
        <v>62888.38</v>
      </c>
      <c r="E11" s="80">
        <v>6973.3600000000006</v>
      </c>
      <c r="F11" s="80">
        <v>35813</v>
      </c>
      <c r="G11" s="80">
        <v>52306</v>
      </c>
      <c r="H11" s="80">
        <v>240223.74</v>
      </c>
      <c r="I11" s="82"/>
      <c r="J11" s="80"/>
      <c r="K11" s="8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A5820-5C21-47C3-90DB-89320818A1BD}">
  <dimension ref="A1:AL990"/>
  <sheetViews>
    <sheetView workbookViewId="0">
      <selection activeCell="Y1" sqref="Y1:AL1048576"/>
    </sheetView>
  </sheetViews>
  <sheetFormatPr defaultColWidth="8.5703125" defaultRowHeight="14.45"/>
  <cols>
    <col min="4" max="4" width="11" style="18" customWidth="1"/>
    <col min="5" max="6" width="10.42578125" style="18" bestFit="1" customWidth="1"/>
    <col min="12" max="12" width="15.5703125" customWidth="1"/>
    <col min="13" max="13" width="15" customWidth="1"/>
    <col min="14" max="14" width="14.42578125" customWidth="1"/>
    <col min="15" max="15" width="13.42578125" customWidth="1"/>
    <col min="24" max="24" width="13.5703125" customWidth="1"/>
    <col min="28" max="28" width="15.42578125" customWidth="1"/>
    <col min="29" max="29" width="18.42578125" customWidth="1"/>
    <col min="33" max="33" width="2.5703125" style="31" customWidth="1"/>
    <col min="34" max="34" width="15.42578125" customWidth="1"/>
    <col min="35" max="35" width="15.5703125" customWidth="1"/>
    <col min="36" max="36" width="14.5703125" customWidth="1"/>
    <col min="38" max="38" width="12.5703125" customWidth="1"/>
  </cols>
  <sheetData>
    <row r="1" spans="1:38" s="24" customFormat="1">
      <c r="A1" s="29" t="s">
        <v>0</v>
      </c>
      <c r="B1" s="29" t="s">
        <v>109</v>
      </c>
      <c r="C1" s="29" t="s">
        <v>110</v>
      </c>
      <c r="D1" s="34" t="s">
        <v>111</v>
      </c>
      <c r="E1" s="34" t="s">
        <v>112</v>
      </c>
      <c r="F1" s="34" t="s">
        <v>113</v>
      </c>
      <c r="G1" s="29" t="s">
        <v>114</v>
      </c>
      <c r="H1" s="29" t="s">
        <v>115</v>
      </c>
      <c r="I1" s="29" t="s">
        <v>116</v>
      </c>
      <c r="J1" s="29" t="s">
        <v>117</v>
      </c>
      <c r="K1" s="29" t="s">
        <v>118</v>
      </c>
      <c r="L1" s="29" t="s">
        <v>145</v>
      </c>
      <c r="M1" s="29" t="s">
        <v>146</v>
      </c>
      <c r="N1" s="29" t="s">
        <v>121</v>
      </c>
      <c r="O1" s="29" t="s">
        <v>122</v>
      </c>
      <c r="P1" s="29" t="s">
        <v>123</v>
      </c>
      <c r="Q1" s="29" t="s">
        <v>124</v>
      </c>
      <c r="R1" s="29" t="s">
        <v>7</v>
      </c>
      <c r="S1" s="29" t="s">
        <v>2</v>
      </c>
      <c r="T1" s="29" t="s">
        <v>72</v>
      </c>
      <c r="U1" s="29" t="s">
        <v>68</v>
      </c>
      <c r="V1" s="29" t="s">
        <v>147</v>
      </c>
      <c r="W1" s="29" t="s">
        <v>126</v>
      </c>
      <c r="X1" s="29" t="s">
        <v>148</v>
      </c>
      <c r="Y1" s="29" t="s">
        <v>64</v>
      </c>
      <c r="Z1" s="29" t="s">
        <v>77</v>
      </c>
      <c r="AA1" s="32" t="s">
        <v>78</v>
      </c>
      <c r="AB1" s="33" t="s">
        <v>128</v>
      </c>
      <c r="AC1" s="34" t="s">
        <v>130</v>
      </c>
      <c r="AG1" s="30"/>
      <c r="AH1" t="s">
        <v>76</v>
      </c>
      <c r="AI1" t="s">
        <v>77</v>
      </c>
      <c r="AJ1" t="s">
        <v>78</v>
      </c>
      <c r="AK1" t="s">
        <v>79</v>
      </c>
      <c r="AL1" t="s">
        <v>80</v>
      </c>
    </row>
    <row r="2" spans="1:38">
      <c r="A2" t="s">
        <v>65</v>
      </c>
      <c r="B2">
        <v>1</v>
      </c>
      <c r="C2">
        <v>0</v>
      </c>
      <c r="D2" s="18">
        <v>45754</v>
      </c>
      <c r="E2" s="18">
        <v>46009</v>
      </c>
      <c r="F2" s="18">
        <v>46051</v>
      </c>
      <c r="G2" t="s">
        <v>26</v>
      </c>
      <c r="H2">
        <v>15</v>
      </c>
      <c r="I2" t="s">
        <v>149</v>
      </c>
      <c r="J2">
        <v>116549.72</v>
      </c>
      <c r="K2" t="s">
        <v>131</v>
      </c>
      <c r="L2">
        <v>100232.7592</v>
      </c>
      <c r="M2">
        <v>116549.72</v>
      </c>
      <c r="N2">
        <v>15021.82</v>
      </c>
      <c r="O2">
        <v>12918.7652</v>
      </c>
      <c r="P2">
        <v>15021.82</v>
      </c>
      <c r="Q2">
        <v>0.1288876541273544</v>
      </c>
      <c r="R2">
        <v>4</v>
      </c>
      <c r="S2">
        <v>2025</v>
      </c>
      <c r="T2">
        <v>12</v>
      </c>
      <c r="U2">
        <v>2025</v>
      </c>
      <c r="V2">
        <v>46096</v>
      </c>
      <c r="W2" t="s">
        <v>150</v>
      </c>
      <c r="X2">
        <v>2026</v>
      </c>
      <c r="Y2" t="str">
        <f t="shared" ref="Y2:Y65" si="0">_xlfn.XLOOKUP(G2,AH:AH,AK:AK,"0")</f>
        <v>Madrid</v>
      </c>
      <c r="Z2" t="str">
        <f t="shared" ref="Z2:Z65" si="1">_xlfn.XLOOKUP(G2,AH:AH,AI:AI,"0")</f>
        <v>Retail</v>
      </c>
      <c r="AA2" s="1">
        <f t="shared" ref="AA2:AA65" si="2">_xlfn.XLOOKUP(G2,AH:AH,AJ:AJ,"0")</f>
        <v>7.0000000000000007E-2</v>
      </c>
      <c r="AB2">
        <f>O2-O2*AA2</f>
        <v>12014.451636</v>
      </c>
      <c r="AC2" s="18">
        <f t="shared" ref="AC2:AC65" si="3">_xlfn.XLOOKUP(G2,AH:AH,AL:AL,"0")</f>
        <v>45733</v>
      </c>
      <c r="AH2" t="s">
        <v>34</v>
      </c>
      <c r="AI2" t="s">
        <v>14</v>
      </c>
      <c r="AJ2" s="1">
        <v>0.5</v>
      </c>
      <c r="AK2" t="s">
        <v>31</v>
      </c>
      <c r="AL2" s="27">
        <v>45536</v>
      </c>
    </row>
    <row r="3" spans="1:38">
      <c r="A3" t="s">
        <v>65</v>
      </c>
      <c r="B3">
        <v>2</v>
      </c>
      <c r="C3">
        <v>1</v>
      </c>
      <c r="D3" s="18">
        <v>45756</v>
      </c>
      <c r="E3" s="18">
        <v>45766</v>
      </c>
      <c r="F3" s="18">
        <v>45773</v>
      </c>
      <c r="G3" t="s">
        <v>24</v>
      </c>
      <c r="H3">
        <v>15</v>
      </c>
      <c r="J3">
        <v>14793.67</v>
      </c>
      <c r="K3" t="s">
        <v>151</v>
      </c>
      <c r="L3">
        <v>14793.67</v>
      </c>
      <c r="M3">
        <v>17160.657199999998</v>
      </c>
      <c r="N3">
        <v>2259.2600000000002</v>
      </c>
      <c r="O3">
        <v>2259.2600000000002</v>
      </c>
      <c r="P3">
        <v>2620.7416000000003</v>
      </c>
      <c r="Q3">
        <v>0.15271802061287024</v>
      </c>
      <c r="R3">
        <v>4</v>
      </c>
      <c r="S3">
        <v>2025</v>
      </c>
      <c r="T3">
        <v>4</v>
      </c>
      <c r="U3">
        <v>2025</v>
      </c>
      <c r="V3">
        <v>45818</v>
      </c>
      <c r="W3" t="s">
        <v>152</v>
      </c>
      <c r="X3">
        <v>2025</v>
      </c>
      <c r="Y3" t="str">
        <f t="shared" si="0"/>
        <v>Madrid</v>
      </c>
      <c r="Z3" t="str">
        <f t="shared" si="1"/>
        <v>Retail</v>
      </c>
      <c r="AA3" s="1">
        <f t="shared" si="2"/>
        <v>7.0000000000000007E-2</v>
      </c>
      <c r="AB3">
        <f t="shared" ref="AB3:AB66" si="4">O3-O3*AA3</f>
        <v>2101.1118000000001</v>
      </c>
      <c r="AC3" s="18">
        <f t="shared" si="3"/>
        <v>45733</v>
      </c>
      <c r="AH3" t="s">
        <v>45</v>
      </c>
      <c r="AI3" t="s">
        <v>14</v>
      </c>
      <c r="AJ3" s="1">
        <v>0.75</v>
      </c>
      <c r="AK3" t="s">
        <v>31</v>
      </c>
      <c r="AL3" s="27">
        <v>45536</v>
      </c>
    </row>
    <row r="4" spans="1:38">
      <c r="A4" t="s">
        <v>65</v>
      </c>
      <c r="B4">
        <v>3</v>
      </c>
      <c r="C4">
        <v>1</v>
      </c>
      <c r="D4" s="18">
        <v>45761</v>
      </c>
      <c r="E4" s="18">
        <v>45779</v>
      </c>
      <c r="F4" s="18">
        <v>45780</v>
      </c>
      <c r="G4" t="s">
        <v>24</v>
      </c>
      <c r="H4">
        <v>16</v>
      </c>
      <c r="J4">
        <v>1164</v>
      </c>
      <c r="K4" t="s">
        <v>151</v>
      </c>
      <c r="L4">
        <v>1164</v>
      </c>
      <c r="M4">
        <v>1350.24</v>
      </c>
      <c r="N4">
        <v>213.6</v>
      </c>
      <c r="O4">
        <v>213.6</v>
      </c>
      <c r="P4">
        <v>247.77599999999998</v>
      </c>
      <c r="Q4">
        <v>0.18350515463917524</v>
      </c>
      <c r="R4">
        <v>4</v>
      </c>
      <c r="S4">
        <v>2025</v>
      </c>
      <c r="T4">
        <v>5</v>
      </c>
      <c r="U4">
        <v>2025</v>
      </c>
      <c r="V4">
        <v>45825</v>
      </c>
      <c r="W4" t="s">
        <v>152</v>
      </c>
      <c r="X4">
        <v>2025</v>
      </c>
      <c r="Y4" t="str">
        <f t="shared" si="0"/>
        <v>Madrid</v>
      </c>
      <c r="Z4" t="str">
        <f t="shared" si="1"/>
        <v>Retail</v>
      </c>
      <c r="AA4" s="1">
        <f t="shared" si="2"/>
        <v>7.0000000000000007E-2</v>
      </c>
      <c r="AB4">
        <f t="shared" si="4"/>
        <v>198.648</v>
      </c>
      <c r="AC4" s="18">
        <f t="shared" si="3"/>
        <v>45733</v>
      </c>
      <c r="AH4" t="s">
        <v>43</v>
      </c>
      <c r="AI4" t="s">
        <v>14</v>
      </c>
      <c r="AJ4" s="1">
        <v>0.5</v>
      </c>
      <c r="AK4" t="s">
        <v>31</v>
      </c>
      <c r="AL4" s="27">
        <v>45624</v>
      </c>
    </row>
    <row r="5" spans="1:38">
      <c r="A5" t="s">
        <v>65</v>
      </c>
      <c r="B5">
        <v>4</v>
      </c>
      <c r="C5">
        <v>1</v>
      </c>
      <c r="D5" s="18">
        <v>45772</v>
      </c>
      <c r="E5" s="18">
        <v>45856</v>
      </c>
      <c r="F5" s="18">
        <v>45866</v>
      </c>
      <c r="G5" t="s">
        <v>24</v>
      </c>
      <c r="H5">
        <v>17</v>
      </c>
      <c r="J5">
        <v>9663</v>
      </c>
      <c r="K5" t="s">
        <v>151</v>
      </c>
      <c r="L5">
        <v>9663</v>
      </c>
      <c r="M5">
        <v>11209.08</v>
      </c>
      <c r="N5">
        <v>1435.45</v>
      </c>
      <c r="O5">
        <v>1435.45</v>
      </c>
      <c r="P5">
        <v>1665.1219999999998</v>
      </c>
      <c r="Q5">
        <v>0.1485511745834627</v>
      </c>
      <c r="R5">
        <v>4</v>
      </c>
      <c r="S5">
        <v>2025</v>
      </c>
      <c r="T5">
        <v>7</v>
      </c>
      <c r="U5">
        <v>2025</v>
      </c>
      <c r="V5">
        <v>45911</v>
      </c>
      <c r="W5" t="s">
        <v>153</v>
      </c>
      <c r="X5">
        <v>2025</v>
      </c>
      <c r="Y5" t="str">
        <f t="shared" si="0"/>
        <v>Madrid</v>
      </c>
      <c r="Z5" t="str">
        <f t="shared" si="1"/>
        <v>Retail</v>
      </c>
      <c r="AA5" s="1">
        <f t="shared" si="2"/>
        <v>7.0000000000000007E-2</v>
      </c>
      <c r="AB5">
        <f t="shared" si="4"/>
        <v>1334.9684999999999</v>
      </c>
      <c r="AC5" s="18">
        <f t="shared" si="3"/>
        <v>45733</v>
      </c>
      <c r="AH5" t="s">
        <v>36</v>
      </c>
      <c r="AI5" t="s">
        <v>14</v>
      </c>
      <c r="AJ5" s="1">
        <v>0.5</v>
      </c>
      <c r="AK5" t="s">
        <v>31</v>
      </c>
      <c r="AL5" s="27">
        <v>45639</v>
      </c>
    </row>
    <row r="6" spans="1:38">
      <c r="A6" t="s">
        <v>65</v>
      </c>
      <c r="B6">
        <v>5</v>
      </c>
      <c r="C6">
        <v>0</v>
      </c>
      <c r="D6" s="18">
        <v>45777</v>
      </c>
      <c r="E6" s="18">
        <v>45788</v>
      </c>
      <c r="F6" s="18">
        <v>45796</v>
      </c>
      <c r="G6" t="s">
        <v>29</v>
      </c>
      <c r="H6">
        <v>18</v>
      </c>
      <c r="J6">
        <v>1490.21</v>
      </c>
      <c r="K6" t="s">
        <v>151</v>
      </c>
      <c r="L6">
        <v>1490.21</v>
      </c>
      <c r="M6">
        <v>1728.6435999999999</v>
      </c>
      <c r="N6">
        <v>0</v>
      </c>
      <c r="O6">
        <v>0</v>
      </c>
      <c r="P6">
        <v>0</v>
      </c>
      <c r="Q6">
        <v>0</v>
      </c>
      <c r="R6">
        <v>4</v>
      </c>
      <c r="S6">
        <v>2025</v>
      </c>
      <c r="T6">
        <v>5</v>
      </c>
      <c r="U6">
        <v>2025</v>
      </c>
      <c r="V6">
        <v>45841</v>
      </c>
      <c r="W6" t="s">
        <v>154</v>
      </c>
      <c r="X6">
        <v>2025</v>
      </c>
      <c r="Y6" t="str">
        <f t="shared" si="0"/>
        <v>Madrid</v>
      </c>
      <c r="Z6" t="str">
        <f t="shared" si="1"/>
        <v>Retail</v>
      </c>
      <c r="AA6" s="1">
        <f t="shared" si="2"/>
        <v>7.0000000000000007E-2</v>
      </c>
      <c r="AB6">
        <f t="shared" si="4"/>
        <v>0</v>
      </c>
      <c r="AC6" s="18">
        <f t="shared" si="3"/>
        <v>45733</v>
      </c>
      <c r="AH6" t="s">
        <v>57</v>
      </c>
      <c r="AI6" t="s">
        <v>14</v>
      </c>
      <c r="AJ6" s="1">
        <v>0.5</v>
      </c>
      <c r="AK6" t="s">
        <v>31</v>
      </c>
      <c r="AL6" s="27">
        <v>45639</v>
      </c>
    </row>
    <row r="7" spans="1:38">
      <c r="A7" t="s">
        <v>65</v>
      </c>
      <c r="B7">
        <v>6</v>
      </c>
      <c r="C7">
        <v>1</v>
      </c>
      <c r="D7" s="18">
        <v>45777</v>
      </c>
      <c r="E7" s="18">
        <v>45778</v>
      </c>
      <c r="F7" s="18">
        <v>45780</v>
      </c>
      <c r="G7" t="s">
        <v>24</v>
      </c>
      <c r="H7">
        <v>18</v>
      </c>
      <c r="I7" t="s">
        <v>155</v>
      </c>
      <c r="J7">
        <v>5280</v>
      </c>
      <c r="K7" t="s">
        <v>151</v>
      </c>
      <c r="L7">
        <v>5280</v>
      </c>
      <c r="M7">
        <v>6124.7999999999993</v>
      </c>
      <c r="N7">
        <v>526.01</v>
      </c>
      <c r="O7">
        <v>526.01</v>
      </c>
      <c r="P7">
        <v>610.1715999999999</v>
      </c>
      <c r="Q7">
        <v>9.9623106060606065E-2</v>
      </c>
      <c r="R7">
        <v>4</v>
      </c>
      <c r="S7">
        <v>2025</v>
      </c>
      <c r="T7">
        <v>5</v>
      </c>
      <c r="U7">
        <v>2025</v>
      </c>
      <c r="V7">
        <v>45825</v>
      </c>
      <c r="W7" t="s">
        <v>152</v>
      </c>
      <c r="X7">
        <v>2025</v>
      </c>
      <c r="Y7" t="str">
        <f t="shared" si="0"/>
        <v>Madrid</v>
      </c>
      <c r="Z7" t="str">
        <f t="shared" si="1"/>
        <v>Retail</v>
      </c>
      <c r="AA7" s="1">
        <f t="shared" si="2"/>
        <v>7.0000000000000007E-2</v>
      </c>
      <c r="AB7">
        <f t="shared" si="4"/>
        <v>489.1893</v>
      </c>
      <c r="AC7" s="18">
        <f t="shared" si="3"/>
        <v>45733</v>
      </c>
      <c r="AH7" t="s">
        <v>86</v>
      </c>
      <c r="AI7" t="s">
        <v>14</v>
      </c>
      <c r="AJ7" s="1">
        <v>0.5</v>
      </c>
      <c r="AK7" t="s">
        <v>31</v>
      </c>
      <c r="AL7" s="27">
        <v>45639</v>
      </c>
    </row>
    <row r="8" spans="1:38">
      <c r="A8" t="s">
        <v>65</v>
      </c>
      <c r="B8">
        <v>7</v>
      </c>
      <c r="C8">
        <v>0</v>
      </c>
      <c r="D8" s="18">
        <v>45777</v>
      </c>
      <c r="E8" s="18">
        <v>45859</v>
      </c>
      <c r="F8" s="18">
        <v>45868</v>
      </c>
      <c r="G8" t="s">
        <v>26</v>
      </c>
      <c r="H8">
        <v>18</v>
      </c>
      <c r="I8" t="s">
        <v>156</v>
      </c>
      <c r="J8">
        <v>74562.81</v>
      </c>
      <c r="K8" t="s">
        <v>131</v>
      </c>
      <c r="L8">
        <v>64124.016599999995</v>
      </c>
      <c r="M8">
        <v>74562.81</v>
      </c>
      <c r="N8">
        <v>23031.99</v>
      </c>
      <c r="O8">
        <v>19807.511399999999</v>
      </c>
      <c r="P8">
        <v>23031.99</v>
      </c>
      <c r="Q8">
        <v>0.30889380376088293</v>
      </c>
      <c r="R8">
        <v>4</v>
      </c>
      <c r="S8">
        <v>2025</v>
      </c>
      <c r="T8">
        <v>7</v>
      </c>
      <c r="U8">
        <v>2025</v>
      </c>
      <c r="V8">
        <v>45913</v>
      </c>
      <c r="W8" t="s">
        <v>153</v>
      </c>
      <c r="X8">
        <v>2025</v>
      </c>
      <c r="Y8" t="str">
        <f t="shared" si="0"/>
        <v>Madrid</v>
      </c>
      <c r="Z8" t="str">
        <f t="shared" si="1"/>
        <v>Retail</v>
      </c>
      <c r="AA8" s="1">
        <f t="shared" si="2"/>
        <v>7.0000000000000007E-2</v>
      </c>
      <c r="AB8">
        <f t="shared" si="4"/>
        <v>18420.985602000001</v>
      </c>
      <c r="AC8" s="18">
        <f t="shared" si="3"/>
        <v>45733</v>
      </c>
      <c r="AH8" t="s">
        <v>35</v>
      </c>
      <c r="AI8" t="s">
        <v>14</v>
      </c>
      <c r="AJ8" s="1">
        <v>0.5</v>
      </c>
      <c r="AK8" t="s">
        <v>31</v>
      </c>
      <c r="AL8" s="27">
        <v>45665</v>
      </c>
    </row>
    <row r="9" spans="1:38">
      <c r="A9" t="s">
        <v>65</v>
      </c>
      <c r="B9">
        <v>8</v>
      </c>
      <c r="C9">
        <v>0</v>
      </c>
      <c r="D9" s="18">
        <v>45777</v>
      </c>
      <c r="E9" s="18">
        <v>45996</v>
      </c>
      <c r="F9" s="18">
        <v>46000</v>
      </c>
      <c r="G9" t="s">
        <v>24</v>
      </c>
      <c r="H9">
        <v>18</v>
      </c>
      <c r="J9">
        <v>12324</v>
      </c>
      <c r="K9" t="s">
        <v>151</v>
      </c>
      <c r="L9">
        <v>12324</v>
      </c>
      <c r="M9">
        <v>14295.839999999998</v>
      </c>
      <c r="N9">
        <v>3230.32</v>
      </c>
      <c r="O9">
        <v>3230.32</v>
      </c>
      <c r="P9">
        <v>3747.1711999999998</v>
      </c>
      <c r="Q9">
        <v>0.26211619604024666</v>
      </c>
      <c r="R9">
        <v>4</v>
      </c>
      <c r="S9">
        <v>2025</v>
      </c>
      <c r="T9">
        <v>12</v>
      </c>
      <c r="U9">
        <v>2025</v>
      </c>
      <c r="V9">
        <v>46045</v>
      </c>
      <c r="W9" t="s">
        <v>157</v>
      </c>
      <c r="X9">
        <v>2026</v>
      </c>
      <c r="Y9" t="str">
        <f t="shared" si="0"/>
        <v>Madrid</v>
      </c>
      <c r="Z9" t="str">
        <f t="shared" si="1"/>
        <v>Retail</v>
      </c>
      <c r="AA9" s="1">
        <f t="shared" si="2"/>
        <v>7.0000000000000007E-2</v>
      </c>
      <c r="AB9">
        <f t="shared" si="4"/>
        <v>3004.1976</v>
      </c>
      <c r="AC9" s="18">
        <f t="shared" si="3"/>
        <v>45733</v>
      </c>
      <c r="AH9" t="s">
        <v>44</v>
      </c>
      <c r="AI9" t="s">
        <v>14</v>
      </c>
      <c r="AJ9" s="1">
        <v>0.5</v>
      </c>
      <c r="AK9" t="s">
        <v>31</v>
      </c>
      <c r="AL9" s="27">
        <v>45677</v>
      </c>
    </row>
    <row r="10" spans="1:38">
      <c r="A10" t="s">
        <v>65</v>
      </c>
      <c r="B10">
        <v>9</v>
      </c>
      <c r="C10">
        <v>0</v>
      </c>
      <c r="D10" s="18">
        <v>45782</v>
      </c>
      <c r="E10" s="18">
        <v>45889</v>
      </c>
      <c r="F10" s="18">
        <v>45930</v>
      </c>
      <c r="G10" t="s">
        <v>24</v>
      </c>
      <c r="H10">
        <v>19</v>
      </c>
      <c r="I10" t="s">
        <v>158</v>
      </c>
      <c r="J10">
        <v>25100.01</v>
      </c>
      <c r="K10" t="s">
        <v>151</v>
      </c>
      <c r="L10">
        <v>25100.01</v>
      </c>
      <c r="M10">
        <v>29116.011599999994</v>
      </c>
      <c r="N10">
        <v>4011.19</v>
      </c>
      <c r="O10">
        <v>4011.19</v>
      </c>
      <c r="P10">
        <v>4652.9803999999995</v>
      </c>
      <c r="Q10">
        <v>0.15980830286521799</v>
      </c>
      <c r="R10">
        <v>5</v>
      </c>
      <c r="S10">
        <v>2025</v>
      </c>
      <c r="T10">
        <v>8</v>
      </c>
      <c r="U10">
        <v>2025</v>
      </c>
      <c r="V10">
        <v>45975</v>
      </c>
      <c r="W10" t="s">
        <v>159</v>
      </c>
      <c r="X10">
        <v>2025</v>
      </c>
      <c r="Y10" t="str">
        <f t="shared" si="0"/>
        <v>Madrid</v>
      </c>
      <c r="Z10" t="str">
        <f t="shared" si="1"/>
        <v>Retail</v>
      </c>
      <c r="AA10" s="1">
        <f t="shared" si="2"/>
        <v>7.0000000000000007E-2</v>
      </c>
      <c r="AB10">
        <f t="shared" si="4"/>
        <v>3730.4067</v>
      </c>
      <c r="AC10" s="18">
        <f t="shared" si="3"/>
        <v>45733</v>
      </c>
      <c r="AH10" t="s">
        <v>39</v>
      </c>
      <c r="AI10" t="s">
        <v>14</v>
      </c>
      <c r="AJ10" s="1">
        <v>0.5</v>
      </c>
      <c r="AK10" t="s">
        <v>31</v>
      </c>
      <c r="AL10" s="27">
        <v>45677</v>
      </c>
    </row>
    <row r="11" spans="1:38">
      <c r="A11" t="s">
        <v>65</v>
      </c>
      <c r="B11">
        <v>10</v>
      </c>
      <c r="C11">
        <v>1</v>
      </c>
      <c r="D11" s="18">
        <v>45790</v>
      </c>
      <c r="E11" s="18">
        <v>45792</v>
      </c>
      <c r="F11" s="18">
        <v>45862</v>
      </c>
      <c r="G11" t="s">
        <v>29</v>
      </c>
      <c r="H11">
        <v>20</v>
      </c>
      <c r="J11">
        <v>426.46</v>
      </c>
      <c r="K11" t="s">
        <v>151</v>
      </c>
      <c r="L11">
        <v>426.46</v>
      </c>
      <c r="M11">
        <v>494.69359999999995</v>
      </c>
      <c r="N11">
        <v>0</v>
      </c>
      <c r="O11">
        <v>0</v>
      </c>
      <c r="P11">
        <v>0</v>
      </c>
      <c r="Q11">
        <v>0</v>
      </c>
      <c r="R11">
        <v>5</v>
      </c>
      <c r="S11">
        <v>2025</v>
      </c>
      <c r="T11">
        <v>5</v>
      </c>
      <c r="U11">
        <v>2025</v>
      </c>
      <c r="V11">
        <v>45907</v>
      </c>
      <c r="W11" t="s">
        <v>153</v>
      </c>
      <c r="X11">
        <v>2025</v>
      </c>
      <c r="Y11" t="str">
        <f t="shared" si="0"/>
        <v>Madrid</v>
      </c>
      <c r="Z11" t="str">
        <f t="shared" si="1"/>
        <v>Retail</v>
      </c>
      <c r="AA11" s="1">
        <f t="shared" si="2"/>
        <v>7.0000000000000007E-2</v>
      </c>
      <c r="AB11">
        <f t="shared" si="4"/>
        <v>0</v>
      </c>
      <c r="AC11" s="18">
        <f t="shared" si="3"/>
        <v>45733</v>
      </c>
      <c r="AH11" t="s">
        <v>46</v>
      </c>
      <c r="AI11" t="s">
        <v>14</v>
      </c>
      <c r="AJ11" s="1">
        <v>0.5</v>
      </c>
      <c r="AK11" t="s">
        <v>31</v>
      </c>
      <c r="AL11" s="27">
        <v>45695</v>
      </c>
    </row>
    <row r="12" spans="1:38">
      <c r="A12" t="s">
        <v>65</v>
      </c>
      <c r="B12">
        <v>11</v>
      </c>
      <c r="C12">
        <v>1</v>
      </c>
      <c r="D12" s="18">
        <v>45799</v>
      </c>
      <c r="E12" s="18">
        <v>45805</v>
      </c>
      <c r="F12" s="18">
        <v>45806</v>
      </c>
      <c r="G12" t="s">
        <v>29</v>
      </c>
      <c r="H12">
        <v>21</v>
      </c>
      <c r="J12">
        <v>577.36</v>
      </c>
      <c r="K12" t="s">
        <v>151</v>
      </c>
      <c r="L12">
        <v>577.36</v>
      </c>
      <c r="M12">
        <v>669.73759999999993</v>
      </c>
      <c r="N12">
        <v>80</v>
      </c>
      <c r="O12">
        <v>80</v>
      </c>
      <c r="P12">
        <v>92.8</v>
      </c>
      <c r="Q12">
        <v>0.13856172925038104</v>
      </c>
      <c r="R12">
        <v>5</v>
      </c>
      <c r="S12">
        <v>2025</v>
      </c>
      <c r="T12">
        <v>5</v>
      </c>
      <c r="U12">
        <v>2025</v>
      </c>
      <c r="V12">
        <v>45851</v>
      </c>
      <c r="W12" t="s">
        <v>154</v>
      </c>
      <c r="X12">
        <v>2025</v>
      </c>
      <c r="Y12" t="str">
        <f t="shared" si="0"/>
        <v>Madrid</v>
      </c>
      <c r="Z12" t="str">
        <f t="shared" si="1"/>
        <v>Retail</v>
      </c>
      <c r="AA12" s="1">
        <f t="shared" si="2"/>
        <v>7.0000000000000007E-2</v>
      </c>
      <c r="AB12">
        <f t="shared" si="4"/>
        <v>74.400000000000006</v>
      </c>
      <c r="AC12" s="18">
        <f t="shared" si="3"/>
        <v>45733</v>
      </c>
      <c r="AH12" t="s">
        <v>40</v>
      </c>
      <c r="AI12" t="s">
        <v>14</v>
      </c>
      <c r="AJ12" s="1">
        <v>0.5</v>
      </c>
      <c r="AK12" t="s">
        <v>31</v>
      </c>
      <c r="AL12" s="27">
        <v>45705</v>
      </c>
    </row>
    <row r="13" spans="1:38">
      <c r="A13" t="s">
        <v>65</v>
      </c>
      <c r="B13">
        <v>12</v>
      </c>
      <c r="C13">
        <v>0</v>
      </c>
      <c r="D13" s="18">
        <v>45793</v>
      </c>
      <c r="E13" s="18">
        <v>45801</v>
      </c>
      <c r="F13" s="18">
        <v>45940</v>
      </c>
      <c r="G13" t="s">
        <v>29</v>
      </c>
      <c r="H13">
        <v>20</v>
      </c>
      <c r="I13" t="s">
        <v>156</v>
      </c>
      <c r="J13">
        <v>6817.36</v>
      </c>
      <c r="K13" t="s">
        <v>151</v>
      </c>
      <c r="L13">
        <v>6817.36</v>
      </c>
      <c r="M13">
        <v>7908.1375999999991</v>
      </c>
      <c r="N13">
        <v>200</v>
      </c>
      <c r="O13">
        <v>200</v>
      </c>
      <c r="P13">
        <v>231.99999999999997</v>
      </c>
      <c r="Q13">
        <v>2.9336869403992164E-2</v>
      </c>
      <c r="R13">
        <v>5</v>
      </c>
      <c r="S13">
        <v>2025</v>
      </c>
      <c r="T13">
        <v>5</v>
      </c>
      <c r="U13">
        <v>2025</v>
      </c>
      <c r="V13">
        <v>45985</v>
      </c>
      <c r="W13" t="s">
        <v>159</v>
      </c>
      <c r="X13">
        <v>2025</v>
      </c>
      <c r="Y13" t="str">
        <f t="shared" si="0"/>
        <v>Madrid</v>
      </c>
      <c r="Z13" t="str">
        <f t="shared" si="1"/>
        <v>Retail</v>
      </c>
      <c r="AA13" s="1">
        <f t="shared" si="2"/>
        <v>7.0000000000000007E-2</v>
      </c>
      <c r="AB13">
        <f t="shared" si="4"/>
        <v>186</v>
      </c>
      <c r="AC13" s="18">
        <f t="shared" si="3"/>
        <v>45733</v>
      </c>
      <c r="AH13" t="s">
        <v>59</v>
      </c>
      <c r="AI13" t="s">
        <v>14</v>
      </c>
      <c r="AJ13" s="1">
        <v>0.5</v>
      </c>
      <c r="AK13" t="s">
        <v>31</v>
      </c>
      <c r="AL13" s="27">
        <v>45734</v>
      </c>
    </row>
    <row r="14" spans="1:38">
      <c r="A14" t="s">
        <v>65</v>
      </c>
      <c r="B14">
        <v>13</v>
      </c>
      <c r="C14">
        <v>1</v>
      </c>
      <c r="D14" s="18">
        <v>45810</v>
      </c>
      <c r="E14" s="18">
        <v>45860</v>
      </c>
      <c r="F14" s="18">
        <v>45865</v>
      </c>
      <c r="G14" t="s">
        <v>24</v>
      </c>
      <c r="H14">
        <v>23</v>
      </c>
      <c r="I14" t="s">
        <v>155</v>
      </c>
      <c r="J14">
        <v>27952</v>
      </c>
      <c r="K14" t="s">
        <v>151</v>
      </c>
      <c r="L14">
        <v>27952</v>
      </c>
      <c r="M14">
        <v>32424.319999999996</v>
      </c>
      <c r="N14">
        <v>7571.21</v>
      </c>
      <c r="O14">
        <v>7571.21</v>
      </c>
      <c r="P14">
        <v>8782.6035999999986</v>
      </c>
      <c r="Q14">
        <v>0.2708646966227819</v>
      </c>
      <c r="R14">
        <v>6</v>
      </c>
      <c r="S14">
        <v>2025</v>
      </c>
      <c r="T14">
        <v>7</v>
      </c>
      <c r="U14">
        <v>2025</v>
      </c>
      <c r="V14">
        <v>45910</v>
      </c>
      <c r="W14" t="s">
        <v>153</v>
      </c>
      <c r="X14">
        <v>2025</v>
      </c>
      <c r="Y14" t="str">
        <f t="shared" si="0"/>
        <v>Madrid</v>
      </c>
      <c r="Z14" t="str">
        <f t="shared" si="1"/>
        <v>Retail</v>
      </c>
      <c r="AA14" s="1">
        <f t="shared" si="2"/>
        <v>7.0000000000000007E-2</v>
      </c>
      <c r="AB14">
        <f t="shared" si="4"/>
        <v>7041.2253000000001</v>
      </c>
      <c r="AC14" s="18">
        <f t="shared" si="3"/>
        <v>45733</v>
      </c>
      <c r="AH14" t="s">
        <v>56</v>
      </c>
      <c r="AI14" t="s">
        <v>14</v>
      </c>
      <c r="AJ14" s="1">
        <v>0.5</v>
      </c>
      <c r="AK14" t="s">
        <v>31</v>
      </c>
      <c r="AL14" s="27">
        <v>45737</v>
      </c>
    </row>
    <row r="15" spans="1:38">
      <c r="A15" t="s">
        <v>65</v>
      </c>
      <c r="B15">
        <v>14</v>
      </c>
      <c r="C15">
        <v>0</v>
      </c>
      <c r="D15" s="18">
        <v>45810</v>
      </c>
      <c r="E15" s="18">
        <v>45814</v>
      </c>
      <c r="F15" s="18">
        <v>45816</v>
      </c>
      <c r="G15" t="s">
        <v>29</v>
      </c>
      <c r="H15">
        <v>23</v>
      </c>
      <c r="J15">
        <v>427.8</v>
      </c>
      <c r="K15" t="s">
        <v>151</v>
      </c>
      <c r="L15">
        <v>427.8</v>
      </c>
      <c r="M15">
        <v>496.24799999999999</v>
      </c>
      <c r="N15">
        <v>0</v>
      </c>
      <c r="O15">
        <v>0</v>
      </c>
      <c r="P15">
        <v>0</v>
      </c>
      <c r="Q15">
        <v>0</v>
      </c>
      <c r="R15">
        <v>6</v>
      </c>
      <c r="S15">
        <v>2025</v>
      </c>
      <c r="T15">
        <v>6</v>
      </c>
      <c r="U15">
        <v>2025</v>
      </c>
      <c r="V15">
        <v>45861</v>
      </c>
      <c r="W15" t="s">
        <v>154</v>
      </c>
      <c r="X15">
        <v>2025</v>
      </c>
      <c r="Y15" t="str">
        <f t="shared" si="0"/>
        <v>Madrid</v>
      </c>
      <c r="Z15" t="str">
        <f t="shared" si="1"/>
        <v>Retail</v>
      </c>
      <c r="AA15" s="1">
        <f t="shared" si="2"/>
        <v>7.0000000000000007E-2</v>
      </c>
      <c r="AB15">
        <f t="shared" si="4"/>
        <v>0</v>
      </c>
      <c r="AC15" s="18">
        <f t="shared" si="3"/>
        <v>45733</v>
      </c>
      <c r="AH15" t="s">
        <v>38</v>
      </c>
      <c r="AI15" t="s">
        <v>14</v>
      </c>
      <c r="AJ15" s="1">
        <v>0.6</v>
      </c>
      <c r="AK15" t="s">
        <v>31</v>
      </c>
      <c r="AL15" s="27">
        <v>45740</v>
      </c>
    </row>
    <row r="16" spans="1:38">
      <c r="A16" t="s">
        <v>65</v>
      </c>
      <c r="B16">
        <v>15</v>
      </c>
      <c r="C16">
        <v>0</v>
      </c>
      <c r="D16" s="18">
        <v>45818</v>
      </c>
      <c r="E16" s="18">
        <v>45843</v>
      </c>
      <c r="F16" s="18">
        <v>45974</v>
      </c>
      <c r="G16" t="s">
        <v>29</v>
      </c>
      <c r="H16">
        <v>24</v>
      </c>
      <c r="J16">
        <v>1285.96</v>
      </c>
      <c r="K16" t="s">
        <v>151</v>
      </c>
      <c r="L16">
        <v>1285.96</v>
      </c>
      <c r="M16">
        <v>1491.7136</v>
      </c>
      <c r="N16">
        <v>0</v>
      </c>
      <c r="O16">
        <v>0</v>
      </c>
      <c r="P16">
        <v>0</v>
      </c>
      <c r="Q16">
        <v>0</v>
      </c>
      <c r="R16">
        <v>6</v>
      </c>
      <c r="S16">
        <v>2025</v>
      </c>
      <c r="T16">
        <v>7</v>
      </c>
      <c r="U16">
        <v>2025</v>
      </c>
      <c r="V16">
        <v>46019</v>
      </c>
      <c r="W16" t="s">
        <v>132</v>
      </c>
      <c r="X16">
        <v>2025</v>
      </c>
      <c r="Y16" t="str">
        <f t="shared" si="0"/>
        <v>Madrid</v>
      </c>
      <c r="Z16" t="str">
        <f t="shared" si="1"/>
        <v>Retail</v>
      </c>
      <c r="AA16" s="1">
        <f t="shared" si="2"/>
        <v>7.0000000000000007E-2</v>
      </c>
      <c r="AB16">
        <f t="shared" si="4"/>
        <v>0</v>
      </c>
      <c r="AC16" s="18">
        <f t="shared" si="3"/>
        <v>45733</v>
      </c>
      <c r="AH16" t="s">
        <v>25</v>
      </c>
      <c r="AI16" t="s">
        <v>14</v>
      </c>
      <c r="AJ16" s="1">
        <v>0.4</v>
      </c>
      <c r="AK16" t="s">
        <v>13</v>
      </c>
      <c r="AL16" s="27">
        <v>45754</v>
      </c>
    </row>
    <row r="17" spans="1:38">
      <c r="A17" t="s">
        <v>65</v>
      </c>
      <c r="B17">
        <v>16</v>
      </c>
      <c r="C17">
        <v>0</v>
      </c>
      <c r="D17" s="18">
        <v>45824</v>
      </c>
      <c r="E17" s="18">
        <v>45830</v>
      </c>
      <c r="F17" s="18">
        <v>45842</v>
      </c>
      <c r="G17" t="s">
        <v>26</v>
      </c>
      <c r="H17">
        <v>25</v>
      </c>
      <c r="I17" t="s">
        <v>156</v>
      </c>
      <c r="J17">
        <v>236061.45</v>
      </c>
      <c r="K17" t="s">
        <v>131</v>
      </c>
      <c r="L17">
        <v>203012.84700000001</v>
      </c>
      <c r="M17">
        <v>236061.45</v>
      </c>
      <c r="N17">
        <v>29983.96</v>
      </c>
      <c r="O17">
        <v>25786.205599999998</v>
      </c>
      <c r="P17">
        <v>29983.96</v>
      </c>
      <c r="Q17">
        <v>0.12701760494989756</v>
      </c>
      <c r="R17">
        <v>6</v>
      </c>
      <c r="S17">
        <v>2025</v>
      </c>
      <c r="T17">
        <v>6</v>
      </c>
      <c r="U17">
        <v>2025</v>
      </c>
      <c r="V17">
        <v>45887</v>
      </c>
      <c r="W17" t="s">
        <v>160</v>
      </c>
      <c r="X17">
        <v>2025</v>
      </c>
      <c r="Y17" t="str">
        <f t="shared" si="0"/>
        <v>Madrid</v>
      </c>
      <c r="Z17" t="str">
        <f t="shared" si="1"/>
        <v>Retail</v>
      </c>
      <c r="AA17" s="1">
        <f t="shared" si="2"/>
        <v>7.0000000000000007E-2</v>
      </c>
      <c r="AB17">
        <f t="shared" si="4"/>
        <v>23981.171207999996</v>
      </c>
      <c r="AC17" s="18">
        <f t="shared" si="3"/>
        <v>45733</v>
      </c>
      <c r="AH17" t="s">
        <v>58</v>
      </c>
      <c r="AI17" t="s">
        <v>14</v>
      </c>
      <c r="AJ17" s="1">
        <v>0.5</v>
      </c>
      <c r="AK17" t="s">
        <v>31</v>
      </c>
      <c r="AL17" s="27">
        <v>45762</v>
      </c>
    </row>
    <row r="18" spans="1:38">
      <c r="A18" t="s">
        <v>65</v>
      </c>
      <c r="B18">
        <v>17</v>
      </c>
      <c r="C18">
        <v>1</v>
      </c>
      <c r="D18" s="18">
        <v>45825</v>
      </c>
      <c r="E18" s="18">
        <v>45892</v>
      </c>
      <c r="F18" s="18">
        <v>45904</v>
      </c>
      <c r="G18" t="s">
        <v>24</v>
      </c>
      <c r="H18">
        <v>25</v>
      </c>
      <c r="I18" t="s">
        <v>155</v>
      </c>
      <c r="J18">
        <v>27467</v>
      </c>
      <c r="K18" t="s">
        <v>151</v>
      </c>
      <c r="L18">
        <v>27467</v>
      </c>
      <c r="M18">
        <v>31861.719999999998</v>
      </c>
      <c r="N18">
        <v>4626.46</v>
      </c>
      <c r="O18">
        <v>4626.46</v>
      </c>
      <c r="P18">
        <v>5366.6935999999996</v>
      </c>
      <c r="Q18">
        <v>0.16843703353114647</v>
      </c>
      <c r="R18">
        <v>6</v>
      </c>
      <c r="S18">
        <v>2025</v>
      </c>
      <c r="T18">
        <v>8</v>
      </c>
      <c r="U18">
        <v>2025</v>
      </c>
      <c r="V18">
        <v>45949</v>
      </c>
      <c r="W18" t="s">
        <v>161</v>
      </c>
      <c r="X18">
        <v>2025</v>
      </c>
      <c r="Y18" t="str">
        <f t="shared" si="0"/>
        <v>Madrid</v>
      </c>
      <c r="Z18" t="str">
        <f t="shared" si="1"/>
        <v>Retail</v>
      </c>
      <c r="AA18" s="1">
        <f t="shared" si="2"/>
        <v>7.0000000000000007E-2</v>
      </c>
      <c r="AB18">
        <f t="shared" si="4"/>
        <v>4302.6077999999998</v>
      </c>
      <c r="AC18" s="18">
        <f t="shared" si="3"/>
        <v>45733</v>
      </c>
      <c r="AH18" t="s">
        <v>87</v>
      </c>
      <c r="AI18" t="s">
        <v>14</v>
      </c>
      <c r="AJ18" s="1">
        <v>0.4</v>
      </c>
      <c r="AK18" t="s">
        <v>13</v>
      </c>
      <c r="AL18" s="27">
        <v>45769</v>
      </c>
    </row>
    <row r="19" spans="1:38">
      <c r="A19" t="s">
        <v>65</v>
      </c>
      <c r="B19">
        <v>19</v>
      </c>
      <c r="C19">
        <v>1</v>
      </c>
      <c r="D19" s="18">
        <v>45828</v>
      </c>
      <c r="E19" s="18">
        <v>45841</v>
      </c>
      <c r="F19" s="18">
        <v>45847</v>
      </c>
      <c r="G19" t="s">
        <v>25</v>
      </c>
      <c r="H19">
        <v>25</v>
      </c>
      <c r="I19" t="s">
        <v>162</v>
      </c>
      <c r="J19">
        <v>28496.6</v>
      </c>
      <c r="K19" t="s">
        <v>151</v>
      </c>
      <c r="L19">
        <v>28496.6</v>
      </c>
      <c r="M19">
        <v>33056.055999999997</v>
      </c>
      <c r="N19">
        <v>3929.8</v>
      </c>
      <c r="O19">
        <v>3929.8</v>
      </c>
      <c r="P19">
        <v>4558.5680000000002</v>
      </c>
      <c r="Q19">
        <v>0.13790417102391164</v>
      </c>
      <c r="R19">
        <v>6</v>
      </c>
      <c r="S19">
        <v>2025</v>
      </c>
      <c r="T19">
        <v>7</v>
      </c>
      <c r="U19">
        <v>2025</v>
      </c>
      <c r="V19">
        <v>45892</v>
      </c>
      <c r="W19" t="s">
        <v>160</v>
      </c>
      <c r="X19">
        <v>2025</v>
      </c>
      <c r="Y19" t="str">
        <f t="shared" si="0"/>
        <v>Madrid</v>
      </c>
      <c r="Z19" t="str">
        <f t="shared" si="1"/>
        <v>IC</v>
      </c>
      <c r="AA19" s="1">
        <f t="shared" si="2"/>
        <v>0.4</v>
      </c>
      <c r="AB19">
        <f t="shared" si="4"/>
        <v>2357.88</v>
      </c>
      <c r="AC19" s="18">
        <f t="shared" si="3"/>
        <v>45754</v>
      </c>
      <c r="AH19" t="s">
        <v>33</v>
      </c>
      <c r="AI19" t="s">
        <v>14</v>
      </c>
      <c r="AJ19" s="1">
        <v>0.5</v>
      </c>
      <c r="AK19" t="s">
        <v>31</v>
      </c>
      <c r="AL19" s="27">
        <v>45777</v>
      </c>
    </row>
    <row r="20" spans="1:38">
      <c r="A20" t="s">
        <v>65</v>
      </c>
      <c r="B20">
        <v>20</v>
      </c>
      <c r="C20">
        <v>0</v>
      </c>
      <c r="D20" s="18">
        <v>45832</v>
      </c>
      <c r="E20" s="18">
        <v>45833</v>
      </c>
      <c r="F20" s="18">
        <v>45836</v>
      </c>
      <c r="G20" t="s">
        <v>29</v>
      </c>
      <c r="H20">
        <v>26</v>
      </c>
      <c r="I20" t="s">
        <v>149</v>
      </c>
      <c r="J20">
        <v>7014</v>
      </c>
      <c r="K20" t="s">
        <v>163</v>
      </c>
      <c r="L20">
        <v>8066.0999999999995</v>
      </c>
      <c r="M20">
        <v>9398.76</v>
      </c>
      <c r="N20">
        <v>701.4</v>
      </c>
      <c r="O20">
        <v>806.6099999999999</v>
      </c>
      <c r="P20">
        <v>939.87599999999998</v>
      </c>
      <c r="Q20">
        <v>9.9999999999999992E-2</v>
      </c>
      <c r="R20">
        <v>6</v>
      </c>
      <c r="S20">
        <v>2025</v>
      </c>
      <c r="T20">
        <v>6</v>
      </c>
      <c r="U20">
        <v>2025</v>
      </c>
      <c r="V20">
        <v>45881</v>
      </c>
      <c r="W20" t="s">
        <v>160</v>
      </c>
      <c r="X20">
        <v>2025</v>
      </c>
      <c r="Y20" t="str">
        <f t="shared" si="0"/>
        <v>Madrid</v>
      </c>
      <c r="Z20" t="str">
        <f t="shared" si="1"/>
        <v>Retail</v>
      </c>
      <c r="AA20" s="1">
        <f t="shared" si="2"/>
        <v>7.0000000000000007E-2</v>
      </c>
      <c r="AB20">
        <f t="shared" si="4"/>
        <v>750.14729999999986</v>
      </c>
      <c r="AC20" s="18">
        <f t="shared" si="3"/>
        <v>45733</v>
      </c>
      <c r="AH20" t="s">
        <v>18</v>
      </c>
      <c r="AI20" t="s">
        <v>14</v>
      </c>
      <c r="AJ20" s="1">
        <v>0.4</v>
      </c>
      <c r="AK20" t="s">
        <v>13</v>
      </c>
      <c r="AL20" s="27">
        <v>45778</v>
      </c>
    </row>
    <row r="21" spans="1:38">
      <c r="A21" t="s">
        <v>65</v>
      </c>
      <c r="B21">
        <v>21</v>
      </c>
      <c r="C21">
        <v>0</v>
      </c>
      <c r="D21" s="18">
        <v>45835</v>
      </c>
      <c r="E21" s="18">
        <v>45950</v>
      </c>
      <c r="F21" s="18">
        <v>45969</v>
      </c>
      <c r="G21" t="s">
        <v>26</v>
      </c>
      <c r="H21">
        <v>26</v>
      </c>
      <c r="J21">
        <v>42561.7</v>
      </c>
      <c r="K21" t="s">
        <v>151</v>
      </c>
      <c r="L21">
        <v>42561.7</v>
      </c>
      <c r="M21">
        <v>49371.571999999993</v>
      </c>
      <c r="N21">
        <v>4194.62</v>
      </c>
      <c r="O21">
        <v>4194.62</v>
      </c>
      <c r="P21">
        <v>4865.7591999999995</v>
      </c>
      <c r="Q21">
        <v>9.8553864154862239E-2</v>
      </c>
      <c r="R21">
        <v>6</v>
      </c>
      <c r="S21">
        <v>2025</v>
      </c>
      <c r="T21">
        <v>10</v>
      </c>
      <c r="U21">
        <v>2025</v>
      </c>
      <c r="V21">
        <v>46014</v>
      </c>
      <c r="W21" t="s">
        <v>132</v>
      </c>
      <c r="X21">
        <v>2025</v>
      </c>
      <c r="Y21" t="str">
        <f t="shared" si="0"/>
        <v>Madrid</v>
      </c>
      <c r="Z21" t="str">
        <f t="shared" si="1"/>
        <v>Retail</v>
      </c>
      <c r="AA21" s="1">
        <f t="shared" si="2"/>
        <v>7.0000000000000007E-2</v>
      </c>
      <c r="AB21">
        <f t="shared" si="4"/>
        <v>3900.9965999999999</v>
      </c>
      <c r="AC21" s="18">
        <f t="shared" si="3"/>
        <v>45733</v>
      </c>
      <c r="AH21" t="s">
        <v>16</v>
      </c>
      <c r="AI21" t="s">
        <v>14</v>
      </c>
      <c r="AJ21" s="1">
        <v>0.4</v>
      </c>
      <c r="AK21" t="s">
        <v>13</v>
      </c>
      <c r="AL21" s="27">
        <v>45778</v>
      </c>
    </row>
    <row r="22" spans="1:38">
      <c r="A22" t="s">
        <v>65</v>
      </c>
      <c r="B22">
        <v>22</v>
      </c>
      <c r="C22">
        <v>1</v>
      </c>
      <c r="D22" s="18">
        <v>45839</v>
      </c>
      <c r="E22" s="18">
        <v>45865</v>
      </c>
      <c r="F22" s="18">
        <v>45869</v>
      </c>
      <c r="G22" t="s">
        <v>25</v>
      </c>
      <c r="H22">
        <v>27</v>
      </c>
      <c r="J22">
        <v>6222</v>
      </c>
      <c r="K22" t="s">
        <v>151</v>
      </c>
      <c r="L22">
        <v>6222</v>
      </c>
      <c r="M22">
        <v>7217.5199999999995</v>
      </c>
      <c r="N22">
        <v>1196.3</v>
      </c>
      <c r="O22">
        <v>1196.3</v>
      </c>
      <c r="P22">
        <v>1387.7079999999999</v>
      </c>
      <c r="Q22">
        <v>0.19226936676309866</v>
      </c>
      <c r="R22">
        <v>7</v>
      </c>
      <c r="S22">
        <v>2025</v>
      </c>
      <c r="T22">
        <v>7</v>
      </c>
      <c r="U22">
        <v>2025</v>
      </c>
      <c r="V22">
        <v>45914</v>
      </c>
      <c r="W22" t="s">
        <v>153</v>
      </c>
      <c r="X22">
        <v>2025</v>
      </c>
      <c r="Y22" t="str">
        <f t="shared" si="0"/>
        <v>Madrid</v>
      </c>
      <c r="Z22" t="str">
        <f t="shared" si="1"/>
        <v>IC</v>
      </c>
      <c r="AA22" s="1">
        <f t="shared" si="2"/>
        <v>0.4</v>
      </c>
      <c r="AB22">
        <f t="shared" si="4"/>
        <v>717.78</v>
      </c>
      <c r="AC22" s="18">
        <f t="shared" si="3"/>
        <v>45754</v>
      </c>
      <c r="AH22" t="s">
        <v>48</v>
      </c>
      <c r="AI22" t="s">
        <v>14</v>
      </c>
      <c r="AJ22" s="1">
        <v>0.5</v>
      </c>
      <c r="AK22" t="s">
        <v>31</v>
      </c>
      <c r="AL22" s="27">
        <v>45793</v>
      </c>
    </row>
    <row r="23" spans="1:38">
      <c r="A23" t="s">
        <v>65</v>
      </c>
      <c r="B23">
        <v>23</v>
      </c>
      <c r="C23">
        <v>0</v>
      </c>
      <c r="D23" s="18">
        <v>45841</v>
      </c>
      <c r="E23" s="18">
        <v>46017</v>
      </c>
      <c r="F23" s="18">
        <v>46024</v>
      </c>
      <c r="G23" t="s">
        <v>27</v>
      </c>
      <c r="H23">
        <v>27</v>
      </c>
      <c r="I23" t="s">
        <v>158</v>
      </c>
      <c r="J23">
        <v>32543.83</v>
      </c>
      <c r="K23" t="s">
        <v>151</v>
      </c>
      <c r="L23">
        <v>32543.83</v>
      </c>
      <c r="M23">
        <v>37750.842799999999</v>
      </c>
      <c r="N23">
        <v>1724.96</v>
      </c>
      <c r="O23">
        <v>1724.96</v>
      </c>
      <c r="P23">
        <v>2000.9535999999998</v>
      </c>
      <c r="Q23">
        <v>5.3004210014617206E-2</v>
      </c>
      <c r="R23">
        <v>7</v>
      </c>
      <c r="S23">
        <v>2025</v>
      </c>
      <c r="T23">
        <v>12</v>
      </c>
      <c r="U23">
        <v>2025</v>
      </c>
      <c r="V23">
        <v>46069</v>
      </c>
      <c r="W23" t="s">
        <v>164</v>
      </c>
      <c r="X23">
        <v>2026</v>
      </c>
      <c r="Y23" t="str">
        <f t="shared" si="0"/>
        <v>Madrid</v>
      </c>
      <c r="Z23" t="str">
        <f t="shared" si="1"/>
        <v>Retail</v>
      </c>
      <c r="AA23" s="1">
        <f t="shared" si="2"/>
        <v>7.0000000000000007E-2</v>
      </c>
      <c r="AB23">
        <f t="shared" si="4"/>
        <v>1604.2128</v>
      </c>
      <c r="AC23" s="18">
        <f t="shared" si="3"/>
        <v>45810</v>
      </c>
      <c r="AH23" t="s">
        <v>17</v>
      </c>
      <c r="AI23" t="s">
        <v>14</v>
      </c>
      <c r="AJ23" s="1">
        <v>0.4</v>
      </c>
      <c r="AK23" t="s">
        <v>13</v>
      </c>
      <c r="AL23" s="27">
        <v>45804</v>
      </c>
    </row>
    <row r="24" spans="1:38">
      <c r="A24" t="s">
        <v>65</v>
      </c>
      <c r="B24">
        <v>24</v>
      </c>
      <c r="C24">
        <v>1</v>
      </c>
      <c r="D24" s="18">
        <v>45845</v>
      </c>
      <c r="E24" s="18">
        <v>45902</v>
      </c>
      <c r="F24" s="18">
        <v>45903</v>
      </c>
      <c r="G24" t="s">
        <v>29</v>
      </c>
      <c r="H24">
        <v>28</v>
      </c>
      <c r="J24">
        <v>2400</v>
      </c>
      <c r="K24" t="s">
        <v>151</v>
      </c>
      <c r="L24">
        <v>2400</v>
      </c>
      <c r="M24">
        <v>2784</v>
      </c>
      <c r="N24">
        <v>183.19</v>
      </c>
      <c r="O24">
        <v>183.19</v>
      </c>
      <c r="P24">
        <v>212.50039999999998</v>
      </c>
      <c r="Q24">
        <v>7.632916666666667E-2</v>
      </c>
      <c r="R24">
        <v>7</v>
      </c>
      <c r="S24">
        <v>2025</v>
      </c>
      <c r="T24">
        <v>9</v>
      </c>
      <c r="U24">
        <v>2025</v>
      </c>
      <c r="V24">
        <v>45948</v>
      </c>
      <c r="W24" t="s">
        <v>161</v>
      </c>
      <c r="X24">
        <v>2025</v>
      </c>
      <c r="Y24" t="str">
        <f t="shared" si="0"/>
        <v>Madrid</v>
      </c>
      <c r="Z24" t="str">
        <f t="shared" si="1"/>
        <v>Retail</v>
      </c>
      <c r="AA24" s="1">
        <f t="shared" si="2"/>
        <v>7.0000000000000007E-2</v>
      </c>
      <c r="AB24">
        <f t="shared" si="4"/>
        <v>170.36670000000001</v>
      </c>
      <c r="AC24" s="18">
        <f t="shared" si="3"/>
        <v>45733</v>
      </c>
      <c r="AH24" t="s">
        <v>37</v>
      </c>
      <c r="AI24" t="s">
        <v>14</v>
      </c>
      <c r="AJ24" s="1">
        <v>0.6</v>
      </c>
      <c r="AK24" t="s">
        <v>31</v>
      </c>
      <c r="AL24" s="27">
        <v>45807</v>
      </c>
    </row>
    <row r="25" spans="1:38">
      <c r="A25" t="s">
        <v>65</v>
      </c>
      <c r="B25">
        <v>25</v>
      </c>
      <c r="C25">
        <v>1</v>
      </c>
      <c r="D25" s="18">
        <v>45848</v>
      </c>
      <c r="E25" s="18">
        <v>45855</v>
      </c>
      <c r="F25" s="18">
        <v>45860</v>
      </c>
      <c r="G25" t="s">
        <v>27</v>
      </c>
      <c r="H25">
        <v>28</v>
      </c>
      <c r="I25" t="s">
        <v>149</v>
      </c>
      <c r="J25">
        <v>2600</v>
      </c>
      <c r="K25" t="s">
        <v>151</v>
      </c>
      <c r="L25">
        <v>2600</v>
      </c>
      <c r="M25">
        <v>3016</v>
      </c>
      <c r="N25">
        <v>1115</v>
      </c>
      <c r="O25">
        <v>1115</v>
      </c>
      <c r="P25">
        <v>1293.3999999999999</v>
      </c>
      <c r="Q25">
        <v>0.42884615384615382</v>
      </c>
      <c r="R25">
        <v>7</v>
      </c>
      <c r="S25">
        <v>2025</v>
      </c>
      <c r="T25">
        <v>7</v>
      </c>
      <c r="U25">
        <v>2025</v>
      </c>
      <c r="V25">
        <v>45905</v>
      </c>
      <c r="W25" t="s">
        <v>153</v>
      </c>
      <c r="X25">
        <v>2025</v>
      </c>
      <c r="Y25" t="str">
        <f t="shared" si="0"/>
        <v>Madrid</v>
      </c>
      <c r="Z25" t="str">
        <f t="shared" si="1"/>
        <v>Retail</v>
      </c>
      <c r="AA25" s="1">
        <f t="shared" si="2"/>
        <v>7.0000000000000007E-2</v>
      </c>
      <c r="AB25">
        <f t="shared" si="4"/>
        <v>1036.95</v>
      </c>
      <c r="AC25" s="18">
        <f t="shared" si="3"/>
        <v>45810</v>
      </c>
      <c r="AH25" t="s">
        <v>88</v>
      </c>
      <c r="AI25" t="s">
        <v>14</v>
      </c>
      <c r="AJ25" s="1">
        <v>0.5</v>
      </c>
      <c r="AK25" t="s">
        <v>31</v>
      </c>
      <c r="AL25" s="27">
        <v>45814</v>
      </c>
    </row>
    <row r="26" spans="1:38">
      <c r="A26" t="s">
        <v>65</v>
      </c>
      <c r="B26">
        <v>26</v>
      </c>
      <c r="C26">
        <v>1</v>
      </c>
      <c r="D26" s="18">
        <v>45849</v>
      </c>
      <c r="E26" s="18">
        <v>45858</v>
      </c>
      <c r="F26" s="18">
        <v>45864</v>
      </c>
      <c r="G26" t="s">
        <v>27</v>
      </c>
      <c r="H26">
        <v>28</v>
      </c>
      <c r="I26" t="s">
        <v>149</v>
      </c>
      <c r="J26">
        <v>1536</v>
      </c>
      <c r="K26" t="s">
        <v>151</v>
      </c>
      <c r="L26">
        <v>1536</v>
      </c>
      <c r="M26">
        <v>1781.7599999999998</v>
      </c>
      <c r="N26">
        <v>120</v>
      </c>
      <c r="O26">
        <v>120</v>
      </c>
      <c r="P26">
        <v>139.19999999999999</v>
      </c>
      <c r="Q26">
        <v>7.8125E-2</v>
      </c>
      <c r="R26">
        <v>7</v>
      </c>
      <c r="S26">
        <v>2025</v>
      </c>
      <c r="T26">
        <v>7</v>
      </c>
      <c r="U26">
        <v>2025</v>
      </c>
      <c r="V26">
        <v>45909</v>
      </c>
      <c r="W26" t="s">
        <v>153</v>
      </c>
      <c r="X26">
        <v>2025</v>
      </c>
      <c r="Y26" t="str">
        <f t="shared" si="0"/>
        <v>Madrid</v>
      </c>
      <c r="Z26" t="str">
        <f t="shared" si="1"/>
        <v>Retail</v>
      </c>
      <c r="AA26" s="1">
        <f t="shared" si="2"/>
        <v>7.0000000000000007E-2</v>
      </c>
      <c r="AB26">
        <f t="shared" si="4"/>
        <v>111.6</v>
      </c>
      <c r="AC26" s="18">
        <f t="shared" si="3"/>
        <v>45810</v>
      </c>
      <c r="AH26" t="s">
        <v>19</v>
      </c>
      <c r="AI26" t="s">
        <v>14</v>
      </c>
      <c r="AJ26" s="1">
        <v>0.4</v>
      </c>
      <c r="AK26" t="s">
        <v>13</v>
      </c>
      <c r="AL26" s="27">
        <v>45824</v>
      </c>
    </row>
    <row r="27" spans="1:38">
      <c r="A27" t="s">
        <v>65</v>
      </c>
      <c r="B27">
        <v>27</v>
      </c>
      <c r="C27">
        <v>0</v>
      </c>
      <c r="D27" s="18">
        <v>45852</v>
      </c>
      <c r="E27" s="18">
        <v>45924</v>
      </c>
      <c r="F27" s="18">
        <v>45950</v>
      </c>
      <c r="G27" t="s">
        <v>19</v>
      </c>
      <c r="H27">
        <v>29</v>
      </c>
      <c r="I27" t="s">
        <v>165</v>
      </c>
      <c r="J27">
        <v>45963.05</v>
      </c>
      <c r="K27" t="s">
        <v>151</v>
      </c>
      <c r="L27">
        <v>45963.05</v>
      </c>
      <c r="M27">
        <v>53317.137999999999</v>
      </c>
      <c r="N27">
        <v>8595.74</v>
      </c>
      <c r="O27">
        <v>8595.74</v>
      </c>
      <c r="P27">
        <v>9971.0583999999999</v>
      </c>
      <c r="Q27">
        <v>0.18701413417952026</v>
      </c>
      <c r="R27">
        <v>7</v>
      </c>
      <c r="S27">
        <v>2025</v>
      </c>
      <c r="T27">
        <v>9</v>
      </c>
      <c r="U27">
        <v>2025</v>
      </c>
      <c r="V27">
        <v>45995</v>
      </c>
      <c r="W27" t="s">
        <v>132</v>
      </c>
      <c r="X27">
        <v>2025</v>
      </c>
      <c r="Y27" t="str">
        <f t="shared" si="0"/>
        <v>Madrid</v>
      </c>
      <c r="Z27" t="str">
        <f t="shared" si="1"/>
        <v>IC</v>
      </c>
      <c r="AA27" s="1">
        <f t="shared" si="2"/>
        <v>0.4</v>
      </c>
      <c r="AB27">
        <f t="shared" si="4"/>
        <v>5157.4439999999995</v>
      </c>
      <c r="AC27" s="18">
        <f t="shared" si="3"/>
        <v>45824</v>
      </c>
      <c r="AH27" t="s">
        <v>23</v>
      </c>
      <c r="AI27" t="s">
        <v>14</v>
      </c>
      <c r="AJ27" s="1">
        <v>0.4</v>
      </c>
      <c r="AK27" t="s">
        <v>13</v>
      </c>
      <c r="AL27" s="27">
        <v>45824</v>
      </c>
    </row>
    <row r="28" spans="1:38">
      <c r="A28" t="s">
        <v>65</v>
      </c>
      <c r="B28">
        <v>28</v>
      </c>
      <c r="C28">
        <v>1</v>
      </c>
      <c r="D28" s="18">
        <v>45854</v>
      </c>
      <c r="E28" s="18">
        <v>45913</v>
      </c>
      <c r="F28" s="18">
        <v>45914</v>
      </c>
      <c r="G28" t="s">
        <v>25</v>
      </c>
      <c r="H28">
        <v>29</v>
      </c>
      <c r="I28" t="s">
        <v>166</v>
      </c>
      <c r="J28">
        <v>5240</v>
      </c>
      <c r="K28" t="s">
        <v>151</v>
      </c>
      <c r="L28">
        <v>5240</v>
      </c>
      <c r="M28">
        <v>6078.4</v>
      </c>
      <c r="N28">
        <v>254.28</v>
      </c>
      <c r="O28">
        <v>254.28</v>
      </c>
      <c r="P28">
        <v>294.96479999999997</v>
      </c>
      <c r="Q28">
        <v>4.8526717557251908E-2</v>
      </c>
      <c r="R28">
        <v>7</v>
      </c>
      <c r="S28">
        <v>2025</v>
      </c>
      <c r="T28">
        <v>9</v>
      </c>
      <c r="U28">
        <v>2025</v>
      </c>
      <c r="V28">
        <v>45959</v>
      </c>
      <c r="W28" t="s">
        <v>161</v>
      </c>
      <c r="X28">
        <v>2025</v>
      </c>
      <c r="Y28" t="str">
        <f t="shared" si="0"/>
        <v>Madrid</v>
      </c>
      <c r="Z28" t="str">
        <f t="shared" si="1"/>
        <v>IC</v>
      </c>
      <c r="AA28" s="1">
        <f t="shared" si="2"/>
        <v>0.4</v>
      </c>
      <c r="AB28">
        <f t="shared" si="4"/>
        <v>152.56799999999998</v>
      </c>
      <c r="AC28" s="18">
        <f t="shared" si="3"/>
        <v>45754</v>
      </c>
      <c r="AH28" t="s">
        <v>42</v>
      </c>
      <c r="AI28" t="s">
        <v>14</v>
      </c>
      <c r="AJ28" s="1">
        <v>0.5</v>
      </c>
      <c r="AK28" t="s">
        <v>31</v>
      </c>
      <c r="AL28" s="27">
        <v>45831</v>
      </c>
    </row>
    <row r="29" spans="1:38">
      <c r="A29" t="s">
        <v>65</v>
      </c>
      <c r="B29">
        <v>29</v>
      </c>
      <c r="C29">
        <v>0</v>
      </c>
      <c r="D29" s="18">
        <v>45856</v>
      </c>
      <c r="E29" s="18">
        <v>45857</v>
      </c>
      <c r="F29" s="18">
        <v>45857</v>
      </c>
      <c r="G29" t="s">
        <v>29</v>
      </c>
      <c r="H29">
        <v>29</v>
      </c>
      <c r="I29" t="s">
        <v>149</v>
      </c>
      <c r="J29">
        <v>197.41</v>
      </c>
      <c r="K29" t="s">
        <v>151</v>
      </c>
      <c r="L29">
        <v>197.41</v>
      </c>
      <c r="M29">
        <v>228.99559999999997</v>
      </c>
      <c r="N29">
        <v>0</v>
      </c>
      <c r="O29">
        <v>0</v>
      </c>
      <c r="P29">
        <v>0</v>
      </c>
      <c r="Q29">
        <v>0</v>
      </c>
      <c r="R29">
        <v>7</v>
      </c>
      <c r="S29">
        <v>2025</v>
      </c>
      <c r="T29">
        <v>7</v>
      </c>
      <c r="U29">
        <v>2025</v>
      </c>
      <c r="V29">
        <v>45902</v>
      </c>
      <c r="W29" t="s">
        <v>153</v>
      </c>
      <c r="X29">
        <v>2025</v>
      </c>
      <c r="Y29" t="str">
        <f t="shared" si="0"/>
        <v>Madrid</v>
      </c>
      <c r="Z29" t="str">
        <f t="shared" si="1"/>
        <v>Retail</v>
      </c>
      <c r="AA29" s="1">
        <f t="shared" si="2"/>
        <v>7.0000000000000007E-2</v>
      </c>
      <c r="AB29">
        <f t="shared" si="4"/>
        <v>0</v>
      </c>
      <c r="AC29" s="18">
        <f t="shared" si="3"/>
        <v>45733</v>
      </c>
      <c r="AH29" t="s">
        <v>47</v>
      </c>
      <c r="AI29" t="s">
        <v>14</v>
      </c>
      <c r="AJ29" s="1">
        <v>0.65</v>
      </c>
      <c r="AK29" t="s">
        <v>31</v>
      </c>
      <c r="AL29" s="27">
        <v>45852</v>
      </c>
    </row>
    <row r="30" spans="1:38">
      <c r="A30" t="s">
        <v>65</v>
      </c>
      <c r="B30">
        <v>30</v>
      </c>
      <c r="C30">
        <v>0</v>
      </c>
      <c r="D30" s="18">
        <v>45856</v>
      </c>
      <c r="E30" s="18">
        <v>46017</v>
      </c>
      <c r="F30" s="18">
        <v>46027</v>
      </c>
      <c r="G30" t="s">
        <v>23</v>
      </c>
      <c r="H30">
        <v>29</v>
      </c>
      <c r="J30">
        <v>78838.929999999993</v>
      </c>
      <c r="K30" t="s">
        <v>151</v>
      </c>
      <c r="L30">
        <v>78838.929999999993</v>
      </c>
      <c r="M30">
        <v>91453.15879999999</v>
      </c>
      <c r="N30">
        <v>9227.17</v>
      </c>
      <c r="O30">
        <v>9227.17</v>
      </c>
      <c r="P30">
        <v>10703.5172</v>
      </c>
      <c r="Q30">
        <v>0.11703824493812892</v>
      </c>
      <c r="R30">
        <v>7</v>
      </c>
      <c r="S30">
        <v>2025</v>
      </c>
      <c r="T30">
        <v>12</v>
      </c>
      <c r="U30">
        <v>2025</v>
      </c>
      <c r="V30">
        <v>46072</v>
      </c>
      <c r="W30" t="s">
        <v>164</v>
      </c>
      <c r="X30">
        <v>2026</v>
      </c>
      <c r="Y30" t="str">
        <f t="shared" si="0"/>
        <v>Madrid</v>
      </c>
      <c r="Z30" t="str">
        <f t="shared" si="1"/>
        <v>IC</v>
      </c>
      <c r="AA30" s="1">
        <f t="shared" si="2"/>
        <v>0.4</v>
      </c>
      <c r="AB30">
        <f t="shared" si="4"/>
        <v>5536.3019999999997</v>
      </c>
      <c r="AC30" s="18">
        <f t="shared" si="3"/>
        <v>45824</v>
      </c>
      <c r="AH30" t="s">
        <v>21</v>
      </c>
      <c r="AI30" t="s">
        <v>14</v>
      </c>
      <c r="AJ30" s="1">
        <v>0.4</v>
      </c>
      <c r="AK30" t="s">
        <v>13</v>
      </c>
      <c r="AL30" s="27">
        <v>45861</v>
      </c>
    </row>
    <row r="31" spans="1:38">
      <c r="A31" t="s">
        <v>65</v>
      </c>
      <c r="B31">
        <v>31</v>
      </c>
      <c r="C31">
        <v>0</v>
      </c>
      <c r="D31" s="18">
        <v>45862</v>
      </c>
      <c r="E31" s="18">
        <v>45950</v>
      </c>
      <c r="F31" s="18">
        <v>45990</v>
      </c>
      <c r="G31" t="s">
        <v>29</v>
      </c>
      <c r="H31">
        <v>30</v>
      </c>
      <c r="J31">
        <v>1894.45</v>
      </c>
      <c r="K31" t="s">
        <v>151</v>
      </c>
      <c r="L31">
        <v>1894.45</v>
      </c>
      <c r="M31">
        <v>2197.5619999999999</v>
      </c>
      <c r="N31">
        <v>0</v>
      </c>
      <c r="O31">
        <v>0</v>
      </c>
      <c r="P31">
        <v>0</v>
      </c>
      <c r="Q31">
        <v>0</v>
      </c>
      <c r="R31">
        <v>7</v>
      </c>
      <c r="S31">
        <v>2025</v>
      </c>
      <c r="T31">
        <v>10</v>
      </c>
      <c r="U31">
        <v>2025</v>
      </c>
      <c r="V31">
        <v>46035</v>
      </c>
      <c r="W31" t="s">
        <v>157</v>
      </c>
      <c r="X31">
        <v>2026</v>
      </c>
      <c r="Y31" t="str">
        <f t="shared" si="0"/>
        <v>Madrid</v>
      </c>
      <c r="Z31" t="str">
        <f t="shared" si="1"/>
        <v>Retail</v>
      </c>
      <c r="AA31" s="1">
        <f t="shared" si="2"/>
        <v>7.0000000000000007E-2</v>
      </c>
      <c r="AB31">
        <f t="shared" si="4"/>
        <v>0</v>
      </c>
      <c r="AC31" s="18">
        <f t="shared" si="3"/>
        <v>45733</v>
      </c>
      <c r="AH31" t="s">
        <v>30</v>
      </c>
      <c r="AI31" t="s">
        <v>28</v>
      </c>
      <c r="AJ31" s="1">
        <v>0.2</v>
      </c>
      <c r="AK31" t="s">
        <v>13</v>
      </c>
      <c r="AL31" s="27">
        <v>45748</v>
      </c>
    </row>
    <row r="32" spans="1:38">
      <c r="A32" t="s">
        <v>65</v>
      </c>
      <c r="B32">
        <v>32</v>
      </c>
      <c r="C32">
        <v>0</v>
      </c>
      <c r="D32" s="18">
        <v>45862</v>
      </c>
      <c r="E32" s="18">
        <v>46000</v>
      </c>
      <c r="F32" s="18">
        <v>46008</v>
      </c>
      <c r="G32" t="s">
        <v>24</v>
      </c>
      <c r="H32">
        <v>30</v>
      </c>
      <c r="J32">
        <v>4782.34</v>
      </c>
      <c r="K32" t="s">
        <v>151</v>
      </c>
      <c r="L32">
        <v>4782.34</v>
      </c>
      <c r="M32">
        <v>5547.5144</v>
      </c>
      <c r="N32">
        <v>0</v>
      </c>
      <c r="O32">
        <v>0</v>
      </c>
      <c r="P32">
        <v>0</v>
      </c>
      <c r="Q32">
        <v>0</v>
      </c>
      <c r="R32">
        <v>7</v>
      </c>
      <c r="S32">
        <v>2025</v>
      </c>
      <c r="T32">
        <v>12</v>
      </c>
      <c r="U32">
        <v>2025</v>
      </c>
      <c r="V32">
        <v>46053</v>
      </c>
      <c r="W32" t="s">
        <v>157</v>
      </c>
      <c r="X32">
        <v>2026</v>
      </c>
      <c r="Y32" t="str">
        <f t="shared" si="0"/>
        <v>Madrid</v>
      </c>
      <c r="Z32" t="str">
        <f t="shared" si="1"/>
        <v>Retail</v>
      </c>
      <c r="AA32" s="1">
        <f t="shared" si="2"/>
        <v>7.0000000000000007E-2</v>
      </c>
      <c r="AB32">
        <f t="shared" si="4"/>
        <v>0</v>
      </c>
      <c r="AC32" s="18">
        <f t="shared" si="3"/>
        <v>45733</v>
      </c>
      <c r="AH32" t="s">
        <v>32</v>
      </c>
      <c r="AI32" t="s">
        <v>28</v>
      </c>
      <c r="AJ32" s="1">
        <v>0.2</v>
      </c>
      <c r="AK32" t="s">
        <v>13</v>
      </c>
      <c r="AL32" s="27">
        <v>45809</v>
      </c>
    </row>
    <row r="33" spans="1:38">
      <c r="A33" t="s">
        <v>65</v>
      </c>
      <c r="B33">
        <v>33</v>
      </c>
      <c r="C33">
        <v>1</v>
      </c>
      <c r="D33" s="18">
        <v>45870</v>
      </c>
      <c r="E33" s="18">
        <v>45869</v>
      </c>
      <c r="F33" s="18">
        <v>45873</v>
      </c>
      <c r="G33" t="s">
        <v>24</v>
      </c>
      <c r="H33">
        <v>31</v>
      </c>
      <c r="J33">
        <v>4815</v>
      </c>
      <c r="K33" t="s">
        <v>131</v>
      </c>
      <c r="L33">
        <v>4140.8999999999996</v>
      </c>
      <c r="M33">
        <v>4815</v>
      </c>
      <c r="N33">
        <v>539.22</v>
      </c>
      <c r="O33">
        <v>463.72919999999999</v>
      </c>
      <c r="P33">
        <v>539.22</v>
      </c>
      <c r="Q33">
        <v>0.11198753894080998</v>
      </c>
      <c r="R33">
        <v>8</v>
      </c>
      <c r="S33">
        <v>2025</v>
      </c>
      <c r="T33">
        <v>7</v>
      </c>
      <c r="U33">
        <v>2025</v>
      </c>
      <c r="V33">
        <v>45918</v>
      </c>
      <c r="W33" t="s">
        <v>153</v>
      </c>
      <c r="X33">
        <v>2025</v>
      </c>
      <c r="Y33" t="str">
        <f t="shared" si="0"/>
        <v>Madrid</v>
      </c>
      <c r="Z33" t="str">
        <f t="shared" si="1"/>
        <v>Retail</v>
      </c>
      <c r="AA33" s="1">
        <f t="shared" si="2"/>
        <v>7.0000000000000007E-2</v>
      </c>
      <c r="AB33">
        <f t="shared" si="4"/>
        <v>431.26815599999998</v>
      </c>
      <c r="AC33" s="18">
        <f t="shared" si="3"/>
        <v>45733</v>
      </c>
      <c r="AH33" t="s">
        <v>89</v>
      </c>
      <c r="AI33" t="s">
        <v>28</v>
      </c>
      <c r="AJ33" s="1">
        <v>0.2</v>
      </c>
      <c r="AK33" t="s">
        <v>13</v>
      </c>
      <c r="AL33" s="27">
        <v>45870</v>
      </c>
    </row>
    <row r="34" spans="1:38">
      <c r="A34" t="s">
        <v>65</v>
      </c>
      <c r="B34">
        <v>34</v>
      </c>
      <c r="C34">
        <v>0</v>
      </c>
      <c r="D34" s="18">
        <v>45889</v>
      </c>
      <c r="E34" s="18">
        <v>46038</v>
      </c>
      <c r="F34" s="18">
        <v>46049</v>
      </c>
      <c r="G34" t="s">
        <v>24</v>
      </c>
      <c r="H34">
        <v>34</v>
      </c>
      <c r="I34" t="s">
        <v>158</v>
      </c>
      <c r="J34">
        <v>32354.55</v>
      </c>
      <c r="K34" t="s">
        <v>151</v>
      </c>
      <c r="L34">
        <v>32354.55</v>
      </c>
      <c r="M34">
        <v>37531.277999999998</v>
      </c>
      <c r="N34">
        <v>7345.41</v>
      </c>
      <c r="O34">
        <v>7345.41</v>
      </c>
      <c r="P34">
        <v>8520.6755999999987</v>
      </c>
      <c r="Q34">
        <v>0.22702865593865468</v>
      </c>
      <c r="R34">
        <v>8</v>
      </c>
      <c r="S34">
        <v>2025</v>
      </c>
      <c r="T34">
        <v>1</v>
      </c>
      <c r="U34">
        <v>2026</v>
      </c>
      <c r="V34">
        <v>46094</v>
      </c>
      <c r="W34" t="s">
        <v>150</v>
      </c>
      <c r="X34">
        <v>2026</v>
      </c>
      <c r="Y34" t="str">
        <f t="shared" si="0"/>
        <v>Madrid</v>
      </c>
      <c r="Z34" t="str">
        <f t="shared" si="1"/>
        <v>Retail</v>
      </c>
      <c r="AA34" s="1">
        <f t="shared" si="2"/>
        <v>7.0000000000000007E-2</v>
      </c>
      <c r="AB34">
        <f t="shared" si="4"/>
        <v>6831.2312999999995</v>
      </c>
      <c r="AC34" s="18">
        <f t="shared" si="3"/>
        <v>45733</v>
      </c>
      <c r="AH34" t="s">
        <v>90</v>
      </c>
      <c r="AI34" t="s">
        <v>28</v>
      </c>
      <c r="AJ34" s="1">
        <v>0.2</v>
      </c>
      <c r="AK34" t="s">
        <v>31</v>
      </c>
      <c r="AL34" s="27">
        <v>45870</v>
      </c>
    </row>
    <row r="35" spans="1:38">
      <c r="A35" t="s">
        <v>65</v>
      </c>
      <c r="B35">
        <v>36</v>
      </c>
      <c r="C35">
        <v>0</v>
      </c>
      <c r="D35" s="18">
        <v>45902</v>
      </c>
      <c r="E35" s="18">
        <v>45977</v>
      </c>
      <c r="F35" s="18">
        <v>45986</v>
      </c>
      <c r="G35" t="s">
        <v>18</v>
      </c>
      <c r="H35">
        <v>36</v>
      </c>
      <c r="I35" t="s">
        <v>166</v>
      </c>
      <c r="J35">
        <v>6545.7</v>
      </c>
      <c r="K35" t="s">
        <v>151</v>
      </c>
      <c r="L35">
        <v>6545.7</v>
      </c>
      <c r="M35">
        <v>7593.0119999999997</v>
      </c>
      <c r="N35">
        <v>865</v>
      </c>
      <c r="O35">
        <v>865</v>
      </c>
      <c r="P35">
        <v>1003.4</v>
      </c>
      <c r="Q35">
        <v>0.13214782223444399</v>
      </c>
      <c r="R35">
        <v>9</v>
      </c>
      <c r="S35">
        <v>2025</v>
      </c>
      <c r="T35">
        <v>11</v>
      </c>
      <c r="U35">
        <v>2025</v>
      </c>
      <c r="V35">
        <v>46031</v>
      </c>
      <c r="W35" t="s">
        <v>157</v>
      </c>
      <c r="X35">
        <v>2026</v>
      </c>
      <c r="Y35" t="str">
        <f t="shared" si="0"/>
        <v>Madrid</v>
      </c>
      <c r="Z35" t="str">
        <f t="shared" si="1"/>
        <v>IC</v>
      </c>
      <c r="AA35" s="1">
        <f t="shared" si="2"/>
        <v>0.4</v>
      </c>
      <c r="AB35">
        <f t="shared" si="4"/>
        <v>519</v>
      </c>
      <c r="AC35" s="18">
        <f t="shared" si="3"/>
        <v>45778</v>
      </c>
      <c r="AH35" t="s">
        <v>91</v>
      </c>
      <c r="AI35" t="s">
        <v>28</v>
      </c>
      <c r="AJ35" s="1">
        <v>0.2</v>
      </c>
      <c r="AK35" t="s">
        <v>13</v>
      </c>
      <c r="AL35" s="27">
        <v>45894</v>
      </c>
    </row>
    <row r="36" spans="1:38">
      <c r="A36" t="s">
        <v>65</v>
      </c>
      <c r="B36">
        <v>37</v>
      </c>
      <c r="C36">
        <v>0</v>
      </c>
      <c r="D36" s="18">
        <v>45904</v>
      </c>
      <c r="E36" s="18">
        <v>46009</v>
      </c>
      <c r="F36" s="18">
        <v>46023</v>
      </c>
      <c r="G36" t="s">
        <v>26</v>
      </c>
      <c r="H36">
        <v>36</v>
      </c>
      <c r="I36" t="s">
        <v>149</v>
      </c>
      <c r="J36">
        <v>41961</v>
      </c>
      <c r="K36" t="s">
        <v>131</v>
      </c>
      <c r="L36">
        <v>36086.46</v>
      </c>
      <c r="M36">
        <v>41961</v>
      </c>
      <c r="N36">
        <v>6067.55</v>
      </c>
      <c r="O36">
        <v>5218.0929999999998</v>
      </c>
      <c r="P36">
        <v>6067.55</v>
      </c>
      <c r="Q36">
        <v>0.14459974738447606</v>
      </c>
      <c r="R36">
        <v>9</v>
      </c>
      <c r="S36">
        <v>2025</v>
      </c>
      <c r="T36">
        <v>12</v>
      </c>
      <c r="U36">
        <v>2025</v>
      </c>
      <c r="V36">
        <v>46068</v>
      </c>
      <c r="W36" t="s">
        <v>164</v>
      </c>
      <c r="X36">
        <v>2026</v>
      </c>
      <c r="Y36" t="str">
        <f t="shared" si="0"/>
        <v>Madrid</v>
      </c>
      <c r="Z36" t="str">
        <f t="shared" si="1"/>
        <v>Retail</v>
      </c>
      <c r="AA36" s="1">
        <f t="shared" si="2"/>
        <v>7.0000000000000007E-2</v>
      </c>
      <c r="AB36">
        <f t="shared" si="4"/>
        <v>4852.8264899999995</v>
      </c>
      <c r="AC36" s="18">
        <f t="shared" si="3"/>
        <v>45733</v>
      </c>
      <c r="AH36" t="s">
        <v>54</v>
      </c>
      <c r="AI36" t="s">
        <v>22</v>
      </c>
      <c r="AJ36" s="1">
        <v>0.05</v>
      </c>
      <c r="AK36" t="s">
        <v>31</v>
      </c>
      <c r="AL36" s="27">
        <v>45595</v>
      </c>
    </row>
    <row r="37" spans="1:38">
      <c r="A37" t="s">
        <v>65</v>
      </c>
      <c r="B37">
        <v>38</v>
      </c>
      <c r="C37">
        <v>0</v>
      </c>
      <c r="D37" s="18">
        <v>45909</v>
      </c>
      <c r="E37" s="18">
        <v>45946</v>
      </c>
      <c r="F37" s="18">
        <v>45957</v>
      </c>
      <c r="G37" t="s">
        <v>27</v>
      </c>
      <c r="H37">
        <v>37</v>
      </c>
      <c r="I37" t="s">
        <v>158</v>
      </c>
      <c r="J37">
        <v>26488.92</v>
      </c>
      <c r="K37" t="s">
        <v>151</v>
      </c>
      <c r="L37">
        <v>26488.92</v>
      </c>
      <c r="M37">
        <v>30727.147199999996</v>
      </c>
      <c r="N37">
        <v>4215.7299999999996</v>
      </c>
      <c r="O37">
        <v>4215.7299999999996</v>
      </c>
      <c r="P37">
        <v>4890.246799999999</v>
      </c>
      <c r="Q37">
        <v>0.15915069395052722</v>
      </c>
      <c r="R37">
        <v>9</v>
      </c>
      <c r="S37">
        <v>2025</v>
      </c>
      <c r="T37">
        <v>10</v>
      </c>
      <c r="U37">
        <v>2025</v>
      </c>
      <c r="V37">
        <v>46002</v>
      </c>
      <c r="W37" t="s">
        <v>132</v>
      </c>
      <c r="X37">
        <v>2025</v>
      </c>
      <c r="Y37" t="str">
        <f t="shared" si="0"/>
        <v>Madrid</v>
      </c>
      <c r="Z37" t="str">
        <f t="shared" si="1"/>
        <v>Retail</v>
      </c>
      <c r="AA37" s="1">
        <f t="shared" si="2"/>
        <v>7.0000000000000007E-2</v>
      </c>
      <c r="AB37">
        <f t="shared" si="4"/>
        <v>3920.6288999999997</v>
      </c>
      <c r="AC37" s="18">
        <f t="shared" si="3"/>
        <v>45810</v>
      </c>
      <c r="AH37" t="s">
        <v>53</v>
      </c>
      <c r="AI37" t="s">
        <v>22</v>
      </c>
      <c r="AJ37" s="1">
        <v>0.05</v>
      </c>
      <c r="AK37" t="s">
        <v>31</v>
      </c>
      <c r="AL37" s="27">
        <v>45719</v>
      </c>
    </row>
    <row r="38" spans="1:38">
      <c r="A38" t="s">
        <v>65</v>
      </c>
      <c r="B38">
        <v>39</v>
      </c>
      <c r="C38">
        <v>0</v>
      </c>
      <c r="D38" s="18">
        <v>45922</v>
      </c>
      <c r="E38" s="18">
        <v>45957</v>
      </c>
      <c r="F38" s="18">
        <v>45958</v>
      </c>
      <c r="G38" t="s">
        <v>29</v>
      </c>
      <c r="H38">
        <v>39</v>
      </c>
      <c r="I38" t="s">
        <v>156</v>
      </c>
      <c r="J38">
        <v>1347.28</v>
      </c>
      <c r="K38" t="s">
        <v>151</v>
      </c>
      <c r="L38">
        <v>1347.28</v>
      </c>
      <c r="M38">
        <v>1562.8447999999999</v>
      </c>
      <c r="N38">
        <v>0</v>
      </c>
      <c r="O38">
        <v>0</v>
      </c>
      <c r="P38">
        <v>0</v>
      </c>
      <c r="Q38">
        <v>0</v>
      </c>
      <c r="R38">
        <v>9</v>
      </c>
      <c r="S38">
        <v>2025</v>
      </c>
      <c r="T38">
        <v>10</v>
      </c>
      <c r="U38">
        <v>2025</v>
      </c>
      <c r="V38">
        <v>46003</v>
      </c>
      <c r="W38" t="s">
        <v>132</v>
      </c>
      <c r="X38">
        <v>2025</v>
      </c>
      <c r="Y38" t="str">
        <f t="shared" si="0"/>
        <v>Madrid</v>
      </c>
      <c r="Z38" t="str">
        <f t="shared" si="1"/>
        <v>Retail</v>
      </c>
      <c r="AA38" s="1">
        <f t="shared" si="2"/>
        <v>7.0000000000000007E-2</v>
      </c>
      <c r="AB38">
        <f t="shared" si="4"/>
        <v>0</v>
      </c>
      <c r="AC38" s="18">
        <f t="shared" si="3"/>
        <v>45733</v>
      </c>
      <c r="AH38" t="s">
        <v>24</v>
      </c>
      <c r="AI38" t="s">
        <v>22</v>
      </c>
      <c r="AJ38" s="1">
        <v>7.0000000000000007E-2</v>
      </c>
      <c r="AK38" t="s">
        <v>13</v>
      </c>
      <c r="AL38" s="27">
        <v>45733</v>
      </c>
    </row>
    <row r="39" spans="1:38">
      <c r="A39" t="s">
        <v>65</v>
      </c>
      <c r="B39">
        <v>40</v>
      </c>
      <c r="C39">
        <v>0</v>
      </c>
      <c r="D39" s="18">
        <v>45922</v>
      </c>
      <c r="E39" s="18">
        <v>45992</v>
      </c>
      <c r="F39" s="18">
        <v>45995</v>
      </c>
      <c r="G39" t="s">
        <v>29</v>
      </c>
      <c r="H39">
        <v>39</v>
      </c>
      <c r="I39" t="s">
        <v>167</v>
      </c>
      <c r="J39">
        <v>847.5</v>
      </c>
      <c r="K39" t="s">
        <v>151</v>
      </c>
      <c r="L39">
        <v>847.5</v>
      </c>
      <c r="M39">
        <v>983.09999999999991</v>
      </c>
      <c r="N39">
        <v>0</v>
      </c>
      <c r="O39">
        <v>0</v>
      </c>
      <c r="P39">
        <v>0</v>
      </c>
      <c r="Q39">
        <v>0</v>
      </c>
      <c r="R39">
        <v>9</v>
      </c>
      <c r="S39">
        <v>2025</v>
      </c>
      <c r="T39">
        <v>12</v>
      </c>
      <c r="U39">
        <v>2025</v>
      </c>
      <c r="V39">
        <v>46040</v>
      </c>
      <c r="W39" t="s">
        <v>157</v>
      </c>
      <c r="X39">
        <v>2026</v>
      </c>
      <c r="Y39" t="str">
        <f t="shared" si="0"/>
        <v>Madrid</v>
      </c>
      <c r="Z39" t="str">
        <f t="shared" si="1"/>
        <v>Retail</v>
      </c>
      <c r="AA39" s="1">
        <f t="shared" si="2"/>
        <v>7.0000000000000007E-2</v>
      </c>
      <c r="AB39">
        <f t="shared" si="4"/>
        <v>0</v>
      </c>
      <c r="AC39" s="18">
        <f t="shared" si="3"/>
        <v>45733</v>
      </c>
      <c r="AH39" t="s">
        <v>26</v>
      </c>
      <c r="AI39" t="s">
        <v>22</v>
      </c>
      <c r="AJ39" s="1">
        <v>7.0000000000000007E-2</v>
      </c>
      <c r="AK39" t="s">
        <v>13</v>
      </c>
      <c r="AL39" s="27">
        <v>45733</v>
      </c>
    </row>
    <row r="40" spans="1:38">
      <c r="A40" t="s">
        <v>65</v>
      </c>
      <c r="B40">
        <v>41</v>
      </c>
      <c r="C40">
        <v>0</v>
      </c>
      <c r="D40" s="18">
        <v>45924</v>
      </c>
      <c r="E40" s="18">
        <v>46020</v>
      </c>
      <c r="F40" s="18">
        <v>46030</v>
      </c>
      <c r="G40" t="s">
        <v>26</v>
      </c>
      <c r="H40">
        <v>39</v>
      </c>
      <c r="I40" t="s">
        <v>158</v>
      </c>
      <c r="J40">
        <v>46665.33</v>
      </c>
      <c r="K40" t="s">
        <v>151</v>
      </c>
      <c r="L40">
        <v>46665.33</v>
      </c>
      <c r="M40">
        <v>54131.782800000001</v>
      </c>
      <c r="N40">
        <v>6625.54</v>
      </c>
      <c r="O40">
        <v>6625.54</v>
      </c>
      <c r="P40">
        <v>7685.6263999999992</v>
      </c>
      <c r="Q40">
        <v>0.14197992385353322</v>
      </c>
      <c r="R40">
        <v>9</v>
      </c>
      <c r="S40">
        <v>2025</v>
      </c>
      <c r="T40">
        <v>12</v>
      </c>
      <c r="U40">
        <v>2025</v>
      </c>
      <c r="V40">
        <v>46075</v>
      </c>
      <c r="W40" t="s">
        <v>164</v>
      </c>
      <c r="X40">
        <v>2026</v>
      </c>
      <c r="Y40" t="str">
        <f t="shared" si="0"/>
        <v>Madrid</v>
      </c>
      <c r="Z40" t="str">
        <f t="shared" si="1"/>
        <v>Retail</v>
      </c>
      <c r="AA40" s="1">
        <f t="shared" si="2"/>
        <v>7.0000000000000007E-2</v>
      </c>
      <c r="AB40">
        <f t="shared" si="4"/>
        <v>6161.7521999999999</v>
      </c>
      <c r="AC40" s="18">
        <f t="shared" si="3"/>
        <v>45733</v>
      </c>
      <c r="AH40" t="s">
        <v>29</v>
      </c>
      <c r="AI40" t="s">
        <v>22</v>
      </c>
      <c r="AJ40" s="1">
        <v>7.0000000000000007E-2</v>
      </c>
      <c r="AK40" t="s">
        <v>13</v>
      </c>
      <c r="AL40" s="27">
        <v>45733</v>
      </c>
    </row>
    <row r="41" spans="1:38">
      <c r="A41" t="s">
        <v>65</v>
      </c>
      <c r="B41">
        <v>42</v>
      </c>
      <c r="C41">
        <v>0</v>
      </c>
      <c r="D41" s="18">
        <v>45924</v>
      </c>
      <c r="E41" s="18">
        <v>45985</v>
      </c>
      <c r="F41" s="18">
        <v>46001</v>
      </c>
      <c r="G41" t="s">
        <v>19</v>
      </c>
      <c r="H41">
        <v>39</v>
      </c>
      <c r="J41">
        <v>22610</v>
      </c>
      <c r="K41" t="s">
        <v>151</v>
      </c>
      <c r="L41">
        <v>22610</v>
      </c>
      <c r="M41">
        <v>26227.599999999999</v>
      </c>
      <c r="N41">
        <v>5261.5</v>
      </c>
      <c r="O41">
        <v>5261.5</v>
      </c>
      <c r="P41">
        <v>6103.3399999999992</v>
      </c>
      <c r="Q41">
        <v>0.23270676691729322</v>
      </c>
      <c r="R41">
        <v>9</v>
      </c>
      <c r="S41">
        <v>2025</v>
      </c>
      <c r="T41">
        <v>11</v>
      </c>
      <c r="U41">
        <v>2025</v>
      </c>
      <c r="V41">
        <v>46046</v>
      </c>
      <c r="W41" t="s">
        <v>157</v>
      </c>
      <c r="X41">
        <v>2026</v>
      </c>
      <c r="Y41" t="str">
        <f t="shared" si="0"/>
        <v>Madrid</v>
      </c>
      <c r="Z41" t="str">
        <f t="shared" si="1"/>
        <v>IC</v>
      </c>
      <c r="AA41" s="1">
        <f t="shared" si="2"/>
        <v>0.4</v>
      </c>
      <c r="AB41">
        <f t="shared" si="4"/>
        <v>3156.9</v>
      </c>
      <c r="AC41" s="18">
        <f t="shared" si="3"/>
        <v>45824</v>
      </c>
      <c r="AH41" t="s">
        <v>27</v>
      </c>
      <c r="AI41" t="s">
        <v>22</v>
      </c>
      <c r="AJ41" s="1">
        <v>7.0000000000000007E-2</v>
      </c>
      <c r="AK41" t="s">
        <v>13</v>
      </c>
      <c r="AL41" s="27">
        <v>45810</v>
      </c>
    </row>
    <row r="42" spans="1:38">
      <c r="A42" t="s">
        <v>65</v>
      </c>
      <c r="B42">
        <v>43</v>
      </c>
      <c r="C42">
        <v>0</v>
      </c>
      <c r="D42" s="18">
        <v>45924</v>
      </c>
      <c r="E42" s="18">
        <v>45971</v>
      </c>
      <c r="F42" s="18">
        <v>45975</v>
      </c>
      <c r="G42" t="s">
        <v>29</v>
      </c>
      <c r="H42">
        <v>39</v>
      </c>
      <c r="I42" t="s">
        <v>168</v>
      </c>
      <c r="J42">
        <v>410.33</v>
      </c>
      <c r="K42" t="s">
        <v>151</v>
      </c>
      <c r="L42">
        <v>410.33</v>
      </c>
      <c r="M42">
        <v>475.98279999999994</v>
      </c>
      <c r="N42">
        <v>0</v>
      </c>
      <c r="O42">
        <v>0</v>
      </c>
      <c r="P42">
        <v>0</v>
      </c>
      <c r="Q42">
        <v>0</v>
      </c>
      <c r="R42">
        <v>9</v>
      </c>
      <c r="S42">
        <v>2025</v>
      </c>
      <c r="T42">
        <v>11</v>
      </c>
      <c r="U42">
        <v>2025</v>
      </c>
      <c r="V42">
        <v>46020</v>
      </c>
      <c r="W42" t="s">
        <v>132</v>
      </c>
      <c r="X42">
        <v>2025</v>
      </c>
      <c r="Y42" t="str">
        <f t="shared" si="0"/>
        <v>Madrid</v>
      </c>
      <c r="Z42" t="str">
        <f t="shared" si="1"/>
        <v>Retail</v>
      </c>
      <c r="AA42" s="1">
        <f t="shared" si="2"/>
        <v>7.0000000000000007E-2</v>
      </c>
      <c r="AB42">
        <f t="shared" si="4"/>
        <v>0</v>
      </c>
      <c r="AC42" s="18">
        <f t="shared" si="3"/>
        <v>45733</v>
      </c>
      <c r="AH42" t="s">
        <v>49</v>
      </c>
      <c r="AI42" t="s">
        <v>22</v>
      </c>
      <c r="AJ42" s="8">
        <v>0</v>
      </c>
      <c r="AK42" t="s">
        <v>31</v>
      </c>
      <c r="AL42" s="27">
        <v>45552</v>
      </c>
    </row>
    <row r="43" spans="1:38">
      <c r="A43" t="s">
        <v>65</v>
      </c>
      <c r="B43">
        <v>44</v>
      </c>
      <c r="C43">
        <v>0</v>
      </c>
      <c r="D43" s="18">
        <v>45925</v>
      </c>
      <c r="E43" s="18">
        <v>46187</v>
      </c>
      <c r="F43" s="18">
        <v>46203</v>
      </c>
      <c r="G43" t="s">
        <v>16</v>
      </c>
      <c r="H43">
        <v>39</v>
      </c>
      <c r="I43" t="s">
        <v>166</v>
      </c>
      <c r="J43">
        <v>26368.77</v>
      </c>
      <c r="K43" t="s">
        <v>151</v>
      </c>
      <c r="L43">
        <v>26368.77</v>
      </c>
      <c r="M43">
        <v>30587.7732</v>
      </c>
      <c r="N43">
        <v>2860.8</v>
      </c>
      <c r="O43">
        <v>2860.8</v>
      </c>
      <c r="P43">
        <v>3318.5279999999998</v>
      </c>
      <c r="Q43">
        <v>0.10849197744149613</v>
      </c>
      <c r="R43">
        <v>9</v>
      </c>
      <c r="S43">
        <v>2025</v>
      </c>
      <c r="T43">
        <v>6</v>
      </c>
      <c r="U43">
        <v>2026</v>
      </c>
      <c r="V43">
        <v>46248</v>
      </c>
      <c r="W43" t="s">
        <v>160</v>
      </c>
      <c r="X43">
        <v>2026</v>
      </c>
      <c r="Y43" t="str">
        <f t="shared" si="0"/>
        <v>Madrid</v>
      </c>
      <c r="Z43" t="str">
        <f t="shared" si="1"/>
        <v>IC</v>
      </c>
      <c r="AA43" s="1">
        <f t="shared" si="2"/>
        <v>0.4</v>
      </c>
      <c r="AB43">
        <f t="shared" si="4"/>
        <v>1716.48</v>
      </c>
      <c r="AC43" s="18">
        <f t="shared" si="3"/>
        <v>45778</v>
      </c>
      <c r="AH43" t="s">
        <v>62</v>
      </c>
      <c r="AI43" t="s">
        <v>22</v>
      </c>
      <c r="AJ43" s="8">
        <v>0</v>
      </c>
      <c r="AK43" t="s">
        <v>31</v>
      </c>
      <c r="AL43" s="27">
        <v>45536</v>
      </c>
    </row>
    <row r="44" spans="1:38">
      <c r="A44" t="s">
        <v>65</v>
      </c>
      <c r="B44">
        <v>45</v>
      </c>
      <c r="C44">
        <v>0</v>
      </c>
      <c r="D44" s="18">
        <v>45925</v>
      </c>
      <c r="E44" s="18">
        <v>46174</v>
      </c>
      <c r="F44" s="18">
        <v>46189</v>
      </c>
      <c r="G44" t="s">
        <v>16</v>
      </c>
      <c r="H44">
        <v>39</v>
      </c>
      <c r="I44" t="s">
        <v>166</v>
      </c>
      <c r="J44">
        <v>22601.33</v>
      </c>
      <c r="K44" t="s">
        <v>151</v>
      </c>
      <c r="L44">
        <v>22601.33</v>
      </c>
      <c r="M44">
        <v>26217.542799999999</v>
      </c>
      <c r="N44">
        <v>2432.15</v>
      </c>
      <c r="O44">
        <v>2432.15</v>
      </c>
      <c r="P44">
        <v>2821.2939999999999</v>
      </c>
      <c r="Q44">
        <v>0.10761092378191903</v>
      </c>
      <c r="R44">
        <v>9</v>
      </c>
      <c r="S44">
        <v>2025</v>
      </c>
      <c r="T44">
        <v>6</v>
      </c>
      <c r="U44">
        <v>2026</v>
      </c>
      <c r="V44">
        <v>46234</v>
      </c>
      <c r="W44" t="s">
        <v>154</v>
      </c>
      <c r="X44">
        <v>2026</v>
      </c>
      <c r="Y44" t="str">
        <f t="shared" si="0"/>
        <v>Madrid</v>
      </c>
      <c r="Z44" t="str">
        <f t="shared" si="1"/>
        <v>IC</v>
      </c>
      <c r="AA44" s="1">
        <f t="shared" si="2"/>
        <v>0.4</v>
      </c>
      <c r="AB44">
        <f t="shared" si="4"/>
        <v>1459.29</v>
      </c>
      <c r="AC44" s="18">
        <f t="shared" si="3"/>
        <v>45778</v>
      </c>
      <c r="AH44" t="s">
        <v>51</v>
      </c>
      <c r="AI44" t="s">
        <v>22</v>
      </c>
      <c r="AJ44" s="8">
        <v>0</v>
      </c>
      <c r="AK44" t="s">
        <v>31</v>
      </c>
      <c r="AL44" s="27">
        <v>45552</v>
      </c>
    </row>
    <row r="45" spans="1:38">
      <c r="A45" t="s">
        <v>65</v>
      </c>
      <c r="B45">
        <v>46</v>
      </c>
      <c r="C45">
        <v>0</v>
      </c>
      <c r="D45" s="18">
        <v>45931</v>
      </c>
      <c r="E45" s="18">
        <v>45940</v>
      </c>
      <c r="F45" s="18">
        <v>45955</v>
      </c>
      <c r="G45" t="s">
        <v>29</v>
      </c>
      <c r="H45">
        <v>40</v>
      </c>
      <c r="I45" t="s">
        <v>169</v>
      </c>
      <c r="J45">
        <v>1508.38</v>
      </c>
      <c r="K45" t="s">
        <v>151</v>
      </c>
      <c r="L45">
        <v>1508.38</v>
      </c>
      <c r="M45">
        <v>1749.7208000000001</v>
      </c>
      <c r="N45">
        <v>0</v>
      </c>
      <c r="O45">
        <v>0</v>
      </c>
      <c r="P45">
        <v>0</v>
      </c>
      <c r="Q45">
        <v>0</v>
      </c>
      <c r="R45">
        <v>10</v>
      </c>
      <c r="S45">
        <v>2025</v>
      </c>
      <c r="T45">
        <v>10</v>
      </c>
      <c r="U45">
        <v>2025</v>
      </c>
      <c r="V45">
        <v>46000</v>
      </c>
      <c r="W45" t="s">
        <v>132</v>
      </c>
      <c r="X45">
        <v>2025</v>
      </c>
      <c r="Y45" t="str">
        <f t="shared" si="0"/>
        <v>Madrid</v>
      </c>
      <c r="Z45" t="str">
        <f t="shared" si="1"/>
        <v>Retail</v>
      </c>
      <c r="AA45" s="1">
        <f t="shared" si="2"/>
        <v>7.0000000000000007E-2</v>
      </c>
      <c r="AB45">
        <f t="shared" si="4"/>
        <v>0</v>
      </c>
      <c r="AC45" s="18">
        <f t="shared" si="3"/>
        <v>45733</v>
      </c>
      <c r="AH45" t="s">
        <v>60</v>
      </c>
      <c r="AI45" t="s">
        <v>22</v>
      </c>
      <c r="AJ45" s="8">
        <v>0</v>
      </c>
      <c r="AK45" t="s">
        <v>31</v>
      </c>
      <c r="AL45" s="27">
        <v>45635</v>
      </c>
    </row>
    <row r="46" spans="1:38">
      <c r="A46" t="s">
        <v>65</v>
      </c>
      <c r="B46">
        <v>47</v>
      </c>
      <c r="C46">
        <v>0</v>
      </c>
      <c r="D46" s="18">
        <v>45932</v>
      </c>
      <c r="E46" s="18">
        <v>45968</v>
      </c>
      <c r="F46" s="18">
        <v>45971</v>
      </c>
      <c r="G46" t="s">
        <v>29</v>
      </c>
      <c r="H46">
        <v>40</v>
      </c>
      <c r="I46" t="s">
        <v>167</v>
      </c>
      <c r="J46">
        <v>5112.54</v>
      </c>
      <c r="K46" t="s">
        <v>151</v>
      </c>
      <c r="L46">
        <v>5112.54</v>
      </c>
      <c r="M46">
        <v>5930.5463999999993</v>
      </c>
      <c r="N46">
        <v>0</v>
      </c>
      <c r="O46">
        <v>0</v>
      </c>
      <c r="P46">
        <v>0</v>
      </c>
      <c r="Q46">
        <v>0</v>
      </c>
      <c r="R46">
        <v>10</v>
      </c>
      <c r="S46">
        <v>2025</v>
      </c>
      <c r="T46">
        <v>11</v>
      </c>
      <c r="U46">
        <v>2025</v>
      </c>
      <c r="V46">
        <v>46016</v>
      </c>
      <c r="W46" t="s">
        <v>132</v>
      </c>
      <c r="X46">
        <v>2025</v>
      </c>
      <c r="Y46" t="str">
        <f t="shared" si="0"/>
        <v>Madrid</v>
      </c>
      <c r="Z46" t="str">
        <f t="shared" si="1"/>
        <v>Retail</v>
      </c>
      <c r="AA46" s="1">
        <f t="shared" si="2"/>
        <v>7.0000000000000007E-2</v>
      </c>
      <c r="AB46">
        <f t="shared" si="4"/>
        <v>0</v>
      </c>
      <c r="AC46" s="18">
        <f t="shared" si="3"/>
        <v>45733</v>
      </c>
      <c r="AH46" t="s">
        <v>61</v>
      </c>
      <c r="AI46" t="s">
        <v>22</v>
      </c>
      <c r="AJ46" s="8">
        <v>0</v>
      </c>
      <c r="AK46" t="s">
        <v>31</v>
      </c>
      <c r="AL46" s="27">
        <v>45824</v>
      </c>
    </row>
    <row r="47" spans="1:38">
      <c r="A47" t="s">
        <v>65</v>
      </c>
      <c r="B47">
        <v>48</v>
      </c>
      <c r="C47">
        <v>0</v>
      </c>
      <c r="D47" s="18">
        <v>45932</v>
      </c>
      <c r="E47" s="18">
        <v>46020</v>
      </c>
      <c r="F47" s="18">
        <v>46036</v>
      </c>
      <c r="G47" t="s">
        <v>26</v>
      </c>
      <c r="H47">
        <v>40</v>
      </c>
      <c r="I47" t="s">
        <v>170</v>
      </c>
      <c r="J47">
        <v>34081.1</v>
      </c>
      <c r="K47" t="s">
        <v>151</v>
      </c>
      <c r="L47">
        <v>34081.1</v>
      </c>
      <c r="M47">
        <v>39534.075999999994</v>
      </c>
      <c r="N47">
        <v>5184.24</v>
      </c>
      <c r="O47">
        <v>5184.24</v>
      </c>
      <c r="P47">
        <v>6013.7183999999997</v>
      </c>
      <c r="Q47">
        <v>0.15211480850089931</v>
      </c>
      <c r="R47">
        <v>10</v>
      </c>
      <c r="S47">
        <v>2025</v>
      </c>
      <c r="T47">
        <v>12</v>
      </c>
      <c r="U47">
        <v>2025</v>
      </c>
      <c r="V47">
        <v>46081</v>
      </c>
      <c r="W47" t="s">
        <v>164</v>
      </c>
      <c r="X47">
        <v>2026</v>
      </c>
      <c r="Y47" t="str">
        <f t="shared" si="0"/>
        <v>Madrid</v>
      </c>
      <c r="Z47" t="str">
        <f t="shared" si="1"/>
        <v>Retail</v>
      </c>
      <c r="AA47" s="1">
        <f t="shared" si="2"/>
        <v>7.0000000000000007E-2</v>
      </c>
      <c r="AB47">
        <f t="shared" si="4"/>
        <v>4821.3431999999993</v>
      </c>
      <c r="AC47" s="18">
        <f t="shared" si="3"/>
        <v>45733</v>
      </c>
      <c r="AH47" t="s">
        <v>52</v>
      </c>
      <c r="AI47" t="s">
        <v>22</v>
      </c>
      <c r="AJ47" s="8">
        <v>0</v>
      </c>
      <c r="AK47" t="s">
        <v>31</v>
      </c>
      <c r="AL47" s="27">
        <v>45845</v>
      </c>
    </row>
    <row r="48" spans="1:38">
      <c r="A48" t="s">
        <v>65</v>
      </c>
      <c r="B48">
        <v>49</v>
      </c>
      <c r="C48">
        <v>0</v>
      </c>
      <c r="D48" s="18">
        <v>45936</v>
      </c>
      <c r="E48" s="18">
        <v>45968</v>
      </c>
      <c r="F48" s="18">
        <v>45977</v>
      </c>
      <c r="G48" t="s">
        <v>29</v>
      </c>
      <c r="H48">
        <v>41</v>
      </c>
      <c r="J48">
        <v>3515.8</v>
      </c>
      <c r="K48" t="s">
        <v>151</v>
      </c>
      <c r="L48">
        <v>3515.8</v>
      </c>
      <c r="M48">
        <v>4078.328</v>
      </c>
      <c r="N48">
        <v>0</v>
      </c>
      <c r="O48">
        <v>0</v>
      </c>
      <c r="P48">
        <v>0</v>
      </c>
      <c r="Q48">
        <v>0</v>
      </c>
      <c r="R48">
        <v>10</v>
      </c>
      <c r="S48">
        <v>2025</v>
      </c>
      <c r="T48">
        <v>11</v>
      </c>
      <c r="U48">
        <v>2025</v>
      </c>
      <c r="V48">
        <v>46022</v>
      </c>
      <c r="W48" t="s">
        <v>132</v>
      </c>
      <c r="X48">
        <v>2025</v>
      </c>
      <c r="Y48" t="str">
        <f t="shared" si="0"/>
        <v>Madrid</v>
      </c>
      <c r="Z48" t="str">
        <f t="shared" si="1"/>
        <v>Retail</v>
      </c>
      <c r="AA48" s="1">
        <f t="shared" si="2"/>
        <v>7.0000000000000007E-2</v>
      </c>
      <c r="AB48">
        <f t="shared" si="4"/>
        <v>0</v>
      </c>
      <c r="AC48" s="18">
        <f t="shared" si="3"/>
        <v>45733</v>
      </c>
      <c r="AH48" s="28" t="s">
        <v>15</v>
      </c>
      <c r="AI48" t="s">
        <v>14</v>
      </c>
      <c r="AJ48" s="1">
        <v>0.4</v>
      </c>
      <c r="AK48" t="s">
        <v>13</v>
      </c>
      <c r="AL48" s="27">
        <v>45917</v>
      </c>
    </row>
    <row r="49" spans="1:38">
      <c r="A49" t="s">
        <v>65</v>
      </c>
      <c r="B49">
        <v>50</v>
      </c>
      <c r="C49">
        <v>0</v>
      </c>
      <c r="D49" s="18">
        <v>45936</v>
      </c>
      <c r="E49" s="18">
        <v>45940</v>
      </c>
      <c r="F49" s="18">
        <v>45947</v>
      </c>
      <c r="G49" t="s">
        <v>17</v>
      </c>
      <c r="H49">
        <v>41</v>
      </c>
      <c r="J49">
        <v>2652</v>
      </c>
      <c r="K49" t="s">
        <v>131</v>
      </c>
      <c r="L49">
        <v>2280.7199999999998</v>
      </c>
      <c r="M49">
        <v>2652</v>
      </c>
      <c r="N49">
        <v>230</v>
      </c>
      <c r="O49">
        <v>197.79999999999998</v>
      </c>
      <c r="P49">
        <v>230</v>
      </c>
      <c r="Q49">
        <v>8.6726998491704371E-2</v>
      </c>
      <c r="R49">
        <v>10</v>
      </c>
      <c r="S49">
        <v>2025</v>
      </c>
      <c r="T49">
        <v>10</v>
      </c>
      <c r="U49">
        <v>2025</v>
      </c>
      <c r="V49">
        <v>45992</v>
      </c>
      <c r="W49" t="s">
        <v>132</v>
      </c>
      <c r="X49">
        <v>2025</v>
      </c>
      <c r="Y49" t="str">
        <f t="shared" si="0"/>
        <v>Madrid</v>
      </c>
      <c r="Z49" t="str">
        <f t="shared" si="1"/>
        <v>IC</v>
      </c>
      <c r="AA49" s="1">
        <f t="shared" si="2"/>
        <v>0.4</v>
      </c>
      <c r="AB49">
        <f t="shared" si="4"/>
        <v>118.67999999999998</v>
      </c>
      <c r="AC49" s="18">
        <f t="shared" si="3"/>
        <v>45804</v>
      </c>
      <c r="AH49" s="28" t="s">
        <v>92</v>
      </c>
      <c r="AI49" t="s">
        <v>14</v>
      </c>
      <c r="AJ49" s="1">
        <v>0.4</v>
      </c>
      <c r="AK49" t="s">
        <v>13</v>
      </c>
      <c r="AL49" s="27">
        <v>45922</v>
      </c>
    </row>
    <row r="50" spans="1:38">
      <c r="A50" t="s">
        <v>65</v>
      </c>
      <c r="B50">
        <v>51</v>
      </c>
      <c r="C50">
        <v>0</v>
      </c>
      <c r="D50" s="18">
        <v>45939</v>
      </c>
      <c r="E50" s="18">
        <v>45941</v>
      </c>
      <c r="F50" s="18">
        <v>45943</v>
      </c>
      <c r="G50" t="s">
        <v>29</v>
      </c>
      <c r="H50">
        <v>41</v>
      </c>
      <c r="I50" t="s">
        <v>149</v>
      </c>
      <c r="J50">
        <v>330.35</v>
      </c>
      <c r="K50" t="s">
        <v>151</v>
      </c>
      <c r="L50">
        <v>330.35</v>
      </c>
      <c r="M50">
        <v>383.20600000000002</v>
      </c>
      <c r="N50">
        <v>0</v>
      </c>
      <c r="O50">
        <v>0</v>
      </c>
      <c r="P50">
        <v>0</v>
      </c>
      <c r="Q50">
        <v>0</v>
      </c>
      <c r="R50">
        <v>10</v>
      </c>
      <c r="S50">
        <v>2025</v>
      </c>
      <c r="T50">
        <v>10</v>
      </c>
      <c r="U50">
        <v>2025</v>
      </c>
      <c r="V50">
        <v>45988</v>
      </c>
      <c r="W50" t="s">
        <v>159</v>
      </c>
      <c r="X50">
        <v>2025</v>
      </c>
      <c r="Y50" t="str">
        <f t="shared" si="0"/>
        <v>Madrid</v>
      </c>
      <c r="Z50" t="str">
        <f t="shared" si="1"/>
        <v>Retail</v>
      </c>
      <c r="AA50" s="1">
        <f t="shared" si="2"/>
        <v>7.0000000000000007E-2</v>
      </c>
      <c r="AB50">
        <f t="shared" si="4"/>
        <v>0</v>
      </c>
      <c r="AC50" s="18">
        <f t="shared" si="3"/>
        <v>45733</v>
      </c>
      <c r="AH50" s="28" t="s">
        <v>20</v>
      </c>
      <c r="AI50" t="s">
        <v>14</v>
      </c>
      <c r="AJ50" s="1">
        <v>0.4</v>
      </c>
      <c r="AK50" t="s">
        <v>13</v>
      </c>
      <c r="AL50" s="27">
        <v>45931</v>
      </c>
    </row>
    <row r="51" spans="1:38">
      <c r="A51" t="s">
        <v>65</v>
      </c>
      <c r="B51">
        <v>52</v>
      </c>
      <c r="C51">
        <v>0</v>
      </c>
      <c r="D51" s="18">
        <v>45939</v>
      </c>
      <c r="E51" s="18">
        <v>46009</v>
      </c>
      <c r="F51" s="18">
        <v>46034</v>
      </c>
      <c r="G51" t="s">
        <v>25</v>
      </c>
      <c r="H51">
        <v>41</v>
      </c>
      <c r="I51" t="s">
        <v>171</v>
      </c>
      <c r="J51">
        <v>99592.57</v>
      </c>
      <c r="K51" t="s">
        <v>151</v>
      </c>
      <c r="L51">
        <v>99592.57</v>
      </c>
      <c r="M51">
        <v>115527.3812</v>
      </c>
      <c r="N51">
        <v>19003.63</v>
      </c>
      <c r="O51">
        <v>19003.63</v>
      </c>
      <c r="P51">
        <v>22044.210800000001</v>
      </c>
      <c r="Q51">
        <v>0.19081373238987606</v>
      </c>
      <c r="R51">
        <v>10</v>
      </c>
      <c r="S51">
        <v>2025</v>
      </c>
      <c r="T51">
        <v>12</v>
      </c>
      <c r="U51">
        <v>2025</v>
      </c>
      <c r="V51">
        <v>46079</v>
      </c>
      <c r="W51" t="s">
        <v>164</v>
      </c>
      <c r="X51">
        <v>2026</v>
      </c>
      <c r="Y51" t="str">
        <f t="shared" si="0"/>
        <v>Madrid</v>
      </c>
      <c r="Z51" t="str">
        <f t="shared" si="1"/>
        <v>IC</v>
      </c>
      <c r="AA51" s="1">
        <f t="shared" si="2"/>
        <v>0.4</v>
      </c>
      <c r="AB51">
        <f t="shared" si="4"/>
        <v>11402.178</v>
      </c>
      <c r="AC51" s="18">
        <f t="shared" si="3"/>
        <v>45754</v>
      </c>
      <c r="AH51" t="s">
        <v>93</v>
      </c>
      <c r="AI51" t="s">
        <v>28</v>
      </c>
      <c r="AJ51" s="1">
        <v>0.2</v>
      </c>
      <c r="AK51" t="s">
        <v>13</v>
      </c>
      <c r="AL51" s="27">
        <v>45870</v>
      </c>
    </row>
    <row r="52" spans="1:38">
      <c r="A52" t="s">
        <v>65</v>
      </c>
      <c r="B52">
        <v>53</v>
      </c>
      <c r="C52">
        <v>0</v>
      </c>
      <c r="D52" s="18">
        <v>45946</v>
      </c>
      <c r="E52" s="18">
        <v>46016</v>
      </c>
      <c r="F52" s="18">
        <v>46027</v>
      </c>
      <c r="G52" t="s">
        <v>15</v>
      </c>
      <c r="H52">
        <v>42</v>
      </c>
      <c r="I52" t="s">
        <v>166</v>
      </c>
      <c r="J52">
        <v>51839.92</v>
      </c>
      <c r="K52" t="s">
        <v>151</v>
      </c>
      <c r="L52">
        <v>51839.92</v>
      </c>
      <c r="M52">
        <v>60134.307199999996</v>
      </c>
      <c r="N52">
        <v>2946</v>
      </c>
      <c r="O52">
        <v>2946</v>
      </c>
      <c r="P52">
        <v>3417.3599999999997</v>
      </c>
      <c r="Q52">
        <v>5.6828791402455871E-2</v>
      </c>
      <c r="R52">
        <v>10</v>
      </c>
      <c r="S52">
        <v>2025</v>
      </c>
      <c r="T52">
        <v>12</v>
      </c>
      <c r="U52">
        <v>2025</v>
      </c>
      <c r="V52">
        <v>46072</v>
      </c>
      <c r="W52" t="s">
        <v>164</v>
      </c>
      <c r="X52">
        <v>2026</v>
      </c>
      <c r="Y52" t="str">
        <f t="shared" si="0"/>
        <v>Madrid</v>
      </c>
      <c r="Z52" t="str">
        <f t="shared" si="1"/>
        <v>IC</v>
      </c>
      <c r="AA52" s="1">
        <f t="shared" si="2"/>
        <v>0.4</v>
      </c>
      <c r="AB52">
        <f t="shared" si="4"/>
        <v>1767.6</v>
      </c>
      <c r="AC52" s="18">
        <f t="shared" si="3"/>
        <v>45917</v>
      </c>
      <c r="AH52" t="s">
        <v>94</v>
      </c>
      <c r="AI52" t="s">
        <v>28</v>
      </c>
      <c r="AJ52" s="1">
        <v>0.2</v>
      </c>
      <c r="AK52" t="s">
        <v>13</v>
      </c>
      <c r="AL52" s="27">
        <v>45902</v>
      </c>
    </row>
    <row r="53" spans="1:38">
      <c r="A53" t="s">
        <v>65</v>
      </c>
      <c r="B53">
        <v>54</v>
      </c>
      <c r="C53">
        <v>0</v>
      </c>
      <c r="D53" s="18">
        <v>45946</v>
      </c>
      <c r="E53" s="18">
        <v>46017</v>
      </c>
      <c r="F53" s="18">
        <v>46025</v>
      </c>
      <c r="G53" t="s">
        <v>27</v>
      </c>
      <c r="H53">
        <v>42</v>
      </c>
      <c r="J53">
        <v>19458.79</v>
      </c>
      <c r="K53" t="s">
        <v>151</v>
      </c>
      <c r="L53">
        <v>19458.79</v>
      </c>
      <c r="M53">
        <v>22572.196400000001</v>
      </c>
      <c r="N53">
        <v>423.82</v>
      </c>
      <c r="O53">
        <v>423.82</v>
      </c>
      <c r="P53">
        <v>491.63119999999998</v>
      </c>
      <c r="Q53">
        <v>2.1780388194743865E-2</v>
      </c>
      <c r="R53">
        <v>10</v>
      </c>
      <c r="S53">
        <v>2025</v>
      </c>
      <c r="T53">
        <v>12</v>
      </c>
      <c r="U53">
        <v>2025</v>
      </c>
      <c r="V53">
        <v>46070</v>
      </c>
      <c r="W53" t="s">
        <v>164</v>
      </c>
      <c r="X53">
        <v>2026</v>
      </c>
      <c r="Y53" t="str">
        <f t="shared" si="0"/>
        <v>Madrid</v>
      </c>
      <c r="Z53" t="str">
        <f t="shared" si="1"/>
        <v>Retail</v>
      </c>
      <c r="AA53" s="1">
        <f t="shared" si="2"/>
        <v>7.0000000000000007E-2</v>
      </c>
      <c r="AB53">
        <f t="shared" si="4"/>
        <v>394.15260000000001</v>
      </c>
      <c r="AC53" s="18">
        <f t="shared" si="3"/>
        <v>45810</v>
      </c>
      <c r="AH53" t="s">
        <v>95</v>
      </c>
      <c r="AI53" t="s">
        <v>96</v>
      </c>
      <c r="AJ53" s="1">
        <v>0.15</v>
      </c>
      <c r="AK53" t="s">
        <v>13</v>
      </c>
      <c r="AL53" s="27">
        <v>45919</v>
      </c>
    </row>
    <row r="54" spans="1:38">
      <c r="A54" t="s">
        <v>65</v>
      </c>
      <c r="B54">
        <v>55</v>
      </c>
      <c r="C54">
        <v>0</v>
      </c>
      <c r="D54" s="18">
        <v>45952</v>
      </c>
      <c r="E54" s="18">
        <v>45959</v>
      </c>
      <c r="F54" s="18">
        <v>45960</v>
      </c>
      <c r="G54" t="s">
        <v>15</v>
      </c>
      <c r="H54">
        <v>43</v>
      </c>
      <c r="J54">
        <v>528</v>
      </c>
      <c r="K54" t="s">
        <v>151</v>
      </c>
      <c r="L54">
        <v>528</v>
      </c>
      <c r="M54">
        <v>612.4799999999999</v>
      </c>
      <c r="N54">
        <v>0</v>
      </c>
      <c r="O54">
        <v>0</v>
      </c>
      <c r="P54">
        <v>0</v>
      </c>
      <c r="Q54">
        <v>0</v>
      </c>
      <c r="R54">
        <v>10</v>
      </c>
      <c r="S54">
        <v>2025</v>
      </c>
      <c r="T54">
        <v>10</v>
      </c>
      <c r="U54">
        <v>2025</v>
      </c>
      <c r="V54">
        <v>46005</v>
      </c>
      <c r="W54" t="s">
        <v>132</v>
      </c>
      <c r="X54">
        <v>2025</v>
      </c>
      <c r="Y54" t="str">
        <f t="shared" si="0"/>
        <v>Madrid</v>
      </c>
      <c r="Z54" t="str">
        <f t="shared" si="1"/>
        <v>IC</v>
      </c>
      <c r="AA54" s="1">
        <f t="shared" si="2"/>
        <v>0.4</v>
      </c>
      <c r="AB54">
        <f t="shared" si="4"/>
        <v>0</v>
      </c>
      <c r="AC54" s="18">
        <f t="shared" si="3"/>
        <v>45917</v>
      </c>
      <c r="AH54" t="s">
        <v>97</v>
      </c>
      <c r="AI54" t="s">
        <v>96</v>
      </c>
      <c r="AJ54" s="1">
        <v>0.15</v>
      </c>
      <c r="AK54" t="s">
        <v>13</v>
      </c>
      <c r="AL54" s="27">
        <v>45923</v>
      </c>
    </row>
    <row r="55" spans="1:38">
      <c r="A55" t="s">
        <v>65</v>
      </c>
      <c r="B55">
        <v>56</v>
      </c>
      <c r="C55">
        <v>1</v>
      </c>
      <c r="D55" s="18">
        <v>45958</v>
      </c>
      <c r="E55" s="18">
        <v>45975</v>
      </c>
      <c r="F55" s="18">
        <v>45984</v>
      </c>
      <c r="G55" t="s">
        <v>24</v>
      </c>
      <c r="H55">
        <v>44</v>
      </c>
      <c r="I55" t="s">
        <v>149</v>
      </c>
      <c r="J55">
        <v>26253</v>
      </c>
      <c r="K55" t="s">
        <v>151</v>
      </c>
      <c r="L55">
        <v>26253</v>
      </c>
      <c r="M55">
        <v>30453.48</v>
      </c>
      <c r="N55">
        <v>5242.53</v>
      </c>
      <c r="O55">
        <v>5242.53</v>
      </c>
      <c r="P55">
        <v>6081.3347999999996</v>
      </c>
      <c r="Q55">
        <v>0.19969260655925036</v>
      </c>
      <c r="R55">
        <v>10</v>
      </c>
      <c r="S55">
        <v>2025</v>
      </c>
      <c r="T55">
        <v>11</v>
      </c>
      <c r="U55">
        <v>2025</v>
      </c>
      <c r="V55">
        <v>46029</v>
      </c>
      <c r="W55" t="s">
        <v>157</v>
      </c>
      <c r="X55">
        <v>2026</v>
      </c>
      <c r="Y55" t="str">
        <f t="shared" si="0"/>
        <v>Madrid</v>
      </c>
      <c r="Z55" t="str">
        <f t="shared" si="1"/>
        <v>Retail</v>
      </c>
      <c r="AA55" s="1">
        <f t="shared" si="2"/>
        <v>7.0000000000000007E-2</v>
      </c>
      <c r="AB55">
        <f t="shared" si="4"/>
        <v>4875.5528999999997</v>
      </c>
      <c r="AC55" s="18">
        <f t="shared" si="3"/>
        <v>45733</v>
      </c>
      <c r="AH55" t="s">
        <v>98</v>
      </c>
      <c r="AI55" t="s">
        <v>96</v>
      </c>
      <c r="AJ55" s="1">
        <v>0.15</v>
      </c>
      <c r="AK55" t="s">
        <v>13</v>
      </c>
      <c r="AL55" s="27">
        <v>45924</v>
      </c>
    </row>
    <row r="56" spans="1:38">
      <c r="A56" t="s">
        <v>65</v>
      </c>
      <c r="B56">
        <v>57</v>
      </c>
      <c r="C56">
        <v>0</v>
      </c>
      <c r="D56" s="18">
        <v>45960</v>
      </c>
      <c r="E56" s="18">
        <v>46285</v>
      </c>
      <c r="F56" s="18">
        <v>46325</v>
      </c>
      <c r="G56" t="s">
        <v>16</v>
      </c>
      <c r="H56">
        <v>44</v>
      </c>
      <c r="I56" t="s">
        <v>166</v>
      </c>
      <c r="J56">
        <v>6654.18</v>
      </c>
      <c r="K56" t="s">
        <v>151</v>
      </c>
      <c r="L56">
        <v>6654.18</v>
      </c>
      <c r="M56">
        <v>7718.8487999999998</v>
      </c>
      <c r="N56">
        <v>774.52</v>
      </c>
      <c r="O56">
        <v>774.52</v>
      </c>
      <c r="P56">
        <v>898.44319999999993</v>
      </c>
      <c r="Q56">
        <v>0.11639600972621719</v>
      </c>
      <c r="R56">
        <v>10</v>
      </c>
      <c r="S56">
        <v>2025</v>
      </c>
      <c r="T56">
        <v>9</v>
      </c>
      <c r="U56">
        <v>2026</v>
      </c>
      <c r="V56">
        <v>46370</v>
      </c>
      <c r="W56" t="s">
        <v>132</v>
      </c>
      <c r="X56">
        <v>2026</v>
      </c>
      <c r="Y56" t="str">
        <f t="shared" si="0"/>
        <v>Madrid</v>
      </c>
      <c r="Z56" t="str">
        <f t="shared" si="1"/>
        <v>IC</v>
      </c>
      <c r="AA56" s="1">
        <f t="shared" si="2"/>
        <v>0.4</v>
      </c>
      <c r="AB56">
        <f t="shared" si="4"/>
        <v>464.71199999999999</v>
      </c>
      <c r="AC56" s="18">
        <f t="shared" si="3"/>
        <v>45778</v>
      </c>
      <c r="AH56" t="s">
        <v>99</v>
      </c>
      <c r="AI56" t="s">
        <v>96</v>
      </c>
      <c r="AJ56" s="1">
        <v>0.15</v>
      </c>
      <c r="AK56" t="s">
        <v>13</v>
      </c>
      <c r="AL56" s="27">
        <v>45924</v>
      </c>
    </row>
    <row r="57" spans="1:38">
      <c r="A57" t="s">
        <v>65</v>
      </c>
      <c r="B57">
        <v>58</v>
      </c>
      <c r="C57">
        <v>0</v>
      </c>
      <c r="D57" s="18">
        <v>45965</v>
      </c>
      <c r="E57" s="18">
        <v>45968</v>
      </c>
      <c r="F57" s="18">
        <v>45969</v>
      </c>
      <c r="G57" t="s">
        <v>21</v>
      </c>
      <c r="H57">
        <v>45</v>
      </c>
      <c r="J57">
        <v>533.6</v>
      </c>
      <c r="K57" t="s">
        <v>151</v>
      </c>
      <c r="L57">
        <v>533.6</v>
      </c>
      <c r="M57">
        <v>618.976</v>
      </c>
      <c r="N57">
        <v>159</v>
      </c>
      <c r="O57">
        <v>159</v>
      </c>
      <c r="P57">
        <v>184.44</v>
      </c>
      <c r="Q57">
        <v>0.29797601199400298</v>
      </c>
      <c r="R57">
        <v>11</v>
      </c>
      <c r="S57">
        <v>2025</v>
      </c>
      <c r="T57">
        <v>11</v>
      </c>
      <c r="U57">
        <v>2025</v>
      </c>
      <c r="V57">
        <v>46014</v>
      </c>
      <c r="W57" t="s">
        <v>132</v>
      </c>
      <c r="X57">
        <v>2025</v>
      </c>
      <c r="Y57" t="str">
        <f t="shared" si="0"/>
        <v>Madrid</v>
      </c>
      <c r="Z57" t="str">
        <f t="shared" si="1"/>
        <v>IC</v>
      </c>
      <c r="AA57" s="1">
        <f t="shared" si="2"/>
        <v>0.4</v>
      </c>
      <c r="AB57">
        <f t="shared" si="4"/>
        <v>95.4</v>
      </c>
      <c r="AC57" s="18">
        <f t="shared" si="3"/>
        <v>45861</v>
      </c>
      <c r="AH57" t="s">
        <v>100</v>
      </c>
      <c r="AI57" t="s">
        <v>14</v>
      </c>
      <c r="AJ57" s="1">
        <v>0.5</v>
      </c>
      <c r="AK57" s="28" t="s">
        <v>31</v>
      </c>
      <c r="AL57" s="27">
        <v>45664</v>
      </c>
    </row>
    <row r="58" spans="1:38">
      <c r="A58" t="s">
        <v>65</v>
      </c>
      <c r="B58">
        <v>59</v>
      </c>
      <c r="C58">
        <v>0</v>
      </c>
      <c r="D58" s="18">
        <v>45972</v>
      </c>
      <c r="E58" s="18">
        <v>46106</v>
      </c>
      <c r="F58" s="18">
        <v>46118</v>
      </c>
      <c r="G58" t="s">
        <v>27</v>
      </c>
      <c r="H58">
        <v>46</v>
      </c>
      <c r="I58" t="s">
        <v>158</v>
      </c>
      <c r="J58">
        <v>60052.4</v>
      </c>
      <c r="K58" t="s">
        <v>151</v>
      </c>
      <c r="L58">
        <v>60052.4</v>
      </c>
      <c r="M58">
        <v>69660.784</v>
      </c>
      <c r="N58">
        <v>8281.7800000000007</v>
      </c>
      <c r="O58">
        <v>8281.7800000000007</v>
      </c>
      <c r="P58">
        <v>9606.8647999999994</v>
      </c>
      <c r="Q58">
        <v>0.13790922594267674</v>
      </c>
      <c r="R58">
        <v>11</v>
      </c>
      <c r="S58">
        <v>2025</v>
      </c>
      <c r="T58">
        <v>3</v>
      </c>
      <c r="U58">
        <v>2026</v>
      </c>
      <c r="V58">
        <v>46163</v>
      </c>
      <c r="W58" t="s">
        <v>172</v>
      </c>
      <c r="X58">
        <v>2026</v>
      </c>
      <c r="Y58" t="str">
        <f t="shared" si="0"/>
        <v>Madrid</v>
      </c>
      <c r="Z58" t="str">
        <f t="shared" si="1"/>
        <v>Retail</v>
      </c>
      <c r="AA58" s="1">
        <f t="shared" si="2"/>
        <v>7.0000000000000007E-2</v>
      </c>
      <c r="AB58">
        <f t="shared" si="4"/>
        <v>7702.0554000000002</v>
      </c>
      <c r="AC58" s="18">
        <f t="shared" si="3"/>
        <v>45810</v>
      </c>
      <c r="AH58" t="s">
        <v>101</v>
      </c>
      <c r="AI58" t="s">
        <v>14</v>
      </c>
      <c r="AJ58" s="1">
        <v>0.5</v>
      </c>
      <c r="AK58" s="28" t="s">
        <v>31</v>
      </c>
      <c r="AL58" s="27">
        <v>45664</v>
      </c>
    </row>
    <row r="59" spans="1:38">
      <c r="A59" t="s">
        <v>65</v>
      </c>
      <c r="B59">
        <v>60</v>
      </c>
      <c r="C59">
        <v>0</v>
      </c>
      <c r="D59" s="18">
        <v>45972</v>
      </c>
      <c r="E59" s="18">
        <v>45992</v>
      </c>
      <c r="F59" s="18">
        <v>46013</v>
      </c>
      <c r="G59" t="s">
        <v>27</v>
      </c>
      <c r="H59">
        <v>46</v>
      </c>
      <c r="J59">
        <v>6433.83</v>
      </c>
      <c r="K59" t="s">
        <v>151</v>
      </c>
      <c r="L59">
        <v>6433.83</v>
      </c>
      <c r="M59">
        <v>7463.2427999999991</v>
      </c>
      <c r="N59">
        <v>128.68</v>
      </c>
      <c r="O59">
        <v>128.68</v>
      </c>
      <c r="P59">
        <v>149.2688</v>
      </c>
      <c r="Q59">
        <v>2.0000528456611381E-2</v>
      </c>
      <c r="R59">
        <v>11</v>
      </c>
      <c r="S59">
        <v>2025</v>
      </c>
      <c r="T59">
        <v>12</v>
      </c>
      <c r="U59">
        <v>2025</v>
      </c>
      <c r="V59">
        <v>46058</v>
      </c>
      <c r="W59" t="s">
        <v>164</v>
      </c>
      <c r="X59">
        <v>2026</v>
      </c>
      <c r="Y59" t="str">
        <f t="shared" si="0"/>
        <v>Madrid</v>
      </c>
      <c r="Z59" t="str">
        <f t="shared" si="1"/>
        <v>Retail</v>
      </c>
      <c r="AA59" s="1">
        <f t="shared" si="2"/>
        <v>7.0000000000000007E-2</v>
      </c>
      <c r="AB59">
        <f t="shared" si="4"/>
        <v>119.67240000000001</v>
      </c>
      <c r="AC59" s="18">
        <f t="shared" si="3"/>
        <v>45810</v>
      </c>
      <c r="AH59" t="s">
        <v>41</v>
      </c>
      <c r="AI59" t="s">
        <v>14</v>
      </c>
      <c r="AJ59" s="1">
        <v>0.5</v>
      </c>
      <c r="AK59" s="28" t="s">
        <v>31</v>
      </c>
      <c r="AL59" s="27">
        <v>45979</v>
      </c>
    </row>
    <row r="60" spans="1:38">
      <c r="A60" t="s">
        <v>65</v>
      </c>
      <c r="B60">
        <v>61</v>
      </c>
      <c r="C60">
        <v>0</v>
      </c>
      <c r="D60" s="18">
        <v>45972</v>
      </c>
      <c r="E60" s="18">
        <v>45980</v>
      </c>
      <c r="F60" s="18">
        <v>45981</v>
      </c>
      <c r="G60" t="s">
        <v>15</v>
      </c>
      <c r="H60">
        <v>46</v>
      </c>
      <c r="I60" t="s">
        <v>166</v>
      </c>
      <c r="J60">
        <v>3820.1</v>
      </c>
      <c r="K60" t="s">
        <v>151</v>
      </c>
      <c r="L60">
        <v>3820.1</v>
      </c>
      <c r="M60">
        <v>4431.3159999999998</v>
      </c>
      <c r="N60">
        <v>447.41</v>
      </c>
      <c r="O60">
        <v>447.41</v>
      </c>
      <c r="P60">
        <v>518.99559999999997</v>
      </c>
      <c r="Q60">
        <v>0.11711997068139579</v>
      </c>
      <c r="R60">
        <v>11</v>
      </c>
      <c r="S60">
        <v>2025</v>
      </c>
      <c r="T60">
        <v>11</v>
      </c>
      <c r="U60">
        <v>2025</v>
      </c>
      <c r="V60">
        <v>46026</v>
      </c>
      <c r="W60" t="s">
        <v>157</v>
      </c>
      <c r="X60">
        <v>2026</v>
      </c>
      <c r="Y60" t="str">
        <f t="shared" si="0"/>
        <v>Madrid</v>
      </c>
      <c r="Z60" t="str">
        <f t="shared" si="1"/>
        <v>IC</v>
      </c>
      <c r="AA60" s="1">
        <f t="shared" si="2"/>
        <v>0.4</v>
      </c>
      <c r="AB60">
        <f t="shared" si="4"/>
        <v>268.44600000000003</v>
      </c>
      <c r="AC60" s="18">
        <f t="shared" si="3"/>
        <v>45917</v>
      </c>
      <c r="AH60" t="s">
        <v>102</v>
      </c>
      <c r="AI60" t="s">
        <v>22</v>
      </c>
      <c r="AJ60" s="1">
        <v>7.0000000000000007E-2</v>
      </c>
      <c r="AK60" t="s">
        <v>13</v>
      </c>
      <c r="AL60" s="27">
        <v>46034</v>
      </c>
    </row>
    <row r="61" spans="1:38">
      <c r="A61" t="s">
        <v>65</v>
      </c>
      <c r="B61">
        <v>62</v>
      </c>
      <c r="C61">
        <v>0</v>
      </c>
      <c r="D61" s="18">
        <v>45972</v>
      </c>
      <c r="E61" s="18">
        <v>46216</v>
      </c>
      <c r="F61" s="18">
        <v>46230</v>
      </c>
      <c r="G61" t="s">
        <v>16</v>
      </c>
      <c r="H61">
        <v>46</v>
      </c>
      <c r="I61" t="s">
        <v>166</v>
      </c>
      <c r="J61">
        <v>18161.830000000002</v>
      </c>
      <c r="K61" t="s">
        <v>151</v>
      </c>
      <c r="L61">
        <v>18161.830000000002</v>
      </c>
      <c r="M61">
        <v>21067.7228</v>
      </c>
      <c r="N61">
        <v>1635.45</v>
      </c>
      <c r="O61">
        <v>1635.45</v>
      </c>
      <c r="P61">
        <v>1897.1219999999998</v>
      </c>
      <c r="Q61">
        <v>9.0048745087912385E-2</v>
      </c>
      <c r="R61">
        <v>11</v>
      </c>
      <c r="S61">
        <v>2025</v>
      </c>
      <c r="T61">
        <v>7</v>
      </c>
      <c r="U61">
        <v>2026</v>
      </c>
      <c r="V61">
        <v>46275</v>
      </c>
      <c r="W61" t="s">
        <v>153</v>
      </c>
      <c r="X61">
        <v>2026</v>
      </c>
      <c r="Y61" t="str">
        <f t="shared" si="0"/>
        <v>Madrid</v>
      </c>
      <c r="Z61" t="str">
        <f t="shared" si="1"/>
        <v>IC</v>
      </c>
      <c r="AA61" s="1">
        <f t="shared" si="2"/>
        <v>0.4</v>
      </c>
      <c r="AB61">
        <f t="shared" si="4"/>
        <v>981.27</v>
      </c>
      <c r="AC61" s="18">
        <f t="shared" si="3"/>
        <v>45778</v>
      </c>
      <c r="AH61" t="s">
        <v>103</v>
      </c>
      <c r="AI61" t="s">
        <v>22</v>
      </c>
      <c r="AJ61" s="1">
        <v>7.0000000000000007E-2</v>
      </c>
      <c r="AK61" t="s">
        <v>13</v>
      </c>
      <c r="AL61" s="27">
        <v>45978</v>
      </c>
    </row>
    <row r="62" spans="1:38">
      <c r="A62" t="s">
        <v>65</v>
      </c>
      <c r="B62">
        <v>63</v>
      </c>
      <c r="C62">
        <v>0</v>
      </c>
      <c r="D62" s="18">
        <v>45973</v>
      </c>
      <c r="E62" s="18">
        <v>46000</v>
      </c>
      <c r="F62" s="18">
        <v>46009</v>
      </c>
      <c r="G62" t="s">
        <v>18</v>
      </c>
      <c r="H62">
        <v>46</v>
      </c>
      <c r="J62">
        <v>1159.07</v>
      </c>
      <c r="K62" t="s">
        <v>151</v>
      </c>
      <c r="L62">
        <v>1159.07</v>
      </c>
      <c r="M62">
        <v>1344.5211999999999</v>
      </c>
      <c r="N62">
        <v>0</v>
      </c>
      <c r="O62">
        <v>0</v>
      </c>
      <c r="P62">
        <v>0</v>
      </c>
      <c r="Q62">
        <v>0</v>
      </c>
      <c r="R62">
        <v>11</v>
      </c>
      <c r="S62">
        <v>2025</v>
      </c>
      <c r="T62">
        <v>12</v>
      </c>
      <c r="U62">
        <v>2025</v>
      </c>
      <c r="V62">
        <v>46054</v>
      </c>
      <c r="W62" t="s">
        <v>164</v>
      </c>
      <c r="X62">
        <v>2026</v>
      </c>
      <c r="Y62" t="str">
        <f t="shared" si="0"/>
        <v>Madrid</v>
      </c>
      <c r="Z62" t="str">
        <f t="shared" si="1"/>
        <v>IC</v>
      </c>
      <c r="AA62" s="1">
        <f t="shared" si="2"/>
        <v>0.4</v>
      </c>
      <c r="AB62">
        <f t="shared" si="4"/>
        <v>0</v>
      </c>
      <c r="AC62" s="18">
        <f t="shared" si="3"/>
        <v>45778</v>
      </c>
      <c r="AH62" t="s">
        <v>104</v>
      </c>
      <c r="AI62" t="s">
        <v>14</v>
      </c>
      <c r="AJ62" s="1">
        <v>0.4</v>
      </c>
      <c r="AK62" t="s">
        <v>13</v>
      </c>
      <c r="AL62" s="27">
        <v>46001</v>
      </c>
    </row>
    <row r="63" spans="1:38">
      <c r="A63" t="s">
        <v>65</v>
      </c>
      <c r="B63">
        <v>64</v>
      </c>
      <c r="C63">
        <v>0</v>
      </c>
      <c r="D63" s="18">
        <v>45974</v>
      </c>
      <c r="E63" s="18">
        <v>45979</v>
      </c>
      <c r="F63" s="18">
        <v>45984</v>
      </c>
      <c r="G63" t="s">
        <v>29</v>
      </c>
      <c r="H63">
        <v>46</v>
      </c>
      <c r="J63">
        <v>1218.8499999999999</v>
      </c>
      <c r="K63" t="s">
        <v>151</v>
      </c>
      <c r="L63">
        <v>1218.8499999999999</v>
      </c>
      <c r="M63">
        <v>1413.8659999999998</v>
      </c>
      <c r="N63">
        <v>0</v>
      </c>
      <c r="O63">
        <v>0</v>
      </c>
      <c r="P63">
        <v>0</v>
      </c>
      <c r="Q63">
        <v>0</v>
      </c>
      <c r="R63">
        <v>11</v>
      </c>
      <c r="S63">
        <v>2025</v>
      </c>
      <c r="T63">
        <v>11</v>
      </c>
      <c r="U63">
        <v>2025</v>
      </c>
      <c r="V63">
        <v>46029</v>
      </c>
      <c r="W63" t="s">
        <v>157</v>
      </c>
      <c r="X63">
        <v>2026</v>
      </c>
      <c r="Y63" t="str">
        <f t="shared" si="0"/>
        <v>Madrid</v>
      </c>
      <c r="Z63" t="str">
        <f t="shared" si="1"/>
        <v>Retail</v>
      </c>
      <c r="AA63" s="1">
        <f t="shared" si="2"/>
        <v>7.0000000000000007E-2</v>
      </c>
      <c r="AB63">
        <f t="shared" si="4"/>
        <v>0</v>
      </c>
      <c r="AC63" s="18">
        <f t="shared" si="3"/>
        <v>45733</v>
      </c>
      <c r="AH63" t="s">
        <v>105</v>
      </c>
      <c r="AI63" t="s">
        <v>14</v>
      </c>
      <c r="AJ63" s="1">
        <v>0.4</v>
      </c>
      <c r="AK63" t="s">
        <v>13</v>
      </c>
      <c r="AL63" s="27">
        <v>46001</v>
      </c>
    </row>
    <row r="64" spans="1:38">
      <c r="A64" t="s">
        <v>65</v>
      </c>
      <c r="B64">
        <v>65</v>
      </c>
      <c r="C64">
        <v>0</v>
      </c>
      <c r="D64" s="18">
        <v>45974</v>
      </c>
      <c r="E64" s="18">
        <v>46010</v>
      </c>
      <c r="F64" s="18">
        <v>46018</v>
      </c>
      <c r="G64" t="s">
        <v>15</v>
      </c>
      <c r="H64">
        <v>46</v>
      </c>
      <c r="I64" t="s">
        <v>166</v>
      </c>
      <c r="J64">
        <v>1907.5</v>
      </c>
      <c r="K64" t="s">
        <v>151</v>
      </c>
      <c r="L64">
        <v>1907.5</v>
      </c>
      <c r="M64">
        <v>2212.6999999999998</v>
      </c>
      <c r="N64">
        <v>93.01</v>
      </c>
      <c r="O64">
        <v>93.01</v>
      </c>
      <c r="P64">
        <v>107.8916</v>
      </c>
      <c r="Q64">
        <v>4.8760157273918747E-2</v>
      </c>
      <c r="R64">
        <v>11</v>
      </c>
      <c r="S64">
        <v>2025</v>
      </c>
      <c r="T64">
        <v>12</v>
      </c>
      <c r="U64">
        <v>2025</v>
      </c>
      <c r="V64">
        <v>46063</v>
      </c>
      <c r="W64" t="s">
        <v>164</v>
      </c>
      <c r="X64">
        <v>2026</v>
      </c>
      <c r="Y64" t="str">
        <f t="shared" si="0"/>
        <v>Madrid</v>
      </c>
      <c r="Z64" t="str">
        <f t="shared" si="1"/>
        <v>IC</v>
      </c>
      <c r="AA64" s="1">
        <f t="shared" si="2"/>
        <v>0.4</v>
      </c>
      <c r="AB64">
        <f t="shared" si="4"/>
        <v>55.806000000000004</v>
      </c>
      <c r="AC64" s="18">
        <f t="shared" si="3"/>
        <v>45917</v>
      </c>
      <c r="AH64" t="s">
        <v>106</v>
      </c>
      <c r="AI64" t="s">
        <v>14</v>
      </c>
      <c r="AJ64" s="1">
        <v>0.4</v>
      </c>
      <c r="AK64" t="s">
        <v>13</v>
      </c>
      <c r="AL64" s="27">
        <v>45980</v>
      </c>
    </row>
    <row r="65" spans="1:38">
      <c r="A65" t="s">
        <v>65</v>
      </c>
      <c r="B65">
        <v>66</v>
      </c>
      <c r="C65">
        <v>0</v>
      </c>
      <c r="D65" s="18">
        <v>45975</v>
      </c>
      <c r="E65" s="18">
        <v>46017</v>
      </c>
      <c r="F65" s="18">
        <v>46026</v>
      </c>
      <c r="G65" t="s">
        <v>19</v>
      </c>
      <c r="H65">
        <v>46</v>
      </c>
      <c r="I65" t="s">
        <v>166</v>
      </c>
      <c r="J65">
        <v>21819.08</v>
      </c>
      <c r="K65" t="s">
        <v>151</v>
      </c>
      <c r="L65">
        <v>21819.08</v>
      </c>
      <c r="M65">
        <v>25310.132799999999</v>
      </c>
      <c r="N65">
        <v>0</v>
      </c>
      <c r="O65">
        <v>0</v>
      </c>
      <c r="P65">
        <v>0</v>
      </c>
      <c r="Q65">
        <v>0</v>
      </c>
      <c r="R65">
        <v>11</v>
      </c>
      <c r="S65">
        <v>2025</v>
      </c>
      <c r="T65">
        <v>12</v>
      </c>
      <c r="U65">
        <v>2025</v>
      </c>
      <c r="V65">
        <v>46071</v>
      </c>
      <c r="W65" t="s">
        <v>164</v>
      </c>
      <c r="X65">
        <v>2026</v>
      </c>
      <c r="Y65" t="str">
        <f t="shared" si="0"/>
        <v>Madrid</v>
      </c>
      <c r="Z65" t="str">
        <f t="shared" si="1"/>
        <v>IC</v>
      </c>
      <c r="AA65" s="1">
        <f t="shared" si="2"/>
        <v>0.4</v>
      </c>
      <c r="AB65">
        <f t="shared" si="4"/>
        <v>0</v>
      </c>
      <c r="AC65" s="18">
        <f t="shared" si="3"/>
        <v>45824</v>
      </c>
      <c r="AH65" t="s">
        <v>30</v>
      </c>
      <c r="AI65" t="s">
        <v>107</v>
      </c>
      <c r="AJ65" s="1">
        <v>0.2</v>
      </c>
      <c r="AK65" t="s">
        <v>13</v>
      </c>
      <c r="AL65" s="27">
        <v>45748</v>
      </c>
    </row>
    <row r="66" spans="1:38">
      <c r="A66" t="s">
        <v>65</v>
      </c>
      <c r="B66">
        <v>67</v>
      </c>
      <c r="C66">
        <v>0</v>
      </c>
      <c r="D66" s="18">
        <v>45978</v>
      </c>
      <c r="E66" s="18">
        <v>46075</v>
      </c>
      <c r="F66" s="18">
        <v>46078</v>
      </c>
      <c r="G66" t="s">
        <v>15</v>
      </c>
      <c r="H66">
        <v>47</v>
      </c>
      <c r="I66" t="s">
        <v>166</v>
      </c>
      <c r="J66">
        <v>5908.9</v>
      </c>
      <c r="K66" t="s">
        <v>151</v>
      </c>
      <c r="L66">
        <v>5908.9</v>
      </c>
      <c r="M66">
        <v>6854.3239999999987</v>
      </c>
      <c r="N66">
        <v>180.9</v>
      </c>
      <c r="O66">
        <v>180.9</v>
      </c>
      <c r="P66">
        <v>209.84399999999999</v>
      </c>
      <c r="Q66">
        <v>3.0614835248523417E-2</v>
      </c>
      <c r="R66">
        <v>11</v>
      </c>
      <c r="S66">
        <v>2025</v>
      </c>
      <c r="T66">
        <v>2</v>
      </c>
      <c r="U66">
        <v>2026</v>
      </c>
      <c r="V66">
        <v>46123</v>
      </c>
      <c r="W66" t="s">
        <v>173</v>
      </c>
      <c r="X66">
        <v>2026</v>
      </c>
      <c r="Y66" t="str">
        <f t="shared" ref="Y66:Y129" si="5">_xlfn.XLOOKUP(G66,AH:AH,AK:AK,"0")</f>
        <v>Madrid</v>
      </c>
      <c r="Z66" t="str">
        <f t="shared" ref="Z66:Z129" si="6">_xlfn.XLOOKUP(G66,AH:AH,AI:AI,"0")</f>
        <v>IC</v>
      </c>
      <c r="AA66" s="1">
        <f t="shared" ref="AA66:AA129" si="7">_xlfn.XLOOKUP(G66,AH:AH,AJ:AJ,"0")</f>
        <v>0.4</v>
      </c>
      <c r="AB66">
        <f t="shared" si="4"/>
        <v>108.54</v>
      </c>
      <c r="AC66" s="18">
        <f t="shared" ref="AC66:AC129" si="8">_xlfn.XLOOKUP(G66,AH:AH,AL:AL,"0")</f>
        <v>45917</v>
      </c>
      <c r="AH66" s="28" t="s">
        <v>63</v>
      </c>
      <c r="AI66" t="s">
        <v>22</v>
      </c>
      <c r="AJ66" s="1">
        <v>0</v>
      </c>
      <c r="AK66" s="28" t="s">
        <v>31</v>
      </c>
    </row>
    <row r="67" spans="1:38">
      <c r="A67" t="s">
        <v>65</v>
      </c>
      <c r="B67">
        <v>68</v>
      </c>
      <c r="C67">
        <v>0</v>
      </c>
      <c r="D67" s="18">
        <v>45978</v>
      </c>
      <c r="E67" s="18">
        <v>45982</v>
      </c>
      <c r="F67" s="18">
        <v>45982</v>
      </c>
      <c r="G67" t="s">
        <v>29</v>
      </c>
      <c r="H67">
        <v>47</v>
      </c>
      <c r="I67" t="s">
        <v>174</v>
      </c>
      <c r="J67">
        <v>1075.92</v>
      </c>
      <c r="K67" t="s">
        <v>151</v>
      </c>
      <c r="L67">
        <v>1075.92</v>
      </c>
      <c r="M67">
        <v>1248.0672</v>
      </c>
      <c r="N67">
        <v>1075.92</v>
      </c>
      <c r="O67">
        <v>1075.92</v>
      </c>
      <c r="P67">
        <v>1248.0672</v>
      </c>
      <c r="Q67">
        <v>1</v>
      </c>
      <c r="R67">
        <v>11</v>
      </c>
      <c r="S67">
        <v>2025</v>
      </c>
      <c r="T67">
        <v>11</v>
      </c>
      <c r="U67">
        <v>2025</v>
      </c>
      <c r="V67">
        <v>46027</v>
      </c>
      <c r="W67" t="s">
        <v>157</v>
      </c>
      <c r="X67">
        <v>2026</v>
      </c>
      <c r="Y67" t="str">
        <f t="shared" si="5"/>
        <v>Madrid</v>
      </c>
      <c r="Z67" t="str">
        <f t="shared" si="6"/>
        <v>Retail</v>
      </c>
      <c r="AA67" s="1">
        <f t="shared" si="7"/>
        <v>7.0000000000000007E-2</v>
      </c>
      <c r="AB67">
        <f t="shared" ref="AB67:AB130" si="9">O67-O67*AA67</f>
        <v>1000.6056000000001</v>
      </c>
      <c r="AC67" s="18">
        <f t="shared" si="8"/>
        <v>45733</v>
      </c>
      <c r="AH67" t="s">
        <v>50</v>
      </c>
      <c r="AI67" t="s">
        <v>22</v>
      </c>
      <c r="AK67" s="28" t="s">
        <v>31</v>
      </c>
    </row>
    <row r="68" spans="1:38">
      <c r="A68" t="s">
        <v>65</v>
      </c>
      <c r="B68">
        <v>69</v>
      </c>
      <c r="C68">
        <v>0</v>
      </c>
      <c r="D68" s="18">
        <v>45978</v>
      </c>
      <c r="E68" s="18">
        <v>46023</v>
      </c>
      <c r="F68" s="18">
        <v>46036</v>
      </c>
      <c r="G68" t="s">
        <v>27</v>
      </c>
      <c r="H68">
        <v>47</v>
      </c>
      <c r="I68" t="s">
        <v>167</v>
      </c>
      <c r="J68">
        <v>6855</v>
      </c>
      <c r="K68" t="s">
        <v>151</v>
      </c>
      <c r="L68">
        <v>6855</v>
      </c>
      <c r="M68">
        <v>7951.7999999999993</v>
      </c>
      <c r="N68">
        <v>1440.1</v>
      </c>
      <c r="O68">
        <v>1440.1</v>
      </c>
      <c r="P68">
        <v>1670.5159999999998</v>
      </c>
      <c r="Q68">
        <v>0.21008023340627277</v>
      </c>
      <c r="R68">
        <v>11</v>
      </c>
      <c r="S68">
        <v>2025</v>
      </c>
      <c r="T68">
        <v>1</v>
      </c>
      <c r="U68">
        <v>2026</v>
      </c>
      <c r="V68">
        <v>46081</v>
      </c>
      <c r="W68" t="s">
        <v>164</v>
      </c>
      <c r="X68">
        <v>2026</v>
      </c>
      <c r="Y68" t="str">
        <f t="shared" si="5"/>
        <v>Madrid</v>
      </c>
      <c r="Z68" t="str">
        <f t="shared" si="6"/>
        <v>Retail</v>
      </c>
      <c r="AA68" s="1">
        <f t="shared" si="7"/>
        <v>7.0000000000000007E-2</v>
      </c>
      <c r="AB68">
        <f t="shared" si="9"/>
        <v>1339.2929999999999</v>
      </c>
      <c r="AC68" s="18">
        <f t="shared" si="8"/>
        <v>45810</v>
      </c>
    </row>
    <row r="69" spans="1:38">
      <c r="A69" t="s">
        <v>65</v>
      </c>
      <c r="B69">
        <v>70</v>
      </c>
      <c r="C69">
        <v>0</v>
      </c>
      <c r="D69" s="18">
        <v>45988</v>
      </c>
      <c r="E69" s="18">
        <v>46194</v>
      </c>
      <c r="F69" s="18">
        <v>46211</v>
      </c>
      <c r="G69" t="s">
        <v>16</v>
      </c>
      <c r="H69">
        <v>48</v>
      </c>
      <c r="I69" t="s">
        <v>166</v>
      </c>
      <c r="J69">
        <v>22061.5</v>
      </c>
      <c r="K69" t="s">
        <v>151</v>
      </c>
      <c r="L69">
        <v>22061.5</v>
      </c>
      <c r="M69">
        <v>25591.339999999997</v>
      </c>
      <c r="N69">
        <v>2501.2600000000002</v>
      </c>
      <c r="O69">
        <v>2501.2600000000002</v>
      </c>
      <c r="P69">
        <v>2901.4616000000001</v>
      </c>
      <c r="Q69">
        <v>0.11337669696076877</v>
      </c>
      <c r="R69">
        <v>11</v>
      </c>
      <c r="S69">
        <v>2025</v>
      </c>
      <c r="T69">
        <v>6</v>
      </c>
      <c r="U69">
        <v>2026</v>
      </c>
      <c r="V69">
        <v>46256</v>
      </c>
      <c r="W69" t="s">
        <v>160</v>
      </c>
      <c r="X69">
        <v>2026</v>
      </c>
      <c r="Y69" t="str">
        <f t="shared" si="5"/>
        <v>Madrid</v>
      </c>
      <c r="Z69" t="str">
        <f t="shared" si="6"/>
        <v>IC</v>
      </c>
      <c r="AA69" s="1">
        <f t="shared" si="7"/>
        <v>0.4</v>
      </c>
      <c r="AB69">
        <f t="shared" si="9"/>
        <v>1500.7560000000001</v>
      </c>
      <c r="AC69" s="18">
        <f t="shared" si="8"/>
        <v>45778</v>
      </c>
    </row>
    <row r="70" spans="1:38">
      <c r="A70" t="s">
        <v>65</v>
      </c>
      <c r="B70">
        <v>71</v>
      </c>
      <c r="C70">
        <v>0</v>
      </c>
      <c r="D70" s="18">
        <v>45989</v>
      </c>
      <c r="E70" s="18">
        <v>46030</v>
      </c>
      <c r="F70" s="18">
        <v>46105</v>
      </c>
      <c r="G70" t="s">
        <v>29</v>
      </c>
      <c r="H70">
        <v>48</v>
      </c>
      <c r="I70" t="s">
        <v>162</v>
      </c>
      <c r="J70">
        <v>3978</v>
      </c>
      <c r="K70" t="s">
        <v>151</v>
      </c>
      <c r="L70">
        <v>3978</v>
      </c>
      <c r="M70">
        <v>4614.4799999999996</v>
      </c>
      <c r="N70">
        <v>260.79000000000002</v>
      </c>
      <c r="O70">
        <v>260.79000000000002</v>
      </c>
      <c r="P70">
        <v>302.51639999999998</v>
      </c>
      <c r="Q70">
        <v>6.5558069381598805E-2</v>
      </c>
      <c r="R70">
        <v>11</v>
      </c>
      <c r="S70">
        <v>2025</v>
      </c>
      <c r="T70">
        <v>1</v>
      </c>
      <c r="U70">
        <v>2026</v>
      </c>
      <c r="V70">
        <v>46150</v>
      </c>
      <c r="W70" t="s">
        <v>172</v>
      </c>
      <c r="X70">
        <v>2026</v>
      </c>
      <c r="Y70" t="str">
        <f t="shared" si="5"/>
        <v>Madrid</v>
      </c>
      <c r="Z70" t="str">
        <f t="shared" si="6"/>
        <v>Retail</v>
      </c>
      <c r="AA70" s="1">
        <f t="shared" si="7"/>
        <v>7.0000000000000007E-2</v>
      </c>
      <c r="AB70">
        <f t="shared" si="9"/>
        <v>242.53470000000002</v>
      </c>
      <c r="AC70" s="18">
        <f t="shared" si="8"/>
        <v>45733</v>
      </c>
    </row>
    <row r="71" spans="1:38">
      <c r="A71" t="s">
        <v>65</v>
      </c>
      <c r="B71">
        <v>72</v>
      </c>
      <c r="C71">
        <v>0</v>
      </c>
      <c r="D71" s="18">
        <v>45993</v>
      </c>
      <c r="E71" s="18">
        <v>46186</v>
      </c>
      <c r="F71" s="18">
        <v>46196</v>
      </c>
      <c r="G71" t="s">
        <v>24</v>
      </c>
      <c r="H71">
        <v>49</v>
      </c>
      <c r="J71">
        <v>4506</v>
      </c>
      <c r="K71" t="s">
        <v>151</v>
      </c>
      <c r="L71">
        <v>4506</v>
      </c>
      <c r="M71">
        <v>5226.96</v>
      </c>
      <c r="N71">
        <v>521.47</v>
      </c>
      <c r="O71">
        <v>521.47</v>
      </c>
      <c r="P71">
        <v>604.90520000000004</v>
      </c>
      <c r="Q71">
        <v>0.11572791833111408</v>
      </c>
      <c r="R71">
        <v>12</v>
      </c>
      <c r="S71">
        <v>2025</v>
      </c>
      <c r="T71">
        <v>6</v>
      </c>
      <c r="U71">
        <v>2026</v>
      </c>
      <c r="V71">
        <v>46241</v>
      </c>
      <c r="W71" t="s">
        <v>160</v>
      </c>
      <c r="X71">
        <v>2026</v>
      </c>
      <c r="Y71" t="str">
        <f t="shared" si="5"/>
        <v>Madrid</v>
      </c>
      <c r="Z71" t="str">
        <f t="shared" si="6"/>
        <v>Retail</v>
      </c>
      <c r="AA71" s="1">
        <f t="shared" si="7"/>
        <v>7.0000000000000007E-2</v>
      </c>
      <c r="AB71">
        <f t="shared" si="9"/>
        <v>484.96710000000002</v>
      </c>
      <c r="AC71" s="18">
        <f t="shared" si="8"/>
        <v>45733</v>
      </c>
    </row>
    <row r="72" spans="1:38">
      <c r="A72" t="s">
        <v>65</v>
      </c>
      <c r="B72">
        <v>73</v>
      </c>
      <c r="C72">
        <v>0</v>
      </c>
      <c r="D72" s="18">
        <v>45994</v>
      </c>
      <c r="E72" s="18">
        <v>46230</v>
      </c>
      <c r="F72" s="18">
        <v>46242</v>
      </c>
      <c r="G72" t="s">
        <v>16</v>
      </c>
      <c r="H72">
        <v>49</v>
      </c>
      <c r="I72" t="s">
        <v>166</v>
      </c>
      <c r="J72">
        <v>16880.78</v>
      </c>
      <c r="K72" t="s">
        <v>151</v>
      </c>
      <c r="L72">
        <v>16880.78</v>
      </c>
      <c r="M72">
        <v>19581.704799999996</v>
      </c>
      <c r="N72">
        <v>2079.44</v>
      </c>
      <c r="O72">
        <v>2079.44</v>
      </c>
      <c r="P72">
        <v>2412.1504</v>
      </c>
      <c r="Q72">
        <v>0.12318388131354122</v>
      </c>
      <c r="R72">
        <v>12</v>
      </c>
      <c r="S72">
        <v>2025</v>
      </c>
      <c r="T72">
        <v>7</v>
      </c>
      <c r="U72">
        <v>2026</v>
      </c>
      <c r="V72">
        <v>46287</v>
      </c>
      <c r="W72" t="s">
        <v>153</v>
      </c>
      <c r="X72">
        <v>2026</v>
      </c>
      <c r="Y72" t="str">
        <f t="shared" si="5"/>
        <v>Madrid</v>
      </c>
      <c r="Z72" t="str">
        <f t="shared" si="6"/>
        <v>IC</v>
      </c>
      <c r="AA72" s="1">
        <f t="shared" si="7"/>
        <v>0.4</v>
      </c>
      <c r="AB72">
        <f t="shared" si="9"/>
        <v>1247.664</v>
      </c>
      <c r="AC72" s="18">
        <f t="shared" si="8"/>
        <v>45778</v>
      </c>
    </row>
    <row r="73" spans="1:38">
      <c r="A73" t="s">
        <v>65</v>
      </c>
      <c r="B73">
        <v>74</v>
      </c>
      <c r="C73">
        <v>0</v>
      </c>
      <c r="D73" s="18">
        <v>45996</v>
      </c>
      <c r="E73" s="18">
        <v>46011</v>
      </c>
      <c r="F73" s="18">
        <v>46018</v>
      </c>
      <c r="G73" t="s">
        <v>26</v>
      </c>
      <c r="H73">
        <v>49</v>
      </c>
      <c r="I73" t="s">
        <v>149</v>
      </c>
      <c r="J73">
        <v>1</v>
      </c>
      <c r="K73" t="s">
        <v>131</v>
      </c>
      <c r="L73">
        <v>0.86</v>
      </c>
      <c r="M73">
        <v>1</v>
      </c>
      <c r="N73">
        <v>1</v>
      </c>
      <c r="O73">
        <v>0.86</v>
      </c>
      <c r="P73">
        <v>1</v>
      </c>
      <c r="Q73">
        <v>1</v>
      </c>
      <c r="R73">
        <v>12</v>
      </c>
      <c r="S73">
        <v>2025</v>
      </c>
      <c r="T73">
        <v>12</v>
      </c>
      <c r="U73">
        <v>2025</v>
      </c>
      <c r="V73">
        <v>46063</v>
      </c>
      <c r="W73" t="s">
        <v>164</v>
      </c>
      <c r="X73">
        <v>2026</v>
      </c>
      <c r="Y73" t="str">
        <f t="shared" si="5"/>
        <v>Madrid</v>
      </c>
      <c r="Z73" t="str">
        <f t="shared" si="6"/>
        <v>Retail</v>
      </c>
      <c r="AA73" s="1">
        <f t="shared" si="7"/>
        <v>7.0000000000000007E-2</v>
      </c>
      <c r="AB73">
        <f t="shared" si="9"/>
        <v>0.79979999999999996</v>
      </c>
      <c r="AC73" s="18">
        <f t="shared" si="8"/>
        <v>45733</v>
      </c>
    </row>
    <row r="74" spans="1:38">
      <c r="A74" t="s">
        <v>65</v>
      </c>
      <c r="B74">
        <v>75</v>
      </c>
      <c r="C74">
        <v>0</v>
      </c>
      <c r="D74" s="18">
        <v>46000</v>
      </c>
      <c r="E74" s="18">
        <v>46121</v>
      </c>
      <c r="F74" s="18">
        <v>46124</v>
      </c>
      <c r="G74" t="s">
        <v>25</v>
      </c>
      <c r="H74">
        <v>50</v>
      </c>
      <c r="I74" t="s">
        <v>166</v>
      </c>
      <c r="J74">
        <v>3546</v>
      </c>
      <c r="K74" t="s">
        <v>151</v>
      </c>
      <c r="L74">
        <v>3546</v>
      </c>
      <c r="M74">
        <v>4113.3599999999997</v>
      </c>
      <c r="N74">
        <v>446.8</v>
      </c>
      <c r="O74">
        <v>446.8</v>
      </c>
      <c r="P74">
        <v>518.28800000000001</v>
      </c>
      <c r="Q74">
        <v>0.12600112803158489</v>
      </c>
      <c r="R74">
        <v>12</v>
      </c>
      <c r="S74">
        <v>2025</v>
      </c>
      <c r="T74">
        <v>4</v>
      </c>
      <c r="U74">
        <v>2026</v>
      </c>
      <c r="V74">
        <v>46169</v>
      </c>
      <c r="W74" t="s">
        <v>172</v>
      </c>
      <c r="X74">
        <v>2026</v>
      </c>
      <c r="Y74" t="str">
        <f t="shared" si="5"/>
        <v>Madrid</v>
      </c>
      <c r="Z74" t="str">
        <f t="shared" si="6"/>
        <v>IC</v>
      </c>
      <c r="AA74" s="1">
        <f t="shared" si="7"/>
        <v>0.4</v>
      </c>
      <c r="AB74">
        <f t="shared" si="9"/>
        <v>268.08</v>
      </c>
      <c r="AC74" s="18">
        <f t="shared" si="8"/>
        <v>45754</v>
      </c>
    </row>
    <row r="75" spans="1:38">
      <c r="A75" t="s">
        <v>65</v>
      </c>
      <c r="B75">
        <v>76</v>
      </c>
      <c r="C75">
        <v>0</v>
      </c>
      <c r="D75" s="18">
        <v>46000</v>
      </c>
      <c r="E75" s="18">
        <v>46036</v>
      </c>
      <c r="F75" s="18">
        <v>46040</v>
      </c>
      <c r="G75" t="s">
        <v>19</v>
      </c>
      <c r="H75">
        <v>50</v>
      </c>
      <c r="I75" t="s">
        <v>166</v>
      </c>
      <c r="J75">
        <v>1056</v>
      </c>
      <c r="K75" t="s">
        <v>151</v>
      </c>
      <c r="L75">
        <v>1056</v>
      </c>
      <c r="M75">
        <v>1224.9599999999998</v>
      </c>
      <c r="N75">
        <v>813.22</v>
      </c>
      <c r="O75">
        <v>813.22</v>
      </c>
      <c r="P75">
        <v>943.33519999999999</v>
      </c>
      <c r="Q75">
        <v>0.77009469696969701</v>
      </c>
      <c r="R75">
        <v>12</v>
      </c>
      <c r="S75">
        <v>2025</v>
      </c>
      <c r="T75">
        <v>1</v>
      </c>
      <c r="U75">
        <v>2026</v>
      </c>
      <c r="V75">
        <v>46085</v>
      </c>
      <c r="W75" t="s">
        <v>150</v>
      </c>
      <c r="X75">
        <v>2026</v>
      </c>
      <c r="Y75" t="str">
        <f t="shared" si="5"/>
        <v>Madrid</v>
      </c>
      <c r="Z75" t="str">
        <f t="shared" si="6"/>
        <v>IC</v>
      </c>
      <c r="AA75" s="1">
        <f t="shared" si="7"/>
        <v>0.4</v>
      </c>
      <c r="AB75">
        <f t="shared" si="9"/>
        <v>487.93200000000002</v>
      </c>
      <c r="AC75" s="18">
        <f t="shared" si="8"/>
        <v>45824</v>
      </c>
    </row>
    <row r="76" spans="1:38">
      <c r="A76" t="s">
        <v>65</v>
      </c>
      <c r="B76">
        <v>77</v>
      </c>
      <c r="C76">
        <v>0</v>
      </c>
      <c r="D76" s="18">
        <v>46007</v>
      </c>
      <c r="E76" s="18">
        <v>46056</v>
      </c>
      <c r="F76" s="18">
        <v>46078</v>
      </c>
      <c r="G76" t="s">
        <v>61</v>
      </c>
      <c r="H76">
        <v>51</v>
      </c>
      <c r="J76">
        <v>0</v>
      </c>
      <c r="K76" t="s">
        <v>151</v>
      </c>
      <c r="L76">
        <v>0</v>
      </c>
      <c r="M76">
        <v>0</v>
      </c>
      <c r="N76">
        <v>0</v>
      </c>
      <c r="O76">
        <v>0</v>
      </c>
      <c r="P76">
        <v>0</v>
      </c>
      <c r="Q76" t="e">
        <v>#DIV/0!</v>
      </c>
      <c r="R76">
        <v>12</v>
      </c>
      <c r="S76">
        <v>2025</v>
      </c>
      <c r="T76">
        <v>2</v>
      </c>
      <c r="U76">
        <v>2026</v>
      </c>
      <c r="V76">
        <v>46123</v>
      </c>
      <c r="W76" t="s">
        <v>173</v>
      </c>
      <c r="X76">
        <v>2026</v>
      </c>
      <c r="Y76" t="str">
        <f t="shared" si="5"/>
        <v>México</v>
      </c>
      <c r="Z76" t="str">
        <f t="shared" si="6"/>
        <v>Retail</v>
      </c>
      <c r="AA76" s="1">
        <f t="shared" si="7"/>
        <v>0</v>
      </c>
      <c r="AB76">
        <f t="shared" si="9"/>
        <v>0</v>
      </c>
      <c r="AC76" s="18">
        <f t="shared" si="8"/>
        <v>45824</v>
      </c>
    </row>
    <row r="77" spans="1:38">
      <c r="A77" t="s">
        <v>65</v>
      </c>
      <c r="B77">
        <v>78</v>
      </c>
      <c r="C77">
        <v>0</v>
      </c>
      <c r="D77" s="18">
        <v>46014</v>
      </c>
      <c r="E77" s="18">
        <v>46170</v>
      </c>
      <c r="F77" s="18">
        <v>46180</v>
      </c>
      <c r="G77" t="s">
        <v>24</v>
      </c>
      <c r="H77">
        <v>52</v>
      </c>
      <c r="I77" t="s">
        <v>158</v>
      </c>
      <c r="J77">
        <v>26580.639999999999</v>
      </c>
      <c r="K77" t="s">
        <v>151</v>
      </c>
      <c r="L77">
        <v>26580.639999999999</v>
      </c>
      <c r="M77">
        <v>30833.542399999998</v>
      </c>
      <c r="N77">
        <v>1200.5999999999999</v>
      </c>
      <c r="O77">
        <v>1200.5999999999999</v>
      </c>
      <c r="P77">
        <v>1392.6959999999997</v>
      </c>
      <c r="Q77">
        <v>4.5168212654021871E-2</v>
      </c>
      <c r="R77">
        <v>12</v>
      </c>
      <c r="S77">
        <v>2025</v>
      </c>
      <c r="T77">
        <v>5</v>
      </c>
      <c r="U77">
        <v>2026</v>
      </c>
      <c r="V77">
        <v>46225</v>
      </c>
      <c r="W77" t="s">
        <v>154</v>
      </c>
      <c r="X77">
        <v>2026</v>
      </c>
      <c r="Y77" t="str">
        <f t="shared" si="5"/>
        <v>Madrid</v>
      </c>
      <c r="Z77" t="str">
        <f t="shared" si="6"/>
        <v>Retail</v>
      </c>
      <c r="AA77" s="1">
        <f t="shared" si="7"/>
        <v>7.0000000000000007E-2</v>
      </c>
      <c r="AB77">
        <f t="shared" si="9"/>
        <v>1116.558</v>
      </c>
      <c r="AC77" s="18">
        <f t="shared" si="8"/>
        <v>45733</v>
      </c>
    </row>
    <row r="78" spans="1:38">
      <c r="A78" t="s">
        <v>65</v>
      </c>
      <c r="B78">
        <v>79</v>
      </c>
      <c r="C78">
        <v>0</v>
      </c>
      <c r="D78" s="18">
        <v>46020</v>
      </c>
      <c r="E78" s="18">
        <v>46022</v>
      </c>
      <c r="F78" s="18">
        <v>46025</v>
      </c>
      <c r="G78" t="s">
        <v>27</v>
      </c>
      <c r="H78">
        <v>53</v>
      </c>
      <c r="I78" t="s">
        <v>158</v>
      </c>
      <c r="J78">
        <v>27211</v>
      </c>
      <c r="K78" t="s">
        <v>151</v>
      </c>
      <c r="L78">
        <v>27211</v>
      </c>
      <c r="M78">
        <v>31564.76</v>
      </c>
      <c r="N78">
        <v>3484.26</v>
      </c>
      <c r="O78">
        <v>3484.26</v>
      </c>
      <c r="P78">
        <v>4041.7415999999998</v>
      </c>
      <c r="Q78">
        <v>0.1280460108044541</v>
      </c>
      <c r="R78">
        <v>12</v>
      </c>
      <c r="S78">
        <v>2025</v>
      </c>
      <c r="T78">
        <v>12</v>
      </c>
      <c r="U78">
        <v>2025</v>
      </c>
      <c r="V78">
        <v>46070</v>
      </c>
      <c r="W78" t="s">
        <v>164</v>
      </c>
      <c r="X78">
        <v>2026</v>
      </c>
      <c r="Y78" t="str">
        <f t="shared" si="5"/>
        <v>Madrid</v>
      </c>
      <c r="Z78" t="str">
        <f t="shared" si="6"/>
        <v>Retail</v>
      </c>
      <c r="AA78" s="1">
        <f t="shared" si="7"/>
        <v>7.0000000000000007E-2</v>
      </c>
      <c r="AB78">
        <f t="shared" si="9"/>
        <v>3240.3618000000001</v>
      </c>
      <c r="AC78" s="18">
        <f t="shared" si="8"/>
        <v>45810</v>
      </c>
    </row>
    <row r="79" spans="1:38">
      <c r="A79" t="s">
        <v>65</v>
      </c>
      <c r="B79">
        <v>80</v>
      </c>
      <c r="C79">
        <v>0</v>
      </c>
      <c r="D79" s="18">
        <v>46021</v>
      </c>
      <c r="E79" s="18">
        <v>46033</v>
      </c>
      <c r="F79" s="18">
        <v>46052</v>
      </c>
      <c r="G79" t="s">
        <v>15</v>
      </c>
      <c r="H79">
        <v>53</v>
      </c>
      <c r="I79" t="s">
        <v>166</v>
      </c>
      <c r="J79">
        <v>12836.85</v>
      </c>
      <c r="K79" t="s">
        <v>151</v>
      </c>
      <c r="L79">
        <v>12836.85</v>
      </c>
      <c r="M79">
        <v>14890.745999999999</v>
      </c>
      <c r="N79">
        <v>317.73</v>
      </c>
      <c r="O79">
        <v>317.73</v>
      </c>
      <c r="P79">
        <v>368.5668</v>
      </c>
      <c r="Q79">
        <v>2.4751399291882355E-2</v>
      </c>
      <c r="R79">
        <v>12</v>
      </c>
      <c r="S79">
        <v>2025</v>
      </c>
      <c r="T79">
        <v>1</v>
      </c>
      <c r="U79">
        <v>2026</v>
      </c>
      <c r="V79">
        <v>46097</v>
      </c>
      <c r="W79" t="s">
        <v>150</v>
      </c>
      <c r="X79">
        <v>2026</v>
      </c>
      <c r="Y79" t="str">
        <f t="shared" si="5"/>
        <v>Madrid</v>
      </c>
      <c r="Z79" t="str">
        <f t="shared" si="6"/>
        <v>IC</v>
      </c>
      <c r="AA79" s="1">
        <f t="shared" si="7"/>
        <v>0.4</v>
      </c>
      <c r="AB79">
        <f t="shared" si="9"/>
        <v>190.63800000000001</v>
      </c>
      <c r="AC79" s="18">
        <f t="shared" si="8"/>
        <v>45917</v>
      </c>
    </row>
    <row r="80" spans="1:38">
      <c r="A80" t="s">
        <v>65</v>
      </c>
      <c r="B80">
        <v>81</v>
      </c>
      <c r="C80">
        <v>0</v>
      </c>
      <c r="D80" s="18">
        <v>46027</v>
      </c>
      <c r="E80" s="18">
        <v>46131</v>
      </c>
      <c r="F80" s="18">
        <v>46150</v>
      </c>
      <c r="G80" t="s">
        <v>26</v>
      </c>
      <c r="H80">
        <v>2</v>
      </c>
      <c r="I80" t="s">
        <v>166</v>
      </c>
      <c r="J80">
        <v>3098</v>
      </c>
      <c r="K80" t="s">
        <v>151</v>
      </c>
      <c r="L80">
        <v>3098</v>
      </c>
      <c r="M80">
        <v>3593.68</v>
      </c>
      <c r="N80">
        <v>160</v>
      </c>
      <c r="O80">
        <v>160</v>
      </c>
      <c r="P80">
        <v>185.6</v>
      </c>
      <c r="Q80">
        <v>5.1646223369916075E-2</v>
      </c>
      <c r="R80">
        <v>1</v>
      </c>
      <c r="S80">
        <v>2026</v>
      </c>
      <c r="T80">
        <v>4</v>
      </c>
      <c r="U80">
        <v>2026</v>
      </c>
      <c r="V80">
        <v>46195</v>
      </c>
      <c r="W80" t="s">
        <v>152</v>
      </c>
      <c r="X80">
        <v>2026</v>
      </c>
      <c r="Y80" t="str">
        <f t="shared" si="5"/>
        <v>Madrid</v>
      </c>
      <c r="Z80" t="str">
        <f t="shared" si="6"/>
        <v>Retail</v>
      </c>
      <c r="AA80" s="1">
        <f t="shared" si="7"/>
        <v>7.0000000000000007E-2</v>
      </c>
      <c r="AB80">
        <f t="shared" si="9"/>
        <v>148.80000000000001</v>
      </c>
      <c r="AC80" s="18">
        <f t="shared" si="8"/>
        <v>45733</v>
      </c>
    </row>
    <row r="81" spans="1:29">
      <c r="A81" t="s">
        <v>65</v>
      </c>
      <c r="B81">
        <v>82</v>
      </c>
      <c r="C81">
        <v>0</v>
      </c>
      <c r="D81" s="18">
        <v>46027</v>
      </c>
      <c r="E81" s="18">
        <v>45971</v>
      </c>
      <c r="F81" s="18">
        <v>45975</v>
      </c>
      <c r="G81" t="s">
        <v>29</v>
      </c>
      <c r="H81">
        <v>2</v>
      </c>
      <c r="J81">
        <v>494.56</v>
      </c>
      <c r="K81" t="s">
        <v>151</v>
      </c>
      <c r="L81">
        <v>494.56</v>
      </c>
      <c r="M81">
        <v>573.68959999999993</v>
      </c>
      <c r="N81">
        <v>0</v>
      </c>
      <c r="O81">
        <v>0</v>
      </c>
      <c r="P81">
        <v>0</v>
      </c>
      <c r="Q81">
        <v>0</v>
      </c>
      <c r="R81">
        <v>1</v>
      </c>
      <c r="S81">
        <v>2026</v>
      </c>
      <c r="T81">
        <v>11</v>
      </c>
      <c r="U81">
        <v>2025</v>
      </c>
      <c r="V81">
        <v>46020</v>
      </c>
      <c r="W81" t="s">
        <v>132</v>
      </c>
      <c r="X81">
        <v>2025</v>
      </c>
      <c r="Y81" t="str">
        <f t="shared" si="5"/>
        <v>Madrid</v>
      </c>
      <c r="Z81" t="str">
        <f t="shared" si="6"/>
        <v>Retail</v>
      </c>
      <c r="AA81" s="1">
        <f t="shared" si="7"/>
        <v>7.0000000000000007E-2</v>
      </c>
      <c r="AB81">
        <f t="shared" si="9"/>
        <v>0</v>
      </c>
      <c r="AC81" s="18">
        <f t="shared" si="8"/>
        <v>45733</v>
      </c>
    </row>
    <row r="82" spans="1:29">
      <c r="A82" t="s">
        <v>65</v>
      </c>
      <c r="B82">
        <v>83</v>
      </c>
      <c r="C82">
        <v>0</v>
      </c>
      <c r="D82" s="18">
        <v>46027</v>
      </c>
      <c r="E82" s="18">
        <v>46052</v>
      </c>
      <c r="F82" s="18">
        <v>46060</v>
      </c>
      <c r="G82" t="s">
        <v>29</v>
      </c>
      <c r="H82">
        <v>2</v>
      </c>
      <c r="J82">
        <v>2234.64</v>
      </c>
      <c r="K82" t="s">
        <v>151</v>
      </c>
      <c r="L82">
        <v>2234.64</v>
      </c>
      <c r="M82">
        <v>2592.1823999999997</v>
      </c>
      <c r="N82">
        <v>0</v>
      </c>
      <c r="O82">
        <v>0</v>
      </c>
      <c r="P82">
        <v>0</v>
      </c>
      <c r="Q82">
        <v>0</v>
      </c>
      <c r="R82">
        <v>1</v>
      </c>
      <c r="S82">
        <v>2026</v>
      </c>
      <c r="T82">
        <v>1</v>
      </c>
      <c r="U82">
        <v>2026</v>
      </c>
      <c r="V82">
        <v>46105</v>
      </c>
      <c r="W82" t="s">
        <v>150</v>
      </c>
      <c r="X82">
        <v>2026</v>
      </c>
      <c r="Y82" t="str">
        <f t="shared" si="5"/>
        <v>Madrid</v>
      </c>
      <c r="Z82" t="str">
        <f t="shared" si="6"/>
        <v>Retail</v>
      </c>
      <c r="AA82" s="1">
        <f t="shared" si="7"/>
        <v>7.0000000000000007E-2</v>
      </c>
      <c r="AB82">
        <f t="shared" si="9"/>
        <v>0</v>
      </c>
      <c r="AC82" s="18">
        <f t="shared" si="8"/>
        <v>45733</v>
      </c>
    </row>
    <row r="83" spans="1:29">
      <c r="A83" t="s">
        <v>65</v>
      </c>
      <c r="B83">
        <v>84</v>
      </c>
      <c r="C83">
        <v>0</v>
      </c>
      <c r="D83" s="18">
        <v>46027</v>
      </c>
      <c r="E83" s="18">
        <v>45982</v>
      </c>
      <c r="F83" s="18">
        <v>45982</v>
      </c>
      <c r="G83" t="s">
        <v>29</v>
      </c>
      <c r="H83">
        <v>2</v>
      </c>
      <c r="I83" t="s">
        <v>175</v>
      </c>
      <c r="J83">
        <v>68.260000000000005</v>
      </c>
      <c r="K83" t="s">
        <v>151</v>
      </c>
      <c r="L83">
        <v>68.260000000000005</v>
      </c>
      <c r="M83">
        <v>79.181600000000003</v>
      </c>
      <c r="N83">
        <v>68.260000000000005</v>
      </c>
      <c r="O83">
        <v>68.260000000000005</v>
      </c>
      <c r="P83">
        <v>79.181600000000003</v>
      </c>
      <c r="Q83">
        <v>1</v>
      </c>
      <c r="R83">
        <v>1</v>
      </c>
      <c r="S83">
        <v>2026</v>
      </c>
      <c r="T83">
        <v>11</v>
      </c>
      <c r="U83">
        <v>2025</v>
      </c>
      <c r="V83">
        <v>46027</v>
      </c>
      <c r="W83" t="s">
        <v>157</v>
      </c>
      <c r="X83">
        <v>2026</v>
      </c>
      <c r="Y83" t="str">
        <f t="shared" si="5"/>
        <v>Madrid</v>
      </c>
      <c r="Z83" t="str">
        <f t="shared" si="6"/>
        <v>Retail</v>
      </c>
      <c r="AA83" s="1">
        <f t="shared" si="7"/>
        <v>7.0000000000000007E-2</v>
      </c>
      <c r="AB83">
        <f t="shared" si="9"/>
        <v>63.481800000000007</v>
      </c>
      <c r="AC83" s="18">
        <f t="shared" si="8"/>
        <v>45733</v>
      </c>
    </row>
    <row r="84" spans="1:29">
      <c r="A84" t="s">
        <v>176</v>
      </c>
      <c r="B84">
        <v>1</v>
      </c>
      <c r="C84">
        <v>0</v>
      </c>
      <c r="D84" s="18">
        <v>45552</v>
      </c>
      <c r="E84" s="18">
        <v>45568</v>
      </c>
      <c r="F84" s="18">
        <v>45572</v>
      </c>
      <c r="G84" t="s">
        <v>62</v>
      </c>
      <c r="H84">
        <v>38</v>
      </c>
      <c r="J84">
        <v>250</v>
      </c>
      <c r="K84" t="s">
        <v>151</v>
      </c>
      <c r="L84">
        <v>250</v>
      </c>
      <c r="M84">
        <v>290</v>
      </c>
      <c r="N84">
        <v>0</v>
      </c>
      <c r="O84">
        <v>0</v>
      </c>
      <c r="P84">
        <v>0</v>
      </c>
      <c r="Q84">
        <v>0</v>
      </c>
      <c r="R84">
        <v>9</v>
      </c>
      <c r="S84">
        <v>2024</v>
      </c>
      <c r="T84">
        <v>10</v>
      </c>
      <c r="U84">
        <v>2024</v>
      </c>
      <c r="V84">
        <v>45617</v>
      </c>
      <c r="W84" t="s">
        <v>159</v>
      </c>
      <c r="X84">
        <v>2024</v>
      </c>
      <c r="Y84" t="str">
        <f t="shared" si="5"/>
        <v>México</v>
      </c>
      <c r="Z84" t="str">
        <f t="shared" si="6"/>
        <v>Retail</v>
      </c>
      <c r="AA84" s="1">
        <f t="shared" si="7"/>
        <v>0</v>
      </c>
      <c r="AB84">
        <f t="shared" si="9"/>
        <v>0</v>
      </c>
      <c r="AC84" s="18">
        <f t="shared" si="8"/>
        <v>45536</v>
      </c>
    </row>
    <row r="85" spans="1:29">
      <c r="A85" t="s">
        <v>176</v>
      </c>
      <c r="B85">
        <v>2</v>
      </c>
      <c r="C85">
        <v>1</v>
      </c>
      <c r="D85" s="18">
        <v>45555</v>
      </c>
      <c r="E85" s="18">
        <v>45646</v>
      </c>
      <c r="F85" s="18">
        <v>45652</v>
      </c>
      <c r="G85" t="s">
        <v>49</v>
      </c>
      <c r="H85">
        <v>38</v>
      </c>
      <c r="I85" t="s">
        <v>177</v>
      </c>
      <c r="J85">
        <v>11800</v>
      </c>
      <c r="K85" t="s">
        <v>131</v>
      </c>
      <c r="L85">
        <v>10148</v>
      </c>
      <c r="M85">
        <v>11800</v>
      </c>
      <c r="N85">
        <v>1269.98</v>
      </c>
      <c r="O85">
        <v>1092.1828</v>
      </c>
      <c r="P85">
        <v>1269.98</v>
      </c>
      <c r="Q85">
        <v>0.10762542372881356</v>
      </c>
      <c r="R85">
        <v>9</v>
      </c>
      <c r="S85">
        <v>2024</v>
      </c>
      <c r="T85">
        <v>12</v>
      </c>
      <c r="U85">
        <v>2024</v>
      </c>
      <c r="V85">
        <v>45697</v>
      </c>
      <c r="W85" t="s">
        <v>164</v>
      </c>
      <c r="X85">
        <v>2025</v>
      </c>
      <c r="Y85" t="str">
        <f t="shared" si="5"/>
        <v>México</v>
      </c>
      <c r="Z85" t="str">
        <f t="shared" si="6"/>
        <v>Retail</v>
      </c>
      <c r="AA85" s="1">
        <f t="shared" si="7"/>
        <v>0</v>
      </c>
      <c r="AB85">
        <f t="shared" si="9"/>
        <v>1092.1828</v>
      </c>
      <c r="AC85" s="18">
        <f t="shared" si="8"/>
        <v>45552</v>
      </c>
    </row>
    <row r="86" spans="1:29">
      <c r="A86" t="s">
        <v>176</v>
      </c>
      <c r="B86">
        <v>3</v>
      </c>
      <c r="C86">
        <v>1</v>
      </c>
      <c r="D86" s="18">
        <v>45558</v>
      </c>
      <c r="E86" s="18">
        <v>45568</v>
      </c>
      <c r="F86" s="18">
        <v>45572</v>
      </c>
      <c r="G86" t="s">
        <v>49</v>
      </c>
      <c r="H86">
        <v>39</v>
      </c>
      <c r="I86" t="s">
        <v>177</v>
      </c>
      <c r="J86">
        <v>3400</v>
      </c>
      <c r="K86" t="s">
        <v>151</v>
      </c>
      <c r="L86">
        <v>3400</v>
      </c>
      <c r="M86">
        <v>3943.9999999999995</v>
      </c>
      <c r="N86">
        <v>340</v>
      </c>
      <c r="O86">
        <v>340</v>
      </c>
      <c r="P86">
        <v>394.4</v>
      </c>
      <c r="Q86">
        <v>0.1</v>
      </c>
      <c r="R86">
        <v>9</v>
      </c>
      <c r="S86">
        <v>2024</v>
      </c>
      <c r="T86">
        <v>10</v>
      </c>
      <c r="U86">
        <v>2024</v>
      </c>
      <c r="V86">
        <v>45617</v>
      </c>
      <c r="W86" t="s">
        <v>159</v>
      </c>
      <c r="X86">
        <v>2024</v>
      </c>
      <c r="Y86" t="str">
        <f t="shared" si="5"/>
        <v>México</v>
      </c>
      <c r="Z86" t="str">
        <f t="shared" si="6"/>
        <v>Retail</v>
      </c>
      <c r="AA86" s="1">
        <f t="shared" si="7"/>
        <v>0</v>
      </c>
      <c r="AB86">
        <f t="shared" si="9"/>
        <v>340</v>
      </c>
      <c r="AC86" s="18">
        <f t="shared" si="8"/>
        <v>45552</v>
      </c>
    </row>
    <row r="87" spans="1:29">
      <c r="A87" t="s">
        <v>176</v>
      </c>
      <c r="B87">
        <v>4</v>
      </c>
      <c r="C87">
        <v>1</v>
      </c>
      <c r="D87" s="18">
        <v>45558</v>
      </c>
      <c r="E87" s="18">
        <v>45641</v>
      </c>
      <c r="F87" s="18">
        <v>45659</v>
      </c>
      <c r="G87" t="s">
        <v>49</v>
      </c>
      <c r="H87">
        <v>39</v>
      </c>
      <c r="I87" t="s">
        <v>177</v>
      </c>
      <c r="J87">
        <v>354545.26</v>
      </c>
      <c r="K87" t="s">
        <v>178</v>
      </c>
      <c r="L87">
        <v>17018.172480000001</v>
      </c>
      <c r="M87">
        <v>19854.53456</v>
      </c>
      <c r="N87">
        <v>74463.899999999994</v>
      </c>
      <c r="O87">
        <v>3574.2671999999998</v>
      </c>
      <c r="P87">
        <v>4169.9784</v>
      </c>
      <c r="Q87">
        <v>0.21002649986069477</v>
      </c>
      <c r="R87">
        <v>9</v>
      </c>
      <c r="S87">
        <v>2024</v>
      </c>
      <c r="T87">
        <v>12</v>
      </c>
      <c r="U87">
        <v>2024</v>
      </c>
      <c r="V87">
        <v>45704</v>
      </c>
      <c r="W87" t="s">
        <v>164</v>
      </c>
      <c r="X87">
        <v>2025</v>
      </c>
      <c r="Y87" t="str">
        <f t="shared" si="5"/>
        <v>México</v>
      </c>
      <c r="Z87" t="str">
        <f t="shared" si="6"/>
        <v>Retail</v>
      </c>
      <c r="AA87" s="1">
        <f t="shared" si="7"/>
        <v>0</v>
      </c>
      <c r="AB87">
        <f t="shared" si="9"/>
        <v>3574.2671999999998</v>
      </c>
      <c r="AC87" s="18">
        <f t="shared" si="8"/>
        <v>45552</v>
      </c>
    </row>
    <row r="88" spans="1:29">
      <c r="A88" t="s">
        <v>176</v>
      </c>
      <c r="B88">
        <v>6</v>
      </c>
      <c r="C88">
        <v>1</v>
      </c>
      <c r="D88" s="18">
        <v>45561</v>
      </c>
      <c r="E88" s="18">
        <v>45567</v>
      </c>
      <c r="F88" s="18">
        <v>45578</v>
      </c>
      <c r="G88" t="s">
        <v>49</v>
      </c>
      <c r="H88">
        <v>39</v>
      </c>
      <c r="I88" t="s">
        <v>177</v>
      </c>
      <c r="J88">
        <v>18389.47</v>
      </c>
      <c r="K88" t="s">
        <v>151</v>
      </c>
      <c r="L88">
        <v>18389.47</v>
      </c>
      <c r="M88">
        <v>21331.785199999998</v>
      </c>
      <c r="N88">
        <v>2913.47</v>
      </c>
      <c r="O88">
        <v>2913.47</v>
      </c>
      <c r="P88">
        <v>3379.6251999999995</v>
      </c>
      <c r="Q88">
        <v>0.15843142842072119</v>
      </c>
      <c r="R88">
        <v>9</v>
      </c>
      <c r="S88">
        <v>2024</v>
      </c>
      <c r="T88">
        <v>10</v>
      </c>
      <c r="U88">
        <v>2024</v>
      </c>
      <c r="V88">
        <v>45623</v>
      </c>
      <c r="W88" t="s">
        <v>159</v>
      </c>
      <c r="X88">
        <v>2024</v>
      </c>
      <c r="Y88" t="str">
        <f t="shared" si="5"/>
        <v>México</v>
      </c>
      <c r="Z88" t="str">
        <f t="shared" si="6"/>
        <v>Retail</v>
      </c>
      <c r="AA88" s="1">
        <f t="shared" si="7"/>
        <v>0</v>
      </c>
      <c r="AB88">
        <f t="shared" si="9"/>
        <v>2913.47</v>
      </c>
      <c r="AC88" s="18">
        <f t="shared" si="8"/>
        <v>45552</v>
      </c>
    </row>
    <row r="89" spans="1:29">
      <c r="A89" t="s">
        <v>176</v>
      </c>
      <c r="B89">
        <v>7</v>
      </c>
      <c r="C89">
        <v>1</v>
      </c>
      <c r="D89" s="18">
        <v>45565</v>
      </c>
      <c r="E89" s="18">
        <v>45601</v>
      </c>
      <c r="F89" s="18">
        <v>45614</v>
      </c>
      <c r="G89" t="s">
        <v>49</v>
      </c>
      <c r="H89">
        <v>40</v>
      </c>
      <c r="I89" t="s">
        <v>177</v>
      </c>
      <c r="J89">
        <v>182190.48</v>
      </c>
      <c r="K89" t="s">
        <v>151</v>
      </c>
      <c r="L89">
        <v>182190.48</v>
      </c>
      <c r="M89">
        <v>211340.95679999999</v>
      </c>
      <c r="N89">
        <v>25479.17</v>
      </c>
      <c r="O89">
        <v>25479.17</v>
      </c>
      <c r="P89">
        <v>29555.837199999994</v>
      </c>
      <c r="Q89">
        <v>0.13984907444121117</v>
      </c>
      <c r="R89">
        <v>9</v>
      </c>
      <c r="S89">
        <v>2024</v>
      </c>
      <c r="T89">
        <v>11</v>
      </c>
      <c r="U89">
        <v>2024</v>
      </c>
      <c r="V89">
        <v>45659</v>
      </c>
      <c r="W89" t="s">
        <v>157</v>
      </c>
      <c r="X89">
        <v>2025</v>
      </c>
      <c r="Y89" t="str">
        <f t="shared" si="5"/>
        <v>México</v>
      </c>
      <c r="Z89" t="str">
        <f t="shared" si="6"/>
        <v>Retail</v>
      </c>
      <c r="AA89" s="1">
        <f t="shared" si="7"/>
        <v>0</v>
      </c>
      <c r="AB89">
        <f t="shared" si="9"/>
        <v>25479.17</v>
      </c>
      <c r="AC89" s="18">
        <f t="shared" si="8"/>
        <v>45552</v>
      </c>
    </row>
    <row r="90" spans="1:29">
      <c r="A90" t="s">
        <v>176</v>
      </c>
      <c r="B90">
        <v>8</v>
      </c>
      <c r="C90">
        <v>1</v>
      </c>
      <c r="D90" s="18">
        <v>45570</v>
      </c>
      <c r="E90" s="18">
        <v>45579</v>
      </c>
      <c r="F90" s="18">
        <v>45589</v>
      </c>
      <c r="G90" t="s">
        <v>49</v>
      </c>
      <c r="H90">
        <v>40</v>
      </c>
      <c r="I90" t="s">
        <v>177</v>
      </c>
      <c r="J90">
        <v>6473.42</v>
      </c>
      <c r="K90" t="s">
        <v>151</v>
      </c>
      <c r="L90">
        <v>6473.42</v>
      </c>
      <c r="M90">
        <v>7509.1671999999999</v>
      </c>
      <c r="N90">
        <v>1573.42</v>
      </c>
      <c r="O90">
        <v>1573.42</v>
      </c>
      <c r="P90">
        <v>1825.1671999999999</v>
      </c>
      <c r="Q90">
        <v>0.24305853783625966</v>
      </c>
      <c r="R90">
        <v>10</v>
      </c>
      <c r="S90">
        <v>2024</v>
      </c>
      <c r="T90">
        <v>10</v>
      </c>
      <c r="U90">
        <v>2024</v>
      </c>
      <c r="V90">
        <v>45634</v>
      </c>
      <c r="W90" t="s">
        <v>132</v>
      </c>
      <c r="X90">
        <v>2024</v>
      </c>
      <c r="Y90" t="str">
        <f t="shared" si="5"/>
        <v>México</v>
      </c>
      <c r="Z90" t="str">
        <f t="shared" si="6"/>
        <v>Retail</v>
      </c>
      <c r="AA90" s="1">
        <f t="shared" si="7"/>
        <v>0</v>
      </c>
      <c r="AB90">
        <f t="shared" si="9"/>
        <v>1573.42</v>
      </c>
      <c r="AC90" s="18">
        <f t="shared" si="8"/>
        <v>45552</v>
      </c>
    </row>
    <row r="91" spans="1:29">
      <c r="A91" t="s">
        <v>176</v>
      </c>
      <c r="B91">
        <v>9</v>
      </c>
      <c r="C91">
        <v>1</v>
      </c>
      <c r="D91" s="18">
        <v>45573</v>
      </c>
      <c r="E91" s="18">
        <v>45653</v>
      </c>
      <c r="F91" s="18">
        <v>45661</v>
      </c>
      <c r="G91" t="s">
        <v>49</v>
      </c>
      <c r="H91">
        <v>41</v>
      </c>
      <c r="I91" t="s">
        <v>177</v>
      </c>
      <c r="J91">
        <v>38649.61</v>
      </c>
      <c r="K91" t="s">
        <v>131</v>
      </c>
      <c r="L91">
        <v>33238.664599999996</v>
      </c>
      <c r="M91">
        <v>38649.61</v>
      </c>
      <c r="N91">
        <v>3188.81</v>
      </c>
      <c r="O91">
        <v>2742.3766000000001</v>
      </c>
      <c r="P91">
        <v>3188.81</v>
      </c>
      <c r="Q91">
        <v>8.2505619073517181E-2</v>
      </c>
      <c r="R91">
        <v>10</v>
      </c>
      <c r="S91">
        <v>2024</v>
      </c>
      <c r="T91">
        <v>12</v>
      </c>
      <c r="U91">
        <v>2024</v>
      </c>
      <c r="V91">
        <v>45706</v>
      </c>
      <c r="W91" t="s">
        <v>164</v>
      </c>
      <c r="X91">
        <v>2025</v>
      </c>
      <c r="Y91" t="str">
        <f t="shared" si="5"/>
        <v>México</v>
      </c>
      <c r="Z91" t="str">
        <f t="shared" si="6"/>
        <v>Retail</v>
      </c>
      <c r="AA91" s="1">
        <f t="shared" si="7"/>
        <v>0</v>
      </c>
      <c r="AB91">
        <f t="shared" si="9"/>
        <v>2742.3766000000001</v>
      </c>
      <c r="AC91" s="18">
        <f t="shared" si="8"/>
        <v>45552</v>
      </c>
    </row>
    <row r="92" spans="1:29">
      <c r="A92" t="s">
        <v>176</v>
      </c>
      <c r="B92">
        <v>10</v>
      </c>
      <c r="C92">
        <v>1</v>
      </c>
      <c r="D92" s="18">
        <v>45574</v>
      </c>
      <c r="E92" s="18">
        <v>45653</v>
      </c>
      <c r="F92" s="18">
        <v>45653</v>
      </c>
      <c r="G92" t="s">
        <v>49</v>
      </c>
      <c r="H92">
        <v>41</v>
      </c>
      <c r="I92" t="s">
        <v>177</v>
      </c>
      <c r="J92">
        <v>1455.62</v>
      </c>
      <c r="K92" t="s">
        <v>131</v>
      </c>
      <c r="L92">
        <v>1251.8331999999998</v>
      </c>
      <c r="M92">
        <v>1455.62</v>
      </c>
      <c r="N92">
        <v>294.64</v>
      </c>
      <c r="O92">
        <v>253.39039999999997</v>
      </c>
      <c r="P92">
        <v>294.64</v>
      </c>
      <c r="Q92">
        <v>0.20241546557480661</v>
      </c>
      <c r="R92">
        <v>10</v>
      </c>
      <c r="S92">
        <v>2024</v>
      </c>
      <c r="T92">
        <v>12</v>
      </c>
      <c r="U92">
        <v>2024</v>
      </c>
      <c r="V92">
        <v>45698</v>
      </c>
      <c r="W92" t="s">
        <v>164</v>
      </c>
      <c r="X92">
        <v>2025</v>
      </c>
      <c r="Y92" t="str">
        <f t="shared" si="5"/>
        <v>México</v>
      </c>
      <c r="Z92" t="str">
        <f t="shared" si="6"/>
        <v>Retail</v>
      </c>
      <c r="AA92" s="1">
        <f t="shared" si="7"/>
        <v>0</v>
      </c>
      <c r="AB92">
        <f t="shared" si="9"/>
        <v>253.39039999999997</v>
      </c>
      <c r="AC92" s="18">
        <f t="shared" si="8"/>
        <v>45552</v>
      </c>
    </row>
    <row r="93" spans="1:29">
      <c r="A93" t="s">
        <v>176</v>
      </c>
      <c r="B93">
        <v>11</v>
      </c>
      <c r="C93">
        <v>1</v>
      </c>
      <c r="D93" s="18">
        <v>45574</v>
      </c>
      <c r="E93" s="18">
        <v>45655</v>
      </c>
      <c r="F93" s="18">
        <v>45661</v>
      </c>
      <c r="G93" t="s">
        <v>49</v>
      </c>
      <c r="H93">
        <v>41</v>
      </c>
      <c r="I93" t="s">
        <v>177</v>
      </c>
      <c r="J93">
        <v>1652.27</v>
      </c>
      <c r="K93" t="s">
        <v>131</v>
      </c>
      <c r="L93">
        <v>1420.9521999999999</v>
      </c>
      <c r="M93">
        <v>1652.27</v>
      </c>
      <c r="N93">
        <v>42.61</v>
      </c>
      <c r="O93">
        <v>36.644599999999997</v>
      </c>
      <c r="P93">
        <v>42.61</v>
      </c>
      <c r="Q93">
        <v>2.5788763337711147E-2</v>
      </c>
      <c r="R93">
        <v>10</v>
      </c>
      <c r="S93">
        <v>2024</v>
      </c>
      <c r="T93">
        <v>12</v>
      </c>
      <c r="U93">
        <v>2024</v>
      </c>
      <c r="V93">
        <v>45706</v>
      </c>
      <c r="W93" t="s">
        <v>164</v>
      </c>
      <c r="X93">
        <v>2025</v>
      </c>
      <c r="Y93" t="str">
        <f t="shared" si="5"/>
        <v>México</v>
      </c>
      <c r="Z93" t="str">
        <f t="shared" si="6"/>
        <v>Retail</v>
      </c>
      <c r="AA93" s="1">
        <f t="shared" si="7"/>
        <v>0</v>
      </c>
      <c r="AB93">
        <f t="shared" si="9"/>
        <v>36.644599999999997</v>
      </c>
      <c r="AC93" s="18">
        <f t="shared" si="8"/>
        <v>45552</v>
      </c>
    </row>
    <row r="94" spans="1:29">
      <c r="A94" t="s">
        <v>176</v>
      </c>
      <c r="B94">
        <v>12</v>
      </c>
      <c r="C94">
        <v>1</v>
      </c>
      <c r="D94" s="18">
        <v>45575</v>
      </c>
      <c r="E94" s="18">
        <v>45644</v>
      </c>
      <c r="F94" s="18">
        <v>45654</v>
      </c>
      <c r="G94" t="s">
        <v>49</v>
      </c>
      <c r="H94">
        <v>41</v>
      </c>
      <c r="I94" t="s">
        <v>177</v>
      </c>
      <c r="J94">
        <v>31905.85</v>
      </c>
      <c r="K94" t="s">
        <v>151</v>
      </c>
      <c r="L94">
        <v>31905.85</v>
      </c>
      <c r="M94">
        <v>37010.785999999993</v>
      </c>
      <c r="N94">
        <v>9918.2800000000007</v>
      </c>
      <c r="O94">
        <v>9918.2800000000007</v>
      </c>
      <c r="P94">
        <v>11505.2048</v>
      </c>
      <c r="Q94">
        <v>0.31086086093929488</v>
      </c>
      <c r="R94">
        <v>10</v>
      </c>
      <c r="S94">
        <v>2024</v>
      </c>
      <c r="T94">
        <v>12</v>
      </c>
      <c r="U94">
        <v>2024</v>
      </c>
      <c r="V94">
        <v>45699</v>
      </c>
      <c r="W94" t="s">
        <v>164</v>
      </c>
      <c r="X94">
        <v>2025</v>
      </c>
      <c r="Y94" t="str">
        <f t="shared" si="5"/>
        <v>México</v>
      </c>
      <c r="Z94" t="str">
        <f t="shared" si="6"/>
        <v>Retail</v>
      </c>
      <c r="AA94" s="1">
        <f t="shared" si="7"/>
        <v>0</v>
      </c>
      <c r="AB94">
        <f t="shared" si="9"/>
        <v>9918.2800000000007</v>
      </c>
      <c r="AC94" s="18">
        <f t="shared" si="8"/>
        <v>45552</v>
      </c>
    </row>
    <row r="95" spans="1:29">
      <c r="A95" t="s">
        <v>176</v>
      </c>
      <c r="B95">
        <v>13</v>
      </c>
      <c r="C95">
        <v>1</v>
      </c>
      <c r="D95" s="18">
        <v>45576</v>
      </c>
      <c r="E95" s="18">
        <v>45618</v>
      </c>
      <c r="F95" s="18">
        <v>45623</v>
      </c>
      <c r="G95" t="s">
        <v>49</v>
      </c>
      <c r="H95">
        <v>41</v>
      </c>
      <c r="I95" t="s">
        <v>177</v>
      </c>
      <c r="J95">
        <v>6490.08</v>
      </c>
      <c r="K95" t="s">
        <v>131</v>
      </c>
      <c r="L95">
        <v>5581.4687999999996</v>
      </c>
      <c r="M95">
        <v>6490.08</v>
      </c>
      <c r="N95">
        <v>1244.92</v>
      </c>
      <c r="O95">
        <v>1070.6312</v>
      </c>
      <c r="P95">
        <v>1244.92</v>
      </c>
      <c r="Q95">
        <v>0.19181889899662255</v>
      </c>
      <c r="R95">
        <v>10</v>
      </c>
      <c r="S95">
        <v>2024</v>
      </c>
      <c r="T95">
        <v>11</v>
      </c>
      <c r="U95">
        <v>2024</v>
      </c>
      <c r="V95">
        <v>45668</v>
      </c>
      <c r="W95" t="s">
        <v>157</v>
      </c>
      <c r="X95">
        <v>2025</v>
      </c>
      <c r="Y95" t="str">
        <f t="shared" si="5"/>
        <v>México</v>
      </c>
      <c r="Z95" t="str">
        <f t="shared" si="6"/>
        <v>Retail</v>
      </c>
      <c r="AA95" s="1">
        <f t="shared" si="7"/>
        <v>0</v>
      </c>
      <c r="AB95">
        <f t="shared" si="9"/>
        <v>1070.6312</v>
      </c>
      <c r="AC95" s="18">
        <f t="shared" si="8"/>
        <v>45552</v>
      </c>
    </row>
    <row r="96" spans="1:29">
      <c r="A96" t="s">
        <v>176</v>
      </c>
      <c r="B96">
        <v>14</v>
      </c>
      <c r="C96">
        <v>0</v>
      </c>
      <c r="D96" s="18">
        <v>45583</v>
      </c>
      <c r="E96" s="18">
        <v>45964</v>
      </c>
      <c r="F96" s="18">
        <v>45991</v>
      </c>
      <c r="G96" t="s">
        <v>49</v>
      </c>
      <c r="H96">
        <v>42</v>
      </c>
      <c r="I96" t="s">
        <v>179</v>
      </c>
      <c r="J96">
        <v>53291.48</v>
      </c>
      <c r="K96" t="s">
        <v>131</v>
      </c>
      <c r="L96">
        <v>45830.6728</v>
      </c>
      <c r="M96">
        <v>53291.48</v>
      </c>
      <c r="N96">
        <v>6894</v>
      </c>
      <c r="O96">
        <v>5928.84</v>
      </c>
      <c r="P96">
        <v>6894</v>
      </c>
      <c r="Q96">
        <v>0.12936401841344997</v>
      </c>
      <c r="R96">
        <v>10</v>
      </c>
      <c r="S96">
        <v>2024</v>
      </c>
      <c r="T96">
        <v>11</v>
      </c>
      <c r="U96">
        <v>2025</v>
      </c>
      <c r="V96">
        <v>46036</v>
      </c>
      <c r="W96" t="s">
        <v>157</v>
      </c>
      <c r="X96">
        <v>2026</v>
      </c>
      <c r="Y96" t="str">
        <f t="shared" si="5"/>
        <v>México</v>
      </c>
      <c r="Z96" t="str">
        <f t="shared" si="6"/>
        <v>Retail</v>
      </c>
      <c r="AA96" s="1">
        <f t="shared" si="7"/>
        <v>0</v>
      </c>
      <c r="AB96">
        <f t="shared" si="9"/>
        <v>5928.84</v>
      </c>
      <c r="AC96" s="18">
        <f t="shared" si="8"/>
        <v>45552</v>
      </c>
    </row>
    <row r="97" spans="1:29">
      <c r="A97" t="s">
        <v>176</v>
      </c>
      <c r="B97">
        <v>15</v>
      </c>
      <c r="C97">
        <v>1</v>
      </c>
      <c r="D97" s="18">
        <v>45587</v>
      </c>
      <c r="E97" s="18">
        <v>45589</v>
      </c>
      <c r="F97" s="18">
        <v>45599</v>
      </c>
      <c r="G97" t="s">
        <v>49</v>
      </c>
      <c r="H97">
        <v>43</v>
      </c>
      <c r="I97" t="s">
        <v>177</v>
      </c>
      <c r="J97">
        <v>2327</v>
      </c>
      <c r="K97" t="s">
        <v>131</v>
      </c>
      <c r="L97">
        <v>2001.22</v>
      </c>
      <c r="M97">
        <v>2327</v>
      </c>
      <c r="N97">
        <v>0</v>
      </c>
      <c r="O97">
        <v>0</v>
      </c>
      <c r="P97">
        <v>0</v>
      </c>
      <c r="Q97">
        <v>0</v>
      </c>
      <c r="R97">
        <v>10</v>
      </c>
      <c r="S97">
        <v>2024</v>
      </c>
      <c r="T97">
        <v>10</v>
      </c>
      <c r="U97">
        <v>2024</v>
      </c>
      <c r="V97">
        <v>45644</v>
      </c>
      <c r="W97" t="s">
        <v>132</v>
      </c>
      <c r="X97">
        <v>2024</v>
      </c>
      <c r="Y97" t="str">
        <f t="shared" si="5"/>
        <v>México</v>
      </c>
      <c r="Z97" t="str">
        <f t="shared" si="6"/>
        <v>Retail</v>
      </c>
      <c r="AA97" s="1">
        <f t="shared" si="7"/>
        <v>0</v>
      </c>
      <c r="AB97">
        <f t="shared" si="9"/>
        <v>0</v>
      </c>
      <c r="AC97" s="18">
        <f t="shared" si="8"/>
        <v>45552</v>
      </c>
    </row>
    <row r="98" spans="1:29">
      <c r="A98" t="s">
        <v>176</v>
      </c>
      <c r="B98">
        <v>16</v>
      </c>
      <c r="C98">
        <v>1</v>
      </c>
      <c r="D98" s="18">
        <v>45587</v>
      </c>
      <c r="E98" s="18">
        <v>45622</v>
      </c>
      <c r="F98" s="18">
        <v>45625</v>
      </c>
      <c r="G98" t="s">
        <v>49</v>
      </c>
      <c r="H98">
        <v>43</v>
      </c>
      <c r="I98" t="s">
        <v>177</v>
      </c>
      <c r="J98">
        <v>6385.17</v>
      </c>
      <c r="K98" t="s">
        <v>131</v>
      </c>
      <c r="L98">
        <v>5491.2461999999996</v>
      </c>
      <c r="M98">
        <v>6385.17</v>
      </c>
      <c r="N98">
        <v>866.04</v>
      </c>
      <c r="O98">
        <v>744.7944</v>
      </c>
      <c r="P98">
        <v>866.04</v>
      </c>
      <c r="Q98">
        <v>0.13563303717833669</v>
      </c>
      <c r="R98">
        <v>10</v>
      </c>
      <c r="S98">
        <v>2024</v>
      </c>
      <c r="T98">
        <v>11</v>
      </c>
      <c r="U98">
        <v>2024</v>
      </c>
      <c r="V98">
        <v>45670</v>
      </c>
      <c r="W98" t="s">
        <v>157</v>
      </c>
      <c r="X98">
        <v>2025</v>
      </c>
      <c r="Y98" t="str">
        <f t="shared" si="5"/>
        <v>México</v>
      </c>
      <c r="Z98" t="str">
        <f t="shared" si="6"/>
        <v>Retail</v>
      </c>
      <c r="AA98" s="1">
        <f t="shared" si="7"/>
        <v>0</v>
      </c>
      <c r="AB98">
        <f t="shared" si="9"/>
        <v>744.7944</v>
      </c>
      <c r="AC98" s="18">
        <f t="shared" si="8"/>
        <v>45552</v>
      </c>
    </row>
    <row r="99" spans="1:29">
      <c r="A99" t="s">
        <v>176</v>
      </c>
      <c r="B99">
        <v>17</v>
      </c>
      <c r="C99">
        <v>1</v>
      </c>
      <c r="D99" s="18">
        <v>45587</v>
      </c>
      <c r="E99" s="18">
        <v>45589</v>
      </c>
      <c r="F99" s="18">
        <v>45589</v>
      </c>
      <c r="G99" t="s">
        <v>49</v>
      </c>
      <c r="H99">
        <v>43</v>
      </c>
      <c r="I99" t="s">
        <v>177</v>
      </c>
      <c r="J99">
        <v>1590</v>
      </c>
      <c r="K99" t="s">
        <v>151</v>
      </c>
      <c r="L99">
        <v>1590</v>
      </c>
      <c r="M99">
        <v>1844.3999999999999</v>
      </c>
      <c r="N99">
        <v>280</v>
      </c>
      <c r="O99">
        <v>280</v>
      </c>
      <c r="P99">
        <v>324.79999999999995</v>
      </c>
      <c r="Q99">
        <v>0.1761006289308176</v>
      </c>
      <c r="R99">
        <v>10</v>
      </c>
      <c r="S99">
        <v>2024</v>
      </c>
      <c r="T99">
        <v>10</v>
      </c>
      <c r="U99">
        <v>2024</v>
      </c>
      <c r="V99">
        <v>45634</v>
      </c>
      <c r="W99" t="s">
        <v>132</v>
      </c>
      <c r="X99">
        <v>2024</v>
      </c>
      <c r="Y99" t="str">
        <f t="shared" si="5"/>
        <v>México</v>
      </c>
      <c r="Z99" t="str">
        <f t="shared" si="6"/>
        <v>Retail</v>
      </c>
      <c r="AA99" s="1">
        <f t="shared" si="7"/>
        <v>0</v>
      </c>
      <c r="AB99">
        <f t="shared" si="9"/>
        <v>280</v>
      </c>
      <c r="AC99" s="18">
        <f t="shared" si="8"/>
        <v>45552</v>
      </c>
    </row>
    <row r="100" spans="1:29">
      <c r="A100" t="s">
        <v>176</v>
      </c>
      <c r="B100">
        <v>18</v>
      </c>
      <c r="C100">
        <v>1</v>
      </c>
      <c r="D100" s="18">
        <v>45590</v>
      </c>
      <c r="E100" s="18">
        <v>45591</v>
      </c>
      <c r="F100" s="18">
        <v>45605</v>
      </c>
      <c r="G100" t="s">
        <v>49</v>
      </c>
      <c r="H100">
        <v>43</v>
      </c>
      <c r="I100" t="s">
        <v>177</v>
      </c>
      <c r="J100">
        <v>14493.36</v>
      </c>
      <c r="K100" t="s">
        <v>131</v>
      </c>
      <c r="L100">
        <v>12464.2896</v>
      </c>
      <c r="M100">
        <v>14493.36</v>
      </c>
      <c r="N100">
        <v>2056.36</v>
      </c>
      <c r="O100">
        <v>1768.4696000000001</v>
      </c>
      <c r="P100">
        <v>2056.36</v>
      </c>
      <c r="Q100">
        <v>0.14188290361931258</v>
      </c>
      <c r="R100">
        <v>10</v>
      </c>
      <c r="S100">
        <v>2024</v>
      </c>
      <c r="T100">
        <v>10</v>
      </c>
      <c r="U100">
        <v>2024</v>
      </c>
      <c r="V100">
        <v>45650</v>
      </c>
      <c r="W100" t="s">
        <v>132</v>
      </c>
      <c r="X100">
        <v>2024</v>
      </c>
      <c r="Y100" t="str">
        <f t="shared" si="5"/>
        <v>México</v>
      </c>
      <c r="Z100" t="str">
        <f t="shared" si="6"/>
        <v>Retail</v>
      </c>
      <c r="AA100" s="1">
        <f t="shared" si="7"/>
        <v>0</v>
      </c>
      <c r="AB100">
        <f t="shared" si="9"/>
        <v>1768.4696000000001</v>
      </c>
      <c r="AC100" s="18">
        <f t="shared" si="8"/>
        <v>45552</v>
      </c>
    </row>
    <row r="101" spans="1:29">
      <c r="A101" t="s">
        <v>176</v>
      </c>
      <c r="B101">
        <v>19</v>
      </c>
      <c r="C101">
        <v>1</v>
      </c>
      <c r="D101" s="18">
        <v>45593</v>
      </c>
      <c r="E101" s="18">
        <v>45598</v>
      </c>
      <c r="F101" s="18">
        <v>45601</v>
      </c>
      <c r="G101" t="s">
        <v>49</v>
      </c>
      <c r="H101">
        <v>44</v>
      </c>
      <c r="I101" t="s">
        <v>177</v>
      </c>
      <c r="J101">
        <v>1560</v>
      </c>
      <c r="K101" t="s">
        <v>131</v>
      </c>
      <c r="L101">
        <v>1341.6</v>
      </c>
      <c r="M101">
        <v>1560</v>
      </c>
      <c r="N101">
        <v>0</v>
      </c>
      <c r="O101">
        <v>0</v>
      </c>
      <c r="P101">
        <v>0</v>
      </c>
      <c r="Q101">
        <v>0</v>
      </c>
      <c r="R101">
        <v>10</v>
      </c>
      <c r="S101">
        <v>2024</v>
      </c>
      <c r="T101">
        <v>11</v>
      </c>
      <c r="U101">
        <v>2024</v>
      </c>
      <c r="V101">
        <v>45646</v>
      </c>
      <c r="W101" t="s">
        <v>132</v>
      </c>
      <c r="X101">
        <v>2024</v>
      </c>
      <c r="Y101" t="str">
        <f t="shared" si="5"/>
        <v>México</v>
      </c>
      <c r="Z101" t="str">
        <f t="shared" si="6"/>
        <v>Retail</v>
      </c>
      <c r="AA101" s="1">
        <f t="shared" si="7"/>
        <v>0</v>
      </c>
      <c r="AB101">
        <f t="shared" si="9"/>
        <v>0</v>
      </c>
      <c r="AC101" s="18">
        <f t="shared" si="8"/>
        <v>45552</v>
      </c>
    </row>
    <row r="102" spans="1:29">
      <c r="A102" t="s">
        <v>176</v>
      </c>
      <c r="B102">
        <v>20</v>
      </c>
      <c r="C102">
        <v>1</v>
      </c>
      <c r="D102" s="18">
        <v>45593</v>
      </c>
      <c r="E102" s="18">
        <v>45597</v>
      </c>
      <c r="F102" s="18">
        <v>45598</v>
      </c>
      <c r="G102" t="s">
        <v>49</v>
      </c>
      <c r="H102">
        <v>44</v>
      </c>
      <c r="I102" t="s">
        <v>177</v>
      </c>
      <c r="J102">
        <v>803</v>
      </c>
      <c r="K102" t="s">
        <v>131</v>
      </c>
      <c r="L102">
        <v>690.58</v>
      </c>
      <c r="M102">
        <v>803</v>
      </c>
      <c r="N102">
        <v>0</v>
      </c>
      <c r="O102">
        <v>0</v>
      </c>
      <c r="P102">
        <v>0</v>
      </c>
      <c r="Q102">
        <v>0</v>
      </c>
      <c r="R102">
        <v>10</v>
      </c>
      <c r="S102">
        <v>2024</v>
      </c>
      <c r="T102">
        <v>11</v>
      </c>
      <c r="U102">
        <v>2024</v>
      </c>
      <c r="V102">
        <v>45643</v>
      </c>
      <c r="W102" t="s">
        <v>132</v>
      </c>
      <c r="X102">
        <v>2024</v>
      </c>
      <c r="Y102" t="str">
        <f t="shared" si="5"/>
        <v>México</v>
      </c>
      <c r="Z102" t="str">
        <f t="shared" si="6"/>
        <v>Retail</v>
      </c>
      <c r="AA102" s="1">
        <f t="shared" si="7"/>
        <v>0</v>
      </c>
      <c r="AB102">
        <f t="shared" si="9"/>
        <v>0</v>
      </c>
      <c r="AC102" s="18">
        <f t="shared" si="8"/>
        <v>45552</v>
      </c>
    </row>
    <row r="103" spans="1:29">
      <c r="A103" t="s">
        <v>176</v>
      </c>
      <c r="B103">
        <v>21</v>
      </c>
      <c r="C103">
        <v>1</v>
      </c>
      <c r="D103" s="18">
        <v>45593</v>
      </c>
      <c r="E103" s="18">
        <v>45596</v>
      </c>
      <c r="F103" s="18">
        <v>45603</v>
      </c>
      <c r="G103" t="s">
        <v>49</v>
      </c>
      <c r="H103">
        <v>44</v>
      </c>
      <c r="I103" t="s">
        <v>177</v>
      </c>
      <c r="J103">
        <v>9852.2199999999993</v>
      </c>
      <c r="K103" t="s">
        <v>131</v>
      </c>
      <c r="L103">
        <v>8472.9092000000001</v>
      </c>
      <c r="M103">
        <v>9852.2199999999993</v>
      </c>
      <c r="N103">
        <v>1560.93</v>
      </c>
      <c r="O103">
        <v>1342.3998000000001</v>
      </c>
      <c r="P103">
        <v>1560.93</v>
      </c>
      <c r="Q103">
        <v>0.15843434271666693</v>
      </c>
      <c r="R103">
        <v>10</v>
      </c>
      <c r="S103">
        <v>2024</v>
      </c>
      <c r="T103">
        <v>10</v>
      </c>
      <c r="U103">
        <v>2024</v>
      </c>
      <c r="V103">
        <v>45648</v>
      </c>
      <c r="W103" t="s">
        <v>132</v>
      </c>
      <c r="X103">
        <v>2024</v>
      </c>
      <c r="Y103" t="str">
        <f t="shared" si="5"/>
        <v>México</v>
      </c>
      <c r="Z103" t="str">
        <f t="shared" si="6"/>
        <v>Retail</v>
      </c>
      <c r="AA103" s="1">
        <f t="shared" si="7"/>
        <v>0</v>
      </c>
      <c r="AB103">
        <f t="shared" si="9"/>
        <v>1342.3998000000001</v>
      </c>
      <c r="AC103" s="18">
        <f t="shared" si="8"/>
        <v>45552</v>
      </c>
    </row>
    <row r="104" spans="1:29">
      <c r="A104" t="s">
        <v>176</v>
      </c>
      <c r="B104">
        <v>22</v>
      </c>
      <c r="C104">
        <v>1</v>
      </c>
      <c r="D104" s="18">
        <v>45594</v>
      </c>
      <c r="E104" s="18">
        <v>45475</v>
      </c>
      <c r="F104" s="18">
        <v>45478</v>
      </c>
      <c r="G104" t="s">
        <v>49</v>
      </c>
      <c r="H104">
        <v>44</v>
      </c>
      <c r="I104" t="s">
        <v>177</v>
      </c>
      <c r="J104">
        <v>15077.2</v>
      </c>
      <c r="K104" t="s">
        <v>151</v>
      </c>
      <c r="L104">
        <v>15077.2</v>
      </c>
      <c r="M104">
        <v>17489.552</v>
      </c>
      <c r="N104">
        <v>1507.72</v>
      </c>
      <c r="O104">
        <v>1507.72</v>
      </c>
      <c r="P104">
        <v>1748.9551999999999</v>
      </c>
      <c r="Q104">
        <v>9.9999999999999992E-2</v>
      </c>
      <c r="R104">
        <v>10</v>
      </c>
      <c r="S104">
        <v>2024</v>
      </c>
      <c r="T104">
        <v>7</v>
      </c>
      <c r="U104">
        <v>2024</v>
      </c>
      <c r="V104">
        <v>45523</v>
      </c>
      <c r="W104" t="s">
        <v>160</v>
      </c>
      <c r="X104">
        <v>2024</v>
      </c>
      <c r="Y104" t="str">
        <f t="shared" si="5"/>
        <v>México</v>
      </c>
      <c r="Z104" t="str">
        <f t="shared" si="6"/>
        <v>Retail</v>
      </c>
      <c r="AA104" s="1">
        <f t="shared" si="7"/>
        <v>0</v>
      </c>
      <c r="AB104">
        <f t="shared" si="9"/>
        <v>1507.72</v>
      </c>
      <c r="AC104" s="18">
        <f t="shared" si="8"/>
        <v>45552</v>
      </c>
    </row>
    <row r="105" spans="1:29">
      <c r="A105" t="s">
        <v>176</v>
      </c>
      <c r="B105">
        <v>23</v>
      </c>
      <c r="C105">
        <v>1</v>
      </c>
      <c r="D105" s="18">
        <v>45597</v>
      </c>
      <c r="E105" s="18">
        <v>45652</v>
      </c>
      <c r="F105" s="18">
        <v>45659</v>
      </c>
      <c r="G105" t="s">
        <v>49</v>
      </c>
      <c r="H105">
        <v>44</v>
      </c>
      <c r="I105" t="s">
        <v>177</v>
      </c>
      <c r="J105">
        <v>6357.14</v>
      </c>
      <c r="K105" t="s">
        <v>151</v>
      </c>
      <c r="L105">
        <v>6357.14</v>
      </c>
      <c r="M105">
        <v>7374.2824000000001</v>
      </c>
      <c r="N105">
        <v>957.69</v>
      </c>
      <c r="O105">
        <v>957.69</v>
      </c>
      <c r="P105">
        <v>1110.9204</v>
      </c>
      <c r="Q105">
        <v>0.15064793287547545</v>
      </c>
      <c r="R105">
        <v>11</v>
      </c>
      <c r="S105">
        <v>2024</v>
      </c>
      <c r="T105">
        <v>12</v>
      </c>
      <c r="U105">
        <v>2024</v>
      </c>
      <c r="V105">
        <v>45704</v>
      </c>
      <c r="W105" t="s">
        <v>164</v>
      </c>
      <c r="X105">
        <v>2025</v>
      </c>
      <c r="Y105" t="str">
        <f t="shared" si="5"/>
        <v>México</v>
      </c>
      <c r="Z105" t="str">
        <f t="shared" si="6"/>
        <v>Retail</v>
      </c>
      <c r="AA105" s="1">
        <f t="shared" si="7"/>
        <v>0</v>
      </c>
      <c r="AB105">
        <f t="shared" si="9"/>
        <v>957.69</v>
      </c>
      <c r="AC105" s="18">
        <f t="shared" si="8"/>
        <v>45552</v>
      </c>
    </row>
    <row r="106" spans="1:29">
      <c r="A106" t="s">
        <v>176</v>
      </c>
      <c r="B106">
        <v>24</v>
      </c>
      <c r="C106">
        <v>1</v>
      </c>
      <c r="D106" s="18">
        <v>45597</v>
      </c>
      <c r="E106" s="18">
        <v>45630</v>
      </c>
      <c r="F106" s="18">
        <v>45634</v>
      </c>
      <c r="G106" t="s">
        <v>49</v>
      </c>
      <c r="H106">
        <v>44</v>
      </c>
      <c r="I106" t="s">
        <v>177</v>
      </c>
      <c r="J106">
        <v>653.86</v>
      </c>
      <c r="K106" t="s">
        <v>131</v>
      </c>
      <c r="L106">
        <v>562.31960000000004</v>
      </c>
      <c r="M106">
        <v>653.86</v>
      </c>
      <c r="N106">
        <v>35</v>
      </c>
      <c r="O106">
        <v>30.099999999999998</v>
      </c>
      <c r="P106">
        <v>35</v>
      </c>
      <c r="Q106">
        <v>5.3528278224696413E-2</v>
      </c>
      <c r="R106">
        <v>11</v>
      </c>
      <c r="S106">
        <v>2024</v>
      </c>
      <c r="T106">
        <v>12</v>
      </c>
      <c r="U106">
        <v>2024</v>
      </c>
      <c r="V106">
        <v>45679</v>
      </c>
      <c r="W106" t="s">
        <v>157</v>
      </c>
      <c r="X106">
        <v>2025</v>
      </c>
      <c r="Y106" t="str">
        <f t="shared" si="5"/>
        <v>México</v>
      </c>
      <c r="Z106" t="str">
        <f t="shared" si="6"/>
        <v>Retail</v>
      </c>
      <c r="AA106" s="1">
        <f t="shared" si="7"/>
        <v>0</v>
      </c>
      <c r="AB106">
        <f t="shared" si="9"/>
        <v>30.099999999999998</v>
      </c>
      <c r="AC106" s="18">
        <f t="shared" si="8"/>
        <v>45552</v>
      </c>
    </row>
    <row r="107" spans="1:29">
      <c r="A107" t="s">
        <v>176</v>
      </c>
      <c r="B107">
        <v>25</v>
      </c>
      <c r="C107">
        <v>1</v>
      </c>
      <c r="D107" s="18">
        <v>45601</v>
      </c>
      <c r="E107" s="18">
        <v>45651</v>
      </c>
      <c r="F107" s="18">
        <v>45655</v>
      </c>
      <c r="G107" t="s">
        <v>49</v>
      </c>
      <c r="H107">
        <v>45</v>
      </c>
      <c r="I107" t="s">
        <v>177</v>
      </c>
      <c r="J107">
        <v>6500</v>
      </c>
      <c r="K107" t="s">
        <v>151</v>
      </c>
      <c r="L107">
        <v>6500</v>
      </c>
      <c r="M107">
        <v>7539.9999999999991</v>
      </c>
      <c r="N107">
        <v>1130</v>
      </c>
      <c r="O107">
        <v>1130</v>
      </c>
      <c r="P107">
        <v>1310.8</v>
      </c>
      <c r="Q107">
        <v>0.17384615384615384</v>
      </c>
      <c r="R107">
        <v>11</v>
      </c>
      <c r="S107">
        <v>2024</v>
      </c>
      <c r="T107">
        <v>12</v>
      </c>
      <c r="U107">
        <v>2024</v>
      </c>
      <c r="V107">
        <v>45700</v>
      </c>
      <c r="W107" t="s">
        <v>164</v>
      </c>
      <c r="X107">
        <v>2025</v>
      </c>
      <c r="Y107" t="str">
        <f t="shared" si="5"/>
        <v>México</v>
      </c>
      <c r="Z107" t="str">
        <f t="shared" si="6"/>
        <v>Retail</v>
      </c>
      <c r="AA107" s="1">
        <f t="shared" si="7"/>
        <v>0</v>
      </c>
      <c r="AB107">
        <f t="shared" si="9"/>
        <v>1130</v>
      </c>
      <c r="AC107" s="18">
        <f t="shared" si="8"/>
        <v>45552</v>
      </c>
    </row>
    <row r="108" spans="1:29">
      <c r="A108" t="s">
        <v>176</v>
      </c>
      <c r="B108">
        <v>26</v>
      </c>
      <c r="C108">
        <v>1</v>
      </c>
      <c r="D108" s="18">
        <v>45602</v>
      </c>
      <c r="E108" s="18">
        <v>45623</v>
      </c>
      <c r="F108" s="18">
        <v>45626</v>
      </c>
      <c r="G108" t="s">
        <v>49</v>
      </c>
      <c r="H108">
        <v>45</v>
      </c>
      <c r="I108" t="s">
        <v>177</v>
      </c>
      <c r="J108">
        <v>9724.9699999999993</v>
      </c>
      <c r="K108" t="s">
        <v>131</v>
      </c>
      <c r="L108">
        <v>8363.4741999999987</v>
      </c>
      <c r="M108">
        <v>9724.9699999999993</v>
      </c>
      <c r="N108">
        <v>722.22</v>
      </c>
      <c r="O108">
        <v>621.10919999999999</v>
      </c>
      <c r="P108">
        <v>722.22</v>
      </c>
      <c r="Q108">
        <v>7.4264496445747397E-2</v>
      </c>
      <c r="R108">
        <v>11</v>
      </c>
      <c r="S108">
        <v>2024</v>
      </c>
      <c r="T108">
        <v>11</v>
      </c>
      <c r="U108">
        <v>2024</v>
      </c>
      <c r="V108">
        <v>45671</v>
      </c>
      <c r="W108" t="s">
        <v>157</v>
      </c>
      <c r="X108">
        <v>2025</v>
      </c>
      <c r="Y108" t="str">
        <f t="shared" si="5"/>
        <v>México</v>
      </c>
      <c r="Z108" t="str">
        <f t="shared" si="6"/>
        <v>Retail</v>
      </c>
      <c r="AA108" s="1">
        <f t="shared" si="7"/>
        <v>0</v>
      </c>
      <c r="AB108">
        <f t="shared" si="9"/>
        <v>621.10919999999999</v>
      </c>
      <c r="AC108" s="18">
        <f t="shared" si="8"/>
        <v>45552</v>
      </c>
    </row>
    <row r="109" spans="1:29">
      <c r="A109" t="s">
        <v>176</v>
      </c>
      <c r="B109">
        <v>27</v>
      </c>
      <c r="C109">
        <v>1</v>
      </c>
      <c r="D109" s="18">
        <v>45602</v>
      </c>
      <c r="E109" s="18">
        <v>45626</v>
      </c>
      <c r="F109" s="18">
        <v>45630</v>
      </c>
      <c r="G109" t="s">
        <v>49</v>
      </c>
      <c r="H109">
        <v>45</v>
      </c>
      <c r="I109" t="s">
        <v>177</v>
      </c>
      <c r="J109">
        <v>8157.25</v>
      </c>
      <c r="K109" t="s">
        <v>131</v>
      </c>
      <c r="L109">
        <v>7015.2349999999997</v>
      </c>
      <c r="M109">
        <v>8157.25</v>
      </c>
      <c r="N109">
        <v>7.05</v>
      </c>
      <c r="O109">
        <v>6.0629999999999997</v>
      </c>
      <c r="P109">
        <v>7.05</v>
      </c>
      <c r="Q109">
        <v>8.6426185295289469E-4</v>
      </c>
      <c r="R109">
        <v>11</v>
      </c>
      <c r="S109">
        <v>2024</v>
      </c>
      <c r="T109">
        <v>11</v>
      </c>
      <c r="U109">
        <v>2024</v>
      </c>
      <c r="V109">
        <v>45675</v>
      </c>
      <c r="W109" t="s">
        <v>157</v>
      </c>
      <c r="X109">
        <v>2025</v>
      </c>
      <c r="Y109" t="str">
        <f t="shared" si="5"/>
        <v>México</v>
      </c>
      <c r="Z109" t="str">
        <f t="shared" si="6"/>
        <v>Retail</v>
      </c>
      <c r="AA109" s="1">
        <f t="shared" si="7"/>
        <v>0</v>
      </c>
      <c r="AB109">
        <f t="shared" si="9"/>
        <v>6.0629999999999997</v>
      </c>
      <c r="AC109" s="18">
        <f t="shared" si="8"/>
        <v>45552</v>
      </c>
    </row>
    <row r="110" spans="1:29">
      <c r="A110" t="s">
        <v>176</v>
      </c>
      <c r="B110">
        <v>28</v>
      </c>
      <c r="C110">
        <v>1</v>
      </c>
      <c r="D110" s="18">
        <v>45602</v>
      </c>
      <c r="E110" s="18">
        <v>45792</v>
      </c>
      <c r="F110" s="18">
        <v>45803</v>
      </c>
      <c r="G110" t="s">
        <v>49</v>
      </c>
      <c r="H110">
        <v>45</v>
      </c>
      <c r="I110" t="s">
        <v>179</v>
      </c>
      <c r="J110">
        <v>18964.32</v>
      </c>
      <c r="K110" t="s">
        <v>131</v>
      </c>
      <c r="L110">
        <v>16309.315199999999</v>
      </c>
      <c r="M110">
        <v>18964.32</v>
      </c>
      <c r="N110">
        <v>2606.1999999999998</v>
      </c>
      <c r="O110">
        <v>2241.3319999999999</v>
      </c>
      <c r="P110">
        <v>2606.1999999999998</v>
      </c>
      <c r="Q110">
        <v>0.13742649354155592</v>
      </c>
      <c r="R110">
        <v>11</v>
      </c>
      <c r="S110">
        <v>2024</v>
      </c>
      <c r="T110">
        <v>5</v>
      </c>
      <c r="U110">
        <v>2025</v>
      </c>
      <c r="V110">
        <v>45848</v>
      </c>
      <c r="W110" t="s">
        <v>154</v>
      </c>
      <c r="X110">
        <v>2025</v>
      </c>
      <c r="Y110" t="str">
        <f t="shared" si="5"/>
        <v>México</v>
      </c>
      <c r="Z110" t="str">
        <f t="shared" si="6"/>
        <v>Retail</v>
      </c>
      <c r="AA110" s="1">
        <f t="shared" si="7"/>
        <v>0</v>
      </c>
      <c r="AB110">
        <f t="shared" si="9"/>
        <v>2241.3319999999999</v>
      </c>
      <c r="AC110" s="18">
        <f t="shared" si="8"/>
        <v>45552</v>
      </c>
    </row>
    <row r="111" spans="1:29">
      <c r="A111" t="s">
        <v>176</v>
      </c>
      <c r="B111">
        <v>29</v>
      </c>
      <c r="C111">
        <v>1</v>
      </c>
      <c r="D111" s="18">
        <v>45602</v>
      </c>
      <c r="E111" s="18">
        <v>45616</v>
      </c>
      <c r="F111" s="18">
        <v>45617</v>
      </c>
      <c r="G111" t="s">
        <v>49</v>
      </c>
      <c r="H111">
        <v>45</v>
      </c>
      <c r="I111" t="s">
        <v>177</v>
      </c>
      <c r="J111">
        <v>4785.04</v>
      </c>
      <c r="K111" t="s">
        <v>131</v>
      </c>
      <c r="L111">
        <v>4115.1343999999999</v>
      </c>
      <c r="M111">
        <v>4785.04</v>
      </c>
      <c r="N111">
        <v>352.89</v>
      </c>
      <c r="O111">
        <v>303.48539999999997</v>
      </c>
      <c r="P111">
        <v>352.89</v>
      </c>
      <c r="Q111">
        <v>7.3748599802718473E-2</v>
      </c>
      <c r="R111">
        <v>11</v>
      </c>
      <c r="S111">
        <v>2024</v>
      </c>
      <c r="T111">
        <v>11</v>
      </c>
      <c r="U111">
        <v>2024</v>
      </c>
      <c r="V111">
        <v>45662</v>
      </c>
      <c r="W111" t="s">
        <v>157</v>
      </c>
      <c r="X111">
        <v>2025</v>
      </c>
      <c r="Y111" t="str">
        <f t="shared" si="5"/>
        <v>México</v>
      </c>
      <c r="Z111" t="str">
        <f t="shared" si="6"/>
        <v>Retail</v>
      </c>
      <c r="AA111" s="1">
        <f t="shared" si="7"/>
        <v>0</v>
      </c>
      <c r="AB111">
        <f t="shared" si="9"/>
        <v>303.48539999999997</v>
      </c>
      <c r="AC111" s="18">
        <f t="shared" si="8"/>
        <v>45552</v>
      </c>
    </row>
    <row r="112" spans="1:29">
      <c r="A112" t="s">
        <v>176</v>
      </c>
      <c r="B112">
        <v>30</v>
      </c>
      <c r="C112">
        <v>1</v>
      </c>
      <c r="D112" s="18">
        <v>45566</v>
      </c>
      <c r="E112" s="18">
        <v>45577</v>
      </c>
      <c r="F112" s="18">
        <v>45583</v>
      </c>
      <c r="G112" t="s">
        <v>34</v>
      </c>
      <c r="H112">
        <v>40</v>
      </c>
      <c r="J112">
        <v>8563.26</v>
      </c>
      <c r="K112" t="s">
        <v>151</v>
      </c>
      <c r="L112">
        <v>8563.26</v>
      </c>
      <c r="M112">
        <v>9933.3815999999988</v>
      </c>
      <c r="N112">
        <v>1030</v>
      </c>
      <c r="O112">
        <v>1030</v>
      </c>
      <c r="P112">
        <v>1194.8</v>
      </c>
      <c r="Q112">
        <v>0.12028129474055441</v>
      </c>
      <c r="R112">
        <v>10</v>
      </c>
      <c r="S112">
        <v>2024</v>
      </c>
      <c r="T112">
        <v>10</v>
      </c>
      <c r="U112">
        <v>2024</v>
      </c>
      <c r="V112">
        <v>45628</v>
      </c>
      <c r="W112" t="s">
        <v>132</v>
      </c>
      <c r="X112">
        <v>2024</v>
      </c>
      <c r="Y112" t="str">
        <f t="shared" si="5"/>
        <v>México</v>
      </c>
      <c r="Z112" t="str">
        <f t="shared" si="6"/>
        <v>IC</v>
      </c>
      <c r="AA112" s="1">
        <f t="shared" si="7"/>
        <v>0.5</v>
      </c>
      <c r="AB112">
        <f t="shared" si="9"/>
        <v>515</v>
      </c>
      <c r="AC112" s="18">
        <f t="shared" si="8"/>
        <v>45536</v>
      </c>
    </row>
    <row r="113" spans="1:29">
      <c r="A113" t="s">
        <v>176</v>
      </c>
      <c r="B113">
        <v>31</v>
      </c>
      <c r="C113">
        <v>0</v>
      </c>
      <c r="D113" s="18">
        <v>45602</v>
      </c>
      <c r="E113" s="18">
        <v>45608</v>
      </c>
      <c r="F113" s="18">
        <v>45618</v>
      </c>
      <c r="G113" t="s">
        <v>36</v>
      </c>
      <c r="H113">
        <v>45</v>
      </c>
      <c r="I113" t="s">
        <v>177</v>
      </c>
      <c r="J113">
        <v>21963.48</v>
      </c>
      <c r="K113" t="s">
        <v>151</v>
      </c>
      <c r="L113">
        <v>21963.48</v>
      </c>
      <c r="M113">
        <v>25477.636799999997</v>
      </c>
      <c r="N113">
        <v>3193.7</v>
      </c>
      <c r="O113">
        <v>3193.7</v>
      </c>
      <c r="P113">
        <v>3704.6919999999996</v>
      </c>
      <c r="Q113">
        <v>0.14540956169058819</v>
      </c>
      <c r="R113">
        <v>11</v>
      </c>
      <c r="S113">
        <v>2024</v>
      </c>
      <c r="T113">
        <v>11</v>
      </c>
      <c r="U113">
        <v>2024</v>
      </c>
      <c r="V113">
        <v>45663</v>
      </c>
      <c r="W113" t="s">
        <v>157</v>
      </c>
      <c r="X113">
        <v>2025</v>
      </c>
      <c r="Y113" t="str">
        <f t="shared" si="5"/>
        <v>México</v>
      </c>
      <c r="Z113" t="str">
        <f t="shared" si="6"/>
        <v>IC</v>
      </c>
      <c r="AA113" s="1">
        <f t="shared" si="7"/>
        <v>0.5</v>
      </c>
      <c r="AB113">
        <f t="shared" si="9"/>
        <v>1596.85</v>
      </c>
      <c r="AC113" s="18">
        <f t="shared" si="8"/>
        <v>45639</v>
      </c>
    </row>
    <row r="114" spans="1:29">
      <c r="A114" t="s">
        <v>176</v>
      </c>
      <c r="B114">
        <v>32</v>
      </c>
      <c r="C114">
        <v>1</v>
      </c>
      <c r="D114" s="18">
        <v>45603</v>
      </c>
      <c r="E114" s="18">
        <v>45652</v>
      </c>
      <c r="F114" s="18">
        <v>45659</v>
      </c>
      <c r="G114" t="s">
        <v>49</v>
      </c>
      <c r="H114">
        <v>45</v>
      </c>
      <c r="I114" t="s">
        <v>177</v>
      </c>
      <c r="J114">
        <v>15253.98</v>
      </c>
      <c r="K114" t="s">
        <v>131</v>
      </c>
      <c r="L114">
        <v>13118.4228</v>
      </c>
      <c r="M114">
        <v>15253.98</v>
      </c>
      <c r="N114">
        <v>1911.88</v>
      </c>
      <c r="O114">
        <v>1644.2168000000001</v>
      </c>
      <c r="P114">
        <v>1911.88</v>
      </c>
      <c r="Q114">
        <v>0.12533646956400887</v>
      </c>
      <c r="R114">
        <v>11</v>
      </c>
      <c r="S114">
        <v>2024</v>
      </c>
      <c r="T114">
        <v>12</v>
      </c>
      <c r="U114">
        <v>2024</v>
      </c>
      <c r="V114">
        <v>45704</v>
      </c>
      <c r="W114" t="s">
        <v>164</v>
      </c>
      <c r="X114">
        <v>2025</v>
      </c>
      <c r="Y114" t="str">
        <f t="shared" si="5"/>
        <v>México</v>
      </c>
      <c r="Z114" t="str">
        <f t="shared" si="6"/>
        <v>Retail</v>
      </c>
      <c r="AA114" s="1">
        <f t="shared" si="7"/>
        <v>0</v>
      </c>
      <c r="AB114">
        <f t="shared" si="9"/>
        <v>1644.2168000000001</v>
      </c>
      <c r="AC114" s="18">
        <f t="shared" si="8"/>
        <v>45552</v>
      </c>
    </row>
    <row r="115" spans="1:29">
      <c r="A115" t="s">
        <v>176</v>
      </c>
      <c r="B115">
        <v>33</v>
      </c>
      <c r="C115">
        <v>1</v>
      </c>
      <c r="D115" s="18">
        <v>45604</v>
      </c>
      <c r="E115" s="18">
        <v>45722</v>
      </c>
      <c r="F115" s="18">
        <v>45744</v>
      </c>
      <c r="G115" t="s">
        <v>49</v>
      </c>
      <c r="H115">
        <v>45</v>
      </c>
      <c r="I115" t="s">
        <v>177</v>
      </c>
      <c r="J115">
        <v>59502.97</v>
      </c>
      <c r="K115" t="s">
        <v>131</v>
      </c>
      <c r="L115">
        <v>51172.554199999999</v>
      </c>
      <c r="M115">
        <v>59502.97</v>
      </c>
      <c r="N115">
        <v>4507.3500000000004</v>
      </c>
      <c r="O115">
        <v>3876.3210000000004</v>
      </c>
      <c r="P115">
        <v>4507.3500000000004</v>
      </c>
      <c r="Q115">
        <v>7.5750000378132398E-2</v>
      </c>
      <c r="R115">
        <v>11</v>
      </c>
      <c r="S115">
        <v>2024</v>
      </c>
      <c r="T115">
        <v>3</v>
      </c>
      <c r="U115">
        <v>2025</v>
      </c>
      <c r="V115">
        <v>45789</v>
      </c>
      <c r="W115" t="s">
        <v>172</v>
      </c>
      <c r="X115">
        <v>2025</v>
      </c>
      <c r="Y115" t="str">
        <f t="shared" si="5"/>
        <v>México</v>
      </c>
      <c r="Z115" t="str">
        <f t="shared" si="6"/>
        <v>Retail</v>
      </c>
      <c r="AA115" s="1">
        <f t="shared" si="7"/>
        <v>0</v>
      </c>
      <c r="AB115">
        <f t="shared" si="9"/>
        <v>3876.3210000000004</v>
      </c>
      <c r="AC115" s="18">
        <f t="shared" si="8"/>
        <v>45552</v>
      </c>
    </row>
    <row r="116" spans="1:29">
      <c r="A116" t="s">
        <v>176</v>
      </c>
      <c r="B116">
        <v>34</v>
      </c>
      <c r="C116">
        <v>1</v>
      </c>
      <c r="D116" s="18">
        <v>45608</v>
      </c>
      <c r="E116" s="18">
        <v>45608</v>
      </c>
      <c r="F116" s="18">
        <v>45616</v>
      </c>
      <c r="G116" t="s">
        <v>49</v>
      </c>
      <c r="H116">
        <v>46</v>
      </c>
      <c r="I116" t="s">
        <v>177</v>
      </c>
      <c r="J116">
        <v>12168</v>
      </c>
      <c r="K116" t="s">
        <v>131</v>
      </c>
      <c r="L116">
        <v>10464.48</v>
      </c>
      <c r="M116">
        <v>12168</v>
      </c>
      <c r="N116">
        <v>1822.71</v>
      </c>
      <c r="O116">
        <v>1567.5306</v>
      </c>
      <c r="P116">
        <v>1822.71</v>
      </c>
      <c r="Q116">
        <v>0.14979536489151876</v>
      </c>
      <c r="R116">
        <v>11</v>
      </c>
      <c r="S116">
        <v>2024</v>
      </c>
      <c r="T116">
        <v>11</v>
      </c>
      <c r="U116">
        <v>2024</v>
      </c>
      <c r="V116">
        <v>45661</v>
      </c>
      <c r="W116" t="s">
        <v>157</v>
      </c>
      <c r="X116">
        <v>2025</v>
      </c>
      <c r="Y116" t="str">
        <f t="shared" si="5"/>
        <v>México</v>
      </c>
      <c r="Z116" t="str">
        <f t="shared" si="6"/>
        <v>Retail</v>
      </c>
      <c r="AA116" s="1">
        <f t="shared" si="7"/>
        <v>0</v>
      </c>
      <c r="AB116">
        <f t="shared" si="9"/>
        <v>1567.5306</v>
      </c>
      <c r="AC116" s="18">
        <f t="shared" si="8"/>
        <v>45552</v>
      </c>
    </row>
    <row r="117" spans="1:29">
      <c r="A117" t="s">
        <v>176</v>
      </c>
      <c r="B117">
        <v>35</v>
      </c>
      <c r="C117">
        <v>1</v>
      </c>
      <c r="D117" s="18">
        <v>45609</v>
      </c>
      <c r="E117" s="18">
        <v>45610</v>
      </c>
      <c r="F117" s="18">
        <v>45616</v>
      </c>
      <c r="G117" t="s">
        <v>49</v>
      </c>
      <c r="H117">
        <v>46</v>
      </c>
      <c r="I117" t="s">
        <v>177</v>
      </c>
      <c r="J117">
        <v>16931.07</v>
      </c>
      <c r="K117" t="s">
        <v>131</v>
      </c>
      <c r="L117">
        <v>14560.7202</v>
      </c>
      <c r="M117">
        <v>16931.07</v>
      </c>
      <c r="N117">
        <v>1537.62</v>
      </c>
      <c r="O117">
        <v>1322.3531999999998</v>
      </c>
      <c r="P117">
        <v>1537.62</v>
      </c>
      <c r="Q117">
        <v>9.0816469366673216E-2</v>
      </c>
      <c r="R117">
        <v>11</v>
      </c>
      <c r="S117">
        <v>2024</v>
      </c>
      <c r="T117">
        <v>11</v>
      </c>
      <c r="U117">
        <v>2024</v>
      </c>
      <c r="V117">
        <v>45661</v>
      </c>
      <c r="W117" t="s">
        <v>157</v>
      </c>
      <c r="X117">
        <v>2025</v>
      </c>
      <c r="Y117" t="str">
        <f t="shared" si="5"/>
        <v>México</v>
      </c>
      <c r="Z117" t="str">
        <f t="shared" si="6"/>
        <v>Retail</v>
      </c>
      <c r="AA117" s="1">
        <f t="shared" si="7"/>
        <v>0</v>
      </c>
      <c r="AB117">
        <f t="shared" si="9"/>
        <v>1322.3531999999998</v>
      </c>
      <c r="AC117" s="18">
        <f t="shared" si="8"/>
        <v>45552</v>
      </c>
    </row>
    <row r="118" spans="1:29">
      <c r="A118" t="s">
        <v>176</v>
      </c>
      <c r="B118">
        <v>36</v>
      </c>
      <c r="C118">
        <v>1</v>
      </c>
      <c r="D118" s="18">
        <v>45610</v>
      </c>
      <c r="E118" s="18">
        <v>45624</v>
      </c>
      <c r="F118" s="18">
        <v>45624</v>
      </c>
      <c r="G118" t="s">
        <v>49</v>
      </c>
      <c r="H118">
        <v>46</v>
      </c>
      <c r="I118" t="s">
        <v>177</v>
      </c>
      <c r="J118">
        <v>3721.4</v>
      </c>
      <c r="K118" t="s">
        <v>131</v>
      </c>
      <c r="L118">
        <v>3200.404</v>
      </c>
      <c r="M118">
        <v>3721.4</v>
      </c>
      <c r="N118">
        <v>307.88</v>
      </c>
      <c r="O118">
        <v>264.77679999999998</v>
      </c>
      <c r="P118">
        <v>307.88</v>
      </c>
      <c r="Q118">
        <v>8.2732305046487875E-2</v>
      </c>
      <c r="R118">
        <v>11</v>
      </c>
      <c r="S118">
        <v>2024</v>
      </c>
      <c r="T118">
        <v>11</v>
      </c>
      <c r="U118">
        <v>2024</v>
      </c>
      <c r="V118">
        <v>45669</v>
      </c>
      <c r="W118" t="s">
        <v>157</v>
      </c>
      <c r="X118">
        <v>2025</v>
      </c>
      <c r="Y118" t="str">
        <f t="shared" si="5"/>
        <v>México</v>
      </c>
      <c r="Z118" t="str">
        <f t="shared" si="6"/>
        <v>Retail</v>
      </c>
      <c r="AA118" s="1">
        <f t="shared" si="7"/>
        <v>0</v>
      </c>
      <c r="AB118">
        <f t="shared" si="9"/>
        <v>264.77679999999998</v>
      </c>
      <c r="AC118" s="18">
        <f t="shared" si="8"/>
        <v>45552</v>
      </c>
    </row>
    <row r="119" spans="1:29">
      <c r="A119" t="s">
        <v>176</v>
      </c>
      <c r="B119">
        <v>37</v>
      </c>
      <c r="C119">
        <v>1</v>
      </c>
      <c r="D119" s="18">
        <v>45610</v>
      </c>
      <c r="E119" s="18">
        <v>45611</v>
      </c>
      <c r="F119" s="18">
        <v>45616</v>
      </c>
      <c r="G119" t="s">
        <v>49</v>
      </c>
      <c r="H119">
        <v>46</v>
      </c>
      <c r="I119" t="s">
        <v>177</v>
      </c>
      <c r="J119">
        <v>9836.93</v>
      </c>
      <c r="K119" t="s">
        <v>131</v>
      </c>
      <c r="L119">
        <v>8459.7597999999998</v>
      </c>
      <c r="M119">
        <v>9836.93</v>
      </c>
      <c r="N119">
        <v>936.17</v>
      </c>
      <c r="O119">
        <v>805.10619999999994</v>
      </c>
      <c r="P119">
        <v>936.17</v>
      </c>
      <c r="Q119">
        <v>9.5168919571451654E-2</v>
      </c>
      <c r="R119">
        <v>11</v>
      </c>
      <c r="S119">
        <v>2024</v>
      </c>
      <c r="T119">
        <v>11</v>
      </c>
      <c r="U119">
        <v>2024</v>
      </c>
      <c r="V119">
        <v>45661</v>
      </c>
      <c r="W119" t="s">
        <v>157</v>
      </c>
      <c r="X119">
        <v>2025</v>
      </c>
      <c r="Y119" t="str">
        <f t="shared" si="5"/>
        <v>México</v>
      </c>
      <c r="Z119" t="str">
        <f t="shared" si="6"/>
        <v>Retail</v>
      </c>
      <c r="AA119" s="1">
        <f t="shared" si="7"/>
        <v>0</v>
      </c>
      <c r="AB119">
        <f t="shared" si="9"/>
        <v>805.10619999999994</v>
      </c>
      <c r="AC119" s="18">
        <f t="shared" si="8"/>
        <v>45552</v>
      </c>
    </row>
    <row r="120" spans="1:29">
      <c r="A120" t="s">
        <v>176</v>
      </c>
      <c r="B120">
        <v>38</v>
      </c>
      <c r="C120">
        <v>1</v>
      </c>
      <c r="D120" s="18">
        <v>45610</v>
      </c>
      <c r="E120" s="18">
        <v>45648</v>
      </c>
      <c r="F120" s="18">
        <v>45653</v>
      </c>
      <c r="G120" t="s">
        <v>54</v>
      </c>
      <c r="H120">
        <v>46</v>
      </c>
      <c r="I120" t="s">
        <v>149</v>
      </c>
      <c r="J120">
        <v>60452.52</v>
      </c>
      <c r="K120" t="s">
        <v>178</v>
      </c>
      <c r="L120">
        <v>2901.7209600000001</v>
      </c>
      <c r="M120">
        <v>3385.34112</v>
      </c>
      <c r="N120">
        <v>0</v>
      </c>
      <c r="O120">
        <v>0</v>
      </c>
      <c r="P120">
        <v>0</v>
      </c>
      <c r="Q120">
        <v>0</v>
      </c>
      <c r="R120">
        <v>11</v>
      </c>
      <c r="S120">
        <v>2024</v>
      </c>
      <c r="T120">
        <v>12</v>
      </c>
      <c r="U120">
        <v>2024</v>
      </c>
      <c r="V120">
        <v>45698</v>
      </c>
      <c r="W120" t="s">
        <v>164</v>
      </c>
      <c r="X120">
        <v>2025</v>
      </c>
      <c r="Y120" t="str">
        <f t="shared" si="5"/>
        <v>México</v>
      </c>
      <c r="Z120" t="str">
        <f t="shared" si="6"/>
        <v>Retail</v>
      </c>
      <c r="AA120" s="1">
        <f t="shared" si="7"/>
        <v>0.05</v>
      </c>
      <c r="AB120">
        <f t="shared" si="9"/>
        <v>0</v>
      </c>
      <c r="AC120" s="18">
        <f t="shared" si="8"/>
        <v>45595</v>
      </c>
    </row>
    <row r="121" spans="1:29">
      <c r="A121" t="s">
        <v>176</v>
      </c>
      <c r="B121">
        <v>39</v>
      </c>
      <c r="C121">
        <v>1</v>
      </c>
      <c r="D121" s="18">
        <v>45610</v>
      </c>
      <c r="E121" s="18">
        <v>45620</v>
      </c>
      <c r="F121" s="18">
        <v>45635</v>
      </c>
      <c r="G121" t="s">
        <v>54</v>
      </c>
      <c r="H121">
        <v>46</v>
      </c>
      <c r="I121" t="s">
        <v>149</v>
      </c>
      <c r="J121">
        <v>40255.75</v>
      </c>
      <c r="K121" t="s">
        <v>178</v>
      </c>
      <c r="L121">
        <v>1932.2760000000001</v>
      </c>
      <c r="M121">
        <v>2254.3220000000001</v>
      </c>
      <c r="N121">
        <v>0</v>
      </c>
      <c r="O121">
        <v>0</v>
      </c>
      <c r="P121">
        <v>0</v>
      </c>
      <c r="Q121">
        <v>0</v>
      </c>
      <c r="R121">
        <v>11</v>
      </c>
      <c r="S121">
        <v>2024</v>
      </c>
      <c r="T121">
        <v>11</v>
      </c>
      <c r="U121">
        <v>2024</v>
      </c>
      <c r="V121">
        <v>45680</v>
      </c>
      <c r="W121" t="s">
        <v>157</v>
      </c>
      <c r="X121">
        <v>2025</v>
      </c>
      <c r="Y121" t="str">
        <f t="shared" si="5"/>
        <v>México</v>
      </c>
      <c r="Z121" t="str">
        <f t="shared" si="6"/>
        <v>Retail</v>
      </c>
      <c r="AA121" s="1">
        <f t="shared" si="7"/>
        <v>0.05</v>
      </c>
      <c r="AB121">
        <f t="shared" si="9"/>
        <v>0</v>
      </c>
      <c r="AC121" s="18">
        <f t="shared" si="8"/>
        <v>45595</v>
      </c>
    </row>
    <row r="122" spans="1:29">
      <c r="A122" t="s">
        <v>176</v>
      </c>
      <c r="B122">
        <v>40</v>
      </c>
      <c r="C122">
        <v>1</v>
      </c>
      <c r="D122" s="18">
        <v>45617</v>
      </c>
      <c r="E122" s="18">
        <v>45563</v>
      </c>
      <c r="F122" s="18">
        <v>45563</v>
      </c>
      <c r="G122" t="s">
        <v>49</v>
      </c>
      <c r="H122">
        <v>47</v>
      </c>
      <c r="I122" t="s">
        <v>177</v>
      </c>
      <c r="J122">
        <v>600</v>
      </c>
      <c r="K122" t="s">
        <v>151</v>
      </c>
      <c r="L122">
        <v>600</v>
      </c>
      <c r="M122">
        <v>696</v>
      </c>
      <c r="N122">
        <v>60</v>
      </c>
      <c r="O122">
        <v>60</v>
      </c>
      <c r="P122">
        <v>69.599999999999994</v>
      </c>
      <c r="Q122">
        <v>0.1</v>
      </c>
      <c r="R122">
        <v>11</v>
      </c>
      <c r="S122">
        <v>2024</v>
      </c>
      <c r="T122">
        <v>9</v>
      </c>
      <c r="U122">
        <v>2024</v>
      </c>
      <c r="V122">
        <v>45608</v>
      </c>
      <c r="W122" t="s">
        <v>159</v>
      </c>
      <c r="X122">
        <v>2024</v>
      </c>
      <c r="Y122" t="str">
        <f t="shared" si="5"/>
        <v>México</v>
      </c>
      <c r="Z122" t="str">
        <f t="shared" si="6"/>
        <v>Retail</v>
      </c>
      <c r="AA122" s="1">
        <f t="shared" si="7"/>
        <v>0</v>
      </c>
      <c r="AB122">
        <f t="shared" si="9"/>
        <v>60</v>
      </c>
      <c r="AC122" s="18">
        <f t="shared" si="8"/>
        <v>45552</v>
      </c>
    </row>
    <row r="123" spans="1:29">
      <c r="A123" t="s">
        <v>176</v>
      </c>
      <c r="B123">
        <v>41</v>
      </c>
      <c r="C123">
        <v>1</v>
      </c>
      <c r="D123" s="18">
        <v>45617</v>
      </c>
      <c r="E123" s="18">
        <v>45574</v>
      </c>
      <c r="F123" s="18">
        <v>45577</v>
      </c>
      <c r="G123" t="s">
        <v>49</v>
      </c>
      <c r="H123">
        <v>47</v>
      </c>
      <c r="I123" t="s">
        <v>177</v>
      </c>
      <c r="J123">
        <v>2716.1</v>
      </c>
      <c r="K123" t="s">
        <v>151</v>
      </c>
      <c r="L123">
        <v>2716.1</v>
      </c>
      <c r="M123">
        <v>3150.6759999999995</v>
      </c>
      <c r="N123">
        <v>560.6</v>
      </c>
      <c r="O123">
        <v>560.6</v>
      </c>
      <c r="P123">
        <v>650.29599999999994</v>
      </c>
      <c r="Q123">
        <v>0.20639888074813154</v>
      </c>
      <c r="R123">
        <v>11</v>
      </c>
      <c r="S123">
        <v>2024</v>
      </c>
      <c r="T123">
        <v>10</v>
      </c>
      <c r="U123">
        <v>2024</v>
      </c>
      <c r="V123">
        <v>45622</v>
      </c>
      <c r="W123" t="s">
        <v>159</v>
      </c>
      <c r="X123">
        <v>2024</v>
      </c>
      <c r="Y123" t="str">
        <f t="shared" si="5"/>
        <v>México</v>
      </c>
      <c r="Z123" t="str">
        <f t="shared" si="6"/>
        <v>Retail</v>
      </c>
      <c r="AA123" s="1">
        <f t="shared" si="7"/>
        <v>0</v>
      </c>
      <c r="AB123">
        <f t="shared" si="9"/>
        <v>560.6</v>
      </c>
      <c r="AC123" s="18">
        <f t="shared" si="8"/>
        <v>45552</v>
      </c>
    </row>
    <row r="124" spans="1:29">
      <c r="A124" t="s">
        <v>176</v>
      </c>
      <c r="B124">
        <v>43</v>
      </c>
      <c r="C124">
        <v>1</v>
      </c>
      <c r="D124" s="18">
        <v>45622</v>
      </c>
      <c r="E124" s="18">
        <v>45663</v>
      </c>
      <c r="F124" s="18">
        <v>45668</v>
      </c>
      <c r="G124" t="s">
        <v>49</v>
      </c>
      <c r="H124">
        <v>48</v>
      </c>
      <c r="I124" t="s">
        <v>177</v>
      </c>
      <c r="J124">
        <v>27745.96</v>
      </c>
      <c r="K124" t="s">
        <v>131</v>
      </c>
      <c r="L124">
        <v>23861.525599999997</v>
      </c>
      <c r="M124">
        <v>27745.96</v>
      </c>
      <c r="N124">
        <v>2759.08</v>
      </c>
      <c r="O124">
        <v>2372.8087999999998</v>
      </c>
      <c r="P124">
        <v>2759.08</v>
      </c>
      <c r="Q124">
        <v>9.9440783450996106E-2</v>
      </c>
      <c r="R124">
        <v>11</v>
      </c>
      <c r="S124">
        <v>2024</v>
      </c>
      <c r="T124">
        <v>1</v>
      </c>
      <c r="U124">
        <v>2025</v>
      </c>
      <c r="V124">
        <v>45713</v>
      </c>
      <c r="W124" t="s">
        <v>164</v>
      </c>
      <c r="X124">
        <v>2025</v>
      </c>
      <c r="Y124" t="str">
        <f t="shared" si="5"/>
        <v>México</v>
      </c>
      <c r="Z124" t="str">
        <f t="shared" si="6"/>
        <v>Retail</v>
      </c>
      <c r="AA124" s="1">
        <f t="shared" si="7"/>
        <v>0</v>
      </c>
      <c r="AB124">
        <f t="shared" si="9"/>
        <v>2372.8087999999998</v>
      </c>
      <c r="AC124" s="18">
        <f t="shared" si="8"/>
        <v>45552</v>
      </c>
    </row>
    <row r="125" spans="1:29">
      <c r="A125" t="s">
        <v>176</v>
      </c>
      <c r="B125">
        <v>44</v>
      </c>
      <c r="C125">
        <v>1</v>
      </c>
      <c r="D125" s="18">
        <v>45624</v>
      </c>
      <c r="E125" s="18">
        <v>45651</v>
      </c>
      <c r="F125" s="18">
        <v>45655</v>
      </c>
      <c r="G125" t="s">
        <v>49</v>
      </c>
      <c r="H125">
        <v>48</v>
      </c>
      <c r="I125" t="s">
        <v>177</v>
      </c>
      <c r="J125">
        <v>35772.800000000003</v>
      </c>
      <c r="K125" t="s">
        <v>131</v>
      </c>
      <c r="L125">
        <v>30764.608000000004</v>
      </c>
      <c r="M125">
        <v>35772.800000000003</v>
      </c>
      <c r="N125">
        <v>3383.74</v>
      </c>
      <c r="O125">
        <v>2910.0164</v>
      </c>
      <c r="P125">
        <v>3383.74</v>
      </c>
      <c r="Q125">
        <v>9.4589744163163056E-2</v>
      </c>
      <c r="R125">
        <v>11</v>
      </c>
      <c r="S125">
        <v>2024</v>
      </c>
      <c r="T125">
        <v>12</v>
      </c>
      <c r="U125">
        <v>2024</v>
      </c>
      <c r="V125">
        <v>45700</v>
      </c>
      <c r="W125" t="s">
        <v>164</v>
      </c>
      <c r="X125">
        <v>2025</v>
      </c>
      <c r="Y125" t="str">
        <f t="shared" si="5"/>
        <v>México</v>
      </c>
      <c r="Z125" t="str">
        <f t="shared" si="6"/>
        <v>Retail</v>
      </c>
      <c r="AA125" s="1">
        <f t="shared" si="7"/>
        <v>0</v>
      </c>
      <c r="AB125">
        <f t="shared" si="9"/>
        <v>2910.0164</v>
      </c>
      <c r="AC125" s="18">
        <f t="shared" si="8"/>
        <v>45552</v>
      </c>
    </row>
    <row r="126" spans="1:29">
      <c r="A126" t="s">
        <v>176</v>
      </c>
      <c r="B126">
        <v>45</v>
      </c>
      <c r="C126">
        <v>0</v>
      </c>
      <c r="D126" s="18">
        <v>45625</v>
      </c>
      <c r="E126" s="18">
        <v>45716</v>
      </c>
      <c r="F126" s="18">
        <v>45736</v>
      </c>
      <c r="G126" t="s">
        <v>49</v>
      </c>
      <c r="H126">
        <v>48</v>
      </c>
      <c r="I126" t="s">
        <v>177</v>
      </c>
      <c r="J126">
        <v>15699.59</v>
      </c>
      <c r="K126" t="s">
        <v>131</v>
      </c>
      <c r="L126">
        <v>13501.6474</v>
      </c>
      <c r="M126">
        <v>15699.59</v>
      </c>
      <c r="N126">
        <v>0</v>
      </c>
      <c r="O126">
        <v>0</v>
      </c>
      <c r="P126">
        <v>0</v>
      </c>
      <c r="Q126">
        <v>0</v>
      </c>
      <c r="R126">
        <v>11</v>
      </c>
      <c r="S126">
        <v>2024</v>
      </c>
      <c r="T126">
        <v>2</v>
      </c>
      <c r="U126">
        <v>2025</v>
      </c>
      <c r="V126">
        <v>45781</v>
      </c>
      <c r="W126" t="s">
        <v>172</v>
      </c>
      <c r="X126">
        <v>2025</v>
      </c>
      <c r="Y126" t="str">
        <f t="shared" si="5"/>
        <v>México</v>
      </c>
      <c r="Z126" t="str">
        <f t="shared" si="6"/>
        <v>Retail</v>
      </c>
      <c r="AA126" s="1">
        <f t="shared" si="7"/>
        <v>0</v>
      </c>
      <c r="AB126">
        <f t="shared" si="9"/>
        <v>0</v>
      </c>
      <c r="AC126" s="18">
        <f t="shared" si="8"/>
        <v>45552</v>
      </c>
    </row>
    <row r="127" spans="1:29">
      <c r="A127" t="s">
        <v>176</v>
      </c>
      <c r="B127">
        <v>46</v>
      </c>
      <c r="C127">
        <v>1</v>
      </c>
      <c r="D127" s="18">
        <v>45628</v>
      </c>
      <c r="E127" s="18">
        <v>45568</v>
      </c>
      <c r="F127" s="18">
        <v>45572</v>
      </c>
      <c r="G127" t="s">
        <v>49</v>
      </c>
      <c r="H127">
        <v>49</v>
      </c>
      <c r="I127" t="s">
        <v>177</v>
      </c>
      <c r="J127">
        <v>3400</v>
      </c>
      <c r="K127" t="s">
        <v>151</v>
      </c>
      <c r="L127">
        <v>3400</v>
      </c>
      <c r="M127">
        <v>3943.9999999999995</v>
      </c>
      <c r="N127">
        <v>340</v>
      </c>
      <c r="O127">
        <v>340</v>
      </c>
      <c r="P127">
        <v>394.4</v>
      </c>
      <c r="Q127">
        <v>0.1</v>
      </c>
      <c r="R127">
        <v>12</v>
      </c>
      <c r="S127">
        <v>2024</v>
      </c>
      <c r="T127">
        <v>10</v>
      </c>
      <c r="U127">
        <v>2024</v>
      </c>
      <c r="V127">
        <v>45617</v>
      </c>
      <c r="W127" t="s">
        <v>159</v>
      </c>
      <c r="X127">
        <v>2024</v>
      </c>
      <c r="Y127" t="str">
        <f t="shared" si="5"/>
        <v>México</v>
      </c>
      <c r="Z127" t="str">
        <f t="shared" si="6"/>
        <v>Retail</v>
      </c>
      <c r="AA127" s="1">
        <f t="shared" si="7"/>
        <v>0</v>
      </c>
      <c r="AB127">
        <f t="shared" si="9"/>
        <v>340</v>
      </c>
      <c r="AC127" s="18">
        <f t="shared" si="8"/>
        <v>45552</v>
      </c>
    </row>
    <row r="128" spans="1:29">
      <c r="A128" t="s">
        <v>176</v>
      </c>
      <c r="B128">
        <v>47</v>
      </c>
      <c r="C128">
        <v>1</v>
      </c>
      <c r="D128" s="18">
        <v>45630</v>
      </c>
      <c r="E128" s="18">
        <v>45697</v>
      </c>
      <c r="F128" s="18">
        <v>45705</v>
      </c>
      <c r="G128" t="s">
        <v>49</v>
      </c>
      <c r="H128">
        <v>49</v>
      </c>
      <c r="I128" t="s">
        <v>177</v>
      </c>
      <c r="J128">
        <v>590274</v>
      </c>
      <c r="K128" t="s">
        <v>178</v>
      </c>
      <c r="L128">
        <v>28333.152000000002</v>
      </c>
      <c r="M128">
        <v>33055.343999999997</v>
      </c>
      <c r="N128">
        <v>140337.99</v>
      </c>
      <c r="O128">
        <v>6736.2235199999996</v>
      </c>
      <c r="P128">
        <v>7858.9274399999995</v>
      </c>
      <c r="Q128">
        <v>0.23775058701552157</v>
      </c>
      <c r="R128">
        <v>12</v>
      </c>
      <c r="S128">
        <v>2024</v>
      </c>
      <c r="T128">
        <v>2</v>
      </c>
      <c r="U128">
        <v>2025</v>
      </c>
      <c r="V128">
        <v>45750</v>
      </c>
      <c r="W128" t="s">
        <v>173</v>
      </c>
      <c r="X128">
        <v>2025</v>
      </c>
      <c r="Y128" t="str">
        <f t="shared" si="5"/>
        <v>México</v>
      </c>
      <c r="Z128" t="str">
        <f t="shared" si="6"/>
        <v>Retail</v>
      </c>
      <c r="AA128" s="1">
        <f t="shared" si="7"/>
        <v>0</v>
      </c>
      <c r="AB128">
        <f t="shared" si="9"/>
        <v>6736.2235199999996</v>
      </c>
      <c r="AC128" s="18">
        <f t="shared" si="8"/>
        <v>45552</v>
      </c>
    </row>
    <row r="129" spans="1:29">
      <c r="A129" t="s">
        <v>176</v>
      </c>
      <c r="B129">
        <v>48</v>
      </c>
      <c r="C129">
        <v>1</v>
      </c>
      <c r="D129" s="18">
        <v>45631</v>
      </c>
      <c r="E129" s="18">
        <v>45620</v>
      </c>
      <c r="F129" s="18">
        <v>45626</v>
      </c>
      <c r="G129" t="s">
        <v>49</v>
      </c>
      <c r="H129">
        <v>49</v>
      </c>
      <c r="J129">
        <v>99000</v>
      </c>
      <c r="K129" t="s">
        <v>131</v>
      </c>
      <c r="L129">
        <v>85140</v>
      </c>
      <c r="M129">
        <v>99000</v>
      </c>
      <c r="N129">
        <v>9900</v>
      </c>
      <c r="O129">
        <v>8514</v>
      </c>
      <c r="P129">
        <v>9900</v>
      </c>
      <c r="Q129">
        <v>0.1</v>
      </c>
      <c r="R129">
        <v>12</v>
      </c>
      <c r="S129">
        <v>2024</v>
      </c>
      <c r="T129">
        <v>11</v>
      </c>
      <c r="U129">
        <v>2024</v>
      </c>
      <c r="V129">
        <v>45671</v>
      </c>
      <c r="W129" t="s">
        <v>157</v>
      </c>
      <c r="X129">
        <v>2025</v>
      </c>
      <c r="Y129" t="str">
        <f t="shared" si="5"/>
        <v>México</v>
      </c>
      <c r="Z129" t="str">
        <f t="shared" si="6"/>
        <v>Retail</v>
      </c>
      <c r="AA129" s="1">
        <f t="shared" si="7"/>
        <v>0</v>
      </c>
      <c r="AB129">
        <f t="shared" si="9"/>
        <v>8514</v>
      </c>
      <c r="AC129" s="18">
        <f t="shared" si="8"/>
        <v>45552</v>
      </c>
    </row>
    <row r="130" spans="1:29">
      <c r="A130" t="s">
        <v>176</v>
      </c>
      <c r="B130">
        <v>49</v>
      </c>
      <c r="C130">
        <v>1</v>
      </c>
      <c r="D130" s="18">
        <v>45632</v>
      </c>
      <c r="E130" s="18">
        <v>45676</v>
      </c>
      <c r="F130" s="18">
        <v>45680</v>
      </c>
      <c r="G130" t="s">
        <v>43</v>
      </c>
      <c r="H130">
        <v>49</v>
      </c>
      <c r="J130">
        <v>4997.26</v>
      </c>
      <c r="K130" t="s">
        <v>131</v>
      </c>
      <c r="L130">
        <v>4297.6436000000003</v>
      </c>
      <c r="M130">
        <v>4997.26</v>
      </c>
      <c r="N130">
        <v>418</v>
      </c>
      <c r="O130">
        <v>359.48</v>
      </c>
      <c r="P130">
        <v>418</v>
      </c>
      <c r="Q130">
        <v>8.3645837919179705E-2</v>
      </c>
      <c r="R130">
        <v>12</v>
      </c>
      <c r="S130">
        <v>2024</v>
      </c>
      <c r="T130">
        <v>1</v>
      </c>
      <c r="U130">
        <v>2025</v>
      </c>
      <c r="V130">
        <v>45725</v>
      </c>
      <c r="W130" t="s">
        <v>150</v>
      </c>
      <c r="X130">
        <v>2025</v>
      </c>
      <c r="Y130" t="str">
        <f t="shared" ref="Y130:Y193" si="10">_xlfn.XLOOKUP(G130,AH:AH,AK:AK,"0")</f>
        <v>México</v>
      </c>
      <c r="Z130" t="str">
        <f t="shared" ref="Z130:Z193" si="11">_xlfn.XLOOKUP(G130,AH:AH,AI:AI,"0")</f>
        <v>IC</v>
      </c>
      <c r="AA130" s="1">
        <f t="shared" ref="AA130:AA193" si="12">_xlfn.XLOOKUP(G130,AH:AH,AJ:AJ,"0")</f>
        <v>0.5</v>
      </c>
      <c r="AB130">
        <f t="shared" si="9"/>
        <v>179.74</v>
      </c>
      <c r="AC130" s="18">
        <f t="shared" ref="AC130:AC193" si="13">_xlfn.XLOOKUP(G130,AH:AH,AL:AL,"0")</f>
        <v>45624</v>
      </c>
    </row>
    <row r="131" spans="1:29">
      <c r="A131" t="s">
        <v>176</v>
      </c>
      <c r="B131">
        <v>50</v>
      </c>
      <c r="C131">
        <v>1</v>
      </c>
      <c r="D131" s="18">
        <v>45632</v>
      </c>
      <c r="E131" s="18">
        <v>45669</v>
      </c>
      <c r="F131" s="18">
        <v>45672</v>
      </c>
      <c r="G131" t="s">
        <v>49</v>
      </c>
      <c r="H131">
        <v>49</v>
      </c>
      <c r="I131" t="s">
        <v>177</v>
      </c>
      <c r="J131">
        <v>8452.59</v>
      </c>
      <c r="K131" t="s">
        <v>131</v>
      </c>
      <c r="L131">
        <v>7269.2273999999998</v>
      </c>
      <c r="M131">
        <v>8452.59</v>
      </c>
      <c r="N131">
        <v>576.84</v>
      </c>
      <c r="O131">
        <v>496.08240000000001</v>
      </c>
      <c r="P131">
        <v>576.84</v>
      </c>
      <c r="Q131">
        <v>6.8244171313171467E-2</v>
      </c>
      <c r="R131">
        <v>12</v>
      </c>
      <c r="S131">
        <v>2024</v>
      </c>
      <c r="T131">
        <v>1</v>
      </c>
      <c r="U131">
        <v>2025</v>
      </c>
      <c r="V131">
        <v>45717</v>
      </c>
      <c r="W131" t="s">
        <v>150</v>
      </c>
      <c r="X131">
        <v>2025</v>
      </c>
      <c r="Y131" t="str">
        <f t="shared" si="10"/>
        <v>México</v>
      </c>
      <c r="Z131" t="str">
        <f t="shared" si="11"/>
        <v>Retail</v>
      </c>
      <c r="AA131" s="1">
        <f t="shared" si="12"/>
        <v>0</v>
      </c>
      <c r="AB131">
        <f t="shared" ref="AB131:AB194" si="14">O131-O131*AA131</f>
        <v>496.08240000000001</v>
      </c>
      <c r="AC131" s="18">
        <f t="shared" si="13"/>
        <v>45552</v>
      </c>
    </row>
    <row r="132" spans="1:29">
      <c r="A132" t="s">
        <v>176</v>
      </c>
      <c r="B132">
        <v>51</v>
      </c>
      <c r="C132">
        <v>1</v>
      </c>
      <c r="D132" s="18">
        <v>45635</v>
      </c>
      <c r="E132" s="18">
        <v>45676</v>
      </c>
      <c r="F132" s="18">
        <v>45680</v>
      </c>
      <c r="G132" t="s">
        <v>49</v>
      </c>
      <c r="H132">
        <v>50</v>
      </c>
      <c r="I132" t="s">
        <v>179</v>
      </c>
      <c r="J132">
        <v>35000</v>
      </c>
      <c r="K132" t="s">
        <v>131</v>
      </c>
      <c r="L132">
        <v>30100</v>
      </c>
      <c r="M132">
        <v>35000</v>
      </c>
      <c r="N132">
        <v>6179.2</v>
      </c>
      <c r="O132">
        <v>5314.1120000000001</v>
      </c>
      <c r="P132">
        <v>6179.2</v>
      </c>
      <c r="Q132">
        <v>0.17654857142857144</v>
      </c>
      <c r="R132">
        <v>12</v>
      </c>
      <c r="S132">
        <v>2024</v>
      </c>
      <c r="T132">
        <v>1</v>
      </c>
      <c r="U132">
        <v>2025</v>
      </c>
      <c r="V132">
        <v>45725</v>
      </c>
      <c r="W132" t="s">
        <v>150</v>
      </c>
      <c r="X132">
        <v>2025</v>
      </c>
      <c r="Y132" t="str">
        <f t="shared" si="10"/>
        <v>México</v>
      </c>
      <c r="Z132" t="str">
        <f t="shared" si="11"/>
        <v>Retail</v>
      </c>
      <c r="AA132" s="1">
        <f t="shared" si="12"/>
        <v>0</v>
      </c>
      <c r="AB132">
        <f t="shared" si="14"/>
        <v>5314.1120000000001</v>
      </c>
      <c r="AC132" s="18">
        <f t="shared" si="13"/>
        <v>45552</v>
      </c>
    </row>
    <row r="133" spans="1:29">
      <c r="A133" t="s">
        <v>176</v>
      </c>
      <c r="B133">
        <v>52</v>
      </c>
      <c r="C133">
        <v>1</v>
      </c>
      <c r="D133" s="18">
        <v>45636</v>
      </c>
      <c r="E133" s="18">
        <v>45630</v>
      </c>
      <c r="F133" s="18">
        <v>45634</v>
      </c>
      <c r="G133" t="s">
        <v>49</v>
      </c>
      <c r="H133">
        <v>50</v>
      </c>
      <c r="I133" t="s">
        <v>177</v>
      </c>
      <c r="J133">
        <v>13500</v>
      </c>
      <c r="K133" t="s">
        <v>131</v>
      </c>
      <c r="L133">
        <v>11610</v>
      </c>
      <c r="M133">
        <v>13500</v>
      </c>
      <c r="N133">
        <v>639.03</v>
      </c>
      <c r="O133">
        <v>549.56579999999997</v>
      </c>
      <c r="P133">
        <v>639.03</v>
      </c>
      <c r="Q133">
        <v>4.7335555555555554E-2</v>
      </c>
      <c r="R133">
        <v>12</v>
      </c>
      <c r="S133">
        <v>2024</v>
      </c>
      <c r="T133">
        <v>12</v>
      </c>
      <c r="U133">
        <v>2024</v>
      </c>
      <c r="V133">
        <v>45679</v>
      </c>
      <c r="W133" t="s">
        <v>157</v>
      </c>
      <c r="X133">
        <v>2025</v>
      </c>
      <c r="Y133" t="str">
        <f t="shared" si="10"/>
        <v>México</v>
      </c>
      <c r="Z133" t="str">
        <f t="shared" si="11"/>
        <v>Retail</v>
      </c>
      <c r="AA133" s="1">
        <f t="shared" si="12"/>
        <v>0</v>
      </c>
      <c r="AB133">
        <f t="shared" si="14"/>
        <v>549.56579999999997</v>
      </c>
      <c r="AC133" s="18">
        <f t="shared" si="13"/>
        <v>45552</v>
      </c>
    </row>
    <row r="134" spans="1:29">
      <c r="A134" t="s">
        <v>176</v>
      </c>
      <c r="B134">
        <v>53</v>
      </c>
      <c r="C134">
        <v>1</v>
      </c>
      <c r="D134" s="18">
        <v>45636</v>
      </c>
      <c r="E134" s="18">
        <v>45628</v>
      </c>
      <c r="F134" s="18">
        <v>45628</v>
      </c>
      <c r="G134" t="s">
        <v>49</v>
      </c>
      <c r="H134">
        <v>50</v>
      </c>
      <c r="I134" t="s">
        <v>177</v>
      </c>
      <c r="J134">
        <v>727.63</v>
      </c>
      <c r="K134" t="s">
        <v>131</v>
      </c>
      <c r="L134">
        <v>625.76179999999999</v>
      </c>
      <c r="M134">
        <v>727.63</v>
      </c>
      <c r="N134">
        <v>50</v>
      </c>
      <c r="O134">
        <v>43</v>
      </c>
      <c r="P134">
        <v>50</v>
      </c>
      <c r="Q134">
        <v>6.8716243145554745E-2</v>
      </c>
      <c r="R134">
        <v>12</v>
      </c>
      <c r="S134">
        <v>2024</v>
      </c>
      <c r="T134">
        <v>12</v>
      </c>
      <c r="U134">
        <v>2024</v>
      </c>
      <c r="V134">
        <v>45673</v>
      </c>
      <c r="W134" t="s">
        <v>157</v>
      </c>
      <c r="X134">
        <v>2025</v>
      </c>
      <c r="Y134" t="str">
        <f t="shared" si="10"/>
        <v>México</v>
      </c>
      <c r="Z134" t="str">
        <f t="shared" si="11"/>
        <v>Retail</v>
      </c>
      <c r="AA134" s="1">
        <f t="shared" si="12"/>
        <v>0</v>
      </c>
      <c r="AB134">
        <f t="shared" si="14"/>
        <v>43</v>
      </c>
      <c r="AC134" s="18">
        <f t="shared" si="13"/>
        <v>45552</v>
      </c>
    </row>
    <row r="135" spans="1:29">
      <c r="A135" t="s">
        <v>176</v>
      </c>
      <c r="B135">
        <v>54</v>
      </c>
      <c r="C135">
        <v>1</v>
      </c>
      <c r="D135" s="18">
        <v>45637</v>
      </c>
      <c r="E135" s="18">
        <v>45651</v>
      </c>
      <c r="F135" s="18">
        <v>45661</v>
      </c>
      <c r="G135" t="s">
        <v>49</v>
      </c>
      <c r="H135">
        <v>50</v>
      </c>
      <c r="I135" t="s">
        <v>177</v>
      </c>
      <c r="J135">
        <v>3567</v>
      </c>
      <c r="K135" t="s">
        <v>178</v>
      </c>
      <c r="L135">
        <v>171.21600000000001</v>
      </c>
      <c r="M135">
        <v>199.75200000000001</v>
      </c>
      <c r="N135">
        <v>0</v>
      </c>
      <c r="O135">
        <v>0</v>
      </c>
      <c r="P135">
        <v>0</v>
      </c>
      <c r="Q135">
        <v>0</v>
      </c>
      <c r="R135">
        <v>12</v>
      </c>
      <c r="S135">
        <v>2024</v>
      </c>
      <c r="T135">
        <v>12</v>
      </c>
      <c r="U135">
        <v>2024</v>
      </c>
      <c r="V135">
        <v>45706</v>
      </c>
      <c r="W135" t="s">
        <v>164</v>
      </c>
      <c r="X135">
        <v>2025</v>
      </c>
      <c r="Y135" t="str">
        <f t="shared" si="10"/>
        <v>México</v>
      </c>
      <c r="Z135" t="str">
        <f t="shared" si="11"/>
        <v>Retail</v>
      </c>
      <c r="AA135" s="1">
        <f t="shared" si="12"/>
        <v>0</v>
      </c>
      <c r="AB135">
        <f t="shared" si="14"/>
        <v>0</v>
      </c>
      <c r="AC135" s="18">
        <f t="shared" si="13"/>
        <v>45552</v>
      </c>
    </row>
    <row r="136" spans="1:29">
      <c r="A136" t="s">
        <v>176</v>
      </c>
      <c r="B136">
        <v>55</v>
      </c>
      <c r="C136">
        <v>1</v>
      </c>
      <c r="D136" s="18">
        <v>45638</v>
      </c>
      <c r="E136" s="18">
        <v>45802</v>
      </c>
      <c r="F136" s="18">
        <v>45805</v>
      </c>
      <c r="G136" t="s">
        <v>49</v>
      </c>
      <c r="H136">
        <v>50</v>
      </c>
      <c r="I136" t="s">
        <v>177</v>
      </c>
      <c r="J136">
        <v>5670.15</v>
      </c>
      <c r="K136" t="s">
        <v>131</v>
      </c>
      <c r="L136">
        <v>4876.3289999999997</v>
      </c>
      <c r="M136">
        <v>5670.15</v>
      </c>
      <c r="N136">
        <v>515.46</v>
      </c>
      <c r="O136">
        <v>443.29560000000004</v>
      </c>
      <c r="P136">
        <v>515.46</v>
      </c>
      <c r="Q136">
        <v>9.0907647945821554E-2</v>
      </c>
      <c r="R136">
        <v>12</v>
      </c>
      <c r="S136">
        <v>2024</v>
      </c>
      <c r="T136">
        <v>5</v>
      </c>
      <c r="U136">
        <v>2025</v>
      </c>
      <c r="V136">
        <v>45850</v>
      </c>
      <c r="W136" t="s">
        <v>154</v>
      </c>
      <c r="X136">
        <v>2025</v>
      </c>
      <c r="Y136" t="str">
        <f t="shared" si="10"/>
        <v>México</v>
      </c>
      <c r="Z136" t="str">
        <f t="shared" si="11"/>
        <v>Retail</v>
      </c>
      <c r="AA136" s="1">
        <f t="shared" si="12"/>
        <v>0</v>
      </c>
      <c r="AB136">
        <f t="shared" si="14"/>
        <v>443.29560000000004</v>
      </c>
      <c r="AC136" s="18">
        <f t="shared" si="13"/>
        <v>45552</v>
      </c>
    </row>
    <row r="137" spans="1:29">
      <c r="A137" t="s">
        <v>176</v>
      </c>
      <c r="B137">
        <v>56</v>
      </c>
      <c r="C137">
        <v>1</v>
      </c>
      <c r="D137" s="18">
        <v>45638</v>
      </c>
      <c r="E137" s="18">
        <v>45643</v>
      </c>
      <c r="F137" s="18">
        <v>45687</v>
      </c>
      <c r="G137" t="s">
        <v>49</v>
      </c>
      <c r="H137">
        <v>50</v>
      </c>
      <c r="I137" t="s">
        <v>177</v>
      </c>
      <c r="J137">
        <v>114938.52</v>
      </c>
      <c r="K137" t="s">
        <v>131</v>
      </c>
      <c r="L137">
        <v>98847.127200000003</v>
      </c>
      <c r="M137">
        <v>114938.52</v>
      </c>
      <c r="N137">
        <v>15368.53</v>
      </c>
      <c r="O137">
        <v>13216.935800000001</v>
      </c>
      <c r="P137">
        <v>15368.53</v>
      </c>
      <c r="Q137">
        <v>0.13371087430045211</v>
      </c>
      <c r="R137">
        <v>12</v>
      </c>
      <c r="S137">
        <v>2024</v>
      </c>
      <c r="T137">
        <v>12</v>
      </c>
      <c r="U137">
        <v>2024</v>
      </c>
      <c r="V137">
        <v>45732</v>
      </c>
      <c r="W137" t="s">
        <v>150</v>
      </c>
      <c r="X137">
        <v>2025</v>
      </c>
      <c r="Y137" t="str">
        <f t="shared" si="10"/>
        <v>México</v>
      </c>
      <c r="Z137" t="str">
        <f t="shared" si="11"/>
        <v>Retail</v>
      </c>
      <c r="AA137" s="1">
        <f t="shared" si="12"/>
        <v>0</v>
      </c>
      <c r="AB137">
        <f t="shared" si="14"/>
        <v>13216.935800000001</v>
      </c>
      <c r="AC137" s="18">
        <f t="shared" si="13"/>
        <v>45552</v>
      </c>
    </row>
    <row r="138" spans="1:29">
      <c r="A138" t="s">
        <v>176</v>
      </c>
      <c r="B138">
        <v>57</v>
      </c>
      <c r="C138">
        <v>0</v>
      </c>
      <c r="D138" s="18">
        <v>45639</v>
      </c>
      <c r="E138" s="18">
        <v>45994</v>
      </c>
      <c r="F138" s="18">
        <v>46024</v>
      </c>
      <c r="G138" t="s">
        <v>45</v>
      </c>
      <c r="H138">
        <v>50</v>
      </c>
      <c r="J138">
        <v>174330.47</v>
      </c>
      <c r="K138" t="s">
        <v>131</v>
      </c>
      <c r="L138">
        <v>149924.20420000001</v>
      </c>
      <c r="M138">
        <v>174330.47</v>
      </c>
      <c r="N138">
        <v>14583.55</v>
      </c>
      <c r="O138">
        <v>12541.852999999999</v>
      </c>
      <c r="P138">
        <v>14583.55</v>
      </c>
      <c r="Q138">
        <v>8.3654624461231578E-2</v>
      </c>
      <c r="R138">
        <v>12</v>
      </c>
      <c r="S138">
        <v>2024</v>
      </c>
      <c r="T138">
        <v>12</v>
      </c>
      <c r="U138">
        <v>2025</v>
      </c>
      <c r="V138">
        <v>46069</v>
      </c>
      <c r="W138" t="s">
        <v>164</v>
      </c>
      <c r="X138">
        <v>2026</v>
      </c>
      <c r="Y138" t="str">
        <f t="shared" si="10"/>
        <v>México</v>
      </c>
      <c r="Z138" t="str">
        <f t="shared" si="11"/>
        <v>IC</v>
      </c>
      <c r="AA138" s="1">
        <f t="shared" si="12"/>
        <v>0.75</v>
      </c>
      <c r="AB138">
        <f t="shared" si="14"/>
        <v>3135.4632500000007</v>
      </c>
      <c r="AC138" s="18">
        <f t="shared" si="13"/>
        <v>45536</v>
      </c>
    </row>
    <row r="139" spans="1:29">
      <c r="A139" t="s">
        <v>176</v>
      </c>
      <c r="B139">
        <v>58</v>
      </c>
      <c r="C139">
        <v>1</v>
      </c>
      <c r="D139" s="18">
        <v>45642</v>
      </c>
      <c r="E139" s="18">
        <v>45651</v>
      </c>
      <c r="F139" s="18">
        <v>45661</v>
      </c>
      <c r="G139" t="s">
        <v>49</v>
      </c>
      <c r="H139">
        <v>51</v>
      </c>
      <c r="I139" t="s">
        <v>177</v>
      </c>
      <c r="J139">
        <v>29795.29</v>
      </c>
      <c r="K139" t="s">
        <v>131</v>
      </c>
      <c r="L139">
        <v>25623.949400000001</v>
      </c>
      <c r="M139">
        <v>29795.29</v>
      </c>
      <c r="N139">
        <v>2366.85</v>
      </c>
      <c r="O139">
        <v>2035.491</v>
      </c>
      <c r="P139">
        <v>2366.85</v>
      </c>
      <c r="Q139">
        <v>7.9437051963582153E-2</v>
      </c>
      <c r="R139">
        <v>12</v>
      </c>
      <c r="S139">
        <v>2024</v>
      </c>
      <c r="T139">
        <v>12</v>
      </c>
      <c r="U139">
        <v>2024</v>
      </c>
      <c r="V139">
        <v>45706</v>
      </c>
      <c r="W139" t="s">
        <v>164</v>
      </c>
      <c r="X139">
        <v>2025</v>
      </c>
      <c r="Y139" t="str">
        <f t="shared" si="10"/>
        <v>México</v>
      </c>
      <c r="Z139" t="str">
        <f t="shared" si="11"/>
        <v>Retail</v>
      </c>
      <c r="AA139" s="1">
        <f t="shared" si="12"/>
        <v>0</v>
      </c>
      <c r="AB139">
        <f t="shared" si="14"/>
        <v>2035.491</v>
      </c>
      <c r="AC139" s="18">
        <f t="shared" si="13"/>
        <v>45552</v>
      </c>
    </row>
    <row r="140" spans="1:29">
      <c r="A140" t="s">
        <v>176</v>
      </c>
      <c r="B140">
        <v>59</v>
      </c>
      <c r="C140">
        <v>1</v>
      </c>
      <c r="D140" s="18">
        <v>45642</v>
      </c>
      <c r="E140" s="18">
        <v>45648</v>
      </c>
      <c r="F140" s="18">
        <v>45653</v>
      </c>
      <c r="G140" t="s">
        <v>54</v>
      </c>
      <c r="H140">
        <v>51</v>
      </c>
      <c r="I140" t="s">
        <v>149</v>
      </c>
      <c r="J140">
        <v>981.77</v>
      </c>
      <c r="K140" t="s">
        <v>131</v>
      </c>
      <c r="L140">
        <v>844.32219999999995</v>
      </c>
      <c r="M140">
        <v>981.77</v>
      </c>
      <c r="N140">
        <v>0</v>
      </c>
      <c r="O140">
        <v>0</v>
      </c>
      <c r="P140">
        <v>0</v>
      </c>
      <c r="Q140">
        <v>0</v>
      </c>
      <c r="R140">
        <v>12</v>
      </c>
      <c r="S140">
        <v>2024</v>
      </c>
      <c r="T140">
        <v>12</v>
      </c>
      <c r="U140">
        <v>2024</v>
      </c>
      <c r="V140">
        <v>45698</v>
      </c>
      <c r="W140" t="s">
        <v>164</v>
      </c>
      <c r="X140">
        <v>2025</v>
      </c>
      <c r="Y140" t="str">
        <f t="shared" si="10"/>
        <v>México</v>
      </c>
      <c r="Z140" t="str">
        <f t="shared" si="11"/>
        <v>Retail</v>
      </c>
      <c r="AA140" s="1">
        <f t="shared" si="12"/>
        <v>0.05</v>
      </c>
      <c r="AB140">
        <f t="shared" si="14"/>
        <v>0</v>
      </c>
      <c r="AC140" s="18">
        <f t="shared" si="13"/>
        <v>45595</v>
      </c>
    </row>
    <row r="141" spans="1:29">
      <c r="A141" t="s">
        <v>176</v>
      </c>
      <c r="B141">
        <v>60</v>
      </c>
      <c r="C141">
        <v>1</v>
      </c>
      <c r="D141" s="18">
        <v>45642</v>
      </c>
      <c r="E141" s="18">
        <v>45631</v>
      </c>
      <c r="F141" s="18">
        <v>45632</v>
      </c>
      <c r="G141" t="s">
        <v>54</v>
      </c>
      <c r="H141">
        <v>51</v>
      </c>
      <c r="I141" t="s">
        <v>149</v>
      </c>
      <c r="J141">
        <v>206.9</v>
      </c>
      <c r="K141" t="s">
        <v>131</v>
      </c>
      <c r="L141">
        <v>177.934</v>
      </c>
      <c r="M141">
        <v>206.9</v>
      </c>
      <c r="N141">
        <v>0</v>
      </c>
      <c r="O141">
        <v>0</v>
      </c>
      <c r="P141">
        <v>0</v>
      </c>
      <c r="Q141">
        <v>0</v>
      </c>
      <c r="R141">
        <v>12</v>
      </c>
      <c r="S141">
        <v>2024</v>
      </c>
      <c r="T141">
        <v>12</v>
      </c>
      <c r="U141">
        <v>2024</v>
      </c>
      <c r="V141">
        <v>45677</v>
      </c>
      <c r="W141" t="s">
        <v>157</v>
      </c>
      <c r="X141">
        <v>2025</v>
      </c>
      <c r="Y141" t="str">
        <f t="shared" si="10"/>
        <v>México</v>
      </c>
      <c r="Z141" t="str">
        <f t="shared" si="11"/>
        <v>Retail</v>
      </c>
      <c r="AA141" s="1">
        <f t="shared" si="12"/>
        <v>0.05</v>
      </c>
      <c r="AB141">
        <f t="shared" si="14"/>
        <v>0</v>
      </c>
      <c r="AC141" s="18">
        <f t="shared" si="13"/>
        <v>45595</v>
      </c>
    </row>
    <row r="142" spans="1:29">
      <c r="A142" t="s">
        <v>176</v>
      </c>
      <c r="B142">
        <v>61</v>
      </c>
      <c r="C142">
        <v>1</v>
      </c>
      <c r="D142" s="18">
        <v>45642</v>
      </c>
      <c r="E142" s="18">
        <v>45730</v>
      </c>
      <c r="F142" s="18">
        <v>45732</v>
      </c>
      <c r="G142" t="s">
        <v>35</v>
      </c>
      <c r="H142">
        <v>51</v>
      </c>
      <c r="J142">
        <v>4265.6099999999997</v>
      </c>
      <c r="K142" t="s">
        <v>131</v>
      </c>
      <c r="L142">
        <v>3668.4245999999998</v>
      </c>
      <c r="M142">
        <v>4265.6099999999997</v>
      </c>
      <c r="N142">
        <v>358.2</v>
      </c>
      <c r="O142">
        <v>308.05199999999996</v>
      </c>
      <c r="P142">
        <v>358.2</v>
      </c>
      <c r="Q142">
        <v>8.3973921666537721E-2</v>
      </c>
      <c r="R142">
        <v>12</v>
      </c>
      <c r="S142">
        <v>2024</v>
      </c>
      <c r="T142">
        <v>3</v>
      </c>
      <c r="U142">
        <v>2025</v>
      </c>
      <c r="V142">
        <v>45777</v>
      </c>
      <c r="W142" t="s">
        <v>173</v>
      </c>
      <c r="X142">
        <v>2025</v>
      </c>
      <c r="Y142" t="str">
        <f t="shared" si="10"/>
        <v>México</v>
      </c>
      <c r="Z142" t="str">
        <f t="shared" si="11"/>
        <v>IC</v>
      </c>
      <c r="AA142" s="1">
        <f t="shared" si="12"/>
        <v>0.5</v>
      </c>
      <c r="AB142">
        <f t="shared" si="14"/>
        <v>154.02599999999998</v>
      </c>
      <c r="AC142" s="18">
        <f t="shared" si="13"/>
        <v>45665</v>
      </c>
    </row>
    <row r="143" spans="1:29">
      <c r="A143" t="s">
        <v>176</v>
      </c>
      <c r="B143">
        <v>62</v>
      </c>
      <c r="C143">
        <v>0</v>
      </c>
      <c r="D143" s="18">
        <v>45642</v>
      </c>
      <c r="E143" s="18">
        <v>45737</v>
      </c>
      <c r="F143" s="18">
        <v>45755</v>
      </c>
      <c r="G143" t="s">
        <v>35</v>
      </c>
      <c r="H143">
        <v>51</v>
      </c>
      <c r="J143">
        <v>13321.75</v>
      </c>
      <c r="K143" t="s">
        <v>131</v>
      </c>
      <c r="L143">
        <v>11456.705</v>
      </c>
      <c r="M143">
        <v>13321.75</v>
      </c>
      <c r="N143">
        <v>1122.55</v>
      </c>
      <c r="O143">
        <v>965.39299999999992</v>
      </c>
      <c r="P143">
        <v>1122.55</v>
      </c>
      <c r="Q143">
        <v>8.4264454745059766E-2</v>
      </c>
      <c r="R143">
        <v>12</v>
      </c>
      <c r="S143">
        <v>2024</v>
      </c>
      <c r="T143">
        <v>3</v>
      </c>
      <c r="U143">
        <v>2025</v>
      </c>
      <c r="V143">
        <v>45800</v>
      </c>
      <c r="W143" t="s">
        <v>172</v>
      </c>
      <c r="X143">
        <v>2025</v>
      </c>
      <c r="Y143" t="str">
        <f t="shared" si="10"/>
        <v>México</v>
      </c>
      <c r="Z143" t="str">
        <f t="shared" si="11"/>
        <v>IC</v>
      </c>
      <c r="AA143" s="1">
        <f t="shared" si="12"/>
        <v>0.5</v>
      </c>
      <c r="AB143">
        <f t="shared" si="14"/>
        <v>482.69649999999996</v>
      </c>
      <c r="AC143" s="18">
        <f t="shared" si="13"/>
        <v>45665</v>
      </c>
    </row>
    <row r="144" spans="1:29">
      <c r="A144" t="s">
        <v>176</v>
      </c>
      <c r="B144">
        <v>63</v>
      </c>
      <c r="C144">
        <v>1</v>
      </c>
      <c r="D144" s="18">
        <v>45642</v>
      </c>
      <c r="E144" s="18">
        <v>45682</v>
      </c>
      <c r="F144" s="18">
        <v>45688</v>
      </c>
      <c r="G144" t="s">
        <v>54</v>
      </c>
      <c r="H144">
        <v>51</v>
      </c>
      <c r="I144" t="s">
        <v>149</v>
      </c>
      <c r="J144">
        <v>2268</v>
      </c>
      <c r="K144" t="s">
        <v>151</v>
      </c>
      <c r="L144">
        <v>2268</v>
      </c>
      <c r="M144">
        <v>2630.8799999999997</v>
      </c>
      <c r="N144">
        <v>0</v>
      </c>
      <c r="O144">
        <v>0</v>
      </c>
      <c r="P144">
        <v>0</v>
      </c>
      <c r="Q144">
        <v>0</v>
      </c>
      <c r="R144">
        <v>12</v>
      </c>
      <c r="S144">
        <v>2024</v>
      </c>
      <c r="T144">
        <v>1</v>
      </c>
      <c r="U144">
        <v>2025</v>
      </c>
      <c r="V144">
        <v>45733</v>
      </c>
      <c r="W144" t="s">
        <v>150</v>
      </c>
      <c r="X144">
        <v>2025</v>
      </c>
      <c r="Y144" t="str">
        <f t="shared" si="10"/>
        <v>México</v>
      </c>
      <c r="Z144" t="str">
        <f t="shared" si="11"/>
        <v>Retail</v>
      </c>
      <c r="AA144" s="1">
        <f t="shared" si="12"/>
        <v>0.05</v>
      </c>
      <c r="AB144">
        <f t="shared" si="14"/>
        <v>0</v>
      </c>
      <c r="AC144" s="18">
        <f t="shared" si="13"/>
        <v>45595</v>
      </c>
    </row>
    <row r="145" spans="1:29">
      <c r="A145" t="s">
        <v>176</v>
      </c>
      <c r="B145">
        <v>64</v>
      </c>
      <c r="C145">
        <v>1</v>
      </c>
      <c r="D145" s="18">
        <v>45642</v>
      </c>
      <c r="E145" s="18">
        <v>45639</v>
      </c>
      <c r="F145" s="18">
        <v>45646</v>
      </c>
      <c r="G145" t="s">
        <v>54</v>
      </c>
      <c r="H145">
        <v>51</v>
      </c>
      <c r="I145" t="s">
        <v>149</v>
      </c>
      <c r="J145">
        <v>1062</v>
      </c>
      <c r="K145" t="s">
        <v>131</v>
      </c>
      <c r="L145">
        <v>913.31999999999994</v>
      </c>
      <c r="M145">
        <v>1062</v>
      </c>
      <c r="N145">
        <v>10.62</v>
      </c>
      <c r="O145">
        <v>9.1331999999999987</v>
      </c>
      <c r="P145">
        <v>10.62</v>
      </c>
      <c r="Q145">
        <v>9.9999999999999985E-3</v>
      </c>
      <c r="R145">
        <v>12</v>
      </c>
      <c r="S145">
        <v>2024</v>
      </c>
      <c r="T145">
        <v>12</v>
      </c>
      <c r="U145">
        <v>2024</v>
      </c>
      <c r="V145">
        <v>45691</v>
      </c>
      <c r="W145" t="s">
        <v>164</v>
      </c>
      <c r="X145">
        <v>2025</v>
      </c>
      <c r="Y145" t="str">
        <f t="shared" si="10"/>
        <v>México</v>
      </c>
      <c r="Z145" t="str">
        <f t="shared" si="11"/>
        <v>Retail</v>
      </c>
      <c r="AA145" s="1">
        <f t="shared" si="12"/>
        <v>0.05</v>
      </c>
      <c r="AB145">
        <f t="shared" si="14"/>
        <v>8.6765399999999993</v>
      </c>
      <c r="AC145" s="18">
        <f t="shared" si="13"/>
        <v>45595</v>
      </c>
    </row>
    <row r="146" spans="1:29">
      <c r="A146" t="s">
        <v>176</v>
      </c>
      <c r="B146">
        <v>65</v>
      </c>
      <c r="C146">
        <v>1</v>
      </c>
      <c r="D146" s="18">
        <v>45643</v>
      </c>
      <c r="E146" s="18">
        <v>45688</v>
      </c>
      <c r="F146" s="18">
        <v>45694</v>
      </c>
      <c r="G146" t="s">
        <v>35</v>
      </c>
      <c r="H146">
        <v>51</v>
      </c>
      <c r="J146">
        <v>3305.25</v>
      </c>
      <c r="K146" t="s">
        <v>131</v>
      </c>
      <c r="L146">
        <v>2842.5149999999999</v>
      </c>
      <c r="M146">
        <v>3305.25</v>
      </c>
      <c r="N146">
        <v>353.18</v>
      </c>
      <c r="O146">
        <v>303.73480000000001</v>
      </c>
      <c r="P146">
        <v>353.18</v>
      </c>
      <c r="Q146">
        <v>0.10685424703123819</v>
      </c>
      <c r="R146">
        <v>12</v>
      </c>
      <c r="S146">
        <v>2024</v>
      </c>
      <c r="T146">
        <v>1</v>
      </c>
      <c r="U146">
        <v>2025</v>
      </c>
      <c r="V146">
        <v>45739</v>
      </c>
      <c r="W146" t="s">
        <v>150</v>
      </c>
      <c r="X146">
        <v>2025</v>
      </c>
      <c r="Y146" t="str">
        <f t="shared" si="10"/>
        <v>México</v>
      </c>
      <c r="Z146" t="str">
        <f t="shared" si="11"/>
        <v>IC</v>
      </c>
      <c r="AA146" s="1">
        <f t="shared" si="12"/>
        <v>0.5</v>
      </c>
      <c r="AB146">
        <f t="shared" si="14"/>
        <v>151.8674</v>
      </c>
      <c r="AC146" s="18">
        <f t="shared" si="13"/>
        <v>45665</v>
      </c>
    </row>
    <row r="147" spans="1:29">
      <c r="A147" t="s">
        <v>176</v>
      </c>
      <c r="B147">
        <v>66</v>
      </c>
      <c r="C147">
        <v>1</v>
      </c>
      <c r="D147" s="18">
        <v>45643</v>
      </c>
      <c r="E147" s="18">
        <v>45687</v>
      </c>
      <c r="F147" s="18">
        <v>45692</v>
      </c>
      <c r="G147" t="s">
        <v>35</v>
      </c>
      <c r="H147">
        <v>51</v>
      </c>
      <c r="J147">
        <v>3113.15</v>
      </c>
      <c r="K147" t="s">
        <v>131</v>
      </c>
      <c r="L147">
        <v>2677.3090000000002</v>
      </c>
      <c r="M147">
        <v>3113.15</v>
      </c>
      <c r="N147">
        <v>336.18</v>
      </c>
      <c r="O147">
        <v>289.1148</v>
      </c>
      <c r="P147">
        <v>336.18</v>
      </c>
      <c r="Q147">
        <v>0.10798708703403305</v>
      </c>
      <c r="R147">
        <v>12</v>
      </c>
      <c r="S147">
        <v>2024</v>
      </c>
      <c r="T147">
        <v>1</v>
      </c>
      <c r="U147">
        <v>2025</v>
      </c>
      <c r="V147">
        <v>45737</v>
      </c>
      <c r="W147" t="s">
        <v>150</v>
      </c>
      <c r="X147">
        <v>2025</v>
      </c>
      <c r="Y147" t="str">
        <f t="shared" si="10"/>
        <v>México</v>
      </c>
      <c r="Z147" t="str">
        <f t="shared" si="11"/>
        <v>IC</v>
      </c>
      <c r="AA147" s="1">
        <f t="shared" si="12"/>
        <v>0.5</v>
      </c>
      <c r="AB147">
        <f t="shared" si="14"/>
        <v>144.5574</v>
      </c>
      <c r="AC147" s="18">
        <f t="shared" si="13"/>
        <v>45665</v>
      </c>
    </row>
    <row r="148" spans="1:29">
      <c r="A148" t="s">
        <v>176</v>
      </c>
      <c r="B148">
        <v>67</v>
      </c>
      <c r="C148">
        <v>1</v>
      </c>
      <c r="D148" s="18">
        <v>45643</v>
      </c>
      <c r="E148" s="18">
        <v>45687</v>
      </c>
      <c r="F148" s="18">
        <v>45692</v>
      </c>
      <c r="G148" t="s">
        <v>35</v>
      </c>
      <c r="H148">
        <v>51</v>
      </c>
      <c r="J148">
        <v>3113.15</v>
      </c>
      <c r="K148" t="s">
        <v>131</v>
      </c>
      <c r="L148">
        <v>2677.3090000000002</v>
      </c>
      <c r="M148">
        <v>3113.15</v>
      </c>
      <c r="N148">
        <v>336.18</v>
      </c>
      <c r="O148">
        <v>289.1148</v>
      </c>
      <c r="P148">
        <v>336.18</v>
      </c>
      <c r="Q148">
        <v>0.10798708703403305</v>
      </c>
      <c r="R148">
        <v>12</v>
      </c>
      <c r="S148">
        <v>2024</v>
      </c>
      <c r="T148">
        <v>1</v>
      </c>
      <c r="U148">
        <v>2025</v>
      </c>
      <c r="V148">
        <v>45737</v>
      </c>
      <c r="W148" t="s">
        <v>150</v>
      </c>
      <c r="X148">
        <v>2025</v>
      </c>
      <c r="Y148" t="str">
        <f t="shared" si="10"/>
        <v>México</v>
      </c>
      <c r="Z148" t="str">
        <f t="shared" si="11"/>
        <v>IC</v>
      </c>
      <c r="AA148" s="1">
        <f t="shared" si="12"/>
        <v>0.5</v>
      </c>
      <c r="AB148">
        <f t="shared" si="14"/>
        <v>144.5574</v>
      </c>
      <c r="AC148" s="18">
        <f t="shared" si="13"/>
        <v>45665</v>
      </c>
    </row>
    <row r="149" spans="1:29">
      <c r="A149" t="s">
        <v>176</v>
      </c>
      <c r="B149">
        <v>68</v>
      </c>
      <c r="C149">
        <v>1</v>
      </c>
      <c r="D149" s="18">
        <v>45643</v>
      </c>
      <c r="E149" s="18">
        <v>45687</v>
      </c>
      <c r="F149" s="18">
        <v>45692</v>
      </c>
      <c r="G149" t="s">
        <v>35</v>
      </c>
      <c r="H149">
        <v>51</v>
      </c>
      <c r="J149">
        <v>3130.1</v>
      </c>
      <c r="K149" t="s">
        <v>131</v>
      </c>
      <c r="L149">
        <v>2691.886</v>
      </c>
      <c r="M149">
        <v>3130.1</v>
      </c>
      <c r="N149">
        <v>311.24</v>
      </c>
      <c r="O149">
        <v>267.66640000000001</v>
      </c>
      <c r="P149">
        <v>311.24</v>
      </c>
      <c r="Q149">
        <v>9.9434522858694613E-2</v>
      </c>
      <c r="R149">
        <v>12</v>
      </c>
      <c r="S149">
        <v>2024</v>
      </c>
      <c r="T149">
        <v>1</v>
      </c>
      <c r="U149">
        <v>2025</v>
      </c>
      <c r="V149">
        <v>45737</v>
      </c>
      <c r="W149" t="s">
        <v>150</v>
      </c>
      <c r="X149">
        <v>2025</v>
      </c>
      <c r="Y149" t="str">
        <f t="shared" si="10"/>
        <v>México</v>
      </c>
      <c r="Z149" t="str">
        <f t="shared" si="11"/>
        <v>IC</v>
      </c>
      <c r="AA149" s="1">
        <f t="shared" si="12"/>
        <v>0.5</v>
      </c>
      <c r="AB149">
        <f t="shared" si="14"/>
        <v>133.83320000000001</v>
      </c>
      <c r="AC149" s="18">
        <f t="shared" si="13"/>
        <v>45665</v>
      </c>
    </row>
    <row r="150" spans="1:29">
      <c r="A150" t="s">
        <v>176</v>
      </c>
      <c r="B150">
        <v>69</v>
      </c>
      <c r="C150">
        <v>1</v>
      </c>
      <c r="D150" s="18">
        <v>45644</v>
      </c>
      <c r="E150" s="18">
        <v>45653</v>
      </c>
      <c r="F150" s="18">
        <v>45659</v>
      </c>
      <c r="G150" t="s">
        <v>49</v>
      </c>
      <c r="H150">
        <v>51</v>
      </c>
      <c r="I150" t="s">
        <v>177</v>
      </c>
      <c r="J150">
        <v>1401</v>
      </c>
      <c r="K150" t="s">
        <v>131</v>
      </c>
      <c r="L150">
        <v>1204.8599999999999</v>
      </c>
      <c r="M150">
        <v>1401</v>
      </c>
      <c r="N150">
        <v>35</v>
      </c>
      <c r="O150">
        <v>30.099999999999998</v>
      </c>
      <c r="P150">
        <v>35</v>
      </c>
      <c r="Q150">
        <v>2.4982155603140613E-2</v>
      </c>
      <c r="R150">
        <v>12</v>
      </c>
      <c r="S150">
        <v>2024</v>
      </c>
      <c r="T150">
        <v>12</v>
      </c>
      <c r="U150">
        <v>2024</v>
      </c>
      <c r="V150">
        <v>45704</v>
      </c>
      <c r="W150" t="s">
        <v>164</v>
      </c>
      <c r="X150">
        <v>2025</v>
      </c>
      <c r="Y150" t="str">
        <f t="shared" si="10"/>
        <v>México</v>
      </c>
      <c r="Z150" t="str">
        <f t="shared" si="11"/>
        <v>Retail</v>
      </c>
      <c r="AA150" s="1">
        <f t="shared" si="12"/>
        <v>0</v>
      </c>
      <c r="AB150">
        <f t="shared" si="14"/>
        <v>30.099999999999998</v>
      </c>
      <c r="AC150" s="18">
        <f t="shared" si="13"/>
        <v>45552</v>
      </c>
    </row>
    <row r="151" spans="1:29">
      <c r="A151" t="s">
        <v>176</v>
      </c>
      <c r="B151">
        <v>70</v>
      </c>
      <c r="C151">
        <v>1</v>
      </c>
      <c r="D151" s="18">
        <v>45644</v>
      </c>
      <c r="E151" s="18">
        <v>45738</v>
      </c>
      <c r="F151" s="18">
        <v>45746</v>
      </c>
      <c r="G151" t="s">
        <v>54</v>
      </c>
      <c r="H151">
        <v>51</v>
      </c>
      <c r="I151" t="s">
        <v>149</v>
      </c>
      <c r="J151">
        <v>10263</v>
      </c>
      <c r="K151" t="s">
        <v>131</v>
      </c>
      <c r="L151">
        <v>8826.18</v>
      </c>
      <c r="M151">
        <v>10263</v>
      </c>
      <c r="N151">
        <v>1171.9000000000001</v>
      </c>
      <c r="O151">
        <v>1007.8340000000001</v>
      </c>
      <c r="P151">
        <v>1171.9000000000001</v>
      </c>
      <c r="Q151">
        <v>0.11418688492643476</v>
      </c>
      <c r="R151">
        <v>12</v>
      </c>
      <c r="S151">
        <v>2024</v>
      </c>
      <c r="T151">
        <v>3</v>
      </c>
      <c r="U151">
        <v>2025</v>
      </c>
      <c r="V151">
        <v>45791</v>
      </c>
      <c r="W151" t="s">
        <v>172</v>
      </c>
      <c r="X151">
        <v>2025</v>
      </c>
      <c r="Y151" t="str">
        <f t="shared" si="10"/>
        <v>México</v>
      </c>
      <c r="Z151" t="str">
        <f t="shared" si="11"/>
        <v>Retail</v>
      </c>
      <c r="AA151" s="1">
        <f t="shared" si="12"/>
        <v>0.05</v>
      </c>
      <c r="AB151">
        <f t="shared" si="14"/>
        <v>957.44230000000005</v>
      </c>
      <c r="AC151" s="18">
        <f t="shared" si="13"/>
        <v>45595</v>
      </c>
    </row>
    <row r="152" spans="1:29">
      <c r="A152" t="s">
        <v>176</v>
      </c>
      <c r="B152">
        <v>71</v>
      </c>
      <c r="C152">
        <v>0</v>
      </c>
      <c r="D152" s="18">
        <v>45645</v>
      </c>
      <c r="E152" s="18">
        <v>45917</v>
      </c>
      <c r="F152" s="18">
        <v>45980</v>
      </c>
      <c r="G152" t="s">
        <v>54</v>
      </c>
      <c r="H152">
        <v>51</v>
      </c>
      <c r="I152" t="s">
        <v>180</v>
      </c>
      <c r="J152">
        <v>121882.4</v>
      </c>
      <c r="K152" t="s">
        <v>131</v>
      </c>
      <c r="L152">
        <v>104818.86399999999</v>
      </c>
      <c r="M152">
        <v>121882.4</v>
      </c>
      <c r="N152">
        <v>6239.45</v>
      </c>
      <c r="O152">
        <v>5365.9269999999997</v>
      </c>
      <c r="P152">
        <v>6239.45</v>
      </c>
      <c r="Q152">
        <v>5.1192378883251399E-2</v>
      </c>
      <c r="R152">
        <v>12</v>
      </c>
      <c r="S152">
        <v>2024</v>
      </c>
      <c r="T152">
        <v>9</v>
      </c>
      <c r="U152">
        <v>2025</v>
      </c>
      <c r="V152">
        <v>46025</v>
      </c>
      <c r="W152" t="s">
        <v>157</v>
      </c>
      <c r="X152">
        <v>2026</v>
      </c>
      <c r="Y152" t="str">
        <f t="shared" si="10"/>
        <v>México</v>
      </c>
      <c r="Z152" t="str">
        <f t="shared" si="11"/>
        <v>Retail</v>
      </c>
      <c r="AA152" s="1">
        <f t="shared" si="12"/>
        <v>0.05</v>
      </c>
      <c r="AB152">
        <f t="shared" si="14"/>
        <v>5097.6306500000001</v>
      </c>
      <c r="AC152" s="18">
        <f t="shared" si="13"/>
        <v>45595</v>
      </c>
    </row>
    <row r="153" spans="1:29">
      <c r="A153" t="s">
        <v>176</v>
      </c>
      <c r="B153">
        <v>72</v>
      </c>
      <c r="C153">
        <v>1</v>
      </c>
      <c r="D153" s="18">
        <v>45645</v>
      </c>
      <c r="E153" s="18">
        <v>45632</v>
      </c>
      <c r="F153" s="18">
        <v>45632</v>
      </c>
      <c r="G153" t="s">
        <v>54</v>
      </c>
      <c r="H153">
        <v>51</v>
      </c>
      <c r="I153" t="s">
        <v>149</v>
      </c>
      <c r="J153">
        <v>201</v>
      </c>
      <c r="K153" t="s">
        <v>131</v>
      </c>
      <c r="L153">
        <v>172.85999999999999</v>
      </c>
      <c r="M153">
        <v>201</v>
      </c>
      <c r="N153">
        <v>0</v>
      </c>
      <c r="O153">
        <v>0</v>
      </c>
      <c r="P153">
        <v>0</v>
      </c>
      <c r="Q153">
        <v>0</v>
      </c>
      <c r="R153">
        <v>12</v>
      </c>
      <c r="S153">
        <v>2024</v>
      </c>
      <c r="T153">
        <v>12</v>
      </c>
      <c r="U153">
        <v>2024</v>
      </c>
      <c r="V153">
        <v>45677</v>
      </c>
      <c r="W153" t="s">
        <v>157</v>
      </c>
      <c r="X153">
        <v>2025</v>
      </c>
      <c r="Y153" t="str">
        <f t="shared" si="10"/>
        <v>México</v>
      </c>
      <c r="Z153" t="str">
        <f t="shared" si="11"/>
        <v>Retail</v>
      </c>
      <c r="AA153" s="1">
        <f t="shared" si="12"/>
        <v>0.05</v>
      </c>
      <c r="AB153">
        <f t="shared" si="14"/>
        <v>0</v>
      </c>
      <c r="AC153" s="18">
        <f t="shared" si="13"/>
        <v>45595</v>
      </c>
    </row>
    <row r="154" spans="1:29">
      <c r="A154" t="s">
        <v>176</v>
      </c>
      <c r="B154">
        <v>73</v>
      </c>
      <c r="C154">
        <v>1</v>
      </c>
      <c r="D154" s="18">
        <v>45645</v>
      </c>
      <c r="E154" s="18">
        <v>45763</v>
      </c>
      <c r="F154" s="18">
        <v>45769</v>
      </c>
      <c r="G154" t="s">
        <v>54</v>
      </c>
      <c r="H154">
        <v>51</v>
      </c>
      <c r="I154" t="s">
        <v>149</v>
      </c>
      <c r="J154">
        <v>11485.71</v>
      </c>
      <c r="K154" t="s">
        <v>131</v>
      </c>
      <c r="L154">
        <v>9877.7105999999985</v>
      </c>
      <c r="M154">
        <v>11485.71</v>
      </c>
      <c r="N154">
        <v>901.33</v>
      </c>
      <c r="O154">
        <v>775.14380000000006</v>
      </c>
      <c r="P154">
        <v>901.33</v>
      </c>
      <c r="Q154">
        <v>7.847403425648046E-2</v>
      </c>
      <c r="R154">
        <v>12</v>
      </c>
      <c r="S154">
        <v>2024</v>
      </c>
      <c r="T154">
        <v>4</v>
      </c>
      <c r="U154">
        <v>2025</v>
      </c>
      <c r="V154">
        <v>45814</v>
      </c>
      <c r="W154" t="s">
        <v>152</v>
      </c>
      <c r="X154">
        <v>2025</v>
      </c>
      <c r="Y154" t="str">
        <f t="shared" si="10"/>
        <v>México</v>
      </c>
      <c r="Z154" t="str">
        <f t="shared" si="11"/>
        <v>Retail</v>
      </c>
      <c r="AA154" s="1">
        <f t="shared" si="12"/>
        <v>0.05</v>
      </c>
      <c r="AB154">
        <f t="shared" si="14"/>
        <v>736.38661000000002</v>
      </c>
      <c r="AC154" s="18">
        <f t="shared" si="13"/>
        <v>45595</v>
      </c>
    </row>
    <row r="155" spans="1:29">
      <c r="A155" t="s">
        <v>176</v>
      </c>
      <c r="B155">
        <v>74</v>
      </c>
      <c r="C155">
        <v>1</v>
      </c>
      <c r="D155" s="18">
        <v>45645</v>
      </c>
      <c r="E155" s="18">
        <v>45648</v>
      </c>
      <c r="F155" s="18">
        <v>45648</v>
      </c>
      <c r="G155" t="s">
        <v>54</v>
      </c>
      <c r="H155">
        <v>51</v>
      </c>
      <c r="I155" t="s">
        <v>149</v>
      </c>
      <c r="J155">
        <v>260</v>
      </c>
      <c r="K155" t="s">
        <v>131</v>
      </c>
      <c r="L155">
        <v>223.6</v>
      </c>
      <c r="M155">
        <v>260</v>
      </c>
      <c r="N155">
        <v>0</v>
      </c>
      <c r="O155">
        <v>0</v>
      </c>
      <c r="P155">
        <v>0</v>
      </c>
      <c r="Q155">
        <v>0</v>
      </c>
      <c r="R155">
        <v>12</v>
      </c>
      <c r="S155">
        <v>2024</v>
      </c>
      <c r="T155">
        <v>12</v>
      </c>
      <c r="U155">
        <v>2024</v>
      </c>
      <c r="V155">
        <v>45693</v>
      </c>
      <c r="W155" t="s">
        <v>164</v>
      </c>
      <c r="X155">
        <v>2025</v>
      </c>
      <c r="Y155" t="str">
        <f t="shared" si="10"/>
        <v>México</v>
      </c>
      <c r="Z155" t="str">
        <f t="shared" si="11"/>
        <v>Retail</v>
      </c>
      <c r="AA155" s="1">
        <f t="shared" si="12"/>
        <v>0.05</v>
      </c>
      <c r="AB155">
        <f t="shared" si="14"/>
        <v>0</v>
      </c>
      <c r="AC155" s="18">
        <f t="shared" si="13"/>
        <v>45595</v>
      </c>
    </row>
    <row r="156" spans="1:29">
      <c r="A156" t="s">
        <v>176</v>
      </c>
      <c r="B156">
        <v>75</v>
      </c>
      <c r="C156">
        <v>1</v>
      </c>
      <c r="D156" s="18">
        <v>45645</v>
      </c>
      <c r="E156" s="18">
        <v>45738</v>
      </c>
      <c r="F156" s="18">
        <v>45746</v>
      </c>
      <c r="G156" t="s">
        <v>54</v>
      </c>
      <c r="H156">
        <v>51</v>
      </c>
      <c r="I156" t="s">
        <v>149</v>
      </c>
      <c r="J156">
        <v>2250</v>
      </c>
      <c r="K156" t="s">
        <v>131</v>
      </c>
      <c r="L156">
        <v>1935</v>
      </c>
      <c r="M156">
        <v>2250</v>
      </c>
      <c r="N156">
        <v>0</v>
      </c>
      <c r="O156">
        <v>0</v>
      </c>
      <c r="P156">
        <v>0</v>
      </c>
      <c r="Q156">
        <v>0</v>
      </c>
      <c r="R156">
        <v>12</v>
      </c>
      <c r="S156">
        <v>2024</v>
      </c>
      <c r="T156">
        <v>3</v>
      </c>
      <c r="U156">
        <v>2025</v>
      </c>
      <c r="V156">
        <v>45791</v>
      </c>
      <c r="W156" t="s">
        <v>172</v>
      </c>
      <c r="X156">
        <v>2025</v>
      </c>
      <c r="Y156" t="str">
        <f t="shared" si="10"/>
        <v>México</v>
      </c>
      <c r="Z156" t="str">
        <f t="shared" si="11"/>
        <v>Retail</v>
      </c>
      <c r="AA156" s="1">
        <f t="shared" si="12"/>
        <v>0.05</v>
      </c>
      <c r="AB156">
        <f t="shared" si="14"/>
        <v>0</v>
      </c>
      <c r="AC156" s="18">
        <f t="shared" si="13"/>
        <v>45595</v>
      </c>
    </row>
    <row r="157" spans="1:29">
      <c r="A157" t="s">
        <v>176</v>
      </c>
      <c r="B157">
        <v>76</v>
      </c>
      <c r="C157">
        <v>1</v>
      </c>
      <c r="D157" s="18">
        <v>45645</v>
      </c>
      <c r="E157" s="18">
        <v>45688</v>
      </c>
      <c r="F157" s="18">
        <v>45697</v>
      </c>
      <c r="G157" t="s">
        <v>35</v>
      </c>
      <c r="H157">
        <v>51</v>
      </c>
      <c r="J157">
        <v>4434.01</v>
      </c>
      <c r="K157" t="s">
        <v>131</v>
      </c>
      <c r="L157">
        <v>3813.2486000000004</v>
      </c>
      <c r="M157">
        <v>4434.01</v>
      </c>
      <c r="N157">
        <v>647.99</v>
      </c>
      <c r="O157">
        <v>557.27139999999997</v>
      </c>
      <c r="P157">
        <v>647.99</v>
      </c>
      <c r="Q157">
        <v>0.14614085218571901</v>
      </c>
      <c r="R157">
        <v>12</v>
      </c>
      <c r="S157">
        <v>2024</v>
      </c>
      <c r="T157">
        <v>1</v>
      </c>
      <c r="U157">
        <v>2025</v>
      </c>
      <c r="V157">
        <v>45742</v>
      </c>
      <c r="W157" t="s">
        <v>150</v>
      </c>
      <c r="X157">
        <v>2025</v>
      </c>
      <c r="Y157" t="str">
        <f t="shared" si="10"/>
        <v>México</v>
      </c>
      <c r="Z157" t="str">
        <f t="shared" si="11"/>
        <v>IC</v>
      </c>
      <c r="AA157" s="1">
        <f t="shared" si="12"/>
        <v>0.5</v>
      </c>
      <c r="AB157">
        <f t="shared" si="14"/>
        <v>278.63569999999999</v>
      </c>
      <c r="AC157" s="18">
        <f t="shared" si="13"/>
        <v>45665</v>
      </c>
    </row>
    <row r="158" spans="1:29">
      <c r="A158" t="s">
        <v>176</v>
      </c>
      <c r="B158">
        <v>77</v>
      </c>
      <c r="C158">
        <v>1</v>
      </c>
      <c r="D158" s="18">
        <v>45645</v>
      </c>
      <c r="E158" s="18">
        <v>45688</v>
      </c>
      <c r="F158" s="18">
        <v>45690</v>
      </c>
      <c r="G158" t="s">
        <v>35</v>
      </c>
      <c r="H158">
        <v>51</v>
      </c>
      <c r="J158">
        <v>688</v>
      </c>
      <c r="K158" t="s">
        <v>131</v>
      </c>
      <c r="L158">
        <v>591.67999999999995</v>
      </c>
      <c r="M158">
        <v>688</v>
      </c>
      <c r="N158">
        <v>32.81</v>
      </c>
      <c r="O158">
        <v>28.216600000000003</v>
      </c>
      <c r="P158">
        <v>32.81</v>
      </c>
      <c r="Q158">
        <v>4.7688953488372106E-2</v>
      </c>
      <c r="R158">
        <v>12</v>
      </c>
      <c r="S158">
        <v>2024</v>
      </c>
      <c r="T158">
        <v>1</v>
      </c>
      <c r="U158">
        <v>2025</v>
      </c>
      <c r="V158">
        <v>45735</v>
      </c>
      <c r="W158" t="s">
        <v>150</v>
      </c>
      <c r="X158">
        <v>2025</v>
      </c>
      <c r="Y158" t="str">
        <f t="shared" si="10"/>
        <v>México</v>
      </c>
      <c r="Z158" t="str">
        <f t="shared" si="11"/>
        <v>IC</v>
      </c>
      <c r="AA158" s="1">
        <f t="shared" si="12"/>
        <v>0.5</v>
      </c>
      <c r="AB158">
        <f t="shared" si="14"/>
        <v>14.108300000000002</v>
      </c>
      <c r="AC158" s="18">
        <f t="shared" si="13"/>
        <v>45665</v>
      </c>
    </row>
    <row r="159" spans="1:29">
      <c r="A159" t="s">
        <v>176</v>
      </c>
      <c r="B159">
        <v>78</v>
      </c>
      <c r="C159">
        <v>1</v>
      </c>
      <c r="D159" s="18">
        <v>45645</v>
      </c>
      <c r="E159" s="18">
        <v>45688</v>
      </c>
      <c r="F159" s="18">
        <v>45690</v>
      </c>
      <c r="G159" t="s">
        <v>35</v>
      </c>
      <c r="H159">
        <v>51</v>
      </c>
      <c r="J159">
        <v>688</v>
      </c>
      <c r="K159" t="s">
        <v>131</v>
      </c>
      <c r="L159">
        <v>591.67999999999995</v>
      </c>
      <c r="M159">
        <v>688</v>
      </c>
      <c r="N159">
        <v>31.87</v>
      </c>
      <c r="O159">
        <v>27.408200000000001</v>
      </c>
      <c r="P159">
        <v>31.87</v>
      </c>
      <c r="Q159">
        <v>4.6322674418604659E-2</v>
      </c>
      <c r="R159">
        <v>12</v>
      </c>
      <c r="S159">
        <v>2024</v>
      </c>
      <c r="T159">
        <v>1</v>
      </c>
      <c r="U159">
        <v>2025</v>
      </c>
      <c r="V159">
        <v>45735</v>
      </c>
      <c r="W159" t="s">
        <v>150</v>
      </c>
      <c r="X159">
        <v>2025</v>
      </c>
      <c r="Y159" t="str">
        <f t="shared" si="10"/>
        <v>México</v>
      </c>
      <c r="Z159" t="str">
        <f t="shared" si="11"/>
        <v>IC</v>
      </c>
      <c r="AA159" s="1">
        <f t="shared" si="12"/>
        <v>0.5</v>
      </c>
      <c r="AB159">
        <f t="shared" si="14"/>
        <v>13.7041</v>
      </c>
      <c r="AC159" s="18">
        <f t="shared" si="13"/>
        <v>45665</v>
      </c>
    </row>
    <row r="160" spans="1:29">
      <c r="A160" t="s">
        <v>176</v>
      </c>
      <c r="B160">
        <v>79</v>
      </c>
      <c r="C160">
        <v>1</v>
      </c>
      <c r="D160" s="18">
        <v>45645</v>
      </c>
      <c r="E160" s="18">
        <v>45690</v>
      </c>
      <c r="F160" s="18">
        <v>45695</v>
      </c>
      <c r="G160" t="s">
        <v>35</v>
      </c>
      <c r="H160">
        <v>51</v>
      </c>
      <c r="J160">
        <v>3295.4</v>
      </c>
      <c r="K160" t="s">
        <v>131</v>
      </c>
      <c r="L160">
        <v>2834.0439999999999</v>
      </c>
      <c r="M160">
        <v>3295.4</v>
      </c>
      <c r="N160">
        <v>797.16</v>
      </c>
      <c r="O160">
        <v>685.55759999999998</v>
      </c>
      <c r="P160">
        <v>797.16</v>
      </c>
      <c r="Q160">
        <v>0.241900831462038</v>
      </c>
      <c r="R160">
        <v>12</v>
      </c>
      <c r="S160">
        <v>2024</v>
      </c>
      <c r="T160">
        <v>2</v>
      </c>
      <c r="U160">
        <v>2025</v>
      </c>
      <c r="V160">
        <v>45740</v>
      </c>
      <c r="W160" t="s">
        <v>150</v>
      </c>
      <c r="X160">
        <v>2025</v>
      </c>
      <c r="Y160" t="str">
        <f t="shared" si="10"/>
        <v>México</v>
      </c>
      <c r="Z160" t="str">
        <f t="shared" si="11"/>
        <v>IC</v>
      </c>
      <c r="AA160" s="1">
        <f t="shared" si="12"/>
        <v>0.5</v>
      </c>
      <c r="AB160">
        <f t="shared" si="14"/>
        <v>342.77879999999999</v>
      </c>
      <c r="AC160" s="18">
        <f t="shared" si="13"/>
        <v>45665</v>
      </c>
    </row>
    <row r="161" spans="1:29">
      <c r="A161" t="s">
        <v>176</v>
      </c>
      <c r="B161">
        <v>81</v>
      </c>
      <c r="C161">
        <v>1</v>
      </c>
      <c r="D161" s="18">
        <v>45645</v>
      </c>
      <c r="E161" s="18">
        <v>45690</v>
      </c>
      <c r="F161" s="18">
        <v>45698</v>
      </c>
      <c r="G161" t="s">
        <v>35</v>
      </c>
      <c r="H161">
        <v>51</v>
      </c>
      <c r="J161">
        <v>4988</v>
      </c>
      <c r="K161" t="s">
        <v>131</v>
      </c>
      <c r="L161">
        <v>4289.68</v>
      </c>
      <c r="M161">
        <v>4988</v>
      </c>
      <c r="N161">
        <v>578.1</v>
      </c>
      <c r="O161">
        <v>497.166</v>
      </c>
      <c r="P161">
        <v>578.1</v>
      </c>
      <c r="Q161">
        <v>0.1158981555733761</v>
      </c>
      <c r="R161">
        <v>12</v>
      </c>
      <c r="S161">
        <v>2024</v>
      </c>
      <c r="T161">
        <v>2</v>
      </c>
      <c r="U161">
        <v>2025</v>
      </c>
      <c r="V161">
        <v>45743</v>
      </c>
      <c r="W161" t="s">
        <v>150</v>
      </c>
      <c r="X161">
        <v>2025</v>
      </c>
      <c r="Y161" t="str">
        <f t="shared" si="10"/>
        <v>México</v>
      </c>
      <c r="Z161" t="str">
        <f t="shared" si="11"/>
        <v>IC</v>
      </c>
      <c r="AA161" s="1">
        <f t="shared" si="12"/>
        <v>0.5</v>
      </c>
      <c r="AB161">
        <f t="shared" si="14"/>
        <v>248.583</v>
      </c>
      <c r="AC161" s="18">
        <f t="shared" si="13"/>
        <v>45665</v>
      </c>
    </row>
    <row r="162" spans="1:29">
      <c r="A162" t="s">
        <v>176</v>
      </c>
      <c r="B162">
        <v>82</v>
      </c>
      <c r="C162">
        <v>1</v>
      </c>
      <c r="D162" s="18">
        <v>45645</v>
      </c>
      <c r="E162" s="18">
        <v>45720</v>
      </c>
      <c r="F162" s="18">
        <v>45732</v>
      </c>
      <c r="G162" t="s">
        <v>45</v>
      </c>
      <c r="H162">
        <v>51</v>
      </c>
      <c r="J162">
        <v>375390.89</v>
      </c>
      <c r="K162" t="s">
        <v>131</v>
      </c>
      <c r="L162">
        <v>322836.1654</v>
      </c>
      <c r="M162">
        <v>375390.89</v>
      </c>
      <c r="N162">
        <v>32216.04</v>
      </c>
      <c r="O162">
        <v>27705.794399999999</v>
      </c>
      <c r="P162">
        <v>32216.04</v>
      </c>
      <c r="Q162">
        <v>8.5819983537693198E-2</v>
      </c>
      <c r="R162">
        <v>12</v>
      </c>
      <c r="S162">
        <v>2024</v>
      </c>
      <c r="T162">
        <v>3</v>
      </c>
      <c r="U162">
        <v>2025</v>
      </c>
      <c r="V162">
        <v>45777</v>
      </c>
      <c r="W162" t="s">
        <v>173</v>
      </c>
      <c r="X162">
        <v>2025</v>
      </c>
      <c r="Y162" t="str">
        <f t="shared" si="10"/>
        <v>México</v>
      </c>
      <c r="Z162" t="str">
        <f t="shared" si="11"/>
        <v>IC</v>
      </c>
      <c r="AA162" s="1">
        <f t="shared" si="12"/>
        <v>0.75</v>
      </c>
      <c r="AB162">
        <f t="shared" si="14"/>
        <v>6926.4485999999997</v>
      </c>
      <c r="AC162" s="18">
        <f t="shared" si="13"/>
        <v>45536</v>
      </c>
    </row>
    <row r="163" spans="1:29">
      <c r="A163" t="s">
        <v>176</v>
      </c>
      <c r="B163">
        <v>83</v>
      </c>
      <c r="C163">
        <v>1</v>
      </c>
      <c r="D163" s="18">
        <v>45645</v>
      </c>
      <c r="E163" s="18">
        <v>45645</v>
      </c>
      <c r="F163" s="18">
        <v>45646</v>
      </c>
      <c r="G163" t="s">
        <v>45</v>
      </c>
      <c r="H163">
        <v>51</v>
      </c>
      <c r="J163">
        <v>229</v>
      </c>
      <c r="K163" t="s">
        <v>131</v>
      </c>
      <c r="L163">
        <v>196.94</v>
      </c>
      <c r="M163">
        <v>229</v>
      </c>
      <c r="N163">
        <v>21.53</v>
      </c>
      <c r="O163">
        <v>18.515800000000002</v>
      </c>
      <c r="P163">
        <v>21.53</v>
      </c>
      <c r="Q163">
        <v>9.4017467248908304E-2</v>
      </c>
      <c r="R163">
        <v>12</v>
      </c>
      <c r="S163">
        <v>2024</v>
      </c>
      <c r="T163">
        <v>12</v>
      </c>
      <c r="U163">
        <v>2024</v>
      </c>
      <c r="V163">
        <v>45691</v>
      </c>
      <c r="W163" t="s">
        <v>164</v>
      </c>
      <c r="X163">
        <v>2025</v>
      </c>
      <c r="Y163" t="str">
        <f t="shared" si="10"/>
        <v>México</v>
      </c>
      <c r="Z163" t="str">
        <f t="shared" si="11"/>
        <v>IC</v>
      </c>
      <c r="AA163" s="1">
        <f t="shared" si="12"/>
        <v>0.75</v>
      </c>
      <c r="AB163">
        <f t="shared" si="14"/>
        <v>4.6289499999999997</v>
      </c>
      <c r="AC163" s="18">
        <f t="shared" si="13"/>
        <v>45536</v>
      </c>
    </row>
    <row r="164" spans="1:29">
      <c r="A164" t="s">
        <v>176</v>
      </c>
      <c r="B164">
        <v>84</v>
      </c>
      <c r="C164">
        <v>1</v>
      </c>
      <c r="D164" s="18">
        <v>45649</v>
      </c>
      <c r="E164" s="18">
        <v>45685</v>
      </c>
      <c r="F164" s="18">
        <v>45685</v>
      </c>
      <c r="G164" t="s">
        <v>49</v>
      </c>
      <c r="H164">
        <v>52</v>
      </c>
      <c r="I164" t="s">
        <v>177</v>
      </c>
      <c r="J164">
        <v>1858.68</v>
      </c>
      <c r="K164" t="s">
        <v>131</v>
      </c>
      <c r="L164">
        <v>1598.4648</v>
      </c>
      <c r="M164">
        <v>1858.68</v>
      </c>
      <c r="N164">
        <v>150</v>
      </c>
      <c r="O164">
        <v>129</v>
      </c>
      <c r="P164">
        <v>150</v>
      </c>
      <c r="Q164">
        <v>8.0702433985409008E-2</v>
      </c>
      <c r="R164">
        <v>12</v>
      </c>
      <c r="S164">
        <v>2024</v>
      </c>
      <c r="T164">
        <v>1</v>
      </c>
      <c r="U164">
        <v>2025</v>
      </c>
      <c r="V164">
        <v>45730</v>
      </c>
      <c r="W164" t="s">
        <v>150</v>
      </c>
      <c r="X164">
        <v>2025</v>
      </c>
      <c r="Y164" t="str">
        <f t="shared" si="10"/>
        <v>México</v>
      </c>
      <c r="Z164" t="str">
        <f t="shared" si="11"/>
        <v>Retail</v>
      </c>
      <c r="AA164" s="1">
        <f t="shared" si="12"/>
        <v>0</v>
      </c>
      <c r="AB164">
        <f t="shared" si="14"/>
        <v>129</v>
      </c>
      <c r="AC164" s="18">
        <f t="shared" si="13"/>
        <v>45552</v>
      </c>
    </row>
    <row r="165" spans="1:29">
      <c r="A165" t="s">
        <v>176</v>
      </c>
      <c r="B165">
        <v>85</v>
      </c>
      <c r="C165">
        <v>1</v>
      </c>
      <c r="D165" s="18">
        <v>45656</v>
      </c>
      <c r="E165" s="18">
        <v>45655</v>
      </c>
      <c r="F165" s="18">
        <v>45655</v>
      </c>
      <c r="G165" t="s">
        <v>49</v>
      </c>
      <c r="H165">
        <v>53</v>
      </c>
      <c r="I165" t="s">
        <v>177</v>
      </c>
      <c r="J165">
        <v>126102.05</v>
      </c>
      <c r="K165" t="s">
        <v>131</v>
      </c>
      <c r="L165">
        <v>108447.76300000001</v>
      </c>
      <c r="M165">
        <v>126102.05</v>
      </c>
      <c r="N165">
        <v>12919.66</v>
      </c>
      <c r="O165">
        <v>11110.9076</v>
      </c>
      <c r="P165">
        <v>12919.66</v>
      </c>
      <c r="Q165">
        <v>0.1024540045145975</v>
      </c>
      <c r="R165">
        <v>12</v>
      </c>
      <c r="S165">
        <v>2024</v>
      </c>
      <c r="T165">
        <v>12</v>
      </c>
      <c r="U165">
        <v>2024</v>
      </c>
      <c r="V165">
        <v>45700</v>
      </c>
      <c r="W165" t="s">
        <v>164</v>
      </c>
      <c r="X165">
        <v>2025</v>
      </c>
      <c r="Y165" t="str">
        <f t="shared" si="10"/>
        <v>México</v>
      </c>
      <c r="Z165" t="str">
        <f t="shared" si="11"/>
        <v>Retail</v>
      </c>
      <c r="AA165" s="1">
        <f t="shared" si="12"/>
        <v>0</v>
      </c>
      <c r="AB165">
        <f t="shared" si="14"/>
        <v>11110.9076</v>
      </c>
      <c r="AC165" s="18">
        <f t="shared" si="13"/>
        <v>45552</v>
      </c>
    </row>
    <row r="166" spans="1:29">
      <c r="A166" t="s">
        <v>176</v>
      </c>
      <c r="B166">
        <v>86</v>
      </c>
      <c r="C166">
        <v>1</v>
      </c>
      <c r="D166" s="18">
        <v>45659</v>
      </c>
      <c r="E166" s="18">
        <v>45922</v>
      </c>
      <c r="F166" s="18">
        <v>45938</v>
      </c>
      <c r="G166" t="s">
        <v>45</v>
      </c>
      <c r="H166">
        <v>1</v>
      </c>
      <c r="J166">
        <v>326596</v>
      </c>
      <c r="K166" t="s">
        <v>131</v>
      </c>
      <c r="L166">
        <v>280872.56</v>
      </c>
      <c r="M166">
        <v>326596</v>
      </c>
      <c r="N166">
        <v>45376.02</v>
      </c>
      <c r="O166">
        <v>39023.377199999995</v>
      </c>
      <c r="P166">
        <v>45376.02</v>
      </c>
      <c r="Q166">
        <v>0.13893623926808654</v>
      </c>
      <c r="R166">
        <v>1</v>
      </c>
      <c r="S166">
        <v>2025</v>
      </c>
      <c r="T166">
        <v>9</v>
      </c>
      <c r="U166">
        <v>2025</v>
      </c>
      <c r="V166">
        <v>45983</v>
      </c>
      <c r="W166" t="s">
        <v>159</v>
      </c>
      <c r="X166">
        <v>2025</v>
      </c>
      <c r="Y166" t="str">
        <f t="shared" si="10"/>
        <v>México</v>
      </c>
      <c r="Z166" t="str">
        <f t="shared" si="11"/>
        <v>IC</v>
      </c>
      <c r="AA166" s="1">
        <f t="shared" si="12"/>
        <v>0.75</v>
      </c>
      <c r="AB166">
        <f t="shared" si="14"/>
        <v>9755.844299999997</v>
      </c>
      <c r="AC166" s="18">
        <f t="shared" si="13"/>
        <v>45536</v>
      </c>
    </row>
    <row r="167" spans="1:29">
      <c r="A167" t="s">
        <v>176</v>
      </c>
      <c r="B167">
        <v>87</v>
      </c>
      <c r="C167">
        <v>1</v>
      </c>
      <c r="D167" s="18">
        <v>45660</v>
      </c>
      <c r="E167" s="18">
        <v>45677</v>
      </c>
      <c r="F167" s="18">
        <v>45692</v>
      </c>
      <c r="G167" t="s">
        <v>45</v>
      </c>
      <c r="H167">
        <v>1</v>
      </c>
      <c r="J167">
        <v>4014.82</v>
      </c>
      <c r="K167" t="s">
        <v>131</v>
      </c>
      <c r="L167">
        <v>3452.7452000000003</v>
      </c>
      <c r="M167">
        <v>4014.82</v>
      </c>
      <c r="N167">
        <v>384.82</v>
      </c>
      <c r="O167">
        <v>330.9452</v>
      </c>
      <c r="P167">
        <v>384.82</v>
      </c>
      <c r="Q167">
        <v>9.5849876208646961E-2</v>
      </c>
      <c r="R167">
        <v>1</v>
      </c>
      <c r="S167">
        <v>2025</v>
      </c>
      <c r="T167">
        <v>1</v>
      </c>
      <c r="U167">
        <v>2025</v>
      </c>
      <c r="V167">
        <v>45737</v>
      </c>
      <c r="W167" t="s">
        <v>150</v>
      </c>
      <c r="X167">
        <v>2025</v>
      </c>
      <c r="Y167" t="str">
        <f t="shared" si="10"/>
        <v>México</v>
      </c>
      <c r="Z167" t="str">
        <f t="shared" si="11"/>
        <v>IC</v>
      </c>
      <c r="AA167" s="1">
        <f t="shared" si="12"/>
        <v>0.75</v>
      </c>
      <c r="AB167">
        <f t="shared" si="14"/>
        <v>82.7363</v>
      </c>
      <c r="AC167" s="18">
        <f t="shared" si="13"/>
        <v>45536</v>
      </c>
    </row>
    <row r="168" spans="1:29">
      <c r="A168" t="s">
        <v>176</v>
      </c>
      <c r="B168">
        <v>88</v>
      </c>
      <c r="C168">
        <v>1</v>
      </c>
      <c r="D168" s="18">
        <v>45661</v>
      </c>
      <c r="E168" s="18">
        <v>45667</v>
      </c>
      <c r="F168" s="18">
        <v>45670</v>
      </c>
      <c r="G168" t="s">
        <v>49</v>
      </c>
      <c r="H168">
        <v>1</v>
      </c>
      <c r="I168" t="s">
        <v>177</v>
      </c>
      <c r="J168">
        <v>800</v>
      </c>
      <c r="K168" t="s">
        <v>131</v>
      </c>
      <c r="L168">
        <v>688</v>
      </c>
      <c r="M168">
        <v>800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2025</v>
      </c>
      <c r="T168">
        <v>1</v>
      </c>
      <c r="U168">
        <v>2025</v>
      </c>
      <c r="V168">
        <v>45715</v>
      </c>
      <c r="W168" t="s">
        <v>164</v>
      </c>
      <c r="X168">
        <v>2025</v>
      </c>
      <c r="Y168" t="str">
        <f t="shared" si="10"/>
        <v>México</v>
      </c>
      <c r="Z168" t="str">
        <f t="shared" si="11"/>
        <v>Retail</v>
      </c>
      <c r="AA168" s="1">
        <f t="shared" si="12"/>
        <v>0</v>
      </c>
      <c r="AB168">
        <f t="shared" si="14"/>
        <v>0</v>
      </c>
      <c r="AC168" s="18">
        <f t="shared" si="13"/>
        <v>45552</v>
      </c>
    </row>
    <row r="169" spans="1:29">
      <c r="A169" t="s">
        <v>176</v>
      </c>
      <c r="B169">
        <v>89</v>
      </c>
      <c r="C169">
        <v>1</v>
      </c>
      <c r="D169" s="18">
        <v>45663</v>
      </c>
      <c r="E169" s="18">
        <v>45670</v>
      </c>
      <c r="F169" s="18">
        <v>45676</v>
      </c>
      <c r="G169" t="s">
        <v>49</v>
      </c>
      <c r="H169">
        <v>2</v>
      </c>
      <c r="I169" t="s">
        <v>177</v>
      </c>
      <c r="J169">
        <v>835</v>
      </c>
      <c r="K169" t="s">
        <v>131</v>
      </c>
      <c r="L169">
        <v>718.1</v>
      </c>
      <c r="M169">
        <v>835</v>
      </c>
      <c r="N169">
        <v>35</v>
      </c>
      <c r="O169">
        <v>30.099999999999998</v>
      </c>
      <c r="P169">
        <v>35</v>
      </c>
      <c r="Q169">
        <v>4.1916167664670656E-2</v>
      </c>
      <c r="R169">
        <v>1</v>
      </c>
      <c r="S169">
        <v>2025</v>
      </c>
      <c r="T169">
        <v>1</v>
      </c>
      <c r="U169">
        <v>2025</v>
      </c>
      <c r="V169">
        <v>45721</v>
      </c>
      <c r="W169" t="s">
        <v>150</v>
      </c>
      <c r="X169">
        <v>2025</v>
      </c>
      <c r="Y169" t="str">
        <f t="shared" si="10"/>
        <v>México</v>
      </c>
      <c r="Z169" t="str">
        <f t="shared" si="11"/>
        <v>Retail</v>
      </c>
      <c r="AA169" s="1">
        <f t="shared" si="12"/>
        <v>0</v>
      </c>
      <c r="AB169">
        <f t="shared" si="14"/>
        <v>30.099999999999998</v>
      </c>
      <c r="AC169" s="18">
        <f t="shared" si="13"/>
        <v>45552</v>
      </c>
    </row>
    <row r="170" spans="1:29">
      <c r="A170" t="s">
        <v>176</v>
      </c>
      <c r="B170">
        <v>90</v>
      </c>
      <c r="C170">
        <v>1</v>
      </c>
      <c r="D170" s="18">
        <v>45665</v>
      </c>
      <c r="E170" s="18">
        <v>45668</v>
      </c>
      <c r="F170" s="18">
        <v>45668</v>
      </c>
      <c r="G170" t="s">
        <v>49</v>
      </c>
      <c r="H170">
        <v>2</v>
      </c>
      <c r="I170" t="s">
        <v>177</v>
      </c>
      <c r="J170">
        <v>99987.5</v>
      </c>
      <c r="K170" t="s">
        <v>178</v>
      </c>
      <c r="L170">
        <v>4799.4000000000005</v>
      </c>
      <c r="M170">
        <v>5599.3</v>
      </c>
      <c r="N170">
        <v>12033.5</v>
      </c>
      <c r="O170">
        <v>577.60800000000006</v>
      </c>
      <c r="P170">
        <v>673.87599999999998</v>
      </c>
      <c r="Q170">
        <v>0.12035004375546943</v>
      </c>
      <c r="R170">
        <v>1</v>
      </c>
      <c r="S170">
        <v>2025</v>
      </c>
      <c r="T170">
        <v>1</v>
      </c>
      <c r="U170">
        <v>2025</v>
      </c>
      <c r="V170">
        <v>45713</v>
      </c>
      <c r="W170" t="s">
        <v>164</v>
      </c>
      <c r="X170">
        <v>2025</v>
      </c>
      <c r="Y170" t="str">
        <f t="shared" si="10"/>
        <v>México</v>
      </c>
      <c r="Z170" t="str">
        <f t="shared" si="11"/>
        <v>Retail</v>
      </c>
      <c r="AA170" s="1">
        <f t="shared" si="12"/>
        <v>0</v>
      </c>
      <c r="AB170">
        <f t="shared" si="14"/>
        <v>577.60800000000006</v>
      </c>
      <c r="AC170" s="18">
        <f t="shared" si="13"/>
        <v>45552</v>
      </c>
    </row>
    <row r="171" spans="1:29">
      <c r="A171" t="s">
        <v>176</v>
      </c>
      <c r="B171">
        <v>91</v>
      </c>
      <c r="C171">
        <v>1</v>
      </c>
      <c r="D171" s="18">
        <v>45665</v>
      </c>
      <c r="E171" s="18">
        <v>45676</v>
      </c>
      <c r="F171" s="18">
        <v>45676</v>
      </c>
      <c r="G171" t="s">
        <v>49</v>
      </c>
      <c r="H171">
        <v>2</v>
      </c>
      <c r="I171" t="s">
        <v>177</v>
      </c>
      <c r="J171">
        <v>9904</v>
      </c>
      <c r="K171" t="s">
        <v>178</v>
      </c>
      <c r="L171">
        <v>475.392</v>
      </c>
      <c r="M171">
        <v>554.62400000000002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2025</v>
      </c>
      <c r="T171">
        <v>1</v>
      </c>
      <c r="U171">
        <v>2025</v>
      </c>
      <c r="V171">
        <v>45721</v>
      </c>
      <c r="W171" t="s">
        <v>150</v>
      </c>
      <c r="X171">
        <v>2025</v>
      </c>
      <c r="Y171" t="str">
        <f t="shared" si="10"/>
        <v>México</v>
      </c>
      <c r="Z171" t="str">
        <f t="shared" si="11"/>
        <v>Retail</v>
      </c>
      <c r="AA171" s="1">
        <f t="shared" si="12"/>
        <v>0</v>
      </c>
      <c r="AB171">
        <f t="shared" si="14"/>
        <v>0</v>
      </c>
      <c r="AC171" s="18">
        <f t="shared" si="13"/>
        <v>45552</v>
      </c>
    </row>
    <row r="172" spans="1:29">
      <c r="A172" t="s">
        <v>176</v>
      </c>
      <c r="B172">
        <v>93</v>
      </c>
      <c r="C172">
        <v>0</v>
      </c>
      <c r="D172" s="18">
        <v>45665</v>
      </c>
      <c r="E172" s="18">
        <v>45674</v>
      </c>
      <c r="F172" s="18">
        <v>45678</v>
      </c>
      <c r="G172" t="s">
        <v>54</v>
      </c>
      <c r="H172">
        <v>2</v>
      </c>
      <c r="I172" t="s">
        <v>149</v>
      </c>
      <c r="J172">
        <v>4440</v>
      </c>
      <c r="K172" t="s">
        <v>151</v>
      </c>
      <c r="L172">
        <v>4440</v>
      </c>
      <c r="M172">
        <v>5150.3999999999996</v>
      </c>
      <c r="N172">
        <v>1486.36</v>
      </c>
      <c r="O172">
        <v>1486.36</v>
      </c>
      <c r="P172">
        <v>1724.1775999999998</v>
      </c>
      <c r="Q172">
        <v>0.33476576576576572</v>
      </c>
      <c r="R172">
        <v>1</v>
      </c>
      <c r="S172">
        <v>2025</v>
      </c>
      <c r="T172">
        <v>1</v>
      </c>
      <c r="U172">
        <v>2025</v>
      </c>
      <c r="V172">
        <v>45723</v>
      </c>
      <c r="W172" t="s">
        <v>150</v>
      </c>
      <c r="X172">
        <v>2025</v>
      </c>
      <c r="Y172" t="str">
        <f t="shared" si="10"/>
        <v>México</v>
      </c>
      <c r="Z172" t="str">
        <f t="shared" si="11"/>
        <v>Retail</v>
      </c>
      <c r="AA172" s="1">
        <f t="shared" si="12"/>
        <v>0.05</v>
      </c>
      <c r="AB172">
        <f t="shared" si="14"/>
        <v>1412.0419999999999</v>
      </c>
      <c r="AC172" s="18">
        <f t="shared" si="13"/>
        <v>45595</v>
      </c>
    </row>
    <row r="173" spans="1:29">
      <c r="A173" t="s">
        <v>176</v>
      </c>
      <c r="B173">
        <v>94</v>
      </c>
      <c r="C173">
        <v>0</v>
      </c>
      <c r="D173" s="18">
        <v>45666</v>
      </c>
      <c r="E173" s="18">
        <v>45690</v>
      </c>
      <c r="F173" s="18">
        <v>45693</v>
      </c>
      <c r="G173" t="s">
        <v>54</v>
      </c>
      <c r="H173">
        <v>2</v>
      </c>
      <c r="I173" t="s">
        <v>149</v>
      </c>
      <c r="J173">
        <v>6538.47</v>
      </c>
      <c r="K173" t="s">
        <v>178</v>
      </c>
      <c r="L173">
        <v>313.84656000000001</v>
      </c>
      <c r="M173">
        <v>366.15432000000004</v>
      </c>
      <c r="N173">
        <v>504.9</v>
      </c>
      <c r="O173">
        <v>24.235199999999999</v>
      </c>
      <c r="P173">
        <v>28.2744</v>
      </c>
      <c r="Q173">
        <v>7.7219900068364614E-2</v>
      </c>
      <c r="R173">
        <v>1</v>
      </c>
      <c r="S173">
        <v>2025</v>
      </c>
      <c r="T173">
        <v>2</v>
      </c>
      <c r="U173">
        <v>2025</v>
      </c>
      <c r="V173">
        <v>45738</v>
      </c>
      <c r="W173" t="s">
        <v>150</v>
      </c>
      <c r="X173">
        <v>2025</v>
      </c>
      <c r="Y173" t="str">
        <f t="shared" si="10"/>
        <v>México</v>
      </c>
      <c r="Z173" t="str">
        <f t="shared" si="11"/>
        <v>Retail</v>
      </c>
      <c r="AA173" s="1">
        <f t="shared" si="12"/>
        <v>0.05</v>
      </c>
      <c r="AB173">
        <f t="shared" si="14"/>
        <v>23.023440000000001</v>
      </c>
      <c r="AC173" s="18">
        <f t="shared" si="13"/>
        <v>45595</v>
      </c>
    </row>
    <row r="174" spans="1:29">
      <c r="A174" t="s">
        <v>176</v>
      </c>
      <c r="B174">
        <v>95</v>
      </c>
      <c r="C174">
        <v>0</v>
      </c>
      <c r="D174" s="18">
        <v>45666</v>
      </c>
      <c r="E174" s="18">
        <v>45689</v>
      </c>
      <c r="F174" s="18">
        <v>45693</v>
      </c>
      <c r="G174" t="s">
        <v>54</v>
      </c>
      <c r="H174">
        <v>2</v>
      </c>
      <c r="I174" t="s">
        <v>149</v>
      </c>
      <c r="J174">
        <v>1143.49</v>
      </c>
      <c r="K174" t="s">
        <v>178</v>
      </c>
      <c r="L174">
        <v>54.887520000000002</v>
      </c>
      <c r="M174">
        <v>64.035440000000008</v>
      </c>
      <c r="N174">
        <v>88.3</v>
      </c>
      <c r="O174">
        <v>4.2384000000000004</v>
      </c>
      <c r="P174">
        <v>4.9447999999999999</v>
      </c>
      <c r="Q174">
        <v>7.7219739569213547E-2</v>
      </c>
      <c r="R174">
        <v>1</v>
      </c>
      <c r="S174">
        <v>2025</v>
      </c>
      <c r="T174">
        <v>2</v>
      </c>
      <c r="U174">
        <v>2025</v>
      </c>
      <c r="V174">
        <v>45738</v>
      </c>
      <c r="W174" t="s">
        <v>150</v>
      </c>
      <c r="X174">
        <v>2025</v>
      </c>
      <c r="Y174" t="str">
        <f t="shared" si="10"/>
        <v>México</v>
      </c>
      <c r="Z174" t="str">
        <f t="shared" si="11"/>
        <v>Retail</v>
      </c>
      <c r="AA174" s="1">
        <f t="shared" si="12"/>
        <v>0.05</v>
      </c>
      <c r="AB174">
        <f t="shared" si="14"/>
        <v>4.0264800000000003</v>
      </c>
      <c r="AC174" s="18">
        <f t="shared" si="13"/>
        <v>45595</v>
      </c>
    </row>
    <row r="175" spans="1:29">
      <c r="A175" t="s">
        <v>176</v>
      </c>
      <c r="B175">
        <v>96</v>
      </c>
      <c r="C175">
        <v>1</v>
      </c>
      <c r="D175" s="18">
        <v>45666</v>
      </c>
      <c r="E175" s="18">
        <v>45834</v>
      </c>
      <c r="F175" s="18">
        <v>45841</v>
      </c>
      <c r="G175" t="s">
        <v>49</v>
      </c>
      <c r="H175">
        <v>2</v>
      </c>
      <c r="I175" t="s">
        <v>177</v>
      </c>
      <c r="J175">
        <v>18291.419999999998</v>
      </c>
      <c r="K175" t="s">
        <v>151</v>
      </c>
      <c r="L175">
        <v>18291.419999999998</v>
      </c>
      <c r="M175">
        <v>21218.047199999997</v>
      </c>
      <c r="N175">
        <v>1281.42</v>
      </c>
      <c r="O175">
        <v>1281.42</v>
      </c>
      <c r="P175">
        <v>1486.4472000000001</v>
      </c>
      <c r="Q175">
        <v>7.005579665220088E-2</v>
      </c>
      <c r="R175">
        <v>1</v>
      </c>
      <c r="S175">
        <v>2025</v>
      </c>
      <c r="T175">
        <v>6</v>
      </c>
      <c r="U175">
        <v>2025</v>
      </c>
      <c r="V175">
        <v>45886</v>
      </c>
      <c r="W175" t="s">
        <v>160</v>
      </c>
      <c r="X175">
        <v>2025</v>
      </c>
      <c r="Y175" t="str">
        <f t="shared" si="10"/>
        <v>México</v>
      </c>
      <c r="Z175" t="str">
        <f t="shared" si="11"/>
        <v>Retail</v>
      </c>
      <c r="AA175" s="1">
        <f t="shared" si="12"/>
        <v>0</v>
      </c>
      <c r="AB175">
        <f t="shared" si="14"/>
        <v>1281.42</v>
      </c>
      <c r="AC175" s="18">
        <f t="shared" si="13"/>
        <v>45552</v>
      </c>
    </row>
    <row r="176" spans="1:29">
      <c r="A176" t="s">
        <v>176</v>
      </c>
      <c r="B176">
        <v>97</v>
      </c>
      <c r="C176">
        <v>0</v>
      </c>
      <c r="D176" s="18">
        <v>45666</v>
      </c>
      <c r="E176" s="18">
        <v>45703</v>
      </c>
      <c r="F176" s="18">
        <v>45704</v>
      </c>
      <c r="G176" t="s">
        <v>54</v>
      </c>
      <c r="H176">
        <v>2</v>
      </c>
      <c r="I176" t="s">
        <v>149</v>
      </c>
      <c r="J176">
        <v>494.4</v>
      </c>
      <c r="K176" t="s">
        <v>151</v>
      </c>
      <c r="L176">
        <v>494.4</v>
      </c>
      <c r="M176">
        <v>573.50399999999991</v>
      </c>
      <c r="N176">
        <v>44</v>
      </c>
      <c r="O176">
        <v>44</v>
      </c>
      <c r="P176">
        <v>51.04</v>
      </c>
      <c r="Q176">
        <v>8.8996763754045305E-2</v>
      </c>
      <c r="R176">
        <v>1</v>
      </c>
      <c r="S176">
        <v>2025</v>
      </c>
      <c r="T176">
        <v>2</v>
      </c>
      <c r="U176">
        <v>2025</v>
      </c>
      <c r="V176">
        <v>45749</v>
      </c>
      <c r="W176" t="s">
        <v>173</v>
      </c>
      <c r="X176">
        <v>2025</v>
      </c>
      <c r="Y176" t="str">
        <f t="shared" si="10"/>
        <v>México</v>
      </c>
      <c r="Z176" t="str">
        <f t="shared" si="11"/>
        <v>Retail</v>
      </c>
      <c r="AA176" s="1">
        <f t="shared" si="12"/>
        <v>0.05</v>
      </c>
      <c r="AB176">
        <f t="shared" si="14"/>
        <v>41.8</v>
      </c>
      <c r="AC176" s="18">
        <f t="shared" si="13"/>
        <v>45595</v>
      </c>
    </row>
    <row r="177" spans="1:29">
      <c r="A177" t="s">
        <v>176</v>
      </c>
      <c r="B177">
        <v>98</v>
      </c>
      <c r="C177">
        <v>1</v>
      </c>
      <c r="D177" s="18">
        <v>45666</v>
      </c>
      <c r="E177" s="18">
        <v>45759</v>
      </c>
      <c r="F177" s="18">
        <v>45767</v>
      </c>
      <c r="G177" t="s">
        <v>49</v>
      </c>
      <c r="H177">
        <v>2</v>
      </c>
      <c r="I177" t="s">
        <v>179</v>
      </c>
      <c r="J177">
        <v>60831.49</v>
      </c>
      <c r="K177" t="s">
        <v>151</v>
      </c>
      <c r="L177">
        <v>60831.49</v>
      </c>
      <c r="M177">
        <v>70564.528399999996</v>
      </c>
      <c r="N177">
        <v>6126.45</v>
      </c>
      <c r="O177">
        <v>6126.45</v>
      </c>
      <c r="P177">
        <v>7106.6819999999989</v>
      </c>
      <c r="Q177">
        <v>0.1007118188293596</v>
      </c>
      <c r="R177">
        <v>1</v>
      </c>
      <c r="S177">
        <v>2025</v>
      </c>
      <c r="T177">
        <v>4</v>
      </c>
      <c r="U177">
        <v>2025</v>
      </c>
      <c r="V177">
        <v>45812</v>
      </c>
      <c r="W177" t="s">
        <v>152</v>
      </c>
      <c r="X177">
        <v>2025</v>
      </c>
      <c r="Y177" t="str">
        <f t="shared" si="10"/>
        <v>México</v>
      </c>
      <c r="Z177" t="str">
        <f t="shared" si="11"/>
        <v>Retail</v>
      </c>
      <c r="AA177" s="1">
        <f t="shared" si="12"/>
        <v>0</v>
      </c>
      <c r="AB177">
        <f t="shared" si="14"/>
        <v>6126.45</v>
      </c>
      <c r="AC177" s="18">
        <f t="shared" si="13"/>
        <v>45552</v>
      </c>
    </row>
    <row r="178" spans="1:29">
      <c r="A178" t="s">
        <v>176</v>
      </c>
      <c r="B178">
        <v>99</v>
      </c>
      <c r="C178">
        <v>1</v>
      </c>
      <c r="D178" s="18">
        <v>45666</v>
      </c>
      <c r="E178" s="18">
        <v>45661</v>
      </c>
      <c r="F178" s="18">
        <v>45667</v>
      </c>
      <c r="G178" t="s">
        <v>54</v>
      </c>
      <c r="H178">
        <v>2</v>
      </c>
      <c r="I178" t="s">
        <v>149</v>
      </c>
      <c r="J178">
        <v>26938.799999999999</v>
      </c>
      <c r="K178" t="s">
        <v>151</v>
      </c>
      <c r="L178">
        <v>26938.799999999999</v>
      </c>
      <c r="M178">
        <v>31249.007999999998</v>
      </c>
      <c r="N178">
        <v>5387.76</v>
      </c>
      <c r="O178">
        <v>5387.76</v>
      </c>
      <c r="P178">
        <v>6249.8015999999998</v>
      </c>
      <c r="Q178">
        <v>0.2</v>
      </c>
      <c r="R178">
        <v>1</v>
      </c>
      <c r="S178">
        <v>2025</v>
      </c>
      <c r="T178">
        <v>1</v>
      </c>
      <c r="U178">
        <v>2025</v>
      </c>
      <c r="V178">
        <v>45712</v>
      </c>
      <c r="W178" t="s">
        <v>164</v>
      </c>
      <c r="X178">
        <v>2025</v>
      </c>
      <c r="Y178" t="str">
        <f t="shared" si="10"/>
        <v>México</v>
      </c>
      <c r="Z178" t="str">
        <f t="shared" si="11"/>
        <v>Retail</v>
      </c>
      <c r="AA178" s="1">
        <f t="shared" si="12"/>
        <v>0.05</v>
      </c>
      <c r="AB178">
        <f t="shared" si="14"/>
        <v>5118.3720000000003</v>
      </c>
      <c r="AC178" s="18">
        <f t="shared" si="13"/>
        <v>45595</v>
      </c>
    </row>
    <row r="179" spans="1:29">
      <c r="A179" t="s">
        <v>176</v>
      </c>
      <c r="B179">
        <v>100</v>
      </c>
      <c r="C179">
        <v>1</v>
      </c>
      <c r="D179" s="18">
        <v>45667</v>
      </c>
      <c r="E179" s="18">
        <v>45829</v>
      </c>
      <c r="F179" s="18">
        <v>45863</v>
      </c>
      <c r="G179" t="s">
        <v>45</v>
      </c>
      <c r="H179">
        <v>2</v>
      </c>
      <c r="J179">
        <v>13574</v>
      </c>
      <c r="K179" t="s">
        <v>131</v>
      </c>
      <c r="L179">
        <v>11673.64</v>
      </c>
      <c r="M179">
        <v>13574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2025</v>
      </c>
      <c r="T179">
        <v>6</v>
      </c>
      <c r="U179">
        <v>2025</v>
      </c>
      <c r="V179">
        <v>45908</v>
      </c>
      <c r="W179" t="s">
        <v>153</v>
      </c>
      <c r="X179">
        <v>2025</v>
      </c>
      <c r="Y179" t="str">
        <f t="shared" si="10"/>
        <v>México</v>
      </c>
      <c r="Z179" t="str">
        <f t="shared" si="11"/>
        <v>IC</v>
      </c>
      <c r="AA179" s="1">
        <f t="shared" si="12"/>
        <v>0.75</v>
      </c>
      <c r="AB179">
        <f t="shared" si="14"/>
        <v>0</v>
      </c>
      <c r="AC179" s="18">
        <f t="shared" si="13"/>
        <v>45536</v>
      </c>
    </row>
    <row r="180" spans="1:29">
      <c r="A180" t="s">
        <v>176</v>
      </c>
      <c r="B180">
        <v>101</v>
      </c>
      <c r="C180">
        <v>1</v>
      </c>
      <c r="D180" s="18">
        <v>45627</v>
      </c>
      <c r="E180" s="18">
        <v>45787</v>
      </c>
      <c r="F180" s="18">
        <v>45798</v>
      </c>
      <c r="G180" t="s">
        <v>35</v>
      </c>
      <c r="H180">
        <v>49</v>
      </c>
      <c r="J180">
        <v>56880.79</v>
      </c>
      <c r="K180" t="s">
        <v>131</v>
      </c>
      <c r="L180">
        <v>48917.479399999997</v>
      </c>
      <c r="M180">
        <v>56880.79</v>
      </c>
      <c r="N180">
        <v>13621.02</v>
      </c>
      <c r="O180">
        <v>11714.0772</v>
      </c>
      <c r="P180">
        <v>13621.02</v>
      </c>
      <c r="Q180">
        <v>0.23946608336487593</v>
      </c>
      <c r="R180">
        <v>12</v>
      </c>
      <c r="S180">
        <v>2024</v>
      </c>
      <c r="T180">
        <v>5</v>
      </c>
      <c r="U180">
        <v>2025</v>
      </c>
      <c r="V180">
        <v>45843</v>
      </c>
      <c r="W180" t="s">
        <v>154</v>
      </c>
      <c r="X180">
        <v>2025</v>
      </c>
      <c r="Y180" t="str">
        <f t="shared" si="10"/>
        <v>México</v>
      </c>
      <c r="Z180" t="str">
        <f t="shared" si="11"/>
        <v>IC</v>
      </c>
      <c r="AA180" s="1">
        <f t="shared" si="12"/>
        <v>0.5</v>
      </c>
      <c r="AB180">
        <f t="shared" si="14"/>
        <v>5857.0385999999999</v>
      </c>
      <c r="AC180" s="18">
        <f t="shared" si="13"/>
        <v>45665</v>
      </c>
    </row>
    <row r="181" spans="1:29">
      <c r="A181" t="s">
        <v>176</v>
      </c>
      <c r="B181">
        <v>102</v>
      </c>
      <c r="C181">
        <v>1</v>
      </c>
      <c r="D181" s="18">
        <v>45671</v>
      </c>
      <c r="E181" s="18">
        <v>45678</v>
      </c>
      <c r="F181" s="18">
        <v>45683</v>
      </c>
      <c r="G181" t="s">
        <v>45</v>
      </c>
      <c r="H181">
        <v>3</v>
      </c>
      <c r="J181">
        <v>72129.210000000006</v>
      </c>
      <c r="K181" t="s">
        <v>131</v>
      </c>
      <c r="L181">
        <v>62031.120600000002</v>
      </c>
      <c r="M181">
        <v>72129.210000000006</v>
      </c>
      <c r="N181">
        <v>9079.81</v>
      </c>
      <c r="O181">
        <v>7808.6365999999998</v>
      </c>
      <c r="P181">
        <v>9079.81</v>
      </c>
      <c r="Q181">
        <v>0.12588256546827561</v>
      </c>
      <c r="R181">
        <v>1</v>
      </c>
      <c r="S181">
        <v>2025</v>
      </c>
      <c r="T181">
        <v>1</v>
      </c>
      <c r="U181">
        <v>2025</v>
      </c>
      <c r="V181">
        <v>45728</v>
      </c>
      <c r="W181" t="s">
        <v>150</v>
      </c>
      <c r="X181">
        <v>2025</v>
      </c>
      <c r="Y181" t="str">
        <f t="shared" si="10"/>
        <v>México</v>
      </c>
      <c r="Z181" t="str">
        <f t="shared" si="11"/>
        <v>IC</v>
      </c>
      <c r="AA181" s="1">
        <f t="shared" si="12"/>
        <v>0.75</v>
      </c>
      <c r="AB181">
        <f t="shared" si="14"/>
        <v>1952.1591499999995</v>
      </c>
      <c r="AC181" s="18">
        <f t="shared" si="13"/>
        <v>45536</v>
      </c>
    </row>
    <row r="182" spans="1:29">
      <c r="A182" t="s">
        <v>176</v>
      </c>
      <c r="B182">
        <v>103</v>
      </c>
      <c r="C182">
        <v>1</v>
      </c>
      <c r="D182" s="18">
        <v>45671</v>
      </c>
      <c r="E182" s="18">
        <v>45699</v>
      </c>
      <c r="F182" s="18">
        <v>45711</v>
      </c>
      <c r="G182" t="s">
        <v>54</v>
      </c>
      <c r="H182">
        <v>3</v>
      </c>
      <c r="I182" t="s">
        <v>149</v>
      </c>
      <c r="J182">
        <v>10240</v>
      </c>
      <c r="K182" t="s">
        <v>131</v>
      </c>
      <c r="L182">
        <v>8806.4</v>
      </c>
      <c r="M182">
        <v>10240</v>
      </c>
      <c r="N182">
        <v>1228.8</v>
      </c>
      <c r="O182">
        <v>1056.768</v>
      </c>
      <c r="P182">
        <v>1228.8</v>
      </c>
      <c r="Q182">
        <v>0.12000000000000001</v>
      </c>
      <c r="R182">
        <v>1</v>
      </c>
      <c r="S182">
        <v>2025</v>
      </c>
      <c r="T182">
        <v>2</v>
      </c>
      <c r="U182">
        <v>2025</v>
      </c>
      <c r="V182">
        <v>45756</v>
      </c>
      <c r="W182" t="s">
        <v>173</v>
      </c>
      <c r="X182">
        <v>2025</v>
      </c>
      <c r="Y182" t="str">
        <f t="shared" si="10"/>
        <v>México</v>
      </c>
      <c r="Z182" t="str">
        <f t="shared" si="11"/>
        <v>Retail</v>
      </c>
      <c r="AA182" s="1">
        <f t="shared" si="12"/>
        <v>0.05</v>
      </c>
      <c r="AB182">
        <f t="shared" si="14"/>
        <v>1003.9296000000001</v>
      </c>
      <c r="AC182" s="18">
        <f t="shared" si="13"/>
        <v>45595</v>
      </c>
    </row>
    <row r="183" spans="1:29">
      <c r="A183" t="s">
        <v>176</v>
      </c>
      <c r="B183">
        <v>104</v>
      </c>
      <c r="C183">
        <v>0</v>
      </c>
      <c r="D183" s="18">
        <v>45671</v>
      </c>
      <c r="E183" s="18">
        <v>45700</v>
      </c>
      <c r="F183" s="18">
        <v>45711</v>
      </c>
      <c r="G183" t="s">
        <v>54</v>
      </c>
      <c r="H183">
        <v>3</v>
      </c>
      <c r="I183" t="s">
        <v>149</v>
      </c>
      <c r="J183">
        <v>20060.21</v>
      </c>
      <c r="K183" t="s">
        <v>131</v>
      </c>
      <c r="L183">
        <v>17251.780599999998</v>
      </c>
      <c r="M183">
        <v>20060.21</v>
      </c>
      <c r="N183">
        <v>1559.13</v>
      </c>
      <c r="O183">
        <v>1340.8518000000001</v>
      </c>
      <c r="P183">
        <v>1559.13</v>
      </c>
      <c r="Q183">
        <v>7.7722516364484739E-2</v>
      </c>
      <c r="R183">
        <v>1</v>
      </c>
      <c r="S183">
        <v>2025</v>
      </c>
      <c r="T183">
        <v>2</v>
      </c>
      <c r="U183">
        <v>2025</v>
      </c>
      <c r="V183">
        <v>45756</v>
      </c>
      <c r="W183" t="s">
        <v>173</v>
      </c>
      <c r="X183">
        <v>2025</v>
      </c>
      <c r="Y183" t="str">
        <f t="shared" si="10"/>
        <v>México</v>
      </c>
      <c r="Z183" t="str">
        <f t="shared" si="11"/>
        <v>Retail</v>
      </c>
      <c r="AA183" s="1">
        <f t="shared" si="12"/>
        <v>0.05</v>
      </c>
      <c r="AB183">
        <f t="shared" si="14"/>
        <v>1273.8092100000001</v>
      </c>
      <c r="AC183" s="18">
        <f t="shared" si="13"/>
        <v>45595</v>
      </c>
    </row>
    <row r="184" spans="1:29">
      <c r="A184" t="s">
        <v>176</v>
      </c>
      <c r="B184">
        <v>105</v>
      </c>
      <c r="C184">
        <v>1</v>
      </c>
      <c r="D184" s="18">
        <v>45671</v>
      </c>
      <c r="E184" s="18">
        <v>45674</v>
      </c>
      <c r="F184" s="18">
        <v>45675</v>
      </c>
      <c r="G184" t="s">
        <v>54</v>
      </c>
      <c r="H184">
        <v>3</v>
      </c>
      <c r="I184" t="s">
        <v>149</v>
      </c>
      <c r="J184">
        <v>268</v>
      </c>
      <c r="K184" t="s">
        <v>131</v>
      </c>
      <c r="L184">
        <v>230.48</v>
      </c>
      <c r="M184">
        <v>268</v>
      </c>
      <c r="N184">
        <v>22.77</v>
      </c>
      <c r="O184">
        <v>19.5822</v>
      </c>
      <c r="P184">
        <v>22.77</v>
      </c>
      <c r="Q184">
        <v>8.4962686567164186E-2</v>
      </c>
      <c r="R184">
        <v>1</v>
      </c>
      <c r="S184">
        <v>2025</v>
      </c>
      <c r="T184">
        <v>1</v>
      </c>
      <c r="U184">
        <v>2025</v>
      </c>
      <c r="V184">
        <v>45720</v>
      </c>
      <c r="W184" t="s">
        <v>150</v>
      </c>
      <c r="X184">
        <v>2025</v>
      </c>
      <c r="Y184" t="str">
        <f t="shared" si="10"/>
        <v>México</v>
      </c>
      <c r="Z184" t="str">
        <f t="shared" si="11"/>
        <v>Retail</v>
      </c>
      <c r="AA184" s="1">
        <f t="shared" si="12"/>
        <v>0.05</v>
      </c>
      <c r="AB184">
        <f t="shared" si="14"/>
        <v>18.603090000000002</v>
      </c>
      <c r="AC184" s="18">
        <f t="shared" si="13"/>
        <v>45595</v>
      </c>
    </row>
    <row r="185" spans="1:29">
      <c r="A185" t="s">
        <v>176</v>
      </c>
      <c r="B185">
        <v>106</v>
      </c>
      <c r="C185">
        <v>1</v>
      </c>
      <c r="D185" s="18">
        <v>45671</v>
      </c>
      <c r="E185" s="18">
        <v>45674</v>
      </c>
      <c r="F185" s="18">
        <v>45675</v>
      </c>
      <c r="G185" t="s">
        <v>54</v>
      </c>
      <c r="H185">
        <v>3</v>
      </c>
      <c r="I185" t="s">
        <v>149</v>
      </c>
      <c r="J185">
        <v>268</v>
      </c>
      <c r="K185" t="s">
        <v>131</v>
      </c>
      <c r="L185">
        <v>230.48</v>
      </c>
      <c r="M185">
        <v>268</v>
      </c>
      <c r="N185">
        <v>21.2</v>
      </c>
      <c r="O185">
        <v>18.231999999999999</v>
      </c>
      <c r="P185">
        <v>21.2</v>
      </c>
      <c r="Q185">
        <v>7.9104477611940296E-2</v>
      </c>
      <c r="R185">
        <v>1</v>
      </c>
      <c r="S185">
        <v>2025</v>
      </c>
      <c r="T185">
        <v>1</v>
      </c>
      <c r="U185">
        <v>2025</v>
      </c>
      <c r="V185">
        <v>45720</v>
      </c>
      <c r="W185" t="s">
        <v>150</v>
      </c>
      <c r="X185">
        <v>2025</v>
      </c>
      <c r="Y185" t="str">
        <f t="shared" si="10"/>
        <v>México</v>
      </c>
      <c r="Z185" t="str">
        <f t="shared" si="11"/>
        <v>Retail</v>
      </c>
      <c r="AA185" s="1">
        <f t="shared" si="12"/>
        <v>0.05</v>
      </c>
      <c r="AB185">
        <f t="shared" si="14"/>
        <v>17.320399999999999</v>
      </c>
      <c r="AC185" s="18">
        <f t="shared" si="13"/>
        <v>45595</v>
      </c>
    </row>
    <row r="186" spans="1:29">
      <c r="A186" t="s">
        <v>176</v>
      </c>
      <c r="B186">
        <v>107</v>
      </c>
      <c r="C186">
        <v>1</v>
      </c>
      <c r="D186" s="18">
        <v>45671</v>
      </c>
      <c r="E186" s="18">
        <v>45674</v>
      </c>
      <c r="F186" s="18">
        <v>45675</v>
      </c>
      <c r="G186" t="s">
        <v>54</v>
      </c>
      <c r="H186">
        <v>3</v>
      </c>
      <c r="I186" t="s">
        <v>149</v>
      </c>
      <c r="J186">
        <v>494</v>
      </c>
      <c r="K186" t="s">
        <v>131</v>
      </c>
      <c r="L186">
        <v>424.84</v>
      </c>
      <c r="M186">
        <v>494</v>
      </c>
      <c r="N186">
        <v>41.1</v>
      </c>
      <c r="O186">
        <v>35.346000000000004</v>
      </c>
      <c r="P186">
        <v>41.1</v>
      </c>
      <c r="Q186">
        <v>8.3198380566801636E-2</v>
      </c>
      <c r="R186">
        <v>1</v>
      </c>
      <c r="S186">
        <v>2025</v>
      </c>
      <c r="T186">
        <v>1</v>
      </c>
      <c r="U186">
        <v>2025</v>
      </c>
      <c r="V186">
        <v>45720</v>
      </c>
      <c r="W186" t="s">
        <v>150</v>
      </c>
      <c r="X186">
        <v>2025</v>
      </c>
      <c r="Y186" t="str">
        <f t="shared" si="10"/>
        <v>México</v>
      </c>
      <c r="Z186" t="str">
        <f t="shared" si="11"/>
        <v>Retail</v>
      </c>
      <c r="AA186" s="1">
        <f t="shared" si="12"/>
        <v>0.05</v>
      </c>
      <c r="AB186">
        <f t="shared" si="14"/>
        <v>33.578700000000005</v>
      </c>
      <c r="AC186" s="18">
        <f t="shared" si="13"/>
        <v>45595</v>
      </c>
    </row>
    <row r="187" spans="1:29">
      <c r="A187" t="s">
        <v>176</v>
      </c>
      <c r="B187">
        <v>108</v>
      </c>
      <c r="C187">
        <v>1</v>
      </c>
      <c r="D187" s="18">
        <v>45653</v>
      </c>
      <c r="E187" s="18">
        <v>45647</v>
      </c>
      <c r="F187" s="18">
        <v>45656</v>
      </c>
      <c r="G187" t="s">
        <v>45</v>
      </c>
      <c r="H187">
        <v>52</v>
      </c>
      <c r="J187">
        <v>76619.67</v>
      </c>
      <c r="K187" t="s">
        <v>131</v>
      </c>
      <c r="L187">
        <v>65892.916199999992</v>
      </c>
      <c r="M187">
        <v>76619.67</v>
      </c>
      <c r="N187">
        <v>6812.1</v>
      </c>
      <c r="O187">
        <v>5858.4059999999999</v>
      </c>
      <c r="P187">
        <v>6812.1</v>
      </c>
      <c r="Q187">
        <v>8.8907978851905795E-2</v>
      </c>
      <c r="R187">
        <v>12</v>
      </c>
      <c r="S187">
        <v>2024</v>
      </c>
      <c r="T187">
        <v>12</v>
      </c>
      <c r="U187">
        <v>2024</v>
      </c>
      <c r="V187">
        <v>45701</v>
      </c>
      <c r="W187" t="s">
        <v>164</v>
      </c>
      <c r="X187">
        <v>2025</v>
      </c>
      <c r="Y187" t="str">
        <f t="shared" si="10"/>
        <v>México</v>
      </c>
      <c r="Z187" t="str">
        <f t="shared" si="11"/>
        <v>IC</v>
      </c>
      <c r="AA187" s="1">
        <f t="shared" si="12"/>
        <v>0.75</v>
      </c>
      <c r="AB187">
        <f t="shared" si="14"/>
        <v>1464.6014999999998</v>
      </c>
      <c r="AC187" s="18">
        <f t="shared" si="13"/>
        <v>45536</v>
      </c>
    </row>
    <row r="188" spans="1:29">
      <c r="A188" t="s">
        <v>176</v>
      </c>
      <c r="B188">
        <v>109</v>
      </c>
      <c r="C188">
        <v>1</v>
      </c>
      <c r="D188" s="18">
        <v>45671</v>
      </c>
      <c r="E188" s="18">
        <v>45701</v>
      </c>
      <c r="F188" s="18">
        <v>45705</v>
      </c>
      <c r="G188" t="s">
        <v>45</v>
      </c>
      <c r="H188">
        <v>3</v>
      </c>
      <c r="J188">
        <v>95573</v>
      </c>
      <c r="K188" t="s">
        <v>178</v>
      </c>
      <c r="L188">
        <v>4587.5039999999999</v>
      </c>
      <c r="M188">
        <v>5352.0879999999997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2025</v>
      </c>
      <c r="T188">
        <v>2</v>
      </c>
      <c r="U188">
        <v>2025</v>
      </c>
      <c r="V188">
        <v>45750</v>
      </c>
      <c r="W188" t="s">
        <v>173</v>
      </c>
      <c r="X188">
        <v>2025</v>
      </c>
      <c r="Y188" t="str">
        <f t="shared" si="10"/>
        <v>México</v>
      </c>
      <c r="Z188" t="str">
        <f t="shared" si="11"/>
        <v>IC</v>
      </c>
      <c r="AA188" s="1">
        <f t="shared" si="12"/>
        <v>0.75</v>
      </c>
      <c r="AB188">
        <f t="shared" si="14"/>
        <v>0</v>
      </c>
      <c r="AC188" s="18">
        <f t="shared" si="13"/>
        <v>45536</v>
      </c>
    </row>
    <row r="189" spans="1:29">
      <c r="A189" t="s">
        <v>176</v>
      </c>
      <c r="B189">
        <v>110</v>
      </c>
      <c r="C189">
        <v>1</v>
      </c>
      <c r="D189" s="18">
        <v>45666</v>
      </c>
      <c r="E189" s="18">
        <v>45689</v>
      </c>
      <c r="F189" s="18">
        <v>45690</v>
      </c>
      <c r="G189" t="s">
        <v>45</v>
      </c>
      <c r="H189">
        <v>2</v>
      </c>
      <c r="J189">
        <v>302.2</v>
      </c>
      <c r="K189" t="s">
        <v>131</v>
      </c>
      <c r="L189">
        <v>259.892</v>
      </c>
      <c r="M189">
        <v>302.2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2025</v>
      </c>
      <c r="T189">
        <v>2</v>
      </c>
      <c r="U189">
        <v>2025</v>
      </c>
      <c r="V189">
        <v>45735</v>
      </c>
      <c r="W189" t="s">
        <v>150</v>
      </c>
      <c r="X189">
        <v>2025</v>
      </c>
      <c r="Y189" t="str">
        <f t="shared" si="10"/>
        <v>México</v>
      </c>
      <c r="Z189" t="str">
        <f t="shared" si="11"/>
        <v>IC</v>
      </c>
      <c r="AA189" s="1">
        <f t="shared" si="12"/>
        <v>0.75</v>
      </c>
      <c r="AB189">
        <f t="shared" si="14"/>
        <v>0</v>
      </c>
      <c r="AC189" s="18">
        <f t="shared" si="13"/>
        <v>45536</v>
      </c>
    </row>
    <row r="190" spans="1:29">
      <c r="A190" t="s">
        <v>176</v>
      </c>
      <c r="B190">
        <v>111</v>
      </c>
      <c r="C190">
        <v>0</v>
      </c>
      <c r="D190" s="18">
        <v>45671</v>
      </c>
      <c r="E190" s="18">
        <v>45647</v>
      </c>
      <c r="F190" s="18">
        <v>45663</v>
      </c>
      <c r="G190" t="s">
        <v>45</v>
      </c>
      <c r="H190">
        <v>3</v>
      </c>
      <c r="J190">
        <v>82419</v>
      </c>
      <c r="K190" t="s">
        <v>163</v>
      </c>
      <c r="L190">
        <v>94781.849999999991</v>
      </c>
      <c r="M190">
        <v>110441.46</v>
      </c>
      <c r="N190">
        <v>5580.29</v>
      </c>
      <c r="O190">
        <v>6417.3334999999997</v>
      </c>
      <c r="P190">
        <v>7477.5886</v>
      </c>
      <c r="Q190">
        <v>6.7706354117375855E-2</v>
      </c>
      <c r="R190">
        <v>1</v>
      </c>
      <c r="S190">
        <v>2025</v>
      </c>
      <c r="T190">
        <v>12</v>
      </c>
      <c r="U190">
        <v>2024</v>
      </c>
      <c r="V190">
        <v>45708</v>
      </c>
      <c r="W190" t="s">
        <v>164</v>
      </c>
      <c r="X190">
        <v>2025</v>
      </c>
      <c r="Y190" t="str">
        <f t="shared" si="10"/>
        <v>México</v>
      </c>
      <c r="Z190" t="str">
        <f t="shared" si="11"/>
        <v>IC</v>
      </c>
      <c r="AA190" s="1">
        <f t="shared" si="12"/>
        <v>0.75</v>
      </c>
      <c r="AB190">
        <f t="shared" si="14"/>
        <v>1604.3333750000002</v>
      </c>
      <c r="AC190" s="18">
        <f t="shared" si="13"/>
        <v>45536</v>
      </c>
    </row>
    <row r="191" spans="1:29">
      <c r="A191" t="s">
        <v>176</v>
      </c>
      <c r="B191">
        <v>112</v>
      </c>
      <c r="C191">
        <v>1</v>
      </c>
      <c r="D191" s="18">
        <v>45672</v>
      </c>
      <c r="E191" s="18">
        <v>45678</v>
      </c>
      <c r="F191" s="18">
        <v>45681</v>
      </c>
      <c r="G191" t="s">
        <v>54</v>
      </c>
      <c r="H191">
        <v>3</v>
      </c>
      <c r="I191" t="s">
        <v>149</v>
      </c>
      <c r="J191">
        <v>4392</v>
      </c>
      <c r="K191" t="s">
        <v>131</v>
      </c>
      <c r="L191">
        <v>3777.12</v>
      </c>
      <c r="M191">
        <v>4392</v>
      </c>
      <c r="N191">
        <v>572</v>
      </c>
      <c r="O191">
        <v>491.92</v>
      </c>
      <c r="P191">
        <v>572</v>
      </c>
      <c r="Q191">
        <v>0.13023679417122042</v>
      </c>
      <c r="R191">
        <v>1</v>
      </c>
      <c r="S191">
        <v>2025</v>
      </c>
      <c r="T191">
        <v>1</v>
      </c>
      <c r="U191">
        <v>2025</v>
      </c>
      <c r="V191">
        <v>45726</v>
      </c>
      <c r="W191" t="s">
        <v>150</v>
      </c>
      <c r="X191">
        <v>2025</v>
      </c>
      <c r="Y191" t="str">
        <f t="shared" si="10"/>
        <v>México</v>
      </c>
      <c r="Z191" t="str">
        <f t="shared" si="11"/>
        <v>Retail</v>
      </c>
      <c r="AA191" s="1">
        <f t="shared" si="12"/>
        <v>0.05</v>
      </c>
      <c r="AB191">
        <f t="shared" si="14"/>
        <v>467.32400000000001</v>
      </c>
      <c r="AC191" s="18">
        <f t="shared" si="13"/>
        <v>45595</v>
      </c>
    </row>
    <row r="192" spans="1:29">
      <c r="A192" t="s">
        <v>176</v>
      </c>
      <c r="B192">
        <v>113</v>
      </c>
      <c r="C192">
        <v>0</v>
      </c>
      <c r="D192" s="18">
        <v>45672</v>
      </c>
      <c r="E192" s="18">
        <v>45652</v>
      </c>
      <c r="F192" s="18">
        <v>45661</v>
      </c>
      <c r="G192" t="s">
        <v>54</v>
      </c>
      <c r="H192">
        <v>3</v>
      </c>
      <c r="I192" t="s">
        <v>149</v>
      </c>
      <c r="J192">
        <v>20777.39</v>
      </c>
      <c r="K192" t="s">
        <v>131</v>
      </c>
      <c r="L192">
        <v>17868.555399999997</v>
      </c>
      <c r="M192">
        <v>20777.39</v>
      </c>
      <c r="N192">
        <v>1832.8</v>
      </c>
      <c r="O192">
        <v>1576.2079999999999</v>
      </c>
      <c r="P192">
        <v>1832.8</v>
      </c>
      <c r="Q192">
        <v>8.8211271964380514E-2</v>
      </c>
      <c r="R192">
        <v>1</v>
      </c>
      <c r="S192">
        <v>2025</v>
      </c>
      <c r="T192">
        <v>12</v>
      </c>
      <c r="U192">
        <v>2024</v>
      </c>
      <c r="V192">
        <v>45706</v>
      </c>
      <c r="W192" t="s">
        <v>164</v>
      </c>
      <c r="X192">
        <v>2025</v>
      </c>
      <c r="Y192" t="str">
        <f t="shared" si="10"/>
        <v>México</v>
      </c>
      <c r="Z192" t="str">
        <f t="shared" si="11"/>
        <v>Retail</v>
      </c>
      <c r="AA192" s="1">
        <f t="shared" si="12"/>
        <v>0.05</v>
      </c>
      <c r="AB192">
        <f t="shared" si="14"/>
        <v>1497.3975999999998</v>
      </c>
      <c r="AC192" s="18">
        <f t="shared" si="13"/>
        <v>45595</v>
      </c>
    </row>
    <row r="193" spans="1:29">
      <c r="A193" t="s">
        <v>176</v>
      </c>
      <c r="B193">
        <v>114</v>
      </c>
      <c r="C193">
        <v>1</v>
      </c>
      <c r="D193" s="18">
        <v>45672</v>
      </c>
      <c r="E193" s="18">
        <v>45796</v>
      </c>
      <c r="F193" s="18">
        <v>45800</v>
      </c>
      <c r="G193" t="s">
        <v>49</v>
      </c>
      <c r="H193">
        <v>3</v>
      </c>
      <c r="I193" t="s">
        <v>177</v>
      </c>
      <c r="J193">
        <v>113312.48</v>
      </c>
      <c r="K193" t="s">
        <v>178</v>
      </c>
      <c r="L193">
        <v>5438.9990399999997</v>
      </c>
      <c r="M193">
        <v>6345.4988800000001</v>
      </c>
      <c r="N193">
        <v>11498.11</v>
      </c>
      <c r="O193">
        <v>551.90928000000008</v>
      </c>
      <c r="P193">
        <v>643.89416000000006</v>
      </c>
      <c r="Q193">
        <v>0.10147258271992637</v>
      </c>
      <c r="R193">
        <v>1</v>
      </c>
      <c r="S193">
        <v>2025</v>
      </c>
      <c r="T193">
        <v>5</v>
      </c>
      <c r="U193">
        <v>2025</v>
      </c>
      <c r="V193">
        <v>45845</v>
      </c>
      <c r="W193" t="s">
        <v>154</v>
      </c>
      <c r="X193">
        <v>2025</v>
      </c>
      <c r="Y193" t="str">
        <f t="shared" si="10"/>
        <v>México</v>
      </c>
      <c r="Z193" t="str">
        <f t="shared" si="11"/>
        <v>Retail</v>
      </c>
      <c r="AA193" s="1">
        <f t="shared" si="12"/>
        <v>0</v>
      </c>
      <c r="AB193">
        <f t="shared" si="14"/>
        <v>551.90928000000008</v>
      </c>
      <c r="AC193" s="18">
        <f t="shared" si="13"/>
        <v>45552</v>
      </c>
    </row>
    <row r="194" spans="1:29">
      <c r="A194" t="s">
        <v>176</v>
      </c>
      <c r="B194">
        <v>115</v>
      </c>
      <c r="C194">
        <v>0</v>
      </c>
      <c r="D194" s="18">
        <v>45672</v>
      </c>
      <c r="E194" s="18">
        <v>45934</v>
      </c>
      <c r="F194" s="18">
        <v>45966</v>
      </c>
      <c r="G194" t="s">
        <v>45</v>
      </c>
      <c r="H194">
        <v>3</v>
      </c>
      <c r="J194">
        <v>224855.52</v>
      </c>
      <c r="K194" t="s">
        <v>131</v>
      </c>
      <c r="L194">
        <v>193375.74719999998</v>
      </c>
      <c r="M194">
        <v>224855.52</v>
      </c>
      <c r="N194">
        <v>34369.699999999997</v>
      </c>
      <c r="O194">
        <v>29557.941999999995</v>
      </c>
      <c r="P194">
        <v>34369.699999999997</v>
      </c>
      <c r="Q194">
        <v>0.15285237382653535</v>
      </c>
      <c r="R194">
        <v>1</v>
      </c>
      <c r="S194">
        <v>2025</v>
      </c>
      <c r="T194">
        <v>10</v>
      </c>
      <c r="U194">
        <v>2025</v>
      </c>
      <c r="V194">
        <v>46011</v>
      </c>
      <c r="W194" t="s">
        <v>132</v>
      </c>
      <c r="X194">
        <v>2025</v>
      </c>
      <c r="Y194" t="str">
        <f t="shared" ref="Y194:Y257" si="15">_xlfn.XLOOKUP(G194,AH:AH,AK:AK,"0")</f>
        <v>México</v>
      </c>
      <c r="Z194" t="str">
        <f t="shared" ref="Z194:Z257" si="16">_xlfn.XLOOKUP(G194,AH:AH,AI:AI,"0")</f>
        <v>IC</v>
      </c>
      <c r="AA194" s="1">
        <f t="shared" ref="AA194:AA257" si="17">_xlfn.XLOOKUP(G194,AH:AH,AJ:AJ,"0")</f>
        <v>0.75</v>
      </c>
      <c r="AB194">
        <f t="shared" si="14"/>
        <v>7389.4854999999989</v>
      </c>
      <c r="AC194" s="18">
        <f t="shared" ref="AC194:AC257" si="18">_xlfn.XLOOKUP(G194,AH:AH,AL:AL,"0")</f>
        <v>45536</v>
      </c>
    </row>
    <row r="195" spans="1:29">
      <c r="A195" t="s">
        <v>176</v>
      </c>
      <c r="B195">
        <v>116</v>
      </c>
      <c r="C195">
        <v>1</v>
      </c>
      <c r="D195" s="18">
        <v>45566</v>
      </c>
      <c r="E195" s="18">
        <v>45607</v>
      </c>
      <c r="F195" s="18">
        <v>45620</v>
      </c>
      <c r="G195" t="s">
        <v>35</v>
      </c>
      <c r="H195">
        <v>40</v>
      </c>
      <c r="J195">
        <v>18539</v>
      </c>
      <c r="K195" t="s">
        <v>131</v>
      </c>
      <c r="L195">
        <v>15943.539999999999</v>
      </c>
      <c r="M195">
        <v>18539</v>
      </c>
      <c r="N195">
        <v>3819</v>
      </c>
      <c r="O195">
        <v>3284.34</v>
      </c>
      <c r="P195">
        <v>3819</v>
      </c>
      <c r="Q195">
        <v>0.20599816602837265</v>
      </c>
      <c r="R195">
        <v>10</v>
      </c>
      <c r="S195">
        <v>2024</v>
      </c>
      <c r="T195">
        <v>11</v>
      </c>
      <c r="U195">
        <v>2024</v>
      </c>
      <c r="V195">
        <v>45665</v>
      </c>
      <c r="W195" t="s">
        <v>157</v>
      </c>
      <c r="X195">
        <v>2025</v>
      </c>
      <c r="Y195" t="str">
        <f t="shared" si="15"/>
        <v>México</v>
      </c>
      <c r="Z195" t="str">
        <f t="shared" si="16"/>
        <v>IC</v>
      </c>
      <c r="AA195" s="1">
        <f t="shared" si="17"/>
        <v>0.5</v>
      </c>
      <c r="AB195">
        <f t="shared" ref="AB195:AB258" si="19">O195-O195*AA195</f>
        <v>1642.17</v>
      </c>
      <c r="AC195" s="18">
        <f t="shared" si="18"/>
        <v>45665</v>
      </c>
    </row>
    <row r="196" spans="1:29">
      <c r="A196" t="s">
        <v>176</v>
      </c>
      <c r="B196">
        <v>117</v>
      </c>
      <c r="C196">
        <v>1</v>
      </c>
      <c r="D196" s="18">
        <v>45673</v>
      </c>
      <c r="E196" s="18">
        <v>45662</v>
      </c>
      <c r="F196" s="18">
        <v>45662</v>
      </c>
      <c r="G196" t="s">
        <v>49</v>
      </c>
      <c r="H196">
        <v>3</v>
      </c>
      <c r="I196" t="s">
        <v>177</v>
      </c>
      <c r="J196">
        <v>606.17999999999995</v>
      </c>
      <c r="K196" t="s">
        <v>151</v>
      </c>
      <c r="L196">
        <v>606.17999999999995</v>
      </c>
      <c r="M196">
        <v>703.16879999999992</v>
      </c>
      <c r="N196">
        <v>100.07</v>
      </c>
      <c r="O196">
        <v>100.07</v>
      </c>
      <c r="P196">
        <v>116.08119999999998</v>
      </c>
      <c r="Q196">
        <v>0.16508297865320531</v>
      </c>
      <c r="R196">
        <v>1</v>
      </c>
      <c r="S196">
        <v>2025</v>
      </c>
      <c r="T196">
        <v>1</v>
      </c>
      <c r="U196">
        <v>2025</v>
      </c>
      <c r="V196">
        <v>45707</v>
      </c>
      <c r="W196" t="s">
        <v>164</v>
      </c>
      <c r="X196">
        <v>2025</v>
      </c>
      <c r="Y196" t="str">
        <f t="shared" si="15"/>
        <v>México</v>
      </c>
      <c r="Z196" t="str">
        <f t="shared" si="16"/>
        <v>Retail</v>
      </c>
      <c r="AA196" s="1">
        <f t="shared" si="17"/>
        <v>0</v>
      </c>
      <c r="AB196">
        <f t="shared" si="19"/>
        <v>100.07</v>
      </c>
      <c r="AC196" s="18">
        <f t="shared" si="18"/>
        <v>45552</v>
      </c>
    </row>
    <row r="197" spans="1:29">
      <c r="A197" t="s">
        <v>176</v>
      </c>
      <c r="B197">
        <v>118</v>
      </c>
      <c r="C197">
        <v>1</v>
      </c>
      <c r="D197" s="18">
        <v>45673</v>
      </c>
      <c r="E197" s="18">
        <v>45756</v>
      </c>
      <c r="F197" s="18">
        <v>45772</v>
      </c>
      <c r="G197" t="s">
        <v>45</v>
      </c>
      <c r="H197">
        <v>3</v>
      </c>
      <c r="J197">
        <v>194580</v>
      </c>
      <c r="K197" t="s">
        <v>131</v>
      </c>
      <c r="L197">
        <v>167338.79999999999</v>
      </c>
      <c r="M197">
        <v>194580</v>
      </c>
      <c r="N197">
        <v>15459.51</v>
      </c>
      <c r="O197">
        <v>13295.178599999999</v>
      </c>
      <c r="P197">
        <v>15459.51</v>
      </c>
      <c r="Q197">
        <v>7.9450662966389141E-2</v>
      </c>
      <c r="R197">
        <v>1</v>
      </c>
      <c r="S197">
        <v>2025</v>
      </c>
      <c r="T197">
        <v>4</v>
      </c>
      <c r="U197">
        <v>2025</v>
      </c>
      <c r="V197">
        <v>45817</v>
      </c>
      <c r="W197" t="s">
        <v>152</v>
      </c>
      <c r="X197">
        <v>2025</v>
      </c>
      <c r="Y197" t="str">
        <f t="shared" si="15"/>
        <v>México</v>
      </c>
      <c r="Z197" t="str">
        <f t="shared" si="16"/>
        <v>IC</v>
      </c>
      <c r="AA197" s="1">
        <f t="shared" si="17"/>
        <v>0.75</v>
      </c>
      <c r="AB197">
        <f t="shared" si="19"/>
        <v>3323.7946499999998</v>
      </c>
      <c r="AC197" s="18">
        <f t="shared" si="18"/>
        <v>45536</v>
      </c>
    </row>
    <row r="198" spans="1:29">
      <c r="A198" t="s">
        <v>176</v>
      </c>
      <c r="B198">
        <v>119</v>
      </c>
      <c r="C198">
        <v>1</v>
      </c>
      <c r="D198" s="18">
        <v>45673</v>
      </c>
      <c r="E198" s="18">
        <v>45714</v>
      </c>
      <c r="F198" s="18">
        <v>45735</v>
      </c>
      <c r="G198" t="s">
        <v>35</v>
      </c>
      <c r="H198">
        <v>3</v>
      </c>
      <c r="J198">
        <v>40906.449999999997</v>
      </c>
      <c r="K198" t="s">
        <v>151</v>
      </c>
      <c r="L198">
        <v>40906.449999999997</v>
      </c>
      <c r="M198">
        <v>47451.481999999996</v>
      </c>
      <c r="N198">
        <v>3604.77</v>
      </c>
      <c r="O198">
        <v>3604.77</v>
      </c>
      <c r="P198">
        <v>4181.5331999999999</v>
      </c>
      <c r="Q198">
        <v>8.8122288783309244E-2</v>
      </c>
      <c r="R198">
        <v>1</v>
      </c>
      <c r="S198">
        <v>2025</v>
      </c>
      <c r="T198">
        <v>2</v>
      </c>
      <c r="U198">
        <v>2025</v>
      </c>
      <c r="V198">
        <v>45780</v>
      </c>
      <c r="W198" t="s">
        <v>172</v>
      </c>
      <c r="X198">
        <v>2025</v>
      </c>
      <c r="Y198" t="str">
        <f t="shared" si="15"/>
        <v>México</v>
      </c>
      <c r="Z198" t="str">
        <f t="shared" si="16"/>
        <v>IC</v>
      </c>
      <c r="AA198" s="1">
        <f t="shared" si="17"/>
        <v>0.5</v>
      </c>
      <c r="AB198">
        <f t="shared" si="19"/>
        <v>1802.385</v>
      </c>
      <c r="AC198" s="18">
        <f t="shared" si="18"/>
        <v>45665</v>
      </c>
    </row>
    <row r="199" spans="1:29">
      <c r="A199" t="s">
        <v>176</v>
      </c>
      <c r="B199">
        <v>120</v>
      </c>
      <c r="C199">
        <v>0</v>
      </c>
      <c r="D199" s="18">
        <v>45674</v>
      </c>
      <c r="E199" s="18">
        <v>45762</v>
      </c>
      <c r="F199" s="18">
        <v>45776</v>
      </c>
      <c r="G199" t="s">
        <v>35</v>
      </c>
      <c r="H199">
        <v>3</v>
      </c>
      <c r="J199">
        <v>2383.6799999999998</v>
      </c>
      <c r="K199" t="s">
        <v>131</v>
      </c>
      <c r="L199">
        <v>2049.9647999999997</v>
      </c>
      <c r="M199">
        <v>2383.6799999999998</v>
      </c>
      <c r="N199">
        <v>174.9</v>
      </c>
      <c r="O199">
        <v>150.41400000000002</v>
      </c>
      <c r="P199">
        <v>174.9</v>
      </c>
      <c r="Q199">
        <v>7.3373942811115603E-2</v>
      </c>
      <c r="R199">
        <v>1</v>
      </c>
      <c r="S199">
        <v>2025</v>
      </c>
      <c r="T199">
        <v>4</v>
      </c>
      <c r="U199">
        <v>2025</v>
      </c>
      <c r="V199">
        <v>45821</v>
      </c>
      <c r="W199" t="s">
        <v>152</v>
      </c>
      <c r="X199">
        <v>2025</v>
      </c>
      <c r="Y199" t="str">
        <f t="shared" si="15"/>
        <v>México</v>
      </c>
      <c r="Z199" t="str">
        <f t="shared" si="16"/>
        <v>IC</v>
      </c>
      <c r="AA199" s="1">
        <f t="shared" si="17"/>
        <v>0.5</v>
      </c>
      <c r="AB199">
        <f t="shared" si="19"/>
        <v>75.207000000000008</v>
      </c>
      <c r="AC199" s="18">
        <f t="shared" si="18"/>
        <v>45665</v>
      </c>
    </row>
    <row r="200" spans="1:29">
      <c r="A200" t="s">
        <v>176</v>
      </c>
      <c r="B200">
        <v>121</v>
      </c>
      <c r="C200">
        <v>0</v>
      </c>
      <c r="D200" s="18">
        <v>45674</v>
      </c>
      <c r="E200" s="18">
        <v>45813</v>
      </c>
      <c r="F200" s="18">
        <v>45824</v>
      </c>
      <c r="G200" t="s">
        <v>35</v>
      </c>
      <c r="H200">
        <v>3</v>
      </c>
      <c r="J200">
        <v>1791.72</v>
      </c>
      <c r="K200" t="s">
        <v>131</v>
      </c>
      <c r="L200">
        <v>1540.8792000000001</v>
      </c>
      <c r="M200">
        <v>1791.72</v>
      </c>
      <c r="N200">
        <v>154.26</v>
      </c>
      <c r="O200">
        <v>132.6636</v>
      </c>
      <c r="P200">
        <v>154.26</v>
      </c>
      <c r="Q200">
        <v>8.6096041792244324E-2</v>
      </c>
      <c r="R200">
        <v>1</v>
      </c>
      <c r="S200">
        <v>2025</v>
      </c>
      <c r="T200">
        <v>6</v>
      </c>
      <c r="U200">
        <v>2025</v>
      </c>
      <c r="V200">
        <v>45869</v>
      </c>
      <c r="W200" t="s">
        <v>154</v>
      </c>
      <c r="X200">
        <v>2025</v>
      </c>
      <c r="Y200" t="str">
        <f t="shared" si="15"/>
        <v>México</v>
      </c>
      <c r="Z200" t="str">
        <f t="shared" si="16"/>
        <v>IC</v>
      </c>
      <c r="AA200" s="1">
        <f t="shared" si="17"/>
        <v>0.5</v>
      </c>
      <c r="AB200">
        <f t="shared" si="19"/>
        <v>66.331800000000001</v>
      </c>
      <c r="AC200" s="18">
        <f t="shared" si="18"/>
        <v>45665</v>
      </c>
    </row>
    <row r="201" spans="1:29">
      <c r="A201" t="s">
        <v>176</v>
      </c>
      <c r="B201">
        <v>122</v>
      </c>
      <c r="C201">
        <v>1</v>
      </c>
      <c r="D201" s="18">
        <v>45677</v>
      </c>
      <c r="E201" s="18">
        <v>45677</v>
      </c>
      <c r="F201" s="18">
        <v>45677</v>
      </c>
      <c r="G201" t="s">
        <v>49</v>
      </c>
      <c r="H201">
        <v>4</v>
      </c>
      <c r="I201" t="s">
        <v>177</v>
      </c>
      <c r="J201">
        <v>11500.66</v>
      </c>
      <c r="K201" t="s">
        <v>151</v>
      </c>
      <c r="L201">
        <v>11500.66</v>
      </c>
      <c r="M201">
        <v>13340.765599999999</v>
      </c>
      <c r="N201">
        <v>1088.32</v>
      </c>
      <c r="O201">
        <v>1088.32</v>
      </c>
      <c r="P201">
        <v>1262.4511999999997</v>
      </c>
      <c r="Q201">
        <v>9.4631090737401155E-2</v>
      </c>
      <c r="R201">
        <v>1</v>
      </c>
      <c r="S201">
        <v>2025</v>
      </c>
      <c r="T201">
        <v>1</v>
      </c>
      <c r="U201">
        <v>2025</v>
      </c>
      <c r="V201">
        <v>45722</v>
      </c>
      <c r="W201" t="s">
        <v>150</v>
      </c>
      <c r="X201">
        <v>2025</v>
      </c>
      <c r="Y201" t="str">
        <f t="shared" si="15"/>
        <v>México</v>
      </c>
      <c r="Z201" t="str">
        <f t="shared" si="16"/>
        <v>Retail</v>
      </c>
      <c r="AA201" s="1">
        <f t="shared" si="17"/>
        <v>0</v>
      </c>
      <c r="AB201">
        <f t="shared" si="19"/>
        <v>1088.32</v>
      </c>
      <c r="AC201" s="18">
        <f t="shared" si="18"/>
        <v>45552</v>
      </c>
    </row>
    <row r="202" spans="1:29">
      <c r="A202" t="s">
        <v>176</v>
      </c>
      <c r="B202">
        <v>123</v>
      </c>
      <c r="C202">
        <v>0</v>
      </c>
      <c r="D202" s="18">
        <v>45677</v>
      </c>
      <c r="E202" s="18">
        <v>45700</v>
      </c>
      <c r="F202" s="18">
        <v>45704</v>
      </c>
      <c r="G202" t="s">
        <v>36</v>
      </c>
      <c r="H202">
        <v>4</v>
      </c>
      <c r="J202">
        <v>6934.95</v>
      </c>
      <c r="K202" t="s">
        <v>178</v>
      </c>
      <c r="L202">
        <v>332.87759999999997</v>
      </c>
      <c r="M202">
        <v>388.35719999999998</v>
      </c>
      <c r="N202">
        <v>848.37</v>
      </c>
      <c r="O202">
        <v>40.721760000000003</v>
      </c>
      <c r="P202">
        <v>47.508720000000004</v>
      </c>
      <c r="Q202">
        <v>0.12233253303917117</v>
      </c>
      <c r="R202">
        <v>1</v>
      </c>
      <c r="S202">
        <v>2025</v>
      </c>
      <c r="T202">
        <v>2</v>
      </c>
      <c r="U202">
        <v>2025</v>
      </c>
      <c r="V202">
        <v>45749</v>
      </c>
      <c r="W202" t="s">
        <v>173</v>
      </c>
      <c r="X202">
        <v>2025</v>
      </c>
      <c r="Y202" t="str">
        <f t="shared" si="15"/>
        <v>México</v>
      </c>
      <c r="Z202" t="str">
        <f t="shared" si="16"/>
        <v>IC</v>
      </c>
      <c r="AA202" s="1">
        <f t="shared" si="17"/>
        <v>0.5</v>
      </c>
      <c r="AB202">
        <f t="shared" si="19"/>
        <v>20.360880000000002</v>
      </c>
      <c r="AC202" s="18">
        <f t="shared" si="18"/>
        <v>45639</v>
      </c>
    </row>
    <row r="203" spans="1:29">
      <c r="A203" t="s">
        <v>176</v>
      </c>
      <c r="B203">
        <v>124</v>
      </c>
      <c r="C203">
        <v>1</v>
      </c>
      <c r="D203" s="18">
        <v>45677</v>
      </c>
      <c r="E203" s="18">
        <v>45832</v>
      </c>
      <c r="F203" s="18">
        <v>45845</v>
      </c>
      <c r="G203" t="s">
        <v>39</v>
      </c>
      <c r="H203">
        <v>4</v>
      </c>
      <c r="I203" t="s">
        <v>181</v>
      </c>
      <c r="J203">
        <v>57724</v>
      </c>
      <c r="K203" t="s">
        <v>131</v>
      </c>
      <c r="L203">
        <v>49642.64</v>
      </c>
      <c r="M203">
        <v>57724</v>
      </c>
      <c r="N203">
        <v>6840</v>
      </c>
      <c r="O203">
        <v>5882.4</v>
      </c>
      <c r="P203">
        <v>6840</v>
      </c>
      <c r="Q203">
        <v>0.1184949067978657</v>
      </c>
      <c r="R203">
        <v>1</v>
      </c>
      <c r="S203">
        <v>2025</v>
      </c>
      <c r="T203">
        <v>6</v>
      </c>
      <c r="U203">
        <v>2025</v>
      </c>
      <c r="V203">
        <v>45890</v>
      </c>
      <c r="W203" t="s">
        <v>160</v>
      </c>
      <c r="X203">
        <v>2025</v>
      </c>
      <c r="Y203" t="str">
        <f t="shared" si="15"/>
        <v>México</v>
      </c>
      <c r="Z203" t="str">
        <f t="shared" si="16"/>
        <v>IC</v>
      </c>
      <c r="AA203" s="1">
        <f t="shared" si="17"/>
        <v>0.5</v>
      </c>
      <c r="AB203">
        <f t="shared" si="19"/>
        <v>2941.2</v>
      </c>
      <c r="AC203" s="18">
        <f t="shared" si="18"/>
        <v>45677</v>
      </c>
    </row>
    <row r="204" spans="1:29">
      <c r="A204" t="s">
        <v>176</v>
      </c>
      <c r="B204">
        <v>126</v>
      </c>
      <c r="C204">
        <v>0</v>
      </c>
      <c r="D204" s="18">
        <v>45678</v>
      </c>
      <c r="E204" s="18">
        <v>45809</v>
      </c>
      <c r="F204" s="18">
        <v>45841</v>
      </c>
      <c r="G204" t="s">
        <v>49</v>
      </c>
      <c r="H204">
        <v>4</v>
      </c>
      <c r="J204">
        <v>155169.46</v>
      </c>
      <c r="K204" t="s">
        <v>151</v>
      </c>
      <c r="L204">
        <v>155169.46</v>
      </c>
      <c r="M204">
        <v>179996.57359999997</v>
      </c>
      <c r="N204">
        <v>11809.71</v>
      </c>
      <c r="O204">
        <v>11809.71</v>
      </c>
      <c r="P204">
        <v>13699.263599999998</v>
      </c>
      <c r="Q204">
        <v>7.610846876698546E-2</v>
      </c>
      <c r="R204">
        <v>1</v>
      </c>
      <c r="S204">
        <v>2025</v>
      </c>
      <c r="T204">
        <v>6</v>
      </c>
      <c r="U204">
        <v>2025</v>
      </c>
      <c r="V204">
        <v>45886</v>
      </c>
      <c r="W204" t="s">
        <v>160</v>
      </c>
      <c r="X204">
        <v>2025</v>
      </c>
      <c r="Y204" t="str">
        <f t="shared" si="15"/>
        <v>México</v>
      </c>
      <c r="Z204" t="str">
        <f t="shared" si="16"/>
        <v>Retail</v>
      </c>
      <c r="AA204" s="1">
        <f t="shared" si="17"/>
        <v>0</v>
      </c>
      <c r="AB204">
        <f t="shared" si="19"/>
        <v>11809.71</v>
      </c>
      <c r="AC204" s="18">
        <f t="shared" si="18"/>
        <v>45552</v>
      </c>
    </row>
    <row r="205" spans="1:29">
      <c r="A205" t="s">
        <v>176</v>
      </c>
      <c r="B205">
        <v>127</v>
      </c>
      <c r="C205">
        <v>1</v>
      </c>
      <c r="D205" s="18">
        <v>45680</v>
      </c>
      <c r="E205" s="18">
        <v>45648</v>
      </c>
      <c r="F205" s="18">
        <v>45685</v>
      </c>
      <c r="G205" t="s">
        <v>49</v>
      </c>
      <c r="H205">
        <v>4</v>
      </c>
      <c r="I205" t="s">
        <v>177</v>
      </c>
      <c r="J205">
        <v>5088</v>
      </c>
      <c r="K205" t="s">
        <v>131</v>
      </c>
      <c r="L205">
        <v>4375.68</v>
      </c>
      <c r="M205">
        <v>5088</v>
      </c>
      <c r="N205">
        <v>493.54</v>
      </c>
      <c r="O205">
        <v>424.44440000000003</v>
      </c>
      <c r="P205">
        <v>493.54</v>
      </c>
      <c r="Q205">
        <v>9.7000786163522007E-2</v>
      </c>
      <c r="R205">
        <v>1</v>
      </c>
      <c r="S205">
        <v>2025</v>
      </c>
      <c r="T205">
        <v>12</v>
      </c>
      <c r="U205">
        <v>2024</v>
      </c>
      <c r="V205">
        <v>45730</v>
      </c>
      <c r="W205" t="s">
        <v>150</v>
      </c>
      <c r="X205">
        <v>2025</v>
      </c>
      <c r="Y205" t="str">
        <f t="shared" si="15"/>
        <v>México</v>
      </c>
      <c r="Z205" t="str">
        <f t="shared" si="16"/>
        <v>Retail</v>
      </c>
      <c r="AA205" s="1">
        <f t="shared" si="17"/>
        <v>0</v>
      </c>
      <c r="AB205">
        <f t="shared" si="19"/>
        <v>424.44440000000003</v>
      </c>
      <c r="AC205" s="18">
        <f t="shared" si="18"/>
        <v>45552</v>
      </c>
    </row>
    <row r="206" spans="1:29">
      <c r="A206" t="s">
        <v>176</v>
      </c>
      <c r="B206">
        <v>128</v>
      </c>
      <c r="C206">
        <v>1</v>
      </c>
      <c r="D206" s="18">
        <v>45680</v>
      </c>
      <c r="E206" s="18">
        <v>45688</v>
      </c>
      <c r="F206" s="18">
        <v>45696</v>
      </c>
      <c r="G206" t="s">
        <v>54</v>
      </c>
      <c r="H206">
        <v>4</v>
      </c>
      <c r="I206" t="s">
        <v>149</v>
      </c>
      <c r="J206">
        <v>1389.53</v>
      </c>
      <c r="K206" t="s">
        <v>131</v>
      </c>
      <c r="L206">
        <v>1194.9957999999999</v>
      </c>
      <c r="M206">
        <v>1389.53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2025</v>
      </c>
      <c r="T206">
        <v>1</v>
      </c>
      <c r="U206">
        <v>2025</v>
      </c>
      <c r="V206">
        <v>45741</v>
      </c>
      <c r="W206" t="s">
        <v>150</v>
      </c>
      <c r="X206">
        <v>2025</v>
      </c>
      <c r="Y206" t="str">
        <f t="shared" si="15"/>
        <v>México</v>
      </c>
      <c r="Z206" t="str">
        <f t="shared" si="16"/>
        <v>Retail</v>
      </c>
      <c r="AA206" s="1">
        <f t="shared" si="17"/>
        <v>0.05</v>
      </c>
      <c r="AB206">
        <f t="shared" si="19"/>
        <v>0</v>
      </c>
      <c r="AC206" s="18">
        <f t="shared" si="18"/>
        <v>45595</v>
      </c>
    </row>
    <row r="207" spans="1:29">
      <c r="A207" t="s">
        <v>176</v>
      </c>
      <c r="B207">
        <v>129</v>
      </c>
      <c r="C207">
        <v>1</v>
      </c>
      <c r="D207" s="18">
        <v>45680</v>
      </c>
      <c r="E207" s="18">
        <v>45735</v>
      </c>
      <c r="F207" s="18">
        <v>45753</v>
      </c>
      <c r="G207" t="s">
        <v>54</v>
      </c>
      <c r="H207">
        <v>4</v>
      </c>
      <c r="I207" t="s">
        <v>149</v>
      </c>
      <c r="J207">
        <v>166662</v>
      </c>
      <c r="K207" t="s">
        <v>131</v>
      </c>
      <c r="L207">
        <v>143329.32</v>
      </c>
      <c r="M207">
        <v>166662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2025</v>
      </c>
      <c r="T207">
        <v>3</v>
      </c>
      <c r="U207">
        <v>2025</v>
      </c>
      <c r="V207">
        <v>45798</v>
      </c>
      <c r="W207" t="s">
        <v>172</v>
      </c>
      <c r="X207">
        <v>2025</v>
      </c>
      <c r="Y207" t="str">
        <f t="shared" si="15"/>
        <v>México</v>
      </c>
      <c r="Z207" t="str">
        <f t="shared" si="16"/>
        <v>Retail</v>
      </c>
      <c r="AA207" s="1">
        <f t="shared" si="17"/>
        <v>0.05</v>
      </c>
      <c r="AB207">
        <f t="shared" si="19"/>
        <v>0</v>
      </c>
      <c r="AC207" s="18">
        <f t="shared" si="18"/>
        <v>45595</v>
      </c>
    </row>
    <row r="208" spans="1:29">
      <c r="A208" t="s">
        <v>176</v>
      </c>
      <c r="B208">
        <v>130</v>
      </c>
      <c r="C208">
        <v>1</v>
      </c>
      <c r="D208" s="18">
        <v>45680</v>
      </c>
      <c r="E208" s="18">
        <v>45735</v>
      </c>
      <c r="F208" s="18">
        <v>45754</v>
      </c>
      <c r="G208" t="s">
        <v>54</v>
      </c>
      <c r="H208">
        <v>4</v>
      </c>
      <c r="I208" t="s">
        <v>149</v>
      </c>
      <c r="J208">
        <v>4389</v>
      </c>
      <c r="K208" t="s">
        <v>131</v>
      </c>
      <c r="L208">
        <v>3774.54</v>
      </c>
      <c r="M208">
        <v>4389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2025</v>
      </c>
      <c r="T208">
        <v>3</v>
      </c>
      <c r="U208">
        <v>2025</v>
      </c>
      <c r="V208">
        <v>45799</v>
      </c>
      <c r="W208" t="s">
        <v>172</v>
      </c>
      <c r="X208">
        <v>2025</v>
      </c>
      <c r="Y208" t="str">
        <f t="shared" si="15"/>
        <v>México</v>
      </c>
      <c r="Z208" t="str">
        <f t="shared" si="16"/>
        <v>Retail</v>
      </c>
      <c r="AA208" s="1">
        <f t="shared" si="17"/>
        <v>0.05</v>
      </c>
      <c r="AB208">
        <f t="shared" si="19"/>
        <v>0</v>
      </c>
      <c r="AC208" s="18">
        <f t="shared" si="18"/>
        <v>45595</v>
      </c>
    </row>
    <row r="209" spans="1:29">
      <c r="A209" t="s">
        <v>176</v>
      </c>
      <c r="B209">
        <v>131</v>
      </c>
      <c r="C209">
        <v>1</v>
      </c>
      <c r="D209" s="18">
        <v>45685</v>
      </c>
      <c r="E209" s="18">
        <v>45742</v>
      </c>
      <c r="F209" s="18">
        <v>45816</v>
      </c>
      <c r="G209" t="s">
        <v>49</v>
      </c>
      <c r="H209">
        <v>5</v>
      </c>
      <c r="I209" t="s">
        <v>182</v>
      </c>
      <c r="J209">
        <v>11650.31</v>
      </c>
      <c r="K209" t="s">
        <v>131</v>
      </c>
      <c r="L209">
        <v>10019.266599999999</v>
      </c>
      <c r="M209">
        <v>11650.31</v>
      </c>
      <c r="N209">
        <v>674.12</v>
      </c>
      <c r="O209">
        <v>579.7432</v>
      </c>
      <c r="P209">
        <v>674.12</v>
      </c>
      <c r="Q209">
        <v>5.7862837984568656E-2</v>
      </c>
      <c r="R209">
        <v>1</v>
      </c>
      <c r="S209">
        <v>2025</v>
      </c>
      <c r="T209">
        <v>3</v>
      </c>
      <c r="U209">
        <v>2025</v>
      </c>
      <c r="V209">
        <v>45861</v>
      </c>
      <c r="W209" t="s">
        <v>154</v>
      </c>
      <c r="X209">
        <v>2025</v>
      </c>
      <c r="Y209" t="str">
        <f t="shared" si="15"/>
        <v>México</v>
      </c>
      <c r="Z209" t="str">
        <f t="shared" si="16"/>
        <v>Retail</v>
      </c>
      <c r="AA209" s="1">
        <f t="shared" si="17"/>
        <v>0</v>
      </c>
      <c r="AB209">
        <f t="shared" si="19"/>
        <v>579.7432</v>
      </c>
      <c r="AC209" s="18">
        <f t="shared" si="18"/>
        <v>45552</v>
      </c>
    </row>
    <row r="210" spans="1:29">
      <c r="A210" t="s">
        <v>176</v>
      </c>
      <c r="B210">
        <v>132</v>
      </c>
      <c r="C210">
        <v>1</v>
      </c>
      <c r="D210" s="18">
        <v>45685</v>
      </c>
      <c r="E210" s="18">
        <v>45700</v>
      </c>
      <c r="F210" s="18">
        <v>45706</v>
      </c>
      <c r="G210" t="s">
        <v>49</v>
      </c>
      <c r="H210">
        <v>5</v>
      </c>
      <c r="I210" t="s">
        <v>177</v>
      </c>
      <c r="J210">
        <v>4428.88</v>
      </c>
      <c r="K210" t="s">
        <v>131</v>
      </c>
      <c r="L210">
        <v>3808.8368</v>
      </c>
      <c r="M210">
        <v>4428.88</v>
      </c>
      <c r="N210">
        <v>827.2</v>
      </c>
      <c r="O210">
        <v>711.39200000000005</v>
      </c>
      <c r="P210">
        <v>827.2</v>
      </c>
      <c r="Q210">
        <v>0.18677408283809904</v>
      </c>
      <c r="R210">
        <v>1</v>
      </c>
      <c r="S210">
        <v>2025</v>
      </c>
      <c r="T210">
        <v>2</v>
      </c>
      <c r="U210">
        <v>2025</v>
      </c>
      <c r="V210">
        <v>45751</v>
      </c>
      <c r="W210" t="s">
        <v>173</v>
      </c>
      <c r="X210">
        <v>2025</v>
      </c>
      <c r="Y210" t="str">
        <f t="shared" si="15"/>
        <v>México</v>
      </c>
      <c r="Z210" t="str">
        <f t="shared" si="16"/>
        <v>Retail</v>
      </c>
      <c r="AA210" s="1">
        <f t="shared" si="17"/>
        <v>0</v>
      </c>
      <c r="AB210">
        <f t="shared" si="19"/>
        <v>711.39200000000005</v>
      </c>
      <c r="AC210" s="18">
        <f t="shared" si="18"/>
        <v>45552</v>
      </c>
    </row>
    <row r="211" spans="1:29">
      <c r="A211" t="s">
        <v>176</v>
      </c>
      <c r="B211">
        <v>133</v>
      </c>
      <c r="C211">
        <v>1</v>
      </c>
      <c r="D211" s="18">
        <v>45685</v>
      </c>
      <c r="E211" s="18">
        <v>45675</v>
      </c>
      <c r="F211" s="18">
        <v>45679</v>
      </c>
      <c r="G211" t="s">
        <v>51</v>
      </c>
      <c r="H211">
        <v>5</v>
      </c>
      <c r="I211" t="s">
        <v>183</v>
      </c>
      <c r="J211">
        <v>8756.25</v>
      </c>
      <c r="K211" t="s">
        <v>131</v>
      </c>
      <c r="L211">
        <v>7530.375</v>
      </c>
      <c r="M211">
        <v>8756.25</v>
      </c>
      <c r="N211">
        <v>765</v>
      </c>
      <c r="O211">
        <v>657.9</v>
      </c>
      <c r="P211">
        <v>765</v>
      </c>
      <c r="Q211">
        <v>8.7366167023554597E-2</v>
      </c>
      <c r="R211">
        <v>1</v>
      </c>
      <c r="S211">
        <v>2025</v>
      </c>
      <c r="T211">
        <v>1</v>
      </c>
      <c r="U211">
        <v>2025</v>
      </c>
      <c r="V211">
        <v>45724</v>
      </c>
      <c r="W211" t="s">
        <v>150</v>
      </c>
      <c r="X211">
        <v>2025</v>
      </c>
      <c r="Y211" t="str">
        <f t="shared" si="15"/>
        <v>México</v>
      </c>
      <c r="Z211" t="str">
        <f t="shared" si="16"/>
        <v>Retail</v>
      </c>
      <c r="AA211" s="1">
        <f t="shared" si="17"/>
        <v>0</v>
      </c>
      <c r="AB211">
        <f t="shared" si="19"/>
        <v>657.9</v>
      </c>
      <c r="AC211" s="18">
        <f t="shared" si="18"/>
        <v>45552</v>
      </c>
    </row>
    <row r="212" spans="1:29">
      <c r="A212" t="s">
        <v>176</v>
      </c>
      <c r="B212">
        <v>134</v>
      </c>
      <c r="C212">
        <v>1</v>
      </c>
      <c r="D212" s="18">
        <v>45686</v>
      </c>
      <c r="E212" s="18">
        <v>45792</v>
      </c>
      <c r="F212" s="18">
        <v>45803</v>
      </c>
      <c r="G212" t="s">
        <v>49</v>
      </c>
      <c r="H212">
        <v>5</v>
      </c>
      <c r="I212" t="s">
        <v>182</v>
      </c>
      <c r="J212">
        <v>31868.5</v>
      </c>
      <c r="K212" t="s">
        <v>131</v>
      </c>
      <c r="L212">
        <v>27406.91</v>
      </c>
      <c r="M212">
        <v>31868.5</v>
      </c>
      <c r="N212">
        <v>4484.9799999999996</v>
      </c>
      <c r="O212">
        <v>3857.0827999999997</v>
      </c>
      <c r="P212">
        <v>4484.9799999999996</v>
      </c>
      <c r="Q212">
        <v>0.14073395359053609</v>
      </c>
      <c r="R212">
        <v>1</v>
      </c>
      <c r="S212">
        <v>2025</v>
      </c>
      <c r="T212">
        <v>5</v>
      </c>
      <c r="U212">
        <v>2025</v>
      </c>
      <c r="V212">
        <v>45848</v>
      </c>
      <c r="W212" t="s">
        <v>154</v>
      </c>
      <c r="X212">
        <v>2025</v>
      </c>
      <c r="Y212" t="str">
        <f t="shared" si="15"/>
        <v>México</v>
      </c>
      <c r="Z212" t="str">
        <f t="shared" si="16"/>
        <v>Retail</v>
      </c>
      <c r="AA212" s="1">
        <f t="shared" si="17"/>
        <v>0</v>
      </c>
      <c r="AB212">
        <f t="shared" si="19"/>
        <v>3857.0827999999997</v>
      </c>
      <c r="AC212" s="18">
        <f t="shared" si="18"/>
        <v>45552</v>
      </c>
    </row>
    <row r="213" spans="1:29">
      <c r="A213" t="s">
        <v>176</v>
      </c>
      <c r="B213">
        <v>135</v>
      </c>
      <c r="C213">
        <v>1</v>
      </c>
      <c r="D213" s="18">
        <v>45687</v>
      </c>
      <c r="E213" s="18">
        <v>45779</v>
      </c>
      <c r="F213" s="18">
        <v>45790</v>
      </c>
      <c r="G213" t="s">
        <v>43</v>
      </c>
      <c r="H213">
        <v>5</v>
      </c>
      <c r="J213">
        <v>97396</v>
      </c>
      <c r="K213" t="s">
        <v>131</v>
      </c>
      <c r="L213">
        <v>83760.56</v>
      </c>
      <c r="M213">
        <v>97396</v>
      </c>
      <c r="N213">
        <v>10209.200000000001</v>
      </c>
      <c r="O213">
        <v>8779.9120000000003</v>
      </c>
      <c r="P213">
        <v>10209.200000000001</v>
      </c>
      <c r="Q213">
        <v>0.10482155324653991</v>
      </c>
      <c r="R213">
        <v>1</v>
      </c>
      <c r="S213">
        <v>2025</v>
      </c>
      <c r="T213">
        <v>5</v>
      </c>
      <c r="U213">
        <v>2025</v>
      </c>
      <c r="V213">
        <v>45835</v>
      </c>
      <c r="W213" t="s">
        <v>152</v>
      </c>
      <c r="X213">
        <v>2025</v>
      </c>
      <c r="Y213" t="str">
        <f t="shared" si="15"/>
        <v>México</v>
      </c>
      <c r="Z213" t="str">
        <f t="shared" si="16"/>
        <v>IC</v>
      </c>
      <c r="AA213" s="1">
        <f t="shared" si="17"/>
        <v>0.5</v>
      </c>
      <c r="AB213">
        <f t="shared" si="19"/>
        <v>4389.9560000000001</v>
      </c>
      <c r="AC213" s="18">
        <f t="shared" si="18"/>
        <v>45624</v>
      </c>
    </row>
    <row r="214" spans="1:29">
      <c r="A214" t="s">
        <v>176</v>
      </c>
      <c r="B214">
        <v>136</v>
      </c>
      <c r="C214">
        <v>1</v>
      </c>
      <c r="D214" s="18">
        <v>45687</v>
      </c>
      <c r="E214" s="18">
        <v>45757</v>
      </c>
      <c r="F214" s="18">
        <v>45769</v>
      </c>
      <c r="G214" t="s">
        <v>49</v>
      </c>
      <c r="H214">
        <v>5</v>
      </c>
      <c r="I214" t="s">
        <v>182</v>
      </c>
      <c r="J214">
        <v>216317.35</v>
      </c>
      <c r="K214" t="s">
        <v>131</v>
      </c>
      <c r="L214">
        <v>186032.921</v>
      </c>
      <c r="M214">
        <v>216317.35</v>
      </c>
      <c r="N214">
        <v>8889.11</v>
      </c>
      <c r="O214">
        <v>7644.6346000000003</v>
      </c>
      <c r="P214">
        <v>8889.11</v>
      </c>
      <c r="Q214">
        <v>4.1092912796869968E-2</v>
      </c>
      <c r="R214">
        <v>1</v>
      </c>
      <c r="S214">
        <v>2025</v>
      </c>
      <c r="T214">
        <v>4</v>
      </c>
      <c r="U214">
        <v>2025</v>
      </c>
      <c r="V214">
        <v>45814</v>
      </c>
      <c r="W214" t="s">
        <v>152</v>
      </c>
      <c r="X214">
        <v>2025</v>
      </c>
      <c r="Y214" t="str">
        <f t="shared" si="15"/>
        <v>México</v>
      </c>
      <c r="Z214" t="str">
        <f t="shared" si="16"/>
        <v>Retail</v>
      </c>
      <c r="AA214" s="1">
        <f t="shared" si="17"/>
        <v>0</v>
      </c>
      <c r="AB214">
        <f t="shared" si="19"/>
        <v>7644.6346000000003</v>
      </c>
      <c r="AC214" s="18">
        <f t="shared" si="18"/>
        <v>45552</v>
      </c>
    </row>
    <row r="215" spans="1:29">
      <c r="A215" t="s">
        <v>176</v>
      </c>
      <c r="B215">
        <v>137</v>
      </c>
      <c r="C215">
        <v>1</v>
      </c>
      <c r="D215" s="18">
        <v>45687</v>
      </c>
      <c r="E215" s="18">
        <v>45702</v>
      </c>
      <c r="F215" s="18">
        <v>45718</v>
      </c>
      <c r="G215" t="s">
        <v>49</v>
      </c>
      <c r="H215">
        <v>5</v>
      </c>
      <c r="I215" t="s">
        <v>177</v>
      </c>
      <c r="J215">
        <v>44604.11</v>
      </c>
      <c r="K215" t="s">
        <v>131</v>
      </c>
      <c r="L215">
        <v>38359.534599999999</v>
      </c>
      <c r="M215">
        <v>44604.11</v>
      </c>
      <c r="N215">
        <v>11801.86</v>
      </c>
      <c r="O215">
        <v>10149.5996</v>
      </c>
      <c r="P215">
        <v>11801.86</v>
      </c>
      <c r="Q215">
        <v>0.26459131232525435</v>
      </c>
      <c r="R215">
        <v>1</v>
      </c>
      <c r="S215">
        <v>2025</v>
      </c>
      <c r="T215">
        <v>2</v>
      </c>
      <c r="U215">
        <v>2025</v>
      </c>
      <c r="V215">
        <v>45763</v>
      </c>
      <c r="W215" t="s">
        <v>173</v>
      </c>
      <c r="X215">
        <v>2025</v>
      </c>
      <c r="Y215" t="str">
        <f t="shared" si="15"/>
        <v>México</v>
      </c>
      <c r="Z215" t="str">
        <f t="shared" si="16"/>
        <v>Retail</v>
      </c>
      <c r="AA215" s="1">
        <f t="shared" si="17"/>
        <v>0</v>
      </c>
      <c r="AB215">
        <f t="shared" si="19"/>
        <v>10149.5996</v>
      </c>
      <c r="AC215" s="18">
        <f t="shared" si="18"/>
        <v>45552</v>
      </c>
    </row>
    <row r="216" spans="1:29">
      <c r="A216" t="s">
        <v>176</v>
      </c>
      <c r="B216">
        <v>138</v>
      </c>
      <c r="C216">
        <v>1</v>
      </c>
      <c r="D216" s="18">
        <v>45687</v>
      </c>
      <c r="E216" s="18">
        <v>45975</v>
      </c>
      <c r="F216" s="18">
        <v>45978</v>
      </c>
      <c r="G216" t="s">
        <v>51</v>
      </c>
      <c r="H216">
        <v>5</v>
      </c>
      <c r="I216" t="s">
        <v>184</v>
      </c>
      <c r="J216">
        <v>132324.54</v>
      </c>
      <c r="K216" t="s">
        <v>178</v>
      </c>
      <c r="L216">
        <v>6351.5779200000006</v>
      </c>
      <c r="M216">
        <v>7410.1742400000003</v>
      </c>
      <c r="N216">
        <v>31885.14</v>
      </c>
      <c r="O216">
        <v>1530.4867200000001</v>
      </c>
      <c r="P216">
        <v>1785.5678399999999</v>
      </c>
      <c r="Q216">
        <v>0.2409616538247554</v>
      </c>
      <c r="R216">
        <v>1</v>
      </c>
      <c r="S216">
        <v>2025</v>
      </c>
      <c r="T216">
        <v>11</v>
      </c>
      <c r="U216">
        <v>2025</v>
      </c>
      <c r="V216">
        <v>46023</v>
      </c>
      <c r="W216" t="s">
        <v>157</v>
      </c>
      <c r="X216">
        <v>2026</v>
      </c>
      <c r="Y216" t="str">
        <f t="shared" si="15"/>
        <v>México</v>
      </c>
      <c r="Z216" t="str">
        <f t="shared" si="16"/>
        <v>Retail</v>
      </c>
      <c r="AA216" s="1">
        <f t="shared" si="17"/>
        <v>0</v>
      </c>
      <c r="AB216">
        <f t="shared" si="19"/>
        <v>1530.4867200000001</v>
      </c>
      <c r="AC216" s="18">
        <f t="shared" si="18"/>
        <v>45552</v>
      </c>
    </row>
    <row r="217" spans="1:29">
      <c r="A217" t="s">
        <v>176</v>
      </c>
      <c r="B217">
        <v>139</v>
      </c>
      <c r="C217">
        <v>1</v>
      </c>
      <c r="D217" s="18">
        <v>45687</v>
      </c>
      <c r="E217" s="18">
        <v>45704</v>
      </c>
      <c r="F217" s="18">
        <v>45705</v>
      </c>
      <c r="G217" t="s">
        <v>51</v>
      </c>
      <c r="H217">
        <v>5</v>
      </c>
      <c r="I217" t="s">
        <v>183</v>
      </c>
      <c r="J217">
        <v>2232</v>
      </c>
      <c r="K217" t="s">
        <v>131</v>
      </c>
      <c r="L217">
        <v>1919.52</v>
      </c>
      <c r="M217">
        <v>2232</v>
      </c>
      <c r="N217">
        <v>190</v>
      </c>
      <c r="O217">
        <v>163.4</v>
      </c>
      <c r="P217">
        <v>190</v>
      </c>
      <c r="Q217">
        <v>8.5125448028673834E-2</v>
      </c>
      <c r="R217">
        <v>1</v>
      </c>
      <c r="S217">
        <v>2025</v>
      </c>
      <c r="T217">
        <v>2</v>
      </c>
      <c r="U217">
        <v>2025</v>
      </c>
      <c r="V217">
        <v>45750</v>
      </c>
      <c r="W217" t="s">
        <v>173</v>
      </c>
      <c r="X217">
        <v>2025</v>
      </c>
      <c r="Y217" t="str">
        <f t="shared" si="15"/>
        <v>México</v>
      </c>
      <c r="Z217" t="str">
        <f t="shared" si="16"/>
        <v>Retail</v>
      </c>
      <c r="AA217" s="1">
        <f t="shared" si="17"/>
        <v>0</v>
      </c>
      <c r="AB217">
        <f t="shared" si="19"/>
        <v>163.4</v>
      </c>
      <c r="AC217" s="18">
        <f t="shared" si="18"/>
        <v>45552</v>
      </c>
    </row>
    <row r="218" spans="1:29">
      <c r="A218" t="s">
        <v>176</v>
      </c>
      <c r="B218">
        <v>140</v>
      </c>
      <c r="C218">
        <v>1</v>
      </c>
      <c r="D218" s="18">
        <v>45688</v>
      </c>
      <c r="E218" s="18">
        <v>45650</v>
      </c>
      <c r="F218" s="18">
        <v>45654</v>
      </c>
      <c r="G218" t="s">
        <v>49</v>
      </c>
      <c r="H218">
        <v>5</v>
      </c>
      <c r="I218" t="s">
        <v>177</v>
      </c>
      <c r="J218">
        <v>23910.84</v>
      </c>
      <c r="K218" t="s">
        <v>131</v>
      </c>
      <c r="L218">
        <v>20563.322400000001</v>
      </c>
      <c r="M218">
        <v>23910.84</v>
      </c>
      <c r="N218">
        <v>2173.6799999999998</v>
      </c>
      <c r="O218">
        <v>1869.3647999999998</v>
      </c>
      <c r="P218">
        <v>2173.6799999999998</v>
      </c>
      <c r="Q218">
        <v>9.0907722187928142E-2</v>
      </c>
      <c r="R218">
        <v>1</v>
      </c>
      <c r="S218">
        <v>2025</v>
      </c>
      <c r="T218">
        <v>12</v>
      </c>
      <c r="U218">
        <v>2024</v>
      </c>
      <c r="V218">
        <v>45699</v>
      </c>
      <c r="W218" t="s">
        <v>164</v>
      </c>
      <c r="X218">
        <v>2025</v>
      </c>
      <c r="Y218" t="str">
        <f t="shared" si="15"/>
        <v>México</v>
      </c>
      <c r="Z218" t="str">
        <f t="shared" si="16"/>
        <v>Retail</v>
      </c>
      <c r="AA218" s="1">
        <f t="shared" si="17"/>
        <v>0</v>
      </c>
      <c r="AB218">
        <f t="shared" si="19"/>
        <v>1869.3647999999998</v>
      </c>
      <c r="AC218" s="18">
        <f t="shared" si="18"/>
        <v>45552</v>
      </c>
    </row>
    <row r="219" spans="1:29">
      <c r="A219" t="s">
        <v>176</v>
      </c>
      <c r="B219">
        <v>141</v>
      </c>
      <c r="C219">
        <v>1</v>
      </c>
      <c r="D219" s="18">
        <v>45688</v>
      </c>
      <c r="E219" s="18">
        <v>45689</v>
      </c>
      <c r="F219" s="18">
        <v>45696</v>
      </c>
      <c r="G219" t="s">
        <v>54</v>
      </c>
      <c r="H219">
        <v>5</v>
      </c>
      <c r="I219" t="s">
        <v>149</v>
      </c>
      <c r="J219">
        <v>3158.37</v>
      </c>
      <c r="K219" t="s">
        <v>151</v>
      </c>
      <c r="L219">
        <v>3158.37</v>
      </c>
      <c r="M219">
        <v>3663.7091999999998</v>
      </c>
      <c r="N219">
        <v>197.17</v>
      </c>
      <c r="O219">
        <v>197.17</v>
      </c>
      <c r="P219">
        <v>228.71719999999996</v>
      </c>
      <c r="Q219">
        <v>6.2427771287087958E-2</v>
      </c>
      <c r="R219">
        <v>1</v>
      </c>
      <c r="S219">
        <v>2025</v>
      </c>
      <c r="T219">
        <v>2</v>
      </c>
      <c r="U219">
        <v>2025</v>
      </c>
      <c r="V219">
        <v>45741</v>
      </c>
      <c r="W219" t="s">
        <v>150</v>
      </c>
      <c r="X219">
        <v>2025</v>
      </c>
      <c r="Y219" t="str">
        <f t="shared" si="15"/>
        <v>México</v>
      </c>
      <c r="Z219" t="str">
        <f t="shared" si="16"/>
        <v>Retail</v>
      </c>
      <c r="AA219" s="1">
        <f t="shared" si="17"/>
        <v>0.05</v>
      </c>
      <c r="AB219">
        <f t="shared" si="19"/>
        <v>187.3115</v>
      </c>
      <c r="AC219" s="18">
        <f t="shared" si="18"/>
        <v>45595</v>
      </c>
    </row>
    <row r="220" spans="1:29">
      <c r="A220" t="s">
        <v>176</v>
      </c>
      <c r="B220">
        <v>142</v>
      </c>
      <c r="C220">
        <v>0</v>
      </c>
      <c r="D220" s="18">
        <v>45689</v>
      </c>
      <c r="E220" s="18">
        <v>45781</v>
      </c>
      <c r="F220" s="18">
        <v>45798</v>
      </c>
      <c r="G220" t="s">
        <v>62</v>
      </c>
      <c r="H220">
        <v>5</v>
      </c>
      <c r="J220">
        <v>2425</v>
      </c>
      <c r="K220" t="s">
        <v>131</v>
      </c>
      <c r="L220">
        <v>2085.5</v>
      </c>
      <c r="M220">
        <v>2425</v>
      </c>
      <c r="N220">
        <v>35</v>
      </c>
      <c r="O220">
        <v>30.099999999999998</v>
      </c>
      <c r="P220">
        <v>35</v>
      </c>
      <c r="Q220">
        <v>1.4432989690721649E-2</v>
      </c>
      <c r="R220">
        <v>2</v>
      </c>
      <c r="S220">
        <v>2025</v>
      </c>
      <c r="T220">
        <v>5</v>
      </c>
      <c r="U220">
        <v>2025</v>
      </c>
      <c r="V220">
        <v>45843</v>
      </c>
      <c r="W220" t="s">
        <v>154</v>
      </c>
      <c r="X220">
        <v>2025</v>
      </c>
      <c r="Y220" t="str">
        <f t="shared" si="15"/>
        <v>México</v>
      </c>
      <c r="Z220" t="str">
        <f t="shared" si="16"/>
        <v>Retail</v>
      </c>
      <c r="AA220" s="1">
        <f t="shared" si="17"/>
        <v>0</v>
      </c>
      <c r="AB220">
        <f t="shared" si="19"/>
        <v>30.099999999999998</v>
      </c>
      <c r="AC220" s="18">
        <f t="shared" si="18"/>
        <v>45536</v>
      </c>
    </row>
    <row r="221" spans="1:29">
      <c r="A221" t="s">
        <v>176</v>
      </c>
      <c r="B221">
        <v>143</v>
      </c>
      <c r="C221">
        <v>1</v>
      </c>
      <c r="D221" s="18">
        <v>45692</v>
      </c>
      <c r="E221" s="18">
        <v>45683</v>
      </c>
      <c r="F221" s="18">
        <v>45685</v>
      </c>
      <c r="G221" t="s">
        <v>49</v>
      </c>
      <c r="H221">
        <v>6</v>
      </c>
      <c r="I221" t="s">
        <v>177</v>
      </c>
      <c r="J221">
        <v>4874.42</v>
      </c>
      <c r="K221" t="s">
        <v>151</v>
      </c>
      <c r="L221">
        <v>4874.42</v>
      </c>
      <c r="M221">
        <v>5654.3271999999997</v>
      </c>
      <c r="N221">
        <v>416.06</v>
      </c>
      <c r="O221">
        <v>416.06</v>
      </c>
      <c r="P221">
        <v>482.62959999999998</v>
      </c>
      <c r="Q221">
        <v>8.5355796176775897E-2</v>
      </c>
      <c r="R221">
        <v>2</v>
      </c>
      <c r="S221">
        <v>2025</v>
      </c>
      <c r="T221">
        <v>1</v>
      </c>
      <c r="U221">
        <v>2025</v>
      </c>
      <c r="V221">
        <v>45730</v>
      </c>
      <c r="W221" t="s">
        <v>150</v>
      </c>
      <c r="X221">
        <v>2025</v>
      </c>
      <c r="Y221" t="str">
        <f t="shared" si="15"/>
        <v>México</v>
      </c>
      <c r="Z221" t="str">
        <f t="shared" si="16"/>
        <v>Retail</v>
      </c>
      <c r="AA221" s="1">
        <f t="shared" si="17"/>
        <v>0</v>
      </c>
      <c r="AB221">
        <f t="shared" si="19"/>
        <v>416.06</v>
      </c>
      <c r="AC221" s="18">
        <f t="shared" si="18"/>
        <v>45552</v>
      </c>
    </row>
    <row r="222" spans="1:29">
      <c r="A222" t="s">
        <v>176</v>
      </c>
      <c r="B222">
        <v>144</v>
      </c>
      <c r="C222">
        <v>1</v>
      </c>
      <c r="D222" s="18">
        <v>45692</v>
      </c>
      <c r="E222" s="18">
        <v>45654</v>
      </c>
      <c r="F222" s="18">
        <v>45654</v>
      </c>
      <c r="G222" t="s">
        <v>49</v>
      </c>
      <c r="H222">
        <v>6</v>
      </c>
      <c r="I222" t="s">
        <v>177</v>
      </c>
      <c r="J222">
        <v>3993.6</v>
      </c>
      <c r="K222" t="s">
        <v>131</v>
      </c>
      <c r="L222">
        <v>3434.4960000000001</v>
      </c>
      <c r="M222">
        <v>3993.6</v>
      </c>
      <c r="N222">
        <v>360.96</v>
      </c>
      <c r="O222">
        <v>310.42559999999997</v>
      </c>
      <c r="P222">
        <v>360.96</v>
      </c>
      <c r="Q222">
        <v>9.0384615384615369E-2</v>
      </c>
      <c r="R222">
        <v>2</v>
      </c>
      <c r="S222">
        <v>2025</v>
      </c>
      <c r="T222">
        <v>12</v>
      </c>
      <c r="U222">
        <v>2024</v>
      </c>
      <c r="V222">
        <v>45699</v>
      </c>
      <c r="W222" t="s">
        <v>164</v>
      </c>
      <c r="X222">
        <v>2025</v>
      </c>
      <c r="Y222" t="str">
        <f t="shared" si="15"/>
        <v>México</v>
      </c>
      <c r="Z222" t="str">
        <f t="shared" si="16"/>
        <v>Retail</v>
      </c>
      <c r="AA222" s="1">
        <f t="shared" si="17"/>
        <v>0</v>
      </c>
      <c r="AB222">
        <f t="shared" si="19"/>
        <v>310.42559999999997</v>
      </c>
      <c r="AC222" s="18">
        <f t="shared" si="18"/>
        <v>45552</v>
      </c>
    </row>
    <row r="223" spans="1:29">
      <c r="A223" t="s">
        <v>176</v>
      </c>
      <c r="B223">
        <v>145</v>
      </c>
      <c r="C223">
        <v>1</v>
      </c>
      <c r="D223" s="18">
        <v>45692</v>
      </c>
      <c r="E223" s="18">
        <v>45636</v>
      </c>
      <c r="F223" s="18">
        <v>45636</v>
      </c>
      <c r="G223" t="s">
        <v>49</v>
      </c>
      <c r="H223">
        <v>6</v>
      </c>
      <c r="I223" t="s">
        <v>177</v>
      </c>
      <c r="J223">
        <v>4101.6000000000004</v>
      </c>
      <c r="K223" t="s">
        <v>151</v>
      </c>
      <c r="L223">
        <v>4101.6000000000004</v>
      </c>
      <c r="M223">
        <v>4757.8559999999998</v>
      </c>
      <c r="N223">
        <v>379.11</v>
      </c>
      <c r="O223">
        <v>379.11</v>
      </c>
      <c r="P223">
        <v>439.76759999999996</v>
      </c>
      <c r="Q223">
        <v>9.2429783499122287E-2</v>
      </c>
      <c r="R223">
        <v>2</v>
      </c>
      <c r="S223">
        <v>2025</v>
      </c>
      <c r="T223">
        <v>12</v>
      </c>
      <c r="U223">
        <v>2024</v>
      </c>
      <c r="V223">
        <v>45681</v>
      </c>
      <c r="W223" t="s">
        <v>157</v>
      </c>
      <c r="X223">
        <v>2025</v>
      </c>
      <c r="Y223" t="str">
        <f t="shared" si="15"/>
        <v>México</v>
      </c>
      <c r="Z223" t="str">
        <f t="shared" si="16"/>
        <v>Retail</v>
      </c>
      <c r="AA223" s="1">
        <f t="shared" si="17"/>
        <v>0</v>
      </c>
      <c r="AB223">
        <f t="shared" si="19"/>
        <v>379.11</v>
      </c>
      <c r="AC223" s="18">
        <f t="shared" si="18"/>
        <v>45552</v>
      </c>
    </row>
    <row r="224" spans="1:29">
      <c r="A224" t="s">
        <v>176</v>
      </c>
      <c r="B224">
        <v>146</v>
      </c>
      <c r="C224">
        <v>1</v>
      </c>
      <c r="D224" s="18">
        <v>45693</v>
      </c>
      <c r="E224" s="18">
        <v>45685</v>
      </c>
      <c r="F224" s="18">
        <v>45689</v>
      </c>
      <c r="G224" t="s">
        <v>34</v>
      </c>
      <c r="H224">
        <v>6</v>
      </c>
      <c r="J224">
        <v>10682.93</v>
      </c>
      <c r="K224" t="s">
        <v>131</v>
      </c>
      <c r="L224">
        <v>9187.3197999999993</v>
      </c>
      <c r="M224">
        <v>10682.93</v>
      </c>
      <c r="N224">
        <v>1066.69</v>
      </c>
      <c r="O224">
        <v>917.35340000000008</v>
      </c>
      <c r="P224">
        <v>1066.69</v>
      </c>
      <c r="Q224">
        <v>9.9849947533120612E-2</v>
      </c>
      <c r="R224">
        <v>2</v>
      </c>
      <c r="S224">
        <v>2025</v>
      </c>
      <c r="T224">
        <v>1</v>
      </c>
      <c r="U224">
        <v>2025</v>
      </c>
      <c r="V224">
        <v>45734</v>
      </c>
      <c r="W224" t="s">
        <v>150</v>
      </c>
      <c r="X224">
        <v>2025</v>
      </c>
      <c r="Y224" t="str">
        <f t="shared" si="15"/>
        <v>México</v>
      </c>
      <c r="Z224" t="str">
        <f t="shared" si="16"/>
        <v>IC</v>
      </c>
      <c r="AA224" s="1">
        <f t="shared" si="17"/>
        <v>0.5</v>
      </c>
      <c r="AB224">
        <f t="shared" si="19"/>
        <v>458.67670000000004</v>
      </c>
      <c r="AC224" s="18">
        <f t="shared" si="18"/>
        <v>45536</v>
      </c>
    </row>
    <row r="225" spans="1:29">
      <c r="A225" t="s">
        <v>176</v>
      </c>
      <c r="B225">
        <v>147</v>
      </c>
      <c r="C225">
        <v>1</v>
      </c>
      <c r="D225" s="18">
        <v>45693</v>
      </c>
      <c r="E225" s="18">
        <v>45685</v>
      </c>
      <c r="F225" s="18">
        <v>45689</v>
      </c>
      <c r="G225" t="s">
        <v>34</v>
      </c>
      <c r="H225">
        <v>6</v>
      </c>
      <c r="J225">
        <v>10540</v>
      </c>
      <c r="K225" t="s">
        <v>131</v>
      </c>
      <c r="L225">
        <v>9064.4</v>
      </c>
      <c r="M225">
        <v>10540</v>
      </c>
      <c r="N225">
        <v>923.76</v>
      </c>
      <c r="O225">
        <v>794.43359999999996</v>
      </c>
      <c r="P225">
        <v>923.76</v>
      </c>
      <c r="Q225">
        <v>8.7643263757115744E-2</v>
      </c>
      <c r="R225">
        <v>2</v>
      </c>
      <c r="S225">
        <v>2025</v>
      </c>
      <c r="T225">
        <v>1</v>
      </c>
      <c r="U225">
        <v>2025</v>
      </c>
      <c r="V225">
        <v>45734</v>
      </c>
      <c r="W225" t="s">
        <v>150</v>
      </c>
      <c r="X225">
        <v>2025</v>
      </c>
      <c r="Y225" t="str">
        <f t="shared" si="15"/>
        <v>México</v>
      </c>
      <c r="Z225" t="str">
        <f t="shared" si="16"/>
        <v>IC</v>
      </c>
      <c r="AA225" s="1">
        <f t="shared" si="17"/>
        <v>0.5</v>
      </c>
      <c r="AB225">
        <f t="shared" si="19"/>
        <v>397.21679999999998</v>
      </c>
      <c r="AC225" s="18">
        <f t="shared" si="18"/>
        <v>45536</v>
      </c>
    </row>
    <row r="226" spans="1:29">
      <c r="A226" t="s">
        <v>176</v>
      </c>
      <c r="B226">
        <v>148</v>
      </c>
      <c r="C226">
        <v>1</v>
      </c>
      <c r="D226" s="18">
        <v>45693</v>
      </c>
      <c r="E226" s="18">
        <v>45685</v>
      </c>
      <c r="F226" s="18">
        <v>45689</v>
      </c>
      <c r="G226" t="s">
        <v>34</v>
      </c>
      <c r="H226">
        <v>6</v>
      </c>
      <c r="J226">
        <v>7786</v>
      </c>
      <c r="K226" t="s">
        <v>131</v>
      </c>
      <c r="L226">
        <v>6695.96</v>
      </c>
      <c r="M226">
        <v>7786</v>
      </c>
      <c r="N226">
        <v>639.20000000000005</v>
      </c>
      <c r="O226">
        <v>549.71199999999999</v>
      </c>
      <c r="P226">
        <v>639.20000000000005</v>
      </c>
      <c r="Q226">
        <v>8.2096069868995633E-2</v>
      </c>
      <c r="R226">
        <v>2</v>
      </c>
      <c r="S226">
        <v>2025</v>
      </c>
      <c r="T226">
        <v>1</v>
      </c>
      <c r="U226">
        <v>2025</v>
      </c>
      <c r="V226">
        <v>45734</v>
      </c>
      <c r="W226" t="s">
        <v>150</v>
      </c>
      <c r="X226">
        <v>2025</v>
      </c>
      <c r="Y226" t="str">
        <f t="shared" si="15"/>
        <v>México</v>
      </c>
      <c r="Z226" t="str">
        <f t="shared" si="16"/>
        <v>IC</v>
      </c>
      <c r="AA226" s="1">
        <f t="shared" si="17"/>
        <v>0.5</v>
      </c>
      <c r="AB226">
        <f t="shared" si="19"/>
        <v>274.85599999999999</v>
      </c>
      <c r="AC226" s="18">
        <f t="shared" si="18"/>
        <v>45536</v>
      </c>
    </row>
    <row r="227" spans="1:29">
      <c r="A227" t="s">
        <v>176</v>
      </c>
      <c r="B227">
        <v>149</v>
      </c>
      <c r="C227">
        <v>1</v>
      </c>
      <c r="D227" s="18">
        <v>45693</v>
      </c>
      <c r="E227" s="18">
        <v>45816</v>
      </c>
      <c r="F227" s="18">
        <v>45838</v>
      </c>
      <c r="G227" t="s">
        <v>49</v>
      </c>
      <c r="H227">
        <v>6</v>
      </c>
      <c r="I227" t="s">
        <v>182</v>
      </c>
      <c r="J227">
        <v>46703.1</v>
      </c>
      <c r="K227" t="s">
        <v>131</v>
      </c>
      <c r="L227">
        <v>40164.665999999997</v>
      </c>
      <c r="M227">
        <v>46703.1</v>
      </c>
      <c r="N227">
        <v>6451.94</v>
      </c>
      <c r="O227">
        <v>5548.6683999999996</v>
      </c>
      <c r="P227">
        <v>6451.94</v>
      </c>
      <c r="Q227">
        <v>0.13814800302335392</v>
      </c>
      <c r="R227">
        <v>2</v>
      </c>
      <c r="S227">
        <v>2025</v>
      </c>
      <c r="T227">
        <v>6</v>
      </c>
      <c r="U227">
        <v>2025</v>
      </c>
      <c r="V227">
        <v>45883</v>
      </c>
      <c r="W227" t="s">
        <v>160</v>
      </c>
      <c r="X227">
        <v>2025</v>
      </c>
      <c r="Y227" t="str">
        <f t="shared" si="15"/>
        <v>México</v>
      </c>
      <c r="Z227" t="str">
        <f t="shared" si="16"/>
        <v>Retail</v>
      </c>
      <c r="AA227" s="1">
        <f t="shared" si="17"/>
        <v>0</v>
      </c>
      <c r="AB227">
        <f t="shared" si="19"/>
        <v>5548.6683999999996</v>
      </c>
      <c r="AC227" s="18">
        <f t="shared" si="18"/>
        <v>45552</v>
      </c>
    </row>
    <row r="228" spans="1:29">
      <c r="A228" t="s">
        <v>176</v>
      </c>
      <c r="B228">
        <v>150</v>
      </c>
      <c r="C228">
        <v>1</v>
      </c>
      <c r="D228" s="18">
        <v>45693</v>
      </c>
      <c r="E228" s="18">
        <v>45755</v>
      </c>
      <c r="F228" s="18">
        <v>45767</v>
      </c>
      <c r="G228" t="s">
        <v>51</v>
      </c>
      <c r="H228">
        <v>6</v>
      </c>
      <c r="I228" t="s">
        <v>183</v>
      </c>
      <c r="J228">
        <v>79382.05</v>
      </c>
      <c r="K228" t="s">
        <v>131</v>
      </c>
      <c r="L228">
        <v>68268.562999999995</v>
      </c>
      <c r="M228">
        <v>79382.05</v>
      </c>
      <c r="N228">
        <v>10771.53</v>
      </c>
      <c r="O228">
        <v>9263.515800000001</v>
      </c>
      <c r="P228">
        <v>10771.53</v>
      </c>
      <c r="Q228">
        <v>0.1356922629234191</v>
      </c>
      <c r="R228">
        <v>2</v>
      </c>
      <c r="S228">
        <v>2025</v>
      </c>
      <c r="T228">
        <v>4</v>
      </c>
      <c r="U228">
        <v>2025</v>
      </c>
      <c r="V228">
        <v>45812</v>
      </c>
      <c r="W228" t="s">
        <v>152</v>
      </c>
      <c r="X228">
        <v>2025</v>
      </c>
      <c r="Y228" t="str">
        <f t="shared" si="15"/>
        <v>México</v>
      </c>
      <c r="Z228" t="str">
        <f t="shared" si="16"/>
        <v>Retail</v>
      </c>
      <c r="AA228" s="1">
        <f t="shared" si="17"/>
        <v>0</v>
      </c>
      <c r="AB228">
        <f t="shared" si="19"/>
        <v>9263.515800000001</v>
      </c>
      <c r="AC228" s="18">
        <f t="shared" si="18"/>
        <v>45552</v>
      </c>
    </row>
    <row r="229" spans="1:29">
      <c r="A229" t="s">
        <v>176</v>
      </c>
      <c r="B229">
        <v>151</v>
      </c>
      <c r="C229">
        <v>1</v>
      </c>
      <c r="D229" s="18">
        <v>45698</v>
      </c>
      <c r="E229" s="18">
        <v>45814</v>
      </c>
      <c r="F229" s="18">
        <v>45823</v>
      </c>
      <c r="G229" t="s">
        <v>35</v>
      </c>
      <c r="H229">
        <v>7</v>
      </c>
      <c r="J229">
        <v>30644.639999999999</v>
      </c>
      <c r="K229" t="s">
        <v>151</v>
      </c>
      <c r="L229">
        <v>30644.639999999999</v>
      </c>
      <c r="M229">
        <v>35547.782399999996</v>
      </c>
      <c r="N229">
        <v>1686.66</v>
      </c>
      <c r="O229">
        <v>1686.66</v>
      </c>
      <c r="P229">
        <v>1956.5255999999999</v>
      </c>
      <c r="Q229">
        <v>5.5039315195087951E-2</v>
      </c>
      <c r="R229">
        <v>2</v>
      </c>
      <c r="S229">
        <v>2025</v>
      </c>
      <c r="T229">
        <v>6</v>
      </c>
      <c r="U229">
        <v>2025</v>
      </c>
      <c r="V229">
        <v>45868</v>
      </c>
      <c r="W229" t="s">
        <v>154</v>
      </c>
      <c r="X229">
        <v>2025</v>
      </c>
      <c r="Y229" t="str">
        <f t="shared" si="15"/>
        <v>México</v>
      </c>
      <c r="Z229" t="str">
        <f t="shared" si="16"/>
        <v>IC</v>
      </c>
      <c r="AA229" s="1">
        <f t="shared" si="17"/>
        <v>0.5</v>
      </c>
      <c r="AB229">
        <f t="shared" si="19"/>
        <v>843.33</v>
      </c>
      <c r="AC229" s="18">
        <f t="shared" si="18"/>
        <v>45665</v>
      </c>
    </row>
    <row r="230" spans="1:29">
      <c r="A230" t="s">
        <v>176</v>
      </c>
      <c r="B230">
        <v>152</v>
      </c>
      <c r="C230">
        <v>1</v>
      </c>
      <c r="D230" s="18">
        <v>45698</v>
      </c>
      <c r="E230" s="18">
        <v>45701</v>
      </c>
      <c r="F230" s="18">
        <v>45708</v>
      </c>
      <c r="G230" t="s">
        <v>49</v>
      </c>
      <c r="H230">
        <v>7</v>
      </c>
      <c r="I230" t="s">
        <v>177</v>
      </c>
      <c r="J230">
        <v>2949</v>
      </c>
      <c r="K230" t="s">
        <v>131</v>
      </c>
      <c r="L230">
        <v>2536.14</v>
      </c>
      <c r="M230">
        <v>2949</v>
      </c>
      <c r="N230">
        <v>0</v>
      </c>
      <c r="O230">
        <v>0</v>
      </c>
      <c r="P230">
        <v>0</v>
      </c>
      <c r="Q230">
        <v>0</v>
      </c>
      <c r="R230">
        <v>2</v>
      </c>
      <c r="S230">
        <v>2025</v>
      </c>
      <c r="T230">
        <v>2</v>
      </c>
      <c r="U230">
        <v>2025</v>
      </c>
      <c r="V230">
        <v>45753</v>
      </c>
      <c r="W230" t="s">
        <v>173</v>
      </c>
      <c r="X230">
        <v>2025</v>
      </c>
      <c r="Y230" t="str">
        <f t="shared" si="15"/>
        <v>México</v>
      </c>
      <c r="Z230" t="str">
        <f t="shared" si="16"/>
        <v>Retail</v>
      </c>
      <c r="AA230" s="1">
        <f t="shared" si="17"/>
        <v>0</v>
      </c>
      <c r="AB230">
        <f t="shared" si="19"/>
        <v>0</v>
      </c>
      <c r="AC230" s="18">
        <f t="shared" si="18"/>
        <v>45552</v>
      </c>
    </row>
    <row r="231" spans="1:29">
      <c r="A231" t="s">
        <v>176</v>
      </c>
      <c r="B231">
        <v>153</v>
      </c>
      <c r="C231">
        <v>0</v>
      </c>
      <c r="D231" s="18">
        <v>45698</v>
      </c>
      <c r="E231" s="18">
        <v>46010</v>
      </c>
      <c r="F231" s="18">
        <v>46027</v>
      </c>
      <c r="G231" t="s">
        <v>39</v>
      </c>
      <c r="H231">
        <v>7</v>
      </c>
      <c r="J231">
        <v>51174.21</v>
      </c>
      <c r="K231" t="s">
        <v>131</v>
      </c>
      <c r="L231">
        <v>44009.820599999999</v>
      </c>
      <c r="M231">
        <v>51174.21</v>
      </c>
      <c r="N231">
        <v>4777.42</v>
      </c>
      <c r="O231">
        <v>4108.5811999999996</v>
      </c>
      <c r="P231">
        <v>4777.42</v>
      </c>
      <c r="Q231">
        <v>9.3356008817722824E-2</v>
      </c>
      <c r="R231">
        <v>2</v>
      </c>
      <c r="S231">
        <v>2025</v>
      </c>
      <c r="T231">
        <v>12</v>
      </c>
      <c r="U231">
        <v>2025</v>
      </c>
      <c r="V231">
        <v>46072</v>
      </c>
      <c r="W231" t="s">
        <v>164</v>
      </c>
      <c r="X231">
        <v>2026</v>
      </c>
      <c r="Y231" t="str">
        <f t="shared" si="15"/>
        <v>México</v>
      </c>
      <c r="Z231" t="str">
        <f t="shared" si="16"/>
        <v>IC</v>
      </c>
      <c r="AA231" s="1">
        <f t="shared" si="17"/>
        <v>0.5</v>
      </c>
      <c r="AB231">
        <f t="shared" si="19"/>
        <v>2054.2905999999998</v>
      </c>
      <c r="AC231" s="18">
        <f t="shared" si="18"/>
        <v>45677</v>
      </c>
    </row>
    <row r="232" spans="1:29">
      <c r="A232" t="s">
        <v>176</v>
      </c>
      <c r="B232">
        <v>154</v>
      </c>
      <c r="C232">
        <v>1</v>
      </c>
      <c r="D232" s="18">
        <v>45699</v>
      </c>
      <c r="E232" s="18">
        <v>45758</v>
      </c>
      <c r="F232" s="18">
        <v>45767</v>
      </c>
      <c r="G232" t="s">
        <v>54</v>
      </c>
      <c r="H232">
        <v>7</v>
      </c>
      <c r="I232" t="s">
        <v>149</v>
      </c>
      <c r="J232">
        <v>38152.959999999999</v>
      </c>
      <c r="K232" t="s">
        <v>131</v>
      </c>
      <c r="L232">
        <v>32811.545599999998</v>
      </c>
      <c r="M232">
        <v>38152.959999999999</v>
      </c>
      <c r="N232">
        <v>4490.6499999999996</v>
      </c>
      <c r="O232">
        <v>3861.9589999999998</v>
      </c>
      <c r="P232">
        <v>4490.6499999999996</v>
      </c>
      <c r="Q232">
        <v>0.11770122160901803</v>
      </c>
      <c r="R232">
        <v>2</v>
      </c>
      <c r="S232">
        <v>2025</v>
      </c>
      <c r="T232">
        <v>4</v>
      </c>
      <c r="U232">
        <v>2025</v>
      </c>
      <c r="V232">
        <v>45812</v>
      </c>
      <c r="W232" t="s">
        <v>152</v>
      </c>
      <c r="X232">
        <v>2025</v>
      </c>
      <c r="Y232" t="str">
        <f t="shared" si="15"/>
        <v>México</v>
      </c>
      <c r="Z232" t="str">
        <f t="shared" si="16"/>
        <v>Retail</v>
      </c>
      <c r="AA232" s="1">
        <f t="shared" si="17"/>
        <v>0.05</v>
      </c>
      <c r="AB232">
        <f t="shared" si="19"/>
        <v>3668.86105</v>
      </c>
      <c r="AC232" s="18">
        <f t="shared" si="18"/>
        <v>45595</v>
      </c>
    </row>
    <row r="233" spans="1:29">
      <c r="A233" t="s">
        <v>176</v>
      </c>
      <c r="B233">
        <v>155</v>
      </c>
      <c r="C233">
        <v>0</v>
      </c>
      <c r="D233" s="18">
        <v>45699</v>
      </c>
      <c r="E233" s="18">
        <v>45738</v>
      </c>
      <c r="F233" s="18">
        <v>45744</v>
      </c>
      <c r="G233" t="s">
        <v>43</v>
      </c>
      <c r="H233">
        <v>7</v>
      </c>
      <c r="J233">
        <v>15081</v>
      </c>
      <c r="K233" t="s">
        <v>131</v>
      </c>
      <c r="L233">
        <v>12969.66</v>
      </c>
      <c r="M233">
        <v>15081</v>
      </c>
      <c r="N233">
        <v>1906.74</v>
      </c>
      <c r="O233">
        <v>1639.7963999999999</v>
      </c>
      <c r="P233">
        <v>1906.74</v>
      </c>
      <c r="Q233">
        <v>0.12643326039387309</v>
      </c>
      <c r="R233">
        <v>2</v>
      </c>
      <c r="S233">
        <v>2025</v>
      </c>
      <c r="T233">
        <v>3</v>
      </c>
      <c r="U233">
        <v>2025</v>
      </c>
      <c r="V233">
        <v>45789</v>
      </c>
      <c r="W233" t="s">
        <v>172</v>
      </c>
      <c r="X233">
        <v>2025</v>
      </c>
      <c r="Y233" t="str">
        <f t="shared" si="15"/>
        <v>México</v>
      </c>
      <c r="Z233" t="str">
        <f t="shared" si="16"/>
        <v>IC</v>
      </c>
      <c r="AA233" s="1">
        <f t="shared" si="17"/>
        <v>0.5</v>
      </c>
      <c r="AB233">
        <f t="shared" si="19"/>
        <v>819.89819999999997</v>
      </c>
      <c r="AC233" s="18">
        <f t="shared" si="18"/>
        <v>45624</v>
      </c>
    </row>
    <row r="234" spans="1:29">
      <c r="A234" t="s">
        <v>176</v>
      </c>
      <c r="B234">
        <v>156</v>
      </c>
      <c r="C234">
        <v>1</v>
      </c>
      <c r="D234" s="18">
        <v>45699</v>
      </c>
      <c r="E234" s="18">
        <v>45806</v>
      </c>
      <c r="F234" s="18">
        <v>45821</v>
      </c>
      <c r="G234" t="s">
        <v>54</v>
      </c>
      <c r="H234">
        <v>7</v>
      </c>
      <c r="I234" t="s">
        <v>149</v>
      </c>
      <c r="J234">
        <v>1669499.85</v>
      </c>
      <c r="K234" t="s">
        <v>178</v>
      </c>
      <c r="L234">
        <v>80135.992800000007</v>
      </c>
      <c r="M234">
        <v>93491.991600000008</v>
      </c>
      <c r="N234">
        <v>197007.4</v>
      </c>
      <c r="O234">
        <v>9456.3552</v>
      </c>
      <c r="P234">
        <v>11032.4144</v>
      </c>
      <c r="Q234">
        <v>0.11800384408540078</v>
      </c>
      <c r="R234">
        <v>2</v>
      </c>
      <c r="S234">
        <v>2025</v>
      </c>
      <c r="T234">
        <v>5</v>
      </c>
      <c r="U234">
        <v>2025</v>
      </c>
      <c r="V234">
        <v>45866</v>
      </c>
      <c r="W234" t="s">
        <v>154</v>
      </c>
      <c r="X234">
        <v>2025</v>
      </c>
      <c r="Y234" t="str">
        <f t="shared" si="15"/>
        <v>México</v>
      </c>
      <c r="Z234" t="str">
        <f t="shared" si="16"/>
        <v>Retail</v>
      </c>
      <c r="AA234" s="1">
        <f t="shared" si="17"/>
        <v>0.05</v>
      </c>
      <c r="AB234">
        <f t="shared" si="19"/>
        <v>8983.5374400000001</v>
      </c>
      <c r="AC234" s="18">
        <f t="shared" si="18"/>
        <v>45595</v>
      </c>
    </row>
    <row r="235" spans="1:29">
      <c r="A235" t="s">
        <v>176</v>
      </c>
      <c r="B235">
        <v>157</v>
      </c>
      <c r="C235">
        <v>1</v>
      </c>
      <c r="D235" s="18">
        <v>45700</v>
      </c>
      <c r="E235" s="18">
        <v>46010</v>
      </c>
      <c r="F235" s="18">
        <v>46020</v>
      </c>
      <c r="G235" t="s">
        <v>45</v>
      </c>
      <c r="H235">
        <v>7</v>
      </c>
      <c r="J235">
        <v>103134.33</v>
      </c>
      <c r="K235" t="s">
        <v>131</v>
      </c>
      <c r="L235">
        <v>88695.523799999995</v>
      </c>
      <c r="M235">
        <v>103134.33</v>
      </c>
      <c r="N235">
        <v>16868.09</v>
      </c>
      <c r="O235">
        <v>14506.5574</v>
      </c>
      <c r="P235">
        <v>16868.09</v>
      </c>
      <c r="Q235">
        <v>0.16355456034862495</v>
      </c>
      <c r="R235">
        <v>2</v>
      </c>
      <c r="S235">
        <v>2025</v>
      </c>
      <c r="T235">
        <v>12</v>
      </c>
      <c r="U235">
        <v>2025</v>
      </c>
      <c r="V235">
        <v>46065</v>
      </c>
      <c r="W235" t="s">
        <v>164</v>
      </c>
      <c r="X235">
        <v>2026</v>
      </c>
      <c r="Y235" t="str">
        <f t="shared" si="15"/>
        <v>México</v>
      </c>
      <c r="Z235" t="str">
        <f t="shared" si="16"/>
        <v>IC</v>
      </c>
      <c r="AA235" s="1">
        <f t="shared" si="17"/>
        <v>0.75</v>
      </c>
      <c r="AB235">
        <f t="shared" si="19"/>
        <v>3626.6393499999995</v>
      </c>
      <c r="AC235" s="18">
        <f t="shared" si="18"/>
        <v>45536</v>
      </c>
    </row>
    <row r="236" spans="1:29">
      <c r="A236" t="s">
        <v>176</v>
      </c>
      <c r="B236">
        <v>158</v>
      </c>
      <c r="C236">
        <v>1</v>
      </c>
      <c r="D236" s="18">
        <v>45700</v>
      </c>
      <c r="E236" s="18">
        <v>45809</v>
      </c>
      <c r="F236" s="18">
        <v>45838</v>
      </c>
      <c r="G236" t="s">
        <v>49</v>
      </c>
      <c r="H236">
        <v>7</v>
      </c>
      <c r="I236" t="s">
        <v>177</v>
      </c>
      <c r="J236">
        <v>35538.559999999998</v>
      </c>
      <c r="K236" t="s">
        <v>151</v>
      </c>
      <c r="L236">
        <v>35538.559999999998</v>
      </c>
      <c r="M236">
        <v>41224.729599999991</v>
      </c>
      <c r="N236">
        <v>5337.36</v>
      </c>
      <c r="O236">
        <v>5337.36</v>
      </c>
      <c r="P236">
        <v>6191.3375999999989</v>
      </c>
      <c r="Q236">
        <v>0.15018503844837833</v>
      </c>
      <c r="R236">
        <v>2</v>
      </c>
      <c r="S236">
        <v>2025</v>
      </c>
      <c r="T236">
        <v>6</v>
      </c>
      <c r="U236">
        <v>2025</v>
      </c>
      <c r="V236">
        <v>45883</v>
      </c>
      <c r="W236" t="s">
        <v>160</v>
      </c>
      <c r="X236">
        <v>2025</v>
      </c>
      <c r="Y236" t="str">
        <f t="shared" si="15"/>
        <v>México</v>
      </c>
      <c r="Z236" t="str">
        <f t="shared" si="16"/>
        <v>Retail</v>
      </c>
      <c r="AA236" s="1">
        <f t="shared" si="17"/>
        <v>0</v>
      </c>
      <c r="AB236">
        <f t="shared" si="19"/>
        <v>5337.36</v>
      </c>
      <c r="AC236" s="18">
        <f t="shared" si="18"/>
        <v>45552</v>
      </c>
    </row>
    <row r="237" spans="1:29">
      <c r="A237" t="s">
        <v>176</v>
      </c>
      <c r="B237">
        <v>159</v>
      </c>
      <c r="C237">
        <v>1</v>
      </c>
      <c r="D237" s="18">
        <v>45700</v>
      </c>
      <c r="E237" s="18">
        <v>45709</v>
      </c>
      <c r="F237" s="18">
        <v>45719</v>
      </c>
      <c r="G237" t="s">
        <v>60</v>
      </c>
      <c r="H237">
        <v>7</v>
      </c>
      <c r="J237">
        <v>5500</v>
      </c>
      <c r="K237" t="s">
        <v>151</v>
      </c>
      <c r="L237">
        <v>5500</v>
      </c>
      <c r="M237">
        <v>6380</v>
      </c>
      <c r="N237">
        <v>2310</v>
      </c>
      <c r="O237">
        <v>2310</v>
      </c>
      <c r="P237">
        <v>2679.6</v>
      </c>
      <c r="Q237">
        <v>0.42</v>
      </c>
      <c r="R237">
        <v>2</v>
      </c>
      <c r="S237">
        <v>2025</v>
      </c>
      <c r="T237">
        <v>2</v>
      </c>
      <c r="U237">
        <v>2025</v>
      </c>
      <c r="V237">
        <v>45764</v>
      </c>
      <c r="W237" t="s">
        <v>173</v>
      </c>
      <c r="X237">
        <v>2025</v>
      </c>
      <c r="Y237" t="str">
        <f t="shared" si="15"/>
        <v>México</v>
      </c>
      <c r="Z237" t="str">
        <f t="shared" si="16"/>
        <v>Retail</v>
      </c>
      <c r="AA237" s="1">
        <f t="shared" si="17"/>
        <v>0</v>
      </c>
      <c r="AB237">
        <f t="shared" si="19"/>
        <v>2310</v>
      </c>
      <c r="AC237" s="18">
        <f t="shared" si="18"/>
        <v>45635</v>
      </c>
    </row>
    <row r="238" spans="1:29">
      <c r="A238" t="s">
        <v>176</v>
      </c>
      <c r="B238">
        <v>160</v>
      </c>
      <c r="C238">
        <v>1</v>
      </c>
      <c r="D238" s="18">
        <v>45700</v>
      </c>
      <c r="E238" s="18">
        <v>45758</v>
      </c>
      <c r="F238" s="18">
        <v>45758</v>
      </c>
      <c r="G238" t="s">
        <v>35</v>
      </c>
      <c r="H238">
        <v>7</v>
      </c>
      <c r="J238">
        <v>3471.84</v>
      </c>
      <c r="K238" t="s">
        <v>131</v>
      </c>
      <c r="L238">
        <v>2985.7824000000001</v>
      </c>
      <c r="M238">
        <v>3471.84</v>
      </c>
      <c r="N238">
        <v>135.28</v>
      </c>
      <c r="O238">
        <v>116.3408</v>
      </c>
      <c r="P238">
        <v>135.28</v>
      </c>
      <c r="Q238">
        <v>3.8964929259412875E-2</v>
      </c>
      <c r="R238">
        <v>2</v>
      </c>
      <c r="S238">
        <v>2025</v>
      </c>
      <c r="T238">
        <v>4</v>
      </c>
      <c r="U238">
        <v>2025</v>
      </c>
      <c r="V238">
        <v>45803</v>
      </c>
      <c r="W238" t="s">
        <v>172</v>
      </c>
      <c r="X238">
        <v>2025</v>
      </c>
      <c r="Y238" t="str">
        <f t="shared" si="15"/>
        <v>México</v>
      </c>
      <c r="Z238" t="str">
        <f t="shared" si="16"/>
        <v>IC</v>
      </c>
      <c r="AA238" s="1">
        <f t="shared" si="17"/>
        <v>0.5</v>
      </c>
      <c r="AB238">
        <f t="shared" si="19"/>
        <v>58.170400000000001</v>
      </c>
      <c r="AC238" s="18">
        <f t="shared" si="18"/>
        <v>45665</v>
      </c>
    </row>
    <row r="239" spans="1:29">
      <c r="A239" t="s">
        <v>176</v>
      </c>
      <c r="B239">
        <v>161</v>
      </c>
      <c r="C239">
        <v>1</v>
      </c>
      <c r="D239" s="18">
        <v>45700</v>
      </c>
      <c r="E239" s="18">
        <v>45853</v>
      </c>
      <c r="F239" s="18">
        <v>45859</v>
      </c>
      <c r="G239" t="s">
        <v>35</v>
      </c>
      <c r="H239">
        <v>7</v>
      </c>
      <c r="J239">
        <v>6759</v>
      </c>
      <c r="K239" t="s">
        <v>131</v>
      </c>
      <c r="L239">
        <v>5812.74</v>
      </c>
      <c r="M239">
        <v>6759</v>
      </c>
      <c r="N239">
        <v>227.94</v>
      </c>
      <c r="O239">
        <v>196.0284</v>
      </c>
      <c r="P239">
        <v>227.94</v>
      </c>
      <c r="Q239">
        <v>3.3723923657345764E-2</v>
      </c>
      <c r="R239">
        <v>2</v>
      </c>
      <c r="S239">
        <v>2025</v>
      </c>
      <c r="T239">
        <v>7</v>
      </c>
      <c r="U239">
        <v>2025</v>
      </c>
      <c r="V239">
        <v>45904</v>
      </c>
      <c r="W239" t="s">
        <v>153</v>
      </c>
      <c r="X239">
        <v>2025</v>
      </c>
      <c r="Y239" t="str">
        <f t="shared" si="15"/>
        <v>México</v>
      </c>
      <c r="Z239" t="str">
        <f t="shared" si="16"/>
        <v>IC</v>
      </c>
      <c r="AA239" s="1">
        <f t="shared" si="17"/>
        <v>0.5</v>
      </c>
      <c r="AB239">
        <f t="shared" si="19"/>
        <v>98.014200000000002</v>
      </c>
      <c r="AC239" s="18">
        <f t="shared" si="18"/>
        <v>45665</v>
      </c>
    </row>
    <row r="240" spans="1:29">
      <c r="A240" t="s">
        <v>176</v>
      </c>
      <c r="B240">
        <v>162</v>
      </c>
      <c r="C240">
        <v>1</v>
      </c>
      <c r="D240" s="18">
        <v>45701</v>
      </c>
      <c r="E240" s="18">
        <v>45798</v>
      </c>
      <c r="F240" s="18">
        <v>45804</v>
      </c>
      <c r="G240" t="s">
        <v>35</v>
      </c>
      <c r="H240">
        <v>7</v>
      </c>
      <c r="J240">
        <v>5106.96</v>
      </c>
      <c r="K240" t="s">
        <v>131</v>
      </c>
      <c r="L240">
        <v>4391.9856</v>
      </c>
      <c r="M240">
        <v>5106.96</v>
      </c>
      <c r="N240">
        <v>408.9</v>
      </c>
      <c r="O240">
        <v>351.654</v>
      </c>
      <c r="P240">
        <v>408.9</v>
      </c>
      <c r="Q240">
        <v>8.0067202406128107E-2</v>
      </c>
      <c r="R240">
        <v>2</v>
      </c>
      <c r="S240">
        <v>2025</v>
      </c>
      <c r="T240">
        <v>5</v>
      </c>
      <c r="U240">
        <v>2025</v>
      </c>
      <c r="V240">
        <v>45849</v>
      </c>
      <c r="W240" t="s">
        <v>154</v>
      </c>
      <c r="X240">
        <v>2025</v>
      </c>
      <c r="Y240" t="str">
        <f t="shared" si="15"/>
        <v>México</v>
      </c>
      <c r="Z240" t="str">
        <f t="shared" si="16"/>
        <v>IC</v>
      </c>
      <c r="AA240" s="1">
        <f t="shared" si="17"/>
        <v>0.5</v>
      </c>
      <c r="AB240">
        <f t="shared" si="19"/>
        <v>175.827</v>
      </c>
      <c r="AC240" s="18">
        <f t="shared" si="18"/>
        <v>45665</v>
      </c>
    </row>
    <row r="241" spans="1:29">
      <c r="A241" t="s">
        <v>176</v>
      </c>
      <c r="B241">
        <v>163</v>
      </c>
      <c r="C241">
        <v>0</v>
      </c>
      <c r="D241" s="18">
        <v>45701</v>
      </c>
      <c r="E241" s="18">
        <v>45832</v>
      </c>
      <c r="F241" s="18">
        <v>45854</v>
      </c>
      <c r="G241" t="s">
        <v>49</v>
      </c>
      <c r="H241">
        <v>7</v>
      </c>
      <c r="I241" t="s">
        <v>182</v>
      </c>
      <c r="J241">
        <v>51132.62</v>
      </c>
      <c r="K241" t="s">
        <v>151</v>
      </c>
      <c r="L241">
        <v>51132.62</v>
      </c>
      <c r="M241">
        <v>59313.839200000002</v>
      </c>
      <c r="N241">
        <v>5358.78</v>
      </c>
      <c r="O241">
        <v>5358.78</v>
      </c>
      <c r="P241">
        <v>6216.1847999999991</v>
      </c>
      <c r="Q241">
        <v>0.10480159240813397</v>
      </c>
      <c r="R241">
        <v>2</v>
      </c>
      <c r="S241">
        <v>2025</v>
      </c>
      <c r="T241">
        <v>6</v>
      </c>
      <c r="U241">
        <v>2025</v>
      </c>
      <c r="V241">
        <v>45899</v>
      </c>
      <c r="W241" t="s">
        <v>160</v>
      </c>
      <c r="X241">
        <v>2025</v>
      </c>
      <c r="Y241" t="str">
        <f t="shared" si="15"/>
        <v>México</v>
      </c>
      <c r="Z241" t="str">
        <f t="shared" si="16"/>
        <v>Retail</v>
      </c>
      <c r="AA241" s="1">
        <f t="shared" si="17"/>
        <v>0</v>
      </c>
      <c r="AB241">
        <f t="shared" si="19"/>
        <v>5358.78</v>
      </c>
      <c r="AC241" s="18">
        <f t="shared" si="18"/>
        <v>45552</v>
      </c>
    </row>
    <row r="242" spans="1:29">
      <c r="A242" t="s">
        <v>176</v>
      </c>
      <c r="B242">
        <v>164</v>
      </c>
      <c r="C242">
        <v>1</v>
      </c>
      <c r="D242" s="18">
        <v>45701</v>
      </c>
      <c r="E242" s="18">
        <v>45759</v>
      </c>
      <c r="F242" s="18">
        <v>45768</v>
      </c>
      <c r="G242" t="s">
        <v>35</v>
      </c>
      <c r="H242">
        <v>7</v>
      </c>
      <c r="J242">
        <v>3445.65</v>
      </c>
      <c r="K242" t="s">
        <v>151</v>
      </c>
      <c r="L242">
        <v>3445.65</v>
      </c>
      <c r="M242">
        <v>3996.9539999999997</v>
      </c>
      <c r="N242">
        <v>291.48</v>
      </c>
      <c r="O242">
        <v>291.48</v>
      </c>
      <c r="P242">
        <v>338.11680000000001</v>
      </c>
      <c r="Q242">
        <v>8.4593618040137569E-2</v>
      </c>
      <c r="R242">
        <v>2</v>
      </c>
      <c r="S242">
        <v>2025</v>
      </c>
      <c r="T242">
        <v>4</v>
      </c>
      <c r="U242">
        <v>2025</v>
      </c>
      <c r="V242">
        <v>45813</v>
      </c>
      <c r="W242" t="s">
        <v>152</v>
      </c>
      <c r="X242">
        <v>2025</v>
      </c>
      <c r="Y242" t="str">
        <f t="shared" si="15"/>
        <v>México</v>
      </c>
      <c r="Z242" t="str">
        <f t="shared" si="16"/>
        <v>IC</v>
      </c>
      <c r="AA242" s="1">
        <f t="shared" si="17"/>
        <v>0.5</v>
      </c>
      <c r="AB242">
        <f t="shared" si="19"/>
        <v>145.74</v>
      </c>
      <c r="AC242" s="18">
        <f t="shared" si="18"/>
        <v>45665</v>
      </c>
    </row>
    <row r="243" spans="1:29">
      <c r="A243" t="s">
        <v>176</v>
      </c>
      <c r="B243">
        <v>165</v>
      </c>
      <c r="C243">
        <v>1</v>
      </c>
      <c r="D243" s="18">
        <v>45701</v>
      </c>
      <c r="E243" s="18">
        <v>45730</v>
      </c>
      <c r="F243" s="18">
        <v>45746</v>
      </c>
      <c r="G243" t="s">
        <v>49</v>
      </c>
      <c r="H243">
        <v>7</v>
      </c>
      <c r="I243" t="s">
        <v>177</v>
      </c>
      <c r="J243">
        <v>2277.39</v>
      </c>
      <c r="K243" t="s">
        <v>131</v>
      </c>
      <c r="L243">
        <v>1958.5554</v>
      </c>
      <c r="M243">
        <v>2277.39</v>
      </c>
      <c r="N243">
        <v>212.21</v>
      </c>
      <c r="O243">
        <v>182.50059999999999</v>
      </c>
      <c r="P243">
        <v>212.21</v>
      </c>
      <c r="Q243">
        <v>9.3181229389783918E-2</v>
      </c>
      <c r="R243">
        <v>2</v>
      </c>
      <c r="S243">
        <v>2025</v>
      </c>
      <c r="T243">
        <v>3</v>
      </c>
      <c r="U243">
        <v>2025</v>
      </c>
      <c r="V243">
        <v>45791</v>
      </c>
      <c r="W243" t="s">
        <v>172</v>
      </c>
      <c r="X243">
        <v>2025</v>
      </c>
      <c r="Y243" t="str">
        <f t="shared" si="15"/>
        <v>México</v>
      </c>
      <c r="Z243" t="str">
        <f t="shared" si="16"/>
        <v>Retail</v>
      </c>
      <c r="AA243" s="1">
        <f t="shared" si="17"/>
        <v>0</v>
      </c>
      <c r="AB243">
        <f t="shared" si="19"/>
        <v>182.50059999999999</v>
      </c>
      <c r="AC243" s="18">
        <f t="shared" si="18"/>
        <v>45552</v>
      </c>
    </row>
    <row r="244" spans="1:29">
      <c r="A244" t="s">
        <v>176</v>
      </c>
      <c r="B244">
        <v>166</v>
      </c>
      <c r="C244">
        <v>0</v>
      </c>
      <c r="D244" s="18">
        <v>45701</v>
      </c>
      <c r="E244" s="18">
        <v>45716</v>
      </c>
      <c r="F244" s="18">
        <v>45718</v>
      </c>
      <c r="G244" t="s">
        <v>49</v>
      </c>
      <c r="H244">
        <v>7</v>
      </c>
      <c r="I244" t="s">
        <v>177</v>
      </c>
      <c r="J244">
        <v>6814</v>
      </c>
      <c r="K244" t="s">
        <v>178</v>
      </c>
      <c r="L244">
        <v>327.072</v>
      </c>
      <c r="M244">
        <v>381.584</v>
      </c>
      <c r="N244">
        <v>0</v>
      </c>
      <c r="O244">
        <v>0</v>
      </c>
      <c r="P244">
        <v>0</v>
      </c>
      <c r="Q244">
        <v>0</v>
      </c>
      <c r="R244">
        <v>2</v>
      </c>
      <c r="S244">
        <v>2025</v>
      </c>
      <c r="T244">
        <v>2</v>
      </c>
      <c r="U244">
        <v>2025</v>
      </c>
      <c r="V244">
        <v>45763</v>
      </c>
      <c r="W244" t="s">
        <v>173</v>
      </c>
      <c r="X244">
        <v>2025</v>
      </c>
      <c r="Y244" t="str">
        <f t="shared" si="15"/>
        <v>México</v>
      </c>
      <c r="Z244" t="str">
        <f t="shared" si="16"/>
        <v>Retail</v>
      </c>
      <c r="AA244" s="1">
        <f t="shared" si="17"/>
        <v>0</v>
      </c>
      <c r="AB244">
        <f t="shared" si="19"/>
        <v>0</v>
      </c>
      <c r="AC244" s="18">
        <f t="shared" si="18"/>
        <v>45552</v>
      </c>
    </row>
    <row r="245" spans="1:29">
      <c r="A245" t="s">
        <v>176</v>
      </c>
      <c r="B245">
        <v>167</v>
      </c>
      <c r="C245">
        <v>1</v>
      </c>
      <c r="D245" s="18">
        <v>45706</v>
      </c>
      <c r="E245" s="18">
        <v>45722</v>
      </c>
      <c r="F245" s="18">
        <v>45725</v>
      </c>
      <c r="G245" t="s">
        <v>44</v>
      </c>
      <c r="H245">
        <v>8</v>
      </c>
      <c r="J245">
        <v>2611.4299999999998</v>
      </c>
      <c r="K245" t="s">
        <v>131</v>
      </c>
      <c r="L245">
        <v>2245.8298</v>
      </c>
      <c r="M245">
        <v>2611.4299999999998</v>
      </c>
      <c r="N245">
        <v>206.41</v>
      </c>
      <c r="O245">
        <v>177.51259999999999</v>
      </c>
      <c r="P245">
        <v>206.41</v>
      </c>
      <c r="Q245">
        <v>7.9040985207338502E-2</v>
      </c>
      <c r="R245">
        <v>2</v>
      </c>
      <c r="S245">
        <v>2025</v>
      </c>
      <c r="T245">
        <v>3</v>
      </c>
      <c r="U245">
        <v>2025</v>
      </c>
      <c r="V245">
        <v>45770</v>
      </c>
      <c r="W245" t="s">
        <v>173</v>
      </c>
      <c r="X245">
        <v>2025</v>
      </c>
      <c r="Y245" t="str">
        <f t="shared" si="15"/>
        <v>México</v>
      </c>
      <c r="Z245" t="str">
        <f t="shared" si="16"/>
        <v>IC</v>
      </c>
      <c r="AA245" s="1">
        <f t="shared" si="17"/>
        <v>0.5</v>
      </c>
      <c r="AB245">
        <f t="shared" si="19"/>
        <v>88.756299999999996</v>
      </c>
      <c r="AC245" s="18">
        <f t="shared" si="18"/>
        <v>45677</v>
      </c>
    </row>
    <row r="246" spans="1:29">
      <c r="A246" t="s">
        <v>176</v>
      </c>
      <c r="B246">
        <v>168</v>
      </c>
      <c r="C246">
        <v>1</v>
      </c>
      <c r="D246" s="18">
        <v>45706</v>
      </c>
      <c r="E246" s="18">
        <v>45730</v>
      </c>
      <c r="F246" s="18">
        <v>45741</v>
      </c>
      <c r="G246" t="s">
        <v>49</v>
      </c>
      <c r="H246">
        <v>8</v>
      </c>
      <c r="I246" t="s">
        <v>177</v>
      </c>
      <c r="J246">
        <v>7043.04</v>
      </c>
      <c r="K246" t="s">
        <v>131</v>
      </c>
      <c r="L246">
        <v>6057.0144</v>
      </c>
      <c r="M246">
        <v>7043.04</v>
      </c>
      <c r="N246">
        <v>852.79</v>
      </c>
      <c r="O246">
        <v>733.39940000000001</v>
      </c>
      <c r="P246">
        <v>852.79</v>
      </c>
      <c r="Q246">
        <v>0.12108265748881165</v>
      </c>
      <c r="R246">
        <v>2</v>
      </c>
      <c r="S246">
        <v>2025</v>
      </c>
      <c r="T246">
        <v>3</v>
      </c>
      <c r="U246">
        <v>2025</v>
      </c>
      <c r="V246">
        <v>45786</v>
      </c>
      <c r="W246" t="s">
        <v>172</v>
      </c>
      <c r="X246">
        <v>2025</v>
      </c>
      <c r="Y246" t="str">
        <f t="shared" si="15"/>
        <v>México</v>
      </c>
      <c r="Z246" t="str">
        <f t="shared" si="16"/>
        <v>Retail</v>
      </c>
      <c r="AA246" s="1">
        <f t="shared" si="17"/>
        <v>0</v>
      </c>
      <c r="AB246">
        <f t="shared" si="19"/>
        <v>733.39940000000001</v>
      </c>
      <c r="AC246" s="18">
        <f t="shared" si="18"/>
        <v>45552</v>
      </c>
    </row>
    <row r="247" spans="1:29">
      <c r="A247" t="s">
        <v>176</v>
      </c>
      <c r="B247">
        <v>169</v>
      </c>
      <c r="C247">
        <v>0</v>
      </c>
      <c r="D247" s="18">
        <v>45706</v>
      </c>
      <c r="E247" s="18">
        <v>45795</v>
      </c>
      <c r="F247" s="18">
        <v>46138</v>
      </c>
      <c r="G247" t="s">
        <v>43</v>
      </c>
      <c r="H247">
        <v>8</v>
      </c>
      <c r="J247">
        <v>24281</v>
      </c>
      <c r="K247" t="s">
        <v>131</v>
      </c>
      <c r="L247">
        <v>20881.66</v>
      </c>
      <c r="M247">
        <v>24281</v>
      </c>
      <c r="N247">
        <v>1611</v>
      </c>
      <c r="O247">
        <v>1385.46</v>
      </c>
      <c r="P247">
        <v>1611</v>
      </c>
      <c r="Q247">
        <v>6.6348173468967514E-2</v>
      </c>
      <c r="R247">
        <v>2</v>
      </c>
      <c r="S247">
        <v>2025</v>
      </c>
      <c r="T247">
        <v>5</v>
      </c>
      <c r="U247">
        <v>2025</v>
      </c>
      <c r="V247">
        <v>46183</v>
      </c>
      <c r="W247" t="s">
        <v>152</v>
      </c>
      <c r="X247">
        <v>2026</v>
      </c>
      <c r="Y247" t="str">
        <f t="shared" si="15"/>
        <v>México</v>
      </c>
      <c r="Z247" t="str">
        <f t="shared" si="16"/>
        <v>IC</v>
      </c>
      <c r="AA247" s="1">
        <f t="shared" si="17"/>
        <v>0.5</v>
      </c>
      <c r="AB247">
        <f t="shared" si="19"/>
        <v>692.73</v>
      </c>
      <c r="AC247" s="18">
        <f t="shared" si="18"/>
        <v>45624</v>
      </c>
    </row>
    <row r="248" spans="1:29">
      <c r="A248" t="s">
        <v>176</v>
      </c>
      <c r="B248">
        <v>170</v>
      </c>
      <c r="C248">
        <v>1</v>
      </c>
      <c r="D248" s="18">
        <v>45707</v>
      </c>
      <c r="E248" s="18">
        <v>45818</v>
      </c>
      <c r="F248" s="18">
        <v>45864</v>
      </c>
      <c r="G248" t="s">
        <v>44</v>
      </c>
      <c r="H248">
        <v>8</v>
      </c>
      <c r="J248">
        <v>52766.67</v>
      </c>
      <c r="K248" t="s">
        <v>151</v>
      </c>
      <c r="L248">
        <v>52766.67</v>
      </c>
      <c r="M248">
        <v>61209.337199999994</v>
      </c>
      <c r="N248">
        <v>3592.6</v>
      </c>
      <c r="O248">
        <v>3592.6</v>
      </c>
      <c r="P248">
        <v>4167.4159999999993</v>
      </c>
      <c r="Q248">
        <v>6.8084645098885344E-2</v>
      </c>
      <c r="R248">
        <v>2</v>
      </c>
      <c r="S248">
        <v>2025</v>
      </c>
      <c r="T248">
        <v>6</v>
      </c>
      <c r="U248">
        <v>2025</v>
      </c>
      <c r="V248">
        <v>45909</v>
      </c>
      <c r="W248" t="s">
        <v>153</v>
      </c>
      <c r="X248">
        <v>2025</v>
      </c>
      <c r="Y248" t="str">
        <f t="shared" si="15"/>
        <v>México</v>
      </c>
      <c r="Z248" t="str">
        <f t="shared" si="16"/>
        <v>IC</v>
      </c>
      <c r="AA248" s="1">
        <f t="shared" si="17"/>
        <v>0.5</v>
      </c>
      <c r="AB248">
        <f t="shared" si="19"/>
        <v>1796.3</v>
      </c>
      <c r="AC248" s="18">
        <f t="shared" si="18"/>
        <v>45677</v>
      </c>
    </row>
    <row r="249" spans="1:29">
      <c r="A249" t="s">
        <v>176</v>
      </c>
      <c r="B249">
        <v>171</v>
      </c>
      <c r="C249">
        <v>0</v>
      </c>
      <c r="D249" s="18">
        <v>45707</v>
      </c>
      <c r="E249" s="18">
        <v>45750</v>
      </c>
      <c r="F249" s="18">
        <v>45776</v>
      </c>
      <c r="G249" t="s">
        <v>35</v>
      </c>
      <c r="H249">
        <v>8</v>
      </c>
      <c r="J249">
        <v>172307.58</v>
      </c>
      <c r="K249" t="s">
        <v>131</v>
      </c>
      <c r="L249">
        <v>148184.51879999999</v>
      </c>
      <c r="M249">
        <v>172307.58</v>
      </c>
      <c r="N249">
        <v>11639.31</v>
      </c>
      <c r="O249">
        <v>10009.8066</v>
      </c>
      <c r="P249">
        <v>11639.31</v>
      </c>
      <c r="Q249">
        <v>6.7549610992157172E-2</v>
      </c>
      <c r="R249">
        <v>2</v>
      </c>
      <c r="S249">
        <v>2025</v>
      </c>
      <c r="T249">
        <v>4</v>
      </c>
      <c r="U249">
        <v>2025</v>
      </c>
      <c r="V249">
        <v>45821</v>
      </c>
      <c r="W249" t="s">
        <v>152</v>
      </c>
      <c r="X249">
        <v>2025</v>
      </c>
      <c r="Y249" t="str">
        <f t="shared" si="15"/>
        <v>México</v>
      </c>
      <c r="Z249" t="str">
        <f t="shared" si="16"/>
        <v>IC</v>
      </c>
      <c r="AA249" s="1">
        <f t="shared" si="17"/>
        <v>0.5</v>
      </c>
      <c r="AB249">
        <f t="shared" si="19"/>
        <v>5004.9032999999999</v>
      </c>
      <c r="AC249" s="18">
        <f t="shared" si="18"/>
        <v>45665</v>
      </c>
    </row>
    <row r="250" spans="1:29">
      <c r="A250" t="s">
        <v>176</v>
      </c>
      <c r="B250">
        <v>172</v>
      </c>
      <c r="C250">
        <v>0</v>
      </c>
      <c r="D250" s="18">
        <v>45707</v>
      </c>
      <c r="E250" s="18">
        <v>45937</v>
      </c>
      <c r="F250" s="18">
        <v>45962</v>
      </c>
      <c r="G250" t="s">
        <v>35</v>
      </c>
      <c r="H250">
        <v>8</v>
      </c>
      <c r="J250">
        <v>34174.980000000003</v>
      </c>
      <c r="K250" t="s">
        <v>131</v>
      </c>
      <c r="L250">
        <v>29390.482800000002</v>
      </c>
      <c r="M250">
        <v>34174.980000000003</v>
      </c>
      <c r="N250">
        <v>3216.55</v>
      </c>
      <c r="O250">
        <v>2766.2330000000002</v>
      </c>
      <c r="P250">
        <v>3216.55</v>
      </c>
      <c r="Q250">
        <v>9.4120025820059003E-2</v>
      </c>
      <c r="R250">
        <v>2</v>
      </c>
      <c r="S250">
        <v>2025</v>
      </c>
      <c r="T250">
        <v>10</v>
      </c>
      <c r="U250">
        <v>2025</v>
      </c>
      <c r="V250">
        <v>46007</v>
      </c>
      <c r="W250" t="s">
        <v>132</v>
      </c>
      <c r="X250">
        <v>2025</v>
      </c>
      <c r="Y250" t="str">
        <f t="shared" si="15"/>
        <v>México</v>
      </c>
      <c r="Z250" t="str">
        <f t="shared" si="16"/>
        <v>IC</v>
      </c>
      <c r="AA250" s="1">
        <f t="shared" si="17"/>
        <v>0.5</v>
      </c>
      <c r="AB250">
        <f t="shared" si="19"/>
        <v>1383.1165000000001</v>
      </c>
      <c r="AC250" s="18">
        <f t="shared" si="18"/>
        <v>45665</v>
      </c>
    </row>
    <row r="251" spans="1:29">
      <c r="A251" t="s">
        <v>176</v>
      </c>
      <c r="B251">
        <v>173</v>
      </c>
      <c r="C251">
        <v>1</v>
      </c>
      <c r="D251" s="18">
        <v>45707</v>
      </c>
      <c r="E251" s="18">
        <v>45855</v>
      </c>
      <c r="F251" s="18">
        <v>45869</v>
      </c>
      <c r="G251" t="s">
        <v>35</v>
      </c>
      <c r="H251">
        <v>8</v>
      </c>
      <c r="J251">
        <v>30665.64</v>
      </c>
      <c r="K251" t="s">
        <v>131</v>
      </c>
      <c r="L251">
        <v>26372.450399999998</v>
      </c>
      <c r="M251">
        <v>30665.64</v>
      </c>
      <c r="N251">
        <v>2645.16</v>
      </c>
      <c r="O251">
        <v>2274.8375999999998</v>
      </c>
      <c r="P251">
        <v>2645.16</v>
      </c>
      <c r="Q251">
        <v>8.6258105162651103E-2</v>
      </c>
      <c r="R251">
        <v>2</v>
      </c>
      <c r="S251">
        <v>2025</v>
      </c>
      <c r="T251">
        <v>7</v>
      </c>
      <c r="U251">
        <v>2025</v>
      </c>
      <c r="V251">
        <v>45914</v>
      </c>
      <c r="W251" t="s">
        <v>153</v>
      </c>
      <c r="X251">
        <v>2025</v>
      </c>
      <c r="Y251" t="str">
        <f t="shared" si="15"/>
        <v>México</v>
      </c>
      <c r="Z251" t="str">
        <f t="shared" si="16"/>
        <v>IC</v>
      </c>
      <c r="AA251" s="1">
        <f t="shared" si="17"/>
        <v>0.5</v>
      </c>
      <c r="AB251">
        <f t="shared" si="19"/>
        <v>1137.4187999999999</v>
      </c>
      <c r="AC251" s="18">
        <f t="shared" si="18"/>
        <v>45665</v>
      </c>
    </row>
    <row r="252" spans="1:29">
      <c r="A252" t="s">
        <v>176</v>
      </c>
      <c r="B252">
        <v>174</v>
      </c>
      <c r="C252">
        <v>1</v>
      </c>
      <c r="D252" s="18">
        <v>45708</v>
      </c>
      <c r="E252" s="18">
        <v>45708</v>
      </c>
      <c r="F252" s="18">
        <v>45714</v>
      </c>
      <c r="G252" t="s">
        <v>49</v>
      </c>
      <c r="H252">
        <v>8</v>
      </c>
      <c r="I252" t="s">
        <v>177</v>
      </c>
      <c r="J252">
        <v>26206.01</v>
      </c>
      <c r="K252" t="s">
        <v>131</v>
      </c>
      <c r="L252">
        <v>22537.168599999997</v>
      </c>
      <c r="M252">
        <v>26206.01</v>
      </c>
      <c r="N252">
        <v>2355.34</v>
      </c>
      <c r="O252">
        <v>2025.5924</v>
      </c>
      <c r="P252">
        <v>2355.34</v>
      </c>
      <c r="Q252">
        <v>8.9877856262742792E-2</v>
      </c>
      <c r="R252">
        <v>2</v>
      </c>
      <c r="S252">
        <v>2025</v>
      </c>
      <c r="T252">
        <v>2</v>
      </c>
      <c r="U252">
        <v>2025</v>
      </c>
      <c r="V252">
        <v>45759</v>
      </c>
      <c r="W252" t="s">
        <v>173</v>
      </c>
      <c r="X252">
        <v>2025</v>
      </c>
      <c r="Y252" t="str">
        <f t="shared" si="15"/>
        <v>México</v>
      </c>
      <c r="Z252" t="str">
        <f t="shared" si="16"/>
        <v>Retail</v>
      </c>
      <c r="AA252" s="1">
        <f t="shared" si="17"/>
        <v>0</v>
      </c>
      <c r="AB252">
        <f t="shared" si="19"/>
        <v>2025.5924</v>
      </c>
      <c r="AC252" s="18">
        <f t="shared" si="18"/>
        <v>45552</v>
      </c>
    </row>
    <row r="253" spans="1:29">
      <c r="A253" t="s">
        <v>176</v>
      </c>
      <c r="B253">
        <v>175</v>
      </c>
      <c r="C253">
        <v>1</v>
      </c>
      <c r="D253" s="18">
        <v>45708</v>
      </c>
      <c r="E253" s="18">
        <v>45799</v>
      </c>
      <c r="F253" s="18">
        <v>45810</v>
      </c>
      <c r="G253" t="s">
        <v>43</v>
      </c>
      <c r="H253">
        <v>8</v>
      </c>
      <c r="I253" t="s">
        <v>177</v>
      </c>
      <c r="J253">
        <v>72356.42</v>
      </c>
      <c r="K253" t="s">
        <v>131</v>
      </c>
      <c r="L253">
        <v>62226.521199999996</v>
      </c>
      <c r="M253">
        <v>72356.42</v>
      </c>
      <c r="N253">
        <v>8449.42</v>
      </c>
      <c r="O253">
        <v>7266.5011999999997</v>
      </c>
      <c r="P253">
        <v>8449.42</v>
      </c>
      <c r="Q253">
        <v>0.11677498693274212</v>
      </c>
      <c r="R253">
        <v>2</v>
      </c>
      <c r="S253">
        <v>2025</v>
      </c>
      <c r="T253">
        <v>5</v>
      </c>
      <c r="U253">
        <v>2025</v>
      </c>
      <c r="V253">
        <v>45855</v>
      </c>
      <c r="W253" t="s">
        <v>154</v>
      </c>
      <c r="X253">
        <v>2025</v>
      </c>
      <c r="Y253" t="str">
        <f t="shared" si="15"/>
        <v>México</v>
      </c>
      <c r="Z253" t="str">
        <f t="shared" si="16"/>
        <v>IC</v>
      </c>
      <c r="AA253" s="1">
        <f t="shared" si="17"/>
        <v>0.5</v>
      </c>
      <c r="AB253">
        <f t="shared" si="19"/>
        <v>3633.2505999999998</v>
      </c>
      <c r="AC253" s="18">
        <f t="shared" si="18"/>
        <v>45624</v>
      </c>
    </row>
    <row r="254" spans="1:29">
      <c r="A254" t="s">
        <v>176</v>
      </c>
      <c r="B254">
        <v>176</v>
      </c>
      <c r="C254">
        <v>1</v>
      </c>
      <c r="D254" s="18">
        <v>45708</v>
      </c>
      <c r="E254" s="18">
        <v>45764</v>
      </c>
      <c r="F254" s="18">
        <v>45767</v>
      </c>
      <c r="G254" t="s">
        <v>35</v>
      </c>
      <c r="H254">
        <v>8</v>
      </c>
      <c r="J254">
        <v>4998.51</v>
      </c>
      <c r="K254" t="s">
        <v>131</v>
      </c>
      <c r="L254">
        <v>4298.7186000000002</v>
      </c>
      <c r="M254">
        <v>4998.51</v>
      </c>
      <c r="N254">
        <v>451.2</v>
      </c>
      <c r="O254">
        <v>388.03199999999998</v>
      </c>
      <c r="P254">
        <v>451.2</v>
      </c>
      <c r="Q254">
        <v>9.0266899536061734E-2</v>
      </c>
      <c r="R254">
        <v>2</v>
      </c>
      <c r="S254">
        <v>2025</v>
      </c>
      <c r="T254">
        <v>4</v>
      </c>
      <c r="U254">
        <v>2025</v>
      </c>
      <c r="V254">
        <v>45812</v>
      </c>
      <c r="W254" t="s">
        <v>152</v>
      </c>
      <c r="X254">
        <v>2025</v>
      </c>
      <c r="Y254" t="str">
        <f t="shared" si="15"/>
        <v>México</v>
      </c>
      <c r="Z254" t="str">
        <f t="shared" si="16"/>
        <v>IC</v>
      </c>
      <c r="AA254" s="1">
        <f t="shared" si="17"/>
        <v>0.5</v>
      </c>
      <c r="AB254">
        <f t="shared" si="19"/>
        <v>194.01599999999999</v>
      </c>
      <c r="AC254" s="18">
        <f t="shared" si="18"/>
        <v>45665</v>
      </c>
    </row>
    <row r="255" spans="1:29">
      <c r="A255" t="s">
        <v>176</v>
      </c>
      <c r="B255">
        <v>177</v>
      </c>
      <c r="C255">
        <v>1</v>
      </c>
      <c r="D255" s="18">
        <v>45709</v>
      </c>
      <c r="E255" s="18">
        <v>45759</v>
      </c>
      <c r="F255" s="18">
        <v>45762</v>
      </c>
      <c r="G255" t="s">
        <v>49</v>
      </c>
      <c r="H255">
        <v>8</v>
      </c>
      <c r="I255" t="s">
        <v>177</v>
      </c>
      <c r="J255">
        <v>18247</v>
      </c>
      <c r="K255" t="s">
        <v>131</v>
      </c>
      <c r="L255">
        <v>15692.42</v>
      </c>
      <c r="M255">
        <v>18247</v>
      </c>
      <c r="N255">
        <v>1327.72</v>
      </c>
      <c r="O255">
        <v>1141.8392000000001</v>
      </c>
      <c r="P255">
        <v>1327.72</v>
      </c>
      <c r="Q255">
        <v>7.2763741984983837E-2</v>
      </c>
      <c r="R255">
        <v>2</v>
      </c>
      <c r="S255">
        <v>2025</v>
      </c>
      <c r="T255">
        <v>4</v>
      </c>
      <c r="U255">
        <v>2025</v>
      </c>
      <c r="V255">
        <v>45807</v>
      </c>
      <c r="W255" t="s">
        <v>172</v>
      </c>
      <c r="X255">
        <v>2025</v>
      </c>
      <c r="Y255" t="str">
        <f t="shared" si="15"/>
        <v>México</v>
      </c>
      <c r="Z255" t="str">
        <f t="shared" si="16"/>
        <v>Retail</v>
      </c>
      <c r="AA255" s="1">
        <f t="shared" si="17"/>
        <v>0</v>
      </c>
      <c r="AB255">
        <f t="shared" si="19"/>
        <v>1141.8392000000001</v>
      </c>
      <c r="AC255" s="18">
        <f t="shared" si="18"/>
        <v>45552</v>
      </c>
    </row>
    <row r="256" spans="1:29">
      <c r="A256" t="s">
        <v>176</v>
      </c>
      <c r="B256">
        <v>178</v>
      </c>
      <c r="C256">
        <v>1</v>
      </c>
      <c r="D256" s="18">
        <v>45709</v>
      </c>
      <c r="E256" s="18">
        <v>45733</v>
      </c>
      <c r="F256" s="18">
        <v>45816</v>
      </c>
      <c r="G256" t="s">
        <v>49</v>
      </c>
      <c r="H256">
        <v>8</v>
      </c>
      <c r="I256" t="s">
        <v>182</v>
      </c>
      <c r="J256">
        <v>11312.07</v>
      </c>
      <c r="K256" t="s">
        <v>131</v>
      </c>
      <c r="L256">
        <v>9728.3801999999996</v>
      </c>
      <c r="M256">
        <v>11312.07</v>
      </c>
      <c r="N256">
        <v>963.48</v>
      </c>
      <c r="O256">
        <v>828.59280000000001</v>
      </c>
      <c r="P256">
        <v>963.48</v>
      </c>
      <c r="Q256">
        <v>8.5172740267696362E-2</v>
      </c>
      <c r="R256">
        <v>2</v>
      </c>
      <c r="S256">
        <v>2025</v>
      </c>
      <c r="T256">
        <v>3</v>
      </c>
      <c r="U256">
        <v>2025</v>
      </c>
      <c r="V256">
        <v>45861</v>
      </c>
      <c r="W256" t="s">
        <v>154</v>
      </c>
      <c r="X256">
        <v>2025</v>
      </c>
      <c r="Y256" t="str">
        <f t="shared" si="15"/>
        <v>México</v>
      </c>
      <c r="Z256" t="str">
        <f t="shared" si="16"/>
        <v>Retail</v>
      </c>
      <c r="AA256" s="1">
        <f t="shared" si="17"/>
        <v>0</v>
      </c>
      <c r="AB256">
        <f t="shared" si="19"/>
        <v>828.59280000000001</v>
      </c>
      <c r="AC256" s="18">
        <f t="shared" si="18"/>
        <v>45552</v>
      </c>
    </row>
    <row r="257" spans="1:29">
      <c r="A257" t="s">
        <v>176</v>
      </c>
      <c r="B257">
        <v>179</v>
      </c>
      <c r="C257">
        <v>1</v>
      </c>
      <c r="D257" s="18">
        <v>45712</v>
      </c>
      <c r="E257" s="18">
        <v>45779</v>
      </c>
      <c r="F257" s="18">
        <v>45781</v>
      </c>
      <c r="G257" t="s">
        <v>46</v>
      </c>
      <c r="H257">
        <v>9</v>
      </c>
      <c r="J257">
        <v>2598.7600000000002</v>
      </c>
      <c r="K257" t="s">
        <v>131</v>
      </c>
      <c r="L257">
        <v>2234.9336000000003</v>
      </c>
      <c r="M257">
        <v>2598.7600000000002</v>
      </c>
      <c r="N257">
        <v>296.10000000000002</v>
      </c>
      <c r="O257">
        <v>254.64600000000002</v>
      </c>
      <c r="P257">
        <v>296.10000000000002</v>
      </c>
      <c r="Q257">
        <v>0.11393895550185472</v>
      </c>
      <c r="R257">
        <v>2</v>
      </c>
      <c r="S257">
        <v>2025</v>
      </c>
      <c r="T257">
        <v>5</v>
      </c>
      <c r="U257">
        <v>2025</v>
      </c>
      <c r="V257">
        <v>45826</v>
      </c>
      <c r="W257" t="s">
        <v>152</v>
      </c>
      <c r="X257">
        <v>2025</v>
      </c>
      <c r="Y257" t="str">
        <f t="shared" si="15"/>
        <v>México</v>
      </c>
      <c r="Z257" t="str">
        <f t="shared" si="16"/>
        <v>IC</v>
      </c>
      <c r="AA257" s="1">
        <f t="shared" si="17"/>
        <v>0.5</v>
      </c>
      <c r="AB257">
        <f t="shared" si="19"/>
        <v>127.32300000000001</v>
      </c>
      <c r="AC257" s="18">
        <f t="shared" si="18"/>
        <v>45695</v>
      </c>
    </row>
    <row r="258" spans="1:29">
      <c r="A258" t="s">
        <v>176</v>
      </c>
      <c r="B258">
        <v>180</v>
      </c>
      <c r="C258">
        <v>0</v>
      </c>
      <c r="D258" s="18">
        <v>45712</v>
      </c>
      <c r="E258" s="18">
        <v>45751</v>
      </c>
      <c r="F258" s="18">
        <v>45753</v>
      </c>
      <c r="G258" t="s">
        <v>46</v>
      </c>
      <c r="H258">
        <v>9</v>
      </c>
      <c r="J258">
        <v>2458.9</v>
      </c>
      <c r="K258" t="s">
        <v>131</v>
      </c>
      <c r="L258">
        <v>2114.654</v>
      </c>
      <c r="M258">
        <v>2458.9</v>
      </c>
      <c r="N258">
        <v>303.52999999999997</v>
      </c>
      <c r="O258">
        <v>261.03579999999999</v>
      </c>
      <c r="P258">
        <v>303.52999999999997</v>
      </c>
      <c r="Q258">
        <v>0.12344137622514133</v>
      </c>
      <c r="R258">
        <v>2</v>
      </c>
      <c r="S258">
        <v>2025</v>
      </c>
      <c r="T258">
        <v>4</v>
      </c>
      <c r="U258">
        <v>2025</v>
      </c>
      <c r="V258">
        <v>45798</v>
      </c>
      <c r="W258" t="s">
        <v>172</v>
      </c>
      <c r="X258">
        <v>2025</v>
      </c>
      <c r="Y258" t="str">
        <f t="shared" ref="Y258:Y321" si="20">_xlfn.XLOOKUP(G258,AH:AH,AK:AK,"0")</f>
        <v>México</v>
      </c>
      <c r="Z258" t="str">
        <f t="shared" ref="Z258:Z321" si="21">_xlfn.XLOOKUP(G258,AH:AH,AI:AI,"0")</f>
        <v>IC</v>
      </c>
      <c r="AA258" s="1">
        <f t="shared" ref="AA258:AA321" si="22">_xlfn.XLOOKUP(G258,AH:AH,AJ:AJ,"0")</f>
        <v>0.5</v>
      </c>
      <c r="AB258">
        <f t="shared" si="19"/>
        <v>130.5179</v>
      </c>
      <c r="AC258" s="18">
        <f t="shared" ref="AC258:AC321" si="23">_xlfn.XLOOKUP(G258,AH:AH,AL:AL,"0")</f>
        <v>45695</v>
      </c>
    </row>
    <row r="259" spans="1:29">
      <c r="A259" t="s">
        <v>176</v>
      </c>
      <c r="B259">
        <v>181</v>
      </c>
      <c r="C259">
        <v>1</v>
      </c>
      <c r="D259" s="18">
        <v>45712</v>
      </c>
      <c r="E259" s="18">
        <v>45859</v>
      </c>
      <c r="F259" s="18">
        <v>45865</v>
      </c>
      <c r="G259" t="s">
        <v>40</v>
      </c>
      <c r="H259">
        <v>9</v>
      </c>
      <c r="J259">
        <v>19706</v>
      </c>
      <c r="K259" t="s">
        <v>131</v>
      </c>
      <c r="L259">
        <v>16947.16</v>
      </c>
      <c r="M259">
        <v>19706</v>
      </c>
      <c r="N259">
        <v>337.24</v>
      </c>
      <c r="O259">
        <v>290.02640000000002</v>
      </c>
      <c r="P259">
        <v>337.24</v>
      </c>
      <c r="Q259">
        <v>1.7113569471227039E-2</v>
      </c>
      <c r="R259">
        <v>2</v>
      </c>
      <c r="S259">
        <v>2025</v>
      </c>
      <c r="T259">
        <v>7</v>
      </c>
      <c r="U259">
        <v>2025</v>
      </c>
      <c r="V259">
        <v>45910</v>
      </c>
      <c r="W259" t="s">
        <v>153</v>
      </c>
      <c r="X259">
        <v>2025</v>
      </c>
      <c r="Y259" t="str">
        <f t="shared" si="20"/>
        <v>México</v>
      </c>
      <c r="Z259" t="str">
        <f t="shared" si="21"/>
        <v>IC</v>
      </c>
      <c r="AA259" s="1">
        <f t="shared" si="22"/>
        <v>0.5</v>
      </c>
      <c r="AB259">
        <f t="shared" ref="AB259:AB322" si="24">O259-O259*AA259</f>
        <v>145.01320000000001</v>
      </c>
      <c r="AC259" s="18">
        <f t="shared" si="23"/>
        <v>45705</v>
      </c>
    </row>
    <row r="260" spans="1:29">
      <c r="A260" t="s">
        <v>176</v>
      </c>
      <c r="B260">
        <v>183</v>
      </c>
      <c r="C260">
        <v>1</v>
      </c>
      <c r="D260" s="18">
        <v>45714</v>
      </c>
      <c r="E260" s="18">
        <v>45847</v>
      </c>
      <c r="F260" s="18">
        <v>45856</v>
      </c>
      <c r="G260" t="s">
        <v>45</v>
      </c>
      <c r="H260">
        <v>9</v>
      </c>
      <c r="J260">
        <v>37718.11</v>
      </c>
      <c r="K260" t="s">
        <v>131</v>
      </c>
      <c r="L260">
        <v>32437.5746</v>
      </c>
      <c r="M260">
        <v>37718.11</v>
      </c>
      <c r="N260">
        <v>1242.95</v>
      </c>
      <c r="O260">
        <v>1068.9370000000001</v>
      </c>
      <c r="P260">
        <v>1242.95</v>
      </c>
      <c r="Q260">
        <v>3.2953666024092942E-2</v>
      </c>
      <c r="R260">
        <v>2</v>
      </c>
      <c r="S260">
        <v>2025</v>
      </c>
      <c r="T260">
        <v>7</v>
      </c>
      <c r="U260">
        <v>2025</v>
      </c>
      <c r="V260">
        <v>45901</v>
      </c>
      <c r="W260" t="s">
        <v>153</v>
      </c>
      <c r="X260">
        <v>2025</v>
      </c>
      <c r="Y260" t="str">
        <f t="shared" si="20"/>
        <v>México</v>
      </c>
      <c r="Z260" t="str">
        <f t="shared" si="21"/>
        <v>IC</v>
      </c>
      <c r="AA260" s="1">
        <f t="shared" si="22"/>
        <v>0.75</v>
      </c>
      <c r="AB260">
        <f t="shared" si="24"/>
        <v>267.23424999999997</v>
      </c>
      <c r="AC260" s="18">
        <f t="shared" si="23"/>
        <v>45536</v>
      </c>
    </row>
    <row r="261" spans="1:29">
      <c r="A261" t="s">
        <v>176</v>
      </c>
      <c r="B261">
        <v>185</v>
      </c>
      <c r="C261">
        <v>1</v>
      </c>
      <c r="D261" s="18">
        <v>45670</v>
      </c>
      <c r="E261" s="18">
        <v>45682</v>
      </c>
      <c r="F261" s="18">
        <v>45697</v>
      </c>
      <c r="G261" t="s">
        <v>54</v>
      </c>
      <c r="H261">
        <v>3</v>
      </c>
      <c r="J261">
        <v>1196</v>
      </c>
      <c r="K261" t="s">
        <v>131</v>
      </c>
      <c r="L261">
        <v>1028.56</v>
      </c>
      <c r="M261">
        <v>1196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2025</v>
      </c>
      <c r="T261">
        <v>1</v>
      </c>
      <c r="U261">
        <v>2025</v>
      </c>
      <c r="V261">
        <v>45742</v>
      </c>
      <c r="W261" t="s">
        <v>150</v>
      </c>
      <c r="X261">
        <v>2025</v>
      </c>
      <c r="Y261" t="str">
        <f t="shared" si="20"/>
        <v>México</v>
      </c>
      <c r="Z261" t="str">
        <f t="shared" si="21"/>
        <v>Retail</v>
      </c>
      <c r="AA261" s="1">
        <f t="shared" si="22"/>
        <v>0.05</v>
      </c>
      <c r="AB261">
        <f t="shared" si="24"/>
        <v>0</v>
      </c>
      <c r="AC261" s="18">
        <f t="shared" si="23"/>
        <v>45595</v>
      </c>
    </row>
    <row r="262" spans="1:29">
      <c r="A262" t="s">
        <v>176</v>
      </c>
      <c r="B262">
        <v>186</v>
      </c>
      <c r="C262">
        <v>1</v>
      </c>
      <c r="D262" s="18">
        <v>45716</v>
      </c>
      <c r="E262" s="18">
        <v>45692</v>
      </c>
      <c r="F262" s="18">
        <v>45696</v>
      </c>
      <c r="G262" t="s">
        <v>45</v>
      </c>
      <c r="H262">
        <v>9</v>
      </c>
      <c r="J262">
        <v>134515</v>
      </c>
      <c r="K262" t="s">
        <v>178</v>
      </c>
      <c r="L262">
        <v>6456.72</v>
      </c>
      <c r="M262">
        <v>7532.84</v>
      </c>
      <c r="N262">
        <v>25731.52</v>
      </c>
      <c r="O262">
        <v>1235.1129600000002</v>
      </c>
      <c r="P262">
        <v>1440.9651200000001</v>
      </c>
      <c r="Q262">
        <v>0.19129108277887227</v>
      </c>
      <c r="R262">
        <v>2</v>
      </c>
      <c r="S262">
        <v>2025</v>
      </c>
      <c r="T262">
        <v>2</v>
      </c>
      <c r="U262">
        <v>2025</v>
      </c>
      <c r="V262">
        <v>45741</v>
      </c>
      <c r="W262" t="s">
        <v>150</v>
      </c>
      <c r="X262">
        <v>2025</v>
      </c>
      <c r="Y262" t="str">
        <f t="shared" si="20"/>
        <v>México</v>
      </c>
      <c r="Z262" t="str">
        <f t="shared" si="21"/>
        <v>IC</v>
      </c>
      <c r="AA262" s="1">
        <f t="shared" si="22"/>
        <v>0.75</v>
      </c>
      <c r="AB262">
        <f t="shared" si="24"/>
        <v>308.7782400000001</v>
      </c>
      <c r="AC262" s="18">
        <f t="shared" si="23"/>
        <v>45536</v>
      </c>
    </row>
    <row r="263" spans="1:29">
      <c r="A263" t="s">
        <v>176</v>
      </c>
      <c r="B263">
        <v>187</v>
      </c>
      <c r="C263">
        <v>1</v>
      </c>
      <c r="D263" s="18">
        <v>45719</v>
      </c>
      <c r="E263" s="18">
        <v>45722</v>
      </c>
      <c r="F263" s="18">
        <v>45727</v>
      </c>
      <c r="G263" t="s">
        <v>49</v>
      </c>
      <c r="H263">
        <v>10</v>
      </c>
      <c r="I263" t="s">
        <v>177</v>
      </c>
      <c r="J263">
        <v>3382.8</v>
      </c>
      <c r="K263" t="s">
        <v>131</v>
      </c>
      <c r="L263">
        <v>2909.2080000000001</v>
      </c>
      <c r="M263">
        <v>3382.8</v>
      </c>
      <c r="N263">
        <v>209.86</v>
      </c>
      <c r="O263">
        <v>180.4796</v>
      </c>
      <c r="P263">
        <v>209.86</v>
      </c>
      <c r="Q263">
        <v>6.2037365496038784E-2</v>
      </c>
      <c r="R263">
        <v>3</v>
      </c>
      <c r="S263">
        <v>2025</v>
      </c>
      <c r="T263">
        <v>3</v>
      </c>
      <c r="U263">
        <v>2025</v>
      </c>
      <c r="V263">
        <v>45772</v>
      </c>
      <c r="W263" t="s">
        <v>173</v>
      </c>
      <c r="X263">
        <v>2025</v>
      </c>
      <c r="Y263" t="str">
        <f t="shared" si="20"/>
        <v>México</v>
      </c>
      <c r="Z263" t="str">
        <f t="shared" si="21"/>
        <v>Retail</v>
      </c>
      <c r="AA263" s="1">
        <f t="shared" si="22"/>
        <v>0</v>
      </c>
      <c r="AB263">
        <f t="shared" si="24"/>
        <v>180.4796</v>
      </c>
      <c r="AC263" s="18">
        <f t="shared" si="23"/>
        <v>45552</v>
      </c>
    </row>
    <row r="264" spans="1:29">
      <c r="A264" t="s">
        <v>176</v>
      </c>
      <c r="B264">
        <v>188</v>
      </c>
      <c r="C264">
        <v>1</v>
      </c>
      <c r="D264" s="18">
        <v>45721</v>
      </c>
      <c r="E264" s="18">
        <v>45689</v>
      </c>
      <c r="F264" s="18">
        <v>45696</v>
      </c>
      <c r="G264" t="s">
        <v>49</v>
      </c>
      <c r="H264">
        <v>10</v>
      </c>
      <c r="I264" t="s">
        <v>177</v>
      </c>
      <c r="J264">
        <v>10019.209999999999</v>
      </c>
      <c r="K264" t="s">
        <v>131</v>
      </c>
      <c r="L264">
        <v>8616.5205999999998</v>
      </c>
      <c r="M264">
        <v>10019.209999999999</v>
      </c>
      <c r="N264">
        <v>997.21</v>
      </c>
      <c r="O264">
        <v>857.60059999999999</v>
      </c>
      <c r="P264">
        <v>997.21</v>
      </c>
      <c r="Q264">
        <v>9.9529803247960666E-2</v>
      </c>
      <c r="R264">
        <v>3</v>
      </c>
      <c r="S264">
        <v>2025</v>
      </c>
      <c r="T264">
        <v>2</v>
      </c>
      <c r="U264">
        <v>2025</v>
      </c>
      <c r="V264">
        <v>45741</v>
      </c>
      <c r="W264" t="s">
        <v>150</v>
      </c>
      <c r="X264">
        <v>2025</v>
      </c>
      <c r="Y264" t="str">
        <f t="shared" si="20"/>
        <v>México</v>
      </c>
      <c r="Z264" t="str">
        <f t="shared" si="21"/>
        <v>Retail</v>
      </c>
      <c r="AA264" s="1">
        <f t="shared" si="22"/>
        <v>0</v>
      </c>
      <c r="AB264">
        <f t="shared" si="24"/>
        <v>857.60059999999999</v>
      </c>
      <c r="AC264" s="18">
        <f t="shared" si="23"/>
        <v>45552</v>
      </c>
    </row>
    <row r="265" spans="1:29">
      <c r="A265" t="s">
        <v>176</v>
      </c>
      <c r="B265">
        <v>189</v>
      </c>
      <c r="C265">
        <v>1</v>
      </c>
      <c r="D265" s="18">
        <v>45722</v>
      </c>
      <c r="E265" s="18">
        <v>45760</v>
      </c>
      <c r="F265" s="18">
        <v>45781</v>
      </c>
      <c r="G265" t="s">
        <v>49</v>
      </c>
      <c r="H265">
        <v>10</v>
      </c>
      <c r="I265" t="s">
        <v>177</v>
      </c>
      <c r="J265">
        <v>34063.61</v>
      </c>
      <c r="K265" t="s">
        <v>131</v>
      </c>
      <c r="L265">
        <v>29294.704600000001</v>
      </c>
      <c r="M265">
        <v>34063.61</v>
      </c>
      <c r="N265">
        <v>1062.49</v>
      </c>
      <c r="O265">
        <v>913.7414</v>
      </c>
      <c r="P265">
        <v>1062.49</v>
      </c>
      <c r="Q265">
        <v>3.1191350535072472E-2</v>
      </c>
      <c r="R265">
        <v>3</v>
      </c>
      <c r="S265">
        <v>2025</v>
      </c>
      <c r="T265">
        <v>4</v>
      </c>
      <c r="U265">
        <v>2025</v>
      </c>
      <c r="V265">
        <v>45826</v>
      </c>
      <c r="W265" t="s">
        <v>152</v>
      </c>
      <c r="X265">
        <v>2025</v>
      </c>
      <c r="Y265" t="str">
        <f t="shared" si="20"/>
        <v>México</v>
      </c>
      <c r="Z265" t="str">
        <f t="shared" si="21"/>
        <v>Retail</v>
      </c>
      <c r="AA265" s="1">
        <f t="shared" si="22"/>
        <v>0</v>
      </c>
      <c r="AB265">
        <f t="shared" si="24"/>
        <v>913.7414</v>
      </c>
      <c r="AC265" s="18">
        <f t="shared" si="23"/>
        <v>45552</v>
      </c>
    </row>
    <row r="266" spans="1:29">
      <c r="A266" t="s">
        <v>176</v>
      </c>
      <c r="B266">
        <v>190</v>
      </c>
      <c r="C266">
        <v>1</v>
      </c>
      <c r="D266" s="18">
        <v>45722</v>
      </c>
      <c r="E266" s="18">
        <v>45757</v>
      </c>
      <c r="F266" s="18">
        <v>45767</v>
      </c>
      <c r="G266" t="s">
        <v>45</v>
      </c>
      <c r="H266">
        <v>10</v>
      </c>
      <c r="J266">
        <v>5626.99</v>
      </c>
      <c r="K266" t="s">
        <v>131</v>
      </c>
      <c r="L266">
        <v>4839.2114000000001</v>
      </c>
      <c r="M266">
        <v>5626.99</v>
      </c>
      <c r="N266">
        <v>0</v>
      </c>
      <c r="O266">
        <v>0</v>
      </c>
      <c r="P266">
        <v>0</v>
      </c>
      <c r="Q266">
        <v>0</v>
      </c>
      <c r="R266">
        <v>3</v>
      </c>
      <c r="S266">
        <v>2025</v>
      </c>
      <c r="T266">
        <v>4</v>
      </c>
      <c r="U266">
        <v>2025</v>
      </c>
      <c r="V266">
        <v>45812</v>
      </c>
      <c r="W266" t="s">
        <v>152</v>
      </c>
      <c r="X266">
        <v>2025</v>
      </c>
      <c r="Y266" t="str">
        <f t="shared" si="20"/>
        <v>México</v>
      </c>
      <c r="Z266" t="str">
        <f t="shared" si="21"/>
        <v>IC</v>
      </c>
      <c r="AA266" s="1">
        <f t="shared" si="22"/>
        <v>0.75</v>
      </c>
      <c r="AB266">
        <f t="shared" si="24"/>
        <v>0</v>
      </c>
      <c r="AC266" s="18">
        <f t="shared" si="23"/>
        <v>45536</v>
      </c>
    </row>
    <row r="267" spans="1:29">
      <c r="A267" t="s">
        <v>176</v>
      </c>
      <c r="B267">
        <v>191</v>
      </c>
      <c r="C267">
        <v>0</v>
      </c>
      <c r="D267" s="18">
        <v>45722</v>
      </c>
      <c r="E267" s="18">
        <v>45730</v>
      </c>
      <c r="F267" s="18">
        <v>45731</v>
      </c>
      <c r="G267" t="s">
        <v>54</v>
      </c>
      <c r="H267">
        <v>10</v>
      </c>
      <c r="J267">
        <v>720</v>
      </c>
      <c r="K267" t="s">
        <v>151</v>
      </c>
      <c r="L267">
        <v>720</v>
      </c>
      <c r="M267">
        <v>835.19999999999993</v>
      </c>
      <c r="N267">
        <v>99.74</v>
      </c>
      <c r="O267">
        <v>99.74</v>
      </c>
      <c r="P267">
        <v>115.69839999999999</v>
      </c>
      <c r="Q267">
        <v>0.13852777777777778</v>
      </c>
      <c r="R267">
        <v>3</v>
      </c>
      <c r="S267">
        <v>2025</v>
      </c>
      <c r="T267">
        <v>3</v>
      </c>
      <c r="U267">
        <v>2025</v>
      </c>
      <c r="V267">
        <v>45776</v>
      </c>
      <c r="W267" t="s">
        <v>173</v>
      </c>
      <c r="X267">
        <v>2025</v>
      </c>
      <c r="Y267" t="str">
        <f t="shared" si="20"/>
        <v>México</v>
      </c>
      <c r="Z267" t="str">
        <f t="shared" si="21"/>
        <v>Retail</v>
      </c>
      <c r="AA267" s="1">
        <f t="shared" si="22"/>
        <v>0.05</v>
      </c>
      <c r="AB267">
        <f t="shared" si="24"/>
        <v>94.753</v>
      </c>
      <c r="AC267" s="18">
        <f t="shared" si="23"/>
        <v>45595</v>
      </c>
    </row>
    <row r="268" spans="1:29">
      <c r="A268" t="s">
        <v>176</v>
      </c>
      <c r="B268">
        <v>192</v>
      </c>
      <c r="C268">
        <v>1</v>
      </c>
      <c r="D268" s="18">
        <v>45723</v>
      </c>
      <c r="E268" s="18">
        <v>45632</v>
      </c>
      <c r="F268" s="18">
        <v>45635</v>
      </c>
      <c r="G268" t="s">
        <v>49</v>
      </c>
      <c r="H268">
        <v>10</v>
      </c>
      <c r="I268" t="s">
        <v>177</v>
      </c>
      <c r="J268">
        <v>5250</v>
      </c>
      <c r="K268" t="s">
        <v>131</v>
      </c>
      <c r="L268">
        <v>4515</v>
      </c>
      <c r="M268">
        <v>5250</v>
      </c>
      <c r="N268">
        <v>525</v>
      </c>
      <c r="O268">
        <v>451.5</v>
      </c>
      <c r="P268">
        <v>525</v>
      </c>
      <c r="Q268">
        <v>0.1</v>
      </c>
      <c r="R268">
        <v>3</v>
      </c>
      <c r="S268">
        <v>2025</v>
      </c>
      <c r="T268">
        <v>12</v>
      </c>
      <c r="U268">
        <v>2024</v>
      </c>
      <c r="V268">
        <v>45680</v>
      </c>
      <c r="W268" t="s">
        <v>157</v>
      </c>
      <c r="X268">
        <v>2025</v>
      </c>
      <c r="Y268" t="str">
        <f t="shared" si="20"/>
        <v>México</v>
      </c>
      <c r="Z268" t="str">
        <f t="shared" si="21"/>
        <v>Retail</v>
      </c>
      <c r="AA268" s="1">
        <f t="shared" si="22"/>
        <v>0</v>
      </c>
      <c r="AB268">
        <f t="shared" si="24"/>
        <v>451.5</v>
      </c>
      <c r="AC268" s="18">
        <f t="shared" si="23"/>
        <v>45552</v>
      </c>
    </row>
    <row r="269" spans="1:29">
      <c r="A269" t="s">
        <v>176</v>
      </c>
      <c r="B269">
        <v>193</v>
      </c>
      <c r="C269">
        <v>1</v>
      </c>
      <c r="D269" s="18">
        <v>45725</v>
      </c>
      <c r="E269" s="18">
        <v>45751</v>
      </c>
      <c r="F269" s="18">
        <v>45835</v>
      </c>
      <c r="G269" t="s">
        <v>54</v>
      </c>
      <c r="H269">
        <v>11</v>
      </c>
      <c r="I269" t="s">
        <v>149</v>
      </c>
      <c r="J269">
        <v>68627.509999999995</v>
      </c>
      <c r="K269" t="s">
        <v>131</v>
      </c>
      <c r="L269">
        <v>59019.658599999995</v>
      </c>
      <c r="M269">
        <v>68627.509999999995</v>
      </c>
      <c r="N269">
        <v>12484.09</v>
      </c>
      <c r="O269">
        <v>10736.3174</v>
      </c>
      <c r="P269">
        <v>12484.09</v>
      </c>
      <c r="Q269">
        <v>0.18191086927093816</v>
      </c>
      <c r="R269">
        <v>3</v>
      </c>
      <c r="S269">
        <v>2025</v>
      </c>
      <c r="T269">
        <v>4</v>
      </c>
      <c r="U269">
        <v>2025</v>
      </c>
      <c r="V269">
        <v>45880</v>
      </c>
      <c r="W269" t="s">
        <v>160</v>
      </c>
      <c r="X269">
        <v>2025</v>
      </c>
      <c r="Y269" t="str">
        <f t="shared" si="20"/>
        <v>México</v>
      </c>
      <c r="Z269" t="str">
        <f t="shared" si="21"/>
        <v>Retail</v>
      </c>
      <c r="AA269" s="1">
        <f t="shared" si="22"/>
        <v>0.05</v>
      </c>
      <c r="AB269">
        <f t="shared" si="24"/>
        <v>10199.50153</v>
      </c>
      <c r="AC269" s="18">
        <f t="shared" si="23"/>
        <v>45595</v>
      </c>
    </row>
    <row r="270" spans="1:29">
      <c r="A270" t="s">
        <v>176</v>
      </c>
      <c r="B270">
        <v>194</v>
      </c>
      <c r="C270">
        <v>1</v>
      </c>
      <c r="D270" s="18">
        <v>45726</v>
      </c>
      <c r="E270" s="18">
        <v>45799</v>
      </c>
      <c r="F270" s="18">
        <v>45803</v>
      </c>
      <c r="G270" t="s">
        <v>35</v>
      </c>
      <c r="H270">
        <v>11</v>
      </c>
      <c r="J270">
        <v>8470.11</v>
      </c>
      <c r="K270" t="s">
        <v>131</v>
      </c>
      <c r="L270">
        <v>7284.2946000000002</v>
      </c>
      <c r="M270">
        <v>8470.11</v>
      </c>
      <c r="N270">
        <v>750</v>
      </c>
      <c r="O270">
        <v>645</v>
      </c>
      <c r="P270">
        <v>750</v>
      </c>
      <c r="Q270">
        <v>8.8546665863843563E-2</v>
      </c>
      <c r="R270">
        <v>3</v>
      </c>
      <c r="S270">
        <v>2025</v>
      </c>
      <c r="T270">
        <v>5</v>
      </c>
      <c r="U270">
        <v>2025</v>
      </c>
      <c r="V270">
        <v>45848</v>
      </c>
      <c r="W270" t="s">
        <v>154</v>
      </c>
      <c r="X270">
        <v>2025</v>
      </c>
      <c r="Y270" t="str">
        <f t="shared" si="20"/>
        <v>México</v>
      </c>
      <c r="Z270" t="str">
        <f t="shared" si="21"/>
        <v>IC</v>
      </c>
      <c r="AA270" s="1">
        <f t="shared" si="22"/>
        <v>0.5</v>
      </c>
      <c r="AB270">
        <f t="shared" si="24"/>
        <v>322.5</v>
      </c>
      <c r="AC270" s="18">
        <f t="shared" si="23"/>
        <v>45665</v>
      </c>
    </row>
    <row r="271" spans="1:29">
      <c r="A271" t="s">
        <v>176</v>
      </c>
      <c r="B271">
        <v>195</v>
      </c>
      <c r="C271">
        <v>1</v>
      </c>
      <c r="D271" s="18">
        <v>45726</v>
      </c>
      <c r="E271" s="18">
        <v>45850</v>
      </c>
      <c r="F271" s="18">
        <v>45857</v>
      </c>
      <c r="G271" t="s">
        <v>45</v>
      </c>
      <c r="H271">
        <v>11</v>
      </c>
      <c r="J271">
        <v>16000</v>
      </c>
      <c r="K271" t="s">
        <v>151</v>
      </c>
      <c r="L271">
        <v>16000</v>
      </c>
      <c r="M271">
        <v>18560</v>
      </c>
      <c r="N271">
        <v>0</v>
      </c>
      <c r="O271">
        <v>0</v>
      </c>
      <c r="P271">
        <v>0</v>
      </c>
      <c r="Q271">
        <v>0</v>
      </c>
      <c r="R271">
        <v>3</v>
      </c>
      <c r="S271">
        <v>2025</v>
      </c>
      <c r="T271">
        <v>7</v>
      </c>
      <c r="U271">
        <v>2025</v>
      </c>
      <c r="V271">
        <v>45902</v>
      </c>
      <c r="W271" t="s">
        <v>153</v>
      </c>
      <c r="X271">
        <v>2025</v>
      </c>
      <c r="Y271" t="str">
        <f t="shared" si="20"/>
        <v>México</v>
      </c>
      <c r="Z271" t="str">
        <f t="shared" si="21"/>
        <v>IC</v>
      </c>
      <c r="AA271" s="1">
        <f t="shared" si="22"/>
        <v>0.75</v>
      </c>
      <c r="AB271">
        <f t="shared" si="24"/>
        <v>0</v>
      </c>
      <c r="AC271" s="18">
        <f t="shared" si="23"/>
        <v>45536</v>
      </c>
    </row>
    <row r="272" spans="1:29">
      <c r="A272" t="s">
        <v>176</v>
      </c>
      <c r="B272">
        <v>196</v>
      </c>
      <c r="C272">
        <v>1</v>
      </c>
      <c r="D272" s="18">
        <v>45728</v>
      </c>
      <c r="E272" s="18">
        <v>45791</v>
      </c>
      <c r="F272" s="18">
        <v>45802</v>
      </c>
      <c r="G272" t="s">
        <v>49</v>
      </c>
      <c r="H272">
        <v>11</v>
      </c>
      <c r="I272" t="s">
        <v>177</v>
      </c>
      <c r="J272">
        <v>14952.34</v>
      </c>
      <c r="K272" t="s">
        <v>131</v>
      </c>
      <c r="L272">
        <v>12859.0124</v>
      </c>
      <c r="M272">
        <v>14952.34</v>
      </c>
      <c r="N272">
        <v>1042.05</v>
      </c>
      <c r="O272">
        <v>896.1629999999999</v>
      </c>
      <c r="P272">
        <v>1042.05</v>
      </c>
      <c r="Q272">
        <v>6.969143291284173E-2</v>
      </c>
      <c r="R272">
        <v>3</v>
      </c>
      <c r="S272">
        <v>2025</v>
      </c>
      <c r="T272">
        <v>5</v>
      </c>
      <c r="U272">
        <v>2025</v>
      </c>
      <c r="V272">
        <v>45847</v>
      </c>
      <c r="W272" t="s">
        <v>154</v>
      </c>
      <c r="X272">
        <v>2025</v>
      </c>
      <c r="Y272" t="str">
        <f t="shared" si="20"/>
        <v>México</v>
      </c>
      <c r="Z272" t="str">
        <f t="shared" si="21"/>
        <v>Retail</v>
      </c>
      <c r="AA272" s="1">
        <f t="shared" si="22"/>
        <v>0</v>
      </c>
      <c r="AB272">
        <f t="shared" si="24"/>
        <v>896.1629999999999</v>
      </c>
      <c r="AC272" s="18">
        <f t="shared" si="23"/>
        <v>45552</v>
      </c>
    </row>
    <row r="273" spans="1:29">
      <c r="A273" t="s">
        <v>176</v>
      </c>
      <c r="B273">
        <v>197</v>
      </c>
      <c r="C273">
        <v>1</v>
      </c>
      <c r="D273" s="18">
        <v>45728</v>
      </c>
      <c r="E273" s="18">
        <v>45731</v>
      </c>
      <c r="F273" s="18">
        <v>45736</v>
      </c>
      <c r="G273" t="s">
        <v>45</v>
      </c>
      <c r="H273">
        <v>11</v>
      </c>
      <c r="J273">
        <v>8747</v>
      </c>
      <c r="K273" t="s">
        <v>131</v>
      </c>
      <c r="L273">
        <v>7522.42</v>
      </c>
      <c r="M273">
        <v>8747</v>
      </c>
      <c r="N273">
        <v>1241.6400000000001</v>
      </c>
      <c r="O273">
        <v>1067.8104000000001</v>
      </c>
      <c r="P273">
        <v>1241.6400000000001</v>
      </c>
      <c r="Q273">
        <v>0.14195038298845319</v>
      </c>
      <c r="R273">
        <v>3</v>
      </c>
      <c r="S273">
        <v>2025</v>
      </c>
      <c r="T273">
        <v>3</v>
      </c>
      <c r="U273">
        <v>2025</v>
      </c>
      <c r="V273">
        <v>45781</v>
      </c>
      <c r="W273" t="s">
        <v>172</v>
      </c>
      <c r="X273">
        <v>2025</v>
      </c>
      <c r="Y273" t="str">
        <f t="shared" si="20"/>
        <v>México</v>
      </c>
      <c r="Z273" t="str">
        <f t="shared" si="21"/>
        <v>IC</v>
      </c>
      <c r="AA273" s="1">
        <f t="shared" si="22"/>
        <v>0.75</v>
      </c>
      <c r="AB273">
        <f t="shared" si="24"/>
        <v>266.95260000000007</v>
      </c>
      <c r="AC273" s="18">
        <f t="shared" si="23"/>
        <v>45536</v>
      </c>
    </row>
    <row r="274" spans="1:29">
      <c r="A274" t="s">
        <v>176</v>
      </c>
      <c r="B274">
        <v>198</v>
      </c>
      <c r="C274">
        <v>0</v>
      </c>
      <c r="D274" s="18">
        <v>45729</v>
      </c>
      <c r="E274" s="18">
        <v>45952</v>
      </c>
      <c r="F274" s="18">
        <v>45991</v>
      </c>
      <c r="G274" t="s">
        <v>35</v>
      </c>
      <c r="H274">
        <v>11</v>
      </c>
      <c r="J274">
        <v>84947.09</v>
      </c>
      <c r="K274" t="s">
        <v>131</v>
      </c>
      <c r="L274">
        <v>73054.497399999993</v>
      </c>
      <c r="M274">
        <v>84947.09</v>
      </c>
      <c r="N274">
        <v>8370.85</v>
      </c>
      <c r="O274">
        <v>7198.9310000000005</v>
      </c>
      <c r="P274">
        <v>8370.85</v>
      </c>
      <c r="Q274">
        <v>9.8541927686987288E-2</v>
      </c>
      <c r="R274">
        <v>3</v>
      </c>
      <c r="S274">
        <v>2025</v>
      </c>
      <c r="T274">
        <v>10</v>
      </c>
      <c r="U274">
        <v>2025</v>
      </c>
      <c r="V274">
        <v>46036</v>
      </c>
      <c r="W274" t="s">
        <v>157</v>
      </c>
      <c r="X274">
        <v>2026</v>
      </c>
      <c r="Y274" t="str">
        <f t="shared" si="20"/>
        <v>México</v>
      </c>
      <c r="Z274" t="str">
        <f t="shared" si="21"/>
        <v>IC</v>
      </c>
      <c r="AA274" s="1">
        <f t="shared" si="22"/>
        <v>0.5</v>
      </c>
      <c r="AB274">
        <f t="shared" si="24"/>
        <v>3599.4655000000002</v>
      </c>
      <c r="AC274" s="18">
        <f t="shared" si="23"/>
        <v>45665</v>
      </c>
    </row>
    <row r="275" spans="1:29">
      <c r="A275" t="s">
        <v>176</v>
      </c>
      <c r="B275">
        <v>199</v>
      </c>
      <c r="C275">
        <v>0</v>
      </c>
      <c r="D275" s="18">
        <v>45730</v>
      </c>
      <c r="E275" s="18">
        <v>45697</v>
      </c>
      <c r="F275" s="18">
        <v>45699</v>
      </c>
      <c r="G275" t="s">
        <v>54</v>
      </c>
      <c r="H275">
        <v>11</v>
      </c>
      <c r="J275">
        <v>4395</v>
      </c>
      <c r="K275" t="s">
        <v>131</v>
      </c>
      <c r="L275">
        <v>3779.7</v>
      </c>
      <c r="M275">
        <v>4395</v>
      </c>
      <c r="N275">
        <v>439.5</v>
      </c>
      <c r="O275">
        <v>377.96999999999997</v>
      </c>
      <c r="P275">
        <v>439.5</v>
      </c>
      <c r="Q275">
        <v>9.9999999999999992E-2</v>
      </c>
      <c r="R275">
        <v>3</v>
      </c>
      <c r="S275">
        <v>2025</v>
      </c>
      <c r="T275">
        <v>2</v>
      </c>
      <c r="U275">
        <v>2025</v>
      </c>
      <c r="V275">
        <v>45744</v>
      </c>
      <c r="W275" t="s">
        <v>150</v>
      </c>
      <c r="X275">
        <v>2025</v>
      </c>
      <c r="Y275" t="str">
        <f t="shared" si="20"/>
        <v>México</v>
      </c>
      <c r="Z275" t="str">
        <f t="shared" si="21"/>
        <v>Retail</v>
      </c>
      <c r="AA275" s="1">
        <f t="shared" si="22"/>
        <v>0.05</v>
      </c>
      <c r="AB275">
        <f t="shared" si="24"/>
        <v>359.07149999999996</v>
      </c>
      <c r="AC275" s="18">
        <f t="shared" si="23"/>
        <v>45595</v>
      </c>
    </row>
    <row r="276" spans="1:29">
      <c r="A276" t="s">
        <v>176</v>
      </c>
      <c r="B276">
        <v>200</v>
      </c>
      <c r="C276">
        <v>1</v>
      </c>
      <c r="D276" s="18">
        <v>45732</v>
      </c>
      <c r="E276" s="18">
        <v>45735</v>
      </c>
      <c r="F276" s="18">
        <v>45740</v>
      </c>
      <c r="G276" t="s">
        <v>44</v>
      </c>
      <c r="H276">
        <v>12</v>
      </c>
      <c r="J276">
        <v>3998.77</v>
      </c>
      <c r="K276" t="s">
        <v>131</v>
      </c>
      <c r="L276">
        <v>3438.9422</v>
      </c>
      <c r="M276">
        <v>3998.77</v>
      </c>
      <c r="N276">
        <v>0</v>
      </c>
      <c r="O276">
        <v>0</v>
      </c>
      <c r="P276">
        <v>0</v>
      </c>
      <c r="Q276">
        <v>0</v>
      </c>
      <c r="R276">
        <v>3</v>
      </c>
      <c r="S276">
        <v>2025</v>
      </c>
      <c r="T276">
        <v>3</v>
      </c>
      <c r="U276">
        <v>2025</v>
      </c>
      <c r="V276">
        <v>45785</v>
      </c>
      <c r="W276" t="s">
        <v>172</v>
      </c>
      <c r="X276">
        <v>2025</v>
      </c>
      <c r="Y276" t="str">
        <f t="shared" si="20"/>
        <v>México</v>
      </c>
      <c r="Z276" t="str">
        <f t="shared" si="21"/>
        <v>IC</v>
      </c>
      <c r="AA276" s="1">
        <f t="shared" si="22"/>
        <v>0.5</v>
      </c>
      <c r="AB276">
        <f t="shared" si="24"/>
        <v>0</v>
      </c>
      <c r="AC276" s="18">
        <f t="shared" si="23"/>
        <v>45677</v>
      </c>
    </row>
    <row r="277" spans="1:29">
      <c r="A277" t="s">
        <v>176</v>
      </c>
      <c r="B277">
        <v>201</v>
      </c>
      <c r="C277">
        <v>1</v>
      </c>
      <c r="D277" s="18">
        <v>45733</v>
      </c>
      <c r="E277" s="18">
        <v>45735</v>
      </c>
      <c r="F277" s="18">
        <v>45740</v>
      </c>
      <c r="G277" t="s">
        <v>44</v>
      </c>
      <c r="H277">
        <v>12</v>
      </c>
      <c r="J277">
        <v>3998.77</v>
      </c>
      <c r="K277" t="s">
        <v>131</v>
      </c>
      <c r="L277">
        <v>3438.9422</v>
      </c>
      <c r="M277">
        <v>3998.77</v>
      </c>
      <c r="N277">
        <v>1443.6</v>
      </c>
      <c r="O277">
        <v>1241.4959999999999</v>
      </c>
      <c r="P277">
        <v>1443.6</v>
      </c>
      <c r="Q277">
        <v>0.36101101088584736</v>
      </c>
      <c r="R277">
        <v>3</v>
      </c>
      <c r="S277">
        <v>2025</v>
      </c>
      <c r="T277">
        <v>3</v>
      </c>
      <c r="U277">
        <v>2025</v>
      </c>
      <c r="V277">
        <v>45785</v>
      </c>
      <c r="W277" t="s">
        <v>172</v>
      </c>
      <c r="X277">
        <v>2025</v>
      </c>
      <c r="Y277" t="str">
        <f t="shared" si="20"/>
        <v>México</v>
      </c>
      <c r="Z277" t="str">
        <f t="shared" si="21"/>
        <v>IC</v>
      </c>
      <c r="AA277" s="1">
        <f t="shared" si="22"/>
        <v>0.5</v>
      </c>
      <c r="AB277">
        <f t="shared" si="24"/>
        <v>620.74799999999993</v>
      </c>
      <c r="AC277" s="18">
        <f t="shared" si="23"/>
        <v>45677</v>
      </c>
    </row>
    <row r="278" spans="1:29">
      <c r="A278" t="s">
        <v>176</v>
      </c>
      <c r="B278">
        <v>202</v>
      </c>
      <c r="C278">
        <v>0</v>
      </c>
      <c r="D278" s="18">
        <v>45734</v>
      </c>
      <c r="E278" s="18">
        <v>45940</v>
      </c>
      <c r="F278" s="18">
        <v>46078</v>
      </c>
      <c r="G278" t="s">
        <v>49</v>
      </c>
      <c r="H278">
        <v>12</v>
      </c>
      <c r="I278" t="s">
        <v>177</v>
      </c>
      <c r="J278">
        <v>31690.94</v>
      </c>
      <c r="K278" t="s">
        <v>131</v>
      </c>
      <c r="L278">
        <v>27254.2084</v>
      </c>
      <c r="M278">
        <v>31690.94</v>
      </c>
      <c r="N278">
        <v>4155.63</v>
      </c>
      <c r="O278">
        <v>3573.8418000000001</v>
      </c>
      <c r="P278">
        <v>4155.63</v>
      </c>
      <c r="Q278">
        <v>0.13112990652849049</v>
      </c>
      <c r="R278">
        <v>3</v>
      </c>
      <c r="S278">
        <v>2025</v>
      </c>
      <c r="T278">
        <v>10</v>
      </c>
      <c r="U278">
        <v>2025</v>
      </c>
      <c r="V278">
        <v>46123</v>
      </c>
      <c r="W278" t="s">
        <v>173</v>
      </c>
      <c r="X278">
        <v>2026</v>
      </c>
      <c r="Y278" t="str">
        <f t="shared" si="20"/>
        <v>México</v>
      </c>
      <c r="Z278" t="str">
        <f t="shared" si="21"/>
        <v>Retail</v>
      </c>
      <c r="AA278" s="1">
        <f t="shared" si="22"/>
        <v>0</v>
      </c>
      <c r="AB278">
        <f t="shared" si="24"/>
        <v>3573.8418000000001</v>
      </c>
      <c r="AC278" s="18">
        <f t="shared" si="23"/>
        <v>45552</v>
      </c>
    </row>
    <row r="279" spans="1:29">
      <c r="A279" t="s">
        <v>176</v>
      </c>
      <c r="B279">
        <v>203</v>
      </c>
      <c r="C279">
        <v>1</v>
      </c>
      <c r="D279" s="18">
        <v>45734</v>
      </c>
      <c r="E279" s="18">
        <v>45798</v>
      </c>
      <c r="F279" s="18">
        <v>45803</v>
      </c>
      <c r="G279" t="s">
        <v>35</v>
      </c>
      <c r="H279">
        <v>12</v>
      </c>
      <c r="J279">
        <v>4115.6400000000003</v>
      </c>
      <c r="K279" t="s">
        <v>131</v>
      </c>
      <c r="L279">
        <v>3539.4504000000002</v>
      </c>
      <c r="M279">
        <v>4115.6400000000003</v>
      </c>
      <c r="N279">
        <v>226.7</v>
      </c>
      <c r="O279">
        <v>194.96199999999999</v>
      </c>
      <c r="P279">
        <v>226.7</v>
      </c>
      <c r="Q279">
        <v>5.5082563100757105E-2</v>
      </c>
      <c r="R279">
        <v>3</v>
      </c>
      <c r="S279">
        <v>2025</v>
      </c>
      <c r="T279">
        <v>5</v>
      </c>
      <c r="U279">
        <v>2025</v>
      </c>
      <c r="V279">
        <v>45848</v>
      </c>
      <c r="W279" t="s">
        <v>154</v>
      </c>
      <c r="X279">
        <v>2025</v>
      </c>
      <c r="Y279" t="str">
        <f t="shared" si="20"/>
        <v>México</v>
      </c>
      <c r="Z279" t="str">
        <f t="shared" si="21"/>
        <v>IC</v>
      </c>
      <c r="AA279" s="1">
        <f t="shared" si="22"/>
        <v>0.5</v>
      </c>
      <c r="AB279">
        <f t="shared" si="24"/>
        <v>97.480999999999995</v>
      </c>
      <c r="AC279" s="18">
        <f t="shared" si="23"/>
        <v>45665</v>
      </c>
    </row>
    <row r="280" spans="1:29">
      <c r="A280" t="s">
        <v>176</v>
      </c>
      <c r="B280">
        <v>204</v>
      </c>
      <c r="C280">
        <v>1</v>
      </c>
      <c r="D280" s="18">
        <v>45735</v>
      </c>
      <c r="E280" s="18">
        <v>45822</v>
      </c>
      <c r="F280" s="18">
        <v>45822</v>
      </c>
      <c r="G280" t="s">
        <v>49</v>
      </c>
      <c r="H280">
        <v>12</v>
      </c>
      <c r="I280" t="s">
        <v>177</v>
      </c>
      <c r="J280">
        <v>120965.81</v>
      </c>
      <c r="K280" t="s">
        <v>151</v>
      </c>
      <c r="L280">
        <v>120965.81</v>
      </c>
      <c r="M280">
        <v>140320.33959999998</v>
      </c>
      <c r="N280">
        <v>11107.62</v>
      </c>
      <c r="O280">
        <v>11107.62</v>
      </c>
      <c r="P280">
        <v>12884.8392</v>
      </c>
      <c r="Q280">
        <v>9.182445849781852E-2</v>
      </c>
      <c r="R280">
        <v>3</v>
      </c>
      <c r="S280">
        <v>2025</v>
      </c>
      <c r="T280">
        <v>6</v>
      </c>
      <c r="U280">
        <v>2025</v>
      </c>
      <c r="V280">
        <v>45867</v>
      </c>
      <c r="W280" t="s">
        <v>154</v>
      </c>
      <c r="X280">
        <v>2025</v>
      </c>
      <c r="Y280" t="str">
        <f t="shared" si="20"/>
        <v>México</v>
      </c>
      <c r="Z280" t="str">
        <f t="shared" si="21"/>
        <v>Retail</v>
      </c>
      <c r="AA280" s="1">
        <f t="shared" si="22"/>
        <v>0</v>
      </c>
      <c r="AB280">
        <f t="shared" si="24"/>
        <v>11107.62</v>
      </c>
      <c r="AC280" s="18">
        <f t="shared" si="23"/>
        <v>45552</v>
      </c>
    </row>
    <row r="281" spans="1:29">
      <c r="A281" t="s">
        <v>176</v>
      </c>
      <c r="B281">
        <v>205</v>
      </c>
      <c r="C281">
        <v>1</v>
      </c>
      <c r="D281" s="18">
        <v>45735</v>
      </c>
      <c r="E281" s="18">
        <v>45764</v>
      </c>
      <c r="F281" s="18">
        <v>45770</v>
      </c>
      <c r="G281" t="s">
        <v>49</v>
      </c>
      <c r="H281">
        <v>12</v>
      </c>
      <c r="I281" t="s">
        <v>182</v>
      </c>
      <c r="J281">
        <v>868193.33</v>
      </c>
      <c r="K281" t="s">
        <v>178</v>
      </c>
      <c r="L281">
        <v>41673.279839999996</v>
      </c>
      <c r="M281">
        <v>48618.826479999996</v>
      </c>
      <c r="N281">
        <v>58255.6</v>
      </c>
      <c r="O281">
        <v>2796.2687999999998</v>
      </c>
      <c r="P281">
        <v>3262.3136</v>
      </c>
      <c r="Q281">
        <v>6.7099801377188656E-2</v>
      </c>
      <c r="R281">
        <v>3</v>
      </c>
      <c r="S281">
        <v>2025</v>
      </c>
      <c r="T281">
        <v>4</v>
      </c>
      <c r="U281">
        <v>2025</v>
      </c>
      <c r="V281">
        <v>45815</v>
      </c>
      <c r="W281" t="s">
        <v>152</v>
      </c>
      <c r="X281">
        <v>2025</v>
      </c>
      <c r="Y281" t="str">
        <f t="shared" si="20"/>
        <v>México</v>
      </c>
      <c r="Z281" t="str">
        <f t="shared" si="21"/>
        <v>Retail</v>
      </c>
      <c r="AA281" s="1">
        <f t="shared" si="22"/>
        <v>0</v>
      </c>
      <c r="AB281">
        <f t="shared" si="24"/>
        <v>2796.2687999999998</v>
      </c>
      <c r="AC281" s="18">
        <f t="shared" si="23"/>
        <v>45552</v>
      </c>
    </row>
    <row r="282" spans="1:29">
      <c r="A282" t="s">
        <v>176</v>
      </c>
      <c r="B282">
        <v>206</v>
      </c>
      <c r="C282">
        <v>1</v>
      </c>
      <c r="D282" s="18">
        <v>45736</v>
      </c>
      <c r="E282" s="18">
        <v>45735</v>
      </c>
      <c r="F282" s="18">
        <v>45754</v>
      </c>
      <c r="G282" t="s">
        <v>54</v>
      </c>
      <c r="H282">
        <v>12</v>
      </c>
      <c r="J282">
        <v>8210</v>
      </c>
      <c r="K282" t="s">
        <v>131</v>
      </c>
      <c r="L282">
        <v>7060.5999999999995</v>
      </c>
      <c r="M282">
        <v>8210</v>
      </c>
      <c r="N282">
        <v>0</v>
      </c>
      <c r="O282">
        <v>0</v>
      </c>
      <c r="P282">
        <v>0</v>
      </c>
      <c r="Q282">
        <v>0</v>
      </c>
      <c r="R282">
        <v>3</v>
      </c>
      <c r="S282">
        <v>2025</v>
      </c>
      <c r="T282">
        <v>3</v>
      </c>
      <c r="U282">
        <v>2025</v>
      </c>
      <c r="V282">
        <v>45799</v>
      </c>
      <c r="W282" t="s">
        <v>172</v>
      </c>
      <c r="X282">
        <v>2025</v>
      </c>
      <c r="Y282" t="str">
        <f t="shared" si="20"/>
        <v>México</v>
      </c>
      <c r="Z282" t="str">
        <f t="shared" si="21"/>
        <v>Retail</v>
      </c>
      <c r="AA282" s="1">
        <f t="shared" si="22"/>
        <v>0.05</v>
      </c>
      <c r="AB282">
        <f t="shared" si="24"/>
        <v>0</v>
      </c>
      <c r="AC282" s="18">
        <f t="shared" si="23"/>
        <v>45595</v>
      </c>
    </row>
    <row r="283" spans="1:29">
      <c r="A283" t="s">
        <v>176</v>
      </c>
      <c r="B283">
        <v>207</v>
      </c>
      <c r="C283">
        <v>1</v>
      </c>
      <c r="D283" s="18">
        <v>45736</v>
      </c>
      <c r="E283" s="18">
        <v>45832</v>
      </c>
      <c r="F283" s="18">
        <v>45852</v>
      </c>
      <c r="G283" t="s">
        <v>54</v>
      </c>
      <c r="H283">
        <v>12</v>
      </c>
      <c r="J283">
        <v>4370.66</v>
      </c>
      <c r="K283" t="s">
        <v>131</v>
      </c>
      <c r="L283">
        <v>3758.7675999999997</v>
      </c>
      <c r="M283">
        <v>4370.66</v>
      </c>
      <c r="N283">
        <v>0</v>
      </c>
      <c r="O283">
        <v>0</v>
      </c>
      <c r="P283">
        <v>0</v>
      </c>
      <c r="Q283">
        <v>0</v>
      </c>
      <c r="R283">
        <v>3</v>
      </c>
      <c r="S283">
        <v>2025</v>
      </c>
      <c r="T283">
        <v>6</v>
      </c>
      <c r="U283">
        <v>2025</v>
      </c>
      <c r="V283">
        <v>45897</v>
      </c>
      <c r="W283" t="s">
        <v>160</v>
      </c>
      <c r="X283">
        <v>2025</v>
      </c>
      <c r="Y283" t="str">
        <f t="shared" si="20"/>
        <v>México</v>
      </c>
      <c r="Z283" t="str">
        <f t="shared" si="21"/>
        <v>Retail</v>
      </c>
      <c r="AA283" s="1">
        <f t="shared" si="22"/>
        <v>0.05</v>
      </c>
      <c r="AB283">
        <f t="shared" si="24"/>
        <v>0</v>
      </c>
      <c r="AC283" s="18">
        <f t="shared" si="23"/>
        <v>45595</v>
      </c>
    </row>
    <row r="284" spans="1:29">
      <c r="A284" t="s">
        <v>176</v>
      </c>
      <c r="B284">
        <v>208</v>
      </c>
      <c r="C284">
        <v>0</v>
      </c>
      <c r="D284" s="18">
        <v>45736</v>
      </c>
      <c r="E284" s="18">
        <v>45832</v>
      </c>
      <c r="F284" s="18">
        <v>45852</v>
      </c>
      <c r="G284" t="s">
        <v>54</v>
      </c>
      <c r="H284">
        <v>12</v>
      </c>
      <c r="J284">
        <v>4370.66</v>
      </c>
      <c r="K284" t="s">
        <v>131</v>
      </c>
      <c r="L284">
        <v>3758.7675999999997</v>
      </c>
      <c r="M284">
        <v>4370.66</v>
      </c>
      <c r="N284">
        <v>0</v>
      </c>
      <c r="O284">
        <v>0</v>
      </c>
      <c r="P284">
        <v>0</v>
      </c>
      <c r="Q284">
        <v>0</v>
      </c>
      <c r="R284">
        <v>3</v>
      </c>
      <c r="S284">
        <v>2025</v>
      </c>
      <c r="T284">
        <v>6</v>
      </c>
      <c r="U284">
        <v>2025</v>
      </c>
      <c r="V284">
        <v>45897</v>
      </c>
      <c r="W284" t="s">
        <v>160</v>
      </c>
      <c r="X284">
        <v>2025</v>
      </c>
      <c r="Y284" t="str">
        <f t="shared" si="20"/>
        <v>México</v>
      </c>
      <c r="Z284" t="str">
        <f t="shared" si="21"/>
        <v>Retail</v>
      </c>
      <c r="AA284" s="1">
        <f t="shared" si="22"/>
        <v>0.05</v>
      </c>
      <c r="AB284">
        <f t="shared" si="24"/>
        <v>0</v>
      </c>
      <c r="AC284" s="18">
        <f t="shared" si="23"/>
        <v>45595</v>
      </c>
    </row>
    <row r="285" spans="1:29">
      <c r="A285" t="s">
        <v>176</v>
      </c>
      <c r="B285">
        <v>209</v>
      </c>
      <c r="C285">
        <v>1</v>
      </c>
      <c r="D285" s="18">
        <v>45736</v>
      </c>
      <c r="E285" s="18">
        <v>45771</v>
      </c>
      <c r="F285" s="18">
        <v>45771</v>
      </c>
      <c r="G285" t="s">
        <v>45</v>
      </c>
      <c r="H285">
        <v>12</v>
      </c>
      <c r="J285">
        <v>2293.19</v>
      </c>
      <c r="K285" t="s">
        <v>151</v>
      </c>
      <c r="L285">
        <v>2293.19</v>
      </c>
      <c r="M285">
        <v>2660.1003999999998</v>
      </c>
      <c r="N285">
        <v>620.19000000000005</v>
      </c>
      <c r="O285">
        <v>620.19000000000005</v>
      </c>
      <c r="P285">
        <v>719.42039999999997</v>
      </c>
      <c r="Q285">
        <v>0.27044858908332936</v>
      </c>
      <c r="R285">
        <v>3</v>
      </c>
      <c r="S285">
        <v>2025</v>
      </c>
      <c r="T285">
        <v>4</v>
      </c>
      <c r="U285">
        <v>2025</v>
      </c>
      <c r="V285">
        <v>45816</v>
      </c>
      <c r="W285" t="s">
        <v>152</v>
      </c>
      <c r="X285">
        <v>2025</v>
      </c>
      <c r="Y285" t="str">
        <f t="shared" si="20"/>
        <v>México</v>
      </c>
      <c r="Z285" t="str">
        <f t="shared" si="21"/>
        <v>IC</v>
      </c>
      <c r="AA285" s="1">
        <f t="shared" si="22"/>
        <v>0.75</v>
      </c>
      <c r="AB285">
        <f t="shared" si="24"/>
        <v>155.04750000000001</v>
      </c>
      <c r="AC285" s="18">
        <f t="shared" si="23"/>
        <v>45536</v>
      </c>
    </row>
    <row r="286" spans="1:29">
      <c r="A286" t="s">
        <v>176</v>
      </c>
      <c r="B286">
        <v>210</v>
      </c>
      <c r="C286">
        <v>1</v>
      </c>
      <c r="D286" s="18">
        <v>45736</v>
      </c>
      <c r="E286" s="18">
        <v>45758</v>
      </c>
      <c r="F286" s="18">
        <v>45762</v>
      </c>
      <c r="G286" t="s">
        <v>39</v>
      </c>
      <c r="H286">
        <v>12</v>
      </c>
      <c r="J286">
        <v>20882.560000000001</v>
      </c>
      <c r="K286" t="s">
        <v>131</v>
      </c>
      <c r="L286">
        <v>17959.0016</v>
      </c>
      <c r="M286">
        <v>20882.560000000001</v>
      </c>
      <c r="N286">
        <v>1666.76</v>
      </c>
      <c r="O286">
        <v>1433.4135999999999</v>
      </c>
      <c r="P286">
        <v>1666.76</v>
      </c>
      <c r="Q286">
        <v>7.9815884642495935E-2</v>
      </c>
      <c r="R286">
        <v>3</v>
      </c>
      <c r="S286">
        <v>2025</v>
      </c>
      <c r="T286">
        <v>4</v>
      </c>
      <c r="U286">
        <v>2025</v>
      </c>
      <c r="V286">
        <v>45807</v>
      </c>
      <c r="W286" t="s">
        <v>172</v>
      </c>
      <c r="X286">
        <v>2025</v>
      </c>
      <c r="Y286" t="str">
        <f t="shared" si="20"/>
        <v>México</v>
      </c>
      <c r="Z286" t="str">
        <f t="shared" si="21"/>
        <v>IC</v>
      </c>
      <c r="AA286" s="1">
        <f t="shared" si="22"/>
        <v>0.5</v>
      </c>
      <c r="AB286">
        <f t="shared" si="24"/>
        <v>716.70679999999993</v>
      </c>
      <c r="AC286" s="18">
        <f t="shared" si="23"/>
        <v>45677</v>
      </c>
    </row>
    <row r="287" spans="1:29">
      <c r="A287" t="s">
        <v>176</v>
      </c>
      <c r="B287">
        <v>211</v>
      </c>
      <c r="C287">
        <v>1</v>
      </c>
      <c r="D287" s="18">
        <v>45736</v>
      </c>
      <c r="E287" s="18">
        <v>45719</v>
      </c>
      <c r="F287" s="18">
        <v>45722</v>
      </c>
      <c r="G287" t="s">
        <v>39</v>
      </c>
      <c r="H287">
        <v>12</v>
      </c>
      <c r="J287">
        <v>4088.2</v>
      </c>
      <c r="K287" t="s">
        <v>131</v>
      </c>
      <c r="L287">
        <v>3515.8519999999999</v>
      </c>
      <c r="M287">
        <v>4088.2</v>
      </c>
      <c r="N287">
        <v>1068.2</v>
      </c>
      <c r="O287">
        <v>918.65200000000004</v>
      </c>
      <c r="P287">
        <v>1068.2</v>
      </c>
      <c r="Q287">
        <v>0.26128858666405758</v>
      </c>
      <c r="R287">
        <v>3</v>
      </c>
      <c r="S287">
        <v>2025</v>
      </c>
      <c r="T287">
        <v>3</v>
      </c>
      <c r="U287">
        <v>2025</v>
      </c>
      <c r="V287">
        <v>45767</v>
      </c>
      <c r="W287" t="s">
        <v>173</v>
      </c>
      <c r="X287">
        <v>2025</v>
      </c>
      <c r="Y287" t="str">
        <f t="shared" si="20"/>
        <v>México</v>
      </c>
      <c r="Z287" t="str">
        <f t="shared" si="21"/>
        <v>IC</v>
      </c>
      <c r="AA287" s="1">
        <f t="shared" si="22"/>
        <v>0.5</v>
      </c>
      <c r="AB287">
        <f t="shared" si="24"/>
        <v>459.32600000000002</v>
      </c>
      <c r="AC287" s="18">
        <f t="shared" si="23"/>
        <v>45677</v>
      </c>
    </row>
    <row r="288" spans="1:29">
      <c r="A288" t="s">
        <v>176</v>
      </c>
      <c r="B288">
        <v>212</v>
      </c>
      <c r="C288">
        <v>0</v>
      </c>
      <c r="D288" s="18">
        <v>45740</v>
      </c>
      <c r="E288" s="18">
        <v>45759</v>
      </c>
      <c r="F288" s="18">
        <v>45766</v>
      </c>
      <c r="G288" t="s">
        <v>49</v>
      </c>
      <c r="H288">
        <v>13</v>
      </c>
      <c r="I288" t="s">
        <v>177</v>
      </c>
      <c r="J288">
        <v>17326.09</v>
      </c>
      <c r="K288" t="s">
        <v>131</v>
      </c>
      <c r="L288">
        <v>14900.437400000001</v>
      </c>
      <c r="M288">
        <v>17326.09</v>
      </c>
      <c r="N288">
        <v>230.88</v>
      </c>
      <c r="O288">
        <v>198.55679999999998</v>
      </c>
      <c r="P288">
        <v>230.88</v>
      </c>
      <c r="Q288">
        <v>1.3325568550088334E-2</v>
      </c>
      <c r="R288">
        <v>3</v>
      </c>
      <c r="S288">
        <v>2025</v>
      </c>
      <c r="T288">
        <v>4</v>
      </c>
      <c r="U288">
        <v>2025</v>
      </c>
      <c r="V288">
        <v>45811</v>
      </c>
      <c r="W288" t="s">
        <v>152</v>
      </c>
      <c r="X288">
        <v>2025</v>
      </c>
      <c r="Y288" t="str">
        <f t="shared" si="20"/>
        <v>México</v>
      </c>
      <c r="Z288" t="str">
        <f t="shared" si="21"/>
        <v>Retail</v>
      </c>
      <c r="AA288" s="1">
        <f t="shared" si="22"/>
        <v>0</v>
      </c>
      <c r="AB288">
        <f t="shared" si="24"/>
        <v>198.55679999999998</v>
      </c>
      <c r="AC288" s="18">
        <f t="shared" si="23"/>
        <v>45552</v>
      </c>
    </row>
    <row r="289" spans="1:29">
      <c r="A289" t="s">
        <v>176</v>
      </c>
      <c r="B289">
        <v>213</v>
      </c>
      <c r="C289">
        <v>1</v>
      </c>
      <c r="D289" s="18">
        <v>45740</v>
      </c>
      <c r="E289" s="18">
        <v>45765</v>
      </c>
      <c r="F289" s="18">
        <v>45770</v>
      </c>
      <c r="G289" t="s">
        <v>49</v>
      </c>
      <c r="H289">
        <v>13</v>
      </c>
      <c r="I289" t="s">
        <v>177</v>
      </c>
      <c r="J289">
        <v>19973.2</v>
      </c>
      <c r="K289" t="s">
        <v>131</v>
      </c>
      <c r="L289">
        <v>17176.952000000001</v>
      </c>
      <c r="M289">
        <v>19973.2</v>
      </c>
      <c r="N289">
        <v>1896.09</v>
      </c>
      <c r="O289">
        <v>1630.6373999999998</v>
      </c>
      <c r="P289">
        <v>1896.09</v>
      </c>
      <c r="Q289">
        <v>9.4931708489375752E-2</v>
      </c>
      <c r="R289">
        <v>3</v>
      </c>
      <c r="S289">
        <v>2025</v>
      </c>
      <c r="T289">
        <v>4</v>
      </c>
      <c r="U289">
        <v>2025</v>
      </c>
      <c r="V289">
        <v>45815</v>
      </c>
      <c r="W289" t="s">
        <v>152</v>
      </c>
      <c r="X289">
        <v>2025</v>
      </c>
      <c r="Y289" t="str">
        <f t="shared" si="20"/>
        <v>México</v>
      </c>
      <c r="Z289" t="str">
        <f t="shared" si="21"/>
        <v>Retail</v>
      </c>
      <c r="AA289" s="1">
        <f t="shared" si="22"/>
        <v>0</v>
      </c>
      <c r="AB289">
        <f t="shared" si="24"/>
        <v>1630.6373999999998</v>
      </c>
      <c r="AC289" s="18">
        <f t="shared" si="23"/>
        <v>45552</v>
      </c>
    </row>
    <row r="290" spans="1:29">
      <c r="A290" t="s">
        <v>176</v>
      </c>
      <c r="B290">
        <v>214</v>
      </c>
      <c r="C290">
        <v>1</v>
      </c>
      <c r="D290" s="18">
        <v>45740</v>
      </c>
      <c r="E290" s="18">
        <v>45767</v>
      </c>
      <c r="F290" s="18">
        <v>45773</v>
      </c>
      <c r="G290" t="s">
        <v>35</v>
      </c>
      <c r="H290">
        <v>13</v>
      </c>
      <c r="J290">
        <v>27730.21</v>
      </c>
      <c r="K290" t="s">
        <v>131</v>
      </c>
      <c r="L290">
        <v>23847.980599999999</v>
      </c>
      <c r="M290">
        <v>27730.21</v>
      </c>
      <c r="N290">
        <v>5645.2</v>
      </c>
      <c r="O290">
        <v>4854.8719999999994</v>
      </c>
      <c r="P290">
        <v>5645.2</v>
      </c>
      <c r="Q290">
        <v>0.20357581136240943</v>
      </c>
      <c r="R290">
        <v>3</v>
      </c>
      <c r="S290">
        <v>2025</v>
      </c>
      <c r="T290">
        <v>4</v>
      </c>
      <c r="U290">
        <v>2025</v>
      </c>
      <c r="V290">
        <v>45818</v>
      </c>
      <c r="W290" t="s">
        <v>152</v>
      </c>
      <c r="X290">
        <v>2025</v>
      </c>
      <c r="Y290" t="str">
        <f t="shared" si="20"/>
        <v>México</v>
      </c>
      <c r="Z290" t="str">
        <f t="shared" si="21"/>
        <v>IC</v>
      </c>
      <c r="AA290" s="1">
        <f t="shared" si="22"/>
        <v>0.5</v>
      </c>
      <c r="AB290">
        <f t="shared" si="24"/>
        <v>2427.4359999999997</v>
      </c>
      <c r="AC290" s="18">
        <f t="shared" si="23"/>
        <v>45665</v>
      </c>
    </row>
    <row r="291" spans="1:29">
      <c r="A291" t="s">
        <v>176</v>
      </c>
      <c r="B291">
        <v>215</v>
      </c>
      <c r="C291">
        <v>0</v>
      </c>
      <c r="D291" s="18">
        <v>45740</v>
      </c>
      <c r="E291" s="18">
        <v>45708</v>
      </c>
      <c r="F291" s="18">
        <v>45913</v>
      </c>
      <c r="G291" t="s">
        <v>39</v>
      </c>
      <c r="H291">
        <v>13</v>
      </c>
      <c r="J291">
        <v>33148.04</v>
      </c>
      <c r="K291" t="s">
        <v>151</v>
      </c>
      <c r="L291">
        <v>33148.04</v>
      </c>
      <c r="M291">
        <v>38451.7264</v>
      </c>
      <c r="N291">
        <v>3673.52</v>
      </c>
      <c r="O291">
        <v>3673.52</v>
      </c>
      <c r="P291">
        <v>4261.2831999999999</v>
      </c>
      <c r="Q291">
        <v>0.11082163530634088</v>
      </c>
      <c r="R291">
        <v>3</v>
      </c>
      <c r="S291">
        <v>2025</v>
      </c>
      <c r="T291">
        <v>2</v>
      </c>
      <c r="U291">
        <v>2025</v>
      </c>
      <c r="V291">
        <v>45958</v>
      </c>
      <c r="W291" t="s">
        <v>161</v>
      </c>
      <c r="X291">
        <v>2025</v>
      </c>
      <c r="Y291" t="str">
        <f t="shared" si="20"/>
        <v>México</v>
      </c>
      <c r="Z291" t="str">
        <f t="shared" si="21"/>
        <v>IC</v>
      </c>
      <c r="AA291" s="1">
        <f t="shared" si="22"/>
        <v>0.5</v>
      </c>
      <c r="AB291">
        <f t="shared" si="24"/>
        <v>1836.76</v>
      </c>
      <c r="AC291" s="18">
        <f t="shared" si="23"/>
        <v>45677</v>
      </c>
    </row>
    <row r="292" spans="1:29">
      <c r="A292" t="s">
        <v>176</v>
      </c>
      <c r="B292">
        <v>216</v>
      </c>
      <c r="C292">
        <v>1</v>
      </c>
      <c r="D292" s="18">
        <v>45741</v>
      </c>
      <c r="E292" s="18">
        <v>45733</v>
      </c>
      <c r="F292" s="18">
        <v>45738</v>
      </c>
      <c r="G292" t="s">
        <v>49</v>
      </c>
      <c r="H292">
        <v>13</v>
      </c>
      <c r="I292" t="s">
        <v>149</v>
      </c>
      <c r="J292">
        <v>58328.6</v>
      </c>
      <c r="K292" t="s">
        <v>131</v>
      </c>
      <c r="L292">
        <v>50162.595999999998</v>
      </c>
      <c r="M292">
        <v>58328.6</v>
      </c>
      <c r="N292">
        <v>5832.86</v>
      </c>
      <c r="O292">
        <v>5016.2595999999994</v>
      </c>
      <c r="P292">
        <v>5832.86</v>
      </c>
      <c r="Q292">
        <v>9.9999999999999992E-2</v>
      </c>
      <c r="R292">
        <v>3</v>
      </c>
      <c r="S292">
        <v>2025</v>
      </c>
      <c r="T292">
        <v>3</v>
      </c>
      <c r="U292">
        <v>2025</v>
      </c>
      <c r="V292">
        <v>45783</v>
      </c>
      <c r="W292" t="s">
        <v>172</v>
      </c>
      <c r="X292">
        <v>2025</v>
      </c>
      <c r="Y292" t="str">
        <f t="shared" si="20"/>
        <v>México</v>
      </c>
      <c r="Z292" t="str">
        <f t="shared" si="21"/>
        <v>Retail</v>
      </c>
      <c r="AA292" s="1">
        <f t="shared" si="22"/>
        <v>0</v>
      </c>
      <c r="AB292">
        <f t="shared" si="24"/>
        <v>5016.2595999999994</v>
      </c>
      <c r="AC292" s="18">
        <f t="shared" si="23"/>
        <v>45552</v>
      </c>
    </row>
    <row r="293" spans="1:29">
      <c r="A293" t="s">
        <v>176</v>
      </c>
      <c r="B293">
        <v>217</v>
      </c>
      <c r="C293">
        <v>1</v>
      </c>
      <c r="D293" s="18">
        <v>45741</v>
      </c>
      <c r="E293" s="18">
        <v>45743</v>
      </c>
      <c r="F293" s="18">
        <v>45747</v>
      </c>
      <c r="G293" t="s">
        <v>39</v>
      </c>
      <c r="H293">
        <v>13</v>
      </c>
      <c r="J293">
        <v>3574</v>
      </c>
      <c r="K293" t="s">
        <v>131</v>
      </c>
      <c r="L293">
        <v>3073.64</v>
      </c>
      <c r="M293">
        <v>3574</v>
      </c>
      <c r="N293">
        <v>266.95999999999998</v>
      </c>
      <c r="O293">
        <v>229.58559999999997</v>
      </c>
      <c r="P293">
        <v>266.95999999999998</v>
      </c>
      <c r="Q293">
        <v>7.4695019585898151E-2</v>
      </c>
      <c r="R293">
        <v>3</v>
      </c>
      <c r="S293">
        <v>2025</v>
      </c>
      <c r="T293">
        <v>3</v>
      </c>
      <c r="U293">
        <v>2025</v>
      </c>
      <c r="V293">
        <v>45792</v>
      </c>
      <c r="W293" t="s">
        <v>172</v>
      </c>
      <c r="X293">
        <v>2025</v>
      </c>
      <c r="Y293" t="str">
        <f t="shared" si="20"/>
        <v>México</v>
      </c>
      <c r="Z293" t="str">
        <f t="shared" si="21"/>
        <v>IC</v>
      </c>
      <c r="AA293" s="1">
        <f t="shared" si="22"/>
        <v>0.5</v>
      </c>
      <c r="AB293">
        <f t="shared" si="24"/>
        <v>114.79279999999999</v>
      </c>
      <c r="AC293" s="18">
        <f t="shared" si="23"/>
        <v>45677</v>
      </c>
    </row>
    <row r="294" spans="1:29">
      <c r="A294" t="s">
        <v>176</v>
      </c>
      <c r="B294">
        <v>218</v>
      </c>
      <c r="C294">
        <v>1</v>
      </c>
      <c r="D294" s="18">
        <v>45742</v>
      </c>
      <c r="E294" s="18">
        <v>45865</v>
      </c>
      <c r="F294" s="18">
        <v>45874</v>
      </c>
      <c r="G294" t="s">
        <v>49</v>
      </c>
      <c r="H294">
        <v>13</v>
      </c>
      <c r="I294" t="s">
        <v>182</v>
      </c>
      <c r="J294">
        <v>90597.7</v>
      </c>
      <c r="K294" t="s">
        <v>131</v>
      </c>
      <c r="L294">
        <v>77914.021999999997</v>
      </c>
      <c r="M294">
        <v>90597.7</v>
      </c>
      <c r="N294">
        <v>12468.3</v>
      </c>
      <c r="O294">
        <v>10722.737999999999</v>
      </c>
      <c r="P294">
        <v>12468.3</v>
      </c>
      <c r="Q294">
        <v>0.13762269903099084</v>
      </c>
      <c r="R294">
        <v>3</v>
      </c>
      <c r="S294">
        <v>2025</v>
      </c>
      <c r="T294">
        <v>7</v>
      </c>
      <c r="U294">
        <v>2025</v>
      </c>
      <c r="V294">
        <v>45919</v>
      </c>
      <c r="W294" t="s">
        <v>153</v>
      </c>
      <c r="X294">
        <v>2025</v>
      </c>
      <c r="Y294" t="str">
        <f t="shared" si="20"/>
        <v>México</v>
      </c>
      <c r="Z294" t="str">
        <f t="shared" si="21"/>
        <v>Retail</v>
      </c>
      <c r="AA294" s="1">
        <f t="shared" si="22"/>
        <v>0</v>
      </c>
      <c r="AB294">
        <f t="shared" si="24"/>
        <v>10722.737999999999</v>
      </c>
      <c r="AC294" s="18">
        <f t="shared" si="23"/>
        <v>45552</v>
      </c>
    </row>
    <row r="295" spans="1:29">
      <c r="A295" t="s">
        <v>176</v>
      </c>
      <c r="B295">
        <v>219</v>
      </c>
      <c r="C295">
        <v>1</v>
      </c>
      <c r="D295" s="18">
        <v>45742</v>
      </c>
      <c r="E295" s="18">
        <v>45813</v>
      </c>
      <c r="F295" s="18">
        <v>45833</v>
      </c>
      <c r="G295" t="s">
        <v>54</v>
      </c>
      <c r="H295">
        <v>13</v>
      </c>
      <c r="J295">
        <v>10185.200000000001</v>
      </c>
      <c r="K295" t="s">
        <v>151</v>
      </c>
      <c r="L295">
        <v>10185.200000000001</v>
      </c>
      <c r="M295">
        <v>11814.832</v>
      </c>
      <c r="N295">
        <v>496.02</v>
      </c>
      <c r="O295">
        <v>496.02</v>
      </c>
      <c r="P295">
        <v>575.38319999999999</v>
      </c>
      <c r="Q295">
        <v>4.8700074618073276E-2</v>
      </c>
      <c r="R295">
        <v>3</v>
      </c>
      <c r="S295">
        <v>2025</v>
      </c>
      <c r="T295">
        <v>6</v>
      </c>
      <c r="U295">
        <v>2025</v>
      </c>
      <c r="V295">
        <v>45878</v>
      </c>
      <c r="W295" t="s">
        <v>160</v>
      </c>
      <c r="X295">
        <v>2025</v>
      </c>
      <c r="Y295" t="str">
        <f t="shared" si="20"/>
        <v>México</v>
      </c>
      <c r="Z295" t="str">
        <f t="shared" si="21"/>
        <v>Retail</v>
      </c>
      <c r="AA295" s="1">
        <f t="shared" si="22"/>
        <v>0.05</v>
      </c>
      <c r="AB295">
        <f t="shared" si="24"/>
        <v>471.21899999999999</v>
      </c>
      <c r="AC295" s="18">
        <f t="shared" si="23"/>
        <v>45595</v>
      </c>
    </row>
    <row r="296" spans="1:29">
      <c r="A296" t="s">
        <v>176</v>
      </c>
      <c r="B296">
        <v>220</v>
      </c>
      <c r="C296">
        <v>1</v>
      </c>
      <c r="D296" s="18">
        <v>45722</v>
      </c>
      <c r="E296" s="18">
        <v>45777</v>
      </c>
      <c r="F296" s="18">
        <v>45782</v>
      </c>
      <c r="G296" t="s">
        <v>54</v>
      </c>
      <c r="H296">
        <v>10</v>
      </c>
      <c r="J296">
        <v>9173.7000000000007</v>
      </c>
      <c r="K296" t="s">
        <v>151</v>
      </c>
      <c r="L296">
        <v>9173.7000000000007</v>
      </c>
      <c r="M296">
        <v>10641.492</v>
      </c>
      <c r="N296">
        <v>924.52</v>
      </c>
      <c r="O296">
        <v>924.52</v>
      </c>
      <c r="P296">
        <v>1072.4431999999999</v>
      </c>
      <c r="Q296">
        <v>0.10077940198611246</v>
      </c>
      <c r="R296">
        <v>3</v>
      </c>
      <c r="S296">
        <v>2025</v>
      </c>
      <c r="T296">
        <v>4</v>
      </c>
      <c r="U296">
        <v>2025</v>
      </c>
      <c r="V296">
        <v>45827</v>
      </c>
      <c r="W296" t="s">
        <v>152</v>
      </c>
      <c r="X296">
        <v>2025</v>
      </c>
      <c r="Y296" t="str">
        <f t="shared" si="20"/>
        <v>México</v>
      </c>
      <c r="Z296" t="str">
        <f t="shared" si="21"/>
        <v>Retail</v>
      </c>
      <c r="AA296" s="1">
        <f t="shared" si="22"/>
        <v>0.05</v>
      </c>
      <c r="AB296">
        <f t="shared" si="24"/>
        <v>878.29399999999998</v>
      </c>
      <c r="AC296" s="18">
        <f t="shared" si="23"/>
        <v>45595</v>
      </c>
    </row>
    <row r="297" spans="1:29">
      <c r="A297" t="s">
        <v>176</v>
      </c>
      <c r="B297">
        <v>221</v>
      </c>
      <c r="C297">
        <v>1</v>
      </c>
      <c r="D297" s="18">
        <v>45742</v>
      </c>
      <c r="E297" s="18">
        <v>45837</v>
      </c>
      <c r="F297" s="18">
        <v>45844</v>
      </c>
      <c r="G297" t="s">
        <v>39</v>
      </c>
      <c r="H297">
        <v>13</v>
      </c>
      <c r="J297">
        <v>23018</v>
      </c>
      <c r="K297" t="s">
        <v>131</v>
      </c>
      <c r="L297">
        <v>19795.48</v>
      </c>
      <c r="M297">
        <v>23018</v>
      </c>
      <c r="N297">
        <v>2035.16</v>
      </c>
      <c r="O297">
        <v>1750.2376000000002</v>
      </c>
      <c r="P297">
        <v>2035.16</v>
      </c>
      <c r="Q297">
        <v>8.8416022243461651E-2</v>
      </c>
      <c r="R297">
        <v>3</v>
      </c>
      <c r="S297">
        <v>2025</v>
      </c>
      <c r="T297">
        <v>6</v>
      </c>
      <c r="U297">
        <v>2025</v>
      </c>
      <c r="V297">
        <v>45889</v>
      </c>
      <c r="W297" t="s">
        <v>160</v>
      </c>
      <c r="X297">
        <v>2025</v>
      </c>
      <c r="Y297" t="str">
        <f t="shared" si="20"/>
        <v>México</v>
      </c>
      <c r="Z297" t="str">
        <f t="shared" si="21"/>
        <v>IC</v>
      </c>
      <c r="AA297" s="1">
        <f t="shared" si="22"/>
        <v>0.5</v>
      </c>
      <c r="AB297">
        <f t="shared" si="24"/>
        <v>875.11880000000008</v>
      </c>
      <c r="AC297" s="18">
        <f t="shared" si="23"/>
        <v>45677</v>
      </c>
    </row>
    <row r="298" spans="1:29">
      <c r="A298" t="s">
        <v>176</v>
      </c>
      <c r="B298">
        <v>222</v>
      </c>
      <c r="C298">
        <v>0</v>
      </c>
      <c r="D298" s="18">
        <v>45727</v>
      </c>
      <c r="E298" s="18">
        <v>45853</v>
      </c>
      <c r="F298" s="18">
        <v>45894</v>
      </c>
      <c r="G298" t="s">
        <v>54</v>
      </c>
      <c r="H298">
        <v>11</v>
      </c>
      <c r="J298">
        <v>84169.55</v>
      </c>
      <c r="K298" t="s">
        <v>131</v>
      </c>
      <c r="L298">
        <v>72385.812999999995</v>
      </c>
      <c r="M298">
        <v>84169.55</v>
      </c>
      <c r="N298">
        <v>12749.55</v>
      </c>
      <c r="O298">
        <v>10964.612999999999</v>
      </c>
      <c r="P298">
        <v>12749.55</v>
      </c>
      <c r="Q298">
        <v>0.15147461284989644</v>
      </c>
      <c r="R298">
        <v>3</v>
      </c>
      <c r="S298">
        <v>2025</v>
      </c>
      <c r="T298">
        <v>7</v>
      </c>
      <c r="U298">
        <v>2025</v>
      </c>
      <c r="V298">
        <v>45939</v>
      </c>
      <c r="W298" t="s">
        <v>161</v>
      </c>
      <c r="X298">
        <v>2025</v>
      </c>
      <c r="Y298" t="str">
        <f t="shared" si="20"/>
        <v>México</v>
      </c>
      <c r="Z298" t="str">
        <f t="shared" si="21"/>
        <v>Retail</v>
      </c>
      <c r="AA298" s="1">
        <f t="shared" si="22"/>
        <v>0.05</v>
      </c>
      <c r="AB298">
        <f t="shared" si="24"/>
        <v>10416.38235</v>
      </c>
      <c r="AC298" s="18">
        <f t="shared" si="23"/>
        <v>45595</v>
      </c>
    </row>
    <row r="299" spans="1:29">
      <c r="A299" t="s">
        <v>176</v>
      </c>
      <c r="B299">
        <v>223</v>
      </c>
      <c r="C299">
        <v>1</v>
      </c>
      <c r="D299" s="18">
        <v>45742</v>
      </c>
      <c r="E299" s="18">
        <v>45768</v>
      </c>
      <c r="F299" s="18">
        <v>45820</v>
      </c>
      <c r="G299" t="s">
        <v>49</v>
      </c>
      <c r="H299">
        <v>13</v>
      </c>
      <c r="I299" t="s">
        <v>177</v>
      </c>
      <c r="J299">
        <v>12539.51</v>
      </c>
      <c r="K299" t="s">
        <v>131</v>
      </c>
      <c r="L299">
        <v>10783.9786</v>
      </c>
      <c r="M299">
        <v>12539.51</v>
      </c>
      <c r="N299">
        <v>0</v>
      </c>
      <c r="O299">
        <v>0</v>
      </c>
      <c r="P299">
        <v>0</v>
      </c>
      <c r="Q299">
        <v>0</v>
      </c>
      <c r="R299">
        <v>3</v>
      </c>
      <c r="S299">
        <v>2025</v>
      </c>
      <c r="T299">
        <v>4</v>
      </c>
      <c r="U299">
        <v>2025</v>
      </c>
      <c r="V299">
        <v>45865</v>
      </c>
      <c r="W299" t="s">
        <v>154</v>
      </c>
      <c r="X299">
        <v>2025</v>
      </c>
      <c r="Y299" t="str">
        <f t="shared" si="20"/>
        <v>México</v>
      </c>
      <c r="Z299" t="str">
        <f t="shared" si="21"/>
        <v>Retail</v>
      </c>
      <c r="AA299" s="1">
        <f t="shared" si="22"/>
        <v>0</v>
      </c>
      <c r="AB299">
        <f t="shared" si="24"/>
        <v>0</v>
      </c>
      <c r="AC299" s="18">
        <f t="shared" si="23"/>
        <v>45552</v>
      </c>
    </row>
    <row r="300" spans="1:29">
      <c r="A300" t="s">
        <v>176</v>
      </c>
      <c r="B300">
        <v>225</v>
      </c>
      <c r="C300">
        <v>1</v>
      </c>
      <c r="D300" s="18">
        <v>45747</v>
      </c>
      <c r="E300" s="18">
        <v>45764</v>
      </c>
      <c r="F300" s="18">
        <v>45773</v>
      </c>
      <c r="G300" t="s">
        <v>24</v>
      </c>
      <c r="H300">
        <v>14</v>
      </c>
      <c r="I300" t="s">
        <v>149</v>
      </c>
      <c r="J300">
        <v>1912.84</v>
      </c>
      <c r="K300" t="s">
        <v>151</v>
      </c>
      <c r="L300">
        <v>1912.84</v>
      </c>
      <c r="M300">
        <v>2218.8943999999997</v>
      </c>
      <c r="N300">
        <v>160.72</v>
      </c>
      <c r="O300">
        <v>160.72</v>
      </c>
      <c r="P300">
        <v>186.43519999999998</v>
      </c>
      <c r="Q300">
        <v>8.4021664122456666E-2</v>
      </c>
      <c r="R300">
        <v>3</v>
      </c>
      <c r="S300">
        <v>2025</v>
      </c>
      <c r="T300">
        <v>4</v>
      </c>
      <c r="U300">
        <v>2025</v>
      </c>
      <c r="V300">
        <v>45818</v>
      </c>
      <c r="W300" t="s">
        <v>152</v>
      </c>
      <c r="X300">
        <v>2025</v>
      </c>
      <c r="Y300" t="str">
        <f t="shared" si="20"/>
        <v>Madrid</v>
      </c>
      <c r="Z300" t="str">
        <f t="shared" si="21"/>
        <v>Retail</v>
      </c>
      <c r="AA300" s="1">
        <f t="shared" si="22"/>
        <v>7.0000000000000007E-2</v>
      </c>
      <c r="AB300">
        <f t="shared" si="24"/>
        <v>149.46959999999999</v>
      </c>
      <c r="AC300" s="18">
        <f t="shared" si="23"/>
        <v>45733</v>
      </c>
    </row>
    <row r="301" spans="1:29">
      <c r="A301" t="s">
        <v>176</v>
      </c>
      <c r="B301">
        <v>226</v>
      </c>
      <c r="C301">
        <v>1</v>
      </c>
      <c r="D301" s="18">
        <v>45747</v>
      </c>
      <c r="E301" s="18">
        <v>45825</v>
      </c>
      <c r="F301" s="18">
        <v>45851</v>
      </c>
      <c r="G301" t="s">
        <v>49</v>
      </c>
      <c r="H301">
        <v>14</v>
      </c>
      <c r="I301" t="s">
        <v>182</v>
      </c>
      <c r="J301">
        <v>30570.31</v>
      </c>
      <c r="K301" t="s">
        <v>131</v>
      </c>
      <c r="L301">
        <v>26290.4666</v>
      </c>
      <c r="M301">
        <v>30570.31</v>
      </c>
      <c r="N301">
        <v>3833.87</v>
      </c>
      <c r="O301">
        <v>3297.1281999999997</v>
      </c>
      <c r="P301">
        <v>3833.87</v>
      </c>
      <c r="Q301">
        <v>0.12541155127311432</v>
      </c>
      <c r="R301">
        <v>3</v>
      </c>
      <c r="S301">
        <v>2025</v>
      </c>
      <c r="T301">
        <v>6</v>
      </c>
      <c r="U301">
        <v>2025</v>
      </c>
      <c r="V301">
        <v>45896</v>
      </c>
      <c r="W301" t="s">
        <v>160</v>
      </c>
      <c r="X301">
        <v>2025</v>
      </c>
      <c r="Y301" t="str">
        <f t="shared" si="20"/>
        <v>México</v>
      </c>
      <c r="Z301" t="str">
        <f t="shared" si="21"/>
        <v>Retail</v>
      </c>
      <c r="AA301" s="1">
        <f t="shared" si="22"/>
        <v>0</v>
      </c>
      <c r="AB301">
        <f t="shared" si="24"/>
        <v>3297.1281999999997</v>
      </c>
      <c r="AC301" s="18">
        <f t="shared" si="23"/>
        <v>45552</v>
      </c>
    </row>
    <row r="302" spans="1:29">
      <c r="A302" t="s">
        <v>176</v>
      </c>
      <c r="B302">
        <v>227</v>
      </c>
      <c r="C302">
        <v>1</v>
      </c>
      <c r="D302" s="18">
        <v>45747</v>
      </c>
      <c r="E302" s="18">
        <v>45824</v>
      </c>
      <c r="F302" s="18">
        <v>45826</v>
      </c>
      <c r="G302" t="s">
        <v>39</v>
      </c>
      <c r="H302">
        <v>14</v>
      </c>
      <c r="J302">
        <v>1822.35</v>
      </c>
      <c r="K302" t="s">
        <v>131</v>
      </c>
      <c r="L302">
        <v>1567.221</v>
      </c>
      <c r="M302">
        <v>1822.35</v>
      </c>
      <c r="N302">
        <v>195.71</v>
      </c>
      <c r="O302">
        <v>168.31059999999999</v>
      </c>
      <c r="P302">
        <v>195.71</v>
      </c>
      <c r="Q302">
        <v>0.10739429857052707</v>
      </c>
      <c r="R302">
        <v>3</v>
      </c>
      <c r="S302">
        <v>2025</v>
      </c>
      <c r="T302">
        <v>6</v>
      </c>
      <c r="U302">
        <v>2025</v>
      </c>
      <c r="V302">
        <v>45871</v>
      </c>
      <c r="W302" t="s">
        <v>160</v>
      </c>
      <c r="X302">
        <v>2025</v>
      </c>
      <c r="Y302" t="str">
        <f t="shared" si="20"/>
        <v>México</v>
      </c>
      <c r="Z302" t="str">
        <f t="shared" si="21"/>
        <v>IC</v>
      </c>
      <c r="AA302" s="1">
        <f t="shared" si="22"/>
        <v>0.5</v>
      </c>
      <c r="AB302">
        <f t="shared" si="24"/>
        <v>84.155299999999997</v>
      </c>
      <c r="AC302" s="18">
        <f t="shared" si="23"/>
        <v>45677</v>
      </c>
    </row>
    <row r="303" spans="1:29">
      <c r="A303" t="s">
        <v>176</v>
      </c>
      <c r="B303">
        <v>228</v>
      </c>
      <c r="C303">
        <v>1</v>
      </c>
      <c r="D303" s="18">
        <v>45747</v>
      </c>
      <c r="E303" s="18">
        <v>45761</v>
      </c>
      <c r="F303" s="18">
        <v>45769</v>
      </c>
      <c r="G303" t="s">
        <v>35</v>
      </c>
      <c r="H303">
        <v>14</v>
      </c>
      <c r="J303">
        <v>31520</v>
      </c>
      <c r="K303" t="s">
        <v>131</v>
      </c>
      <c r="L303">
        <v>27107.200000000001</v>
      </c>
      <c r="M303">
        <v>31520</v>
      </c>
      <c r="N303">
        <v>4977.6400000000003</v>
      </c>
      <c r="O303">
        <v>4280.7704000000003</v>
      </c>
      <c r="P303">
        <v>4977.6400000000003</v>
      </c>
      <c r="Q303">
        <v>0.15792005076142132</v>
      </c>
      <c r="R303">
        <v>3</v>
      </c>
      <c r="S303">
        <v>2025</v>
      </c>
      <c r="T303">
        <v>4</v>
      </c>
      <c r="U303">
        <v>2025</v>
      </c>
      <c r="V303">
        <v>45814</v>
      </c>
      <c r="W303" t="s">
        <v>152</v>
      </c>
      <c r="X303">
        <v>2025</v>
      </c>
      <c r="Y303" t="str">
        <f t="shared" si="20"/>
        <v>México</v>
      </c>
      <c r="Z303" t="str">
        <f t="shared" si="21"/>
        <v>IC</v>
      </c>
      <c r="AA303" s="1">
        <f t="shared" si="22"/>
        <v>0.5</v>
      </c>
      <c r="AB303">
        <f t="shared" si="24"/>
        <v>2140.3852000000002</v>
      </c>
      <c r="AC303" s="18">
        <f t="shared" si="23"/>
        <v>45665</v>
      </c>
    </row>
    <row r="304" spans="1:29">
      <c r="A304" t="s">
        <v>176</v>
      </c>
      <c r="B304">
        <v>229</v>
      </c>
      <c r="C304">
        <v>1</v>
      </c>
      <c r="D304" s="18">
        <v>45748</v>
      </c>
      <c r="E304" s="18">
        <v>45903</v>
      </c>
      <c r="F304" s="18">
        <v>45918</v>
      </c>
      <c r="G304" t="s">
        <v>35</v>
      </c>
      <c r="H304">
        <v>14</v>
      </c>
      <c r="J304">
        <v>20656.189999999999</v>
      </c>
      <c r="K304" t="s">
        <v>131</v>
      </c>
      <c r="L304">
        <v>17764.323399999997</v>
      </c>
      <c r="M304">
        <v>20656.189999999999</v>
      </c>
      <c r="N304">
        <v>1679.57</v>
      </c>
      <c r="O304">
        <v>1444.4302</v>
      </c>
      <c r="P304">
        <v>1679.57</v>
      </c>
      <c r="Q304">
        <v>8.1310735426039379E-2</v>
      </c>
      <c r="R304">
        <v>4</v>
      </c>
      <c r="S304">
        <v>2025</v>
      </c>
      <c r="T304">
        <v>9</v>
      </c>
      <c r="U304">
        <v>2025</v>
      </c>
      <c r="V304">
        <v>45963</v>
      </c>
      <c r="W304" t="s">
        <v>159</v>
      </c>
      <c r="X304">
        <v>2025</v>
      </c>
      <c r="Y304" t="str">
        <f t="shared" si="20"/>
        <v>México</v>
      </c>
      <c r="Z304" t="str">
        <f t="shared" si="21"/>
        <v>IC</v>
      </c>
      <c r="AA304" s="1">
        <f t="shared" si="22"/>
        <v>0.5</v>
      </c>
      <c r="AB304">
        <f t="shared" si="24"/>
        <v>722.21510000000001</v>
      </c>
      <c r="AC304" s="18">
        <f t="shared" si="23"/>
        <v>45665</v>
      </c>
    </row>
    <row r="305" spans="1:29">
      <c r="A305" t="s">
        <v>176</v>
      </c>
      <c r="B305">
        <v>230</v>
      </c>
      <c r="C305">
        <v>1</v>
      </c>
      <c r="D305" s="18">
        <v>45748</v>
      </c>
      <c r="E305" s="18">
        <v>45751</v>
      </c>
      <c r="F305" s="18">
        <v>45753</v>
      </c>
      <c r="G305" t="s">
        <v>49</v>
      </c>
      <c r="H305">
        <v>14</v>
      </c>
      <c r="I305" t="s">
        <v>177</v>
      </c>
      <c r="J305">
        <v>707.47</v>
      </c>
      <c r="K305" t="s">
        <v>131</v>
      </c>
      <c r="L305">
        <v>608.42420000000004</v>
      </c>
      <c r="M305">
        <v>707.47</v>
      </c>
      <c r="N305">
        <v>64.31</v>
      </c>
      <c r="O305">
        <v>55.306600000000003</v>
      </c>
      <c r="P305">
        <v>64.31</v>
      </c>
      <c r="Q305">
        <v>9.0901380977285257E-2</v>
      </c>
      <c r="R305">
        <v>4</v>
      </c>
      <c r="S305">
        <v>2025</v>
      </c>
      <c r="T305">
        <v>4</v>
      </c>
      <c r="U305">
        <v>2025</v>
      </c>
      <c r="V305">
        <v>45798</v>
      </c>
      <c r="W305" t="s">
        <v>172</v>
      </c>
      <c r="X305">
        <v>2025</v>
      </c>
      <c r="Y305" t="str">
        <f t="shared" si="20"/>
        <v>México</v>
      </c>
      <c r="Z305" t="str">
        <f t="shared" si="21"/>
        <v>Retail</v>
      </c>
      <c r="AA305" s="1">
        <f t="shared" si="22"/>
        <v>0</v>
      </c>
      <c r="AB305">
        <f t="shared" si="24"/>
        <v>55.306600000000003</v>
      </c>
      <c r="AC305" s="18">
        <f t="shared" si="23"/>
        <v>45552</v>
      </c>
    </row>
    <row r="306" spans="1:29">
      <c r="A306" t="s">
        <v>176</v>
      </c>
      <c r="B306">
        <v>232</v>
      </c>
      <c r="C306">
        <v>0</v>
      </c>
      <c r="D306" s="18">
        <v>45748</v>
      </c>
      <c r="E306" s="18">
        <v>45713</v>
      </c>
      <c r="F306" s="18">
        <v>45714</v>
      </c>
      <c r="G306" t="s">
        <v>34</v>
      </c>
      <c r="H306">
        <v>14</v>
      </c>
      <c r="J306">
        <v>51558.95</v>
      </c>
      <c r="K306" t="s">
        <v>178</v>
      </c>
      <c r="L306">
        <v>2474.8296</v>
      </c>
      <c r="M306">
        <v>2887.3011999999999</v>
      </c>
      <c r="N306">
        <v>3552</v>
      </c>
      <c r="O306">
        <v>170.49600000000001</v>
      </c>
      <c r="P306">
        <v>198.91200000000001</v>
      </c>
      <c r="Q306">
        <v>6.8892015838181345E-2</v>
      </c>
      <c r="R306">
        <v>4</v>
      </c>
      <c r="S306">
        <v>2025</v>
      </c>
      <c r="T306">
        <v>2</v>
      </c>
      <c r="U306">
        <v>2025</v>
      </c>
      <c r="V306">
        <v>45759</v>
      </c>
      <c r="W306" t="s">
        <v>173</v>
      </c>
      <c r="X306">
        <v>2025</v>
      </c>
      <c r="Y306" t="str">
        <f t="shared" si="20"/>
        <v>México</v>
      </c>
      <c r="Z306" t="str">
        <f t="shared" si="21"/>
        <v>IC</v>
      </c>
      <c r="AA306" s="1">
        <f t="shared" si="22"/>
        <v>0.5</v>
      </c>
      <c r="AB306">
        <f t="shared" si="24"/>
        <v>85.248000000000005</v>
      </c>
      <c r="AC306" s="18">
        <f t="shared" si="23"/>
        <v>45536</v>
      </c>
    </row>
    <row r="307" spans="1:29">
      <c r="A307" t="s">
        <v>176</v>
      </c>
      <c r="B307">
        <v>235</v>
      </c>
      <c r="C307">
        <v>1</v>
      </c>
      <c r="D307" s="18">
        <v>45749</v>
      </c>
      <c r="E307" s="18">
        <v>45708</v>
      </c>
      <c r="F307" s="18">
        <v>45708</v>
      </c>
      <c r="G307" t="s">
        <v>49</v>
      </c>
      <c r="H307">
        <v>14</v>
      </c>
      <c r="I307" t="s">
        <v>177</v>
      </c>
      <c r="J307">
        <v>2120.8000000000002</v>
      </c>
      <c r="K307" t="s">
        <v>131</v>
      </c>
      <c r="L307">
        <v>1823.8880000000001</v>
      </c>
      <c r="M307">
        <v>2120.8000000000002</v>
      </c>
      <c r="N307">
        <v>181.23</v>
      </c>
      <c r="O307">
        <v>155.8578</v>
      </c>
      <c r="P307">
        <v>181.23</v>
      </c>
      <c r="Q307">
        <v>8.5453602414183316E-2</v>
      </c>
      <c r="R307">
        <v>4</v>
      </c>
      <c r="S307">
        <v>2025</v>
      </c>
      <c r="T307">
        <v>2</v>
      </c>
      <c r="U307">
        <v>2025</v>
      </c>
      <c r="V307">
        <v>45753</v>
      </c>
      <c r="W307" t="s">
        <v>173</v>
      </c>
      <c r="X307">
        <v>2025</v>
      </c>
      <c r="Y307" t="str">
        <f t="shared" si="20"/>
        <v>México</v>
      </c>
      <c r="Z307" t="str">
        <f t="shared" si="21"/>
        <v>Retail</v>
      </c>
      <c r="AA307" s="1">
        <f t="shared" si="22"/>
        <v>0</v>
      </c>
      <c r="AB307">
        <f t="shared" si="24"/>
        <v>155.8578</v>
      </c>
      <c r="AC307" s="18">
        <f t="shared" si="23"/>
        <v>45552</v>
      </c>
    </row>
    <row r="308" spans="1:29">
      <c r="A308" t="s">
        <v>176</v>
      </c>
      <c r="B308">
        <v>236</v>
      </c>
      <c r="C308">
        <v>1</v>
      </c>
      <c r="D308" s="18">
        <v>45749</v>
      </c>
      <c r="E308" s="18">
        <v>45659</v>
      </c>
      <c r="F308" s="18">
        <v>45674</v>
      </c>
      <c r="G308" t="s">
        <v>49</v>
      </c>
      <c r="H308">
        <v>14</v>
      </c>
      <c r="J308">
        <v>13318.8</v>
      </c>
      <c r="K308" t="s">
        <v>131</v>
      </c>
      <c r="L308">
        <v>11454.168</v>
      </c>
      <c r="M308">
        <v>13318.8</v>
      </c>
      <c r="N308">
        <v>1138.1500000000001</v>
      </c>
      <c r="O308">
        <v>978.80900000000008</v>
      </c>
      <c r="P308">
        <v>1138.1500000000001</v>
      </c>
      <c r="Q308">
        <v>8.5454395290867055E-2</v>
      </c>
      <c r="R308">
        <v>4</v>
      </c>
      <c r="S308">
        <v>2025</v>
      </c>
      <c r="T308">
        <v>1</v>
      </c>
      <c r="U308">
        <v>2025</v>
      </c>
      <c r="V308">
        <v>45719</v>
      </c>
      <c r="W308" t="s">
        <v>150</v>
      </c>
      <c r="X308">
        <v>2025</v>
      </c>
      <c r="Y308" t="str">
        <f t="shared" si="20"/>
        <v>México</v>
      </c>
      <c r="Z308" t="str">
        <f t="shared" si="21"/>
        <v>Retail</v>
      </c>
      <c r="AA308" s="1">
        <f t="shared" si="22"/>
        <v>0</v>
      </c>
      <c r="AB308">
        <f t="shared" si="24"/>
        <v>978.80900000000008</v>
      </c>
      <c r="AC308" s="18">
        <f t="shared" si="23"/>
        <v>45552</v>
      </c>
    </row>
    <row r="309" spans="1:29">
      <c r="A309" t="s">
        <v>176</v>
      </c>
      <c r="B309">
        <v>237</v>
      </c>
      <c r="C309">
        <v>1</v>
      </c>
      <c r="D309" s="18">
        <v>45749</v>
      </c>
      <c r="E309" s="18">
        <v>45697</v>
      </c>
      <c r="F309" s="18">
        <v>45697</v>
      </c>
      <c r="G309" t="s">
        <v>49</v>
      </c>
      <c r="H309">
        <v>14</v>
      </c>
      <c r="J309">
        <v>4100</v>
      </c>
      <c r="K309" t="s">
        <v>151</v>
      </c>
      <c r="L309">
        <v>4100</v>
      </c>
      <c r="M309">
        <v>4756</v>
      </c>
      <c r="N309">
        <v>707.65</v>
      </c>
      <c r="O309">
        <v>707.65</v>
      </c>
      <c r="P309">
        <v>820.87399999999991</v>
      </c>
      <c r="Q309">
        <v>0.17259756097560974</v>
      </c>
      <c r="R309">
        <v>4</v>
      </c>
      <c r="S309">
        <v>2025</v>
      </c>
      <c r="T309">
        <v>2</v>
      </c>
      <c r="U309">
        <v>2025</v>
      </c>
      <c r="V309">
        <v>45742</v>
      </c>
      <c r="W309" t="s">
        <v>150</v>
      </c>
      <c r="X309">
        <v>2025</v>
      </c>
      <c r="Y309" t="str">
        <f t="shared" si="20"/>
        <v>México</v>
      </c>
      <c r="Z309" t="str">
        <f t="shared" si="21"/>
        <v>Retail</v>
      </c>
      <c r="AA309" s="1">
        <f t="shared" si="22"/>
        <v>0</v>
      </c>
      <c r="AB309">
        <f t="shared" si="24"/>
        <v>707.65</v>
      </c>
      <c r="AC309" s="18">
        <f t="shared" si="23"/>
        <v>45552</v>
      </c>
    </row>
    <row r="310" spans="1:29">
      <c r="A310" t="s">
        <v>176</v>
      </c>
      <c r="B310">
        <v>238</v>
      </c>
      <c r="C310">
        <v>1</v>
      </c>
      <c r="D310" s="18">
        <v>45749</v>
      </c>
      <c r="E310" s="18">
        <v>45856</v>
      </c>
      <c r="F310" s="18">
        <v>45898</v>
      </c>
      <c r="G310" t="s">
        <v>49</v>
      </c>
      <c r="H310">
        <v>14</v>
      </c>
      <c r="I310" t="s">
        <v>182</v>
      </c>
      <c r="J310">
        <v>133523.04999999999</v>
      </c>
      <c r="K310" t="s">
        <v>131</v>
      </c>
      <c r="L310">
        <v>114829.82299999999</v>
      </c>
      <c r="M310">
        <v>133523.04999999999</v>
      </c>
      <c r="N310">
        <v>18763.04</v>
      </c>
      <c r="O310">
        <v>16136.214400000001</v>
      </c>
      <c r="P310">
        <v>18763.04</v>
      </c>
      <c r="Q310">
        <v>0.14052285354476252</v>
      </c>
      <c r="R310">
        <v>4</v>
      </c>
      <c r="S310">
        <v>2025</v>
      </c>
      <c r="T310">
        <v>7</v>
      </c>
      <c r="U310">
        <v>2025</v>
      </c>
      <c r="V310">
        <v>45943</v>
      </c>
      <c r="W310" t="s">
        <v>161</v>
      </c>
      <c r="X310">
        <v>2025</v>
      </c>
      <c r="Y310" t="str">
        <f t="shared" si="20"/>
        <v>México</v>
      </c>
      <c r="Z310" t="str">
        <f t="shared" si="21"/>
        <v>Retail</v>
      </c>
      <c r="AA310" s="1">
        <f t="shared" si="22"/>
        <v>0</v>
      </c>
      <c r="AB310">
        <f t="shared" si="24"/>
        <v>16136.214400000001</v>
      </c>
      <c r="AC310" s="18">
        <f t="shared" si="23"/>
        <v>45552</v>
      </c>
    </row>
    <row r="311" spans="1:29">
      <c r="A311" t="s">
        <v>176</v>
      </c>
      <c r="B311">
        <v>239</v>
      </c>
      <c r="C311">
        <v>0</v>
      </c>
      <c r="D311" s="18">
        <v>45750</v>
      </c>
      <c r="E311" s="18">
        <v>45749</v>
      </c>
      <c r="F311" s="18">
        <v>46014</v>
      </c>
      <c r="G311" t="s">
        <v>45</v>
      </c>
      <c r="H311">
        <v>14</v>
      </c>
      <c r="J311">
        <v>101527.25</v>
      </c>
      <c r="K311" t="s">
        <v>131</v>
      </c>
      <c r="L311">
        <v>87313.434999999998</v>
      </c>
      <c r="M311">
        <v>101527.25</v>
      </c>
      <c r="N311">
        <v>3370.6</v>
      </c>
      <c r="O311">
        <v>2898.7159999999999</v>
      </c>
      <c r="P311">
        <v>3370.6</v>
      </c>
      <c r="Q311">
        <v>3.3198968749769152E-2</v>
      </c>
      <c r="R311">
        <v>4</v>
      </c>
      <c r="S311">
        <v>2025</v>
      </c>
      <c r="T311">
        <v>4</v>
      </c>
      <c r="U311">
        <v>2025</v>
      </c>
      <c r="V311">
        <v>46059</v>
      </c>
      <c r="W311" t="s">
        <v>164</v>
      </c>
      <c r="X311">
        <v>2026</v>
      </c>
      <c r="Y311" t="str">
        <f t="shared" si="20"/>
        <v>México</v>
      </c>
      <c r="Z311" t="str">
        <f t="shared" si="21"/>
        <v>IC</v>
      </c>
      <c r="AA311" s="1">
        <f t="shared" si="22"/>
        <v>0.75</v>
      </c>
      <c r="AB311">
        <f t="shared" si="24"/>
        <v>724.67900000000009</v>
      </c>
      <c r="AC311" s="18">
        <f t="shared" si="23"/>
        <v>45536</v>
      </c>
    </row>
    <row r="312" spans="1:29">
      <c r="A312" t="s">
        <v>176</v>
      </c>
      <c r="B312">
        <v>241</v>
      </c>
      <c r="C312">
        <v>1</v>
      </c>
      <c r="D312" s="18">
        <v>45750</v>
      </c>
      <c r="E312" s="18">
        <v>45776</v>
      </c>
      <c r="F312" s="18">
        <v>45782</v>
      </c>
      <c r="G312" t="s">
        <v>49</v>
      </c>
      <c r="H312">
        <v>14</v>
      </c>
      <c r="I312" t="s">
        <v>185</v>
      </c>
      <c r="J312">
        <v>50770.04</v>
      </c>
      <c r="K312" t="s">
        <v>131</v>
      </c>
      <c r="L312">
        <v>43662.234400000001</v>
      </c>
      <c r="M312">
        <v>50770.04</v>
      </c>
      <c r="N312">
        <v>6228.85</v>
      </c>
      <c r="O312">
        <v>5356.8110000000006</v>
      </c>
      <c r="P312">
        <v>6228.85</v>
      </c>
      <c r="Q312">
        <v>0.1226875141323505</v>
      </c>
      <c r="R312">
        <v>4</v>
      </c>
      <c r="S312">
        <v>2025</v>
      </c>
      <c r="T312">
        <v>4</v>
      </c>
      <c r="U312">
        <v>2025</v>
      </c>
      <c r="V312">
        <v>45827</v>
      </c>
      <c r="W312" t="s">
        <v>152</v>
      </c>
      <c r="X312">
        <v>2025</v>
      </c>
      <c r="Y312" t="str">
        <f t="shared" si="20"/>
        <v>México</v>
      </c>
      <c r="Z312" t="str">
        <f t="shared" si="21"/>
        <v>Retail</v>
      </c>
      <c r="AA312" s="1">
        <f t="shared" si="22"/>
        <v>0</v>
      </c>
      <c r="AB312">
        <f t="shared" si="24"/>
        <v>5356.8110000000006</v>
      </c>
      <c r="AC312" s="18">
        <f t="shared" si="23"/>
        <v>45552</v>
      </c>
    </row>
    <row r="313" spans="1:29">
      <c r="A313" t="s">
        <v>176</v>
      </c>
      <c r="B313">
        <v>243</v>
      </c>
      <c r="C313">
        <v>1</v>
      </c>
      <c r="D313" s="18">
        <v>45752</v>
      </c>
      <c r="E313" s="18">
        <v>45790</v>
      </c>
      <c r="F313" s="18">
        <v>45799</v>
      </c>
      <c r="G313" t="s">
        <v>44</v>
      </c>
      <c r="H313">
        <v>14</v>
      </c>
      <c r="J313">
        <v>3693.34</v>
      </c>
      <c r="K313" t="s">
        <v>151</v>
      </c>
      <c r="L313">
        <v>3693.34</v>
      </c>
      <c r="M313">
        <v>4284.2744000000002</v>
      </c>
      <c r="N313">
        <v>312.31</v>
      </c>
      <c r="O313">
        <v>312.31</v>
      </c>
      <c r="P313">
        <v>362.27959999999996</v>
      </c>
      <c r="Q313">
        <v>8.456031667812873E-2</v>
      </c>
      <c r="R313">
        <v>4</v>
      </c>
      <c r="S313">
        <v>2025</v>
      </c>
      <c r="T313">
        <v>5</v>
      </c>
      <c r="U313">
        <v>2025</v>
      </c>
      <c r="V313">
        <v>45844</v>
      </c>
      <c r="W313" t="s">
        <v>154</v>
      </c>
      <c r="X313">
        <v>2025</v>
      </c>
      <c r="Y313" t="str">
        <f t="shared" si="20"/>
        <v>México</v>
      </c>
      <c r="Z313" t="str">
        <f t="shared" si="21"/>
        <v>IC</v>
      </c>
      <c r="AA313" s="1">
        <f t="shared" si="22"/>
        <v>0.5</v>
      </c>
      <c r="AB313">
        <f t="shared" si="24"/>
        <v>156.155</v>
      </c>
      <c r="AC313" s="18">
        <f t="shared" si="23"/>
        <v>45677</v>
      </c>
    </row>
    <row r="314" spans="1:29">
      <c r="A314" t="s">
        <v>176</v>
      </c>
      <c r="B314">
        <v>244</v>
      </c>
      <c r="C314">
        <v>1</v>
      </c>
      <c r="D314" s="18">
        <v>45752</v>
      </c>
      <c r="E314" s="18">
        <v>45814</v>
      </c>
      <c r="F314" s="18">
        <v>45832</v>
      </c>
      <c r="G314" t="s">
        <v>44</v>
      </c>
      <c r="H314">
        <v>14</v>
      </c>
      <c r="J314">
        <v>7141.56</v>
      </c>
      <c r="K314" t="s">
        <v>151</v>
      </c>
      <c r="L314">
        <v>7141.56</v>
      </c>
      <c r="M314">
        <v>8284.2096000000001</v>
      </c>
      <c r="N314">
        <v>543.99</v>
      </c>
      <c r="O314">
        <v>543.99</v>
      </c>
      <c r="P314">
        <v>631.02839999999992</v>
      </c>
      <c r="Q314">
        <v>7.6172432913817145E-2</v>
      </c>
      <c r="R314">
        <v>4</v>
      </c>
      <c r="S314">
        <v>2025</v>
      </c>
      <c r="T314">
        <v>6</v>
      </c>
      <c r="U314">
        <v>2025</v>
      </c>
      <c r="V314">
        <v>45877</v>
      </c>
      <c r="W314" t="s">
        <v>160</v>
      </c>
      <c r="X314">
        <v>2025</v>
      </c>
      <c r="Y314" t="str">
        <f t="shared" si="20"/>
        <v>México</v>
      </c>
      <c r="Z314" t="str">
        <f t="shared" si="21"/>
        <v>IC</v>
      </c>
      <c r="AA314" s="1">
        <f t="shared" si="22"/>
        <v>0.5</v>
      </c>
      <c r="AB314">
        <f t="shared" si="24"/>
        <v>271.995</v>
      </c>
      <c r="AC314" s="18">
        <f t="shared" si="23"/>
        <v>45677</v>
      </c>
    </row>
    <row r="315" spans="1:29">
      <c r="A315" t="s">
        <v>176</v>
      </c>
      <c r="B315">
        <v>245</v>
      </c>
      <c r="C315">
        <v>1</v>
      </c>
      <c r="D315" s="18">
        <v>45754</v>
      </c>
      <c r="E315" s="18">
        <v>45761</v>
      </c>
      <c r="F315" s="18">
        <v>45765</v>
      </c>
      <c r="G315" t="s">
        <v>49</v>
      </c>
      <c r="H315">
        <v>15</v>
      </c>
      <c r="I315" t="s">
        <v>182</v>
      </c>
      <c r="J315">
        <v>35407.11</v>
      </c>
      <c r="K315" t="s">
        <v>151</v>
      </c>
      <c r="L315">
        <v>35407.11</v>
      </c>
      <c r="M315">
        <v>41072.247599999995</v>
      </c>
      <c r="N315">
        <v>4281.16</v>
      </c>
      <c r="O315">
        <v>4281.16</v>
      </c>
      <c r="P315">
        <v>4966.1455999999998</v>
      </c>
      <c r="Q315">
        <v>0.12091243820803223</v>
      </c>
      <c r="R315">
        <v>4</v>
      </c>
      <c r="S315">
        <v>2025</v>
      </c>
      <c r="T315">
        <v>4</v>
      </c>
      <c r="U315">
        <v>2025</v>
      </c>
      <c r="V315">
        <v>45810</v>
      </c>
      <c r="W315" t="s">
        <v>152</v>
      </c>
      <c r="X315">
        <v>2025</v>
      </c>
      <c r="Y315" t="str">
        <f t="shared" si="20"/>
        <v>México</v>
      </c>
      <c r="Z315" t="str">
        <f t="shared" si="21"/>
        <v>Retail</v>
      </c>
      <c r="AA315" s="1">
        <f t="shared" si="22"/>
        <v>0</v>
      </c>
      <c r="AB315">
        <f t="shared" si="24"/>
        <v>4281.16</v>
      </c>
      <c r="AC315" s="18">
        <f t="shared" si="23"/>
        <v>45552</v>
      </c>
    </row>
    <row r="316" spans="1:29">
      <c r="A316" t="s">
        <v>176</v>
      </c>
      <c r="B316">
        <v>246</v>
      </c>
      <c r="C316">
        <v>1</v>
      </c>
      <c r="D316" s="18">
        <v>45754</v>
      </c>
      <c r="E316" s="18">
        <v>45678</v>
      </c>
      <c r="F316" s="18">
        <v>45690</v>
      </c>
      <c r="G316" t="s">
        <v>45</v>
      </c>
      <c r="H316">
        <v>15</v>
      </c>
      <c r="J316">
        <v>8683</v>
      </c>
      <c r="K316" t="s">
        <v>131</v>
      </c>
      <c r="L316">
        <v>7467.38</v>
      </c>
      <c r="M316">
        <v>8683</v>
      </c>
      <c r="N316">
        <v>747.49</v>
      </c>
      <c r="O316">
        <v>642.84140000000002</v>
      </c>
      <c r="P316">
        <v>747.49</v>
      </c>
      <c r="Q316">
        <v>8.6086606011747099E-2</v>
      </c>
      <c r="R316">
        <v>4</v>
      </c>
      <c r="S316">
        <v>2025</v>
      </c>
      <c r="T316">
        <v>1</v>
      </c>
      <c r="U316">
        <v>2025</v>
      </c>
      <c r="V316">
        <v>45735</v>
      </c>
      <c r="W316" t="s">
        <v>150</v>
      </c>
      <c r="X316">
        <v>2025</v>
      </c>
      <c r="Y316" t="str">
        <f t="shared" si="20"/>
        <v>México</v>
      </c>
      <c r="Z316" t="str">
        <f t="shared" si="21"/>
        <v>IC</v>
      </c>
      <c r="AA316" s="1">
        <f t="shared" si="22"/>
        <v>0.75</v>
      </c>
      <c r="AB316">
        <f t="shared" si="24"/>
        <v>160.71035000000001</v>
      </c>
      <c r="AC316" s="18">
        <f t="shared" si="23"/>
        <v>45536</v>
      </c>
    </row>
    <row r="317" spans="1:29">
      <c r="A317" t="s">
        <v>176</v>
      </c>
      <c r="B317">
        <v>248</v>
      </c>
      <c r="C317">
        <v>1</v>
      </c>
      <c r="D317" s="18">
        <v>45755</v>
      </c>
      <c r="E317" s="18">
        <v>45803</v>
      </c>
      <c r="F317" s="18">
        <v>45806</v>
      </c>
      <c r="G317" t="s">
        <v>46</v>
      </c>
      <c r="H317">
        <v>15</v>
      </c>
      <c r="J317">
        <v>2300</v>
      </c>
      <c r="K317" t="s">
        <v>131</v>
      </c>
      <c r="L317">
        <v>1978</v>
      </c>
      <c r="M317">
        <v>2300</v>
      </c>
      <c r="N317">
        <v>185.63</v>
      </c>
      <c r="O317">
        <v>159.64179999999999</v>
      </c>
      <c r="P317">
        <v>185.63</v>
      </c>
      <c r="Q317">
        <v>8.0708695652173909E-2</v>
      </c>
      <c r="R317">
        <v>4</v>
      </c>
      <c r="S317">
        <v>2025</v>
      </c>
      <c r="T317">
        <v>5</v>
      </c>
      <c r="U317">
        <v>2025</v>
      </c>
      <c r="V317">
        <v>45851</v>
      </c>
      <c r="W317" t="s">
        <v>154</v>
      </c>
      <c r="X317">
        <v>2025</v>
      </c>
      <c r="Y317" t="str">
        <f t="shared" si="20"/>
        <v>México</v>
      </c>
      <c r="Z317" t="str">
        <f t="shared" si="21"/>
        <v>IC</v>
      </c>
      <c r="AA317" s="1">
        <f t="shared" si="22"/>
        <v>0.5</v>
      </c>
      <c r="AB317">
        <f t="shared" si="24"/>
        <v>79.820899999999995</v>
      </c>
      <c r="AC317" s="18">
        <f t="shared" si="23"/>
        <v>45695</v>
      </c>
    </row>
    <row r="318" spans="1:29">
      <c r="A318" t="s">
        <v>176</v>
      </c>
      <c r="B318">
        <v>249</v>
      </c>
      <c r="C318">
        <v>1</v>
      </c>
      <c r="D318" s="18">
        <v>45755</v>
      </c>
      <c r="E318" s="18">
        <v>45786</v>
      </c>
      <c r="F318" s="18">
        <v>45788</v>
      </c>
      <c r="G318" t="s">
        <v>46</v>
      </c>
      <c r="H318">
        <v>15</v>
      </c>
      <c r="J318">
        <v>9332.16</v>
      </c>
      <c r="K318" t="s">
        <v>131</v>
      </c>
      <c r="L318">
        <v>8025.6575999999995</v>
      </c>
      <c r="M318">
        <v>9332.16</v>
      </c>
      <c r="N318">
        <v>540</v>
      </c>
      <c r="O318">
        <v>464.4</v>
      </c>
      <c r="P318">
        <v>540</v>
      </c>
      <c r="Q318">
        <v>5.7864417241024584E-2</v>
      </c>
      <c r="R318">
        <v>4</v>
      </c>
      <c r="S318">
        <v>2025</v>
      </c>
      <c r="T318">
        <v>5</v>
      </c>
      <c r="U318">
        <v>2025</v>
      </c>
      <c r="V318">
        <v>45833</v>
      </c>
      <c r="W318" t="s">
        <v>152</v>
      </c>
      <c r="X318">
        <v>2025</v>
      </c>
      <c r="Y318" t="str">
        <f t="shared" si="20"/>
        <v>México</v>
      </c>
      <c r="Z318" t="str">
        <f t="shared" si="21"/>
        <v>IC</v>
      </c>
      <c r="AA318" s="1">
        <f t="shared" si="22"/>
        <v>0.5</v>
      </c>
      <c r="AB318">
        <f t="shared" si="24"/>
        <v>232.2</v>
      </c>
      <c r="AC318" s="18">
        <f t="shared" si="23"/>
        <v>45695</v>
      </c>
    </row>
    <row r="319" spans="1:29">
      <c r="A319" t="s">
        <v>176</v>
      </c>
      <c r="B319">
        <v>250</v>
      </c>
      <c r="C319">
        <v>1</v>
      </c>
      <c r="D319" s="18">
        <v>45755</v>
      </c>
      <c r="E319" s="18">
        <v>45792</v>
      </c>
      <c r="F319" s="18">
        <v>45811</v>
      </c>
      <c r="G319" t="s">
        <v>49</v>
      </c>
      <c r="H319">
        <v>15</v>
      </c>
      <c r="I319" t="s">
        <v>182</v>
      </c>
      <c r="J319">
        <v>16740.849999999999</v>
      </c>
      <c r="K319" t="s">
        <v>151</v>
      </c>
      <c r="L319">
        <v>16740.849999999999</v>
      </c>
      <c r="M319">
        <v>19419.385999999999</v>
      </c>
      <c r="N319">
        <v>532.95000000000005</v>
      </c>
      <c r="O319">
        <v>532.95000000000005</v>
      </c>
      <c r="P319">
        <v>618.22199999999998</v>
      </c>
      <c r="Q319">
        <v>3.1835301074915556E-2</v>
      </c>
      <c r="R319">
        <v>4</v>
      </c>
      <c r="S319">
        <v>2025</v>
      </c>
      <c r="T319">
        <v>5</v>
      </c>
      <c r="U319">
        <v>2025</v>
      </c>
      <c r="V319">
        <v>45856</v>
      </c>
      <c r="W319" t="s">
        <v>154</v>
      </c>
      <c r="X319">
        <v>2025</v>
      </c>
      <c r="Y319" t="str">
        <f t="shared" si="20"/>
        <v>México</v>
      </c>
      <c r="Z319" t="str">
        <f t="shared" si="21"/>
        <v>Retail</v>
      </c>
      <c r="AA319" s="1">
        <f t="shared" si="22"/>
        <v>0</v>
      </c>
      <c r="AB319">
        <f t="shared" si="24"/>
        <v>532.95000000000005</v>
      </c>
      <c r="AC319" s="18">
        <f t="shared" si="23"/>
        <v>45552</v>
      </c>
    </row>
    <row r="320" spans="1:29">
      <c r="A320" t="s">
        <v>176</v>
      </c>
      <c r="B320">
        <v>251</v>
      </c>
      <c r="C320">
        <v>0</v>
      </c>
      <c r="D320" s="18">
        <v>45755</v>
      </c>
      <c r="E320" s="18">
        <v>45791</v>
      </c>
      <c r="F320" s="18">
        <v>45807</v>
      </c>
      <c r="G320" t="s">
        <v>44</v>
      </c>
      <c r="H320">
        <v>15</v>
      </c>
      <c r="J320">
        <v>9187.42</v>
      </c>
      <c r="K320" t="s">
        <v>151</v>
      </c>
      <c r="L320">
        <v>9187.42</v>
      </c>
      <c r="M320">
        <v>10657.4072</v>
      </c>
      <c r="N320">
        <v>719.18</v>
      </c>
      <c r="O320">
        <v>719.18</v>
      </c>
      <c r="P320">
        <v>834.24879999999985</v>
      </c>
      <c r="Q320">
        <v>7.8278776849213375E-2</v>
      </c>
      <c r="R320">
        <v>4</v>
      </c>
      <c r="S320">
        <v>2025</v>
      </c>
      <c r="T320">
        <v>5</v>
      </c>
      <c r="U320">
        <v>2025</v>
      </c>
      <c r="V320">
        <v>45852</v>
      </c>
      <c r="W320" t="s">
        <v>154</v>
      </c>
      <c r="X320">
        <v>2025</v>
      </c>
      <c r="Y320" t="str">
        <f t="shared" si="20"/>
        <v>México</v>
      </c>
      <c r="Z320" t="str">
        <f t="shared" si="21"/>
        <v>IC</v>
      </c>
      <c r="AA320" s="1">
        <f t="shared" si="22"/>
        <v>0.5</v>
      </c>
      <c r="AB320">
        <f t="shared" si="24"/>
        <v>359.59</v>
      </c>
      <c r="AC320" s="18">
        <f t="shared" si="23"/>
        <v>45677</v>
      </c>
    </row>
    <row r="321" spans="1:29">
      <c r="A321" t="s">
        <v>176</v>
      </c>
      <c r="B321">
        <v>252</v>
      </c>
      <c r="C321">
        <v>1</v>
      </c>
      <c r="D321" s="18">
        <v>45756</v>
      </c>
      <c r="E321" s="18">
        <v>45787</v>
      </c>
      <c r="F321" s="18">
        <v>45797</v>
      </c>
      <c r="G321" t="s">
        <v>35</v>
      </c>
      <c r="H321">
        <v>15</v>
      </c>
      <c r="J321">
        <v>6474.58</v>
      </c>
      <c r="K321" t="s">
        <v>131</v>
      </c>
      <c r="L321">
        <v>5568.1387999999997</v>
      </c>
      <c r="M321">
        <v>6474.58</v>
      </c>
      <c r="N321">
        <v>430.02</v>
      </c>
      <c r="O321">
        <v>369.81719999999996</v>
      </c>
      <c r="P321">
        <v>430.02</v>
      </c>
      <c r="Q321">
        <v>6.6416663320246247E-2</v>
      </c>
      <c r="R321">
        <v>4</v>
      </c>
      <c r="S321">
        <v>2025</v>
      </c>
      <c r="T321">
        <v>5</v>
      </c>
      <c r="U321">
        <v>2025</v>
      </c>
      <c r="V321">
        <v>45842</v>
      </c>
      <c r="W321" t="s">
        <v>154</v>
      </c>
      <c r="X321">
        <v>2025</v>
      </c>
      <c r="Y321" t="str">
        <f t="shared" si="20"/>
        <v>México</v>
      </c>
      <c r="Z321" t="str">
        <f t="shared" si="21"/>
        <v>IC</v>
      </c>
      <c r="AA321" s="1">
        <f t="shared" si="22"/>
        <v>0.5</v>
      </c>
      <c r="AB321">
        <f t="shared" si="24"/>
        <v>184.90859999999998</v>
      </c>
      <c r="AC321" s="18">
        <f t="shared" si="23"/>
        <v>45665</v>
      </c>
    </row>
    <row r="322" spans="1:29">
      <c r="A322" t="s">
        <v>176</v>
      </c>
      <c r="B322">
        <v>253</v>
      </c>
      <c r="C322">
        <v>1</v>
      </c>
      <c r="D322" s="18">
        <v>45756</v>
      </c>
      <c r="E322" s="18">
        <v>45766</v>
      </c>
      <c r="F322" s="18">
        <v>45768</v>
      </c>
      <c r="G322" t="s">
        <v>54</v>
      </c>
      <c r="H322">
        <v>15</v>
      </c>
      <c r="J322">
        <v>733.5</v>
      </c>
      <c r="K322" t="s">
        <v>131</v>
      </c>
      <c r="L322">
        <v>630.80999999999995</v>
      </c>
      <c r="M322">
        <v>733.5</v>
      </c>
      <c r="N322">
        <v>55.13</v>
      </c>
      <c r="O322">
        <v>47.411799999999999</v>
      </c>
      <c r="P322">
        <v>55.13</v>
      </c>
      <c r="Q322">
        <v>7.5160190865712351E-2</v>
      </c>
      <c r="R322">
        <v>4</v>
      </c>
      <c r="S322">
        <v>2025</v>
      </c>
      <c r="T322">
        <v>4</v>
      </c>
      <c r="U322">
        <v>2025</v>
      </c>
      <c r="V322">
        <v>45813</v>
      </c>
      <c r="W322" t="s">
        <v>152</v>
      </c>
      <c r="X322">
        <v>2025</v>
      </c>
      <c r="Y322" t="str">
        <f t="shared" ref="Y322:Y385" si="25">_xlfn.XLOOKUP(G322,AH:AH,AK:AK,"0")</f>
        <v>México</v>
      </c>
      <c r="Z322" t="str">
        <f t="shared" ref="Z322:Z385" si="26">_xlfn.XLOOKUP(G322,AH:AH,AI:AI,"0")</f>
        <v>Retail</v>
      </c>
      <c r="AA322" s="1">
        <f t="shared" ref="AA322:AA385" si="27">_xlfn.XLOOKUP(G322,AH:AH,AJ:AJ,"0")</f>
        <v>0.05</v>
      </c>
      <c r="AB322">
        <f t="shared" si="24"/>
        <v>45.04121</v>
      </c>
      <c r="AC322" s="18">
        <f t="shared" ref="AC322:AC385" si="28">_xlfn.XLOOKUP(G322,AH:AH,AL:AL,"0")</f>
        <v>45595</v>
      </c>
    </row>
    <row r="323" spans="1:29">
      <c r="A323" t="s">
        <v>176</v>
      </c>
      <c r="B323">
        <v>254</v>
      </c>
      <c r="C323">
        <v>1</v>
      </c>
      <c r="D323" s="18">
        <v>45757</v>
      </c>
      <c r="E323" s="18">
        <v>45759</v>
      </c>
      <c r="F323" s="18">
        <v>45768</v>
      </c>
      <c r="G323" t="s">
        <v>49</v>
      </c>
      <c r="H323">
        <v>15</v>
      </c>
      <c r="J323">
        <v>41437.379999999997</v>
      </c>
      <c r="K323" t="s">
        <v>131</v>
      </c>
      <c r="L323">
        <v>35636.146799999995</v>
      </c>
      <c r="M323">
        <v>41437.379999999997</v>
      </c>
      <c r="N323">
        <v>633.53</v>
      </c>
      <c r="O323">
        <v>544.83579999999995</v>
      </c>
      <c r="P323">
        <v>633.53</v>
      </c>
      <c r="Q323">
        <v>1.5288852721866104E-2</v>
      </c>
      <c r="R323">
        <v>4</v>
      </c>
      <c r="S323">
        <v>2025</v>
      </c>
      <c r="T323">
        <v>4</v>
      </c>
      <c r="U323">
        <v>2025</v>
      </c>
      <c r="V323">
        <v>45813</v>
      </c>
      <c r="W323" t="s">
        <v>152</v>
      </c>
      <c r="X323">
        <v>2025</v>
      </c>
      <c r="Y323" t="str">
        <f t="shared" si="25"/>
        <v>México</v>
      </c>
      <c r="Z323" t="str">
        <f t="shared" si="26"/>
        <v>Retail</v>
      </c>
      <c r="AA323" s="1">
        <f t="shared" si="27"/>
        <v>0</v>
      </c>
      <c r="AB323">
        <f t="shared" ref="AB323:AB386" si="29">O323-O323*AA323</f>
        <v>544.83579999999995</v>
      </c>
      <c r="AC323" s="18">
        <f t="shared" si="28"/>
        <v>45552</v>
      </c>
    </row>
    <row r="324" spans="1:29">
      <c r="A324" t="s">
        <v>176</v>
      </c>
      <c r="B324">
        <v>255</v>
      </c>
      <c r="C324">
        <v>1</v>
      </c>
      <c r="D324" s="18">
        <v>45757</v>
      </c>
      <c r="E324" s="18">
        <v>45759</v>
      </c>
      <c r="F324" s="18">
        <v>45767</v>
      </c>
      <c r="G324" t="s">
        <v>54</v>
      </c>
      <c r="H324">
        <v>15</v>
      </c>
      <c r="I324" t="s">
        <v>149</v>
      </c>
      <c r="J324">
        <v>141358</v>
      </c>
      <c r="K324" t="s">
        <v>151</v>
      </c>
      <c r="L324">
        <v>141358</v>
      </c>
      <c r="M324">
        <v>163975.28</v>
      </c>
      <c r="N324">
        <v>18438</v>
      </c>
      <c r="O324">
        <v>18438</v>
      </c>
      <c r="P324">
        <v>21388.079999999998</v>
      </c>
      <c r="Q324">
        <v>0.13043478260869565</v>
      </c>
      <c r="R324">
        <v>4</v>
      </c>
      <c r="S324">
        <v>2025</v>
      </c>
      <c r="T324">
        <v>4</v>
      </c>
      <c r="U324">
        <v>2025</v>
      </c>
      <c r="V324">
        <v>45812</v>
      </c>
      <c r="W324" t="s">
        <v>152</v>
      </c>
      <c r="X324">
        <v>2025</v>
      </c>
      <c r="Y324" t="str">
        <f t="shared" si="25"/>
        <v>México</v>
      </c>
      <c r="Z324" t="str">
        <f t="shared" si="26"/>
        <v>Retail</v>
      </c>
      <c r="AA324" s="1">
        <f t="shared" si="27"/>
        <v>0.05</v>
      </c>
      <c r="AB324">
        <f t="shared" si="29"/>
        <v>17516.099999999999</v>
      </c>
      <c r="AC324" s="18">
        <f t="shared" si="28"/>
        <v>45595</v>
      </c>
    </row>
    <row r="325" spans="1:29">
      <c r="A325" t="s">
        <v>176</v>
      </c>
      <c r="B325">
        <v>256</v>
      </c>
      <c r="C325">
        <v>0</v>
      </c>
      <c r="D325" s="18">
        <v>45758</v>
      </c>
      <c r="E325" s="18">
        <v>45759</v>
      </c>
      <c r="F325" s="18">
        <v>45768</v>
      </c>
      <c r="G325" t="s">
        <v>49</v>
      </c>
      <c r="H325">
        <v>15</v>
      </c>
      <c r="I325" t="s">
        <v>177</v>
      </c>
      <c r="J325">
        <v>734.63</v>
      </c>
      <c r="K325" t="s">
        <v>131</v>
      </c>
      <c r="L325">
        <v>631.78179999999998</v>
      </c>
      <c r="M325">
        <v>734.63</v>
      </c>
      <c r="N325">
        <v>0</v>
      </c>
      <c r="O325">
        <v>0</v>
      </c>
      <c r="P325">
        <v>0</v>
      </c>
      <c r="Q325">
        <v>0</v>
      </c>
      <c r="R325">
        <v>4</v>
      </c>
      <c r="S325">
        <v>2025</v>
      </c>
      <c r="T325">
        <v>4</v>
      </c>
      <c r="U325">
        <v>2025</v>
      </c>
      <c r="V325">
        <v>45813</v>
      </c>
      <c r="W325" t="s">
        <v>152</v>
      </c>
      <c r="X325">
        <v>2025</v>
      </c>
      <c r="Y325" t="str">
        <f t="shared" si="25"/>
        <v>México</v>
      </c>
      <c r="Z325" t="str">
        <f t="shared" si="26"/>
        <v>Retail</v>
      </c>
      <c r="AA325" s="1">
        <f t="shared" si="27"/>
        <v>0</v>
      </c>
      <c r="AB325">
        <f t="shared" si="29"/>
        <v>0</v>
      </c>
      <c r="AC325" s="18">
        <f t="shared" si="28"/>
        <v>45552</v>
      </c>
    </row>
    <row r="326" spans="1:29">
      <c r="A326" t="s">
        <v>176</v>
      </c>
      <c r="B326">
        <v>257</v>
      </c>
      <c r="C326">
        <v>0</v>
      </c>
      <c r="D326" s="18">
        <v>45758</v>
      </c>
      <c r="E326" s="18">
        <v>46056</v>
      </c>
      <c r="F326" s="18">
        <v>46061</v>
      </c>
      <c r="G326" t="s">
        <v>45</v>
      </c>
      <c r="H326">
        <v>15</v>
      </c>
      <c r="J326">
        <v>22879.21</v>
      </c>
      <c r="K326" t="s">
        <v>131</v>
      </c>
      <c r="L326">
        <v>19676.120599999998</v>
      </c>
      <c r="M326">
        <v>22879.21</v>
      </c>
      <c r="N326">
        <v>2285.2800000000002</v>
      </c>
      <c r="O326">
        <v>1965.3408000000002</v>
      </c>
      <c r="P326">
        <v>2285.2800000000002</v>
      </c>
      <c r="Q326">
        <v>9.9884567692678214E-2</v>
      </c>
      <c r="R326">
        <v>4</v>
      </c>
      <c r="S326">
        <v>2025</v>
      </c>
      <c r="T326">
        <v>2</v>
      </c>
      <c r="U326">
        <v>2026</v>
      </c>
      <c r="V326">
        <v>46106</v>
      </c>
      <c r="W326" t="s">
        <v>150</v>
      </c>
      <c r="X326">
        <v>2026</v>
      </c>
      <c r="Y326" t="str">
        <f t="shared" si="25"/>
        <v>México</v>
      </c>
      <c r="Z326" t="str">
        <f t="shared" si="26"/>
        <v>IC</v>
      </c>
      <c r="AA326" s="1">
        <f t="shared" si="27"/>
        <v>0.75</v>
      </c>
      <c r="AB326">
        <f t="shared" si="29"/>
        <v>491.33519999999999</v>
      </c>
      <c r="AC326" s="18">
        <f t="shared" si="28"/>
        <v>45536</v>
      </c>
    </row>
    <row r="327" spans="1:29">
      <c r="A327" t="s">
        <v>176</v>
      </c>
      <c r="B327">
        <v>258</v>
      </c>
      <c r="C327">
        <v>1</v>
      </c>
      <c r="D327" s="18">
        <v>45761</v>
      </c>
      <c r="E327" s="18">
        <v>45769</v>
      </c>
      <c r="F327" s="18">
        <v>45773</v>
      </c>
      <c r="G327" t="s">
        <v>49</v>
      </c>
      <c r="H327">
        <v>16</v>
      </c>
      <c r="J327">
        <v>2530</v>
      </c>
      <c r="K327" t="s">
        <v>151</v>
      </c>
      <c r="L327">
        <v>2530</v>
      </c>
      <c r="M327">
        <v>2934.7999999999997</v>
      </c>
      <c r="N327">
        <v>253</v>
      </c>
      <c r="O327">
        <v>253</v>
      </c>
      <c r="P327">
        <v>293.47999999999996</v>
      </c>
      <c r="Q327">
        <v>0.1</v>
      </c>
      <c r="R327">
        <v>4</v>
      </c>
      <c r="S327">
        <v>2025</v>
      </c>
      <c r="T327">
        <v>4</v>
      </c>
      <c r="U327">
        <v>2025</v>
      </c>
      <c r="V327">
        <v>45818</v>
      </c>
      <c r="W327" t="s">
        <v>152</v>
      </c>
      <c r="X327">
        <v>2025</v>
      </c>
      <c r="Y327" t="str">
        <f t="shared" si="25"/>
        <v>México</v>
      </c>
      <c r="Z327" t="str">
        <f t="shared" si="26"/>
        <v>Retail</v>
      </c>
      <c r="AA327" s="1">
        <f t="shared" si="27"/>
        <v>0</v>
      </c>
      <c r="AB327">
        <f t="shared" si="29"/>
        <v>253</v>
      </c>
      <c r="AC327" s="18">
        <f t="shared" si="28"/>
        <v>45552</v>
      </c>
    </row>
    <row r="328" spans="1:29">
      <c r="A328" t="s">
        <v>176</v>
      </c>
      <c r="B328">
        <v>259</v>
      </c>
      <c r="C328">
        <v>1</v>
      </c>
      <c r="D328" s="18">
        <v>45762</v>
      </c>
      <c r="E328" s="18">
        <v>45824</v>
      </c>
      <c r="F328" s="18">
        <v>45858</v>
      </c>
      <c r="G328" t="s">
        <v>29</v>
      </c>
      <c r="H328">
        <v>16</v>
      </c>
      <c r="I328" t="s">
        <v>149</v>
      </c>
      <c r="J328">
        <v>1938.9</v>
      </c>
      <c r="K328" t="s">
        <v>131</v>
      </c>
      <c r="L328">
        <v>1667.454</v>
      </c>
      <c r="M328">
        <v>1938.9</v>
      </c>
      <c r="N328">
        <v>375</v>
      </c>
      <c r="O328">
        <v>322.5</v>
      </c>
      <c r="P328">
        <v>375</v>
      </c>
      <c r="Q328">
        <v>0.19340863376141113</v>
      </c>
      <c r="R328">
        <v>4</v>
      </c>
      <c r="S328">
        <v>2025</v>
      </c>
      <c r="T328">
        <v>6</v>
      </c>
      <c r="U328">
        <v>2025</v>
      </c>
      <c r="V328">
        <v>45903</v>
      </c>
      <c r="W328" t="s">
        <v>153</v>
      </c>
      <c r="X328">
        <v>2025</v>
      </c>
      <c r="Y328" t="str">
        <f t="shared" si="25"/>
        <v>Madrid</v>
      </c>
      <c r="Z328" t="str">
        <f t="shared" si="26"/>
        <v>Retail</v>
      </c>
      <c r="AA328" s="1">
        <f t="shared" si="27"/>
        <v>7.0000000000000007E-2</v>
      </c>
      <c r="AB328">
        <f t="shared" si="29"/>
        <v>299.92500000000001</v>
      </c>
      <c r="AC328" s="18">
        <f t="shared" si="28"/>
        <v>45733</v>
      </c>
    </row>
    <row r="329" spans="1:29">
      <c r="A329" t="s">
        <v>176</v>
      </c>
      <c r="B329">
        <v>260</v>
      </c>
      <c r="C329">
        <v>1</v>
      </c>
      <c r="D329" s="18">
        <v>45762</v>
      </c>
      <c r="E329" s="18">
        <v>45761</v>
      </c>
      <c r="F329" s="18">
        <v>45770</v>
      </c>
      <c r="G329" t="s">
        <v>54</v>
      </c>
      <c r="H329">
        <v>16</v>
      </c>
      <c r="J329">
        <v>42478.42</v>
      </c>
      <c r="K329" t="s">
        <v>131</v>
      </c>
      <c r="L329">
        <v>36531.441200000001</v>
      </c>
      <c r="M329">
        <v>42478.42</v>
      </c>
      <c r="N329">
        <v>1959.9</v>
      </c>
      <c r="O329">
        <v>1685.5140000000001</v>
      </c>
      <c r="P329">
        <v>1959.9</v>
      </c>
      <c r="Q329">
        <v>4.6138721732117159E-2</v>
      </c>
      <c r="R329">
        <v>4</v>
      </c>
      <c r="S329">
        <v>2025</v>
      </c>
      <c r="T329">
        <v>4</v>
      </c>
      <c r="U329">
        <v>2025</v>
      </c>
      <c r="V329">
        <v>45815</v>
      </c>
      <c r="W329" t="s">
        <v>152</v>
      </c>
      <c r="X329">
        <v>2025</v>
      </c>
      <c r="Y329" t="str">
        <f t="shared" si="25"/>
        <v>México</v>
      </c>
      <c r="Z329" t="str">
        <f t="shared" si="26"/>
        <v>Retail</v>
      </c>
      <c r="AA329" s="1">
        <f t="shared" si="27"/>
        <v>0.05</v>
      </c>
      <c r="AB329">
        <f t="shared" si="29"/>
        <v>1601.2383000000002</v>
      </c>
      <c r="AC329" s="18">
        <f t="shared" si="28"/>
        <v>45595</v>
      </c>
    </row>
    <row r="330" spans="1:29">
      <c r="A330" t="s">
        <v>176</v>
      </c>
      <c r="B330">
        <v>261</v>
      </c>
      <c r="C330">
        <v>1</v>
      </c>
      <c r="D330" s="18">
        <v>45762</v>
      </c>
      <c r="E330" s="18">
        <v>45955</v>
      </c>
      <c r="F330" s="18">
        <v>45969</v>
      </c>
      <c r="G330" t="s">
        <v>49</v>
      </c>
      <c r="H330">
        <v>16</v>
      </c>
      <c r="I330" t="s">
        <v>182</v>
      </c>
      <c r="J330">
        <v>226603.09</v>
      </c>
      <c r="K330" t="s">
        <v>151</v>
      </c>
      <c r="L330">
        <v>226603.09</v>
      </c>
      <c r="M330">
        <v>262859.58439999999</v>
      </c>
      <c r="N330">
        <v>22686.6</v>
      </c>
      <c r="O330">
        <v>22686.6</v>
      </c>
      <c r="P330">
        <v>26316.455999999998</v>
      </c>
      <c r="Q330">
        <v>0.10011602224841681</v>
      </c>
      <c r="R330">
        <v>4</v>
      </c>
      <c r="S330">
        <v>2025</v>
      </c>
      <c r="T330">
        <v>10</v>
      </c>
      <c r="U330">
        <v>2025</v>
      </c>
      <c r="V330">
        <v>46014</v>
      </c>
      <c r="W330" t="s">
        <v>132</v>
      </c>
      <c r="X330">
        <v>2025</v>
      </c>
      <c r="Y330" t="str">
        <f t="shared" si="25"/>
        <v>México</v>
      </c>
      <c r="Z330" t="str">
        <f t="shared" si="26"/>
        <v>Retail</v>
      </c>
      <c r="AA330" s="1">
        <f t="shared" si="27"/>
        <v>0</v>
      </c>
      <c r="AB330">
        <f t="shared" si="29"/>
        <v>22686.6</v>
      </c>
      <c r="AC330" s="18">
        <f t="shared" si="28"/>
        <v>45552</v>
      </c>
    </row>
    <row r="331" spans="1:29">
      <c r="A331" t="s">
        <v>176</v>
      </c>
      <c r="B331">
        <v>262</v>
      </c>
      <c r="C331">
        <v>0</v>
      </c>
      <c r="D331" s="18">
        <v>45763</v>
      </c>
      <c r="E331" s="18">
        <v>45966</v>
      </c>
      <c r="F331" s="18">
        <v>46383</v>
      </c>
      <c r="G331" t="s">
        <v>29</v>
      </c>
      <c r="H331">
        <v>16</v>
      </c>
      <c r="I331" t="s">
        <v>186</v>
      </c>
      <c r="J331">
        <v>284284.34999999998</v>
      </c>
      <c r="K331" t="s">
        <v>131</v>
      </c>
      <c r="L331">
        <v>244484.54099999997</v>
      </c>
      <c r="M331">
        <v>284284.34999999998</v>
      </c>
      <c r="N331">
        <v>30562.83</v>
      </c>
      <c r="O331">
        <v>26284.033800000001</v>
      </c>
      <c r="P331">
        <v>30562.83</v>
      </c>
      <c r="Q331">
        <v>0.10750795814120617</v>
      </c>
      <c r="R331">
        <v>4</v>
      </c>
      <c r="S331">
        <v>2025</v>
      </c>
      <c r="T331">
        <v>11</v>
      </c>
      <c r="U331">
        <v>2025</v>
      </c>
      <c r="V331">
        <v>46428</v>
      </c>
      <c r="W331" t="s">
        <v>164</v>
      </c>
      <c r="X331">
        <v>2027</v>
      </c>
      <c r="Y331" t="str">
        <f t="shared" si="25"/>
        <v>Madrid</v>
      </c>
      <c r="Z331" t="str">
        <f t="shared" si="26"/>
        <v>Retail</v>
      </c>
      <c r="AA331" s="1">
        <f t="shared" si="27"/>
        <v>7.0000000000000007E-2</v>
      </c>
      <c r="AB331">
        <f t="shared" si="29"/>
        <v>24444.151433999999</v>
      </c>
      <c r="AC331" s="18">
        <f t="shared" si="28"/>
        <v>45733</v>
      </c>
    </row>
    <row r="332" spans="1:29">
      <c r="A332" t="s">
        <v>176</v>
      </c>
      <c r="B332">
        <v>263</v>
      </c>
      <c r="C332">
        <v>1</v>
      </c>
      <c r="D332" s="18">
        <v>45768</v>
      </c>
      <c r="E332" s="18">
        <v>45731</v>
      </c>
      <c r="F332" s="18">
        <v>45770</v>
      </c>
      <c r="G332" t="s">
        <v>54</v>
      </c>
      <c r="H332">
        <v>17</v>
      </c>
      <c r="J332">
        <v>465327.21</v>
      </c>
      <c r="K332" t="s">
        <v>178</v>
      </c>
      <c r="L332">
        <v>22335.70608</v>
      </c>
      <c r="M332">
        <v>26058.323760000003</v>
      </c>
      <c r="N332">
        <v>0</v>
      </c>
      <c r="O332">
        <v>0</v>
      </c>
      <c r="P332">
        <v>0</v>
      </c>
      <c r="Q332">
        <v>0</v>
      </c>
      <c r="R332">
        <v>4</v>
      </c>
      <c r="S332">
        <v>2025</v>
      </c>
      <c r="T332">
        <v>3</v>
      </c>
      <c r="U332">
        <v>2025</v>
      </c>
      <c r="V332">
        <v>45815</v>
      </c>
      <c r="W332" t="s">
        <v>152</v>
      </c>
      <c r="X332">
        <v>2025</v>
      </c>
      <c r="Y332" t="str">
        <f t="shared" si="25"/>
        <v>México</v>
      </c>
      <c r="Z332" t="str">
        <f t="shared" si="26"/>
        <v>Retail</v>
      </c>
      <c r="AA332" s="1">
        <f t="shared" si="27"/>
        <v>0.05</v>
      </c>
      <c r="AB332">
        <f t="shared" si="29"/>
        <v>0</v>
      </c>
      <c r="AC332" s="18">
        <f t="shared" si="28"/>
        <v>45595</v>
      </c>
    </row>
    <row r="333" spans="1:29">
      <c r="A333" t="s">
        <v>176</v>
      </c>
      <c r="B333">
        <v>264</v>
      </c>
      <c r="C333">
        <v>1</v>
      </c>
      <c r="D333" s="18">
        <v>45768</v>
      </c>
      <c r="E333" s="18">
        <v>45823</v>
      </c>
      <c r="F333" s="18">
        <v>45824</v>
      </c>
      <c r="G333" t="s">
        <v>54</v>
      </c>
      <c r="H333">
        <v>17</v>
      </c>
      <c r="J333">
        <v>953.5</v>
      </c>
      <c r="K333" t="s">
        <v>187</v>
      </c>
      <c r="L333">
        <v>1020.245</v>
      </c>
      <c r="M333">
        <v>1191.875</v>
      </c>
      <c r="N333">
        <v>86.02</v>
      </c>
      <c r="O333">
        <v>92.041399999999996</v>
      </c>
      <c r="P333">
        <v>107.52499999999999</v>
      </c>
      <c r="Q333">
        <v>9.0214997378080752E-2</v>
      </c>
      <c r="R333">
        <v>4</v>
      </c>
      <c r="S333">
        <v>2025</v>
      </c>
      <c r="T333">
        <v>6</v>
      </c>
      <c r="U333">
        <v>2025</v>
      </c>
      <c r="V333">
        <v>45869</v>
      </c>
      <c r="W333" t="s">
        <v>154</v>
      </c>
      <c r="X333">
        <v>2025</v>
      </c>
      <c r="Y333" t="str">
        <f t="shared" si="25"/>
        <v>México</v>
      </c>
      <c r="Z333" t="str">
        <f t="shared" si="26"/>
        <v>Retail</v>
      </c>
      <c r="AA333" s="1">
        <f t="shared" si="27"/>
        <v>0.05</v>
      </c>
      <c r="AB333">
        <f t="shared" si="29"/>
        <v>87.439329999999998</v>
      </c>
      <c r="AC333" s="18">
        <f t="shared" si="28"/>
        <v>45595</v>
      </c>
    </row>
    <row r="334" spans="1:29">
      <c r="A334" t="s">
        <v>176</v>
      </c>
      <c r="B334">
        <v>265</v>
      </c>
      <c r="C334">
        <v>1</v>
      </c>
      <c r="D334" s="18">
        <v>45768</v>
      </c>
      <c r="E334" s="18">
        <v>45679</v>
      </c>
      <c r="F334" s="18">
        <v>45679</v>
      </c>
      <c r="G334" t="s">
        <v>54</v>
      </c>
      <c r="H334">
        <v>17</v>
      </c>
      <c r="I334" t="s">
        <v>149</v>
      </c>
      <c r="J334">
        <v>256.52999999999997</v>
      </c>
      <c r="K334" t="s">
        <v>151</v>
      </c>
      <c r="L334">
        <v>256.52999999999997</v>
      </c>
      <c r="M334">
        <v>297.57479999999993</v>
      </c>
      <c r="N334">
        <v>0</v>
      </c>
      <c r="O334">
        <v>0</v>
      </c>
      <c r="P334">
        <v>0</v>
      </c>
      <c r="Q334">
        <v>0</v>
      </c>
      <c r="R334">
        <v>4</v>
      </c>
      <c r="S334">
        <v>2025</v>
      </c>
      <c r="T334">
        <v>1</v>
      </c>
      <c r="U334">
        <v>2025</v>
      </c>
      <c r="V334">
        <v>45724</v>
      </c>
      <c r="W334" t="s">
        <v>150</v>
      </c>
      <c r="X334">
        <v>2025</v>
      </c>
      <c r="Y334" t="str">
        <f t="shared" si="25"/>
        <v>México</v>
      </c>
      <c r="Z334" t="str">
        <f t="shared" si="26"/>
        <v>Retail</v>
      </c>
      <c r="AA334" s="1">
        <f t="shared" si="27"/>
        <v>0.05</v>
      </c>
      <c r="AB334">
        <f t="shared" si="29"/>
        <v>0</v>
      </c>
      <c r="AC334" s="18">
        <f t="shared" si="28"/>
        <v>45595</v>
      </c>
    </row>
    <row r="335" spans="1:29">
      <c r="A335" t="s">
        <v>176</v>
      </c>
      <c r="B335">
        <v>266</v>
      </c>
      <c r="C335">
        <v>0</v>
      </c>
      <c r="D335" s="18">
        <v>45768</v>
      </c>
      <c r="E335" s="18">
        <v>45677</v>
      </c>
      <c r="F335" s="18">
        <v>45768</v>
      </c>
      <c r="G335" t="s">
        <v>54</v>
      </c>
      <c r="H335">
        <v>17</v>
      </c>
      <c r="J335">
        <v>390</v>
      </c>
      <c r="K335" t="s">
        <v>131</v>
      </c>
      <c r="L335">
        <v>335.4</v>
      </c>
      <c r="M335">
        <v>390</v>
      </c>
      <c r="N335">
        <v>0</v>
      </c>
      <c r="O335">
        <v>0</v>
      </c>
      <c r="P335">
        <v>0</v>
      </c>
      <c r="Q335">
        <v>0</v>
      </c>
      <c r="R335">
        <v>4</v>
      </c>
      <c r="S335">
        <v>2025</v>
      </c>
      <c r="T335">
        <v>1</v>
      </c>
      <c r="U335">
        <v>2025</v>
      </c>
      <c r="V335">
        <v>45813</v>
      </c>
      <c r="W335" t="s">
        <v>152</v>
      </c>
      <c r="X335">
        <v>2025</v>
      </c>
      <c r="Y335" t="str">
        <f t="shared" si="25"/>
        <v>México</v>
      </c>
      <c r="Z335" t="str">
        <f t="shared" si="26"/>
        <v>Retail</v>
      </c>
      <c r="AA335" s="1">
        <f t="shared" si="27"/>
        <v>0.05</v>
      </c>
      <c r="AB335">
        <f t="shared" si="29"/>
        <v>0</v>
      </c>
      <c r="AC335" s="18">
        <f t="shared" si="28"/>
        <v>45595</v>
      </c>
    </row>
    <row r="336" spans="1:29">
      <c r="A336" t="s">
        <v>176</v>
      </c>
      <c r="B336">
        <v>267</v>
      </c>
      <c r="C336">
        <v>1</v>
      </c>
      <c r="D336" s="18">
        <v>45768</v>
      </c>
      <c r="E336" s="18">
        <v>45742</v>
      </c>
      <c r="F336" s="18">
        <v>45743</v>
      </c>
      <c r="G336" t="s">
        <v>54</v>
      </c>
      <c r="H336">
        <v>17</v>
      </c>
      <c r="I336" t="s">
        <v>149</v>
      </c>
      <c r="J336">
        <v>926.6</v>
      </c>
      <c r="K336" t="s">
        <v>131</v>
      </c>
      <c r="L336">
        <v>796.87599999999998</v>
      </c>
      <c r="M336">
        <v>926.6</v>
      </c>
      <c r="N336">
        <v>0</v>
      </c>
      <c r="O336">
        <v>0</v>
      </c>
      <c r="P336">
        <v>0</v>
      </c>
      <c r="Q336">
        <v>0</v>
      </c>
      <c r="R336">
        <v>4</v>
      </c>
      <c r="S336">
        <v>2025</v>
      </c>
      <c r="T336">
        <v>3</v>
      </c>
      <c r="U336">
        <v>2025</v>
      </c>
      <c r="V336">
        <v>45788</v>
      </c>
      <c r="W336" t="s">
        <v>172</v>
      </c>
      <c r="X336">
        <v>2025</v>
      </c>
      <c r="Y336" t="str">
        <f t="shared" si="25"/>
        <v>México</v>
      </c>
      <c r="Z336" t="str">
        <f t="shared" si="26"/>
        <v>Retail</v>
      </c>
      <c r="AA336" s="1">
        <f t="shared" si="27"/>
        <v>0.05</v>
      </c>
      <c r="AB336">
        <f t="shared" si="29"/>
        <v>0</v>
      </c>
      <c r="AC336" s="18">
        <f t="shared" si="28"/>
        <v>45595</v>
      </c>
    </row>
    <row r="337" spans="1:29">
      <c r="A337" t="s">
        <v>176</v>
      </c>
      <c r="B337">
        <v>268</v>
      </c>
      <c r="C337">
        <v>1</v>
      </c>
      <c r="D337" s="18">
        <v>45768</v>
      </c>
      <c r="E337" s="18">
        <v>45747</v>
      </c>
      <c r="F337" s="18">
        <v>45747</v>
      </c>
      <c r="G337" t="s">
        <v>54</v>
      </c>
      <c r="H337">
        <v>17</v>
      </c>
      <c r="J337">
        <v>417</v>
      </c>
      <c r="K337" t="s">
        <v>131</v>
      </c>
      <c r="L337">
        <v>358.62</v>
      </c>
      <c r="M337">
        <v>417</v>
      </c>
      <c r="N337">
        <v>0</v>
      </c>
      <c r="O337">
        <v>0</v>
      </c>
      <c r="P337">
        <v>0</v>
      </c>
      <c r="Q337">
        <v>0</v>
      </c>
      <c r="R337">
        <v>4</v>
      </c>
      <c r="S337">
        <v>2025</v>
      </c>
      <c r="T337">
        <v>3</v>
      </c>
      <c r="U337">
        <v>2025</v>
      </c>
      <c r="V337">
        <v>45792</v>
      </c>
      <c r="W337" t="s">
        <v>172</v>
      </c>
      <c r="X337">
        <v>2025</v>
      </c>
      <c r="Y337" t="str">
        <f t="shared" si="25"/>
        <v>México</v>
      </c>
      <c r="Z337" t="str">
        <f t="shared" si="26"/>
        <v>Retail</v>
      </c>
      <c r="AA337" s="1">
        <f t="shared" si="27"/>
        <v>0.05</v>
      </c>
      <c r="AB337">
        <f t="shared" si="29"/>
        <v>0</v>
      </c>
      <c r="AC337" s="18">
        <f t="shared" si="28"/>
        <v>45595</v>
      </c>
    </row>
    <row r="338" spans="1:29">
      <c r="A338" t="s">
        <v>176</v>
      </c>
      <c r="B338">
        <v>269</v>
      </c>
      <c r="C338">
        <v>1</v>
      </c>
      <c r="D338" s="18">
        <v>45768</v>
      </c>
      <c r="E338" s="18">
        <v>45753</v>
      </c>
      <c r="F338" s="18">
        <v>45753</v>
      </c>
      <c r="G338" t="s">
        <v>54</v>
      </c>
      <c r="H338">
        <v>17</v>
      </c>
      <c r="J338">
        <v>698</v>
      </c>
      <c r="K338" t="s">
        <v>131</v>
      </c>
      <c r="L338">
        <v>600.28</v>
      </c>
      <c r="M338">
        <v>698</v>
      </c>
      <c r="N338">
        <v>0</v>
      </c>
      <c r="O338">
        <v>0</v>
      </c>
      <c r="P338">
        <v>0</v>
      </c>
      <c r="Q338">
        <v>0</v>
      </c>
      <c r="R338">
        <v>4</v>
      </c>
      <c r="S338">
        <v>2025</v>
      </c>
      <c r="T338">
        <v>4</v>
      </c>
      <c r="U338">
        <v>2025</v>
      </c>
      <c r="V338">
        <v>45798</v>
      </c>
      <c r="W338" t="s">
        <v>172</v>
      </c>
      <c r="X338">
        <v>2025</v>
      </c>
      <c r="Y338" t="str">
        <f t="shared" si="25"/>
        <v>México</v>
      </c>
      <c r="Z338" t="str">
        <f t="shared" si="26"/>
        <v>Retail</v>
      </c>
      <c r="AA338" s="1">
        <f t="shared" si="27"/>
        <v>0.05</v>
      </c>
      <c r="AB338">
        <f t="shared" si="29"/>
        <v>0</v>
      </c>
      <c r="AC338" s="18">
        <f t="shared" si="28"/>
        <v>45595</v>
      </c>
    </row>
    <row r="339" spans="1:29">
      <c r="A339" t="s">
        <v>176</v>
      </c>
      <c r="B339">
        <v>270</v>
      </c>
      <c r="C339">
        <v>1</v>
      </c>
      <c r="D339" s="18">
        <v>45768</v>
      </c>
      <c r="E339" s="18">
        <v>45726</v>
      </c>
      <c r="F339" s="18">
        <v>45726</v>
      </c>
      <c r="G339" t="s">
        <v>54</v>
      </c>
      <c r="H339">
        <v>17</v>
      </c>
      <c r="J339">
        <v>396.07</v>
      </c>
      <c r="K339" t="s">
        <v>131</v>
      </c>
      <c r="L339">
        <v>340.62020000000001</v>
      </c>
      <c r="M339">
        <v>396.07</v>
      </c>
      <c r="N339">
        <v>0</v>
      </c>
      <c r="O339">
        <v>0</v>
      </c>
      <c r="P339">
        <v>0</v>
      </c>
      <c r="Q339">
        <v>0</v>
      </c>
      <c r="R339">
        <v>4</v>
      </c>
      <c r="S339">
        <v>2025</v>
      </c>
      <c r="T339">
        <v>3</v>
      </c>
      <c r="U339">
        <v>2025</v>
      </c>
      <c r="V339">
        <v>45771</v>
      </c>
      <c r="W339" t="s">
        <v>173</v>
      </c>
      <c r="X339">
        <v>2025</v>
      </c>
      <c r="Y339" t="str">
        <f t="shared" si="25"/>
        <v>México</v>
      </c>
      <c r="Z339" t="str">
        <f t="shared" si="26"/>
        <v>Retail</v>
      </c>
      <c r="AA339" s="1">
        <f t="shared" si="27"/>
        <v>0.05</v>
      </c>
      <c r="AB339">
        <f t="shared" si="29"/>
        <v>0</v>
      </c>
      <c r="AC339" s="18">
        <f t="shared" si="28"/>
        <v>45595</v>
      </c>
    </row>
    <row r="340" spans="1:29">
      <c r="A340" t="s">
        <v>176</v>
      </c>
      <c r="B340">
        <v>271</v>
      </c>
      <c r="C340">
        <v>1</v>
      </c>
      <c r="D340" s="18">
        <v>45768</v>
      </c>
      <c r="E340" s="18">
        <v>45761</v>
      </c>
      <c r="F340" s="18">
        <v>45770</v>
      </c>
      <c r="G340" t="s">
        <v>54</v>
      </c>
      <c r="H340">
        <v>17</v>
      </c>
      <c r="I340" t="s">
        <v>149</v>
      </c>
      <c r="J340">
        <v>1019.5</v>
      </c>
      <c r="K340" t="s">
        <v>131</v>
      </c>
      <c r="L340">
        <v>876.77</v>
      </c>
      <c r="M340">
        <v>1019.5</v>
      </c>
      <c r="N340">
        <v>27.57</v>
      </c>
      <c r="O340">
        <v>23.7102</v>
      </c>
      <c r="P340">
        <v>27.57</v>
      </c>
      <c r="Q340">
        <v>2.7042667974497305E-2</v>
      </c>
      <c r="R340">
        <v>4</v>
      </c>
      <c r="S340">
        <v>2025</v>
      </c>
      <c r="T340">
        <v>4</v>
      </c>
      <c r="U340">
        <v>2025</v>
      </c>
      <c r="V340">
        <v>45815</v>
      </c>
      <c r="W340" t="s">
        <v>152</v>
      </c>
      <c r="X340">
        <v>2025</v>
      </c>
      <c r="Y340" t="str">
        <f t="shared" si="25"/>
        <v>México</v>
      </c>
      <c r="Z340" t="str">
        <f t="shared" si="26"/>
        <v>Retail</v>
      </c>
      <c r="AA340" s="1">
        <f t="shared" si="27"/>
        <v>0.05</v>
      </c>
      <c r="AB340">
        <f t="shared" si="29"/>
        <v>22.52469</v>
      </c>
      <c r="AC340" s="18">
        <f t="shared" si="28"/>
        <v>45595</v>
      </c>
    </row>
    <row r="341" spans="1:29">
      <c r="A341" t="s">
        <v>176</v>
      </c>
      <c r="B341">
        <v>273</v>
      </c>
      <c r="C341">
        <v>0</v>
      </c>
      <c r="D341" s="18">
        <v>45768</v>
      </c>
      <c r="E341" s="18">
        <v>45777</v>
      </c>
      <c r="F341" s="18">
        <v>45782</v>
      </c>
      <c r="G341" t="s">
        <v>54</v>
      </c>
      <c r="H341">
        <v>17</v>
      </c>
      <c r="J341">
        <v>3613.5</v>
      </c>
      <c r="K341" t="s">
        <v>151</v>
      </c>
      <c r="L341">
        <v>3613.5</v>
      </c>
      <c r="M341">
        <v>4191.66</v>
      </c>
      <c r="N341">
        <v>337.35</v>
      </c>
      <c r="O341">
        <v>337.35</v>
      </c>
      <c r="P341">
        <v>391.32600000000002</v>
      </c>
      <c r="Q341">
        <v>9.3358239933582401E-2</v>
      </c>
      <c r="R341">
        <v>4</v>
      </c>
      <c r="S341">
        <v>2025</v>
      </c>
      <c r="T341">
        <v>4</v>
      </c>
      <c r="U341">
        <v>2025</v>
      </c>
      <c r="V341">
        <v>45827</v>
      </c>
      <c r="W341" t="s">
        <v>152</v>
      </c>
      <c r="X341">
        <v>2025</v>
      </c>
      <c r="Y341" t="str">
        <f t="shared" si="25"/>
        <v>México</v>
      </c>
      <c r="Z341" t="str">
        <f t="shared" si="26"/>
        <v>Retail</v>
      </c>
      <c r="AA341" s="1">
        <f t="shared" si="27"/>
        <v>0.05</v>
      </c>
      <c r="AB341">
        <f t="shared" si="29"/>
        <v>320.48250000000002</v>
      </c>
      <c r="AC341" s="18">
        <f t="shared" si="28"/>
        <v>45595</v>
      </c>
    </row>
    <row r="342" spans="1:29">
      <c r="A342" t="s">
        <v>176</v>
      </c>
      <c r="B342">
        <v>274</v>
      </c>
      <c r="C342">
        <v>0</v>
      </c>
      <c r="D342" s="18">
        <v>45768</v>
      </c>
      <c r="E342" s="18">
        <v>45737</v>
      </c>
      <c r="F342" s="18">
        <v>45737</v>
      </c>
      <c r="G342" t="s">
        <v>54</v>
      </c>
      <c r="H342">
        <v>17</v>
      </c>
      <c r="J342">
        <v>555.49</v>
      </c>
      <c r="K342" t="s">
        <v>131</v>
      </c>
      <c r="L342">
        <v>477.72140000000002</v>
      </c>
      <c r="M342">
        <v>555.49</v>
      </c>
      <c r="N342">
        <v>0</v>
      </c>
      <c r="O342">
        <v>0</v>
      </c>
      <c r="P342">
        <v>0</v>
      </c>
      <c r="Q342">
        <v>0</v>
      </c>
      <c r="R342">
        <v>4</v>
      </c>
      <c r="S342">
        <v>2025</v>
      </c>
      <c r="T342">
        <v>3</v>
      </c>
      <c r="U342">
        <v>2025</v>
      </c>
      <c r="V342">
        <v>45782</v>
      </c>
      <c r="W342" t="s">
        <v>172</v>
      </c>
      <c r="X342">
        <v>2025</v>
      </c>
      <c r="Y342" t="str">
        <f t="shared" si="25"/>
        <v>México</v>
      </c>
      <c r="Z342" t="str">
        <f t="shared" si="26"/>
        <v>Retail</v>
      </c>
      <c r="AA342" s="1">
        <f t="shared" si="27"/>
        <v>0.05</v>
      </c>
      <c r="AB342">
        <f t="shared" si="29"/>
        <v>0</v>
      </c>
      <c r="AC342" s="18">
        <f t="shared" si="28"/>
        <v>45595</v>
      </c>
    </row>
    <row r="343" spans="1:29">
      <c r="A343" t="s">
        <v>176</v>
      </c>
      <c r="B343">
        <v>275</v>
      </c>
      <c r="C343">
        <v>0</v>
      </c>
      <c r="D343" s="18">
        <v>45769</v>
      </c>
      <c r="E343" s="18">
        <v>45810</v>
      </c>
      <c r="F343" s="18">
        <v>45812</v>
      </c>
      <c r="G343" t="s">
        <v>54</v>
      </c>
      <c r="H343">
        <v>17</v>
      </c>
      <c r="J343">
        <v>9724.7999999999993</v>
      </c>
      <c r="K343" t="s">
        <v>151</v>
      </c>
      <c r="L343">
        <v>9724.7999999999993</v>
      </c>
      <c r="M343">
        <v>11280.767999999998</v>
      </c>
      <c r="N343">
        <v>960</v>
      </c>
      <c r="O343">
        <v>960</v>
      </c>
      <c r="P343">
        <v>1113.5999999999999</v>
      </c>
      <c r="Q343">
        <v>9.8716683119447188E-2</v>
      </c>
      <c r="R343">
        <v>4</v>
      </c>
      <c r="S343">
        <v>2025</v>
      </c>
      <c r="T343">
        <v>6</v>
      </c>
      <c r="U343">
        <v>2025</v>
      </c>
      <c r="V343">
        <v>45857</v>
      </c>
      <c r="W343" t="s">
        <v>154</v>
      </c>
      <c r="X343">
        <v>2025</v>
      </c>
      <c r="Y343" t="str">
        <f t="shared" si="25"/>
        <v>México</v>
      </c>
      <c r="Z343" t="str">
        <f t="shared" si="26"/>
        <v>Retail</v>
      </c>
      <c r="AA343" s="1">
        <f t="shared" si="27"/>
        <v>0.05</v>
      </c>
      <c r="AB343">
        <f t="shared" si="29"/>
        <v>912</v>
      </c>
      <c r="AC343" s="18">
        <f t="shared" si="28"/>
        <v>45595</v>
      </c>
    </row>
    <row r="344" spans="1:29">
      <c r="A344" t="s">
        <v>176</v>
      </c>
      <c r="B344">
        <v>276</v>
      </c>
      <c r="C344">
        <v>1</v>
      </c>
      <c r="D344" s="18">
        <v>45769</v>
      </c>
      <c r="E344" s="18">
        <v>45778</v>
      </c>
      <c r="F344" s="18">
        <v>45782</v>
      </c>
      <c r="G344" t="s">
        <v>40</v>
      </c>
      <c r="H344">
        <v>17</v>
      </c>
      <c r="J344">
        <v>187114.16</v>
      </c>
      <c r="K344" t="s">
        <v>178</v>
      </c>
      <c r="L344">
        <v>8981.4796800000004</v>
      </c>
      <c r="M344">
        <v>10478.392960000001</v>
      </c>
      <c r="N344">
        <v>13501.8</v>
      </c>
      <c r="O344">
        <v>648.08640000000003</v>
      </c>
      <c r="P344">
        <v>756.10079999999994</v>
      </c>
      <c r="Q344">
        <v>7.2158087875337715E-2</v>
      </c>
      <c r="R344">
        <v>4</v>
      </c>
      <c r="S344">
        <v>2025</v>
      </c>
      <c r="T344">
        <v>5</v>
      </c>
      <c r="U344">
        <v>2025</v>
      </c>
      <c r="V344">
        <v>45827</v>
      </c>
      <c r="W344" t="s">
        <v>152</v>
      </c>
      <c r="X344">
        <v>2025</v>
      </c>
      <c r="Y344" t="str">
        <f t="shared" si="25"/>
        <v>México</v>
      </c>
      <c r="Z344" t="str">
        <f t="shared" si="26"/>
        <v>IC</v>
      </c>
      <c r="AA344" s="1">
        <f t="shared" si="27"/>
        <v>0.5</v>
      </c>
      <c r="AB344">
        <f t="shared" si="29"/>
        <v>324.04320000000001</v>
      </c>
      <c r="AC344" s="18">
        <f t="shared" si="28"/>
        <v>45705</v>
      </c>
    </row>
    <row r="345" spans="1:29">
      <c r="A345" t="s">
        <v>176</v>
      </c>
      <c r="B345">
        <v>278</v>
      </c>
      <c r="C345">
        <v>0</v>
      </c>
      <c r="D345" s="18">
        <v>45770</v>
      </c>
      <c r="E345" s="18">
        <v>45973</v>
      </c>
      <c r="F345" s="18">
        <v>45986</v>
      </c>
      <c r="G345" t="s">
        <v>35</v>
      </c>
      <c r="H345">
        <v>17</v>
      </c>
      <c r="J345">
        <v>29028</v>
      </c>
      <c r="K345" t="s">
        <v>131</v>
      </c>
      <c r="L345">
        <v>24964.079999999998</v>
      </c>
      <c r="M345">
        <v>29028</v>
      </c>
      <c r="N345">
        <v>3079.55</v>
      </c>
      <c r="O345">
        <v>2648.413</v>
      </c>
      <c r="P345">
        <v>3079.55</v>
      </c>
      <c r="Q345">
        <v>0.10608894860135043</v>
      </c>
      <c r="R345">
        <v>4</v>
      </c>
      <c r="S345">
        <v>2025</v>
      </c>
      <c r="T345">
        <v>11</v>
      </c>
      <c r="U345">
        <v>2025</v>
      </c>
      <c r="V345">
        <v>46031</v>
      </c>
      <c r="W345" t="s">
        <v>157</v>
      </c>
      <c r="X345">
        <v>2026</v>
      </c>
      <c r="Y345" t="str">
        <f t="shared" si="25"/>
        <v>México</v>
      </c>
      <c r="Z345" t="str">
        <f t="shared" si="26"/>
        <v>IC</v>
      </c>
      <c r="AA345" s="1">
        <f t="shared" si="27"/>
        <v>0.5</v>
      </c>
      <c r="AB345">
        <f t="shared" si="29"/>
        <v>1324.2065</v>
      </c>
      <c r="AC345" s="18">
        <f t="shared" si="28"/>
        <v>45665</v>
      </c>
    </row>
    <row r="346" spans="1:29">
      <c r="A346" t="s">
        <v>176</v>
      </c>
      <c r="B346">
        <v>279</v>
      </c>
      <c r="C346">
        <v>1</v>
      </c>
      <c r="D346" s="18">
        <v>45770</v>
      </c>
      <c r="E346" s="18">
        <v>45799</v>
      </c>
      <c r="F346" s="18">
        <v>45813</v>
      </c>
      <c r="G346" t="s">
        <v>35</v>
      </c>
      <c r="H346">
        <v>17</v>
      </c>
      <c r="J346">
        <v>51013.32</v>
      </c>
      <c r="K346" t="s">
        <v>131</v>
      </c>
      <c r="L346">
        <v>43871.455199999997</v>
      </c>
      <c r="M346">
        <v>51013.32</v>
      </c>
      <c r="N346">
        <v>4405.49</v>
      </c>
      <c r="O346">
        <v>3788.7213999999999</v>
      </c>
      <c r="P346">
        <v>4405.49</v>
      </c>
      <c r="Q346">
        <v>8.6359601766754251E-2</v>
      </c>
      <c r="R346">
        <v>4</v>
      </c>
      <c r="S346">
        <v>2025</v>
      </c>
      <c r="T346">
        <v>5</v>
      </c>
      <c r="U346">
        <v>2025</v>
      </c>
      <c r="V346">
        <v>45858</v>
      </c>
      <c r="W346" t="s">
        <v>154</v>
      </c>
      <c r="X346">
        <v>2025</v>
      </c>
      <c r="Y346" t="str">
        <f t="shared" si="25"/>
        <v>México</v>
      </c>
      <c r="Z346" t="str">
        <f t="shared" si="26"/>
        <v>IC</v>
      </c>
      <c r="AA346" s="1">
        <f t="shared" si="27"/>
        <v>0.5</v>
      </c>
      <c r="AB346">
        <f t="shared" si="29"/>
        <v>1894.3607</v>
      </c>
      <c r="AC346" s="18">
        <f t="shared" si="28"/>
        <v>45665</v>
      </c>
    </row>
    <row r="347" spans="1:29">
      <c r="A347" t="s">
        <v>176</v>
      </c>
      <c r="B347">
        <v>280</v>
      </c>
      <c r="C347">
        <v>1</v>
      </c>
      <c r="D347" s="18">
        <v>45771</v>
      </c>
      <c r="E347" s="18">
        <v>45782</v>
      </c>
      <c r="F347" s="18">
        <v>45783</v>
      </c>
      <c r="G347" t="s">
        <v>49</v>
      </c>
      <c r="H347">
        <v>17</v>
      </c>
      <c r="I347" t="s">
        <v>177</v>
      </c>
      <c r="J347">
        <v>1143.8699999999999</v>
      </c>
      <c r="K347" t="s">
        <v>131</v>
      </c>
      <c r="L347">
        <v>983.7281999999999</v>
      </c>
      <c r="M347">
        <v>1143.8699999999999</v>
      </c>
      <c r="N347">
        <v>94.04</v>
      </c>
      <c r="O347">
        <v>80.874400000000009</v>
      </c>
      <c r="P347">
        <v>94.04</v>
      </c>
      <c r="Q347">
        <v>8.2212139491375791E-2</v>
      </c>
      <c r="R347">
        <v>4</v>
      </c>
      <c r="S347">
        <v>2025</v>
      </c>
      <c r="T347">
        <v>5</v>
      </c>
      <c r="U347">
        <v>2025</v>
      </c>
      <c r="V347">
        <v>45828</v>
      </c>
      <c r="W347" t="s">
        <v>152</v>
      </c>
      <c r="X347">
        <v>2025</v>
      </c>
      <c r="Y347" t="str">
        <f t="shared" si="25"/>
        <v>México</v>
      </c>
      <c r="Z347" t="str">
        <f t="shared" si="26"/>
        <v>Retail</v>
      </c>
      <c r="AA347" s="1">
        <f t="shared" si="27"/>
        <v>0</v>
      </c>
      <c r="AB347">
        <f t="shared" si="29"/>
        <v>80.874400000000009</v>
      </c>
      <c r="AC347" s="18">
        <f t="shared" si="28"/>
        <v>45552</v>
      </c>
    </row>
    <row r="348" spans="1:29">
      <c r="A348" t="s">
        <v>176</v>
      </c>
      <c r="B348">
        <v>281</v>
      </c>
      <c r="C348">
        <v>1</v>
      </c>
      <c r="D348" s="18">
        <v>45771</v>
      </c>
      <c r="E348" s="18">
        <v>45654</v>
      </c>
      <c r="F348" s="18">
        <v>45654</v>
      </c>
      <c r="G348" t="s">
        <v>49</v>
      </c>
      <c r="H348">
        <v>17</v>
      </c>
      <c r="J348">
        <v>4403.08</v>
      </c>
      <c r="K348" t="s">
        <v>131</v>
      </c>
      <c r="L348">
        <v>3786.6487999999999</v>
      </c>
      <c r="M348">
        <v>4403.08</v>
      </c>
      <c r="N348">
        <v>400.28</v>
      </c>
      <c r="O348">
        <v>344.24079999999998</v>
      </c>
      <c r="P348">
        <v>400.28</v>
      </c>
      <c r="Q348">
        <v>9.0909090909090912E-2</v>
      </c>
      <c r="R348">
        <v>4</v>
      </c>
      <c r="S348">
        <v>2025</v>
      </c>
      <c r="T348">
        <v>12</v>
      </c>
      <c r="U348">
        <v>2024</v>
      </c>
      <c r="V348">
        <v>45699</v>
      </c>
      <c r="W348" t="s">
        <v>164</v>
      </c>
      <c r="X348">
        <v>2025</v>
      </c>
      <c r="Y348" t="str">
        <f t="shared" si="25"/>
        <v>México</v>
      </c>
      <c r="Z348" t="str">
        <f t="shared" si="26"/>
        <v>Retail</v>
      </c>
      <c r="AA348" s="1">
        <f t="shared" si="27"/>
        <v>0</v>
      </c>
      <c r="AB348">
        <f t="shared" si="29"/>
        <v>344.24079999999998</v>
      </c>
      <c r="AC348" s="18">
        <f t="shared" si="28"/>
        <v>45552</v>
      </c>
    </row>
    <row r="349" spans="1:29">
      <c r="A349" t="s">
        <v>176</v>
      </c>
      <c r="B349">
        <v>282</v>
      </c>
      <c r="C349">
        <v>1</v>
      </c>
      <c r="D349" s="18">
        <v>45771</v>
      </c>
      <c r="E349" s="18">
        <v>45862</v>
      </c>
      <c r="F349" s="18">
        <v>45872</v>
      </c>
      <c r="G349" t="s">
        <v>49</v>
      </c>
      <c r="H349">
        <v>17</v>
      </c>
      <c r="J349">
        <v>26704.61</v>
      </c>
      <c r="K349" t="s">
        <v>131</v>
      </c>
      <c r="L349">
        <v>22965.964599999999</v>
      </c>
      <c r="M349">
        <v>26704.61</v>
      </c>
      <c r="N349">
        <v>1741.22</v>
      </c>
      <c r="O349">
        <v>1497.4492</v>
      </c>
      <c r="P349">
        <v>1741.22</v>
      </c>
      <c r="Q349">
        <v>6.5202974317917398E-2</v>
      </c>
      <c r="R349">
        <v>4</v>
      </c>
      <c r="S349">
        <v>2025</v>
      </c>
      <c r="T349">
        <v>7</v>
      </c>
      <c r="U349">
        <v>2025</v>
      </c>
      <c r="V349">
        <v>45917</v>
      </c>
      <c r="W349" t="s">
        <v>153</v>
      </c>
      <c r="X349">
        <v>2025</v>
      </c>
      <c r="Y349" t="str">
        <f t="shared" si="25"/>
        <v>México</v>
      </c>
      <c r="Z349" t="str">
        <f t="shared" si="26"/>
        <v>Retail</v>
      </c>
      <c r="AA349" s="1">
        <f t="shared" si="27"/>
        <v>0</v>
      </c>
      <c r="AB349">
        <f t="shared" si="29"/>
        <v>1497.4492</v>
      </c>
      <c r="AC349" s="18">
        <f t="shared" si="28"/>
        <v>45552</v>
      </c>
    </row>
    <row r="350" spans="1:29">
      <c r="A350" t="s">
        <v>176</v>
      </c>
      <c r="B350">
        <v>283</v>
      </c>
      <c r="C350">
        <v>1</v>
      </c>
      <c r="D350" s="18">
        <v>45772</v>
      </c>
      <c r="E350" s="18">
        <v>45645</v>
      </c>
      <c r="F350" s="18">
        <v>45657</v>
      </c>
      <c r="G350" t="s">
        <v>49</v>
      </c>
      <c r="H350">
        <v>17</v>
      </c>
      <c r="I350" t="s">
        <v>177</v>
      </c>
      <c r="J350">
        <v>3108</v>
      </c>
      <c r="K350" t="s">
        <v>131</v>
      </c>
      <c r="L350">
        <v>2672.88</v>
      </c>
      <c r="M350">
        <v>3108</v>
      </c>
      <c r="N350">
        <v>151.41999999999999</v>
      </c>
      <c r="O350">
        <v>130.22119999999998</v>
      </c>
      <c r="P350">
        <v>151.41999999999999</v>
      </c>
      <c r="Q350">
        <v>4.8719433719433713E-2</v>
      </c>
      <c r="R350">
        <v>4</v>
      </c>
      <c r="S350">
        <v>2025</v>
      </c>
      <c r="T350">
        <v>12</v>
      </c>
      <c r="U350">
        <v>2024</v>
      </c>
      <c r="V350">
        <v>45702</v>
      </c>
      <c r="W350" t="s">
        <v>164</v>
      </c>
      <c r="X350">
        <v>2025</v>
      </c>
      <c r="Y350" t="str">
        <f t="shared" si="25"/>
        <v>México</v>
      </c>
      <c r="Z350" t="str">
        <f t="shared" si="26"/>
        <v>Retail</v>
      </c>
      <c r="AA350" s="1">
        <f t="shared" si="27"/>
        <v>0</v>
      </c>
      <c r="AB350">
        <f t="shared" si="29"/>
        <v>130.22119999999998</v>
      </c>
      <c r="AC350" s="18">
        <f t="shared" si="28"/>
        <v>45552</v>
      </c>
    </row>
    <row r="351" spans="1:29">
      <c r="A351" t="s">
        <v>176</v>
      </c>
      <c r="B351">
        <v>284</v>
      </c>
      <c r="C351">
        <v>1</v>
      </c>
      <c r="D351" s="18">
        <v>45772</v>
      </c>
      <c r="E351" s="18">
        <v>45654</v>
      </c>
      <c r="F351" s="18">
        <v>45654</v>
      </c>
      <c r="G351" t="s">
        <v>49</v>
      </c>
      <c r="H351">
        <v>17</v>
      </c>
      <c r="J351">
        <v>19328.54</v>
      </c>
      <c r="K351" t="s">
        <v>131</v>
      </c>
      <c r="L351">
        <v>16622.544399999999</v>
      </c>
      <c r="M351">
        <v>19328.54</v>
      </c>
      <c r="N351">
        <v>1757.14</v>
      </c>
      <c r="O351">
        <v>1511.1404</v>
      </c>
      <c r="P351">
        <v>1757.14</v>
      </c>
      <c r="Q351">
        <v>9.0909090909090912E-2</v>
      </c>
      <c r="R351">
        <v>4</v>
      </c>
      <c r="S351">
        <v>2025</v>
      </c>
      <c r="T351">
        <v>12</v>
      </c>
      <c r="U351">
        <v>2024</v>
      </c>
      <c r="V351">
        <v>45699</v>
      </c>
      <c r="W351" t="s">
        <v>164</v>
      </c>
      <c r="X351">
        <v>2025</v>
      </c>
      <c r="Y351" t="str">
        <f t="shared" si="25"/>
        <v>México</v>
      </c>
      <c r="Z351" t="str">
        <f t="shared" si="26"/>
        <v>Retail</v>
      </c>
      <c r="AA351" s="1">
        <f t="shared" si="27"/>
        <v>0</v>
      </c>
      <c r="AB351">
        <f t="shared" si="29"/>
        <v>1511.1404</v>
      </c>
      <c r="AC351" s="18">
        <f t="shared" si="28"/>
        <v>45552</v>
      </c>
    </row>
    <row r="352" spans="1:29">
      <c r="A352" t="s">
        <v>176</v>
      </c>
      <c r="B352">
        <v>285</v>
      </c>
      <c r="C352">
        <v>1</v>
      </c>
      <c r="D352" s="18">
        <v>45772</v>
      </c>
      <c r="E352" s="18">
        <v>45654</v>
      </c>
      <c r="F352" s="18">
        <v>45654</v>
      </c>
      <c r="G352" t="s">
        <v>49</v>
      </c>
      <c r="H352">
        <v>17</v>
      </c>
      <c r="J352">
        <v>4276.47</v>
      </c>
      <c r="K352" t="s">
        <v>131</v>
      </c>
      <c r="L352">
        <v>3677.7642000000001</v>
      </c>
      <c r="M352">
        <v>4276.47</v>
      </c>
      <c r="N352">
        <v>388.77</v>
      </c>
      <c r="O352">
        <v>334.34219999999999</v>
      </c>
      <c r="P352">
        <v>388.77</v>
      </c>
      <c r="Q352">
        <v>9.0909090909090912E-2</v>
      </c>
      <c r="R352">
        <v>4</v>
      </c>
      <c r="S352">
        <v>2025</v>
      </c>
      <c r="T352">
        <v>12</v>
      </c>
      <c r="U352">
        <v>2024</v>
      </c>
      <c r="V352">
        <v>45699</v>
      </c>
      <c r="W352" t="s">
        <v>164</v>
      </c>
      <c r="X352">
        <v>2025</v>
      </c>
      <c r="Y352" t="str">
        <f t="shared" si="25"/>
        <v>México</v>
      </c>
      <c r="Z352" t="str">
        <f t="shared" si="26"/>
        <v>Retail</v>
      </c>
      <c r="AA352" s="1">
        <f t="shared" si="27"/>
        <v>0</v>
      </c>
      <c r="AB352">
        <f t="shared" si="29"/>
        <v>334.34219999999999</v>
      </c>
      <c r="AC352" s="18">
        <f t="shared" si="28"/>
        <v>45552</v>
      </c>
    </row>
    <row r="353" spans="1:29">
      <c r="A353" t="s">
        <v>176</v>
      </c>
      <c r="B353">
        <v>286</v>
      </c>
      <c r="C353">
        <v>1</v>
      </c>
      <c r="D353" s="18">
        <v>45772</v>
      </c>
      <c r="E353" s="18">
        <v>45668</v>
      </c>
      <c r="F353" s="18">
        <v>45668</v>
      </c>
      <c r="G353" t="s">
        <v>49</v>
      </c>
      <c r="H353">
        <v>17</v>
      </c>
      <c r="J353">
        <v>2297.91</v>
      </c>
      <c r="K353" t="s">
        <v>131</v>
      </c>
      <c r="L353">
        <v>1976.2025999999998</v>
      </c>
      <c r="M353">
        <v>2297.91</v>
      </c>
      <c r="N353">
        <v>208.91</v>
      </c>
      <c r="O353">
        <v>179.6626</v>
      </c>
      <c r="P353">
        <v>208.91</v>
      </c>
      <c r="Q353">
        <v>9.0913047073210004E-2</v>
      </c>
      <c r="R353">
        <v>4</v>
      </c>
      <c r="S353">
        <v>2025</v>
      </c>
      <c r="T353">
        <v>1</v>
      </c>
      <c r="U353">
        <v>2025</v>
      </c>
      <c r="V353">
        <v>45713</v>
      </c>
      <c r="W353" t="s">
        <v>164</v>
      </c>
      <c r="X353">
        <v>2025</v>
      </c>
      <c r="Y353" t="str">
        <f t="shared" si="25"/>
        <v>México</v>
      </c>
      <c r="Z353" t="str">
        <f t="shared" si="26"/>
        <v>Retail</v>
      </c>
      <c r="AA353" s="1">
        <f t="shared" si="27"/>
        <v>0</v>
      </c>
      <c r="AB353">
        <f t="shared" si="29"/>
        <v>179.6626</v>
      </c>
      <c r="AC353" s="18">
        <f t="shared" si="28"/>
        <v>45552</v>
      </c>
    </row>
    <row r="354" spans="1:29">
      <c r="A354" t="s">
        <v>176</v>
      </c>
      <c r="B354">
        <v>287</v>
      </c>
      <c r="C354">
        <v>0</v>
      </c>
      <c r="D354" s="18">
        <v>45772</v>
      </c>
      <c r="E354" s="18">
        <v>45833</v>
      </c>
      <c r="F354" s="18">
        <v>45848</v>
      </c>
      <c r="G354" t="s">
        <v>44</v>
      </c>
      <c r="H354">
        <v>17</v>
      </c>
      <c r="J354">
        <v>3806.23</v>
      </c>
      <c r="K354" t="s">
        <v>151</v>
      </c>
      <c r="L354">
        <v>3806.23</v>
      </c>
      <c r="M354">
        <v>4415.2267999999995</v>
      </c>
      <c r="N354">
        <v>350.97</v>
      </c>
      <c r="O354">
        <v>350.97</v>
      </c>
      <c r="P354">
        <v>407.12520000000001</v>
      </c>
      <c r="Q354">
        <v>9.220935151054982E-2</v>
      </c>
      <c r="R354">
        <v>4</v>
      </c>
      <c r="S354">
        <v>2025</v>
      </c>
      <c r="T354">
        <v>6</v>
      </c>
      <c r="U354">
        <v>2025</v>
      </c>
      <c r="V354">
        <v>45893</v>
      </c>
      <c r="W354" t="s">
        <v>160</v>
      </c>
      <c r="X354">
        <v>2025</v>
      </c>
      <c r="Y354" t="str">
        <f t="shared" si="25"/>
        <v>México</v>
      </c>
      <c r="Z354" t="str">
        <f t="shared" si="26"/>
        <v>IC</v>
      </c>
      <c r="AA354" s="1">
        <f t="shared" si="27"/>
        <v>0.5</v>
      </c>
      <c r="AB354">
        <f t="shared" si="29"/>
        <v>175.48500000000001</v>
      </c>
      <c r="AC354" s="18">
        <f t="shared" si="28"/>
        <v>45677</v>
      </c>
    </row>
    <row r="355" spans="1:29">
      <c r="A355" t="s">
        <v>176</v>
      </c>
      <c r="B355">
        <v>288</v>
      </c>
      <c r="C355">
        <v>1</v>
      </c>
      <c r="D355" s="18">
        <v>45772</v>
      </c>
      <c r="E355" s="18">
        <v>45837</v>
      </c>
      <c r="F355" s="18">
        <v>45864</v>
      </c>
      <c r="G355" t="s">
        <v>49</v>
      </c>
      <c r="H355">
        <v>17</v>
      </c>
      <c r="I355" t="s">
        <v>185</v>
      </c>
      <c r="J355">
        <v>36460.839999999997</v>
      </c>
      <c r="K355" t="s">
        <v>131</v>
      </c>
      <c r="L355">
        <v>31356.322399999997</v>
      </c>
      <c r="M355">
        <v>36460.839999999997</v>
      </c>
      <c r="N355">
        <v>4564.99</v>
      </c>
      <c r="O355">
        <v>3925.8914</v>
      </c>
      <c r="P355">
        <v>4564.99</v>
      </c>
      <c r="Q355">
        <v>0.12520254607408937</v>
      </c>
      <c r="R355">
        <v>4</v>
      </c>
      <c r="S355">
        <v>2025</v>
      </c>
      <c r="T355">
        <v>6</v>
      </c>
      <c r="U355">
        <v>2025</v>
      </c>
      <c r="V355">
        <v>45909</v>
      </c>
      <c r="W355" t="s">
        <v>153</v>
      </c>
      <c r="X355">
        <v>2025</v>
      </c>
      <c r="Y355" t="str">
        <f t="shared" si="25"/>
        <v>México</v>
      </c>
      <c r="Z355" t="str">
        <f t="shared" si="26"/>
        <v>Retail</v>
      </c>
      <c r="AA355" s="1">
        <f t="shared" si="27"/>
        <v>0</v>
      </c>
      <c r="AB355">
        <f t="shared" si="29"/>
        <v>3925.8914</v>
      </c>
      <c r="AC355" s="18">
        <f t="shared" si="28"/>
        <v>45552</v>
      </c>
    </row>
    <row r="356" spans="1:29">
      <c r="A356" t="s">
        <v>176</v>
      </c>
      <c r="B356">
        <v>289</v>
      </c>
      <c r="C356">
        <v>1</v>
      </c>
      <c r="D356" s="18">
        <v>45775</v>
      </c>
      <c r="E356" s="18">
        <v>45791</v>
      </c>
      <c r="F356" s="18">
        <v>45795</v>
      </c>
      <c r="G356" t="s">
        <v>49</v>
      </c>
      <c r="H356">
        <v>18</v>
      </c>
      <c r="I356" t="s">
        <v>182</v>
      </c>
      <c r="J356">
        <v>2070.1999999999998</v>
      </c>
      <c r="K356" t="s">
        <v>131</v>
      </c>
      <c r="L356">
        <v>1780.3719999999998</v>
      </c>
      <c r="M356">
        <v>2070.1999999999998</v>
      </c>
      <c r="N356">
        <v>276.39</v>
      </c>
      <c r="O356">
        <v>237.69539999999998</v>
      </c>
      <c r="P356">
        <v>276.39</v>
      </c>
      <c r="Q356">
        <v>0.13350883972563038</v>
      </c>
      <c r="R356">
        <v>4</v>
      </c>
      <c r="S356">
        <v>2025</v>
      </c>
      <c r="T356">
        <v>5</v>
      </c>
      <c r="U356">
        <v>2025</v>
      </c>
      <c r="V356">
        <v>45840</v>
      </c>
      <c r="W356" t="s">
        <v>154</v>
      </c>
      <c r="X356">
        <v>2025</v>
      </c>
      <c r="Y356" t="str">
        <f t="shared" si="25"/>
        <v>México</v>
      </c>
      <c r="Z356" t="str">
        <f t="shared" si="26"/>
        <v>Retail</v>
      </c>
      <c r="AA356" s="1">
        <f t="shared" si="27"/>
        <v>0</v>
      </c>
      <c r="AB356">
        <f t="shared" si="29"/>
        <v>237.69539999999998</v>
      </c>
      <c r="AC356" s="18">
        <f t="shared" si="28"/>
        <v>45552</v>
      </c>
    </row>
    <row r="357" spans="1:29">
      <c r="A357" t="s">
        <v>176</v>
      </c>
      <c r="B357">
        <v>290</v>
      </c>
      <c r="C357">
        <v>1</v>
      </c>
      <c r="D357" s="18">
        <v>45775</v>
      </c>
      <c r="E357" s="18">
        <v>45793</v>
      </c>
      <c r="F357" s="18">
        <v>45796</v>
      </c>
      <c r="G357" t="s">
        <v>49</v>
      </c>
      <c r="H357">
        <v>18</v>
      </c>
      <c r="I357" t="s">
        <v>185</v>
      </c>
      <c r="J357">
        <v>3334.46</v>
      </c>
      <c r="K357" t="s">
        <v>131</v>
      </c>
      <c r="L357">
        <v>2867.6356000000001</v>
      </c>
      <c r="M357">
        <v>3334.46</v>
      </c>
      <c r="N357">
        <v>664.46</v>
      </c>
      <c r="O357">
        <v>571.43560000000002</v>
      </c>
      <c r="P357">
        <v>664.46</v>
      </c>
      <c r="Q357">
        <v>0.19927064652147575</v>
      </c>
      <c r="R357">
        <v>4</v>
      </c>
      <c r="S357">
        <v>2025</v>
      </c>
      <c r="T357">
        <v>5</v>
      </c>
      <c r="U357">
        <v>2025</v>
      </c>
      <c r="V357">
        <v>45841</v>
      </c>
      <c r="W357" t="s">
        <v>154</v>
      </c>
      <c r="X357">
        <v>2025</v>
      </c>
      <c r="Y357" t="str">
        <f t="shared" si="25"/>
        <v>México</v>
      </c>
      <c r="Z357" t="str">
        <f t="shared" si="26"/>
        <v>Retail</v>
      </c>
      <c r="AA357" s="1">
        <f t="shared" si="27"/>
        <v>0</v>
      </c>
      <c r="AB357">
        <f t="shared" si="29"/>
        <v>571.43560000000002</v>
      </c>
      <c r="AC357" s="18">
        <f t="shared" si="28"/>
        <v>45552</v>
      </c>
    </row>
    <row r="358" spans="1:29">
      <c r="A358" t="s">
        <v>176</v>
      </c>
      <c r="B358">
        <v>291</v>
      </c>
      <c r="C358">
        <v>0</v>
      </c>
      <c r="D358" s="18">
        <v>45775</v>
      </c>
      <c r="E358" s="18">
        <v>45811</v>
      </c>
      <c r="F358" s="18">
        <v>45840</v>
      </c>
      <c r="G358" t="s">
        <v>54</v>
      </c>
      <c r="H358">
        <v>18</v>
      </c>
      <c r="J358">
        <v>44219</v>
      </c>
      <c r="K358" t="s">
        <v>178</v>
      </c>
      <c r="L358">
        <v>2122.5120000000002</v>
      </c>
      <c r="M358">
        <v>2476.2640000000001</v>
      </c>
      <c r="N358">
        <v>700</v>
      </c>
      <c r="O358">
        <v>33.6</v>
      </c>
      <c r="P358">
        <v>39.200000000000003</v>
      </c>
      <c r="Q358">
        <v>1.5830299192654742E-2</v>
      </c>
      <c r="R358">
        <v>4</v>
      </c>
      <c r="S358">
        <v>2025</v>
      </c>
      <c r="T358">
        <v>6</v>
      </c>
      <c r="U358">
        <v>2025</v>
      </c>
      <c r="V358">
        <v>45885</v>
      </c>
      <c r="W358" t="s">
        <v>160</v>
      </c>
      <c r="X358">
        <v>2025</v>
      </c>
      <c r="Y358" t="str">
        <f t="shared" si="25"/>
        <v>México</v>
      </c>
      <c r="Z358" t="str">
        <f t="shared" si="26"/>
        <v>Retail</v>
      </c>
      <c r="AA358" s="1">
        <f t="shared" si="27"/>
        <v>0.05</v>
      </c>
      <c r="AB358">
        <f t="shared" si="29"/>
        <v>31.92</v>
      </c>
      <c r="AC358" s="18">
        <f t="shared" si="28"/>
        <v>45595</v>
      </c>
    </row>
    <row r="359" spans="1:29">
      <c r="A359" t="s">
        <v>176</v>
      </c>
      <c r="B359">
        <v>292</v>
      </c>
      <c r="C359">
        <v>1</v>
      </c>
      <c r="D359" s="18">
        <v>45776</v>
      </c>
      <c r="E359" s="18">
        <v>45769</v>
      </c>
      <c r="F359" s="18">
        <v>45787</v>
      </c>
      <c r="G359" t="s">
        <v>49</v>
      </c>
      <c r="H359">
        <v>18</v>
      </c>
      <c r="I359" t="s">
        <v>177</v>
      </c>
      <c r="J359">
        <v>12738.93</v>
      </c>
      <c r="K359" t="s">
        <v>151</v>
      </c>
      <c r="L359">
        <v>12738.93</v>
      </c>
      <c r="M359">
        <v>14777.158799999999</v>
      </c>
      <c r="N359">
        <v>1327.97</v>
      </c>
      <c r="O359">
        <v>1327.97</v>
      </c>
      <c r="P359">
        <v>1540.4451999999999</v>
      </c>
      <c r="Q359">
        <v>0.10424501900866086</v>
      </c>
      <c r="R359">
        <v>4</v>
      </c>
      <c r="S359">
        <v>2025</v>
      </c>
      <c r="T359">
        <v>4</v>
      </c>
      <c r="U359">
        <v>2025</v>
      </c>
      <c r="V359">
        <v>45832</v>
      </c>
      <c r="W359" t="s">
        <v>152</v>
      </c>
      <c r="X359">
        <v>2025</v>
      </c>
      <c r="Y359" t="str">
        <f t="shared" si="25"/>
        <v>México</v>
      </c>
      <c r="Z359" t="str">
        <f t="shared" si="26"/>
        <v>Retail</v>
      </c>
      <c r="AA359" s="1">
        <f t="shared" si="27"/>
        <v>0</v>
      </c>
      <c r="AB359">
        <f t="shared" si="29"/>
        <v>1327.97</v>
      </c>
      <c r="AC359" s="18">
        <f t="shared" si="28"/>
        <v>45552</v>
      </c>
    </row>
    <row r="360" spans="1:29">
      <c r="A360" t="s">
        <v>176</v>
      </c>
      <c r="B360">
        <v>293</v>
      </c>
      <c r="C360">
        <v>1</v>
      </c>
      <c r="D360" s="18">
        <v>45776</v>
      </c>
      <c r="E360" s="18">
        <v>45852</v>
      </c>
      <c r="F360" s="18">
        <v>45877</v>
      </c>
      <c r="G360" t="s">
        <v>49</v>
      </c>
      <c r="H360">
        <v>18</v>
      </c>
      <c r="J360">
        <v>1365.96</v>
      </c>
      <c r="K360" t="s">
        <v>131</v>
      </c>
      <c r="L360">
        <v>1174.7256</v>
      </c>
      <c r="M360">
        <v>1365.96</v>
      </c>
      <c r="N360">
        <v>44.56</v>
      </c>
      <c r="O360">
        <v>38.321600000000004</v>
      </c>
      <c r="P360">
        <v>44.56</v>
      </c>
      <c r="Q360">
        <v>3.2621745878356617E-2</v>
      </c>
      <c r="R360">
        <v>4</v>
      </c>
      <c r="S360">
        <v>2025</v>
      </c>
      <c r="T360">
        <v>7</v>
      </c>
      <c r="U360">
        <v>2025</v>
      </c>
      <c r="V360">
        <v>45922</v>
      </c>
      <c r="W360" t="s">
        <v>153</v>
      </c>
      <c r="X360">
        <v>2025</v>
      </c>
      <c r="Y360" t="str">
        <f t="shared" si="25"/>
        <v>México</v>
      </c>
      <c r="Z360" t="str">
        <f t="shared" si="26"/>
        <v>Retail</v>
      </c>
      <c r="AA360" s="1">
        <f t="shared" si="27"/>
        <v>0</v>
      </c>
      <c r="AB360">
        <f t="shared" si="29"/>
        <v>38.321600000000004</v>
      </c>
      <c r="AC360" s="18">
        <f t="shared" si="28"/>
        <v>45552</v>
      </c>
    </row>
    <row r="361" spans="1:29">
      <c r="A361" t="s">
        <v>176</v>
      </c>
      <c r="B361">
        <v>294</v>
      </c>
      <c r="C361">
        <v>0</v>
      </c>
      <c r="D361" s="18">
        <v>45776</v>
      </c>
      <c r="E361" s="18">
        <v>45826</v>
      </c>
      <c r="F361" s="18">
        <v>45826</v>
      </c>
      <c r="G361" t="s">
        <v>54</v>
      </c>
      <c r="H361">
        <v>18</v>
      </c>
      <c r="J361">
        <v>1345.52</v>
      </c>
      <c r="K361" t="s">
        <v>151</v>
      </c>
      <c r="L361">
        <v>1345.52</v>
      </c>
      <c r="M361">
        <v>1560.8031999999998</v>
      </c>
      <c r="N361">
        <v>270</v>
      </c>
      <c r="O361">
        <v>270</v>
      </c>
      <c r="P361">
        <v>313.2</v>
      </c>
      <c r="Q361">
        <v>0.20066591355015162</v>
      </c>
      <c r="R361">
        <v>4</v>
      </c>
      <c r="S361">
        <v>2025</v>
      </c>
      <c r="T361">
        <v>6</v>
      </c>
      <c r="U361">
        <v>2025</v>
      </c>
      <c r="V361">
        <v>45871</v>
      </c>
      <c r="W361" t="s">
        <v>160</v>
      </c>
      <c r="X361">
        <v>2025</v>
      </c>
      <c r="Y361" t="str">
        <f t="shared" si="25"/>
        <v>México</v>
      </c>
      <c r="Z361" t="str">
        <f t="shared" si="26"/>
        <v>Retail</v>
      </c>
      <c r="AA361" s="1">
        <f t="shared" si="27"/>
        <v>0.05</v>
      </c>
      <c r="AB361">
        <f t="shared" si="29"/>
        <v>256.5</v>
      </c>
      <c r="AC361" s="18">
        <f t="shared" si="28"/>
        <v>45595</v>
      </c>
    </row>
    <row r="362" spans="1:29">
      <c r="A362" t="s">
        <v>176</v>
      </c>
      <c r="B362">
        <v>295</v>
      </c>
      <c r="C362">
        <v>0</v>
      </c>
      <c r="D362" s="18">
        <v>45776</v>
      </c>
      <c r="E362" s="18">
        <v>45854</v>
      </c>
      <c r="F362" s="18">
        <v>45898</v>
      </c>
      <c r="G362" t="s">
        <v>40</v>
      </c>
      <c r="H362">
        <v>18</v>
      </c>
      <c r="J362">
        <v>180980.6</v>
      </c>
      <c r="K362" t="s">
        <v>131</v>
      </c>
      <c r="L362">
        <v>155643.31599999999</v>
      </c>
      <c r="M362">
        <v>180980.6</v>
      </c>
      <c r="N362">
        <v>17472.91</v>
      </c>
      <c r="O362">
        <v>15026.702600000001</v>
      </c>
      <c r="P362">
        <v>17472.91</v>
      </c>
      <c r="Q362">
        <v>9.6545762363479851E-2</v>
      </c>
      <c r="R362">
        <v>4</v>
      </c>
      <c r="S362">
        <v>2025</v>
      </c>
      <c r="T362">
        <v>7</v>
      </c>
      <c r="U362">
        <v>2025</v>
      </c>
      <c r="V362">
        <v>45943</v>
      </c>
      <c r="W362" t="s">
        <v>161</v>
      </c>
      <c r="X362">
        <v>2025</v>
      </c>
      <c r="Y362" t="str">
        <f t="shared" si="25"/>
        <v>México</v>
      </c>
      <c r="Z362" t="str">
        <f t="shared" si="26"/>
        <v>IC</v>
      </c>
      <c r="AA362" s="1">
        <f t="shared" si="27"/>
        <v>0.5</v>
      </c>
      <c r="AB362">
        <f t="shared" si="29"/>
        <v>7513.3513000000003</v>
      </c>
      <c r="AC362" s="18">
        <f t="shared" si="28"/>
        <v>45705</v>
      </c>
    </row>
    <row r="363" spans="1:29">
      <c r="A363" t="s">
        <v>176</v>
      </c>
      <c r="B363">
        <v>296</v>
      </c>
      <c r="C363">
        <v>0</v>
      </c>
      <c r="D363" s="18">
        <v>45776</v>
      </c>
      <c r="E363" s="18">
        <v>45958</v>
      </c>
      <c r="F363" s="18">
        <v>45975</v>
      </c>
      <c r="G363" t="s">
        <v>40</v>
      </c>
      <c r="H363">
        <v>18</v>
      </c>
      <c r="J363">
        <v>8614.02</v>
      </c>
      <c r="K363" t="s">
        <v>131</v>
      </c>
      <c r="L363">
        <v>7408.0572000000002</v>
      </c>
      <c r="M363">
        <v>8614.02</v>
      </c>
      <c r="N363">
        <v>1533.8</v>
      </c>
      <c r="O363">
        <v>1319.068</v>
      </c>
      <c r="P363">
        <v>1533.8</v>
      </c>
      <c r="Q363">
        <v>0.17805856034696924</v>
      </c>
      <c r="R363">
        <v>4</v>
      </c>
      <c r="S363">
        <v>2025</v>
      </c>
      <c r="T363">
        <v>10</v>
      </c>
      <c r="U363">
        <v>2025</v>
      </c>
      <c r="V363">
        <v>46020</v>
      </c>
      <c r="W363" t="s">
        <v>132</v>
      </c>
      <c r="X363">
        <v>2025</v>
      </c>
      <c r="Y363" t="str">
        <f t="shared" si="25"/>
        <v>México</v>
      </c>
      <c r="Z363" t="str">
        <f t="shared" si="26"/>
        <v>IC</v>
      </c>
      <c r="AA363" s="1">
        <f t="shared" si="27"/>
        <v>0.5</v>
      </c>
      <c r="AB363">
        <f t="shared" si="29"/>
        <v>659.53399999999999</v>
      </c>
      <c r="AC363" s="18">
        <f t="shared" si="28"/>
        <v>45705</v>
      </c>
    </row>
    <row r="364" spans="1:29">
      <c r="A364" t="s">
        <v>176</v>
      </c>
      <c r="B364">
        <v>297</v>
      </c>
      <c r="C364">
        <v>1</v>
      </c>
      <c r="D364" s="18">
        <v>45777</v>
      </c>
      <c r="E364" s="18">
        <v>45779</v>
      </c>
      <c r="F364" s="18">
        <v>45782</v>
      </c>
      <c r="G364" t="s">
        <v>35</v>
      </c>
      <c r="H364">
        <v>18</v>
      </c>
      <c r="J364">
        <v>3967.34</v>
      </c>
      <c r="K364" t="s">
        <v>131</v>
      </c>
      <c r="L364">
        <v>3411.9124000000002</v>
      </c>
      <c r="M364">
        <v>3967.34</v>
      </c>
      <c r="N364">
        <v>192.45</v>
      </c>
      <c r="O364">
        <v>165.50699999999998</v>
      </c>
      <c r="P364">
        <v>192.45</v>
      </c>
      <c r="Q364">
        <v>4.8508572494416903E-2</v>
      </c>
      <c r="R364">
        <v>4</v>
      </c>
      <c r="S364">
        <v>2025</v>
      </c>
      <c r="T364">
        <v>5</v>
      </c>
      <c r="U364">
        <v>2025</v>
      </c>
      <c r="V364">
        <v>45827</v>
      </c>
      <c r="W364" t="s">
        <v>152</v>
      </c>
      <c r="X364">
        <v>2025</v>
      </c>
      <c r="Y364" t="str">
        <f t="shared" si="25"/>
        <v>México</v>
      </c>
      <c r="Z364" t="str">
        <f t="shared" si="26"/>
        <v>IC</v>
      </c>
      <c r="AA364" s="1">
        <f t="shared" si="27"/>
        <v>0.5</v>
      </c>
      <c r="AB364">
        <f t="shared" si="29"/>
        <v>82.753499999999988</v>
      </c>
      <c r="AC364" s="18">
        <f t="shared" si="28"/>
        <v>45665</v>
      </c>
    </row>
    <row r="365" spans="1:29">
      <c r="A365" t="s">
        <v>176</v>
      </c>
      <c r="B365">
        <v>298</v>
      </c>
      <c r="C365">
        <v>1</v>
      </c>
      <c r="D365" s="18">
        <v>45777</v>
      </c>
      <c r="E365" s="18">
        <v>45791</v>
      </c>
      <c r="F365" s="18">
        <v>45795</v>
      </c>
      <c r="G365" t="s">
        <v>46</v>
      </c>
      <c r="H365">
        <v>18</v>
      </c>
      <c r="J365">
        <v>8244</v>
      </c>
      <c r="K365" t="s">
        <v>131</v>
      </c>
      <c r="L365">
        <v>7089.84</v>
      </c>
      <c r="M365">
        <v>8244</v>
      </c>
      <c r="N365">
        <v>600</v>
      </c>
      <c r="O365">
        <v>516</v>
      </c>
      <c r="P365">
        <v>600</v>
      </c>
      <c r="Q365">
        <v>7.2780203784570591E-2</v>
      </c>
      <c r="R365">
        <v>4</v>
      </c>
      <c r="S365">
        <v>2025</v>
      </c>
      <c r="T365">
        <v>5</v>
      </c>
      <c r="U365">
        <v>2025</v>
      </c>
      <c r="V365">
        <v>45840</v>
      </c>
      <c r="W365" t="s">
        <v>154</v>
      </c>
      <c r="X365">
        <v>2025</v>
      </c>
      <c r="Y365" t="str">
        <f t="shared" si="25"/>
        <v>México</v>
      </c>
      <c r="Z365" t="str">
        <f t="shared" si="26"/>
        <v>IC</v>
      </c>
      <c r="AA365" s="1">
        <f t="shared" si="27"/>
        <v>0.5</v>
      </c>
      <c r="AB365">
        <f t="shared" si="29"/>
        <v>258</v>
      </c>
      <c r="AC365" s="18">
        <f t="shared" si="28"/>
        <v>45695</v>
      </c>
    </row>
    <row r="366" spans="1:29">
      <c r="A366" t="s">
        <v>176</v>
      </c>
      <c r="B366">
        <v>299</v>
      </c>
      <c r="C366">
        <v>1</v>
      </c>
      <c r="D366" s="18">
        <v>45778</v>
      </c>
      <c r="E366" s="18">
        <v>45841</v>
      </c>
      <c r="F366" s="18">
        <v>45846</v>
      </c>
      <c r="G366" t="s">
        <v>39</v>
      </c>
      <c r="H366">
        <v>18</v>
      </c>
      <c r="J366">
        <v>8185</v>
      </c>
      <c r="K366" t="s">
        <v>151</v>
      </c>
      <c r="L366">
        <v>8185</v>
      </c>
      <c r="M366">
        <v>9494.5999999999985</v>
      </c>
      <c r="N366">
        <v>584.38</v>
      </c>
      <c r="O366">
        <v>584.38</v>
      </c>
      <c r="P366">
        <v>677.88079999999991</v>
      </c>
      <c r="Q366">
        <v>7.1396456933414787E-2</v>
      </c>
      <c r="R366">
        <v>5</v>
      </c>
      <c r="S366">
        <v>2025</v>
      </c>
      <c r="T366">
        <v>7</v>
      </c>
      <c r="U366">
        <v>2025</v>
      </c>
      <c r="V366">
        <v>45891</v>
      </c>
      <c r="W366" t="s">
        <v>160</v>
      </c>
      <c r="X366">
        <v>2025</v>
      </c>
      <c r="Y366" t="str">
        <f t="shared" si="25"/>
        <v>México</v>
      </c>
      <c r="Z366" t="str">
        <f t="shared" si="26"/>
        <v>IC</v>
      </c>
      <c r="AA366" s="1">
        <f t="shared" si="27"/>
        <v>0.5</v>
      </c>
      <c r="AB366">
        <f t="shared" si="29"/>
        <v>292.19</v>
      </c>
      <c r="AC366" s="18">
        <f t="shared" si="28"/>
        <v>45677</v>
      </c>
    </row>
    <row r="367" spans="1:29">
      <c r="A367" t="s">
        <v>176</v>
      </c>
      <c r="B367">
        <v>300</v>
      </c>
      <c r="C367">
        <v>1</v>
      </c>
      <c r="D367" s="18">
        <v>45779</v>
      </c>
      <c r="E367" s="18">
        <v>45747</v>
      </c>
      <c r="F367" s="18">
        <v>45757</v>
      </c>
      <c r="G367" t="s">
        <v>49</v>
      </c>
      <c r="H367">
        <v>18</v>
      </c>
      <c r="I367" t="s">
        <v>182</v>
      </c>
      <c r="J367">
        <v>48161.65</v>
      </c>
      <c r="K367" t="s">
        <v>131</v>
      </c>
      <c r="L367">
        <v>41419.019</v>
      </c>
      <c r="M367">
        <v>48161.65</v>
      </c>
      <c r="N367">
        <v>7107.43</v>
      </c>
      <c r="O367">
        <v>6112.3897999999999</v>
      </c>
      <c r="P367">
        <v>7107.43</v>
      </c>
      <c r="Q367">
        <v>0.14757447055904438</v>
      </c>
      <c r="R367">
        <v>5</v>
      </c>
      <c r="S367">
        <v>2025</v>
      </c>
      <c r="T367">
        <v>3</v>
      </c>
      <c r="U367">
        <v>2025</v>
      </c>
      <c r="V367">
        <v>45802</v>
      </c>
      <c r="W367" t="s">
        <v>172</v>
      </c>
      <c r="X367">
        <v>2025</v>
      </c>
      <c r="Y367" t="str">
        <f t="shared" si="25"/>
        <v>México</v>
      </c>
      <c r="Z367" t="str">
        <f t="shared" si="26"/>
        <v>Retail</v>
      </c>
      <c r="AA367" s="1">
        <f t="shared" si="27"/>
        <v>0</v>
      </c>
      <c r="AB367">
        <f t="shared" si="29"/>
        <v>6112.3897999999999</v>
      </c>
      <c r="AC367" s="18">
        <f t="shared" si="28"/>
        <v>45552</v>
      </c>
    </row>
    <row r="368" spans="1:29">
      <c r="A368" t="s">
        <v>176</v>
      </c>
      <c r="B368">
        <v>301</v>
      </c>
      <c r="C368">
        <v>1</v>
      </c>
      <c r="D368" s="18">
        <v>45779</v>
      </c>
      <c r="E368" s="18">
        <v>45780</v>
      </c>
      <c r="F368" s="18">
        <v>45784</v>
      </c>
      <c r="G368" t="s">
        <v>49</v>
      </c>
      <c r="H368">
        <v>18</v>
      </c>
      <c r="I368" t="s">
        <v>177</v>
      </c>
      <c r="J368">
        <v>2408.6799999999998</v>
      </c>
      <c r="K368" t="s">
        <v>131</v>
      </c>
      <c r="L368">
        <v>2071.4647999999997</v>
      </c>
      <c r="M368">
        <v>2408.6799999999998</v>
      </c>
      <c r="N368">
        <v>268.68</v>
      </c>
      <c r="O368">
        <v>231.06479999999999</v>
      </c>
      <c r="P368">
        <v>268.68</v>
      </c>
      <c r="Q368">
        <v>0.11154657322682965</v>
      </c>
      <c r="R368">
        <v>5</v>
      </c>
      <c r="S368">
        <v>2025</v>
      </c>
      <c r="T368">
        <v>5</v>
      </c>
      <c r="U368">
        <v>2025</v>
      </c>
      <c r="V368">
        <v>45829</v>
      </c>
      <c r="W368" t="s">
        <v>152</v>
      </c>
      <c r="X368">
        <v>2025</v>
      </c>
      <c r="Y368" t="str">
        <f t="shared" si="25"/>
        <v>México</v>
      </c>
      <c r="Z368" t="str">
        <f t="shared" si="26"/>
        <v>Retail</v>
      </c>
      <c r="AA368" s="1">
        <f t="shared" si="27"/>
        <v>0</v>
      </c>
      <c r="AB368">
        <f t="shared" si="29"/>
        <v>231.06479999999999</v>
      </c>
      <c r="AC368" s="18">
        <f t="shared" si="28"/>
        <v>45552</v>
      </c>
    </row>
    <row r="369" spans="1:29">
      <c r="A369" t="s">
        <v>176</v>
      </c>
      <c r="B369">
        <v>302</v>
      </c>
      <c r="C369">
        <v>1</v>
      </c>
      <c r="D369" s="18">
        <v>45779</v>
      </c>
      <c r="E369" s="18">
        <v>45661</v>
      </c>
      <c r="F369" s="18">
        <v>45899</v>
      </c>
      <c r="G369" t="s">
        <v>45</v>
      </c>
      <c r="H369">
        <v>18</v>
      </c>
      <c r="J369">
        <v>201580.06</v>
      </c>
      <c r="K369" t="s">
        <v>131</v>
      </c>
      <c r="L369">
        <v>173358.85159999999</v>
      </c>
      <c r="M369">
        <v>201580.06</v>
      </c>
      <c r="N369">
        <v>13334.45</v>
      </c>
      <c r="O369">
        <v>11467.627</v>
      </c>
      <c r="P369">
        <v>13334.45</v>
      </c>
      <c r="Q369">
        <v>6.6149647936407999E-2</v>
      </c>
      <c r="R369">
        <v>5</v>
      </c>
      <c r="S369">
        <v>2025</v>
      </c>
      <c r="T369">
        <v>1</v>
      </c>
      <c r="U369">
        <v>2025</v>
      </c>
      <c r="V369">
        <v>45944</v>
      </c>
      <c r="W369" t="s">
        <v>161</v>
      </c>
      <c r="X369">
        <v>2025</v>
      </c>
      <c r="Y369" t="str">
        <f t="shared" si="25"/>
        <v>México</v>
      </c>
      <c r="Z369" t="str">
        <f t="shared" si="26"/>
        <v>IC</v>
      </c>
      <c r="AA369" s="1">
        <f t="shared" si="27"/>
        <v>0.75</v>
      </c>
      <c r="AB369">
        <f t="shared" si="29"/>
        <v>2866.9067500000001</v>
      </c>
      <c r="AC369" s="18">
        <f t="shared" si="28"/>
        <v>45536</v>
      </c>
    </row>
    <row r="370" spans="1:29">
      <c r="A370" t="s">
        <v>176</v>
      </c>
      <c r="B370">
        <v>303</v>
      </c>
      <c r="C370">
        <v>1</v>
      </c>
      <c r="D370" s="18">
        <v>45779</v>
      </c>
      <c r="E370" s="18">
        <v>46011</v>
      </c>
      <c r="F370" s="18">
        <v>46018</v>
      </c>
      <c r="G370" t="s">
        <v>45</v>
      </c>
      <c r="H370">
        <v>18</v>
      </c>
      <c r="J370">
        <v>22454.27</v>
      </c>
      <c r="K370" t="s">
        <v>131</v>
      </c>
      <c r="L370">
        <v>19310.672200000001</v>
      </c>
      <c r="M370">
        <v>22454.27</v>
      </c>
      <c r="N370">
        <v>5729.39</v>
      </c>
      <c r="O370">
        <v>4927.2754000000004</v>
      </c>
      <c r="P370">
        <v>5729.39</v>
      </c>
      <c r="Q370">
        <v>0.25515815032062944</v>
      </c>
      <c r="R370">
        <v>5</v>
      </c>
      <c r="S370">
        <v>2025</v>
      </c>
      <c r="T370">
        <v>12</v>
      </c>
      <c r="U370">
        <v>2025</v>
      </c>
      <c r="V370">
        <v>46063</v>
      </c>
      <c r="W370" t="s">
        <v>164</v>
      </c>
      <c r="X370">
        <v>2026</v>
      </c>
      <c r="Y370" t="str">
        <f t="shared" si="25"/>
        <v>México</v>
      </c>
      <c r="Z370" t="str">
        <f t="shared" si="26"/>
        <v>IC</v>
      </c>
      <c r="AA370" s="1">
        <f t="shared" si="27"/>
        <v>0.75</v>
      </c>
      <c r="AB370">
        <f t="shared" si="29"/>
        <v>1231.8188500000001</v>
      </c>
      <c r="AC370" s="18">
        <f t="shared" si="28"/>
        <v>45536</v>
      </c>
    </row>
    <row r="371" spans="1:29">
      <c r="A371" t="s">
        <v>176</v>
      </c>
      <c r="B371">
        <v>304</v>
      </c>
      <c r="C371">
        <v>1</v>
      </c>
      <c r="D371" s="18">
        <v>45780</v>
      </c>
      <c r="E371" s="18">
        <v>45875</v>
      </c>
      <c r="F371" s="18">
        <v>45882</v>
      </c>
      <c r="G371" t="s">
        <v>36</v>
      </c>
      <c r="H371">
        <v>18</v>
      </c>
      <c r="I371" t="s">
        <v>188</v>
      </c>
      <c r="J371">
        <v>24162</v>
      </c>
      <c r="K371" t="s">
        <v>151</v>
      </c>
      <c r="L371">
        <v>24162</v>
      </c>
      <c r="M371">
        <v>28027.919999999998</v>
      </c>
      <c r="N371">
        <v>1134.67</v>
      </c>
      <c r="O371">
        <v>1134.67</v>
      </c>
      <c r="P371">
        <v>1316.2172</v>
      </c>
      <c r="Q371">
        <v>4.6960930386557409E-2</v>
      </c>
      <c r="R371">
        <v>5</v>
      </c>
      <c r="S371">
        <v>2025</v>
      </c>
      <c r="T371">
        <v>8</v>
      </c>
      <c r="U371">
        <v>2025</v>
      </c>
      <c r="V371">
        <v>45927</v>
      </c>
      <c r="W371" t="s">
        <v>153</v>
      </c>
      <c r="X371">
        <v>2025</v>
      </c>
      <c r="Y371" t="str">
        <f t="shared" si="25"/>
        <v>México</v>
      </c>
      <c r="Z371" t="str">
        <f t="shared" si="26"/>
        <v>IC</v>
      </c>
      <c r="AA371" s="1">
        <f t="shared" si="27"/>
        <v>0.5</v>
      </c>
      <c r="AB371">
        <f t="shared" si="29"/>
        <v>567.33500000000004</v>
      </c>
      <c r="AC371" s="18">
        <f t="shared" si="28"/>
        <v>45639</v>
      </c>
    </row>
    <row r="372" spans="1:29">
      <c r="A372" t="s">
        <v>176</v>
      </c>
      <c r="B372">
        <v>305</v>
      </c>
      <c r="C372">
        <v>1</v>
      </c>
      <c r="D372" s="18">
        <v>45782</v>
      </c>
      <c r="E372" s="18">
        <v>45792</v>
      </c>
      <c r="F372" s="18">
        <v>45795</v>
      </c>
      <c r="G372" t="s">
        <v>49</v>
      </c>
      <c r="H372">
        <v>19</v>
      </c>
      <c r="I372" t="s">
        <v>182</v>
      </c>
      <c r="J372">
        <v>16692.39</v>
      </c>
      <c r="K372" t="s">
        <v>131</v>
      </c>
      <c r="L372">
        <v>14355.455399999999</v>
      </c>
      <c r="M372">
        <v>16692.39</v>
      </c>
      <c r="N372">
        <v>253.7</v>
      </c>
      <c r="O372">
        <v>218.18199999999999</v>
      </c>
      <c r="P372">
        <v>253.7</v>
      </c>
      <c r="Q372">
        <v>1.519854256939839E-2</v>
      </c>
      <c r="R372">
        <v>5</v>
      </c>
      <c r="S372">
        <v>2025</v>
      </c>
      <c r="T372">
        <v>5</v>
      </c>
      <c r="U372">
        <v>2025</v>
      </c>
      <c r="V372">
        <v>45840</v>
      </c>
      <c r="W372" t="s">
        <v>154</v>
      </c>
      <c r="X372">
        <v>2025</v>
      </c>
      <c r="Y372" t="str">
        <f t="shared" si="25"/>
        <v>México</v>
      </c>
      <c r="Z372" t="str">
        <f t="shared" si="26"/>
        <v>Retail</v>
      </c>
      <c r="AA372" s="1">
        <f t="shared" si="27"/>
        <v>0</v>
      </c>
      <c r="AB372">
        <f t="shared" si="29"/>
        <v>218.18199999999999</v>
      </c>
      <c r="AC372" s="18">
        <f t="shared" si="28"/>
        <v>45552</v>
      </c>
    </row>
    <row r="373" spans="1:29">
      <c r="A373" t="s">
        <v>176</v>
      </c>
      <c r="B373">
        <v>306</v>
      </c>
      <c r="C373">
        <v>1</v>
      </c>
      <c r="D373" s="18">
        <v>45782</v>
      </c>
      <c r="E373" s="18">
        <v>45860</v>
      </c>
      <c r="F373" s="18">
        <v>45872</v>
      </c>
      <c r="G373" t="s">
        <v>49</v>
      </c>
      <c r="H373">
        <v>19</v>
      </c>
      <c r="I373" t="s">
        <v>189</v>
      </c>
      <c r="J373">
        <v>31962.5</v>
      </c>
      <c r="K373" t="s">
        <v>131</v>
      </c>
      <c r="L373">
        <v>27487.75</v>
      </c>
      <c r="M373">
        <v>31962.5</v>
      </c>
      <c r="N373">
        <v>3883.16</v>
      </c>
      <c r="O373">
        <v>3339.5175999999997</v>
      </c>
      <c r="P373">
        <v>3883.16</v>
      </c>
      <c r="Q373">
        <v>0.12149112240907312</v>
      </c>
      <c r="R373">
        <v>5</v>
      </c>
      <c r="S373">
        <v>2025</v>
      </c>
      <c r="T373">
        <v>7</v>
      </c>
      <c r="U373">
        <v>2025</v>
      </c>
      <c r="V373">
        <v>45917</v>
      </c>
      <c r="W373" t="s">
        <v>153</v>
      </c>
      <c r="X373">
        <v>2025</v>
      </c>
      <c r="Y373" t="str">
        <f t="shared" si="25"/>
        <v>México</v>
      </c>
      <c r="Z373" t="str">
        <f t="shared" si="26"/>
        <v>Retail</v>
      </c>
      <c r="AA373" s="1">
        <f t="shared" si="27"/>
        <v>0</v>
      </c>
      <c r="AB373">
        <f t="shared" si="29"/>
        <v>3339.5175999999997</v>
      </c>
      <c r="AC373" s="18">
        <f t="shared" si="28"/>
        <v>45552</v>
      </c>
    </row>
    <row r="374" spans="1:29">
      <c r="A374" t="s">
        <v>176</v>
      </c>
      <c r="B374">
        <v>307</v>
      </c>
      <c r="C374">
        <v>1</v>
      </c>
      <c r="D374" s="18">
        <v>45782</v>
      </c>
      <c r="E374" s="18">
        <v>45770</v>
      </c>
      <c r="F374" s="18">
        <v>45773</v>
      </c>
      <c r="G374" t="s">
        <v>49</v>
      </c>
      <c r="H374">
        <v>19</v>
      </c>
      <c r="I374" t="s">
        <v>182</v>
      </c>
      <c r="J374">
        <v>8076</v>
      </c>
      <c r="K374" t="s">
        <v>131</v>
      </c>
      <c r="L374">
        <v>6945.36</v>
      </c>
      <c r="M374">
        <v>8076</v>
      </c>
      <c r="N374">
        <v>537</v>
      </c>
      <c r="O374">
        <v>461.82</v>
      </c>
      <c r="P374">
        <v>537</v>
      </c>
      <c r="Q374">
        <v>6.6493313521545319E-2</v>
      </c>
      <c r="R374">
        <v>5</v>
      </c>
      <c r="S374">
        <v>2025</v>
      </c>
      <c r="T374">
        <v>4</v>
      </c>
      <c r="U374">
        <v>2025</v>
      </c>
      <c r="V374">
        <v>45818</v>
      </c>
      <c r="W374" t="s">
        <v>152</v>
      </c>
      <c r="X374">
        <v>2025</v>
      </c>
      <c r="Y374" t="str">
        <f t="shared" si="25"/>
        <v>México</v>
      </c>
      <c r="Z374" t="str">
        <f t="shared" si="26"/>
        <v>Retail</v>
      </c>
      <c r="AA374" s="1">
        <f t="shared" si="27"/>
        <v>0</v>
      </c>
      <c r="AB374">
        <f t="shared" si="29"/>
        <v>461.82</v>
      </c>
      <c r="AC374" s="18">
        <f t="shared" si="28"/>
        <v>45552</v>
      </c>
    </row>
    <row r="375" spans="1:29">
      <c r="A375" t="s">
        <v>176</v>
      </c>
      <c r="B375">
        <v>308</v>
      </c>
      <c r="C375">
        <v>1</v>
      </c>
      <c r="D375" s="18">
        <v>45782</v>
      </c>
      <c r="E375" s="18">
        <v>45757</v>
      </c>
      <c r="F375" s="18">
        <v>45759</v>
      </c>
      <c r="G375" t="s">
        <v>49</v>
      </c>
      <c r="H375">
        <v>19</v>
      </c>
      <c r="I375" t="s">
        <v>182</v>
      </c>
      <c r="J375">
        <v>1869.15</v>
      </c>
      <c r="K375" t="s">
        <v>131</v>
      </c>
      <c r="L375">
        <v>1607.4690000000001</v>
      </c>
      <c r="M375">
        <v>1869.15</v>
      </c>
      <c r="N375">
        <v>121.26</v>
      </c>
      <c r="O375">
        <v>104.28360000000001</v>
      </c>
      <c r="P375">
        <v>121.26</v>
      </c>
      <c r="Q375">
        <v>6.4874408153438728E-2</v>
      </c>
      <c r="R375">
        <v>5</v>
      </c>
      <c r="S375">
        <v>2025</v>
      </c>
      <c r="T375">
        <v>4</v>
      </c>
      <c r="U375">
        <v>2025</v>
      </c>
      <c r="V375">
        <v>45804</v>
      </c>
      <c r="W375" t="s">
        <v>172</v>
      </c>
      <c r="X375">
        <v>2025</v>
      </c>
      <c r="Y375" t="str">
        <f t="shared" si="25"/>
        <v>México</v>
      </c>
      <c r="Z375" t="str">
        <f t="shared" si="26"/>
        <v>Retail</v>
      </c>
      <c r="AA375" s="1">
        <f t="shared" si="27"/>
        <v>0</v>
      </c>
      <c r="AB375">
        <f t="shared" si="29"/>
        <v>104.28360000000001</v>
      </c>
      <c r="AC375" s="18">
        <f t="shared" si="28"/>
        <v>45552</v>
      </c>
    </row>
    <row r="376" spans="1:29">
      <c r="A376" t="s">
        <v>176</v>
      </c>
      <c r="B376">
        <v>309</v>
      </c>
      <c r="C376">
        <v>0</v>
      </c>
      <c r="D376" s="18">
        <v>45783</v>
      </c>
      <c r="E376" s="18">
        <v>45857</v>
      </c>
      <c r="F376" s="18">
        <v>45884</v>
      </c>
      <c r="G376" t="s">
        <v>49</v>
      </c>
      <c r="H376">
        <v>19</v>
      </c>
      <c r="I376" t="s">
        <v>189</v>
      </c>
      <c r="J376">
        <v>10493.96</v>
      </c>
      <c r="K376" t="s">
        <v>131</v>
      </c>
      <c r="L376">
        <v>9024.8055999999997</v>
      </c>
      <c r="M376">
        <v>10493.96</v>
      </c>
      <c r="N376">
        <v>989.34</v>
      </c>
      <c r="O376">
        <v>850.83240000000001</v>
      </c>
      <c r="P376">
        <v>989.34</v>
      </c>
      <c r="Q376">
        <v>9.4277088915909732E-2</v>
      </c>
      <c r="R376">
        <v>5</v>
      </c>
      <c r="S376">
        <v>2025</v>
      </c>
      <c r="T376">
        <v>7</v>
      </c>
      <c r="U376">
        <v>2025</v>
      </c>
      <c r="V376">
        <v>45929</v>
      </c>
      <c r="W376" t="s">
        <v>153</v>
      </c>
      <c r="X376">
        <v>2025</v>
      </c>
      <c r="Y376" t="str">
        <f t="shared" si="25"/>
        <v>México</v>
      </c>
      <c r="Z376" t="str">
        <f t="shared" si="26"/>
        <v>Retail</v>
      </c>
      <c r="AA376" s="1">
        <f t="shared" si="27"/>
        <v>0</v>
      </c>
      <c r="AB376">
        <f t="shared" si="29"/>
        <v>850.83240000000001</v>
      </c>
      <c r="AC376" s="18">
        <f t="shared" si="28"/>
        <v>45552</v>
      </c>
    </row>
    <row r="377" spans="1:29">
      <c r="A377" t="s">
        <v>176</v>
      </c>
      <c r="B377">
        <v>310</v>
      </c>
      <c r="C377">
        <v>1</v>
      </c>
      <c r="D377" s="18">
        <v>45784</v>
      </c>
      <c r="E377" s="18">
        <v>45820</v>
      </c>
      <c r="F377" s="18">
        <v>45838</v>
      </c>
      <c r="G377" t="s">
        <v>24</v>
      </c>
      <c r="H377">
        <v>19</v>
      </c>
      <c r="I377" t="s">
        <v>149</v>
      </c>
      <c r="J377">
        <v>1593327.99</v>
      </c>
      <c r="K377" t="s">
        <v>178</v>
      </c>
      <c r="L377">
        <v>76479.743520000004</v>
      </c>
      <c r="M377">
        <v>89226.367440000002</v>
      </c>
      <c r="N377">
        <v>265427.59000000003</v>
      </c>
      <c r="O377">
        <v>12740.524320000002</v>
      </c>
      <c r="P377">
        <v>14863.945040000002</v>
      </c>
      <c r="Q377">
        <v>0.16658691221510522</v>
      </c>
      <c r="R377">
        <v>5</v>
      </c>
      <c r="S377">
        <v>2025</v>
      </c>
      <c r="T377">
        <v>6</v>
      </c>
      <c r="U377">
        <v>2025</v>
      </c>
      <c r="V377">
        <v>45883</v>
      </c>
      <c r="W377" t="s">
        <v>160</v>
      </c>
      <c r="X377">
        <v>2025</v>
      </c>
      <c r="Y377" t="str">
        <f t="shared" si="25"/>
        <v>Madrid</v>
      </c>
      <c r="Z377" t="str">
        <f t="shared" si="26"/>
        <v>Retail</v>
      </c>
      <c r="AA377" s="1">
        <f t="shared" si="27"/>
        <v>7.0000000000000007E-2</v>
      </c>
      <c r="AB377">
        <f t="shared" si="29"/>
        <v>11848.687617600002</v>
      </c>
      <c r="AC377" s="18">
        <f t="shared" si="28"/>
        <v>45733</v>
      </c>
    </row>
    <row r="378" spans="1:29">
      <c r="A378" t="s">
        <v>176</v>
      </c>
      <c r="B378">
        <v>311</v>
      </c>
      <c r="C378">
        <v>1</v>
      </c>
      <c r="D378" s="18">
        <v>45784</v>
      </c>
      <c r="E378" s="18">
        <v>45797</v>
      </c>
      <c r="F378" s="18">
        <v>45799</v>
      </c>
      <c r="G378" t="s">
        <v>45</v>
      </c>
      <c r="H378">
        <v>19</v>
      </c>
      <c r="J378">
        <v>2045</v>
      </c>
      <c r="K378" t="s">
        <v>131</v>
      </c>
      <c r="L378">
        <v>1758.7</v>
      </c>
      <c r="M378">
        <v>2045</v>
      </c>
      <c r="N378">
        <v>97.88</v>
      </c>
      <c r="O378">
        <v>84.1768</v>
      </c>
      <c r="P378">
        <v>97.88</v>
      </c>
      <c r="Q378">
        <v>4.7863080684596576E-2</v>
      </c>
      <c r="R378">
        <v>5</v>
      </c>
      <c r="S378">
        <v>2025</v>
      </c>
      <c r="T378">
        <v>5</v>
      </c>
      <c r="U378">
        <v>2025</v>
      </c>
      <c r="V378">
        <v>45844</v>
      </c>
      <c r="W378" t="s">
        <v>154</v>
      </c>
      <c r="X378">
        <v>2025</v>
      </c>
      <c r="Y378" t="str">
        <f t="shared" si="25"/>
        <v>México</v>
      </c>
      <c r="Z378" t="str">
        <f t="shared" si="26"/>
        <v>IC</v>
      </c>
      <c r="AA378" s="1">
        <f t="shared" si="27"/>
        <v>0.75</v>
      </c>
      <c r="AB378">
        <f t="shared" si="29"/>
        <v>21.044200000000004</v>
      </c>
      <c r="AC378" s="18">
        <f t="shared" si="28"/>
        <v>45536</v>
      </c>
    </row>
    <row r="379" spans="1:29">
      <c r="A379" t="s">
        <v>176</v>
      </c>
      <c r="B379">
        <v>312</v>
      </c>
      <c r="C379">
        <v>0</v>
      </c>
      <c r="D379" s="18">
        <v>45784</v>
      </c>
      <c r="E379" s="18">
        <v>45682</v>
      </c>
      <c r="F379" s="18">
        <v>45697</v>
      </c>
      <c r="G379" t="s">
        <v>54</v>
      </c>
      <c r="H379">
        <v>19</v>
      </c>
      <c r="J379">
        <v>1196</v>
      </c>
      <c r="K379" t="s">
        <v>131</v>
      </c>
      <c r="L379">
        <v>1028.56</v>
      </c>
      <c r="M379">
        <v>1196</v>
      </c>
      <c r="N379">
        <v>0</v>
      </c>
      <c r="O379">
        <v>0</v>
      </c>
      <c r="P379">
        <v>0</v>
      </c>
      <c r="Q379">
        <v>0</v>
      </c>
      <c r="R379">
        <v>5</v>
      </c>
      <c r="S379">
        <v>2025</v>
      </c>
      <c r="T379">
        <v>1</v>
      </c>
      <c r="U379">
        <v>2025</v>
      </c>
      <c r="V379">
        <v>45742</v>
      </c>
      <c r="W379" t="s">
        <v>150</v>
      </c>
      <c r="X379">
        <v>2025</v>
      </c>
      <c r="Y379" t="str">
        <f t="shared" si="25"/>
        <v>México</v>
      </c>
      <c r="Z379" t="str">
        <f t="shared" si="26"/>
        <v>Retail</v>
      </c>
      <c r="AA379" s="1">
        <f t="shared" si="27"/>
        <v>0.05</v>
      </c>
      <c r="AB379">
        <f t="shared" si="29"/>
        <v>0</v>
      </c>
      <c r="AC379" s="18">
        <f t="shared" si="28"/>
        <v>45595</v>
      </c>
    </row>
    <row r="380" spans="1:29">
      <c r="A380" t="s">
        <v>176</v>
      </c>
      <c r="B380">
        <v>313</v>
      </c>
      <c r="C380">
        <v>0</v>
      </c>
      <c r="D380" s="18">
        <v>45784</v>
      </c>
      <c r="E380" s="18">
        <v>45675</v>
      </c>
      <c r="F380" s="18">
        <v>45676</v>
      </c>
      <c r="G380" t="s">
        <v>54</v>
      </c>
      <c r="H380">
        <v>19</v>
      </c>
      <c r="J380">
        <v>259.64999999999998</v>
      </c>
      <c r="K380" t="s">
        <v>131</v>
      </c>
      <c r="L380">
        <v>223.29899999999998</v>
      </c>
      <c r="M380">
        <v>259.64999999999998</v>
      </c>
      <c r="N380">
        <v>0</v>
      </c>
      <c r="O380">
        <v>0</v>
      </c>
      <c r="P380">
        <v>0</v>
      </c>
      <c r="Q380">
        <v>0</v>
      </c>
      <c r="R380">
        <v>5</v>
      </c>
      <c r="S380">
        <v>2025</v>
      </c>
      <c r="T380">
        <v>1</v>
      </c>
      <c r="U380">
        <v>2025</v>
      </c>
      <c r="V380">
        <v>45721</v>
      </c>
      <c r="W380" t="s">
        <v>150</v>
      </c>
      <c r="X380">
        <v>2025</v>
      </c>
      <c r="Y380" t="str">
        <f t="shared" si="25"/>
        <v>México</v>
      </c>
      <c r="Z380" t="str">
        <f t="shared" si="26"/>
        <v>Retail</v>
      </c>
      <c r="AA380" s="1">
        <f t="shared" si="27"/>
        <v>0.05</v>
      </c>
      <c r="AB380">
        <f t="shared" si="29"/>
        <v>0</v>
      </c>
      <c r="AC380" s="18">
        <f t="shared" si="28"/>
        <v>45595</v>
      </c>
    </row>
    <row r="381" spans="1:29">
      <c r="A381" t="s">
        <v>176</v>
      </c>
      <c r="B381">
        <v>314</v>
      </c>
      <c r="C381">
        <v>0</v>
      </c>
      <c r="D381" s="18">
        <v>45784</v>
      </c>
      <c r="E381" s="18">
        <v>45715</v>
      </c>
      <c r="F381" s="18">
        <v>45719</v>
      </c>
      <c r="G381" t="s">
        <v>54</v>
      </c>
      <c r="H381">
        <v>19</v>
      </c>
      <c r="J381">
        <v>1029.26</v>
      </c>
      <c r="K381" t="s">
        <v>131</v>
      </c>
      <c r="L381">
        <v>885.16359999999997</v>
      </c>
      <c r="M381">
        <v>1029.26</v>
      </c>
      <c r="N381">
        <v>0</v>
      </c>
      <c r="O381">
        <v>0</v>
      </c>
      <c r="P381">
        <v>0</v>
      </c>
      <c r="Q381">
        <v>0</v>
      </c>
      <c r="R381">
        <v>5</v>
      </c>
      <c r="S381">
        <v>2025</v>
      </c>
      <c r="T381">
        <v>2</v>
      </c>
      <c r="U381">
        <v>2025</v>
      </c>
      <c r="V381">
        <v>45764</v>
      </c>
      <c r="W381" t="s">
        <v>173</v>
      </c>
      <c r="X381">
        <v>2025</v>
      </c>
      <c r="Y381" t="str">
        <f t="shared" si="25"/>
        <v>México</v>
      </c>
      <c r="Z381" t="str">
        <f t="shared" si="26"/>
        <v>Retail</v>
      </c>
      <c r="AA381" s="1">
        <f t="shared" si="27"/>
        <v>0.05</v>
      </c>
      <c r="AB381">
        <f t="shared" si="29"/>
        <v>0</v>
      </c>
      <c r="AC381" s="18">
        <f t="shared" si="28"/>
        <v>45595</v>
      </c>
    </row>
    <row r="382" spans="1:29">
      <c r="A382" t="s">
        <v>176</v>
      </c>
      <c r="B382">
        <v>315</v>
      </c>
      <c r="C382">
        <v>0</v>
      </c>
      <c r="D382" s="18">
        <v>45784</v>
      </c>
      <c r="E382" s="18">
        <v>45739</v>
      </c>
      <c r="F382" s="18" t="s">
        <v>190</v>
      </c>
      <c r="G382" t="s">
        <v>54</v>
      </c>
      <c r="H382">
        <v>19</v>
      </c>
      <c r="J382">
        <v>769.8</v>
      </c>
      <c r="K382" t="s">
        <v>131</v>
      </c>
      <c r="L382">
        <v>662.02799999999991</v>
      </c>
      <c r="M382">
        <v>769.8</v>
      </c>
      <c r="N382">
        <v>0</v>
      </c>
      <c r="O382">
        <v>0</v>
      </c>
      <c r="P382">
        <v>0</v>
      </c>
      <c r="Q382">
        <v>0</v>
      </c>
      <c r="R382">
        <v>5</v>
      </c>
      <c r="S382">
        <v>2025</v>
      </c>
      <c r="T382">
        <v>3</v>
      </c>
      <c r="U382">
        <v>2025</v>
      </c>
      <c r="V382" t="e">
        <v>#VALUE!</v>
      </c>
      <c r="W382" t="e">
        <v>#VALUE!</v>
      </c>
      <c r="X382" t="e">
        <v>#VALUE!</v>
      </c>
      <c r="Y382" t="str">
        <f t="shared" si="25"/>
        <v>México</v>
      </c>
      <c r="Z382" t="str">
        <f t="shared" si="26"/>
        <v>Retail</v>
      </c>
      <c r="AA382" s="1">
        <f t="shared" si="27"/>
        <v>0.05</v>
      </c>
      <c r="AB382">
        <f t="shared" si="29"/>
        <v>0</v>
      </c>
      <c r="AC382" s="18">
        <f t="shared" si="28"/>
        <v>45595</v>
      </c>
    </row>
    <row r="383" spans="1:29">
      <c r="A383" t="s">
        <v>176</v>
      </c>
      <c r="B383">
        <v>316</v>
      </c>
      <c r="C383">
        <v>1</v>
      </c>
      <c r="D383" s="18">
        <v>45785</v>
      </c>
      <c r="E383" s="18">
        <v>45742</v>
      </c>
      <c r="F383" s="18">
        <v>45743</v>
      </c>
      <c r="G383" t="s">
        <v>54</v>
      </c>
      <c r="H383">
        <v>19</v>
      </c>
      <c r="I383" t="s">
        <v>149</v>
      </c>
      <c r="J383">
        <v>886.6</v>
      </c>
      <c r="K383" t="s">
        <v>131</v>
      </c>
      <c r="L383">
        <v>762.476</v>
      </c>
      <c r="M383">
        <v>886.6</v>
      </c>
      <c r="N383">
        <v>0</v>
      </c>
      <c r="O383">
        <v>0</v>
      </c>
      <c r="P383">
        <v>0</v>
      </c>
      <c r="Q383">
        <v>0</v>
      </c>
      <c r="R383">
        <v>5</v>
      </c>
      <c r="S383">
        <v>2025</v>
      </c>
      <c r="T383">
        <v>3</v>
      </c>
      <c r="U383">
        <v>2025</v>
      </c>
      <c r="V383">
        <v>45788</v>
      </c>
      <c r="W383" t="s">
        <v>172</v>
      </c>
      <c r="X383">
        <v>2025</v>
      </c>
      <c r="Y383" t="str">
        <f t="shared" si="25"/>
        <v>México</v>
      </c>
      <c r="Z383" t="str">
        <f t="shared" si="26"/>
        <v>Retail</v>
      </c>
      <c r="AA383" s="1">
        <f t="shared" si="27"/>
        <v>0.05</v>
      </c>
      <c r="AB383">
        <f t="shared" si="29"/>
        <v>0</v>
      </c>
      <c r="AC383" s="18">
        <f t="shared" si="28"/>
        <v>45595</v>
      </c>
    </row>
    <row r="384" spans="1:29">
      <c r="A384" t="s">
        <v>176</v>
      </c>
      <c r="B384">
        <v>317</v>
      </c>
      <c r="C384">
        <v>0</v>
      </c>
      <c r="D384" s="18">
        <v>45785</v>
      </c>
      <c r="E384" s="18">
        <v>45753</v>
      </c>
      <c r="F384" s="18">
        <v>45753</v>
      </c>
      <c r="G384" t="s">
        <v>54</v>
      </c>
      <c r="H384">
        <v>19</v>
      </c>
      <c r="J384">
        <v>695.8</v>
      </c>
      <c r="K384" t="s">
        <v>131</v>
      </c>
      <c r="L384">
        <v>598.38799999999992</v>
      </c>
      <c r="M384">
        <v>695.8</v>
      </c>
      <c r="N384">
        <v>0</v>
      </c>
      <c r="O384">
        <v>0</v>
      </c>
      <c r="P384">
        <v>0</v>
      </c>
      <c r="Q384">
        <v>0</v>
      </c>
      <c r="R384">
        <v>5</v>
      </c>
      <c r="S384">
        <v>2025</v>
      </c>
      <c r="T384">
        <v>4</v>
      </c>
      <c r="U384">
        <v>2025</v>
      </c>
      <c r="V384">
        <v>45798</v>
      </c>
      <c r="W384" t="s">
        <v>172</v>
      </c>
      <c r="X384">
        <v>2025</v>
      </c>
      <c r="Y384" t="str">
        <f t="shared" si="25"/>
        <v>México</v>
      </c>
      <c r="Z384" t="str">
        <f t="shared" si="26"/>
        <v>Retail</v>
      </c>
      <c r="AA384" s="1">
        <f t="shared" si="27"/>
        <v>0.05</v>
      </c>
      <c r="AB384">
        <f t="shared" si="29"/>
        <v>0</v>
      </c>
      <c r="AC384" s="18">
        <f t="shared" si="28"/>
        <v>45595</v>
      </c>
    </row>
    <row r="385" spans="1:29">
      <c r="A385" t="s">
        <v>176</v>
      </c>
      <c r="B385">
        <v>318</v>
      </c>
      <c r="C385">
        <v>0</v>
      </c>
      <c r="D385" s="18">
        <v>45785</v>
      </c>
      <c r="E385" s="18">
        <v>45750</v>
      </c>
      <c r="F385" s="18">
        <v>45750</v>
      </c>
      <c r="G385" t="s">
        <v>54</v>
      </c>
      <c r="H385">
        <v>19</v>
      </c>
      <c r="J385">
        <v>379</v>
      </c>
      <c r="K385" t="s">
        <v>131</v>
      </c>
      <c r="L385">
        <v>325.94</v>
      </c>
      <c r="M385">
        <v>379</v>
      </c>
      <c r="N385">
        <v>0</v>
      </c>
      <c r="O385">
        <v>0</v>
      </c>
      <c r="P385">
        <v>0</v>
      </c>
      <c r="Q385">
        <v>0</v>
      </c>
      <c r="R385">
        <v>5</v>
      </c>
      <c r="S385">
        <v>2025</v>
      </c>
      <c r="T385">
        <v>4</v>
      </c>
      <c r="U385">
        <v>2025</v>
      </c>
      <c r="V385">
        <v>45795</v>
      </c>
      <c r="W385" t="s">
        <v>172</v>
      </c>
      <c r="X385">
        <v>2025</v>
      </c>
      <c r="Y385" t="str">
        <f t="shared" si="25"/>
        <v>México</v>
      </c>
      <c r="Z385" t="str">
        <f t="shared" si="26"/>
        <v>Retail</v>
      </c>
      <c r="AA385" s="1">
        <f t="shared" si="27"/>
        <v>0.05</v>
      </c>
      <c r="AB385">
        <f t="shared" si="29"/>
        <v>0</v>
      </c>
      <c r="AC385" s="18">
        <f t="shared" si="28"/>
        <v>45595</v>
      </c>
    </row>
    <row r="386" spans="1:29">
      <c r="A386" t="s">
        <v>176</v>
      </c>
      <c r="B386">
        <v>319</v>
      </c>
      <c r="C386">
        <v>0</v>
      </c>
      <c r="D386" s="18">
        <v>45785</v>
      </c>
      <c r="E386" s="18">
        <v>45758</v>
      </c>
      <c r="F386" s="18">
        <v>45760</v>
      </c>
      <c r="G386" t="s">
        <v>54</v>
      </c>
      <c r="H386">
        <v>19</v>
      </c>
      <c r="J386">
        <v>866.4</v>
      </c>
      <c r="K386" t="s">
        <v>131</v>
      </c>
      <c r="L386">
        <v>745.10399999999993</v>
      </c>
      <c r="M386">
        <v>866.4</v>
      </c>
      <c r="N386">
        <v>0</v>
      </c>
      <c r="O386">
        <v>0</v>
      </c>
      <c r="P386">
        <v>0</v>
      </c>
      <c r="Q386">
        <v>0</v>
      </c>
      <c r="R386">
        <v>5</v>
      </c>
      <c r="S386">
        <v>2025</v>
      </c>
      <c r="T386">
        <v>4</v>
      </c>
      <c r="U386">
        <v>2025</v>
      </c>
      <c r="V386">
        <v>45805</v>
      </c>
      <c r="W386" t="s">
        <v>172</v>
      </c>
      <c r="X386">
        <v>2025</v>
      </c>
      <c r="Y386" t="str">
        <f t="shared" ref="Y386:Y449" si="30">_xlfn.XLOOKUP(G386,AH:AH,AK:AK,"0")</f>
        <v>México</v>
      </c>
      <c r="Z386" t="str">
        <f t="shared" ref="Z386:Z449" si="31">_xlfn.XLOOKUP(G386,AH:AH,AI:AI,"0")</f>
        <v>Retail</v>
      </c>
      <c r="AA386" s="1">
        <f t="shared" ref="AA386:AA449" si="32">_xlfn.XLOOKUP(G386,AH:AH,AJ:AJ,"0")</f>
        <v>0.05</v>
      </c>
      <c r="AB386">
        <f t="shared" si="29"/>
        <v>0</v>
      </c>
      <c r="AC386" s="18">
        <f t="shared" ref="AC386:AC449" si="33">_xlfn.XLOOKUP(G386,AH:AH,AL:AL,"0")</f>
        <v>45595</v>
      </c>
    </row>
    <row r="387" spans="1:29">
      <c r="A387" t="s">
        <v>176</v>
      </c>
      <c r="B387">
        <v>320</v>
      </c>
      <c r="C387">
        <v>0</v>
      </c>
      <c r="D387" s="18">
        <v>45785</v>
      </c>
      <c r="E387" s="18">
        <v>45750</v>
      </c>
      <c r="F387" s="18">
        <v>45750</v>
      </c>
      <c r="G387" t="s">
        <v>54</v>
      </c>
      <c r="H387">
        <v>19</v>
      </c>
      <c r="J387">
        <v>1916</v>
      </c>
      <c r="K387" t="s">
        <v>131</v>
      </c>
      <c r="L387">
        <v>1647.76</v>
      </c>
      <c r="M387">
        <v>1916</v>
      </c>
      <c r="N387">
        <v>0</v>
      </c>
      <c r="O387">
        <v>0</v>
      </c>
      <c r="P387">
        <v>0</v>
      </c>
      <c r="Q387">
        <v>0</v>
      </c>
      <c r="R387">
        <v>5</v>
      </c>
      <c r="S387">
        <v>2025</v>
      </c>
      <c r="T387">
        <v>4</v>
      </c>
      <c r="U387">
        <v>2025</v>
      </c>
      <c r="V387">
        <v>45795</v>
      </c>
      <c r="W387" t="s">
        <v>172</v>
      </c>
      <c r="X387">
        <v>2025</v>
      </c>
      <c r="Y387" t="str">
        <f t="shared" si="30"/>
        <v>México</v>
      </c>
      <c r="Z387" t="str">
        <f t="shared" si="31"/>
        <v>Retail</v>
      </c>
      <c r="AA387" s="1">
        <f t="shared" si="32"/>
        <v>0.05</v>
      </c>
      <c r="AB387">
        <f t="shared" ref="AB387:AB450" si="34">O387-O387*AA387</f>
        <v>0</v>
      </c>
      <c r="AC387" s="18">
        <f t="shared" si="33"/>
        <v>45595</v>
      </c>
    </row>
    <row r="388" spans="1:29">
      <c r="A388" t="s">
        <v>176</v>
      </c>
      <c r="B388">
        <v>321</v>
      </c>
      <c r="C388">
        <v>0</v>
      </c>
      <c r="D388" s="18">
        <v>45785</v>
      </c>
      <c r="E388" s="18">
        <v>45755</v>
      </c>
      <c r="F388" s="18">
        <v>45755</v>
      </c>
      <c r="G388" t="s">
        <v>54</v>
      </c>
      <c r="H388">
        <v>19</v>
      </c>
      <c r="J388">
        <v>261.60000000000002</v>
      </c>
      <c r="K388" t="s">
        <v>131</v>
      </c>
      <c r="L388">
        <v>224.97600000000003</v>
      </c>
      <c r="M388">
        <v>261.60000000000002</v>
      </c>
      <c r="N388">
        <v>0</v>
      </c>
      <c r="O388">
        <v>0</v>
      </c>
      <c r="P388">
        <v>0</v>
      </c>
      <c r="Q388">
        <v>0</v>
      </c>
      <c r="R388">
        <v>5</v>
      </c>
      <c r="S388">
        <v>2025</v>
      </c>
      <c r="T388">
        <v>4</v>
      </c>
      <c r="U388">
        <v>2025</v>
      </c>
      <c r="V388">
        <v>45800</v>
      </c>
      <c r="W388" t="s">
        <v>172</v>
      </c>
      <c r="X388">
        <v>2025</v>
      </c>
      <c r="Y388" t="str">
        <f t="shared" si="30"/>
        <v>México</v>
      </c>
      <c r="Z388" t="str">
        <f t="shared" si="31"/>
        <v>Retail</v>
      </c>
      <c r="AA388" s="1">
        <f t="shared" si="32"/>
        <v>0.05</v>
      </c>
      <c r="AB388">
        <f t="shared" si="34"/>
        <v>0</v>
      </c>
      <c r="AC388" s="18">
        <f t="shared" si="33"/>
        <v>45595</v>
      </c>
    </row>
    <row r="389" spans="1:29">
      <c r="A389" t="s">
        <v>176</v>
      </c>
      <c r="B389">
        <v>322</v>
      </c>
      <c r="C389">
        <v>0</v>
      </c>
      <c r="D389" s="18">
        <v>45785</v>
      </c>
      <c r="E389" s="18">
        <v>45844</v>
      </c>
      <c r="F389" s="18">
        <v>45844</v>
      </c>
      <c r="G389" t="s">
        <v>54</v>
      </c>
      <c r="H389">
        <v>19</v>
      </c>
      <c r="J389">
        <v>1401</v>
      </c>
      <c r="K389" t="s">
        <v>131</v>
      </c>
      <c r="L389">
        <v>1204.8599999999999</v>
      </c>
      <c r="M389">
        <v>1401</v>
      </c>
      <c r="N389">
        <v>0</v>
      </c>
      <c r="O389">
        <v>0</v>
      </c>
      <c r="P389">
        <v>0</v>
      </c>
      <c r="Q389">
        <v>0</v>
      </c>
      <c r="R389">
        <v>5</v>
      </c>
      <c r="S389">
        <v>2025</v>
      </c>
      <c r="T389">
        <v>7</v>
      </c>
      <c r="U389">
        <v>2025</v>
      </c>
      <c r="V389">
        <v>45889</v>
      </c>
      <c r="W389" t="s">
        <v>160</v>
      </c>
      <c r="X389">
        <v>2025</v>
      </c>
      <c r="Y389" t="str">
        <f t="shared" si="30"/>
        <v>México</v>
      </c>
      <c r="Z389" t="str">
        <f t="shared" si="31"/>
        <v>Retail</v>
      </c>
      <c r="AA389" s="1">
        <f t="shared" si="32"/>
        <v>0.05</v>
      </c>
      <c r="AB389">
        <f t="shared" si="34"/>
        <v>0</v>
      </c>
      <c r="AC389" s="18">
        <f t="shared" si="33"/>
        <v>45595</v>
      </c>
    </row>
    <row r="390" spans="1:29">
      <c r="A390" t="s">
        <v>176</v>
      </c>
      <c r="B390">
        <v>323</v>
      </c>
      <c r="C390">
        <v>0</v>
      </c>
      <c r="D390" s="18">
        <v>45785</v>
      </c>
      <c r="E390" s="18">
        <v>45817</v>
      </c>
      <c r="F390" s="18">
        <v>45852</v>
      </c>
      <c r="G390" t="s">
        <v>54</v>
      </c>
      <c r="H390">
        <v>19</v>
      </c>
      <c r="J390">
        <v>60208.3</v>
      </c>
      <c r="K390" t="s">
        <v>178</v>
      </c>
      <c r="L390">
        <v>2889.9984000000004</v>
      </c>
      <c r="M390">
        <v>3371.6648</v>
      </c>
      <c r="N390">
        <v>678.3</v>
      </c>
      <c r="O390">
        <v>32.558399999999999</v>
      </c>
      <c r="P390">
        <v>37.9848</v>
      </c>
      <c r="Q390">
        <v>1.1265888590111328E-2</v>
      </c>
      <c r="R390">
        <v>5</v>
      </c>
      <c r="S390">
        <v>2025</v>
      </c>
      <c r="T390">
        <v>6</v>
      </c>
      <c r="U390">
        <v>2025</v>
      </c>
      <c r="V390">
        <v>45897</v>
      </c>
      <c r="W390" t="s">
        <v>160</v>
      </c>
      <c r="X390">
        <v>2025</v>
      </c>
      <c r="Y390" t="str">
        <f t="shared" si="30"/>
        <v>México</v>
      </c>
      <c r="Z390" t="str">
        <f t="shared" si="31"/>
        <v>Retail</v>
      </c>
      <c r="AA390" s="1">
        <f t="shared" si="32"/>
        <v>0.05</v>
      </c>
      <c r="AB390">
        <f t="shared" si="34"/>
        <v>30.930479999999999</v>
      </c>
      <c r="AC390" s="18">
        <f t="shared" si="33"/>
        <v>45595</v>
      </c>
    </row>
    <row r="391" spans="1:29">
      <c r="A391" t="s">
        <v>176</v>
      </c>
      <c r="B391">
        <v>324</v>
      </c>
      <c r="C391">
        <v>0</v>
      </c>
      <c r="D391" s="18">
        <v>45785</v>
      </c>
      <c r="E391" s="18">
        <v>45831</v>
      </c>
      <c r="F391" s="18">
        <v>45852</v>
      </c>
      <c r="G391" t="s">
        <v>54</v>
      </c>
      <c r="H391">
        <v>19</v>
      </c>
      <c r="J391">
        <v>54735</v>
      </c>
      <c r="K391" t="s">
        <v>178</v>
      </c>
      <c r="L391">
        <v>2627.28</v>
      </c>
      <c r="M391">
        <v>3065.16</v>
      </c>
      <c r="N391">
        <v>0</v>
      </c>
      <c r="O391">
        <v>0</v>
      </c>
      <c r="P391">
        <v>0</v>
      </c>
      <c r="Q391">
        <v>0</v>
      </c>
      <c r="R391">
        <v>5</v>
      </c>
      <c r="S391">
        <v>2025</v>
      </c>
      <c r="T391">
        <v>6</v>
      </c>
      <c r="U391">
        <v>2025</v>
      </c>
      <c r="V391">
        <v>45897</v>
      </c>
      <c r="W391" t="s">
        <v>160</v>
      </c>
      <c r="X391">
        <v>2025</v>
      </c>
      <c r="Y391" t="str">
        <f t="shared" si="30"/>
        <v>México</v>
      </c>
      <c r="Z391" t="str">
        <f t="shared" si="31"/>
        <v>Retail</v>
      </c>
      <c r="AA391" s="1">
        <f t="shared" si="32"/>
        <v>0.05</v>
      </c>
      <c r="AB391">
        <f t="shared" si="34"/>
        <v>0</v>
      </c>
      <c r="AC391" s="18">
        <f t="shared" si="33"/>
        <v>45595</v>
      </c>
    </row>
    <row r="392" spans="1:29">
      <c r="A392" t="s">
        <v>176</v>
      </c>
      <c r="B392">
        <v>325</v>
      </c>
      <c r="C392">
        <v>0</v>
      </c>
      <c r="D392" s="18">
        <v>45785</v>
      </c>
      <c r="E392" s="18">
        <v>45881</v>
      </c>
      <c r="F392" s="18">
        <v>45890</v>
      </c>
      <c r="G392" t="s">
        <v>54</v>
      </c>
      <c r="H392">
        <v>19</v>
      </c>
      <c r="J392">
        <v>127330</v>
      </c>
      <c r="K392" t="s">
        <v>178</v>
      </c>
      <c r="L392">
        <v>6111.84</v>
      </c>
      <c r="M392">
        <v>7130.4800000000005</v>
      </c>
      <c r="N392">
        <v>0</v>
      </c>
      <c r="O392">
        <v>0</v>
      </c>
      <c r="P392">
        <v>0</v>
      </c>
      <c r="Q392">
        <v>0</v>
      </c>
      <c r="R392">
        <v>5</v>
      </c>
      <c r="S392">
        <v>2025</v>
      </c>
      <c r="T392">
        <v>8</v>
      </c>
      <c r="U392">
        <v>2025</v>
      </c>
      <c r="V392">
        <v>45935</v>
      </c>
      <c r="W392" t="s">
        <v>161</v>
      </c>
      <c r="X392">
        <v>2025</v>
      </c>
      <c r="Y392" t="str">
        <f t="shared" si="30"/>
        <v>México</v>
      </c>
      <c r="Z392" t="str">
        <f t="shared" si="31"/>
        <v>Retail</v>
      </c>
      <c r="AA392" s="1">
        <f t="shared" si="32"/>
        <v>0.05</v>
      </c>
      <c r="AB392">
        <f t="shared" si="34"/>
        <v>0</v>
      </c>
      <c r="AC392" s="18">
        <f t="shared" si="33"/>
        <v>45595</v>
      </c>
    </row>
    <row r="393" spans="1:29">
      <c r="A393" t="s">
        <v>176</v>
      </c>
      <c r="B393">
        <v>326</v>
      </c>
      <c r="C393">
        <v>1</v>
      </c>
      <c r="D393" s="18">
        <v>45785</v>
      </c>
      <c r="E393" s="18">
        <v>45693</v>
      </c>
      <c r="F393" s="18">
        <v>45694</v>
      </c>
      <c r="G393" t="s">
        <v>54</v>
      </c>
      <c r="H393">
        <v>19</v>
      </c>
      <c r="I393" t="s">
        <v>149</v>
      </c>
      <c r="J393">
        <v>525</v>
      </c>
      <c r="K393" t="s">
        <v>151</v>
      </c>
      <c r="L393">
        <v>525</v>
      </c>
      <c r="M393">
        <v>609</v>
      </c>
      <c r="N393">
        <v>79.39</v>
      </c>
      <c r="O393">
        <v>79.39</v>
      </c>
      <c r="P393">
        <v>92.092399999999998</v>
      </c>
      <c r="Q393">
        <v>0.15121904761904761</v>
      </c>
      <c r="R393">
        <v>5</v>
      </c>
      <c r="S393">
        <v>2025</v>
      </c>
      <c r="T393">
        <v>2</v>
      </c>
      <c r="U393">
        <v>2025</v>
      </c>
      <c r="V393">
        <v>45739</v>
      </c>
      <c r="W393" t="s">
        <v>150</v>
      </c>
      <c r="X393">
        <v>2025</v>
      </c>
      <c r="Y393" t="str">
        <f t="shared" si="30"/>
        <v>México</v>
      </c>
      <c r="Z393" t="str">
        <f t="shared" si="31"/>
        <v>Retail</v>
      </c>
      <c r="AA393" s="1">
        <f t="shared" si="32"/>
        <v>0.05</v>
      </c>
      <c r="AB393">
        <f t="shared" si="34"/>
        <v>75.420500000000004</v>
      </c>
      <c r="AC393" s="18">
        <f t="shared" si="33"/>
        <v>45595</v>
      </c>
    </row>
    <row r="394" spans="1:29">
      <c r="A394" t="s">
        <v>176</v>
      </c>
      <c r="B394">
        <v>327</v>
      </c>
      <c r="C394">
        <v>1</v>
      </c>
      <c r="D394" s="18">
        <v>45785</v>
      </c>
      <c r="E394" s="18">
        <v>45755</v>
      </c>
      <c r="F394" s="18">
        <v>45763</v>
      </c>
      <c r="G394" t="s">
        <v>49</v>
      </c>
      <c r="H394">
        <v>19</v>
      </c>
      <c r="J394">
        <v>10449.41</v>
      </c>
      <c r="K394" t="s">
        <v>131</v>
      </c>
      <c r="L394">
        <v>8986.4925999999996</v>
      </c>
      <c r="M394">
        <v>10449.41</v>
      </c>
      <c r="N394">
        <v>1324.76</v>
      </c>
      <c r="O394">
        <v>1139.2936</v>
      </c>
      <c r="P394">
        <v>1324.76</v>
      </c>
      <c r="Q394">
        <v>0.12677844969237498</v>
      </c>
      <c r="R394">
        <v>5</v>
      </c>
      <c r="S394">
        <v>2025</v>
      </c>
      <c r="T394">
        <v>4</v>
      </c>
      <c r="U394">
        <v>2025</v>
      </c>
      <c r="V394">
        <v>45808</v>
      </c>
      <c r="W394" t="s">
        <v>172</v>
      </c>
      <c r="X394">
        <v>2025</v>
      </c>
      <c r="Y394" t="str">
        <f t="shared" si="30"/>
        <v>México</v>
      </c>
      <c r="Z394" t="str">
        <f t="shared" si="31"/>
        <v>Retail</v>
      </c>
      <c r="AA394" s="1">
        <f t="shared" si="32"/>
        <v>0</v>
      </c>
      <c r="AB394">
        <f t="shared" si="34"/>
        <v>1139.2936</v>
      </c>
      <c r="AC394" s="18">
        <f t="shared" si="33"/>
        <v>45552</v>
      </c>
    </row>
    <row r="395" spans="1:29">
      <c r="A395" t="s">
        <v>176</v>
      </c>
      <c r="B395">
        <v>328</v>
      </c>
      <c r="C395">
        <v>1</v>
      </c>
      <c r="D395" s="18">
        <v>45785</v>
      </c>
      <c r="E395" s="18">
        <v>45791</v>
      </c>
      <c r="F395" s="18">
        <v>45799</v>
      </c>
      <c r="G395" t="s">
        <v>39</v>
      </c>
      <c r="H395">
        <v>19</v>
      </c>
      <c r="J395">
        <v>8827.1</v>
      </c>
      <c r="K395" t="s">
        <v>131</v>
      </c>
      <c r="L395">
        <v>7591.3060000000005</v>
      </c>
      <c r="M395">
        <v>8827.1</v>
      </c>
      <c r="N395">
        <v>70</v>
      </c>
      <c r="O395">
        <v>60.199999999999996</v>
      </c>
      <c r="P395">
        <v>70</v>
      </c>
      <c r="Q395">
        <v>7.9301242763761583E-3</v>
      </c>
      <c r="R395">
        <v>5</v>
      </c>
      <c r="S395">
        <v>2025</v>
      </c>
      <c r="T395">
        <v>5</v>
      </c>
      <c r="U395">
        <v>2025</v>
      </c>
      <c r="V395">
        <v>45844</v>
      </c>
      <c r="W395" t="s">
        <v>154</v>
      </c>
      <c r="X395">
        <v>2025</v>
      </c>
      <c r="Y395" t="str">
        <f t="shared" si="30"/>
        <v>México</v>
      </c>
      <c r="Z395" t="str">
        <f t="shared" si="31"/>
        <v>IC</v>
      </c>
      <c r="AA395" s="1">
        <f t="shared" si="32"/>
        <v>0.5</v>
      </c>
      <c r="AB395">
        <f t="shared" si="34"/>
        <v>30.099999999999998</v>
      </c>
      <c r="AC395" s="18">
        <f t="shared" si="33"/>
        <v>45677</v>
      </c>
    </row>
    <row r="396" spans="1:29">
      <c r="A396" t="s">
        <v>176</v>
      </c>
      <c r="B396">
        <v>329</v>
      </c>
      <c r="C396">
        <v>0</v>
      </c>
      <c r="D396" s="18">
        <v>45748</v>
      </c>
      <c r="E396" s="18">
        <v>45748</v>
      </c>
      <c r="F396" s="18">
        <v>45982</v>
      </c>
      <c r="G396" t="s">
        <v>39</v>
      </c>
      <c r="H396">
        <v>14</v>
      </c>
      <c r="J396">
        <v>36333.599999999999</v>
      </c>
      <c r="K396" t="s">
        <v>131</v>
      </c>
      <c r="L396">
        <v>31246.895999999997</v>
      </c>
      <c r="M396">
        <v>36333.599999999999</v>
      </c>
      <c r="N396">
        <v>3116.88</v>
      </c>
      <c r="O396">
        <v>2680.5167999999999</v>
      </c>
      <c r="P396">
        <v>3116.88</v>
      </c>
      <c r="Q396">
        <v>8.5785058458286545E-2</v>
      </c>
      <c r="R396">
        <v>4</v>
      </c>
      <c r="S396">
        <v>2025</v>
      </c>
      <c r="T396">
        <v>4</v>
      </c>
      <c r="U396">
        <v>2025</v>
      </c>
      <c r="V396">
        <v>46027</v>
      </c>
      <c r="W396" t="s">
        <v>157</v>
      </c>
      <c r="X396">
        <v>2026</v>
      </c>
      <c r="Y396" t="str">
        <f t="shared" si="30"/>
        <v>México</v>
      </c>
      <c r="Z396" t="str">
        <f t="shared" si="31"/>
        <v>IC</v>
      </c>
      <c r="AA396" s="1">
        <f t="shared" si="32"/>
        <v>0.5</v>
      </c>
      <c r="AB396">
        <f t="shared" si="34"/>
        <v>1340.2583999999999</v>
      </c>
      <c r="AC396" s="18">
        <f t="shared" si="33"/>
        <v>45677</v>
      </c>
    </row>
    <row r="397" spans="1:29">
      <c r="A397" t="s">
        <v>176</v>
      </c>
      <c r="B397">
        <v>330</v>
      </c>
      <c r="C397">
        <v>1</v>
      </c>
      <c r="D397" s="18">
        <v>45786</v>
      </c>
      <c r="E397" s="18">
        <v>45794</v>
      </c>
      <c r="F397" s="18">
        <v>45803</v>
      </c>
      <c r="G397" t="s">
        <v>49</v>
      </c>
      <c r="H397">
        <v>19</v>
      </c>
      <c r="I397" t="s">
        <v>177</v>
      </c>
      <c r="J397">
        <v>17786.22</v>
      </c>
      <c r="K397" t="s">
        <v>131</v>
      </c>
      <c r="L397">
        <v>15296.149200000002</v>
      </c>
      <c r="M397">
        <v>17786.22</v>
      </c>
      <c r="N397">
        <v>2209.58</v>
      </c>
      <c r="O397">
        <v>1900.2387999999999</v>
      </c>
      <c r="P397">
        <v>2209.58</v>
      </c>
      <c r="Q397">
        <v>0.12422988133510098</v>
      </c>
      <c r="R397">
        <v>5</v>
      </c>
      <c r="S397">
        <v>2025</v>
      </c>
      <c r="T397">
        <v>5</v>
      </c>
      <c r="U397">
        <v>2025</v>
      </c>
      <c r="V397">
        <v>45848</v>
      </c>
      <c r="W397" t="s">
        <v>154</v>
      </c>
      <c r="X397">
        <v>2025</v>
      </c>
      <c r="Y397" t="str">
        <f t="shared" si="30"/>
        <v>México</v>
      </c>
      <c r="Z397" t="str">
        <f t="shared" si="31"/>
        <v>Retail</v>
      </c>
      <c r="AA397" s="1">
        <f t="shared" si="32"/>
        <v>0</v>
      </c>
      <c r="AB397">
        <f t="shared" si="34"/>
        <v>1900.2387999999999</v>
      </c>
      <c r="AC397" s="18">
        <f t="shared" si="33"/>
        <v>45552</v>
      </c>
    </row>
    <row r="398" spans="1:29">
      <c r="A398" t="s">
        <v>176</v>
      </c>
      <c r="B398">
        <v>331</v>
      </c>
      <c r="C398">
        <v>0</v>
      </c>
      <c r="D398" s="18">
        <v>45789</v>
      </c>
      <c r="E398" s="18">
        <v>45799</v>
      </c>
      <c r="F398" s="18">
        <v>45812</v>
      </c>
      <c r="G398" t="s">
        <v>54</v>
      </c>
      <c r="H398">
        <v>20</v>
      </c>
      <c r="J398">
        <v>704.8</v>
      </c>
      <c r="K398" t="s">
        <v>131</v>
      </c>
      <c r="L398">
        <v>606.12799999999993</v>
      </c>
      <c r="M398">
        <v>704.8</v>
      </c>
      <c r="N398">
        <v>0</v>
      </c>
      <c r="O398">
        <v>0</v>
      </c>
      <c r="P398">
        <v>0</v>
      </c>
      <c r="Q398">
        <v>0</v>
      </c>
      <c r="R398">
        <v>5</v>
      </c>
      <c r="S398">
        <v>2025</v>
      </c>
      <c r="T398">
        <v>5</v>
      </c>
      <c r="U398">
        <v>2025</v>
      </c>
      <c r="V398">
        <v>45857</v>
      </c>
      <c r="W398" t="s">
        <v>154</v>
      </c>
      <c r="X398">
        <v>2025</v>
      </c>
      <c r="Y398" t="str">
        <f t="shared" si="30"/>
        <v>México</v>
      </c>
      <c r="Z398" t="str">
        <f t="shared" si="31"/>
        <v>Retail</v>
      </c>
      <c r="AA398" s="1">
        <f t="shared" si="32"/>
        <v>0.05</v>
      </c>
      <c r="AB398">
        <f t="shared" si="34"/>
        <v>0</v>
      </c>
      <c r="AC398" s="18">
        <f t="shared" si="33"/>
        <v>45595</v>
      </c>
    </row>
    <row r="399" spans="1:29">
      <c r="A399" t="s">
        <v>176</v>
      </c>
      <c r="B399">
        <v>332</v>
      </c>
      <c r="C399">
        <v>1</v>
      </c>
      <c r="D399" s="18">
        <v>45789</v>
      </c>
      <c r="E399" s="18">
        <v>45806</v>
      </c>
      <c r="F399" s="18">
        <v>45814</v>
      </c>
      <c r="G399" t="s">
        <v>45</v>
      </c>
      <c r="H399">
        <v>20</v>
      </c>
      <c r="J399">
        <v>447940.47</v>
      </c>
      <c r="K399" t="s">
        <v>178</v>
      </c>
      <c r="L399">
        <v>21501.14256</v>
      </c>
      <c r="M399">
        <v>25084.66632</v>
      </c>
      <c r="N399">
        <v>26803.51</v>
      </c>
      <c r="O399">
        <v>1286.5684799999999</v>
      </c>
      <c r="P399">
        <v>1500.99656</v>
      </c>
      <c r="Q399">
        <v>5.9837214529868218E-2</v>
      </c>
      <c r="R399">
        <v>5</v>
      </c>
      <c r="S399">
        <v>2025</v>
      </c>
      <c r="T399">
        <v>5</v>
      </c>
      <c r="U399">
        <v>2025</v>
      </c>
      <c r="V399">
        <v>45859</v>
      </c>
      <c r="W399" t="s">
        <v>154</v>
      </c>
      <c r="X399">
        <v>2025</v>
      </c>
      <c r="Y399" t="str">
        <f t="shared" si="30"/>
        <v>México</v>
      </c>
      <c r="Z399" t="str">
        <f t="shared" si="31"/>
        <v>IC</v>
      </c>
      <c r="AA399" s="1">
        <f t="shared" si="32"/>
        <v>0.75</v>
      </c>
      <c r="AB399">
        <f t="shared" si="34"/>
        <v>321.64211999999998</v>
      </c>
      <c r="AC399" s="18">
        <f t="shared" si="33"/>
        <v>45536</v>
      </c>
    </row>
    <row r="400" spans="1:29">
      <c r="A400" t="s">
        <v>176</v>
      </c>
      <c r="B400">
        <v>333</v>
      </c>
      <c r="C400">
        <v>0</v>
      </c>
      <c r="D400" s="18">
        <v>45790</v>
      </c>
      <c r="E400" s="18">
        <v>45780</v>
      </c>
      <c r="F400" s="18">
        <v>45781</v>
      </c>
      <c r="G400" t="s">
        <v>54</v>
      </c>
      <c r="H400">
        <v>20</v>
      </c>
      <c r="J400">
        <v>1221</v>
      </c>
      <c r="K400" t="s">
        <v>131</v>
      </c>
      <c r="L400">
        <v>1050.06</v>
      </c>
      <c r="M400">
        <v>1221</v>
      </c>
      <c r="N400">
        <v>0</v>
      </c>
      <c r="O400">
        <v>0</v>
      </c>
      <c r="P400">
        <v>0</v>
      </c>
      <c r="Q400">
        <v>0</v>
      </c>
      <c r="R400">
        <v>5</v>
      </c>
      <c r="S400">
        <v>2025</v>
      </c>
      <c r="T400">
        <v>5</v>
      </c>
      <c r="U400">
        <v>2025</v>
      </c>
      <c r="V400">
        <v>45826</v>
      </c>
      <c r="W400" t="s">
        <v>152</v>
      </c>
      <c r="X400">
        <v>2025</v>
      </c>
      <c r="Y400" t="str">
        <f t="shared" si="30"/>
        <v>México</v>
      </c>
      <c r="Z400" t="str">
        <f t="shared" si="31"/>
        <v>Retail</v>
      </c>
      <c r="AA400" s="1">
        <f t="shared" si="32"/>
        <v>0.05</v>
      </c>
      <c r="AB400">
        <f t="shared" si="34"/>
        <v>0</v>
      </c>
      <c r="AC400" s="18">
        <f t="shared" si="33"/>
        <v>45595</v>
      </c>
    </row>
    <row r="401" spans="1:29">
      <c r="A401" t="s">
        <v>176</v>
      </c>
      <c r="B401">
        <v>334</v>
      </c>
      <c r="C401">
        <v>0</v>
      </c>
      <c r="D401" s="18">
        <v>45790</v>
      </c>
      <c r="E401" s="18">
        <v>45787</v>
      </c>
      <c r="F401" s="18">
        <v>45787</v>
      </c>
      <c r="G401" t="s">
        <v>54</v>
      </c>
      <c r="H401">
        <v>20</v>
      </c>
      <c r="J401">
        <v>1630.2</v>
      </c>
      <c r="K401" t="s">
        <v>131</v>
      </c>
      <c r="L401">
        <v>1401.972</v>
      </c>
      <c r="M401">
        <v>1630.2</v>
      </c>
      <c r="N401">
        <v>0</v>
      </c>
      <c r="O401">
        <v>0</v>
      </c>
      <c r="P401">
        <v>0</v>
      </c>
      <c r="Q401">
        <v>0</v>
      </c>
      <c r="R401">
        <v>5</v>
      </c>
      <c r="S401">
        <v>2025</v>
      </c>
      <c r="T401">
        <v>5</v>
      </c>
      <c r="U401">
        <v>2025</v>
      </c>
      <c r="V401">
        <v>45832</v>
      </c>
      <c r="W401" t="s">
        <v>152</v>
      </c>
      <c r="X401">
        <v>2025</v>
      </c>
      <c r="Y401" t="str">
        <f t="shared" si="30"/>
        <v>México</v>
      </c>
      <c r="Z401" t="str">
        <f t="shared" si="31"/>
        <v>Retail</v>
      </c>
      <c r="AA401" s="1">
        <f t="shared" si="32"/>
        <v>0.05</v>
      </c>
      <c r="AB401">
        <f t="shared" si="34"/>
        <v>0</v>
      </c>
      <c r="AC401" s="18">
        <f t="shared" si="33"/>
        <v>45595</v>
      </c>
    </row>
    <row r="402" spans="1:29">
      <c r="A402" t="s">
        <v>176</v>
      </c>
      <c r="B402">
        <v>335</v>
      </c>
      <c r="C402">
        <v>0</v>
      </c>
      <c r="D402" s="18">
        <v>45790</v>
      </c>
      <c r="E402" s="18">
        <v>45782</v>
      </c>
      <c r="F402" s="18">
        <v>45782</v>
      </c>
      <c r="G402" t="s">
        <v>54</v>
      </c>
      <c r="H402">
        <v>20</v>
      </c>
      <c r="J402">
        <v>98</v>
      </c>
      <c r="K402" t="s">
        <v>131</v>
      </c>
      <c r="L402">
        <v>84.28</v>
      </c>
      <c r="M402">
        <v>98</v>
      </c>
      <c r="N402">
        <v>0</v>
      </c>
      <c r="O402">
        <v>0</v>
      </c>
      <c r="P402">
        <v>0</v>
      </c>
      <c r="Q402">
        <v>0</v>
      </c>
      <c r="R402">
        <v>5</v>
      </c>
      <c r="S402">
        <v>2025</v>
      </c>
      <c r="T402">
        <v>5</v>
      </c>
      <c r="U402">
        <v>2025</v>
      </c>
      <c r="V402">
        <v>45827</v>
      </c>
      <c r="W402" t="s">
        <v>152</v>
      </c>
      <c r="X402">
        <v>2025</v>
      </c>
      <c r="Y402" t="str">
        <f t="shared" si="30"/>
        <v>México</v>
      </c>
      <c r="Z402" t="str">
        <f t="shared" si="31"/>
        <v>Retail</v>
      </c>
      <c r="AA402" s="1">
        <f t="shared" si="32"/>
        <v>0.05</v>
      </c>
      <c r="AB402">
        <f t="shared" si="34"/>
        <v>0</v>
      </c>
      <c r="AC402" s="18">
        <f t="shared" si="33"/>
        <v>45595</v>
      </c>
    </row>
    <row r="403" spans="1:29">
      <c r="A403" t="s">
        <v>176</v>
      </c>
      <c r="B403">
        <v>336</v>
      </c>
      <c r="C403">
        <v>0</v>
      </c>
      <c r="D403" s="18">
        <v>45790</v>
      </c>
      <c r="E403" s="18">
        <v>45778</v>
      </c>
      <c r="F403" s="18">
        <v>45779</v>
      </c>
      <c r="G403" t="s">
        <v>54</v>
      </c>
      <c r="H403">
        <v>20</v>
      </c>
      <c r="J403">
        <v>428.8</v>
      </c>
      <c r="K403" t="s">
        <v>131</v>
      </c>
      <c r="L403">
        <v>368.76800000000003</v>
      </c>
      <c r="M403">
        <v>428.8</v>
      </c>
      <c r="N403">
        <v>0</v>
      </c>
      <c r="O403">
        <v>0</v>
      </c>
      <c r="P403">
        <v>0</v>
      </c>
      <c r="Q403">
        <v>0</v>
      </c>
      <c r="R403">
        <v>5</v>
      </c>
      <c r="S403">
        <v>2025</v>
      </c>
      <c r="T403">
        <v>5</v>
      </c>
      <c r="U403">
        <v>2025</v>
      </c>
      <c r="V403">
        <v>45824</v>
      </c>
      <c r="W403" t="s">
        <v>152</v>
      </c>
      <c r="X403">
        <v>2025</v>
      </c>
      <c r="Y403" t="str">
        <f t="shared" si="30"/>
        <v>México</v>
      </c>
      <c r="Z403" t="str">
        <f t="shared" si="31"/>
        <v>Retail</v>
      </c>
      <c r="AA403" s="1">
        <f t="shared" si="32"/>
        <v>0.05</v>
      </c>
      <c r="AB403">
        <f t="shared" si="34"/>
        <v>0</v>
      </c>
      <c r="AC403" s="18">
        <f t="shared" si="33"/>
        <v>45595</v>
      </c>
    </row>
    <row r="404" spans="1:29">
      <c r="A404" t="s">
        <v>176</v>
      </c>
      <c r="B404">
        <v>337</v>
      </c>
      <c r="C404">
        <v>0</v>
      </c>
      <c r="D404" s="18">
        <v>45790</v>
      </c>
      <c r="E404" s="18">
        <v>45839</v>
      </c>
      <c r="F404" s="18">
        <v>45839</v>
      </c>
      <c r="G404" t="s">
        <v>54</v>
      </c>
      <c r="H404">
        <v>20</v>
      </c>
      <c r="J404">
        <v>1012.3</v>
      </c>
      <c r="K404" t="s">
        <v>131</v>
      </c>
      <c r="L404">
        <v>870.57799999999997</v>
      </c>
      <c r="M404">
        <v>1012.3</v>
      </c>
      <c r="N404">
        <v>0</v>
      </c>
      <c r="O404">
        <v>0</v>
      </c>
      <c r="P404">
        <v>0</v>
      </c>
      <c r="Q404">
        <v>0</v>
      </c>
      <c r="R404">
        <v>5</v>
      </c>
      <c r="S404">
        <v>2025</v>
      </c>
      <c r="T404">
        <v>7</v>
      </c>
      <c r="U404">
        <v>2025</v>
      </c>
      <c r="V404">
        <v>45884</v>
      </c>
      <c r="W404" t="s">
        <v>160</v>
      </c>
      <c r="X404">
        <v>2025</v>
      </c>
      <c r="Y404" t="str">
        <f t="shared" si="30"/>
        <v>México</v>
      </c>
      <c r="Z404" t="str">
        <f t="shared" si="31"/>
        <v>Retail</v>
      </c>
      <c r="AA404" s="1">
        <f t="shared" si="32"/>
        <v>0.05</v>
      </c>
      <c r="AB404">
        <f t="shared" si="34"/>
        <v>0</v>
      </c>
      <c r="AC404" s="18">
        <f t="shared" si="33"/>
        <v>45595</v>
      </c>
    </row>
    <row r="405" spans="1:29">
      <c r="A405" t="s">
        <v>176</v>
      </c>
      <c r="B405">
        <v>338</v>
      </c>
      <c r="C405">
        <v>0</v>
      </c>
      <c r="D405" s="18">
        <v>45790</v>
      </c>
      <c r="E405" s="18">
        <v>45785</v>
      </c>
      <c r="F405" s="18">
        <v>45785</v>
      </c>
      <c r="G405" t="s">
        <v>54</v>
      </c>
      <c r="H405">
        <v>20</v>
      </c>
      <c r="J405">
        <v>296.3</v>
      </c>
      <c r="K405" t="s">
        <v>131</v>
      </c>
      <c r="L405">
        <v>254.81800000000001</v>
      </c>
      <c r="M405">
        <v>296.3</v>
      </c>
      <c r="N405">
        <v>0</v>
      </c>
      <c r="O405">
        <v>0</v>
      </c>
      <c r="P405">
        <v>0</v>
      </c>
      <c r="Q405">
        <v>0</v>
      </c>
      <c r="R405">
        <v>5</v>
      </c>
      <c r="S405">
        <v>2025</v>
      </c>
      <c r="T405">
        <v>5</v>
      </c>
      <c r="U405">
        <v>2025</v>
      </c>
      <c r="V405">
        <v>45830</v>
      </c>
      <c r="W405" t="s">
        <v>152</v>
      </c>
      <c r="X405">
        <v>2025</v>
      </c>
      <c r="Y405" t="str">
        <f t="shared" si="30"/>
        <v>México</v>
      </c>
      <c r="Z405" t="str">
        <f t="shared" si="31"/>
        <v>Retail</v>
      </c>
      <c r="AA405" s="1">
        <f t="shared" si="32"/>
        <v>0.05</v>
      </c>
      <c r="AB405">
        <f t="shared" si="34"/>
        <v>0</v>
      </c>
      <c r="AC405" s="18">
        <f t="shared" si="33"/>
        <v>45595</v>
      </c>
    </row>
    <row r="406" spans="1:29">
      <c r="A406" t="s">
        <v>176</v>
      </c>
      <c r="B406">
        <v>339</v>
      </c>
      <c r="C406">
        <v>0</v>
      </c>
      <c r="D406" s="18">
        <v>45790</v>
      </c>
      <c r="E406" s="18">
        <v>45786</v>
      </c>
      <c r="F406" s="18">
        <v>45786</v>
      </c>
      <c r="G406" t="s">
        <v>54</v>
      </c>
      <c r="H406">
        <v>20</v>
      </c>
      <c r="J406">
        <v>981.6</v>
      </c>
      <c r="K406" t="s">
        <v>131</v>
      </c>
      <c r="L406">
        <v>844.17600000000004</v>
      </c>
      <c r="M406">
        <v>981.6</v>
      </c>
      <c r="N406">
        <v>0</v>
      </c>
      <c r="O406">
        <v>0</v>
      </c>
      <c r="P406">
        <v>0</v>
      </c>
      <c r="Q406">
        <v>0</v>
      </c>
      <c r="R406">
        <v>5</v>
      </c>
      <c r="S406">
        <v>2025</v>
      </c>
      <c r="T406">
        <v>5</v>
      </c>
      <c r="U406">
        <v>2025</v>
      </c>
      <c r="V406">
        <v>45831</v>
      </c>
      <c r="W406" t="s">
        <v>152</v>
      </c>
      <c r="X406">
        <v>2025</v>
      </c>
      <c r="Y406" t="str">
        <f t="shared" si="30"/>
        <v>México</v>
      </c>
      <c r="Z406" t="str">
        <f t="shared" si="31"/>
        <v>Retail</v>
      </c>
      <c r="AA406" s="1">
        <f t="shared" si="32"/>
        <v>0.05</v>
      </c>
      <c r="AB406">
        <f t="shared" si="34"/>
        <v>0</v>
      </c>
      <c r="AC406" s="18">
        <f t="shared" si="33"/>
        <v>45595</v>
      </c>
    </row>
    <row r="407" spans="1:29">
      <c r="A407" t="s">
        <v>176</v>
      </c>
      <c r="B407">
        <v>340</v>
      </c>
      <c r="C407">
        <v>1</v>
      </c>
      <c r="D407" s="18">
        <v>45791</v>
      </c>
      <c r="E407" s="18">
        <v>45873</v>
      </c>
      <c r="F407" s="18">
        <v>45879</v>
      </c>
      <c r="G407" t="s">
        <v>49</v>
      </c>
      <c r="H407">
        <v>20</v>
      </c>
      <c r="I407" t="s">
        <v>182</v>
      </c>
      <c r="J407">
        <v>175373.05</v>
      </c>
      <c r="K407" t="s">
        <v>131</v>
      </c>
      <c r="L407">
        <v>150820.82299999997</v>
      </c>
      <c r="M407">
        <v>175373.05</v>
      </c>
      <c r="N407">
        <v>16038.14</v>
      </c>
      <c r="O407">
        <v>13792.8004</v>
      </c>
      <c r="P407">
        <v>16038.14</v>
      </c>
      <c r="Q407">
        <v>9.1451565676710325E-2</v>
      </c>
      <c r="R407">
        <v>5</v>
      </c>
      <c r="S407">
        <v>2025</v>
      </c>
      <c r="T407">
        <v>8</v>
      </c>
      <c r="U407">
        <v>2025</v>
      </c>
      <c r="V407">
        <v>45924</v>
      </c>
      <c r="W407" t="s">
        <v>153</v>
      </c>
      <c r="X407">
        <v>2025</v>
      </c>
      <c r="Y407" t="str">
        <f t="shared" si="30"/>
        <v>México</v>
      </c>
      <c r="Z407" t="str">
        <f t="shared" si="31"/>
        <v>Retail</v>
      </c>
      <c r="AA407" s="1">
        <f t="shared" si="32"/>
        <v>0</v>
      </c>
      <c r="AB407">
        <f t="shared" si="34"/>
        <v>13792.8004</v>
      </c>
      <c r="AC407" s="18">
        <f t="shared" si="33"/>
        <v>45552</v>
      </c>
    </row>
    <row r="408" spans="1:29">
      <c r="A408" t="s">
        <v>176</v>
      </c>
      <c r="B408">
        <v>341</v>
      </c>
      <c r="C408">
        <v>1</v>
      </c>
      <c r="D408" s="18">
        <v>45791</v>
      </c>
      <c r="E408" s="18">
        <v>45870</v>
      </c>
      <c r="F408" s="18">
        <v>45883</v>
      </c>
      <c r="G408" t="s">
        <v>24</v>
      </c>
      <c r="H408">
        <v>20</v>
      </c>
      <c r="I408" t="s">
        <v>149</v>
      </c>
      <c r="J408">
        <v>52130.1</v>
      </c>
      <c r="K408" t="s">
        <v>131</v>
      </c>
      <c r="L408">
        <v>44831.885999999999</v>
      </c>
      <c r="M408">
        <v>52130.1</v>
      </c>
      <c r="N408">
        <v>9259.58</v>
      </c>
      <c r="O408">
        <v>7963.2388000000001</v>
      </c>
      <c r="P408">
        <v>9259.58</v>
      </c>
      <c r="Q408">
        <v>0.17762444345972864</v>
      </c>
      <c r="R408">
        <v>5</v>
      </c>
      <c r="S408">
        <v>2025</v>
      </c>
      <c r="T408">
        <v>8</v>
      </c>
      <c r="U408">
        <v>2025</v>
      </c>
      <c r="V408">
        <v>45928</v>
      </c>
      <c r="W408" t="s">
        <v>153</v>
      </c>
      <c r="X408">
        <v>2025</v>
      </c>
      <c r="Y408" t="str">
        <f t="shared" si="30"/>
        <v>Madrid</v>
      </c>
      <c r="Z408" t="str">
        <f t="shared" si="31"/>
        <v>Retail</v>
      </c>
      <c r="AA408" s="1">
        <f t="shared" si="32"/>
        <v>7.0000000000000007E-2</v>
      </c>
      <c r="AB408">
        <f t="shared" si="34"/>
        <v>7405.8120840000001</v>
      </c>
      <c r="AC408" s="18">
        <f t="shared" si="33"/>
        <v>45733</v>
      </c>
    </row>
    <row r="409" spans="1:29">
      <c r="A409" t="s">
        <v>176</v>
      </c>
      <c r="B409">
        <v>342</v>
      </c>
      <c r="C409">
        <v>0</v>
      </c>
      <c r="D409" s="18">
        <v>45791</v>
      </c>
      <c r="E409" s="18">
        <v>45839</v>
      </c>
      <c r="F409" s="18">
        <v>45845</v>
      </c>
      <c r="G409" t="s">
        <v>51</v>
      </c>
      <c r="H409">
        <v>20</v>
      </c>
      <c r="I409" t="s">
        <v>183</v>
      </c>
      <c r="J409">
        <v>16401.41</v>
      </c>
      <c r="K409" t="s">
        <v>178</v>
      </c>
      <c r="L409">
        <v>787.26768000000004</v>
      </c>
      <c r="M409">
        <v>918.47896000000003</v>
      </c>
      <c r="N409">
        <v>1285.69</v>
      </c>
      <c r="O409">
        <v>61.713120000000004</v>
      </c>
      <c r="P409">
        <v>71.998640000000009</v>
      </c>
      <c r="Q409">
        <v>7.8388992165917437E-2</v>
      </c>
      <c r="R409">
        <v>5</v>
      </c>
      <c r="S409">
        <v>2025</v>
      </c>
      <c r="T409">
        <v>7</v>
      </c>
      <c r="U409">
        <v>2025</v>
      </c>
      <c r="V409">
        <v>45890</v>
      </c>
      <c r="W409" t="s">
        <v>160</v>
      </c>
      <c r="X409">
        <v>2025</v>
      </c>
      <c r="Y409" t="str">
        <f t="shared" si="30"/>
        <v>México</v>
      </c>
      <c r="Z409" t="str">
        <f t="shared" si="31"/>
        <v>Retail</v>
      </c>
      <c r="AA409" s="1">
        <f t="shared" si="32"/>
        <v>0</v>
      </c>
      <c r="AB409">
        <f t="shared" si="34"/>
        <v>61.713120000000004</v>
      </c>
      <c r="AC409" s="18">
        <f t="shared" si="33"/>
        <v>45552</v>
      </c>
    </row>
    <row r="410" spans="1:29">
      <c r="A410" t="s">
        <v>176</v>
      </c>
      <c r="B410">
        <v>343</v>
      </c>
      <c r="C410">
        <v>0</v>
      </c>
      <c r="D410" s="18">
        <v>45791</v>
      </c>
      <c r="E410" s="18">
        <v>45818</v>
      </c>
      <c r="F410" s="18">
        <v>45818</v>
      </c>
      <c r="G410" t="s">
        <v>54</v>
      </c>
      <c r="H410">
        <v>20</v>
      </c>
      <c r="J410">
        <v>198.6</v>
      </c>
      <c r="K410" t="s">
        <v>131</v>
      </c>
      <c r="L410">
        <v>170.79599999999999</v>
      </c>
      <c r="M410">
        <v>198.6</v>
      </c>
      <c r="N410">
        <v>0</v>
      </c>
      <c r="O410">
        <v>0</v>
      </c>
      <c r="P410">
        <v>0</v>
      </c>
      <c r="Q410">
        <v>0</v>
      </c>
      <c r="R410">
        <v>5</v>
      </c>
      <c r="S410">
        <v>2025</v>
      </c>
      <c r="T410">
        <v>6</v>
      </c>
      <c r="U410">
        <v>2025</v>
      </c>
      <c r="V410">
        <v>45863</v>
      </c>
      <c r="W410" t="s">
        <v>154</v>
      </c>
      <c r="X410">
        <v>2025</v>
      </c>
      <c r="Y410" t="str">
        <f t="shared" si="30"/>
        <v>México</v>
      </c>
      <c r="Z410" t="str">
        <f t="shared" si="31"/>
        <v>Retail</v>
      </c>
      <c r="AA410" s="1">
        <f t="shared" si="32"/>
        <v>0.05</v>
      </c>
      <c r="AB410">
        <f t="shared" si="34"/>
        <v>0</v>
      </c>
      <c r="AC410" s="18">
        <f t="shared" si="33"/>
        <v>45595</v>
      </c>
    </row>
    <row r="411" spans="1:29">
      <c r="A411" t="s">
        <v>176</v>
      </c>
      <c r="B411">
        <v>345</v>
      </c>
      <c r="C411">
        <v>0</v>
      </c>
      <c r="D411" s="18">
        <v>45792</v>
      </c>
      <c r="E411" s="18">
        <v>45704</v>
      </c>
      <c r="F411" s="18">
        <v>45705</v>
      </c>
      <c r="G411" t="s">
        <v>54</v>
      </c>
      <c r="H411">
        <v>20</v>
      </c>
      <c r="J411">
        <v>900</v>
      </c>
      <c r="K411" t="s">
        <v>151</v>
      </c>
      <c r="L411">
        <v>900</v>
      </c>
      <c r="M411">
        <v>1044</v>
      </c>
      <c r="N411">
        <v>81.75</v>
      </c>
      <c r="O411">
        <v>81.75</v>
      </c>
      <c r="P411">
        <v>94.83</v>
      </c>
      <c r="Q411">
        <v>9.0833333333333335E-2</v>
      </c>
      <c r="R411">
        <v>5</v>
      </c>
      <c r="S411">
        <v>2025</v>
      </c>
      <c r="T411">
        <v>2</v>
      </c>
      <c r="U411">
        <v>2025</v>
      </c>
      <c r="V411">
        <v>45750</v>
      </c>
      <c r="W411" t="s">
        <v>173</v>
      </c>
      <c r="X411">
        <v>2025</v>
      </c>
      <c r="Y411" t="str">
        <f t="shared" si="30"/>
        <v>México</v>
      </c>
      <c r="Z411" t="str">
        <f t="shared" si="31"/>
        <v>Retail</v>
      </c>
      <c r="AA411" s="1">
        <f t="shared" si="32"/>
        <v>0.05</v>
      </c>
      <c r="AB411">
        <f t="shared" si="34"/>
        <v>77.662499999999994</v>
      </c>
      <c r="AC411" s="18">
        <f t="shared" si="33"/>
        <v>45595</v>
      </c>
    </row>
    <row r="412" spans="1:29">
      <c r="A412" t="s">
        <v>176</v>
      </c>
      <c r="B412">
        <v>346</v>
      </c>
      <c r="C412">
        <v>1</v>
      </c>
      <c r="D412" s="18">
        <v>45792</v>
      </c>
      <c r="E412" s="18">
        <v>45799</v>
      </c>
      <c r="F412" s="18">
        <v>45805</v>
      </c>
      <c r="G412" t="s">
        <v>49</v>
      </c>
      <c r="H412">
        <v>20</v>
      </c>
      <c r="I412" t="s">
        <v>182</v>
      </c>
      <c r="J412">
        <v>7100</v>
      </c>
      <c r="K412" t="s">
        <v>131</v>
      </c>
      <c r="L412">
        <v>6106</v>
      </c>
      <c r="M412">
        <v>7100</v>
      </c>
      <c r="N412">
        <v>805.58</v>
      </c>
      <c r="O412">
        <v>692.79880000000003</v>
      </c>
      <c r="P412">
        <v>805.58</v>
      </c>
      <c r="Q412">
        <v>0.11346197183098591</v>
      </c>
      <c r="R412">
        <v>5</v>
      </c>
      <c r="S412">
        <v>2025</v>
      </c>
      <c r="T412">
        <v>5</v>
      </c>
      <c r="U412">
        <v>2025</v>
      </c>
      <c r="V412">
        <v>45850</v>
      </c>
      <c r="W412" t="s">
        <v>154</v>
      </c>
      <c r="X412">
        <v>2025</v>
      </c>
      <c r="Y412" t="str">
        <f t="shared" si="30"/>
        <v>México</v>
      </c>
      <c r="Z412" t="str">
        <f t="shared" si="31"/>
        <v>Retail</v>
      </c>
      <c r="AA412" s="1">
        <f t="shared" si="32"/>
        <v>0</v>
      </c>
      <c r="AB412">
        <f t="shared" si="34"/>
        <v>692.79880000000003</v>
      </c>
      <c r="AC412" s="18">
        <f t="shared" si="33"/>
        <v>45552</v>
      </c>
    </row>
    <row r="413" spans="1:29">
      <c r="A413" t="s">
        <v>176</v>
      </c>
      <c r="B413">
        <v>347</v>
      </c>
      <c r="C413">
        <v>1</v>
      </c>
      <c r="D413" s="18">
        <v>45792</v>
      </c>
      <c r="E413" s="18">
        <v>45794</v>
      </c>
      <c r="F413" s="18">
        <v>45815</v>
      </c>
      <c r="G413" t="s">
        <v>49</v>
      </c>
      <c r="H413">
        <v>20</v>
      </c>
      <c r="J413">
        <v>9995.19</v>
      </c>
      <c r="K413" t="s">
        <v>131</v>
      </c>
      <c r="L413">
        <v>8595.8634000000002</v>
      </c>
      <c r="M413">
        <v>9995.19</v>
      </c>
      <c r="N413">
        <v>2008.11</v>
      </c>
      <c r="O413">
        <v>1726.9745999999998</v>
      </c>
      <c r="P413">
        <v>2008.11</v>
      </c>
      <c r="Q413">
        <v>0.20090763657319169</v>
      </c>
      <c r="R413">
        <v>5</v>
      </c>
      <c r="S413">
        <v>2025</v>
      </c>
      <c r="T413">
        <v>5</v>
      </c>
      <c r="U413">
        <v>2025</v>
      </c>
      <c r="V413">
        <v>45860</v>
      </c>
      <c r="W413" t="s">
        <v>154</v>
      </c>
      <c r="X413">
        <v>2025</v>
      </c>
      <c r="Y413" t="str">
        <f t="shared" si="30"/>
        <v>México</v>
      </c>
      <c r="Z413" t="str">
        <f t="shared" si="31"/>
        <v>Retail</v>
      </c>
      <c r="AA413" s="1">
        <f t="shared" si="32"/>
        <v>0</v>
      </c>
      <c r="AB413">
        <f t="shared" si="34"/>
        <v>1726.9745999999998</v>
      </c>
      <c r="AC413" s="18">
        <f t="shared" si="33"/>
        <v>45552</v>
      </c>
    </row>
    <row r="414" spans="1:29">
      <c r="A414" t="s">
        <v>176</v>
      </c>
      <c r="B414">
        <v>348</v>
      </c>
      <c r="C414">
        <v>1</v>
      </c>
      <c r="D414" s="18">
        <v>45793</v>
      </c>
      <c r="E414" s="18">
        <v>45799</v>
      </c>
      <c r="F414" s="18">
        <v>45802</v>
      </c>
      <c r="G414" t="s">
        <v>46</v>
      </c>
      <c r="H414">
        <v>20</v>
      </c>
      <c r="J414">
        <v>3045</v>
      </c>
      <c r="K414" t="s">
        <v>131</v>
      </c>
      <c r="L414">
        <v>2618.6999999999998</v>
      </c>
      <c r="M414">
        <v>3045</v>
      </c>
      <c r="N414">
        <v>429.35</v>
      </c>
      <c r="O414">
        <v>369.24099999999999</v>
      </c>
      <c r="P414">
        <v>429.35</v>
      </c>
      <c r="Q414">
        <v>0.14100164203612481</v>
      </c>
      <c r="R414">
        <v>5</v>
      </c>
      <c r="S414">
        <v>2025</v>
      </c>
      <c r="T414">
        <v>5</v>
      </c>
      <c r="U414">
        <v>2025</v>
      </c>
      <c r="V414">
        <v>45847</v>
      </c>
      <c r="W414" t="s">
        <v>154</v>
      </c>
      <c r="X414">
        <v>2025</v>
      </c>
      <c r="Y414" t="str">
        <f t="shared" si="30"/>
        <v>México</v>
      </c>
      <c r="Z414" t="str">
        <f t="shared" si="31"/>
        <v>IC</v>
      </c>
      <c r="AA414" s="1">
        <f t="shared" si="32"/>
        <v>0.5</v>
      </c>
      <c r="AB414">
        <f t="shared" si="34"/>
        <v>184.62049999999999</v>
      </c>
      <c r="AC414" s="18">
        <f t="shared" si="33"/>
        <v>45695</v>
      </c>
    </row>
    <row r="415" spans="1:29">
      <c r="A415" t="s">
        <v>176</v>
      </c>
      <c r="B415">
        <v>349</v>
      </c>
      <c r="C415">
        <v>1</v>
      </c>
      <c r="D415" s="18">
        <v>45793</v>
      </c>
      <c r="E415" s="18">
        <v>45794</v>
      </c>
      <c r="F415" s="18">
        <v>45802</v>
      </c>
      <c r="G415" t="s">
        <v>45</v>
      </c>
      <c r="H415">
        <v>20</v>
      </c>
      <c r="J415">
        <v>2457.91</v>
      </c>
      <c r="K415" t="s">
        <v>131</v>
      </c>
      <c r="L415">
        <v>2113.8026</v>
      </c>
      <c r="M415">
        <v>2457.91</v>
      </c>
      <c r="N415">
        <v>1.91</v>
      </c>
      <c r="O415">
        <v>1.6425999999999998</v>
      </c>
      <c r="P415">
        <v>1.91</v>
      </c>
      <c r="Q415">
        <v>7.7708296886379075E-4</v>
      </c>
      <c r="R415">
        <v>5</v>
      </c>
      <c r="S415">
        <v>2025</v>
      </c>
      <c r="T415">
        <v>5</v>
      </c>
      <c r="U415">
        <v>2025</v>
      </c>
      <c r="V415">
        <v>45847</v>
      </c>
      <c r="W415" t="s">
        <v>154</v>
      </c>
      <c r="X415">
        <v>2025</v>
      </c>
      <c r="Y415" t="str">
        <f t="shared" si="30"/>
        <v>México</v>
      </c>
      <c r="Z415" t="str">
        <f t="shared" si="31"/>
        <v>IC</v>
      </c>
      <c r="AA415" s="1">
        <f t="shared" si="32"/>
        <v>0.75</v>
      </c>
      <c r="AB415">
        <f t="shared" si="34"/>
        <v>0.41064999999999996</v>
      </c>
      <c r="AC415" s="18">
        <f t="shared" si="33"/>
        <v>45536</v>
      </c>
    </row>
    <row r="416" spans="1:29">
      <c r="A416" t="s">
        <v>176</v>
      </c>
      <c r="B416">
        <v>350</v>
      </c>
      <c r="C416">
        <v>1</v>
      </c>
      <c r="D416" s="18">
        <v>45793</v>
      </c>
      <c r="E416" s="18">
        <v>45793</v>
      </c>
      <c r="F416" s="18">
        <v>45824</v>
      </c>
      <c r="G416" t="s">
        <v>43</v>
      </c>
      <c r="H416">
        <v>20</v>
      </c>
      <c r="J416">
        <v>14729.27</v>
      </c>
      <c r="K416" t="s">
        <v>131</v>
      </c>
      <c r="L416">
        <v>12667.172200000001</v>
      </c>
      <c r="M416">
        <v>14729.27</v>
      </c>
      <c r="N416">
        <v>718.64</v>
      </c>
      <c r="O416">
        <v>618.03039999999999</v>
      </c>
      <c r="P416">
        <v>718.64</v>
      </c>
      <c r="Q416">
        <v>4.8789926452566891E-2</v>
      </c>
      <c r="R416">
        <v>5</v>
      </c>
      <c r="S416">
        <v>2025</v>
      </c>
      <c r="T416">
        <v>5</v>
      </c>
      <c r="U416">
        <v>2025</v>
      </c>
      <c r="V416">
        <v>45869</v>
      </c>
      <c r="W416" t="s">
        <v>154</v>
      </c>
      <c r="X416">
        <v>2025</v>
      </c>
      <c r="Y416" t="str">
        <f t="shared" si="30"/>
        <v>México</v>
      </c>
      <c r="Z416" t="str">
        <f t="shared" si="31"/>
        <v>IC</v>
      </c>
      <c r="AA416" s="1">
        <f t="shared" si="32"/>
        <v>0.5</v>
      </c>
      <c r="AB416">
        <f t="shared" si="34"/>
        <v>309.01519999999999</v>
      </c>
      <c r="AC416" s="18">
        <f t="shared" si="33"/>
        <v>45624</v>
      </c>
    </row>
    <row r="417" spans="1:29">
      <c r="A417" t="s">
        <v>176</v>
      </c>
      <c r="B417">
        <v>351</v>
      </c>
      <c r="C417">
        <v>1</v>
      </c>
      <c r="D417" s="18">
        <v>45793</v>
      </c>
      <c r="E417" s="18">
        <v>45793</v>
      </c>
      <c r="F417" s="18">
        <v>45793</v>
      </c>
      <c r="G417" t="s">
        <v>49</v>
      </c>
      <c r="H417">
        <v>20</v>
      </c>
      <c r="J417">
        <v>2611.75</v>
      </c>
      <c r="K417" t="s">
        <v>131</v>
      </c>
      <c r="L417">
        <v>2246.105</v>
      </c>
      <c r="M417">
        <v>2611.75</v>
      </c>
      <c r="N417">
        <v>35</v>
      </c>
      <c r="O417">
        <v>30.099999999999998</v>
      </c>
      <c r="P417">
        <v>35</v>
      </c>
      <c r="Q417">
        <v>1.3400976356848854E-2</v>
      </c>
      <c r="R417">
        <v>5</v>
      </c>
      <c r="S417">
        <v>2025</v>
      </c>
      <c r="T417">
        <v>5</v>
      </c>
      <c r="U417">
        <v>2025</v>
      </c>
      <c r="V417">
        <v>45838</v>
      </c>
      <c r="W417" t="s">
        <v>152</v>
      </c>
      <c r="X417">
        <v>2025</v>
      </c>
      <c r="Y417" t="str">
        <f t="shared" si="30"/>
        <v>México</v>
      </c>
      <c r="Z417" t="str">
        <f t="shared" si="31"/>
        <v>Retail</v>
      </c>
      <c r="AA417" s="1">
        <f t="shared" si="32"/>
        <v>0</v>
      </c>
      <c r="AB417">
        <f t="shared" si="34"/>
        <v>30.099999999999998</v>
      </c>
      <c r="AC417" s="18">
        <f t="shared" si="33"/>
        <v>45552</v>
      </c>
    </row>
    <row r="418" spans="1:29">
      <c r="A418" t="s">
        <v>176</v>
      </c>
      <c r="B418">
        <v>352</v>
      </c>
      <c r="C418">
        <v>1</v>
      </c>
      <c r="D418" s="18">
        <v>45793</v>
      </c>
      <c r="E418" s="18">
        <v>45821</v>
      </c>
      <c r="F418" s="18">
        <v>45824</v>
      </c>
      <c r="G418" t="s">
        <v>49</v>
      </c>
      <c r="H418">
        <v>20</v>
      </c>
      <c r="J418">
        <v>9109.86</v>
      </c>
      <c r="K418" t="s">
        <v>131</v>
      </c>
      <c r="L418">
        <v>7834.4796000000006</v>
      </c>
      <c r="M418">
        <v>9109.86</v>
      </c>
      <c r="N418">
        <v>517.96</v>
      </c>
      <c r="O418">
        <v>445.44560000000001</v>
      </c>
      <c r="P418">
        <v>517.96</v>
      </c>
      <c r="Q418">
        <v>5.6857075739912576E-2</v>
      </c>
      <c r="R418">
        <v>5</v>
      </c>
      <c r="S418">
        <v>2025</v>
      </c>
      <c r="T418">
        <v>6</v>
      </c>
      <c r="U418">
        <v>2025</v>
      </c>
      <c r="V418">
        <v>45869</v>
      </c>
      <c r="W418" t="s">
        <v>154</v>
      </c>
      <c r="X418">
        <v>2025</v>
      </c>
      <c r="Y418" t="str">
        <f t="shared" si="30"/>
        <v>México</v>
      </c>
      <c r="Z418" t="str">
        <f t="shared" si="31"/>
        <v>Retail</v>
      </c>
      <c r="AA418" s="1">
        <f t="shared" si="32"/>
        <v>0</v>
      </c>
      <c r="AB418">
        <f t="shared" si="34"/>
        <v>445.44560000000001</v>
      </c>
      <c r="AC418" s="18">
        <f t="shared" si="33"/>
        <v>45552</v>
      </c>
    </row>
    <row r="419" spans="1:29">
      <c r="A419" t="s">
        <v>176</v>
      </c>
      <c r="B419">
        <v>353</v>
      </c>
      <c r="C419">
        <v>1</v>
      </c>
      <c r="D419" s="18">
        <v>45796</v>
      </c>
      <c r="E419" s="18">
        <v>45804</v>
      </c>
      <c r="F419" s="18">
        <v>45805</v>
      </c>
      <c r="G419" t="s">
        <v>49</v>
      </c>
      <c r="H419">
        <v>21</v>
      </c>
      <c r="I419" t="s">
        <v>177</v>
      </c>
      <c r="J419">
        <v>7328.61</v>
      </c>
      <c r="K419" t="s">
        <v>131</v>
      </c>
      <c r="L419">
        <v>6302.6045999999997</v>
      </c>
      <c r="M419">
        <v>7328.61</v>
      </c>
      <c r="N419">
        <v>630.08000000000004</v>
      </c>
      <c r="O419">
        <v>541.86880000000008</v>
      </c>
      <c r="P419">
        <v>630.08000000000004</v>
      </c>
      <c r="Q419">
        <v>8.5975375958060277E-2</v>
      </c>
      <c r="R419">
        <v>5</v>
      </c>
      <c r="S419">
        <v>2025</v>
      </c>
      <c r="T419">
        <v>5</v>
      </c>
      <c r="U419">
        <v>2025</v>
      </c>
      <c r="V419">
        <v>45850</v>
      </c>
      <c r="W419" t="s">
        <v>154</v>
      </c>
      <c r="X419">
        <v>2025</v>
      </c>
      <c r="Y419" t="str">
        <f t="shared" si="30"/>
        <v>México</v>
      </c>
      <c r="Z419" t="str">
        <f t="shared" si="31"/>
        <v>Retail</v>
      </c>
      <c r="AA419" s="1">
        <f t="shared" si="32"/>
        <v>0</v>
      </c>
      <c r="AB419">
        <f t="shared" si="34"/>
        <v>541.86880000000008</v>
      </c>
      <c r="AC419" s="18">
        <f t="shared" si="33"/>
        <v>45552</v>
      </c>
    </row>
    <row r="420" spans="1:29">
      <c r="A420" t="s">
        <v>176</v>
      </c>
      <c r="B420">
        <v>354</v>
      </c>
      <c r="C420">
        <v>1</v>
      </c>
      <c r="D420" s="18">
        <v>45796</v>
      </c>
      <c r="E420" s="18">
        <v>45799</v>
      </c>
      <c r="F420" s="18">
        <v>45799</v>
      </c>
      <c r="G420" t="s">
        <v>49</v>
      </c>
      <c r="H420">
        <v>21</v>
      </c>
      <c r="J420">
        <v>3154.96</v>
      </c>
      <c r="K420" t="s">
        <v>131</v>
      </c>
      <c r="L420">
        <v>2713.2656000000002</v>
      </c>
      <c r="M420">
        <v>3154.96</v>
      </c>
      <c r="N420">
        <v>70</v>
      </c>
      <c r="O420">
        <v>60.199999999999996</v>
      </c>
      <c r="P420">
        <v>70</v>
      </c>
      <c r="Q420">
        <v>2.2187286051170218E-2</v>
      </c>
      <c r="R420">
        <v>5</v>
      </c>
      <c r="S420">
        <v>2025</v>
      </c>
      <c r="T420">
        <v>5</v>
      </c>
      <c r="U420">
        <v>2025</v>
      </c>
      <c r="V420">
        <v>45844</v>
      </c>
      <c r="W420" t="s">
        <v>154</v>
      </c>
      <c r="X420">
        <v>2025</v>
      </c>
      <c r="Y420" t="str">
        <f t="shared" si="30"/>
        <v>México</v>
      </c>
      <c r="Z420" t="str">
        <f t="shared" si="31"/>
        <v>Retail</v>
      </c>
      <c r="AA420" s="1">
        <f t="shared" si="32"/>
        <v>0</v>
      </c>
      <c r="AB420">
        <f t="shared" si="34"/>
        <v>60.199999999999996</v>
      </c>
      <c r="AC420" s="18">
        <f t="shared" si="33"/>
        <v>45552</v>
      </c>
    </row>
    <row r="421" spans="1:29">
      <c r="A421" t="s">
        <v>176</v>
      </c>
      <c r="B421">
        <v>355</v>
      </c>
      <c r="C421">
        <v>1</v>
      </c>
      <c r="D421" s="18">
        <v>45796</v>
      </c>
      <c r="E421" s="18">
        <v>45823</v>
      </c>
      <c r="F421" s="18">
        <v>45860</v>
      </c>
      <c r="G421" t="s">
        <v>45</v>
      </c>
      <c r="H421">
        <v>21</v>
      </c>
      <c r="J421">
        <v>164275.12</v>
      </c>
      <c r="K421" t="s">
        <v>131</v>
      </c>
      <c r="L421">
        <v>141276.60319999998</v>
      </c>
      <c r="M421">
        <v>164275.12</v>
      </c>
      <c r="N421">
        <v>34429.94</v>
      </c>
      <c r="O421">
        <v>29609.7484</v>
      </c>
      <c r="P421">
        <v>34429.94</v>
      </c>
      <c r="Q421">
        <v>0.20958706345793571</v>
      </c>
      <c r="R421">
        <v>5</v>
      </c>
      <c r="S421">
        <v>2025</v>
      </c>
      <c r="T421">
        <v>6</v>
      </c>
      <c r="U421">
        <v>2025</v>
      </c>
      <c r="V421">
        <v>45905</v>
      </c>
      <c r="W421" t="s">
        <v>153</v>
      </c>
      <c r="X421">
        <v>2025</v>
      </c>
      <c r="Y421" t="str">
        <f t="shared" si="30"/>
        <v>México</v>
      </c>
      <c r="Z421" t="str">
        <f t="shared" si="31"/>
        <v>IC</v>
      </c>
      <c r="AA421" s="1">
        <f t="shared" si="32"/>
        <v>0.75</v>
      </c>
      <c r="AB421">
        <f t="shared" si="34"/>
        <v>7402.4370999999992</v>
      </c>
      <c r="AC421" s="18">
        <f t="shared" si="33"/>
        <v>45536</v>
      </c>
    </row>
    <row r="422" spans="1:29">
      <c r="A422" t="s">
        <v>176</v>
      </c>
      <c r="B422">
        <v>356</v>
      </c>
      <c r="C422">
        <v>1</v>
      </c>
      <c r="D422" s="18">
        <v>45796</v>
      </c>
      <c r="E422" s="18">
        <v>45791</v>
      </c>
      <c r="F422" s="18">
        <v>45799</v>
      </c>
      <c r="G422" t="s">
        <v>49</v>
      </c>
      <c r="H422">
        <v>21</v>
      </c>
      <c r="J422">
        <v>6906.08</v>
      </c>
      <c r="K422" t="s">
        <v>131</v>
      </c>
      <c r="L422">
        <v>5939.2287999999999</v>
      </c>
      <c r="M422">
        <v>6906.08</v>
      </c>
      <c r="N422">
        <v>553.36</v>
      </c>
      <c r="O422">
        <v>475.88960000000003</v>
      </c>
      <c r="P422">
        <v>553.36</v>
      </c>
      <c r="Q422">
        <v>8.0126497231425065E-2</v>
      </c>
      <c r="R422">
        <v>5</v>
      </c>
      <c r="S422">
        <v>2025</v>
      </c>
      <c r="T422">
        <v>5</v>
      </c>
      <c r="U422">
        <v>2025</v>
      </c>
      <c r="V422">
        <v>45844</v>
      </c>
      <c r="W422" t="s">
        <v>154</v>
      </c>
      <c r="X422">
        <v>2025</v>
      </c>
      <c r="Y422" t="str">
        <f t="shared" si="30"/>
        <v>México</v>
      </c>
      <c r="Z422" t="str">
        <f t="shared" si="31"/>
        <v>Retail</v>
      </c>
      <c r="AA422" s="1">
        <f t="shared" si="32"/>
        <v>0</v>
      </c>
      <c r="AB422">
        <f t="shared" si="34"/>
        <v>475.88960000000003</v>
      </c>
      <c r="AC422" s="18">
        <f t="shared" si="33"/>
        <v>45552</v>
      </c>
    </row>
    <row r="423" spans="1:29">
      <c r="A423" t="s">
        <v>176</v>
      </c>
      <c r="B423">
        <v>357</v>
      </c>
      <c r="C423">
        <v>1</v>
      </c>
      <c r="D423" s="18">
        <v>45797</v>
      </c>
      <c r="E423" s="18">
        <v>45803</v>
      </c>
      <c r="F423" s="18">
        <v>45807</v>
      </c>
      <c r="G423" t="s">
        <v>49</v>
      </c>
      <c r="H423">
        <v>21</v>
      </c>
      <c r="J423">
        <v>2597.52</v>
      </c>
      <c r="K423" t="s">
        <v>131</v>
      </c>
      <c r="L423">
        <v>2233.8672000000001</v>
      </c>
      <c r="M423">
        <v>2597.52</v>
      </c>
      <c r="N423">
        <v>110.8</v>
      </c>
      <c r="O423">
        <v>95.287999999999997</v>
      </c>
      <c r="P423">
        <v>110.8</v>
      </c>
      <c r="Q423">
        <v>4.265607194554806E-2</v>
      </c>
      <c r="R423">
        <v>5</v>
      </c>
      <c r="S423">
        <v>2025</v>
      </c>
      <c r="T423">
        <v>5</v>
      </c>
      <c r="U423">
        <v>2025</v>
      </c>
      <c r="V423">
        <v>45852</v>
      </c>
      <c r="W423" t="s">
        <v>154</v>
      </c>
      <c r="X423">
        <v>2025</v>
      </c>
      <c r="Y423" t="str">
        <f t="shared" si="30"/>
        <v>México</v>
      </c>
      <c r="Z423" t="str">
        <f t="shared" si="31"/>
        <v>Retail</v>
      </c>
      <c r="AA423" s="1">
        <f t="shared" si="32"/>
        <v>0</v>
      </c>
      <c r="AB423">
        <f t="shared" si="34"/>
        <v>95.287999999999997</v>
      </c>
      <c r="AC423" s="18">
        <f t="shared" si="33"/>
        <v>45552</v>
      </c>
    </row>
    <row r="424" spans="1:29">
      <c r="A424" t="s">
        <v>176</v>
      </c>
      <c r="B424">
        <v>358</v>
      </c>
      <c r="C424">
        <v>0</v>
      </c>
      <c r="D424" s="18">
        <v>45797</v>
      </c>
      <c r="E424" s="18">
        <v>45787</v>
      </c>
      <c r="F424" s="18">
        <v>45787</v>
      </c>
      <c r="G424" t="s">
        <v>49</v>
      </c>
      <c r="H424">
        <v>21</v>
      </c>
      <c r="J424">
        <v>353.7</v>
      </c>
      <c r="K424" t="s">
        <v>131</v>
      </c>
      <c r="L424">
        <v>304.18199999999996</v>
      </c>
      <c r="M424">
        <v>353.7</v>
      </c>
      <c r="N424">
        <v>0</v>
      </c>
      <c r="O424">
        <v>0</v>
      </c>
      <c r="P424">
        <v>0</v>
      </c>
      <c r="Q424">
        <v>0</v>
      </c>
      <c r="R424">
        <v>5</v>
      </c>
      <c r="S424">
        <v>2025</v>
      </c>
      <c r="T424">
        <v>5</v>
      </c>
      <c r="U424">
        <v>2025</v>
      </c>
      <c r="V424">
        <v>45832</v>
      </c>
      <c r="W424" t="s">
        <v>152</v>
      </c>
      <c r="X424">
        <v>2025</v>
      </c>
      <c r="Y424" t="str">
        <f t="shared" si="30"/>
        <v>México</v>
      </c>
      <c r="Z424" t="str">
        <f t="shared" si="31"/>
        <v>Retail</v>
      </c>
      <c r="AA424" s="1">
        <f t="shared" si="32"/>
        <v>0</v>
      </c>
      <c r="AB424">
        <f t="shared" si="34"/>
        <v>0</v>
      </c>
      <c r="AC424" s="18">
        <f t="shared" si="33"/>
        <v>45552</v>
      </c>
    </row>
    <row r="425" spans="1:29">
      <c r="A425" t="s">
        <v>176</v>
      </c>
      <c r="B425">
        <v>359</v>
      </c>
      <c r="C425">
        <v>0</v>
      </c>
      <c r="D425" s="18">
        <v>45799</v>
      </c>
      <c r="E425" s="18">
        <v>45850</v>
      </c>
      <c r="F425" s="18">
        <v>45864</v>
      </c>
      <c r="G425" t="s">
        <v>29</v>
      </c>
      <c r="H425">
        <v>21</v>
      </c>
      <c r="I425" t="s">
        <v>191</v>
      </c>
      <c r="J425">
        <v>25630.240000000002</v>
      </c>
      <c r="K425" t="s">
        <v>151</v>
      </c>
      <c r="L425">
        <v>25630.240000000002</v>
      </c>
      <c r="M425">
        <v>29731.078399999999</v>
      </c>
      <c r="N425">
        <v>4517.08</v>
      </c>
      <c r="O425">
        <v>4517.08</v>
      </c>
      <c r="P425">
        <v>5239.8127999999997</v>
      </c>
      <c r="Q425">
        <v>0.17624025370031648</v>
      </c>
      <c r="R425">
        <v>5</v>
      </c>
      <c r="S425">
        <v>2025</v>
      </c>
      <c r="T425">
        <v>7</v>
      </c>
      <c r="U425">
        <v>2025</v>
      </c>
      <c r="V425">
        <v>45909</v>
      </c>
      <c r="W425" t="s">
        <v>153</v>
      </c>
      <c r="X425">
        <v>2025</v>
      </c>
      <c r="Y425" t="str">
        <f t="shared" si="30"/>
        <v>Madrid</v>
      </c>
      <c r="Z425" t="str">
        <f t="shared" si="31"/>
        <v>Retail</v>
      </c>
      <c r="AA425" s="1">
        <f t="shared" si="32"/>
        <v>7.0000000000000007E-2</v>
      </c>
      <c r="AB425">
        <f t="shared" si="34"/>
        <v>4200.8843999999999</v>
      </c>
      <c r="AC425" s="18">
        <f t="shared" si="33"/>
        <v>45733</v>
      </c>
    </row>
    <row r="426" spans="1:29">
      <c r="A426" t="s">
        <v>176</v>
      </c>
      <c r="B426">
        <v>360</v>
      </c>
      <c r="C426">
        <v>0</v>
      </c>
      <c r="D426" s="18">
        <v>45799</v>
      </c>
      <c r="E426" s="18">
        <v>45877</v>
      </c>
      <c r="F426" s="18">
        <v>45888</v>
      </c>
      <c r="G426" t="s">
        <v>49</v>
      </c>
      <c r="H426">
        <v>21</v>
      </c>
      <c r="I426" t="s">
        <v>188</v>
      </c>
      <c r="J426">
        <v>2292.54</v>
      </c>
      <c r="K426" t="s">
        <v>131</v>
      </c>
      <c r="L426">
        <v>1971.5844</v>
      </c>
      <c r="M426">
        <v>2292.54</v>
      </c>
      <c r="N426">
        <v>0</v>
      </c>
      <c r="O426">
        <v>0</v>
      </c>
      <c r="P426">
        <v>0</v>
      </c>
      <c r="Q426">
        <v>0</v>
      </c>
      <c r="R426">
        <v>5</v>
      </c>
      <c r="S426">
        <v>2025</v>
      </c>
      <c r="T426">
        <v>8</v>
      </c>
      <c r="U426">
        <v>2025</v>
      </c>
      <c r="V426">
        <v>45933</v>
      </c>
      <c r="W426" t="s">
        <v>161</v>
      </c>
      <c r="X426">
        <v>2025</v>
      </c>
      <c r="Y426" t="str">
        <f t="shared" si="30"/>
        <v>México</v>
      </c>
      <c r="Z426" t="str">
        <f t="shared" si="31"/>
        <v>Retail</v>
      </c>
      <c r="AA426" s="1">
        <f t="shared" si="32"/>
        <v>0</v>
      </c>
      <c r="AB426">
        <f t="shared" si="34"/>
        <v>0</v>
      </c>
      <c r="AC426" s="18">
        <f t="shared" si="33"/>
        <v>45552</v>
      </c>
    </row>
    <row r="427" spans="1:29">
      <c r="A427" t="s">
        <v>176</v>
      </c>
      <c r="B427">
        <v>361</v>
      </c>
      <c r="C427">
        <v>1</v>
      </c>
      <c r="D427" s="18">
        <v>45799</v>
      </c>
      <c r="E427" s="18">
        <v>45825</v>
      </c>
      <c r="F427" s="18">
        <v>45845</v>
      </c>
      <c r="G427" t="s">
        <v>49</v>
      </c>
      <c r="H427">
        <v>21</v>
      </c>
      <c r="J427">
        <v>7124.67</v>
      </c>
      <c r="K427" t="s">
        <v>131</v>
      </c>
      <c r="L427">
        <v>6127.2161999999998</v>
      </c>
      <c r="M427">
        <v>7124.67</v>
      </c>
      <c r="N427">
        <v>218</v>
      </c>
      <c r="O427">
        <v>187.48</v>
      </c>
      <c r="P427">
        <v>218</v>
      </c>
      <c r="Q427">
        <v>3.0597908394353703E-2</v>
      </c>
      <c r="R427">
        <v>5</v>
      </c>
      <c r="S427">
        <v>2025</v>
      </c>
      <c r="T427">
        <v>6</v>
      </c>
      <c r="U427">
        <v>2025</v>
      </c>
      <c r="V427">
        <v>45890</v>
      </c>
      <c r="W427" t="s">
        <v>160</v>
      </c>
      <c r="X427">
        <v>2025</v>
      </c>
      <c r="Y427" t="str">
        <f t="shared" si="30"/>
        <v>México</v>
      </c>
      <c r="Z427" t="str">
        <f t="shared" si="31"/>
        <v>Retail</v>
      </c>
      <c r="AA427" s="1">
        <f t="shared" si="32"/>
        <v>0</v>
      </c>
      <c r="AB427">
        <f t="shared" si="34"/>
        <v>187.48</v>
      </c>
      <c r="AC427" s="18">
        <f t="shared" si="33"/>
        <v>45552</v>
      </c>
    </row>
    <row r="428" spans="1:29">
      <c r="A428" t="s">
        <v>176</v>
      </c>
      <c r="B428">
        <v>362</v>
      </c>
      <c r="C428">
        <v>0</v>
      </c>
      <c r="D428" s="18">
        <v>45799</v>
      </c>
      <c r="E428" s="18">
        <v>45858</v>
      </c>
      <c r="F428" s="18">
        <v>45858</v>
      </c>
      <c r="G428" t="s">
        <v>54</v>
      </c>
      <c r="H428">
        <v>21</v>
      </c>
      <c r="I428" t="s">
        <v>149</v>
      </c>
      <c r="J428">
        <v>50</v>
      </c>
      <c r="K428" t="s">
        <v>131</v>
      </c>
      <c r="L428">
        <v>43</v>
      </c>
      <c r="M428">
        <v>50</v>
      </c>
      <c r="N428">
        <v>0</v>
      </c>
      <c r="O428">
        <v>0</v>
      </c>
      <c r="P428">
        <v>0</v>
      </c>
      <c r="Q428">
        <v>0</v>
      </c>
      <c r="R428">
        <v>5</v>
      </c>
      <c r="S428">
        <v>2025</v>
      </c>
      <c r="T428">
        <v>7</v>
      </c>
      <c r="U428">
        <v>2025</v>
      </c>
      <c r="V428">
        <v>45903</v>
      </c>
      <c r="W428" t="s">
        <v>153</v>
      </c>
      <c r="X428">
        <v>2025</v>
      </c>
      <c r="Y428" t="str">
        <f t="shared" si="30"/>
        <v>México</v>
      </c>
      <c r="Z428" t="str">
        <f t="shared" si="31"/>
        <v>Retail</v>
      </c>
      <c r="AA428" s="1">
        <f t="shared" si="32"/>
        <v>0.05</v>
      </c>
      <c r="AB428">
        <f t="shared" si="34"/>
        <v>0</v>
      </c>
      <c r="AC428" s="18">
        <f t="shared" si="33"/>
        <v>45595</v>
      </c>
    </row>
    <row r="429" spans="1:29">
      <c r="A429" t="s">
        <v>176</v>
      </c>
      <c r="B429">
        <v>363</v>
      </c>
      <c r="C429">
        <v>0</v>
      </c>
      <c r="D429" s="18">
        <v>45799</v>
      </c>
      <c r="E429" s="18">
        <v>45818</v>
      </c>
      <c r="F429" s="18">
        <v>45876</v>
      </c>
      <c r="G429" t="s">
        <v>54</v>
      </c>
      <c r="H429">
        <v>21</v>
      </c>
      <c r="J429">
        <v>20818</v>
      </c>
      <c r="K429" t="s">
        <v>178</v>
      </c>
      <c r="L429">
        <v>999.26400000000001</v>
      </c>
      <c r="M429">
        <v>1165.808</v>
      </c>
      <c r="N429">
        <v>0</v>
      </c>
      <c r="O429">
        <v>0</v>
      </c>
      <c r="P429">
        <v>0</v>
      </c>
      <c r="Q429">
        <v>0</v>
      </c>
      <c r="R429">
        <v>5</v>
      </c>
      <c r="S429">
        <v>2025</v>
      </c>
      <c r="T429">
        <v>6</v>
      </c>
      <c r="U429">
        <v>2025</v>
      </c>
      <c r="V429">
        <v>45921</v>
      </c>
      <c r="W429" t="s">
        <v>153</v>
      </c>
      <c r="X429">
        <v>2025</v>
      </c>
      <c r="Y429" t="str">
        <f t="shared" si="30"/>
        <v>México</v>
      </c>
      <c r="Z429" t="str">
        <f t="shared" si="31"/>
        <v>Retail</v>
      </c>
      <c r="AA429" s="1">
        <f t="shared" si="32"/>
        <v>0.05</v>
      </c>
      <c r="AB429">
        <f t="shared" si="34"/>
        <v>0</v>
      </c>
      <c r="AC429" s="18">
        <f t="shared" si="33"/>
        <v>45595</v>
      </c>
    </row>
    <row r="430" spans="1:29">
      <c r="A430" t="s">
        <v>176</v>
      </c>
      <c r="B430">
        <v>364</v>
      </c>
      <c r="C430">
        <v>0</v>
      </c>
      <c r="D430" s="18">
        <v>45800</v>
      </c>
      <c r="E430" s="18">
        <v>45803</v>
      </c>
      <c r="F430" s="18">
        <v>45814</v>
      </c>
      <c r="G430" t="s">
        <v>35</v>
      </c>
      <c r="H430">
        <v>21</v>
      </c>
      <c r="J430">
        <v>38882.410000000003</v>
      </c>
      <c r="K430" t="s">
        <v>131</v>
      </c>
      <c r="L430">
        <v>33438.872600000002</v>
      </c>
      <c r="M430">
        <v>38882.410000000003</v>
      </c>
      <c r="N430">
        <v>4227.7299999999996</v>
      </c>
      <c r="O430">
        <v>3635.8477999999996</v>
      </c>
      <c r="P430">
        <v>4227.7299999999996</v>
      </c>
      <c r="Q430">
        <v>0.10873117175607168</v>
      </c>
      <c r="R430">
        <v>5</v>
      </c>
      <c r="S430">
        <v>2025</v>
      </c>
      <c r="T430">
        <v>5</v>
      </c>
      <c r="U430">
        <v>2025</v>
      </c>
      <c r="V430">
        <v>45859</v>
      </c>
      <c r="W430" t="s">
        <v>154</v>
      </c>
      <c r="X430">
        <v>2025</v>
      </c>
      <c r="Y430" t="str">
        <f t="shared" si="30"/>
        <v>México</v>
      </c>
      <c r="Z430" t="str">
        <f t="shared" si="31"/>
        <v>IC</v>
      </c>
      <c r="AA430" s="1">
        <f t="shared" si="32"/>
        <v>0.5</v>
      </c>
      <c r="AB430">
        <f t="shared" si="34"/>
        <v>1817.9238999999998</v>
      </c>
      <c r="AC430" s="18">
        <f t="shared" si="33"/>
        <v>45665</v>
      </c>
    </row>
    <row r="431" spans="1:29">
      <c r="A431" t="s">
        <v>176</v>
      </c>
      <c r="B431">
        <v>366</v>
      </c>
      <c r="C431">
        <v>0</v>
      </c>
      <c r="D431" s="18">
        <v>45803</v>
      </c>
      <c r="E431" s="18">
        <v>45826</v>
      </c>
      <c r="F431" s="18">
        <v>45838</v>
      </c>
      <c r="G431" t="s">
        <v>34</v>
      </c>
      <c r="H431">
        <v>22</v>
      </c>
      <c r="J431">
        <v>4310.91</v>
      </c>
      <c r="K431" t="s">
        <v>131</v>
      </c>
      <c r="L431">
        <v>3707.3825999999999</v>
      </c>
      <c r="M431">
        <v>4310.91</v>
      </c>
      <c r="N431">
        <v>302.24</v>
      </c>
      <c r="O431">
        <v>259.9264</v>
      </c>
      <c r="P431">
        <v>302.24</v>
      </c>
      <c r="Q431">
        <v>7.0110487112929748E-2</v>
      </c>
      <c r="R431">
        <v>5</v>
      </c>
      <c r="S431">
        <v>2025</v>
      </c>
      <c r="T431">
        <v>6</v>
      </c>
      <c r="U431">
        <v>2025</v>
      </c>
      <c r="V431">
        <v>45883</v>
      </c>
      <c r="W431" t="s">
        <v>160</v>
      </c>
      <c r="X431">
        <v>2025</v>
      </c>
      <c r="Y431" t="str">
        <f t="shared" si="30"/>
        <v>México</v>
      </c>
      <c r="Z431" t="str">
        <f t="shared" si="31"/>
        <v>IC</v>
      </c>
      <c r="AA431" s="1">
        <f t="shared" si="32"/>
        <v>0.5</v>
      </c>
      <c r="AB431">
        <f t="shared" si="34"/>
        <v>129.9632</v>
      </c>
      <c r="AC431" s="18">
        <f t="shared" si="33"/>
        <v>45536</v>
      </c>
    </row>
    <row r="432" spans="1:29">
      <c r="A432" t="s">
        <v>176</v>
      </c>
      <c r="B432">
        <v>368</v>
      </c>
      <c r="C432">
        <v>1</v>
      </c>
      <c r="D432" s="18">
        <v>45803</v>
      </c>
      <c r="E432" s="18">
        <v>45739</v>
      </c>
      <c r="F432" s="18">
        <v>45741</v>
      </c>
      <c r="G432" t="s">
        <v>49</v>
      </c>
      <c r="H432">
        <v>22</v>
      </c>
      <c r="J432">
        <v>1680</v>
      </c>
      <c r="K432" t="s">
        <v>131</v>
      </c>
      <c r="L432">
        <v>1444.8</v>
      </c>
      <c r="M432">
        <v>1680</v>
      </c>
      <c r="N432">
        <v>168.07</v>
      </c>
      <c r="O432">
        <v>144.5402</v>
      </c>
      <c r="P432">
        <v>168.07</v>
      </c>
      <c r="Q432">
        <v>0.10004166666666667</v>
      </c>
      <c r="R432">
        <v>5</v>
      </c>
      <c r="S432">
        <v>2025</v>
      </c>
      <c r="T432">
        <v>3</v>
      </c>
      <c r="U432">
        <v>2025</v>
      </c>
      <c r="V432">
        <v>45786</v>
      </c>
      <c r="W432" t="s">
        <v>172</v>
      </c>
      <c r="X432">
        <v>2025</v>
      </c>
      <c r="Y432" t="str">
        <f t="shared" si="30"/>
        <v>México</v>
      </c>
      <c r="Z432" t="str">
        <f t="shared" si="31"/>
        <v>Retail</v>
      </c>
      <c r="AA432" s="1">
        <f t="shared" si="32"/>
        <v>0</v>
      </c>
      <c r="AB432">
        <f t="shared" si="34"/>
        <v>144.5402</v>
      </c>
      <c r="AC432" s="18">
        <f t="shared" si="33"/>
        <v>45552</v>
      </c>
    </row>
    <row r="433" spans="1:29">
      <c r="A433" t="s">
        <v>176</v>
      </c>
      <c r="B433">
        <v>369</v>
      </c>
      <c r="C433">
        <v>1</v>
      </c>
      <c r="D433" s="18">
        <v>45803</v>
      </c>
      <c r="E433" s="18">
        <v>45845</v>
      </c>
      <c r="F433" s="18">
        <v>45850</v>
      </c>
      <c r="G433" t="s">
        <v>54</v>
      </c>
      <c r="H433">
        <v>22</v>
      </c>
      <c r="I433" t="s">
        <v>186</v>
      </c>
      <c r="J433">
        <v>18901.900000000001</v>
      </c>
      <c r="K433" t="s">
        <v>131</v>
      </c>
      <c r="L433">
        <v>16255.634000000002</v>
      </c>
      <c r="M433">
        <v>18901.900000000001</v>
      </c>
      <c r="N433">
        <v>2396.27</v>
      </c>
      <c r="O433">
        <v>2060.7921999999999</v>
      </c>
      <c r="P433">
        <v>2396.27</v>
      </c>
      <c r="Q433">
        <v>0.12677402800776638</v>
      </c>
      <c r="R433">
        <v>5</v>
      </c>
      <c r="S433">
        <v>2025</v>
      </c>
      <c r="T433">
        <v>7</v>
      </c>
      <c r="U433">
        <v>2025</v>
      </c>
      <c r="V433">
        <v>45895</v>
      </c>
      <c r="W433" t="s">
        <v>160</v>
      </c>
      <c r="X433">
        <v>2025</v>
      </c>
      <c r="Y433" t="str">
        <f t="shared" si="30"/>
        <v>México</v>
      </c>
      <c r="Z433" t="str">
        <f t="shared" si="31"/>
        <v>Retail</v>
      </c>
      <c r="AA433" s="1">
        <f t="shared" si="32"/>
        <v>0.05</v>
      </c>
      <c r="AB433">
        <f t="shared" si="34"/>
        <v>1957.7525899999998</v>
      </c>
      <c r="AC433" s="18">
        <f t="shared" si="33"/>
        <v>45595</v>
      </c>
    </row>
    <row r="434" spans="1:29">
      <c r="A434" t="s">
        <v>176</v>
      </c>
      <c r="B434">
        <v>370</v>
      </c>
      <c r="C434">
        <v>1</v>
      </c>
      <c r="D434" s="18">
        <v>45804</v>
      </c>
      <c r="E434" s="18">
        <v>45832</v>
      </c>
      <c r="F434" s="18">
        <v>45937</v>
      </c>
      <c r="G434" t="s">
        <v>49</v>
      </c>
      <c r="H434">
        <v>22</v>
      </c>
      <c r="J434">
        <v>4797.97</v>
      </c>
      <c r="K434" t="s">
        <v>131</v>
      </c>
      <c r="L434">
        <v>4126.2542000000003</v>
      </c>
      <c r="M434">
        <v>4797.97</v>
      </c>
      <c r="N434">
        <v>0</v>
      </c>
      <c r="O434">
        <v>0</v>
      </c>
      <c r="P434">
        <v>0</v>
      </c>
      <c r="Q434">
        <v>0</v>
      </c>
      <c r="R434">
        <v>5</v>
      </c>
      <c r="S434">
        <v>2025</v>
      </c>
      <c r="T434">
        <v>6</v>
      </c>
      <c r="U434">
        <v>2025</v>
      </c>
      <c r="V434">
        <v>45982</v>
      </c>
      <c r="W434" t="s">
        <v>159</v>
      </c>
      <c r="X434">
        <v>2025</v>
      </c>
      <c r="Y434" t="str">
        <f t="shared" si="30"/>
        <v>México</v>
      </c>
      <c r="Z434" t="str">
        <f t="shared" si="31"/>
        <v>Retail</v>
      </c>
      <c r="AA434" s="1">
        <f t="shared" si="32"/>
        <v>0</v>
      </c>
      <c r="AB434">
        <f t="shared" si="34"/>
        <v>0</v>
      </c>
      <c r="AC434" s="18">
        <f t="shared" si="33"/>
        <v>45552</v>
      </c>
    </row>
    <row r="435" spans="1:29">
      <c r="A435" t="s">
        <v>176</v>
      </c>
      <c r="B435">
        <v>371</v>
      </c>
      <c r="C435">
        <v>1</v>
      </c>
      <c r="D435" s="18">
        <v>45804</v>
      </c>
      <c r="E435" s="18">
        <v>45855</v>
      </c>
      <c r="F435" s="18">
        <v>45873</v>
      </c>
      <c r="G435" t="s">
        <v>49</v>
      </c>
      <c r="H435">
        <v>22</v>
      </c>
      <c r="I435" t="s">
        <v>182</v>
      </c>
      <c r="J435">
        <v>40753.53</v>
      </c>
      <c r="K435" t="s">
        <v>131</v>
      </c>
      <c r="L435">
        <v>35048.035799999998</v>
      </c>
      <c r="M435">
        <v>40753.53</v>
      </c>
      <c r="N435">
        <v>3132.7</v>
      </c>
      <c r="O435">
        <v>2694.1219999999998</v>
      </c>
      <c r="P435">
        <v>3132.7</v>
      </c>
      <c r="Q435">
        <v>7.6869414747630455E-2</v>
      </c>
      <c r="R435">
        <v>5</v>
      </c>
      <c r="S435">
        <v>2025</v>
      </c>
      <c r="T435">
        <v>7</v>
      </c>
      <c r="U435">
        <v>2025</v>
      </c>
      <c r="V435">
        <v>45918</v>
      </c>
      <c r="W435" t="s">
        <v>153</v>
      </c>
      <c r="X435">
        <v>2025</v>
      </c>
      <c r="Y435" t="str">
        <f t="shared" si="30"/>
        <v>México</v>
      </c>
      <c r="Z435" t="str">
        <f t="shared" si="31"/>
        <v>Retail</v>
      </c>
      <c r="AA435" s="1">
        <f t="shared" si="32"/>
        <v>0</v>
      </c>
      <c r="AB435">
        <f t="shared" si="34"/>
        <v>2694.1219999999998</v>
      </c>
      <c r="AC435" s="18">
        <f t="shared" si="33"/>
        <v>45552</v>
      </c>
    </row>
    <row r="436" spans="1:29">
      <c r="A436" t="s">
        <v>176</v>
      </c>
      <c r="B436">
        <v>372</v>
      </c>
      <c r="C436">
        <v>1</v>
      </c>
      <c r="D436" s="18">
        <v>45670</v>
      </c>
      <c r="E436" s="18">
        <v>45728</v>
      </c>
      <c r="F436" s="18">
        <v>45741</v>
      </c>
      <c r="G436" t="s">
        <v>45</v>
      </c>
      <c r="H436">
        <v>3</v>
      </c>
      <c r="J436">
        <v>3168.96</v>
      </c>
      <c r="K436" t="s">
        <v>131</v>
      </c>
      <c r="L436">
        <v>2725.3056000000001</v>
      </c>
      <c r="M436">
        <v>3168.96</v>
      </c>
      <c r="N436">
        <v>35</v>
      </c>
      <c r="O436">
        <v>30.099999999999998</v>
      </c>
      <c r="P436">
        <v>35</v>
      </c>
      <c r="Q436">
        <v>1.1044632939513277E-2</v>
      </c>
      <c r="R436">
        <v>1</v>
      </c>
      <c r="S436">
        <v>2025</v>
      </c>
      <c r="T436">
        <v>3</v>
      </c>
      <c r="U436">
        <v>2025</v>
      </c>
      <c r="V436">
        <v>45786</v>
      </c>
      <c r="W436" t="s">
        <v>172</v>
      </c>
      <c r="X436">
        <v>2025</v>
      </c>
      <c r="Y436" t="str">
        <f t="shared" si="30"/>
        <v>México</v>
      </c>
      <c r="Z436" t="str">
        <f t="shared" si="31"/>
        <v>IC</v>
      </c>
      <c r="AA436" s="1">
        <f t="shared" si="32"/>
        <v>0.75</v>
      </c>
      <c r="AB436">
        <f t="shared" si="34"/>
        <v>7.5249999999999986</v>
      </c>
      <c r="AC436" s="18">
        <f t="shared" si="33"/>
        <v>45536</v>
      </c>
    </row>
    <row r="437" spans="1:29">
      <c r="A437" t="s">
        <v>176</v>
      </c>
      <c r="B437">
        <v>373</v>
      </c>
      <c r="C437">
        <v>1</v>
      </c>
      <c r="D437" s="18">
        <v>45678</v>
      </c>
      <c r="E437" s="18">
        <v>45678</v>
      </c>
      <c r="F437" s="18">
        <v>45678</v>
      </c>
      <c r="G437" t="s">
        <v>45</v>
      </c>
      <c r="H437">
        <v>4</v>
      </c>
      <c r="J437">
        <v>5439.63</v>
      </c>
      <c r="K437" t="s">
        <v>131</v>
      </c>
      <c r="L437">
        <v>4678.0817999999999</v>
      </c>
      <c r="M437">
        <v>5439.63</v>
      </c>
      <c r="N437">
        <v>210</v>
      </c>
      <c r="O437">
        <v>180.6</v>
      </c>
      <c r="P437">
        <v>210</v>
      </c>
      <c r="Q437">
        <v>3.8605566922750259E-2</v>
      </c>
      <c r="R437">
        <v>1</v>
      </c>
      <c r="S437">
        <v>2025</v>
      </c>
      <c r="T437">
        <v>1</v>
      </c>
      <c r="U437">
        <v>2025</v>
      </c>
      <c r="V437">
        <v>45723</v>
      </c>
      <c r="W437" t="s">
        <v>150</v>
      </c>
      <c r="X437">
        <v>2025</v>
      </c>
      <c r="Y437" t="str">
        <f t="shared" si="30"/>
        <v>México</v>
      </c>
      <c r="Z437" t="str">
        <f t="shared" si="31"/>
        <v>IC</v>
      </c>
      <c r="AA437" s="1">
        <f t="shared" si="32"/>
        <v>0.75</v>
      </c>
      <c r="AB437">
        <f t="shared" si="34"/>
        <v>45.150000000000006</v>
      </c>
      <c r="AC437" s="18">
        <f t="shared" si="33"/>
        <v>45536</v>
      </c>
    </row>
    <row r="438" spans="1:29">
      <c r="A438" t="s">
        <v>176</v>
      </c>
      <c r="B438">
        <v>374</v>
      </c>
      <c r="C438">
        <v>1</v>
      </c>
      <c r="D438" s="18">
        <v>45681</v>
      </c>
      <c r="E438" s="18">
        <v>45731</v>
      </c>
      <c r="F438" s="18">
        <v>45736</v>
      </c>
      <c r="G438" t="s">
        <v>45</v>
      </c>
      <c r="H438">
        <v>4</v>
      </c>
      <c r="J438">
        <v>138570</v>
      </c>
      <c r="K438" t="s">
        <v>178</v>
      </c>
      <c r="L438">
        <v>6651.3600000000006</v>
      </c>
      <c r="M438">
        <v>7759.92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2025</v>
      </c>
      <c r="T438">
        <v>3</v>
      </c>
      <c r="U438">
        <v>2025</v>
      </c>
      <c r="V438">
        <v>45781</v>
      </c>
      <c r="W438" t="s">
        <v>172</v>
      </c>
      <c r="X438">
        <v>2025</v>
      </c>
      <c r="Y438" t="str">
        <f t="shared" si="30"/>
        <v>México</v>
      </c>
      <c r="Z438" t="str">
        <f t="shared" si="31"/>
        <v>IC</v>
      </c>
      <c r="AA438" s="1">
        <f t="shared" si="32"/>
        <v>0.75</v>
      </c>
      <c r="AB438">
        <f t="shared" si="34"/>
        <v>0</v>
      </c>
      <c r="AC438" s="18">
        <f t="shared" si="33"/>
        <v>45536</v>
      </c>
    </row>
    <row r="439" spans="1:29">
      <c r="A439" t="s">
        <v>176</v>
      </c>
      <c r="B439">
        <v>375</v>
      </c>
      <c r="C439">
        <v>1</v>
      </c>
      <c r="D439" s="18">
        <v>45693</v>
      </c>
      <c r="E439" s="18">
        <v>45736</v>
      </c>
      <c r="F439" s="18">
        <v>45747</v>
      </c>
      <c r="G439" t="s">
        <v>45</v>
      </c>
      <c r="H439">
        <v>6</v>
      </c>
      <c r="J439">
        <v>25529</v>
      </c>
      <c r="K439" t="s">
        <v>178</v>
      </c>
      <c r="L439">
        <v>1225.3920000000001</v>
      </c>
      <c r="M439">
        <v>1429.624</v>
      </c>
      <c r="N439">
        <v>0</v>
      </c>
      <c r="O439">
        <v>0</v>
      </c>
      <c r="P439">
        <v>0</v>
      </c>
      <c r="Q439">
        <v>0</v>
      </c>
      <c r="R439">
        <v>2</v>
      </c>
      <c r="S439">
        <v>2025</v>
      </c>
      <c r="T439">
        <v>3</v>
      </c>
      <c r="U439">
        <v>2025</v>
      </c>
      <c r="V439">
        <v>45792</v>
      </c>
      <c r="W439" t="s">
        <v>172</v>
      </c>
      <c r="X439">
        <v>2025</v>
      </c>
      <c r="Y439" t="str">
        <f t="shared" si="30"/>
        <v>México</v>
      </c>
      <c r="Z439" t="str">
        <f t="shared" si="31"/>
        <v>IC</v>
      </c>
      <c r="AA439" s="1">
        <f t="shared" si="32"/>
        <v>0.75</v>
      </c>
      <c r="AB439">
        <f t="shared" si="34"/>
        <v>0</v>
      </c>
      <c r="AC439" s="18">
        <f t="shared" si="33"/>
        <v>45536</v>
      </c>
    </row>
    <row r="440" spans="1:29">
      <c r="A440" t="s">
        <v>176</v>
      </c>
      <c r="B440">
        <v>376</v>
      </c>
      <c r="C440">
        <v>1</v>
      </c>
      <c r="D440" s="18">
        <v>45805</v>
      </c>
      <c r="E440" s="18">
        <v>45709</v>
      </c>
      <c r="F440" s="18">
        <v>45714</v>
      </c>
      <c r="G440" t="s">
        <v>58</v>
      </c>
      <c r="H440">
        <v>22</v>
      </c>
      <c r="J440">
        <v>1750</v>
      </c>
      <c r="K440" t="s">
        <v>131</v>
      </c>
      <c r="L440">
        <v>1505</v>
      </c>
      <c r="M440">
        <v>1750</v>
      </c>
      <c r="N440">
        <v>221.14</v>
      </c>
      <c r="O440">
        <v>190.18039999999999</v>
      </c>
      <c r="P440">
        <v>221.14</v>
      </c>
      <c r="Q440">
        <v>0.12636571428571428</v>
      </c>
      <c r="R440">
        <v>5</v>
      </c>
      <c r="S440">
        <v>2025</v>
      </c>
      <c r="T440">
        <v>2</v>
      </c>
      <c r="U440">
        <v>2025</v>
      </c>
      <c r="V440">
        <v>45759</v>
      </c>
      <c r="W440" t="s">
        <v>173</v>
      </c>
      <c r="X440">
        <v>2025</v>
      </c>
      <c r="Y440" t="str">
        <f t="shared" si="30"/>
        <v>México</v>
      </c>
      <c r="Z440" t="str">
        <f t="shared" si="31"/>
        <v>IC</v>
      </c>
      <c r="AA440" s="1">
        <f t="shared" si="32"/>
        <v>0.5</v>
      </c>
      <c r="AB440">
        <f t="shared" si="34"/>
        <v>95.090199999999996</v>
      </c>
      <c r="AC440" s="18">
        <f t="shared" si="33"/>
        <v>45762</v>
      </c>
    </row>
    <row r="441" spans="1:29">
      <c r="A441" t="s">
        <v>176</v>
      </c>
      <c r="B441">
        <v>377</v>
      </c>
      <c r="C441">
        <v>1</v>
      </c>
      <c r="D441" s="18">
        <v>45805</v>
      </c>
      <c r="E441" s="18">
        <v>45806</v>
      </c>
      <c r="F441" s="18">
        <v>45810</v>
      </c>
      <c r="G441" t="s">
        <v>49</v>
      </c>
      <c r="H441">
        <v>22</v>
      </c>
      <c r="I441" t="s">
        <v>185</v>
      </c>
      <c r="J441">
        <v>28779.599999999999</v>
      </c>
      <c r="K441" t="s">
        <v>131</v>
      </c>
      <c r="L441">
        <v>24750.455999999998</v>
      </c>
      <c r="M441">
        <v>28779.599999999999</v>
      </c>
      <c r="N441">
        <v>3058.47</v>
      </c>
      <c r="O441">
        <v>2630.2841999999996</v>
      </c>
      <c r="P441">
        <v>3058.47</v>
      </c>
      <c r="Q441">
        <v>0.10627215110703414</v>
      </c>
      <c r="R441">
        <v>5</v>
      </c>
      <c r="S441">
        <v>2025</v>
      </c>
      <c r="T441">
        <v>5</v>
      </c>
      <c r="U441">
        <v>2025</v>
      </c>
      <c r="V441">
        <v>45855</v>
      </c>
      <c r="W441" t="s">
        <v>154</v>
      </c>
      <c r="X441">
        <v>2025</v>
      </c>
      <c r="Y441" t="str">
        <f t="shared" si="30"/>
        <v>México</v>
      </c>
      <c r="Z441" t="str">
        <f t="shared" si="31"/>
        <v>Retail</v>
      </c>
      <c r="AA441" s="1">
        <f t="shared" si="32"/>
        <v>0</v>
      </c>
      <c r="AB441">
        <f t="shared" si="34"/>
        <v>2630.2841999999996</v>
      </c>
      <c r="AC441" s="18">
        <f t="shared" si="33"/>
        <v>45552</v>
      </c>
    </row>
    <row r="442" spans="1:29">
      <c r="A442" t="s">
        <v>176</v>
      </c>
      <c r="B442">
        <v>378</v>
      </c>
      <c r="C442">
        <v>0</v>
      </c>
      <c r="D442" s="18">
        <v>45805</v>
      </c>
      <c r="E442" s="18">
        <v>45901</v>
      </c>
      <c r="F442" s="18">
        <v>45904</v>
      </c>
      <c r="G442" t="s">
        <v>49</v>
      </c>
      <c r="H442">
        <v>22</v>
      </c>
      <c r="I442" t="s">
        <v>192</v>
      </c>
      <c r="J442">
        <v>9222.59</v>
      </c>
      <c r="K442" t="s">
        <v>131</v>
      </c>
      <c r="L442">
        <v>7931.4273999999996</v>
      </c>
      <c r="M442">
        <v>9222.59</v>
      </c>
      <c r="N442">
        <v>1806.55</v>
      </c>
      <c r="O442">
        <v>1553.633</v>
      </c>
      <c r="P442">
        <v>1806.55</v>
      </c>
      <c r="Q442">
        <v>0.1958831521297163</v>
      </c>
      <c r="R442">
        <v>5</v>
      </c>
      <c r="S442">
        <v>2025</v>
      </c>
      <c r="T442">
        <v>9</v>
      </c>
      <c r="U442">
        <v>2025</v>
      </c>
      <c r="V442">
        <v>45949</v>
      </c>
      <c r="W442" t="s">
        <v>161</v>
      </c>
      <c r="X442">
        <v>2025</v>
      </c>
      <c r="Y442" t="str">
        <f t="shared" si="30"/>
        <v>México</v>
      </c>
      <c r="Z442" t="str">
        <f t="shared" si="31"/>
        <v>Retail</v>
      </c>
      <c r="AA442" s="1">
        <f t="shared" si="32"/>
        <v>0</v>
      </c>
      <c r="AB442">
        <f t="shared" si="34"/>
        <v>1553.633</v>
      </c>
      <c r="AC442" s="18">
        <f t="shared" si="33"/>
        <v>45552</v>
      </c>
    </row>
    <row r="443" spans="1:29">
      <c r="A443" t="s">
        <v>176</v>
      </c>
      <c r="B443">
        <v>379</v>
      </c>
      <c r="C443">
        <v>1</v>
      </c>
      <c r="D443" s="18">
        <v>45805</v>
      </c>
      <c r="E443" s="18">
        <v>45827</v>
      </c>
      <c r="F443" s="18">
        <v>45831</v>
      </c>
      <c r="G443" t="s">
        <v>49</v>
      </c>
      <c r="H443">
        <v>22</v>
      </c>
      <c r="I443" t="s">
        <v>185</v>
      </c>
      <c r="J443">
        <v>48164.24</v>
      </c>
      <c r="K443" t="s">
        <v>131</v>
      </c>
      <c r="L443">
        <v>41421.246399999996</v>
      </c>
      <c r="M443">
        <v>48164.24</v>
      </c>
      <c r="N443">
        <v>7659.78</v>
      </c>
      <c r="O443">
        <v>6587.4107999999997</v>
      </c>
      <c r="P443">
        <v>7659.78</v>
      </c>
      <c r="Q443">
        <v>0.1590345866559921</v>
      </c>
      <c r="R443">
        <v>5</v>
      </c>
      <c r="S443">
        <v>2025</v>
      </c>
      <c r="T443">
        <v>6</v>
      </c>
      <c r="U443">
        <v>2025</v>
      </c>
      <c r="V443">
        <v>45876</v>
      </c>
      <c r="W443" t="s">
        <v>160</v>
      </c>
      <c r="X443">
        <v>2025</v>
      </c>
      <c r="Y443" t="str">
        <f t="shared" si="30"/>
        <v>México</v>
      </c>
      <c r="Z443" t="str">
        <f t="shared" si="31"/>
        <v>Retail</v>
      </c>
      <c r="AA443" s="1">
        <f t="shared" si="32"/>
        <v>0</v>
      </c>
      <c r="AB443">
        <f t="shared" si="34"/>
        <v>6587.4107999999997</v>
      </c>
      <c r="AC443" s="18">
        <f t="shared" si="33"/>
        <v>45552</v>
      </c>
    </row>
    <row r="444" spans="1:29">
      <c r="A444" t="s">
        <v>176</v>
      </c>
      <c r="B444">
        <v>380</v>
      </c>
      <c r="C444">
        <v>1</v>
      </c>
      <c r="D444" s="18">
        <v>45805</v>
      </c>
      <c r="E444" s="18">
        <v>45805</v>
      </c>
      <c r="F444" s="18">
        <v>45806</v>
      </c>
      <c r="G444" t="s">
        <v>49</v>
      </c>
      <c r="H444">
        <v>22</v>
      </c>
      <c r="I444" t="s">
        <v>182</v>
      </c>
      <c r="J444">
        <v>7136.4</v>
      </c>
      <c r="K444" t="s">
        <v>131</v>
      </c>
      <c r="L444">
        <v>6137.3039999999992</v>
      </c>
      <c r="M444">
        <v>7136.4</v>
      </c>
      <c r="N444">
        <v>496.36</v>
      </c>
      <c r="O444">
        <v>426.86959999999999</v>
      </c>
      <c r="P444">
        <v>496.36</v>
      </c>
      <c r="Q444">
        <v>6.9553276161650135E-2</v>
      </c>
      <c r="R444">
        <v>5</v>
      </c>
      <c r="S444">
        <v>2025</v>
      </c>
      <c r="T444">
        <v>5</v>
      </c>
      <c r="U444">
        <v>2025</v>
      </c>
      <c r="V444">
        <v>45851</v>
      </c>
      <c r="W444" t="s">
        <v>154</v>
      </c>
      <c r="X444">
        <v>2025</v>
      </c>
      <c r="Y444" t="str">
        <f t="shared" si="30"/>
        <v>México</v>
      </c>
      <c r="Z444" t="str">
        <f t="shared" si="31"/>
        <v>Retail</v>
      </c>
      <c r="AA444" s="1">
        <f t="shared" si="32"/>
        <v>0</v>
      </c>
      <c r="AB444">
        <f t="shared" si="34"/>
        <v>426.86959999999999</v>
      </c>
      <c r="AC444" s="18">
        <f t="shared" si="33"/>
        <v>45552</v>
      </c>
    </row>
    <row r="445" spans="1:29">
      <c r="A445" t="s">
        <v>176</v>
      </c>
      <c r="B445">
        <v>381</v>
      </c>
      <c r="C445">
        <v>1</v>
      </c>
      <c r="D445" s="18">
        <v>45805</v>
      </c>
      <c r="E445" s="18">
        <v>45814</v>
      </c>
      <c r="F445" s="18">
        <v>45817</v>
      </c>
      <c r="G445" t="s">
        <v>40</v>
      </c>
      <c r="H445">
        <v>22</v>
      </c>
      <c r="J445">
        <v>14250</v>
      </c>
      <c r="K445" t="s">
        <v>131</v>
      </c>
      <c r="L445">
        <v>12255</v>
      </c>
      <c r="M445">
        <v>14250</v>
      </c>
      <c r="N445">
        <v>660.29</v>
      </c>
      <c r="O445">
        <v>567.84939999999995</v>
      </c>
      <c r="P445">
        <v>660.29</v>
      </c>
      <c r="Q445">
        <v>4.6336140350877186E-2</v>
      </c>
      <c r="R445">
        <v>5</v>
      </c>
      <c r="S445">
        <v>2025</v>
      </c>
      <c r="T445">
        <v>6</v>
      </c>
      <c r="U445">
        <v>2025</v>
      </c>
      <c r="V445">
        <v>45862</v>
      </c>
      <c r="W445" t="s">
        <v>154</v>
      </c>
      <c r="X445">
        <v>2025</v>
      </c>
      <c r="Y445" t="str">
        <f t="shared" si="30"/>
        <v>México</v>
      </c>
      <c r="Z445" t="str">
        <f t="shared" si="31"/>
        <v>IC</v>
      </c>
      <c r="AA445" s="1">
        <f t="shared" si="32"/>
        <v>0.5</v>
      </c>
      <c r="AB445">
        <f t="shared" si="34"/>
        <v>283.92469999999997</v>
      </c>
      <c r="AC445" s="18">
        <f t="shared" si="33"/>
        <v>45705</v>
      </c>
    </row>
    <row r="446" spans="1:29">
      <c r="A446" t="s">
        <v>176</v>
      </c>
      <c r="B446">
        <v>382</v>
      </c>
      <c r="C446">
        <v>1</v>
      </c>
      <c r="D446" s="18">
        <v>45806</v>
      </c>
      <c r="E446" s="18">
        <v>45808</v>
      </c>
      <c r="F446" s="18">
        <v>45811</v>
      </c>
      <c r="G446" t="s">
        <v>35</v>
      </c>
      <c r="H446">
        <v>22</v>
      </c>
      <c r="J446">
        <v>18693.84</v>
      </c>
      <c r="K446" t="s">
        <v>131</v>
      </c>
      <c r="L446">
        <v>16076.7024</v>
      </c>
      <c r="M446">
        <v>18693.84</v>
      </c>
      <c r="N446">
        <v>2012.5</v>
      </c>
      <c r="O446">
        <v>1730.75</v>
      </c>
      <c r="P446">
        <v>2012.5</v>
      </c>
      <c r="Q446">
        <v>0.10765578393738258</v>
      </c>
      <c r="R446">
        <v>5</v>
      </c>
      <c r="S446">
        <v>2025</v>
      </c>
      <c r="T446">
        <v>5</v>
      </c>
      <c r="U446">
        <v>2025</v>
      </c>
      <c r="V446">
        <v>45856</v>
      </c>
      <c r="W446" t="s">
        <v>154</v>
      </c>
      <c r="X446">
        <v>2025</v>
      </c>
      <c r="Y446" t="str">
        <f t="shared" si="30"/>
        <v>México</v>
      </c>
      <c r="Z446" t="str">
        <f t="shared" si="31"/>
        <v>IC</v>
      </c>
      <c r="AA446" s="1">
        <f t="shared" si="32"/>
        <v>0.5</v>
      </c>
      <c r="AB446">
        <f t="shared" si="34"/>
        <v>865.375</v>
      </c>
      <c r="AC446" s="18">
        <f t="shared" si="33"/>
        <v>45665</v>
      </c>
    </row>
    <row r="447" spans="1:29">
      <c r="A447" t="s">
        <v>176</v>
      </c>
      <c r="B447">
        <v>383</v>
      </c>
      <c r="C447">
        <v>1</v>
      </c>
      <c r="D447" s="18">
        <v>45806</v>
      </c>
      <c r="E447" s="18">
        <v>45865</v>
      </c>
      <c r="F447" s="18">
        <v>45866</v>
      </c>
      <c r="G447" t="s">
        <v>49</v>
      </c>
      <c r="H447">
        <v>22</v>
      </c>
      <c r="J447">
        <v>1646.17</v>
      </c>
      <c r="K447" t="s">
        <v>131</v>
      </c>
      <c r="L447">
        <v>1415.7062000000001</v>
      </c>
      <c r="M447">
        <v>1646.17</v>
      </c>
      <c r="N447">
        <v>70</v>
      </c>
      <c r="O447">
        <v>60.199999999999996</v>
      </c>
      <c r="P447">
        <v>70</v>
      </c>
      <c r="Q447">
        <v>4.2522947204723688E-2</v>
      </c>
      <c r="R447">
        <v>5</v>
      </c>
      <c r="S447">
        <v>2025</v>
      </c>
      <c r="T447">
        <v>7</v>
      </c>
      <c r="U447">
        <v>2025</v>
      </c>
      <c r="V447">
        <v>45911</v>
      </c>
      <c r="W447" t="s">
        <v>153</v>
      </c>
      <c r="X447">
        <v>2025</v>
      </c>
      <c r="Y447" t="str">
        <f t="shared" si="30"/>
        <v>México</v>
      </c>
      <c r="Z447" t="str">
        <f t="shared" si="31"/>
        <v>Retail</v>
      </c>
      <c r="AA447" s="1">
        <f t="shared" si="32"/>
        <v>0</v>
      </c>
      <c r="AB447">
        <f t="shared" si="34"/>
        <v>60.199999999999996</v>
      </c>
      <c r="AC447" s="18">
        <f t="shared" si="33"/>
        <v>45552</v>
      </c>
    </row>
    <row r="448" spans="1:29">
      <c r="A448" t="s">
        <v>176</v>
      </c>
      <c r="B448">
        <v>384</v>
      </c>
      <c r="C448">
        <v>1</v>
      </c>
      <c r="D448" s="18">
        <v>45806</v>
      </c>
      <c r="E448" s="18">
        <v>45834</v>
      </c>
      <c r="F448" s="18">
        <v>45836</v>
      </c>
      <c r="G448" t="s">
        <v>49</v>
      </c>
      <c r="H448">
        <v>22</v>
      </c>
      <c r="I448" t="s">
        <v>185</v>
      </c>
      <c r="J448">
        <v>4324.59</v>
      </c>
      <c r="K448" t="s">
        <v>131</v>
      </c>
      <c r="L448">
        <v>3719.1474000000003</v>
      </c>
      <c r="M448">
        <v>4324.59</v>
      </c>
      <c r="N448">
        <v>380.53</v>
      </c>
      <c r="O448">
        <v>327.25579999999997</v>
      </c>
      <c r="P448">
        <v>380.53</v>
      </c>
      <c r="Q448">
        <v>8.799215648188613E-2</v>
      </c>
      <c r="R448">
        <v>5</v>
      </c>
      <c r="S448">
        <v>2025</v>
      </c>
      <c r="T448">
        <v>6</v>
      </c>
      <c r="U448">
        <v>2025</v>
      </c>
      <c r="V448">
        <v>45881</v>
      </c>
      <c r="W448" t="s">
        <v>160</v>
      </c>
      <c r="X448">
        <v>2025</v>
      </c>
      <c r="Y448" t="str">
        <f t="shared" si="30"/>
        <v>México</v>
      </c>
      <c r="Z448" t="str">
        <f t="shared" si="31"/>
        <v>Retail</v>
      </c>
      <c r="AA448" s="1">
        <f t="shared" si="32"/>
        <v>0</v>
      </c>
      <c r="AB448">
        <f t="shared" si="34"/>
        <v>327.25579999999997</v>
      </c>
      <c r="AC448" s="18">
        <f t="shared" si="33"/>
        <v>45552</v>
      </c>
    </row>
    <row r="449" spans="1:29">
      <c r="A449" t="s">
        <v>176</v>
      </c>
      <c r="B449">
        <v>385</v>
      </c>
      <c r="C449">
        <v>1</v>
      </c>
      <c r="D449" s="18">
        <v>45806</v>
      </c>
      <c r="E449" s="18">
        <v>45784</v>
      </c>
      <c r="F449" s="18">
        <v>45789</v>
      </c>
      <c r="G449" t="s">
        <v>49</v>
      </c>
      <c r="H449">
        <v>22</v>
      </c>
      <c r="J449">
        <v>3000</v>
      </c>
      <c r="K449" t="s">
        <v>131</v>
      </c>
      <c r="L449">
        <v>2580</v>
      </c>
      <c r="M449">
        <v>3000</v>
      </c>
      <c r="N449">
        <v>800</v>
      </c>
      <c r="O449">
        <v>688</v>
      </c>
      <c r="P449">
        <v>800</v>
      </c>
      <c r="Q449">
        <v>0.26666666666666666</v>
      </c>
      <c r="R449">
        <v>5</v>
      </c>
      <c r="S449">
        <v>2025</v>
      </c>
      <c r="T449">
        <v>5</v>
      </c>
      <c r="U449">
        <v>2025</v>
      </c>
      <c r="V449">
        <v>45834</v>
      </c>
      <c r="W449" t="s">
        <v>152</v>
      </c>
      <c r="X449">
        <v>2025</v>
      </c>
      <c r="Y449" t="str">
        <f t="shared" si="30"/>
        <v>México</v>
      </c>
      <c r="Z449" t="str">
        <f t="shared" si="31"/>
        <v>Retail</v>
      </c>
      <c r="AA449" s="1">
        <f t="shared" si="32"/>
        <v>0</v>
      </c>
      <c r="AB449">
        <f t="shared" si="34"/>
        <v>688</v>
      </c>
      <c r="AC449" s="18">
        <f t="shared" si="33"/>
        <v>45552</v>
      </c>
    </row>
    <row r="450" spans="1:29">
      <c r="A450" t="s">
        <v>176</v>
      </c>
      <c r="B450">
        <v>386</v>
      </c>
      <c r="C450">
        <v>1</v>
      </c>
      <c r="D450" s="18">
        <v>45807</v>
      </c>
      <c r="E450" s="18">
        <v>45728</v>
      </c>
      <c r="F450" s="18">
        <v>45730</v>
      </c>
      <c r="G450" t="s">
        <v>58</v>
      </c>
      <c r="H450">
        <v>22</v>
      </c>
      <c r="J450">
        <v>740</v>
      </c>
      <c r="K450" t="s">
        <v>131</v>
      </c>
      <c r="L450">
        <v>636.4</v>
      </c>
      <c r="M450">
        <v>740</v>
      </c>
      <c r="N450">
        <v>79.05</v>
      </c>
      <c r="O450">
        <v>67.98299999999999</v>
      </c>
      <c r="P450">
        <v>79.05</v>
      </c>
      <c r="Q450">
        <v>0.10682432432432432</v>
      </c>
      <c r="R450">
        <v>5</v>
      </c>
      <c r="S450">
        <v>2025</v>
      </c>
      <c r="T450">
        <v>3</v>
      </c>
      <c r="U450">
        <v>2025</v>
      </c>
      <c r="V450">
        <v>45775</v>
      </c>
      <c r="W450" t="s">
        <v>173</v>
      </c>
      <c r="X450">
        <v>2025</v>
      </c>
      <c r="Y450" t="str">
        <f t="shared" ref="Y450:Y513" si="35">_xlfn.XLOOKUP(G450,AH:AH,AK:AK,"0")</f>
        <v>México</v>
      </c>
      <c r="Z450" t="str">
        <f t="shared" ref="Z450:Z513" si="36">_xlfn.XLOOKUP(G450,AH:AH,AI:AI,"0")</f>
        <v>IC</v>
      </c>
      <c r="AA450" s="1">
        <f t="shared" ref="AA450:AA513" si="37">_xlfn.XLOOKUP(G450,AH:AH,AJ:AJ,"0")</f>
        <v>0.5</v>
      </c>
      <c r="AB450">
        <f t="shared" si="34"/>
        <v>33.991499999999995</v>
      </c>
      <c r="AC450" s="18">
        <f t="shared" ref="AC450:AC513" si="38">_xlfn.XLOOKUP(G450,AH:AH,AL:AL,"0")</f>
        <v>45762</v>
      </c>
    </row>
    <row r="451" spans="1:29">
      <c r="A451" t="s">
        <v>176</v>
      </c>
      <c r="B451">
        <v>387</v>
      </c>
      <c r="C451">
        <v>1</v>
      </c>
      <c r="D451" s="18">
        <v>45807</v>
      </c>
      <c r="E451" s="18">
        <v>45827</v>
      </c>
      <c r="F451" s="18">
        <v>45832</v>
      </c>
      <c r="G451" t="s">
        <v>49</v>
      </c>
      <c r="H451">
        <v>22</v>
      </c>
      <c r="I451" t="s">
        <v>185</v>
      </c>
      <c r="J451">
        <v>25787.64</v>
      </c>
      <c r="K451" t="s">
        <v>131</v>
      </c>
      <c r="L451">
        <v>22177.3704</v>
      </c>
      <c r="M451">
        <v>25787.64</v>
      </c>
      <c r="N451">
        <v>2377.84</v>
      </c>
      <c r="O451">
        <v>2044.9424000000001</v>
      </c>
      <c r="P451">
        <v>2377.84</v>
      </c>
      <c r="Q451">
        <v>9.2208515397298865E-2</v>
      </c>
      <c r="R451">
        <v>5</v>
      </c>
      <c r="S451">
        <v>2025</v>
      </c>
      <c r="T451">
        <v>6</v>
      </c>
      <c r="U451">
        <v>2025</v>
      </c>
      <c r="V451">
        <v>45877</v>
      </c>
      <c r="W451" t="s">
        <v>160</v>
      </c>
      <c r="X451">
        <v>2025</v>
      </c>
      <c r="Y451" t="str">
        <f t="shared" si="35"/>
        <v>México</v>
      </c>
      <c r="Z451" t="str">
        <f t="shared" si="36"/>
        <v>Retail</v>
      </c>
      <c r="AA451" s="1">
        <f t="shared" si="37"/>
        <v>0</v>
      </c>
      <c r="AB451">
        <f t="shared" ref="AB451:AB513" si="39">O451-O451*AA451</f>
        <v>2044.9424000000001</v>
      </c>
      <c r="AC451" s="18">
        <f t="shared" si="38"/>
        <v>45552</v>
      </c>
    </row>
    <row r="452" spans="1:29">
      <c r="A452" t="s">
        <v>176</v>
      </c>
      <c r="B452">
        <v>388</v>
      </c>
      <c r="C452">
        <v>0</v>
      </c>
      <c r="D452" s="18">
        <v>45807</v>
      </c>
      <c r="E452" s="18">
        <v>45949</v>
      </c>
      <c r="F452" s="18">
        <v>45970</v>
      </c>
      <c r="G452" t="s">
        <v>35</v>
      </c>
      <c r="H452">
        <v>22</v>
      </c>
      <c r="J452">
        <v>75930.67</v>
      </c>
      <c r="K452" t="s">
        <v>131</v>
      </c>
      <c r="L452">
        <v>65300.376199999999</v>
      </c>
      <c r="M452">
        <v>75930.67</v>
      </c>
      <c r="N452">
        <v>5372.04</v>
      </c>
      <c r="O452">
        <v>4619.9543999999996</v>
      </c>
      <c r="P452">
        <v>5372.04</v>
      </c>
      <c r="Q452">
        <v>7.0749276939081396E-2</v>
      </c>
      <c r="R452">
        <v>5</v>
      </c>
      <c r="S452">
        <v>2025</v>
      </c>
      <c r="T452">
        <v>10</v>
      </c>
      <c r="U452">
        <v>2025</v>
      </c>
      <c r="V452">
        <v>46015</v>
      </c>
      <c r="W452" t="s">
        <v>132</v>
      </c>
      <c r="X452">
        <v>2025</v>
      </c>
      <c r="Y452" t="str">
        <f t="shared" si="35"/>
        <v>México</v>
      </c>
      <c r="Z452" t="str">
        <f t="shared" si="36"/>
        <v>IC</v>
      </c>
      <c r="AA452" s="1">
        <f t="shared" si="37"/>
        <v>0.5</v>
      </c>
      <c r="AB452">
        <f t="shared" si="39"/>
        <v>2309.9771999999998</v>
      </c>
      <c r="AC452" s="18">
        <f t="shared" si="38"/>
        <v>45665</v>
      </c>
    </row>
    <row r="453" spans="1:29">
      <c r="A453" t="s">
        <v>176</v>
      </c>
      <c r="B453">
        <v>389</v>
      </c>
      <c r="C453">
        <v>0</v>
      </c>
      <c r="D453" s="18">
        <v>45807</v>
      </c>
      <c r="E453" s="18">
        <v>45949</v>
      </c>
      <c r="F453" s="18">
        <v>45970</v>
      </c>
      <c r="G453" t="s">
        <v>35</v>
      </c>
      <c r="H453">
        <v>22</v>
      </c>
      <c r="J453">
        <v>73352.77</v>
      </c>
      <c r="K453" t="s">
        <v>131</v>
      </c>
      <c r="L453">
        <v>63083.3822</v>
      </c>
      <c r="M453">
        <v>73352.77</v>
      </c>
      <c r="N453">
        <v>5051.83</v>
      </c>
      <c r="O453">
        <v>4344.5738000000001</v>
      </c>
      <c r="P453">
        <v>5051.83</v>
      </c>
      <c r="Q453">
        <v>6.8870337139279134E-2</v>
      </c>
      <c r="R453">
        <v>5</v>
      </c>
      <c r="S453">
        <v>2025</v>
      </c>
      <c r="T453">
        <v>10</v>
      </c>
      <c r="U453">
        <v>2025</v>
      </c>
      <c r="V453">
        <v>46015</v>
      </c>
      <c r="W453" t="s">
        <v>132</v>
      </c>
      <c r="X453">
        <v>2025</v>
      </c>
      <c r="Y453" t="str">
        <f t="shared" si="35"/>
        <v>México</v>
      </c>
      <c r="Z453" t="str">
        <f t="shared" si="36"/>
        <v>IC</v>
      </c>
      <c r="AA453" s="1">
        <f t="shared" si="37"/>
        <v>0.5</v>
      </c>
      <c r="AB453">
        <f t="shared" si="39"/>
        <v>2172.2869000000001</v>
      </c>
      <c r="AC453" s="18">
        <f t="shared" si="38"/>
        <v>45665</v>
      </c>
    </row>
    <row r="454" spans="1:29">
      <c r="A454" t="s">
        <v>176</v>
      </c>
      <c r="B454">
        <v>390</v>
      </c>
      <c r="C454">
        <v>0</v>
      </c>
      <c r="D454" s="18">
        <v>45807</v>
      </c>
      <c r="E454" s="18">
        <v>45924</v>
      </c>
      <c r="F454" s="18">
        <v>45934</v>
      </c>
      <c r="G454" t="s">
        <v>54</v>
      </c>
      <c r="H454">
        <v>22</v>
      </c>
      <c r="I454" t="s">
        <v>185</v>
      </c>
      <c r="J454">
        <v>1089882.92</v>
      </c>
      <c r="K454" t="s">
        <v>178</v>
      </c>
      <c r="L454">
        <v>52314.380160000001</v>
      </c>
      <c r="M454">
        <v>61033.443520000001</v>
      </c>
      <c r="N454">
        <v>207150.77</v>
      </c>
      <c r="O454">
        <v>9943.2369600000002</v>
      </c>
      <c r="P454">
        <v>11600.44312</v>
      </c>
      <c r="Q454">
        <v>0.1900669936179934</v>
      </c>
      <c r="R454">
        <v>5</v>
      </c>
      <c r="S454">
        <v>2025</v>
      </c>
      <c r="T454">
        <v>9</v>
      </c>
      <c r="U454">
        <v>2025</v>
      </c>
      <c r="V454">
        <v>45979</v>
      </c>
      <c r="W454" t="s">
        <v>159</v>
      </c>
      <c r="X454">
        <v>2025</v>
      </c>
      <c r="Y454" t="str">
        <f t="shared" si="35"/>
        <v>México</v>
      </c>
      <c r="Z454" t="str">
        <f t="shared" si="36"/>
        <v>Retail</v>
      </c>
      <c r="AA454" s="1">
        <f t="shared" si="37"/>
        <v>0.05</v>
      </c>
      <c r="AB454">
        <f t="shared" si="39"/>
        <v>9446.0751120000004</v>
      </c>
      <c r="AC454" s="18">
        <f t="shared" si="38"/>
        <v>45595</v>
      </c>
    </row>
    <row r="455" spans="1:29">
      <c r="A455" t="s">
        <v>176</v>
      </c>
      <c r="B455">
        <v>391</v>
      </c>
      <c r="C455">
        <v>0</v>
      </c>
      <c r="D455" s="18">
        <v>45807</v>
      </c>
      <c r="E455" s="18">
        <v>45948</v>
      </c>
      <c r="F455" s="18">
        <v>45970</v>
      </c>
      <c r="G455" t="s">
        <v>35</v>
      </c>
      <c r="H455">
        <v>22</v>
      </c>
      <c r="J455">
        <v>75993.070000000007</v>
      </c>
      <c r="K455" t="s">
        <v>131</v>
      </c>
      <c r="L455">
        <v>65354.040200000003</v>
      </c>
      <c r="M455">
        <v>75993.070000000007</v>
      </c>
      <c r="N455">
        <v>5356.06</v>
      </c>
      <c r="O455">
        <v>4606.2116000000005</v>
      </c>
      <c r="P455">
        <v>5356.06</v>
      </c>
      <c r="Q455">
        <v>7.0480900429473373E-2</v>
      </c>
      <c r="R455">
        <v>5</v>
      </c>
      <c r="S455">
        <v>2025</v>
      </c>
      <c r="T455">
        <v>10</v>
      </c>
      <c r="U455">
        <v>2025</v>
      </c>
      <c r="V455">
        <v>46015</v>
      </c>
      <c r="W455" t="s">
        <v>132</v>
      </c>
      <c r="X455">
        <v>2025</v>
      </c>
      <c r="Y455" t="str">
        <f t="shared" si="35"/>
        <v>México</v>
      </c>
      <c r="Z455" t="str">
        <f t="shared" si="36"/>
        <v>IC</v>
      </c>
      <c r="AA455" s="1">
        <f t="shared" si="37"/>
        <v>0.5</v>
      </c>
      <c r="AB455">
        <f t="shared" si="39"/>
        <v>2303.1058000000003</v>
      </c>
      <c r="AC455" s="18">
        <f t="shared" si="38"/>
        <v>45665</v>
      </c>
    </row>
    <row r="456" spans="1:29">
      <c r="A456" t="s">
        <v>176</v>
      </c>
      <c r="B456">
        <v>392</v>
      </c>
      <c r="C456">
        <v>0</v>
      </c>
      <c r="D456" s="18">
        <v>45807</v>
      </c>
      <c r="E456" s="18">
        <v>46017</v>
      </c>
      <c r="F456" s="18">
        <v>46029</v>
      </c>
      <c r="G456" t="s">
        <v>35</v>
      </c>
      <c r="H456">
        <v>22</v>
      </c>
      <c r="J456">
        <v>59116.68</v>
      </c>
      <c r="K456" t="s">
        <v>131</v>
      </c>
      <c r="L456">
        <v>50840.344799999999</v>
      </c>
      <c r="M456">
        <v>59116.68</v>
      </c>
      <c r="N456">
        <v>7715.34</v>
      </c>
      <c r="O456">
        <v>6635.1923999999999</v>
      </c>
      <c r="P456">
        <v>7715.34</v>
      </c>
      <c r="Q456">
        <v>0.13051037372193433</v>
      </c>
      <c r="R456">
        <v>5</v>
      </c>
      <c r="S456">
        <v>2025</v>
      </c>
      <c r="T456">
        <v>12</v>
      </c>
      <c r="U456">
        <v>2025</v>
      </c>
      <c r="V456">
        <v>46074</v>
      </c>
      <c r="W456" t="s">
        <v>164</v>
      </c>
      <c r="X456">
        <v>2026</v>
      </c>
      <c r="Y456" t="str">
        <f t="shared" si="35"/>
        <v>México</v>
      </c>
      <c r="Z456" t="str">
        <f t="shared" si="36"/>
        <v>IC</v>
      </c>
      <c r="AA456" s="1">
        <f t="shared" si="37"/>
        <v>0.5</v>
      </c>
      <c r="AB456">
        <f t="shared" si="39"/>
        <v>3317.5962</v>
      </c>
      <c r="AC456" s="18">
        <f t="shared" si="38"/>
        <v>45665</v>
      </c>
    </row>
    <row r="457" spans="1:29">
      <c r="A457" t="s">
        <v>176</v>
      </c>
      <c r="B457">
        <v>393</v>
      </c>
      <c r="C457">
        <v>1</v>
      </c>
      <c r="D457" s="18">
        <v>45807</v>
      </c>
      <c r="E457" s="18">
        <v>45857</v>
      </c>
      <c r="F457" s="18">
        <v>45861</v>
      </c>
      <c r="G457" t="s">
        <v>45</v>
      </c>
      <c r="H457">
        <v>22</v>
      </c>
      <c r="J457">
        <v>28530.04</v>
      </c>
      <c r="K457" t="s">
        <v>151</v>
      </c>
      <c r="L457">
        <v>28530.04</v>
      </c>
      <c r="M457">
        <v>33094.846400000002</v>
      </c>
      <c r="N457">
        <v>2477.38</v>
      </c>
      <c r="O457">
        <v>2477.38</v>
      </c>
      <c r="P457">
        <v>2873.7608</v>
      </c>
      <c r="Q457">
        <v>8.6834087859673531E-2</v>
      </c>
      <c r="R457">
        <v>5</v>
      </c>
      <c r="S457">
        <v>2025</v>
      </c>
      <c r="T457">
        <v>7</v>
      </c>
      <c r="U457">
        <v>2025</v>
      </c>
      <c r="V457">
        <v>45906</v>
      </c>
      <c r="W457" t="s">
        <v>153</v>
      </c>
      <c r="X457">
        <v>2025</v>
      </c>
      <c r="Y457" t="str">
        <f t="shared" si="35"/>
        <v>México</v>
      </c>
      <c r="Z457" t="str">
        <f t="shared" si="36"/>
        <v>IC</v>
      </c>
      <c r="AA457" s="1">
        <f t="shared" si="37"/>
        <v>0.75</v>
      </c>
      <c r="AB457">
        <f t="shared" si="39"/>
        <v>619.34500000000003</v>
      </c>
      <c r="AC457" s="18">
        <f t="shared" si="38"/>
        <v>45536</v>
      </c>
    </row>
    <row r="458" spans="1:29">
      <c r="A458" t="s">
        <v>176</v>
      </c>
      <c r="B458">
        <v>394</v>
      </c>
      <c r="C458">
        <v>1</v>
      </c>
      <c r="D458" s="18">
        <v>45810</v>
      </c>
      <c r="E458" s="18">
        <v>45819</v>
      </c>
      <c r="F458" s="18">
        <v>45834</v>
      </c>
      <c r="G458" t="s">
        <v>49</v>
      </c>
      <c r="H458">
        <v>23</v>
      </c>
      <c r="I458" t="s">
        <v>182</v>
      </c>
      <c r="J458">
        <v>33063.32</v>
      </c>
      <c r="K458" t="s">
        <v>131</v>
      </c>
      <c r="L458">
        <v>28434.4552</v>
      </c>
      <c r="M458">
        <v>33063.32</v>
      </c>
      <c r="N458">
        <v>2466.89</v>
      </c>
      <c r="O458">
        <v>2121.5254</v>
      </c>
      <c r="P458">
        <v>2466.89</v>
      </c>
      <c r="Q458">
        <v>7.4611079589103568E-2</v>
      </c>
      <c r="R458">
        <v>6</v>
      </c>
      <c r="S458">
        <v>2025</v>
      </c>
      <c r="T458">
        <v>6</v>
      </c>
      <c r="U458">
        <v>2025</v>
      </c>
      <c r="V458">
        <v>45879</v>
      </c>
      <c r="W458" t="s">
        <v>160</v>
      </c>
      <c r="X458">
        <v>2025</v>
      </c>
      <c r="Y458" t="str">
        <f t="shared" si="35"/>
        <v>México</v>
      </c>
      <c r="Z458" t="str">
        <f t="shared" si="36"/>
        <v>Retail</v>
      </c>
      <c r="AA458" s="1">
        <f t="shared" si="37"/>
        <v>0</v>
      </c>
      <c r="AB458">
        <f t="shared" si="39"/>
        <v>2121.5254</v>
      </c>
      <c r="AC458" s="18">
        <f t="shared" si="38"/>
        <v>45552</v>
      </c>
    </row>
    <row r="459" spans="1:29">
      <c r="A459" t="s">
        <v>176</v>
      </c>
      <c r="B459">
        <v>395</v>
      </c>
      <c r="C459">
        <v>1</v>
      </c>
      <c r="D459" s="18">
        <v>45810</v>
      </c>
      <c r="E459" s="18">
        <v>45748</v>
      </c>
      <c r="F459" s="18">
        <v>45777</v>
      </c>
      <c r="G459" t="s">
        <v>49</v>
      </c>
      <c r="H459">
        <v>23</v>
      </c>
      <c r="J459">
        <v>15971.66</v>
      </c>
      <c r="K459" t="s">
        <v>131</v>
      </c>
      <c r="L459">
        <v>13735.6276</v>
      </c>
      <c r="M459">
        <v>15971.66</v>
      </c>
      <c r="N459">
        <v>798.59</v>
      </c>
      <c r="O459">
        <v>686.78740000000005</v>
      </c>
      <c r="P459">
        <v>798.59</v>
      </c>
      <c r="Q459">
        <v>5.0000438276296896E-2</v>
      </c>
      <c r="R459">
        <v>6</v>
      </c>
      <c r="S459">
        <v>2025</v>
      </c>
      <c r="T459">
        <v>4</v>
      </c>
      <c r="U459">
        <v>2025</v>
      </c>
      <c r="V459">
        <v>45822</v>
      </c>
      <c r="W459" t="s">
        <v>152</v>
      </c>
      <c r="X459">
        <v>2025</v>
      </c>
      <c r="Y459" t="str">
        <f t="shared" si="35"/>
        <v>México</v>
      </c>
      <c r="Z459" t="str">
        <f t="shared" si="36"/>
        <v>Retail</v>
      </c>
      <c r="AA459" s="1">
        <f t="shared" si="37"/>
        <v>0</v>
      </c>
      <c r="AB459">
        <f t="shared" si="39"/>
        <v>686.78740000000005</v>
      </c>
      <c r="AC459" s="18">
        <f t="shared" si="38"/>
        <v>45552</v>
      </c>
    </row>
    <row r="460" spans="1:29">
      <c r="A460" t="s">
        <v>176</v>
      </c>
      <c r="B460">
        <v>396</v>
      </c>
      <c r="C460">
        <v>1</v>
      </c>
      <c r="D460" s="18">
        <v>45810</v>
      </c>
      <c r="E460" s="18">
        <v>45859</v>
      </c>
      <c r="F460" s="18">
        <v>45861</v>
      </c>
      <c r="G460" t="s">
        <v>49</v>
      </c>
      <c r="H460">
        <v>23</v>
      </c>
      <c r="J460">
        <v>8265.9699999999993</v>
      </c>
      <c r="K460" t="s">
        <v>131</v>
      </c>
      <c r="L460">
        <v>7108.734199999999</v>
      </c>
      <c r="M460">
        <v>8265.9699999999993</v>
      </c>
      <c r="N460">
        <v>719.01</v>
      </c>
      <c r="O460">
        <v>618.34860000000003</v>
      </c>
      <c r="P460">
        <v>719.01</v>
      </c>
      <c r="Q460">
        <v>8.6984346664698772E-2</v>
      </c>
      <c r="R460">
        <v>6</v>
      </c>
      <c r="S460">
        <v>2025</v>
      </c>
      <c r="T460">
        <v>7</v>
      </c>
      <c r="U460">
        <v>2025</v>
      </c>
      <c r="V460">
        <v>45906</v>
      </c>
      <c r="W460" t="s">
        <v>153</v>
      </c>
      <c r="X460">
        <v>2025</v>
      </c>
      <c r="Y460" t="str">
        <f t="shared" si="35"/>
        <v>México</v>
      </c>
      <c r="Z460" t="str">
        <f t="shared" si="36"/>
        <v>Retail</v>
      </c>
      <c r="AA460" s="1">
        <f t="shared" si="37"/>
        <v>0</v>
      </c>
      <c r="AB460">
        <f t="shared" si="39"/>
        <v>618.34860000000003</v>
      </c>
      <c r="AC460" s="18">
        <f t="shared" si="38"/>
        <v>45552</v>
      </c>
    </row>
    <row r="461" spans="1:29">
      <c r="A461" t="s">
        <v>176</v>
      </c>
      <c r="B461">
        <v>397</v>
      </c>
      <c r="C461">
        <v>1</v>
      </c>
      <c r="D461" s="18">
        <v>45810</v>
      </c>
      <c r="E461" s="18">
        <v>45843</v>
      </c>
      <c r="F461" s="18">
        <v>45858</v>
      </c>
      <c r="G461" t="s">
        <v>35</v>
      </c>
      <c r="H461">
        <v>23</v>
      </c>
      <c r="J461">
        <v>43524.38</v>
      </c>
      <c r="K461" t="s">
        <v>131</v>
      </c>
      <c r="L461">
        <v>37430.966799999995</v>
      </c>
      <c r="M461">
        <v>43524.38</v>
      </c>
      <c r="N461">
        <v>4606.21</v>
      </c>
      <c r="O461">
        <v>3961.3406</v>
      </c>
      <c r="P461">
        <v>4606.21</v>
      </c>
      <c r="Q461">
        <v>0.10583057127982065</v>
      </c>
      <c r="R461">
        <v>6</v>
      </c>
      <c r="S461">
        <v>2025</v>
      </c>
      <c r="T461">
        <v>7</v>
      </c>
      <c r="U461">
        <v>2025</v>
      </c>
      <c r="V461">
        <v>45903</v>
      </c>
      <c r="W461" t="s">
        <v>153</v>
      </c>
      <c r="X461">
        <v>2025</v>
      </c>
      <c r="Y461" t="str">
        <f t="shared" si="35"/>
        <v>México</v>
      </c>
      <c r="Z461" t="str">
        <f t="shared" si="36"/>
        <v>IC</v>
      </c>
      <c r="AA461" s="1">
        <f t="shared" si="37"/>
        <v>0.5</v>
      </c>
      <c r="AB461">
        <f t="shared" si="39"/>
        <v>1980.6703</v>
      </c>
      <c r="AC461" s="18">
        <f t="shared" si="38"/>
        <v>45665</v>
      </c>
    </row>
    <row r="462" spans="1:29">
      <c r="A462" t="s">
        <v>176</v>
      </c>
      <c r="B462">
        <v>398</v>
      </c>
      <c r="C462">
        <v>1</v>
      </c>
      <c r="D462" s="18">
        <v>45810</v>
      </c>
      <c r="E462" s="18">
        <v>45858</v>
      </c>
      <c r="F462" s="18">
        <v>45875</v>
      </c>
      <c r="G462" t="s">
        <v>44</v>
      </c>
      <c r="H462">
        <v>23</v>
      </c>
      <c r="J462">
        <v>12669.04</v>
      </c>
      <c r="K462" t="s">
        <v>151</v>
      </c>
      <c r="L462">
        <v>12669.04</v>
      </c>
      <c r="M462">
        <v>14696.0864</v>
      </c>
      <c r="N462">
        <v>906.8</v>
      </c>
      <c r="O462">
        <v>906.8</v>
      </c>
      <c r="P462">
        <v>1051.8879999999999</v>
      </c>
      <c r="Q462">
        <v>7.1576062590377798E-2</v>
      </c>
      <c r="R462">
        <v>6</v>
      </c>
      <c r="S462">
        <v>2025</v>
      </c>
      <c r="T462">
        <v>7</v>
      </c>
      <c r="U462">
        <v>2025</v>
      </c>
      <c r="V462">
        <v>45920</v>
      </c>
      <c r="W462" t="s">
        <v>153</v>
      </c>
      <c r="X462">
        <v>2025</v>
      </c>
      <c r="Y462" t="str">
        <f t="shared" si="35"/>
        <v>México</v>
      </c>
      <c r="Z462" t="str">
        <f t="shared" si="36"/>
        <v>IC</v>
      </c>
      <c r="AA462" s="1">
        <f t="shared" si="37"/>
        <v>0.5</v>
      </c>
      <c r="AB462">
        <f t="shared" si="39"/>
        <v>453.4</v>
      </c>
      <c r="AC462" s="18">
        <f t="shared" si="38"/>
        <v>45677</v>
      </c>
    </row>
    <row r="463" spans="1:29">
      <c r="A463" t="s">
        <v>176</v>
      </c>
      <c r="B463">
        <v>399</v>
      </c>
      <c r="C463">
        <v>1</v>
      </c>
      <c r="D463" s="18">
        <v>45811</v>
      </c>
      <c r="E463" s="18">
        <v>45714</v>
      </c>
      <c r="F463" s="18">
        <v>45718</v>
      </c>
      <c r="G463" t="s">
        <v>58</v>
      </c>
      <c r="H463">
        <v>23</v>
      </c>
      <c r="J463">
        <v>5235</v>
      </c>
      <c r="K463" t="s">
        <v>131</v>
      </c>
      <c r="L463">
        <v>4502.1000000000004</v>
      </c>
      <c r="M463">
        <v>5235</v>
      </c>
      <c r="N463">
        <v>419.32</v>
      </c>
      <c r="O463">
        <v>360.61520000000002</v>
      </c>
      <c r="P463">
        <v>419.32</v>
      </c>
      <c r="Q463">
        <v>8.0099331423113651E-2</v>
      </c>
      <c r="R463">
        <v>6</v>
      </c>
      <c r="S463">
        <v>2025</v>
      </c>
      <c r="T463">
        <v>2</v>
      </c>
      <c r="U463">
        <v>2025</v>
      </c>
      <c r="V463">
        <v>45763</v>
      </c>
      <c r="W463" t="s">
        <v>173</v>
      </c>
      <c r="X463">
        <v>2025</v>
      </c>
      <c r="Y463" t="str">
        <f t="shared" si="35"/>
        <v>México</v>
      </c>
      <c r="Z463" t="str">
        <f t="shared" si="36"/>
        <v>IC</v>
      </c>
      <c r="AA463" s="1">
        <f t="shared" si="37"/>
        <v>0.5</v>
      </c>
      <c r="AB463">
        <f t="shared" si="39"/>
        <v>180.30760000000001</v>
      </c>
      <c r="AC463" s="18">
        <f t="shared" si="38"/>
        <v>45762</v>
      </c>
    </row>
    <row r="464" spans="1:29">
      <c r="A464" t="s">
        <v>176</v>
      </c>
      <c r="B464">
        <v>400</v>
      </c>
      <c r="C464">
        <v>1</v>
      </c>
      <c r="D464" s="18">
        <v>45811</v>
      </c>
      <c r="E464" s="18">
        <v>45730</v>
      </c>
      <c r="F464" s="18">
        <v>45732</v>
      </c>
      <c r="G464" t="s">
        <v>58</v>
      </c>
      <c r="H464">
        <v>23</v>
      </c>
      <c r="J464">
        <v>1740</v>
      </c>
      <c r="K464" t="s">
        <v>131</v>
      </c>
      <c r="L464">
        <v>1496.3999999999999</v>
      </c>
      <c r="M464">
        <v>1740</v>
      </c>
      <c r="N464">
        <v>169.26</v>
      </c>
      <c r="O464">
        <v>145.56359999999998</v>
      </c>
      <c r="P464">
        <v>169.26</v>
      </c>
      <c r="Q464">
        <v>9.7275862068965518E-2</v>
      </c>
      <c r="R464">
        <v>6</v>
      </c>
      <c r="S464">
        <v>2025</v>
      </c>
      <c r="T464">
        <v>3</v>
      </c>
      <c r="U464">
        <v>2025</v>
      </c>
      <c r="V464">
        <v>45777</v>
      </c>
      <c r="W464" t="s">
        <v>173</v>
      </c>
      <c r="X464">
        <v>2025</v>
      </c>
      <c r="Y464" t="str">
        <f t="shared" si="35"/>
        <v>México</v>
      </c>
      <c r="Z464" t="str">
        <f t="shared" si="36"/>
        <v>IC</v>
      </c>
      <c r="AA464" s="1">
        <f t="shared" si="37"/>
        <v>0.5</v>
      </c>
      <c r="AB464">
        <f t="shared" si="39"/>
        <v>72.78179999999999</v>
      </c>
      <c r="AC464" s="18">
        <f t="shared" si="38"/>
        <v>45762</v>
      </c>
    </row>
    <row r="465" spans="1:29">
      <c r="A465" t="s">
        <v>176</v>
      </c>
      <c r="B465">
        <v>401</v>
      </c>
      <c r="C465">
        <v>1</v>
      </c>
      <c r="D465" s="18">
        <v>45811</v>
      </c>
      <c r="E465" s="18">
        <v>45728</v>
      </c>
      <c r="F465" s="18">
        <v>45733</v>
      </c>
      <c r="G465" t="s">
        <v>58</v>
      </c>
      <c r="H465">
        <v>23</v>
      </c>
      <c r="J465">
        <v>4326</v>
      </c>
      <c r="K465" t="s">
        <v>131</v>
      </c>
      <c r="L465">
        <v>3720.36</v>
      </c>
      <c r="M465">
        <v>4326</v>
      </c>
      <c r="N465">
        <v>424.79</v>
      </c>
      <c r="O465">
        <v>365.31940000000003</v>
      </c>
      <c r="P465">
        <v>424.79</v>
      </c>
      <c r="Q465">
        <v>9.8194637078132224E-2</v>
      </c>
      <c r="R465">
        <v>6</v>
      </c>
      <c r="S465">
        <v>2025</v>
      </c>
      <c r="T465">
        <v>3</v>
      </c>
      <c r="U465">
        <v>2025</v>
      </c>
      <c r="V465">
        <v>45778</v>
      </c>
      <c r="W465" t="s">
        <v>172</v>
      </c>
      <c r="X465">
        <v>2025</v>
      </c>
      <c r="Y465" t="str">
        <f t="shared" si="35"/>
        <v>México</v>
      </c>
      <c r="Z465" t="str">
        <f t="shared" si="36"/>
        <v>IC</v>
      </c>
      <c r="AA465" s="1">
        <f t="shared" si="37"/>
        <v>0.5</v>
      </c>
      <c r="AB465">
        <f t="shared" si="39"/>
        <v>182.65970000000002</v>
      </c>
      <c r="AC465" s="18">
        <f t="shared" si="38"/>
        <v>45762</v>
      </c>
    </row>
    <row r="466" spans="1:29">
      <c r="A466" t="s">
        <v>176</v>
      </c>
      <c r="B466">
        <v>402</v>
      </c>
      <c r="C466">
        <v>1</v>
      </c>
      <c r="D466" s="18">
        <v>45811</v>
      </c>
      <c r="E466" s="18">
        <v>45834</v>
      </c>
      <c r="F466" s="18">
        <v>45876</v>
      </c>
      <c r="G466" t="s">
        <v>45</v>
      </c>
      <c r="H466">
        <v>23</v>
      </c>
      <c r="J466">
        <v>46687</v>
      </c>
      <c r="K466" t="s">
        <v>178</v>
      </c>
      <c r="L466">
        <v>2240.9760000000001</v>
      </c>
      <c r="M466">
        <v>2614.4720000000002</v>
      </c>
      <c r="N466">
        <v>0</v>
      </c>
      <c r="O466">
        <v>0</v>
      </c>
      <c r="P466">
        <v>0</v>
      </c>
      <c r="Q466">
        <v>0</v>
      </c>
      <c r="R466">
        <v>6</v>
      </c>
      <c r="S466">
        <v>2025</v>
      </c>
      <c r="T466">
        <v>6</v>
      </c>
      <c r="U466">
        <v>2025</v>
      </c>
      <c r="V466">
        <v>45921</v>
      </c>
      <c r="W466" t="s">
        <v>153</v>
      </c>
      <c r="X466">
        <v>2025</v>
      </c>
      <c r="Y466" t="str">
        <f t="shared" si="35"/>
        <v>México</v>
      </c>
      <c r="Z466" t="str">
        <f t="shared" si="36"/>
        <v>IC</v>
      </c>
      <c r="AA466" s="1">
        <f t="shared" si="37"/>
        <v>0.75</v>
      </c>
      <c r="AB466">
        <f t="shared" si="39"/>
        <v>0</v>
      </c>
      <c r="AC466" s="18">
        <f t="shared" si="38"/>
        <v>45536</v>
      </c>
    </row>
    <row r="467" spans="1:29">
      <c r="A467" t="s">
        <v>176</v>
      </c>
      <c r="B467">
        <v>403</v>
      </c>
      <c r="C467">
        <v>0</v>
      </c>
      <c r="D467" s="18">
        <v>45812</v>
      </c>
      <c r="E467" s="18">
        <v>45670</v>
      </c>
      <c r="F467" s="18">
        <v>46047</v>
      </c>
      <c r="G467" t="s">
        <v>49</v>
      </c>
      <c r="H467">
        <v>23</v>
      </c>
      <c r="J467">
        <v>9550.64</v>
      </c>
      <c r="K467" t="s">
        <v>131</v>
      </c>
      <c r="L467">
        <v>8213.5504000000001</v>
      </c>
      <c r="M467">
        <v>9550.64</v>
      </c>
      <c r="N467">
        <v>0</v>
      </c>
      <c r="O467">
        <v>0</v>
      </c>
      <c r="P467">
        <v>0</v>
      </c>
      <c r="Q467">
        <v>0</v>
      </c>
      <c r="R467">
        <v>6</v>
      </c>
      <c r="S467">
        <v>2025</v>
      </c>
      <c r="T467">
        <v>1</v>
      </c>
      <c r="U467">
        <v>2025</v>
      </c>
      <c r="V467">
        <v>46092</v>
      </c>
      <c r="W467" t="s">
        <v>150</v>
      </c>
      <c r="X467">
        <v>2026</v>
      </c>
      <c r="Y467" t="str">
        <f t="shared" si="35"/>
        <v>México</v>
      </c>
      <c r="Z467" t="str">
        <f t="shared" si="36"/>
        <v>Retail</v>
      </c>
      <c r="AA467" s="1">
        <f t="shared" si="37"/>
        <v>0</v>
      </c>
      <c r="AB467">
        <f t="shared" si="39"/>
        <v>0</v>
      </c>
      <c r="AC467" s="18">
        <f t="shared" si="38"/>
        <v>45552</v>
      </c>
    </row>
    <row r="468" spans="1:29">
      <c r="A468" t="s">
        <v>176</v>
      </c>
      <c r="B468">
        <v>404</v>
      </c>
      <c r="C468">
        <v>0</v>
      </c>
      <c r="D468" s="18">
        <v>45812</v>
      </c>
      <c r="E468" s="18">
        <v>45814</v>
      </c>
      <c r="F468" s="18">
        <v>45817</v>
      </c>
      <c r="G468" t="s">
        <v>54</v>
      </c>
      <c r="H468">
        <v>23</v>
      </c>
      <c r="J468">
        <v>10352</v>
      </c>
      <c r="K468" t="s">
        <v>178</v>
      </c>
      <c r="L468">
        <v>496.89600000000002</v>
      </c>
      <c r="M468">
        <v>579.71199999999999</v>
      </c>
      <c r="N468">
        <v>1552</v>
      </c>
      <c r="O468">
        <v>74.495999999999995</v>
      </c>
      <c r="P468">
        <v>86.912000000000006</v>
      </c>
      <c r="Q468">
        <v>0.14992272024729519</v>
      </c>
      <c r="R468">
        <v>6</v>
      </c>
      <c r="S468">
        <v>2025</v>
      </c>
      <c r="T468">
        <v>6</v>
      </c>
      <c r="U468">
        <v>2025</v>
      </c>
      <c r="V468">
        <v>45862</v>
      </c>
      <c r="W468" t="s">
        <v>154</v>
      </c>
      <c r="X468">
        <v>2025</v>
      </c>
      <c r="Y468" t="str">
        <f t="shared" si="35"/>
        <v>México</v>
      </c>
      <c r="Z468" t="str">
        <f t="shared" si="36"/>
        <v>Retail</v>
      </c>
      <c r="AA468" s="1">
        <f t="shared" si="37"/>
        <v>0.05</v>
      </c>
      <c r="AB468">
        <f t="shared" si="39"/>
        <v>70.771199999999993</v>
      </c>
      <c r="AC468" s="18">
        <f t="shared" si="38"/>
        <v>45595</v>
      </c>
    </row>
    <row r="469" spans="1:29">
      <c r="A469" t="s">
        <v>176</v>
      </c>
      <c r="B469">
        <v>405</v>
      </c>
      <c r="C469">
        <v>1</v>
      </c>
      <c r="D469" s="18">
        <v>45813</v>
      </c>
      <c r="E469" s="18">
        <v>45873</v>
      </c>
      <c r="F469" s="18">
        <v>45880</v>
      </c>
      <c r="G469" t="s">
        <v>45</v>
      </c>
      <c r="H469">
        <v>23</v>
      </c>
      <c r="J469">
        <v>13313</v>
      </c>
      <c r="K469" t="s">
        <v>178</v>
      </c>
      <c r="L469">
        <v>639.024</v>
      </c>
      <c r="M469">
        <v>745.52800000000002</v>
      </c>
      <c r="N469">
        <v>2430</v>
      </c>
      <c r="O469">
        <v>116.64</v>
      </c>
      <c r="P469">
        <v>136.08000000000001</v>
      </c>
      <c r="Q469">
        <v>0.18252835574250734</v>
      </c>
      <c r="R469">
        <v>6</v>
      </c>
      <c r="S469">
        <v>2025</v>
      </c>
      <c r="T469">
        <v>8</v>
      </c>
      <c r="U469">
        <v>2025</v>
      </c>
      <c r="V469">
        <v>45925</v>
      </c>
      <c r="W469" t="s">
        <v>153</v>
      </c>
      <c r="X469">
        <v>2025</v>
      </c>
      <c r="Y469" t="str">
        <f t="shared" si="35"/>
        <v>México</v>
      </c>
      <c r="Z469" t="str">
        <f t="shared" si="36"/>
        <v>IC</v>
      </c>
      <c r="AA469" s="1">
        <f t="shared" si="37"/>
        <v>0.75</v>
      </c>
      <c r="AB469">
        <f t="shared" si="39"/>
        <v>29.159999999999997</v>
      </c>
      <c r="AC469" s="18">
        <f t="shared" si="38"/>
        <v>45536</v>
      </c>
    </row>
    <row r="470" spans="1:29">
      <c r="A470" t="s">
        <v>176</v>
      </c>
      <c r="B470">
        <v>406</v>
      </c>
      <c r="C470">
        <v>0</v>
      </c>
      <c r="D470" s="18">
        <v>45813</v>
      </c>
      <c r="E470" s="18">
        <v>45825</v>
      </c>
      <c r="F470" s="18">
        <v>46021</v>
      </c>
      <c r="G470" t="s">
        <v>45</v>
      </c>
      <c r="H470">
        <v>23</v>
      </c>
      <c r="J470">
        <v>29857.7</v>
      </c>
      <c r="K470" t="s">
        <v>131</v>
      </c>
      <c r="L470">
        <v>25677.621999999999</v>
      </c>
      <c r="M470">
        <v>29857.7</v>
      </c>
      <c r="N470">
        <v>2574.3200000000002</v>
      </c>
      <c r="O470">
        <v>2213.9151999999999</v>
      </c>
      <c r="P470">
        <v>2574.3200000000002</v>
      </c>
      <c r="Q470">
        <v>8.6219635135995065E-2</v>
      </c>
      <c r="R470">
        <v>6</v>
      </c>
      <c r="S470">
        <v>2025</v>
      </c>
      <c r="T470">
        <v>6</v>
      </c>
      <c r="U470">
        <v>2025</v>
      </c>
      <c r="V470">
        <v>46066</v>
      </c>
      <c r="W470" t="s">
        <v>164</v>
      </c>
      <c r="X470">
        <v>2026</v>
      </c>
      <c r="Y470" t="str">
        <f t="shared" si="35"/>
        <v>México</v>
      </c>
      <c r="Z470" t="str">
        <f t="shared" si="36"/>
        <v>IC</v>
      </c>
      <c r="AA470" s="1">
        <f t="shared" si="37"/>
        <v>0.75</v>
      </c>
      <c r="AB470">
        <f t="shared" si="39"/>
        <v>553.47879999999986</v>
      </c>
      <c r="AC470" s="18">
        <f t="shared" si="38"/>
        <v>45536</v>
      </c>
    </row>
    <row r="471" spans="1:29">
      <c r="A471" t="s">
        <v>176</v>
      </c>
      <c r="B471">
        <v>407</v>
      </c>
      <c r="C471">
        <v>1</v>
      </c>
      <c r="D471" s="18">
        <v>45813</v>
      </c>
      <c r="E471" s="18">
        <v>45814</v>
      </c>
      <c r="F471" s="18" t="s">
        <v>190</v>
      </c>
      <c r="G471" t="s">
        <v>45</v>
      </c>
      <c r="H471">
        <v>23</v>
      </c>
      <c r="J471">
        <v>13395.02</v>
      </c>
      <c r="K471" t="s">
        <v>131</v>
      </c>
      <c r="L471">
        <v>11519.717200000001</v>
      </c>
      <c r="M471">
        <v>13395.02</v>
      </c>
      <c r="N471">
        <v>145.6</v>
      </c>
      <c r="O471">
        <v>125.21599999999999</v>
      </c>
      <c r="P471">
        <v>145.6</v>
      </c>
      <c r="Q471">
        <v>1.0869711280759564E-2</v>
      </c>
      <c r="R471">
        <v>6</v>
      </c>
      <c r="S471">
        <v>2025</v>
      </c>
      <c r="T471">
        <v>6</v>
      </c>
      <c r="U471">
        <v>2025</v>
      </c>
      <c r="V471" t="e">
        <v>#VALUE!</v>
      </c>
      <c r="W471" t="e">
        <v>#VALUE!</v>
      </c>
      <c r="X471" t="e">
        <v>#VALUE!</v>
      </c>
      <c r="Y471" t="str">
        <f t="shared" si="35"/>
        <v>México</v>
      </c>
      <c r="Z471" t="str">
        <f t="shared" si="36"/>
        <v>IC</v>
      </c>
      <c r="AA471" s="1">
        <f t="shared" si="37"/>
        <v>0.75</v>
      </c>
      <c r="AB471">
        <f t="shared" si="39"/>
        <v>31.304000000000002</v>
      </c>
      <c r="AC471" s="18">
        <f t="shared" si="38"/>
        <v>45536</v>
      </c>
    </row>
    <row r="472" spans="1:29">
      <c r="A472" t="s">
        <v>176</v>
      </c>
      <c r="B472">
        <v>408</v>
      </c>
      <c r="C472">
        <v>1</v>
      </c>
      <c r="D472" s="18">
        <v>45817</v>
      </c>
      <c r="E472" s="18">
        <v>45873</v>
      </c>
      <c r="F472" s="18">
        <v>45883</v>
      </c>
      <c r="G472" t="s">
        <v>45</v>
      </c>
      <c r="H472">
        <v>24</v>
      </c>
      <c r="J472">
        <v>163648.45000000001</v>
      </c>
      <c r="K472" t="s">
        <v>178</v>
      </c>
      <c r="L472">
        <v>7855.1256000000003</v>
      </c>
      <c r="M472">
        <v>9164.3132000000005</v>
      </c>
      <c r="N472">
        <v>11347.66</v>
      </c>
      <c r="O472">
        <v>544.68768</v>
      </c>
      <c r="P472">
        <v>635.46896000000004</v>
      </c>
      <c r="Q472">
        <v>6.9341689456881503E-2</v>
      </c>
      <c r="R472">
        <v>6</v>
      </c>
      <c r="S472">
        <v>2025</v>
      </c>
      <c r="T472">
        <v>8</v>
      </c>
      <c r="U472">
        <v>2025</v>
      </c>
      <c r="V472">
        <v>45928</v>
      </c>
      <c r="W472" t="s">
        <v>153</v>
      </c>
      <c r="X472">
        <v>2025</v>
      </c>
      <c r="Y472" t="str">
        <f t="shared" si="35"/>
        <v>México</v>
      </c>
      <c r="Z472" t="str">
        <f t="shared" si="36"/>
        <v>IC</v>
      </c>
      <c r="AA472" s="1">
        <f t="shared" si="37"/>
        <v>0.75</v>
      </c>
      <c r="AB472">
        <f t="shared" si="39"/>
        <v>136.17192</v>
      </c>
      <c r="AC472" s="18">
        <f t="shared" si="38"/>
        <v>45536</v>
      </c>
    </row>
    <row r="473" spans="1:29">
      <c r="A473" t="s">
        <v>176</v>
      </c>
      <c r="B473">
        <v>409</v>
      </c>
      <c r="C473">
        <v>0</v>
      </c>
      <c r="D473" s="18">
        <v>45817</v>
      </c>
      <c r="E473" s="18">
        <v>45854</v>
      </c>
      <c r="F473" s="18">
        <v>45866</v>
      </c>
      <c r="G473" t="s">
        <v>54</v>
      </c>
      <c r="H473">
        <v>24</v>
      </c>
      <c r="I473" t="s">
        <v>149</v>
      </c>
      <c r="J473">
        <v>6108.88</v>
      </c>
      <c r="K473" t="s">
        <v>131</v>
      </c>
      <c r="L473">
        <v>5253.6368000000002</v>
      </c>
      <c r="M473">
        <v>6108.88</v>
      </c>
      <c r="N473">
        <v>426.49</v>
      </c>
      <c r="O473">
        <v>366.78140000000002</v>
      </c>
      <c r="P473">
        <v>426.49</v>
      </c>
      <c r="Q473">
        <v>6.9814761462002856E-2</v>
      </c>
      <c r="R473">
        <v>6</v>
      </c>
      <c r="S473">
        <v>2025</v>
      </c>
      <c r="T473">
        <v>7</v>
      </c>
      <c r="U473">
        <v>2025</v>
      </c>
      <c r="V473">
        <v>45911</v>
      </c>
      <c r="W473" t="s">
        <v>153</v>
      </c>
      <c r="X473">
        <v>2025</v>
      </c>
      <c r="Y473" t="str">
        <f t="shared" si="35"/>
        <v>México</v>
      </c>
      <c r="Z473" t="str">
        <f t="shared" si="36"/>
        <v>Retail</v>
      </c>
      <c r="AA473" s="1">
        <f t="shared" si="37"/>
        <v>0.05</v>
      </c>
      <c r="AB473">
        <f t="shared" si="39"/>
        <v>348.44233000000003</v>
      </c>
      <c r="AC473" s="18">
        <f t="shared" si="38"/>
        <v>45595</v>
      </c>
    </row>
    <row r="474" spans="1:29">
      <c r="A474" t="s">
        <v>176</v>
      </c>
      <c r="B474">
        <v>410</v>
      </c>
      <c r="C474">
        <v>1</v>
      </c>
      <c r="D474" s="18">
        <v>45817</v>
      </c>
      <c r="E474" s="18">
        <v>45864</v>
      </c>
      <c r="F474" s="18">
        <v>45899</v>
      </c>
      <c r="G474" t="s">
        <v>45</v>
      </c>
      <c r="H474">
        <v>24</v>
      </c>
      <c r="J474">
        <v>25052.36</v>
      </c>
      <c r="K474" t="s">
        <v>131</v>
      </c>
      <c r="L474">
        <v>21545.029600000002</v>
      </c>
      <c r="M474">
        <v>25052.36</v>
      </c>
      <c r="N474">
        <v>2733.41</v>
      </c>
      <c r="O474">
        <v>2350.7325999999998</v>
      </c>
      <c r="P474">
        <v>2733.41</v>
      </c>
      <c r="Q474">
        <v>0.10910788444681457</v>
      </c>
      <c r="R474">
        <v>6</v>
      </c>
      <c r="S474">
        <v>2025</v>
      </c>
      <c r="T474">
        <v>7</v>
      </c>
      <c r="U474">
        <v>2025</v>
      </c>
      <c r="V474">
        <v>45944</v>
      </c>
      <c r="W474" t="s">
        <v>161</v>
      </c>
      <c r="X474">
        <v>2025</v>
      </c>
      <c r="Y474" t="str">
        <f t="shared" si="35"/>
        <v>México</v>
      </c>
      <c r="Z474" t="str">
        <f t="shared" si="36"/>
        <v>IC</v>
      </c>
      <c r="AA474" s="1">
        <f t="shared" si="37"/>
        <v>0.75</v>
      </c>
      <c r="AB474">
        <f t="shared" si="39"/>
        <v>587.68314999999984</v>
      </c>
      <c r="AC474" s="18">
        <f t="shared" si="38"/>
        <v>45536</v>
      </c>
    </row>
    <row r="475" spans="1:29">
      <c r="A475" t="s">
        <v>176</v>
      </c>
      <c r="B475">
        <v>411</v>
      </c>
      <c r="C475">
        <v>0</v>
      </c>
      <c r="D475" s="18">
        <v>45803</v>
      </c>
      <c r="E475" s="18">
        <v>45825</v>
      </c>
      <c r="F475" s="18">
        <v>45838</v>
      </c>
      <c r="G475" t="s">
        <v>34</v>
      </c>
      <c r="H475">
        <v>22</v>
      </c>
      <c r="J475">
        <v>4767.8999999999996</v>
      </c>
      <c r="K475" t="s">
        <v>131</v>
      </c>
      <c r="L475">
        <v>4100.3939999999993</v>
      </c>
      <c r="M475">
        <v>4767.8999999999996</v>
      </c>
      <c r="N475">
        <v>271.16000000000003</v>
      </c>
      <c r="O475">
        <v>233.19760000000002</v>
      </c>
      <c r="P475">
        <v>271.16000000000003</v>
      </c>
      <c r="Q475">
        <v>5.687199815432372E-2</v>
      </c>
      <c r="R475">
        <v>5</v>
      </c>
      <c r="S475">
        <v>2025</v>
      </c>
      <c r="T475">
        <v>6</v>
      </c>
      <c r="U475">
        <v>2025</v>
      </c>
      <c r="V475">
        <v>45883</v>
      </c>
      <c r="W475" t="s">
        <v>160</v>
      </c>
      <c r="X475">
        <v>2025</v>
      </c>
      <c r="Y475" t="str">
        <f t="shared" si="35"/>
        <v>México</v>
      </c>
      <c r="Z475" t="str">
        <f t="shared" si="36"/>
        <v>IC</v>
      </c>
      <c r="AA475" s="1">
        <f t="shared" si="37"/>
        <v>0.5</v>
      </c>
      <c r="AB475">
        <f t="shared" si="39"/>
        <v>116.59880000000001</v>
      </c>
      <c r="AC475" s="18">
        <f t="shared" si="38"/>
        <v>45536</v>
      </c>
    </row>
    <row r="476" spans="1:29">
      <c r="A476" t="s">
        <v>176</v>
      </c>
      <c r="B476">
        <v>412</v>
      </c>
      <c r="C476">
        <v>1</v>
      </c>
      <c r="D476" s="18">
        <v>45818</v>
      </c>
      <c r="E476" s="18">
        <v>45783</v>
      </c>
      <c r="F476" s="18">
        <v>45785</v>
      </c>
      <c r="G476" t="s">
        <v>49</v>
      </c>
      <c r="H476">
        <v>24</v>
      </c>
      <c r="I476" t="s">
        <v>177</v>
      </c>
      <c r="J476">
        <v>2286.5</v>
      </c>
      <c r="K476" t="s">
        <v>131</v>
      </c>
      <c r="L476">
        <v>1966.3899999999999</v>
      </c>
      <c r="M476">
        <v>2286.5</v>
      </c>
      <c r="N476">
        <v>228.65</v>
      </c>
      <c r="O476">
        <v>196.63900000000001</v>
      </c>
      <c r="P476">
        <v>228.65</v>
      </c>
      <c r="Q476">
        <v>0.1</v>
      </c>
      <c r="R476">
        <v>6</v>
      </c>
      <c r="S476">
        <v>2025</v>
      </c>
      <c r="T476">
        <v>5</v>
      </c>
      <c r="U476">
        <v>2025</v>
      </c>
      <c r="V476">
        <v>45830</v>
      </c>
      <c r="W476" t="s">
        <v>152</v>
      </c>
      <c r="X476">
        <v>2025</v>
      </c>
      <c r="Y476" t="str">
        <f t="shared" si="35"/>
        <v>México</v>
      </c>
      <c r="Z476" t="str">
        <f t="shared" si="36"/>
        <v>Retail</v>
      </c>
      <c r="AA476" s="1">
        <f t="shared" si="37"/>
        <v>0</v>
      </c>
      <c r="AB476">
        <f t="shared" si="39"/>
        <v>196.63900000000001</v>
      </c>
      <c r="AC476" s="18">
        <f t="shared" si="38"/>
        <v>45552</v>
      </c>
    </row>
    <row r="477" spans="1:29">
      <c r="A477" t="s">
        <v>176</v>
      </c>
      <c r="B477">
        <v>413</v>
      </c>
      <c r="C477">
        <v>1</v>
      </c>
      <c r="D477" s="18">
        <v>45818</v>
      </c>
      <c r="E477" s="18">
        <v>45864</v>
      </c>
      <c r="F477" s="18">
        <v>45866</v>
      </c>
      <c r="G477" t="s">
        <v>36</v>
      </c>
      <c r="H477">
        <v>24</v>
      </c>
      <c r="J477">
        <v>23160</v>
      </c>
      <c r="K477" t="s">
        <v>178</v>
      </c>
      <c r="L477">
        <v>1111.68</v>
      </c>
      <c r="M477">
        <v>1296.96</v>
      </c>
      <c r="N477">
        <v>2316</v>
      </c>
      <c r="O477">
        <v>111.16800000000001</v>
      </c>
      <c r="P477">
        <v>129.696</v>
      </c>
      <c r="Q477">
        <v>0.1</v>
      </c>
      <c r="R477">
        <v>6</v>
      </c>
      <c r="S477">
        <v>2025</v>
      </c>
      <c r="T477">
        <v>7</v>
      </c>
      <c r="U477">
        <v>2025</v>
      </c>
      <c r="V477">
        <v>45911</v>
      </c>
      <c r="W477" t="s">
        <v>153</v>
      </c>
      <c r="X477">
        <v>2025</v>
      </c>
      <c r="Y477" t="str">
        <f t="shared" si="35"/>
        <v>México</v>
      </c>
      <c r="Z477" t="str">
        <f t="shared" si="36"/>
        <v>IC</v>
      </c>
      <c r="AA477" s="1">
        <f t="shared" si="37"/>
        <v>0.5</v>
      </c>
      <c r="AB477">
        <f t="shared" si="39"/>
        <v>55.584000000000003</v>
      </c>
      <c r="AC477" s="18">
        <f t="shared" si="38"/>
        <v>45639</v>
      </c>
    </row>
    <row r="478" spans="1:29">
      <c r="A478" t="s">
        <v>176</v>
      </c>
      <c r="B478">
        <v>414</v>
      </c>
      <c r="C478">
        <v>1</v>
      </c>
      <c r="D478" s="18">
        <v>45818</v>
      </c>
      <c r="E478" s="18">
        <v>45817</v>
      </c>
      <c r="F478" s="18">
        <v>45842</v>
      </c>
      <c r="G478" t="s">
        <v>45</v>
      </c>
      <c r="H478">
        <v>24</v>
      </c>
      <c r="J478">
        <v>9783.3799999999992</v>
      </c>
      <c r="K478" t="s">
        <v>131</v>
      </c>
      <c r="L478">
        <v>8413.7067999999999</v>
      </c>
      <c r="M478">
        <v>9783.3799999999992</v>
      </c>
      <c r="N478">
        <v>1341.6</v>
      </c>
      <c r="O478">
        <v>1153.7759999999998</v>
      </c>
      <c r="P478">
        <v>1341.6</v>
      </c>
      <c r="Q478">
        <v>0.13713052135356082</v>
      </c>
      <c r="R478">
        <v>6</v>
      </c>
      <c r="S478">
        <v>2025</v>
      </c>
      <c r="T478">
        <v>6</v>
      </c>
      <c r="U478">
        <v>2025</v>
      </c>
      <c r="V478">
        <v>45887</v>
      </c>
      <c r="W478" t="s">
        <v>160</v>
      </c>
      <c r="X478">
        <v>2025</v>
      </c>
      <c r="Y478" t="str">
        <f t="shared" si="35"/>
        <v>México</v>
      </c>
      <c r="Z478" t="str">
        <f t="shared" si="36"/>
        <v>IC</v>
      </c>
      <c r="AA478" s="1">
        <f t="shared" si="37"/>
        <v>0.75</v>
      </c>
      <c r="AB478">
        <f t="shared" si="39"/>
        <v>288.44399999999996</v>
      </c>
      <c r="AC478" s="18">
        <f t="shared" si="38"/>
        <v>45536</v>
      </c>
    </row>
    <row r="479" spans="1:29">
      <c r="A479" t="s">
        <v>176</v>
      </c>
      <c r="B479">
        <v>416</v>
      </c>
      <c r="C479">
        <v>1</v>
      </c>
      <c r="D479" s="18">
        <v>45818</v>
      </c>
      <c r="E479" s="18">
        <v>45879</v>
      </c>
      <c r="F479" s="18">
        <v>45890</v>
      </c>
      <c r="G479" t="s">
        <v>35</v>
      </c>
      <c r="H479">
        <v>24</v>
      </c>
      <c r="J479">
        <v>472374.18</v>
      </c>
      <c r="K479" t="s">
        <v>178</v>
      </c>
      <c r="L479">
        <v>22673.960640000001</v>
      </c>
      <c r="M479">
        <v>26452.95408</v>
      </c>
      <c r="N479">
        <v>33456.1</v>
      </c>
      <c r="O479">
        <v>1605.8927999999999</v>
      </c>
      <c r="P479">
        <v>1873.5416</v>
      </c>
      <c r="Q479">
        <v>7.082542064428668E-2</v>
      </c>
      <c r="R479">
        <v>6</v>
      </c>
      <c r="S479">
        <v>2025</v>
      </c>
      <c r="T479">
        <v>8</v>
      </c>
      <c r="U479">
        <v>2025</v>
      </c>
      <c r="V479">
        <v>45935</v>
      </c>
      <c r="W479" t="s">
        <v>161</v>
      </c>
      <c r="X479">
        <v>2025</v>
      </c>
      <c r="Y479" t="str">
        <f t="shared" si="35"/>
        <v>México</v>
      </c>
      <c r="Z479" t="str">
        <f t="shared" si="36"/>
        <v>IC</v>
      </c>
      <c r="AA479" s="1">
        <f t="shared" si="37"/>
        <v>0.5</v>
      </c>
      <c r="AB479">
        <f t="shared" si="39"/>
        <v>802.94639999999993</v>
      </c>
      <c r="AC479" s="18">
        <f t="shared" si="38"/>
        <v>45665</v>
      </c>
    </row>
    <row r="480" spans="1:29">
      <c r="A480" t="s">
        <v>176</v>
      </c>
      <c r="B480">
        <v>417</v>
      </c>
      <c r="C480">
        <v>1</v>
      </c>
      <c r="D480" s="18">
        <v>45819</v>
      </c>
      <c r="E480" s="18">
        <v>45873</v>
      </c>
      <c r="F480" s="18">
        <v>45889</v>
      </c>
      <c r="G480" t="s">
        <v>45</v>
      </c>
      <c r="H480">
        <v>24</v>
      </c>
      <c r="J480">
        <v>9035.74</v>
      </c>
      <c r="K480" t="s">
        <v>131</v>
      </c>
      <c r="L480">
        <v>7770.7363999999998</v>
      </c>
      <c r="M480">
        <v>9035.74</v>
      </c>
      <c r="N480">
        <v>1072.8399999999999</v>
      </c>
      <c r="O480">
        <v>922.64239999999995</v>
      </c>
      <c r="P480">
        <v>1072.8399999999999</v>
      </c>
      <c r="Q480">
        <v>0.11873294273628944</v>
      </c>
      <c r="R480">
        <v>6</v>
      </c>
      <c r="S480">
        <v>2025</v>
      </c>
      <c r="T480">
        <v>8</v>
      </c>
      <c r="U480">
        <v>2025</v>
      </c>
      <c r="V480">
        <v>45934</v>
      </c>
      <c r="W480" t="s">
        <v>161</v>
      </c>
      <c r="X480">
        <v>2025</v>
      </c>
      <c r="Y480" t="str">
        <f t="shared" si="35"/>
        <v>México</v>
      </c>
      <c r="Z480" t="str">
        <f t="shared" si="36"/>
        <v>IC</v>
      </c>
      <c r="AA480" s="1">
        <f t="shared" si="37"/>
        <v>0.75</v>
      </c>
      <c r="AB480">
        <f t="shared" si="39"/>
        <v>230.66059999999993</v>
      </c>
      <c r="AC480" s="18">
        <f t="shared" si="38"/>
        <v>45536</v>
      </c>
    </row>
    <row r="481" spans="1:29">
      <c r="A481" t="s">
        <v>176</v>
      </c>
      <c r="B481">
        <v>418</v>
      </c>
      <c r="C481">
        <v>1</v>
      </c>
      <c r="D481" s="18">
        <v>45819</v>
      </c>
      <c r="E481" s="18">
        <v>45877</v>
      </c>
      <c r="F481" s="18">
        <v>45892</v>
      </c>
      <c r="G481" t="s">
        <v>45</v>
      </c>
      <c r="H481">
        <v>24</v>
      </c>
      <c r="J481">
        <v>22353043.399999999</v>
      </c>
      <c r="K481" t="s">
        <v>193</v>
      </c>
      <c r="L481">
        <v>122941.73869999999</v>
      </c>
      <c r="M481">
        <v>143059.47776000001</v>
      </c>
      <c r="N481">
        <v>2592953.69</v>
      </c>
      <c r="O481">
        <v>14261.245294999999</v>
      </c>
      <c r="P481">
        <v>16594.903616</v>
      </c>
      <c r="Q481">
        <v>0.11600002932933956</v>
      </c>
      <c r="R481">
        <v>6</v>
      </c>
      <c r="S481">
        <v>2025</v>
      </c>
      <c r="T481">
        <v>8</v>
      </c>
      <c r="U481">
        <v>2025</v>
      </c>
      <c r="V481">
        <v>45937</v>
      </c>
      <c r="W481" t="s">
        <v>161</v>
      </c>
      <c r="X481">
        <v>2025</v>
      </c>
      <c r="Y481" t="str">
        <f t="shared" si="35"/>
        <v>México</v>
      </c>
      <c r="Z481" t="str">
        <f t="shared" si="36"/>
        <v>IC</v>
      </c>
      <c r="AA481" s="1">
        <f t="shared" si="37"/>
        <v>0.75</v>
      </c>
      <c r="AB481">
        <f t="shared" si="39"/>
        <v>3565.3113237500002</v>
      </c>
      <c r="AC481" s="18">
        <f t="shared" si="38"/>
        <v>45536</v>
      </c>
    </row>
    <row r="482" spans="1:29">
      <c r="A482" t="s">
        <v>176</v>
      </c>
      <c r="B482">
        <v>419</v>
      </c>
      <c r="C482">
        <v>1</v>
      </c>
      <c r="D482" s="18">
        <v>45820</v>
      </c>
      <c r="E482" s="18">
        <v>45828</v>
      </c>
      <c r="F482" s="18">
        <v>45830</v>
      </c>
      <c r="G482" t="s">
        <v>45</v>
      </c>
      <c r="H482">
        <v>24</v>
      </c>
      <c r="J482">
        <v>8822</v>
      </c>
      <c r="K482" t="s">
        <v>131</v>
      </c>
      <c r="L482">
        <v>7586.92</v>
      </c>
      <c r="M482">
        <v>8822</v>
      </c>
      <c r="N482">
        <v>869.55</v>
      </c>
      <c r="O482">
        <v>747.81299999999999</v>
      </c>
      <c r="P482">
        <v>869.55</v>
      </c>
      <c r="Q482">
        <v>9.8566084788029917E-2</v>
      </c>
      <c r="R482">
        <v>6</v>
      </c>
      <c r="S482">
        <v>2025</v>
      </c>
      <c r="T482">
        <v>6</v>
      </c>
      <c r="U482">
        <v>2025</v>
      </c>
      <c r="V482">
        <v>45875</v>
      </c>
      <c r="W482" t="s">
        <v>160</v>
      </c>
      <c r="X482">
        <v>2025</v>
      </c>
      <c r="Y482" t="str">
        <f t="shared" si="35"/>
        <v>México</v>
      </c>
      <c r="Z482" t="str">
        <f t="shared" si="36"/>
        <v>IC</v>
      </c>
      <c r="AA482" s="1">
        <f t="shared" si="37"/>
        <v>0.75</v>
      </c>
      <c r="AB482">
        <f t="shared" si="39"/>
        <v>186.95325000000003</v>
      </c>
      <c r="AC482" s="18">
        <f t="shared" si="38"/>
        <v>45536</v>
      </c>
    </row>
    <row r="483" spans="1:29">
      <c r="A483" t="s">
        <v>176</v>
      </c>
      <c r="B483">
        <v>420</v>
      </c>
      <c r="C483">
        <v>1</v>
      </c>
      <c r="D483" s="18">
        <v>45820</v>
      </c>
      <c r="E483" s="18">
        <v>45938</v>
      </c>
      <c r="F483" s="18">
        <v>45942</v>
      </c>
      <c r="G483" t="s">
        <v>46</v>
      </c>
      <c r="H483">
        <v>24</v>
      </c>
      <c r="J483">
        <v>3600</v>
      </c>
      <c r="K483" t="s">
        <v>131</v>
      </c>
      <c r="L483">
        <v>3096</v>
      </c>
      <c r="M483">
        <v>3600</v>
      </c>
      <c r="N483">
        <v>338.4</v>
      </c>
      <c r="O483">
        <v>291.024</v>
      </c>
      <c r="P483">
        <v>338.4</v>
      </c>
      <c r="Q483">
        <v>9.4E-2</v>
      </c>
      <c r="R483">
        <v>6</v>
      </c>
      <c r="S483">
        <v>2025</v>
      </c>
      <c r="T483">
        <v>10</v>
      </c>
      <c r="U483">
        <v>2025</v>
      </c>
      <c r="V483">
        <v>45987</v>
      </c>
      <c r="W483" t="s">
        <v>159</v>
      </c>
      <c r="X483">
        <v>2025</v>
      </c>
      <c r="Y483" t="str">
        <f t="shared" si="35"/>
        <v>México</v>
      </c>
      <c r="Z483" t="str">
        <f t="shared" si="36"/>
        <v>IC</v>
      </c>
      <c r="AA483" s="1">
        <f t="shared" si="37"/>
        <v>0.5</v>
      </c>
      <c r="AB483">
        <f t="shared" si="39"/>
        <v>145.512</v>
      </c>
      <c r="AC483" s="18">
        <f t="shared" si="38"/>
        <v>45695</v>
      </c>
    </row>
    <row r="484" spans="1:29">
      <c r="A484" t="s">
        <v>176</v>
      </c>
      <c r="B484">
        <v>421</v>
      </c>
      <c r="C484">
        <v>0</v>
      </c>
      <c r="D484" s="18">
        <v>45821</v>
      </c>
      <c r="E484" s="18">
        <v>45861</v>
      </c>
      <c r="F484" s="18">
        <v>45988</v>
      </c>
      <c r="G484" t="s">
        <v>49</v>
      </c>
      <c r="H484">
        <v>24</v>
      </c>
      <c r="I484" t="s">
        <v>177</v>
      </c>
      <c r="J484">
        <v>17962.830000000002</v>
      </c>
      <c r="K484" t="s">
        <v>131</v>
      </c>
      <c r="L484">
        <v>15448.033800000001</v>
      </c>
      <c r="M484">
        <v>17962.830000000002</v>
      </c>
      <c r="N484">
        <v>785.34</v>
      </c>
      <c r="O484">
        <v>675.39240000000007</v>
      </c>
      <c r="P484">
        <v>785.34</v>
      </c>
      <c r="Q484">
        <v>4.3720282383121145E-2</v>
      </c>
      <c r="R484">
        <v>6</v>
      </c>
      <c r="S484">
        <v>2025</v>
      </c>
      <c r="T484">
        <v>7</v>
      </c>
      <c r="U484">
        <v>2025</v>
      </c>
      <c r="V484">
        <v>46033</v>
      </c>
      <c r="W484" t="s">
        <v>157</v>
      </c>
      <c r="X484">
        <v>2026</v>
      </c>
      <c r="Y484" t="str">
        <f t="shared" si="35"/>
        <v>México</v>
      </c>
      <c r="Z484" t="str">
        <f t="shared" si="36"/>
        <v>Retail</v>
      </c>
      <c r="AA484" s="1">
        <f t="shared" si="37"/>
        <v>0</v>
      </c>
      <c r="AB484">
        <f t="shared" si="39"/>
        <v>675.39240000000007</v>
      </c>
      <c r="AC484" s="18">
        <f t="shared" si="38"/>
        <v>45552</v>
      </c>
    </row>
    <row r="485" spans="1:29">
      <c r="A485" t="s">
        <v>176</v>
      </c>
      <c r="B485">
        <v>422</v>
      </c>
      <c r="C485">
        <v>1</v>
      </c>
      <c r="D485" s="18">
        <v>45821</v>
      </c>
      <c r="E485" s="18">
        <v>45840</v>
      </c>
      <c r="F485" s="18">
        <v>45843</v>
      </c>
      <c r="G485" t="s">
        <v>49</v>
      </c>
      <c r="H485">
        <v>24</v>
      </c>
      <c r="I485" t="s">
        <v>182</v>
      </c>
      <c r="J485">
        <v>1788.96</v>
      </c>
      <c r="K485" t="s">
        <v>151</v>
      </c>
      <c r="L485">
        <v>1788.96</v>
      </c>
      <c r="M485">
        <v>2075.1936000000001</v>
      </c>
      <c r="N485">
        <v>176.72</v>
      </c>
      <c r="O485">
        <v>176.72</v>
      </c>
      <c r="P485">
        <v>204.99519999999998</v>
      </c>
      <c r="Q485">
        <v>9.878365083624005E-2</v>
      </c>
      <c r="R485">
        <v>6</v>
      </c>
      <c r="S485">
        <v>2025</v>
      </c>
      <c r="T485">
        <v>7</v>
      </c>
      <c r="U485">
        <v>2025</v>
      </c>
      <c r="V485">
        <v>45888</v>
      </c>
      <c r="W485" t="s">
        <v>160</v>
      </c>
      <c r="X485">
        <v>2025</v>
      </c>
      <c r="Y485" t="str">
        <f t="shared" si="35"/>
        <v>México</v>
      </c>
      <c r="Z485" t="str">
        <f t="shared" si="36"/>
        <v>Retail</v>
      </c>
      <c r="AA485" s="1">
        <f t="shared" si="37"/>
        <v>0</v>
      </c>
      <c r="AB485">
        <f t="shared" si="39"/>
        <v>176.72</v>
      </c>
      <c r="AC485" s="18">
        <f t="shared" si="38"/>
        <v>45552</v>
      </c>
    </row>
    <row r="486" spans="1:29">
      <c r="A486" t="s">
        <v>176</v>
      </c>
      <c r="B486">
        <v>423</v>
      </c>
      <c r="C486">
        <v>1</v>
      </c>
      <c r="D486" s="18">
        <v>45821</v>
      </c>
      <c r="E486" s="18">
        <v>45847</v>
      </c>
      <c r="F486" s="18">
        <v>45849</v>
      </c>
      <c r="G486" t="s">
        <v>45</v>
      </c>
      <c r="H486">
        <v>24</v>
      </c>
      <c r="J486">
        <v>3657.6</v>
      </c>
      <c r="K486" t="s">
        <v>131</v>
      </c>
      <c r="L486">
        <v>3145.5360000000001</v>
      </c>
      <c r="M486">
        <v>3657.6</v>
      </c>
      <c r="N486">
        <v>478.7</v>
      </c>
      <c r="O486">
        <v>411.68199999999996</v>
      </c>
      <c r="P486">
        <v>478.7</v>
      </c>
      <c r="Q486">
        <v>0.13087817147856518</v>
      </c>
      <c r="R486">
        <v>6</v>
      </c>
      <c r="S486">
        <v>2025</v>
      </c>
      <c r="T486">
        <v>7</v>
      </c>
      <c r="U486">
        <v>2025</v>
      </c>
      <c r="V486">
        <v>45894</v>
      </c>
      <c r="W486" t="s">
        <v>160</v>
      </c>
      <c r="X486">
        <v>2025</v>
      </c>
      <c r="Y486" t="str">
        <f t="shared" si="35"/>
        <v>México</v>
      </c>
      <c r="Z486" t="str">
        <f t="shared" si="36"/>
        <v>IC</v>
      </c>
      <c r="AA486" s="1">
        <f t="shared" si="37"/>
        <v>0.75</v>
      </c>
      <c r="AB486">
        <f t="shared" si="39"/>
        <v>102.9205</v>
      </c>
      <c r="AC486" s="18">
        <f t="shared" si="38"/>
        <v>45536</v>
      </c>
    </row>
    <row r="487" spans="1:29">
      <c r="A487" t="s">
        <v>176</v>
      </c>
      <c r="B487">
        <v>424</v>
      </c>
      <c r="C487">
        <v>0</v>
      </c>
      <c r="D487" s="18">
        <v>45822</v>
      </c>
      <c r="E487" s="18">
        <v>45897</v>
      </c>
      <c r="F487" s="18">
        <v>45907</v>
      </c>
      <c r="G487" t="s">
        <v>39</v>
      </c>
      <c r="H487">
        <v>24</v>
      </c>
      <c r="J487">
        <v>130395.5</v>
      </c>
      <c r="K487" t="s">
        <v>151</v>
      </c>
      <c r="L487">
        <v>130395.5</v>
      </c>
      <c r="M487">
        <v>151258.78</v>
      </c>
      <c r="N487">
        <v>11853.67</v>
      </c>
      <c r="O487">
        <v>11853.67</v>
      </c>
      <c r="P487">
        <v>13750.2572</v>
      </c>
      <c r="Q487">
        <v>9.090551437741333E-2</v>
      </c>
      <c r="R487">
        <v>6</v>
      </c>
      <c r="S487">
        <v>2025</v>
      </c>
      <c r="T487">
        <v>8</v>
      </c>
      <c r="U487">
        <v>2025</v>
      </c>
      <c r="V487">
        <v>45952</v>
      </c>
      <c r="W487" t="s">
        <v>161</v>
      </c>
      <c r="X487">
        <v>2025</v>
      </c>
      <c r="Y487" t="str">
        <f t="shared" si="35"/>
        <v>México</v>
      </c>
      <c r="Z487" t="str">
        <f t="shared" si="36"/>
        <v>IC</v>
      </c>
      <c r="AA487" s="1">
        <f t="shared" si="37"/>
        <v>0.5</v>
      </c>
      <c r="AB487">
        <f t="shared" si="39"/>
        <v>5926.835</v>
      </c>
      <c r="AC487" s="18">
        <f t="shared" si="38"/>
        <v>45677</v>
      </c>
    </row>
    <row r="488" spans="1:29">
      <c r="A488" t="s">
        <v>176</v>
      </c>
      <c r="B488">
        <v>425</v>
      </c>
      <c r="C488">
        <v>0</v>
      </c>
      <c r="D488" s="18">
        <v>45823</v>
      </c>
      <c r="E488" s="18">
        <v>45943</v>
      </c>
      <c r="F488" s="18">
        <v>45955</v>
      </c>
      <c r="G488" t="s">
        <v>24</v>
      </c>
      <c r="H488">
        <v>25</v>
      </c>
      <c r="I488" t="s">
        <v>177</v>
      </c>
      <c r="J488">
        <v>73552.25</v>
      </c>
      <c r="K488" t="s">
        <v>131</v>
      </c>
      <c r="L488">
        <v>63254.934999999998</v>
      </c>
      <c r="M488">
        <v>73552.25</v>
      </c>
      <c r="N488">
        <v>12202.25</v>
      </c>
      <c r="O488">
        <v>10493.934999999999</v>
      </c>
      <c r="P488">
        <v>12202.25</v>
      </c>
      <c r="Q488">
        <v>0.16589907174831497</v>
      </c>
      <c r="R488">
        <v>6</v>
      </c>
      <c r="S488">
        <v>2025</v>
      </c>
      <c r="T488">
        <v>10</v>
      </c>
      <c r="U488">
        <v>2025</v>
      </c>
      <c r="V488">
        <v>46000</v>
      </c>
      <c r="W488" t="s">
        <v>132</v>
      </c>
      <c r="X488">
        <v>2025</v>
      </c>
      <c r="Y488" t="str">
        <f t="shared" si="35"/>
        <v>Madrid</v>
      </c>
      <c r="Z488" t="str">
        <f t="shared" si="36"/>
        <v>Retail</v>
      </c>
      <c r="AA488" s="1">
        <f t="shared" si="37"/>
        <v>7.0000000000000007E-2</v>
      </c>
      <c r="AB488">
        <f t="shared" si="39"/>
        <v>9759.3595499999992</v>
      </c>
      <c r="AC488" s="18">
        <f t="shared" si="38"/>
        <v>45733</v>
      </c>
    </row>
    <row r="489" spans="1:29">
      <c r="A489" t="s">
        <v>176</v>
      </c>
      <c r="B489">
        <v>426</v>
      </c>
      <c r="C489">
        <v>1</v>
      </c>
      <c r="D489" s="18">
        <v>45824</v>
      </c>
      <c r="E489" s="18">
        <v>45828</v>
      </c>
      <c r="F489" s="18">
        <v>45830</v>
      </c>
      <c r="G489" t="s">
        <v>49</v>
      </c>
      <c r="H489">
        <v>25</v>
      </c>
      <c r="J489">
        <v>23777.56</v>
      </c>
      <c r="K489" t="s">
        <v>178</v>
      </c>
      <c r="L489">
        <v>1141.3228800000002</v>
      </c>
      <c r="M489">
        <v>1331.5433600000001</v>
      </c>
      <c r="N489">
        <v>2348.1</v>
      </c>
      <c r="O489">
        <v>112.7088</v>
      </c>
      <c r="P489">
        <v>131.49359999999999</v>
      </c>
      <c r="Q489">
        <v>9.8752773623534101E-2</v>
      </c>
      <c r="R489">
        <v>6</v>
      </c>
      <c r="S489">
        <v>2025</v>
      </c>
      <c r="T489">
        <v>6</v>
      </c>
      <c r="U489">
        <v>2025</v>
      </c>
      <c r="V489">
        <v>45875</v>
      </c>
      <c r="W489" t="s">
        <v>160</v>
      </c>
      <c r="X489">
        <v>2025</v>
      </c>
      <c r="Y489" t="str">
        <f t="shared" si="35"/>
        <v>México</v>
      </c>
      <c r="Z489" t="str">
        <f t="shared" si="36"/>
        <v>Retail</v>
      </c>
      <c r="AA489" s="1">
        <f t="shared" si="37"/>
        <v>0</v>
      </c>
      <c r="AB489">
        <f t="shared" si="39"/>
        <v>112.7088</v>
      </c>
      <c r="AC489" s="18">
        <f t="shared" si="38"/>
        <v>45552</v>
      </c>
    </row>
    <row r="490" spans="1:29">
      <c r="A490" t="s">
        <v>176</v>
      </c>
      <c r="B490">
        <v>427</v>
      </c>
      <c r="C490">
        <v>0</v>
      </c>
      <c r="D490" s="18">
        <v>45824</v>
      </c>
      <c r="E490" s="18">
        <v>45827</v>
      </c>
      <c r="F490" s="18">
        <v>46037</v>
      </c>
      <c r="G490" t="s">
        <v>54</v>
      </c>
      <c r="H490">
        <v>25</v>
      </c>
      <c r="I490" t="s">
        <v>149</v>
      </c>
      <c r="J490">
        <v>13985.54</v>
      </c>
      <c r="K490" t="s">
        <v>131</v>
      </c>
      <c r="L490">
        <v>12027.564400000001</v>
      </c>
      <c r="M490">
        <v>13985.54</v>
      </c>
      <c r="N490">
        <v>9.18</v>
      </c>
      <c r="O490">
        <v>7.8948</v>
      </c>
      <c r="P490">
        <v>9.18</v>
      </c>
      <c r="Q490">
        <v>6.5639224513318751E-4</v>
      </c>
      <c r="R490">
        <v>6</v>
      </c>
      <c r="S490">
        <v>2025</v>
      </c>
      <c r="T490">
        <v>6</v>
      </c>
      <c r="U490">
        <v>2025</v>
      </c>
      <c r="V490">
        <v>46082</v>
      </c>
      <c r="W490" t="s">
        <v>150</v>
      </c>
      <c r="X490">
        <v>2026</v>
      </c>
      <c r="Y490" t="str">
        <f t="shared" si="35"/>
        <v>México</v>
      </c>
      <c r="Z490" t="str">
        <f t="shared" si="36"/>
        <v>Retail</v>
      </c>
      <c r="AA490" s="1">
        <f t="shared" si="37"/>
        <v>0.05</v>
      </c>
      <c r="AB490">
        <f t="shared" si="39"/>
        <v>7.5000600000000004</v>
      </c>
      <c r="AC490" s="18">
        <f t="shared" si="38"/>
        <v>45595</v>
      </c>
    </row>
    <row r="491" spans="1:29">
      <c r="A491" t="s">
        <v>176</v>
      </c>
      <c r="B491">
        <v>428</v>
      </c>
      <c r="C491">
        <v>0</v>
      </c>
      <c r="D491" s="18">
        <v>45825</v>
      </c>
      <c r="E491" s="18">
        <v>45928</v>
      </c>
      <c r="F491" s="18">
        <v>45935</v>
      </c>
      <c r="G491" t="s">
        <v>29</v>
      </c>
      <c r="H491">
        <v>25</v>
      </c>
      <c r="I491" t="s">
        <v>149</v>
      </c>
      <c r="J491">
        <v>9708.82</v>
      </c>
      <c r="K491" t="s">
        <v>151</v>
      </c>
      <c r="L491">
        <v>9708.82</v>
      </c>
      <c r="M491">
        <v>11262.231199999998</v>
      </c>
      <c r="N491">
        <v>986.63</v>
      </c>
      <c r="O491">
        <v>986.63</v>
      </c>
      <c r="P491">
        <v>1144.4907999999998</v>
      </c>
      <c r="Q491">
        <v>0.10162203027762386</v>
      </c>
      <c r="R491">
        <v>6</v>
      </c>
      <c r="S491">
        <v>2025</v>
      </c>
      <c r="T491">
        <v>9</v>
      </c>
      <c r="U491">
        <v>2025</v>
      </c>
      <c r="V491">
        <v>45980</v>
      </c>
      <c r="W491" t="s">
        <v>159</v>
      </c>
      <c r="X491">
        <v>2025</v>
      </c>
      <c r="Y491" t="str">
        <f t="shared" si="35"/>
        <v>Madrid</v>
      </c>
      <c r="Z491" t="str">
        <f t="shared" si="36"/>
        <v>Retail</v>
      </c>
      <c r="AA491" s="1">
        <f t="shared" si="37"/>
        <v>7.0000000000000007E-2</v>
      </c>
      <c r="AB491">
        <f t="shared" si="39"/>
        <v>917.56589999999994</v>
      </c>
      <c r="AC491" s="18">
        <f t="shared" si="38"/>
        <v>45733</v>
      </c>
    </row>
    <row r="492" spans="1:29">
      <c r="A492" t="s">
        <v>176</v>
      </c>
      <c r="B492">
        <v>429</v>
      </c>
      <c r="C492">
        <v>1</v>
      </c>
      <c r="D492" s="18">
        <v>45825</v>
      </c>
      <c r="E492" s="18">
        <v>45855</v>
      </c>
      <c r="F492" s="18">
        <v>45858</v>
      </c>
      <c r="G492" t="s">
        <v>44</v>
      </c>
      <c r="H492">
        <v>25</v>
      </c>
      <c r="J492">
        <v>18950.68</v>
      </c>
      <c r="K492" t="s">
        <v>131</v>
      </c>
      <c r="L492">
        <v>16297.584800000001</v>
      </c>
      <c r="M492">
        <v>18950.68</v>
      </c>
      <c r="N492">
        <v>930</v>
      </c>
      <c r="O492">
        <v>799.8</v>
      </c>
      <c r="P492">
        <v>930</v>
      </c>
      <c r="Q492">
        <v>4.9074756156507311E-2</v>
      </c>
      <c r="R492">
        <v>6</v>
      </c>
      <c r="S492">
        <v>2025</v>
      </c>
      <c r="T492">
        <v>7</v>
      </c>
      <c r="U492">
        <v>2025</v>
      </c>
      <c r="V492">
        <v>45903</v>
      </c>
      <c r="W492" t="s">
        <v>153</v>
      </c>
      <c r="X492">
        <v>2025</v>
      </c>
      <c r="Y492" t="str">
        <f t="shared" si="35"/>
        <v>México</v>
      </c>
      <c r="Z492" t="str">
        <f t="shared" si="36"/>
        <v>IC</v>
      </c>
      <c r="AA492" s="1">
        <f t="shared" si="37"/>
        <v>0.5</v>
      </c>
      <c r="AB492">
        <f t="shared" si="39"/>
        <v>399.9</v>
      </c>
      <c r="AC492" s="18">
        <f t="shared" si="38"/>
        <v>45677</v>
      </c>
    </row>
    <row r="493" spans="1:29">
      <c r="A493" t="s">
        <v>176</v>
      </c>
      <c r="B493">
        <v>430</v>
      </c>
      <c r="C493">
        <v>1</v>
      </c>
      <c r="D493" s="18">
        <v>45825</v>
      </c>
      <c r="E493" s="18">
        <v>45875</v>
      </c>
      <c r="F493" s="18">
        <v>45892</v>
      </c>
      <c r="G493" t="s">
        <v>45</v>
      </c>
      <c r="H493">
        <v>25</v>
      </c>
      <c r="J493">
        <v>39624.06</v>
      </c>
      <c r="K493" t="s">
        <v>131</v>
      </c>
      <c r="L493">
        <v>34076.691599999998</v>
      </c>
      <c r="M493">
        <v>39624.06</v>
      </c>
      <c r="N493">
        <v>2027.06</v>
      </c>
      <c r="O493">
        <v>1743.2716</v>
      </c>
      <c r="P493">
        <v>2027.06</v>
      </c>
      <c r="Q493">
        <v>5.1157301901925245E-2</v>
      </c>
      <c r="R493">
        <v>6</v>
      </c>
      <c r="S493">
        <v>2025</v>
      </c>
      <c r="T493">
        <v>8</v>
      </c>
      <c r="U493">
        <v>2025</v>
      </c>
      <c r="V493">
        <v>45937</v>
      </c>
      <c r="W493" t="s">
        <v>161</v>
      </c>
      <c r="X493">
        <v>2025</v>
      </c>
      <c r="Y493" t="str">
        <f t="shared" si="35"/>
        <v>México</v>
      </c>
      <c r="Z493" t="str">
        <f t="shared" si="36"/>
        <v>IC</v>
      </c>
      <c r="AA493" s="1">
        <f t="shared" si="37"/>
        <v>0.75</v>
      </c>
      <c r="AB493">
        <f t="shared" si="39"/>
        <v>435.81790000000001</v>
      </c>
      <c r="AC493" s="18">
        <f t="shared" si="38"/>
        <v>45536</v>
      </c>
    </row>
    <row r="494" spans="1:29">
      <c r="A494" t="s">
        <v>176</v>
      </c>
      <c r="B494">
        <v>431</v>
      </c>
      <c r="C494">
        <v>1</v>
      </c>
      <c r="D494" s="18">
        <v>45825</v>
      </c>
      <c r="E494" s="18">
        <v>45903</v>
      </c>
      <c r="F494" s="18">
        <v>45913</v>
      </c>
      <c r="G494" t="s">
        <v>49</v>
      </c>
      <c r="H494">
        <v>25</v>
      </c>
      <c r="J494">
        <v>23702.83</v>
      </c>
      <c r="K494" t="s">
        <v>131</v>
      </c>
      <c r="L494">
        <v>20384.433800000003</v>
      </c>
      <c r="M494">
        <v>23702.83</v>
      </c>
      <c r="N494">
        <v>2056.1</v>
      </c>
      <c r="O494">
        <v>1768.2459999999999</v>
      </c>
      <c r="P494">
        <v>2056.1</v>
      </c>
      <c r="Q494">
        <v>8.6744916113392356E-2</v>
      </c>
      <c r="R494">
        <v>6</v>
      </c>
      <c r="S494">
        <v>2025</v>
      </c>
      <c r="T494">
        <v>9</v>
      </c>
      <c r="U494">
        <v>2025</v>
      </c>
      <c r="V494">
        <v>45958</v>
      </c>
      <c r="W494" t="s">
        <v>161</v>
      </c>
      <c r="X494">
        <v>2025</v>
      </c>
      <c r="Y494" t="str">
        <f t="shared" si="35"/>
        <v>México</v>
      </c>
      <c r="Z494" t="str">
        <f t="shared" si="36"/>
        <v>Retail</v>
      </c>
      <c r="AA494" s="1">
        <f t="shared" si="37"/>
        <v>0</v>
      </c>
      <c r="AB494">
        <f t="shared" si="39"/>
        <v>1768.2459999999999</v>
      </c>
      <c r="AC494" s="18">
        <f t="shared" si="38"/>
        <v>45552</v>
      </c>
    </row>
    <row r="495" spans="1:29">
      <c r="A495" t="s">
        <v>176</v>
      </c>
      <c r="B495">
        <v>432</v>
      </c>
      <c r="C495">
        <v>1</v>
      </c>
      <c r="D495" s="18">
        <v>45825</v>
      </c>
      <c r="E495" s="18">
        <v>45847</v>
      </c>
      <c r="F495" s="18">
        <v>45853</v>
      </c>
      <c r="G495" t="s">
        <v>49</v>
      </c>
      <c r="H495">
        <v>25</v>
      </c>
      <c r="J495">
        <v>26949.24</v>
      </c>
      <c r="K495" t="s">
        <v>131</v>
      </c>
      <c r="L495">
        <v>23176.346400000002</v>
      </c>
      <c r="M495">
        <v>26949.24</v>
      </c>
      <c r="N495">
        <v>3536</v>
      </c>
      <c r="O495">
        <v>3040.96</v>
      </c>
      <c r="P495">
        <v>3536</v>
      </c>
      <c r="Q495">
        <v>0.13120963708067462</v>
      </c>
      <c r="R495">
        <v>6</v>
      </c>
      <c r="S495">
        <v>2025</v>
      </c>
      <c r="T495">
        <v>7</v>
      </c>
      <c r="U495">
        <v>2025</v>
      </c>
      <c r="V495">
        <v>45898</v>
      </c>
      <c r="W495" t="s">
        <v>160</v>
      </c>
      <c r="X495">
        <v>2025</v>
      </c>
      <c r="Y495" t="str">
        <f t="shared" si="35"/>
        <v>México</v>
      </c>
      <c r="Z495" t="str">
        <f t="shared" si="36"/>
        <v>Retail</v>
      </c>
      <c r="AA495" s="1">
        <f t="shared" si="37"/>
        <v>0</v>
      </c>
      <c r="AB495">
        <f t="shared" si="39"/>
        <v>3040.96</v>
      </c>
      <c r="AC495" s="18">
        <f t="shared" si="38"/>
        <v>45552</v>
      </c>
    </row>
    <row r="496" spans="1:29">
      <c r="A496" t="s">
        <v>176</v>
      </c>
      <c r="B496">
        <v>433</v>
      </c>
      <c r="C496">
        <v>1</v>
      </c>
      <c r="D496" s="18">
        <v>45826</v>
      </c>
      <c r="E496" s="18">
        <v>45848</v>
      </c>
      <c r="F496" s="18">
        <v>45861</v>
      </c>
      <c r="G496" t="s">
        <v>24</v>
      </c>
      <c r="H496">
        <v>25</v>
      </c>
      <c r="I496" t="s">
        <v>149</v>
      </c>
      <c r="J496">
        <v>13377.54</v>
      </c>
      <c r="K496" t="s">
        <v>151</v>
      </c>
      <c r="L496">
        <v>13377.54</v>
      </c>
      <c r="M496">
        <v>15517.946400000001</v>
      </c>
      <c r="N496">
        <v>2007.08</v>
      </c>
      <c r="O496">
        <v>2007.08</v>
      </c>
      <c r="P496">
        <v>2328.2127999999998</v>
      </c>
      <c r="Q496">
        <v>0.15003356371948803</v>
      </c>
      <c r="R496">
        <v>6</v>
      </c>
      <c r="S496">
        <v>2025</v>
      </c>
      <c r="T496">
        <v>7</v>
      </c>
      <c r="U496">
        <v>2025</v>
      </c>
      <c r="V496">
        <v>45906</v>
      </c>
      <c r="W496" t="s">
        <v>153</v>
      </c>
      <c r="X496">
        <v>2025</v>
      </c>
      <c r="Y496" t="str">
        <f t="shared" si="35"/>
        <v>Madrid</v>
      </c>
      <c r="Z496" t="str">
        <f t="shared" si="36"/>
        <v>Retail</v>
      </c>
      <c r="AA496" s="1">
        <f t="shared" si="37"/>
        <v>7.0000000000000007E-2</v>
      </c>
      <c r="AB496">
        <f t="shared" si="39"/>
        <v>1866.5844</v>
      </c>
      <c r="AC496" s="18">
        <f t="shared" si="38"/>
        <v>45733</v>
      </c>
    </row>
    <row r="497" spans="1:29">
      <c r="A497" t="s">
        <v>176</v>
      </c>
      <c r="B497">
        <v>434</v>
      </c>
      <c r="C497">
        <v>1</v>
      </c>
      <c r="D497" s="18">
        <v>45826</v>
      </c>
      <c r="E497" s="18">
        <v>45826</v>
      </c>
      <c r="F497" s="18">
        <v>45827</v>
      </c>
      <c r="G497" t="s">
        <v>48</v>
      </c>
      <c r="H497">
        <v>25</v>
      </c>
      <c r="J497">
        <v>1445</v>
      </c>
      <c r="K497" t="s">
        <v>163</v>
      </c>
      <c r="L497">
        <v>1661.7499999999998</v>
      </c>
      <c r="M497">
        <v>1936.3000000000002</v>
      </c>
      <c r="N497">
        <v>113.2</v>
      </c>
      <c r="O497">
        <v>130.18</v>
      </c>
      <c r="P497">
        <v>151.68800000000002</v>
      </c>
      <c r="Q497">
        <v>7.8339100346020776E-2</v>
      </c>
      <c r="R497">
        <v>6</v>
      </c>
      <c r="S497">
        <v>2025</v>
      </c>
      <c r="T497">
        <v>6</v>
      </c>
      <c r="U497">
        <v>2025</v>
      </c>
      <c r="V497">
        <v>45872</v>
      </c>
      <c r="W497" t="s">
        <v>160</v>
      </c>
      <c r="X497">
        <v>2025</v>
      </c>
      <c r="Y497" t="str">
        <f t="shared" si="35"/>
        <v>México</v>
      </c>
      <c r="Z497" t="str">
        <f t="shared" si="36"/>
        <v>IC</v>
      </c>
      <c r="AA497" s="1">
        <f t="shared" si="37"/>
        <v>0.5</v>
      </c>
      <c r="AB497">
        <f t="shared" si="39"/>
        <v>65.09</v>
      </c>
      <c r="AC497" s="18">
        <f t="shared" si="38"/>
        <v>45793</v>
      </c>
    </row>
    <row r="498" spans="1:29">
      <c r="A498" t="s">
        <v>176</v>
      </c>
      <c r="B498">
        <v>435</v>
      </c>
      <c r="C498">
        <v>0</v>
      </c>
      <c r="D498" s="18">
        <v>45826</v>
      </c>
      <c r="E498" s="18">
        <v>45848</v>
      </c>
      <c r="F498" s="18">
        <v>45866</v>
      </c>
      <c r="G498" t="s">
        <v>56</v>
      </c>
      <c r="H498">
        <v>25</v>
      </c>
      <c r="I498" t="s">
        <v>188</v>
      </c>
      <c r="J498">
        <v>73341.97</v>
      </c>
      <c r="K498" t="s">
        <v>131</v>
      </c>
      <c r="L498">
        <v>63074.0942</v>
      </c>
      <c r="M498">
        <v>73341.97</v>
      </c>
      <c r="N498">
        <v>9967.5499999999993</v>
      </c>
      <c r="O498">
        <v>8572.0929999999989</v>
      </c>
      <c r="P498">
        <v>9967.5499999999993</v>
      </c>
      <c r="Q498">
        <v>0.1359051304457734</v>
      </c>
      <c r="R498">
        <v>6</v>
      </c>
      <c r="S498">
        <v>2025</v>
      </c>
      <c r="T498">
        <v>7</v>
      </c>
      <c r="U498">
        <v>2025</v>
      </c>
      <c r="V498">
        <v>45911</v>
      </c>
      <c r="W498" t="s">
        <v>153</v>
      </c>
      <c r="X498">
        <v>2025</v>
      </c>
      <c r="Y498" t="str">
        <f t="shared" si="35"/>
        <v>México</v>
      </c>
      <c r="Z498" t="str">
        <f t="shared" si="36"/>
        <v>IC</v>
      </c>
      <c r="AA498" s="1">
        <f t="shared" si="37"/>
        <v>0.5</v>
      </c>
      <c r="AB498">
        <f t="shared" si="39"/>
        <v>4286.0464999999995</v>
      </c>
      <c r="AC498" s="18">
        <f t="shared" si="38"/>
        <v>45737</v>
      </c>
    </row>
    <row r="499" spans="1:29">
      <c r="A499" t="s">
        <v>176</v>
      </c>
      <c r="B499">
        <v>436</v>
      </c>
      <c r="C499">
        <v>1</v>
      </c>
      <c r="D499" s="18">
        <v>45827</v>
      </c>
      <c r="E499" s="18">
        <v>45875</v>
      </c>
      <c r="F499" s="18">
        <v>45892</v>
      </c>
      <c r="G499" t="s">
        <v>45</v>
      </c>
      <c r="H499">
        <v>25</v>
      </c>
      <c r="J499">
        <v>254934</v>
      </c>
      <c r="K499" t="s">
        <v>178</v>
      </c>
      <c r="L499">
        <v>12236.832</v>
      </c>
      <c r="M499">
        <v>14276.304</v>
      </c>
      <c r="N499">
        <v>600</v>
      </c>
      <c r="O499">
        <v>28.8</v>
      </c>
      <c r="P499">
        <v>33.6</v>
      </c>
      <c r="Q499">
        <v>2.3535503306738215E-3</v>
      </c>
      <c r="R499">
        <v>6</v>
      </c>
      <c r="S499">
        <v>2025</v>
      </c>
      <c r="T499">
        <v>8</v>
      </c>
      <c r="U499">
        <v>2025</v>
      </c>
      <c r="V499">
        <v>45937</v>
      </c>
      <c r="W499" t="s">
        <v>161</v>
      </c>
      <c r="X499">
        <v>2025</v>
      </c>
      <c r="Y499" t="str">
        <f t="shared" si="35"/>
        <v>México</v>
      </c>
      <c r="Z499" t="str">
        <f t="shared" si="36"/>
        <v>IC</v>
      </c>
      <c r="AA499" s="1">
        <f t="shared" si="37"/>
        <v>0.75</v>
      </c>
      <c r="AB499">
        <f t="shared" si="39"/>
        <v>7.1999999999999993</v>
      </c>
      <c r="AC499" s="18">
        <f t="shared" si="38"/>
        <v>45536</v>
      </c>
    </row>
    <row r="500" spans="1:29">
      <c r="A500" t="s">
        <v>176</v>
      </c>
      <c r="B500">
        <v>437</v>
      </c>
      <c r="C500">
        <v>1</v>
      </c>
      <c r="D500" s="18">
        <v>45827</v>
      </c>
      <c r="E500" s="18">
        <v>45876</v>
      </c>
      <c r="F500" s="18">
        <v>45895</v>
      </c>
      <c r="G500" t="s">
        <v>29</v>
      </c>
      <c r="H500">
        <v>25</v>
      </c>
      <c r="I500" t="s">
        <v>177</v>
      </c>
      <c r="J500">
        <v>40897.86</v>
      </c>
      <c r="K500" t="s">
        <v>151</v>
      </c>
      <c r="L500">
        <v>40897.86</v>
      </c>
      <c r="M500">
        <v>47441.517599999999</v>
      </c>
      <c r="N500">
        <v>5838.8</v>
      </c>
      <c r="O500">
        <v>5838.8</v>
      </c>
      <c r="P500">
        <v>6773.0079999999998</v>
      </c>
      <c r="Q500">
        <v>0.14276541608778553</v>
      </c>
      <c r="R500">
        <v>6</v>
      </c>
      <c r="S500">
        <v>2025</v>
      </c>
      <c r="T500">
        <v>8</v>
      </c>
      <c r="U500">
        <v>2025</v>
      </c>
      <c r="V500">
        <v>45940</v>
      </c>
      <c r="W500" t="s">
        <v>161</v>
      </c>
      <c r="X500">
        <v>2025</v>
      </c>
      <c r="Y500" t="str">
        <f t="shared" si="35"/>
        <v>Madrid</v>
      </c>
      <c r="Z500" t="str">
        <f t="shared" si="36"/>
        <v>Retail</v>
      </c>
      <c r="AA500" s="1">
        <f t="shared" si="37"/>
        <v>7.0000000000000007E-2</v>
      </c>
      <c r="AB500">
        <f t="shared" si="39"/>
        <v>5430.0839999999998</v>
      </c>
      <c r="AC500" s="18">
        <f t="shared" si="38"/>
        <v>45733</v>
      </c>
    </row>
    <row r="501" spans="1:29">
      <c r="A501" t="s">
        <v>176</v>
      </c>
      <c r="B501">
        <v>438</v>
      </c>
      <c r="C501">
        <v>0</v>
      </c>
      <c r="D501" s="18">
        <v>45827</v>
      </c>
      <c r="E501" s="18">
        <v>45845</v>
      </c>
      <c r="F501" s="18">
        <v>45848</v>
      </c>
      <c r="G501" t="s">
        <v>24</v>
      </c>
      <c r="H501">
        <v>25</v>
      </c>
      <c r="I501" t="s">
        <v>149</v>
      </c>
      <c r="J501">
        <v>12177.42</v>
      </c>
      <c r="K501" t="s">
        <v>131</v>
      </c>
      <c r="L501">
        <v>10472.581200000001</v>
      </c>
      <c r="M501">
        <v>12177.42</v>
      </c>
      <c r="N501">
        <v>894.79</v>
      </c>
      <c r="O501">
        <v>769.51939999999991</v>
      </c>
      <c r="P501">
        <v>894.79</v>
      </c>
      <c r="Q501">
        <v>7.3479439815658798E-2</v>
      </c>
      <c r="R501">
        <v>6</v>
      </c>
      <c r="S501">
        <v>2025</v>
      </c>
      <c r="T501">
        <v>7</v>
      </c>
      <c r="U501">
        <v>2025</v>
      </c>
      <c r="V501">
        <v>45893</v>
      </c>
      <c r="W501" t="s">
        <v>160</v>
      </c>
      <c r="X501">
        <v>2025</v>
      </c>
      <c r="Y501" t="str">
        <f t="shared" si="35"/>
        <v>Madrid</v>
      </c>
      <c r="Z501" t="str">
        <f t="shared" si="36"/>
        <v>Retail</v>
      </c>
      <c r="AA501" s="1">
        <f t="shared" si="37"/>
        <v>7.0000000000000007E-2</v>
      </c>
      <c r="AB501">
        <f t="shared" si="39"/>
        <v>715.65304199999991</v>
      </c>
      <c r="AC501" s="18">
        <f t="shared" si="38"/>
        <v>45733</v>
      </c>
    </row>
    <row r="502" spans="1:29">
      <c r="A502" t="s">
        <v>176</v>
      </c>
      <c r="B502">
        <v>439</v>
      </c>
      <c r="C502">
        <v>0</v>
      </c>
      <c r="D502" s="18">
        <v>45827</v>
      </c>
      <c r="E502" s="18">
        <v>45908</v>
      </c>
      <c r="F502" s="18">
        <v>46008</v>
      </c>
      <c r="G502" t="s">
        <v>49</v>
      </c>
      <c r="H502">
        <v>25</v>
      </c>
      <c r="I502" t="s">
        <v>189</v>
      </c>
      <c r="J502">
        <v>7923.54</v>
      </c>
      <c r="K502" t="s">
        <v>131</v>
      </c>
      <c r="L502">
        <v>6814.2443999999996</v>
      </c>
      <c r="M502">
        <v>7923.54</v>
      </c>
      <c r="N502">
        <v>0</v>
      </c>
      <c r="O502">
        <v>0</v>
      </c>
      <c r="P502">
        <v>0</v>
      </c>
      <c r="Q502">
        <v>0</v>
      </c>
      <c r="R502">
        <v>6</v>
      </c>
      <c r="S502">
        <v>2025</v>
      </c>
      <c r="T502">
        <v>9</v>
      </c>
      <c r="U502">
        <v>2025</v>
      </c>
      <c r="V502">
        <v>46053</v>
      </c>
      <c r="W502" t="s">
        <v>157</v>
      </c>
      <c r="X502">
        <v>2026</v>
      </c>
      <c r="Y502" t="str">
        <f t="shared" si="35"/>
        <v>México</v>
      </c>
      <c r="Z502" t="str">
        <f t="shared" si="36"/>
        <v>Retail</v>
      </c>
      <c r="AA502" s="1">
        <f t="shared" si="37"/>
        <v>0</v>
      </c>
      <c r="AB502">
        <f t="shared" si="39"/>
        <v>0</v>
      </c>
      <c r="AC502" s="18">
        <f t="shared" si="38"/>
        <v>45552</v>
      </c>
    </row>
    <row r="503" spans="1:29">
      <c r="A503" t="s">
        <v>176</v>
      </c>
      <c r="B503">
        <v>440</v>
      </c>
      <c r="C503">
        <v>0</v>
      </c>
      <c r="D503" s="18">
        <v>45827</v>
      </c>
      <c r="E503" s="18">
        <v>45951</v>
      </c>
      <c r="F503" s="18">
        <v>45969</v>
      </c>
      <c r="G503" t="s">
        <v>49</v>
      </c>
      <c r="H503">
        <v>25</v>
      </c>
      <c r="I503" t="s">
        <v>194</v>
      </c>
      <c r="J503">
        <v>1998049.98</v>
      </c>
      <c r="K503" t="s">
        <v>178</v>
      </c>
      <c r="L503">
        <v>95906.399040000004</v>
      </c>
      <c r="M503">
        <v>111890.79888</v>
      </c>
      <c r="N503">
        <v>40250.53</v>
      </c>
      <c r="O503">
        <v>1932.0254399999999</v>
      </c>
      <c r="P503">
        <v>2254.0296800000001</v>
      </c>
      <c r="Q503">
        <v>2.0144906485272205E-2</v>
      </c>
      <c r="R503">
        <v>6</v>
      </c>
      <c r="S503">
        <v>2025</v>
      </c>
      <c r="T503">
        <v>10</v>
      </c>
      <c r="U503">
        <v>2025</v>
      </c>
      <c r="V503">
        <v>46014</v>
      </c>
      <c r="W503" t="s">
        <v>132</v>
      </c>
      <c r="X503">
        <v>2025</v>
      </c>
      <c r="Y503" t="str">
        <f t="shared" si="35"/>
        <v>México</v>
      </c>
      <c r="Z503" t="str">
        <f t="shared" si="36"/>
        <v>Retail</v>
      </c>
      <c r="AA503" s="1">
        <f t="shared" si="37"/>
        <v>0</v>
      </c>
      <c r="AB503">
        <f t="shared" si="39"/>
        <v>1932.0254399999999</v>
      </c>
      <c r="AC503" s="18">
        <f t="shared" si="38"/>
        <v>45552</v>
      </c>
    </row>
    <row r="504" spans="1:29">
      <c r="A504" t="s">
        <v>176</v>
      </c>
      <c r="B504">
        <v>441</v>
      </c>
      <c r="C504">
        <v>1</v>
      </c>
      <c r="D504" s="18">
        <v>45827</v>
      </c>
      <c r="E504" s="18">
        <v>45828</v>
      </c>
      <c r="F504" s="18">
        <v>45830</v>
      </c>
      <c r="G504" t="s">
        <v>49</v>
      </c>
      <c r="H504">
        <v>25</v>
      </c>
      <c r="J504">
        <v>2363.8000000000002</v>
      </c>
      <c r="K504" t="s">
        <v>131</v>
      </c>
      <c r="L504">
        <v>2032.8680000000002</v>
      </c>
      <c r="M504">
        <v>2363.8000000000002</v>
      </c>
      <c r="N504">
        <v>347.66</v>
      </c>
      <c r="O504">
        <v>298.98760000000004</v>
      </c>
      <c r="P504">
        <v>347.66</v>
      </c>
      <c r="Q504">
        <v>0.14707674084101871</v>
      </c>
      <c r="R504">
        <v>6</v>
      </c>
      <c r="S504">
        <v>2025</v>
      </c>
      <c r="T504">
        <v>6</v>
      </c>
      <c r="U504">
        <v>2025</v>
      </c>
      <c r="V504">
        <v>45875</v>
      </c>
      <c r="W504" t="s">
        <v>160</v>
      </c>
      <c r="X504">
        <v>2025</v>
      </c>
      <c r="Y504" t="str">
        <f t="shared" si="35"/>
        <v>México</v>
      </c>
      <c r="Z504" t="str">
        <f t="shared" si="36"/>
        <v>Retail</v>
      </c>
      <c r="AA504" s="1">
        <f t="shared" si="37"/>
        <v>0</v>
      </c>
      <c r="AB504">
        <f t="shared" si="39"/>
        <v>298.98760000000004</v>
      </c>
      <c r="AC504" s="18">
        <f t="shared" si="38"/>
        <v>45552</v>
      </c>
    </row>
    <row r="505" spans="1:29">
      <c r="A505" t="s">
        <v>176</v>
      </c>
      <c r="B505">
        <v>442</v>
      </c>
      <c r="C505">
        <v>1</v>
      </c>
      <c r="D505" s="18">
        <v>45828</v>
      </c>
      <c r="E505" s="18">
        <v>45838</v>
      </c>
      <c r="F505" s="18">
        <v>45838</v>
      </c>
      <c r="G505" t="s">
        <v>45</v>
      </c>
      <c r="H505">
        <v>25</v>
      </c>
      <c r="J505">
        <v>672.41</v>
      </c>
      <c r="K505" t="s">
        <v>151</v>
      </c>
      <c r="L505">
        <v>672.41</v>
      </c>
      <c r="M505">
        <v>779.99559999999985</v>
      </c>
      <c r="N505">
        <v>82.41</v>
      </c>
      <c r="O505">
        <v>82.41</v>
      </c>
      <c r="P505">
        <v>95.59559999999999</v>
      </c>
      <c r="Q505">
        <v>0.12255915289778557</v>
      </c>
      <c r="R505">
        <v>6</v>
      </c>
      <c r="S505">
        <v>2025</v>
      </c>
      <c r="T505">
        <v>6</v>
      </c>
      <c r="U505">
        <v>2025</v>
      </c>
      <c r="V505">
        <v>45883</v>
      </c>
      <c r="W505" t="s">
        <v>160</v>
      </c>
      <c r="X505">
        <v>2025</v>
      </c>
      <c r="Y505" t="str">
        <f t="shared" si="35"/>
        <v>México</v>
      </c>
      <c r="Z505" t="str">
        <f t="shared" si="36"/>
        <v>IC</v>
      </c>
      <c r="AA505" s="1">
        <f t="shared" si="37"/>
        <v>0.75</v>
      </c>
      <c r="AB505">
        <f t="shared" si="39"/>
        <v>20.602499999999999</v>
      </c>
      <c r="AC505" s="18">
        <f t="shared" si="38"/>
        <v>45536</v>
      </c>
    </row>
    <row r="506" spans="1:29">
      <c r="A506" t="s">
        <v>176</v>
      </c>
      <c r="B506">
        <v>443</v>
      </c>
      <c r="C506">
        <v>1</v>
      </c>
      <c r="D506" s="18">
        <v>45828</v>
      </c>
      <c r="E506" s="18">
        <v>45831</v>
      </c>
      <c r="F506" s="18">
        <v>45831</v>
      </c>
      <c r="G506" t="s">
        <v>49</v>
      </c>
      <c r="H506">
        <v>25</v>
      </c>
      <c r="J506">
        <v>41650.400000000001</v>
      </c>
      <c r="K506" t="s">
        <v>178</v>
      </c>
      <c r="L506">
        <v>1999.2192</v>
      </c>
      <c r="M506">
        <v>2332.4223999999999</v>
      </c>
      <c r="N506">
        <v>2668.4</v>
      </c>
      <c r="O506">
        <v>128.08320000000001</v>
      </c>
      <c r="P506">
        <v>149.43040000000002</v>
      </c>
      <c r="Q506">
        <v>6.4066611605170659E-2</v>
      </c>
      <c r="R506">
        <v>6</v>
      </c>
      <c r="S506">
        <v>2025</v>
      </c>
      <c r="T506">
        <v>6</v>
      </c>
      <c r="U506">
        <v>2025</v>
      </c>
      <c r="V506">
        <v>45876</v>
      </c>
      <c r="W506" t="s">
        <v>160</v>
      </c>
      <c r="X506">
        <v>2025</v>
      </c>
      <c r="Y506" t="str">
        <f t="shared" si="35"/>
        <v>México</v>
      </c>
      <c r="Z506" t="str">
        <f t="shared" si="36"/>
        <v>Retail</v>
      </c>
      <c r="AA506" s="1">
        <f t="shared" si="37"/>
        <v>0</v>
      </c>
      <c r="AB506">
        <f t="shared" si="39"/>
        <v>128.08320000000001</v>
      </c>
      <c r="AC506" s="18">
        <f t="shared" si="38"/>
        <v>45552</v>
      </c>
    </row>
    <row r="507" spans="1:29">
      <c r="A507" t="s">
        <v>176</v>
      </c>
      <c r="B507">
        <v>444</v>
      </c>
      <c r="C507">
        <v>0</v>
      </c>
      <c r="D507" s="18">
        <v>45831</v>
      </c>
      <c r="E507" s="18">
        <v>45840</v>
      </c>
      <c r="F507" s="18">
        <v>45845</v>
      </c>
      <c r="G507" t="s">
        <v>54</v>
      </c>
      <c r="H507">
        <v>26</v>
      </c>
      <c r="J507">
        <v>113849</v>
      </c>
      <c r="K507" t="s">
        <v>178</v>
      </c>
      <c r="L507">
        <v>5464.7520000000004</v>
      </c>
      <c r="M507">
        <v>6375.5439999999999</v>
      </c>
      <c r="N507">
        <v>650</v>
      </c>
      <c r="O507">
        <v>31.2</v>
      </c>
      <c r="P507">
        <v>36.4</v>
      </c>
      <c r="Q507">
        <v>5.7093167265412957E-3</v>
      </c>
      <c r="R507">
        <v>6</v>
      </c>
      <c r="S507">
        <v>2025</v>
      </c>
      <c r="T507">
        <v>7</v>
      </c>
      <c r="U507">
        <v>2025</v>
      </c>
      <c r="V507">
        <v>45890</v>
      </c>
      <c r="W507" t="s">
        <v>160</v>
      </c>
      <c r="X507">
        <v>2025</v>
      </c>
      <c r="Y507" t="str">
        <f t="shared" si="35"/>
        <v>México</v>
      </c>
      <c r="Z507" t="str">
        <f t="shared" si="36"/>
        <v>Retail</v>
      </c>
      <c r="AA507" s="1">
        <f t="shared" si="37"/>
        <v>0.05</v>
      </c>
      <c r="AB507">
        <f t="shared" si="39"/>
        <v>29.64</v>
      </c>
      <c r="AC507" s="18">
        <f t="shared" si="38"/>
        <v>45595</v>
      </c>
    </row>
    <row r="508" spans="1:29">
      <c r="A508" t="s">
        <v>176</v>
      </c>
      <c r="B508">
        <v>445</v>
      </c>
      <c r="C508">
        <v>0</v>
      </c>
      <c r="D508" s="18">
        <v>45831</v>
      </c>
      <c r="E508" s="18">
        <v>45956</v>
      </c>
      <c r="F508" s="18">
        <v>46378</v>
      </c>
      <c r="G508" t="s">
        <v>51</v>
      </c>
      <c r="H508">
        <v>26</v>
      </c>
      <c r="I508" t="s">
        <v>184</v>
      </c>
      <c r="J508">
        <v>150519.92000000001</v>
      </c>
      <c r="K508" t="s">
        <v>131</v>
      </c>
      <c r="L508">
        <v>129447.1312</v>
      </c>
      <c r="M508">
        <v>150519.92000000001</v>
      </c>
      <c r="N508">
        <v>28020.73</v>
      </c>
      <c r="O508">
        <v>24097.827799999999</v>
      </c>
      <c r="P508">
        <v>28020.73</v>
      </c>
      <c r="Q508">
        <v>0.18615961262801628</v>
      </c>
      <c r="R508">
        <v>6</v>
      </c>
      <c r="S508">
        <v>2025</v>
      </c>
      <c r="T508">
        <v>10</v>
      </c>
      <c r="U508">
        <v>2025</v>
      </c>
      <c r="V508">
        <v>46423</v>
      </c>
      <c r="W508" t="s">
        <v>164</v>
      </c>
      <c r="X508">
        <v>2027</v>
      </c>
      <c r="Y508" t="str">
        <f t="shared" si="35"/>
        <v>México</v>
      </c>
      <c r="Z508" t="str">
        <f t="shared" si="36"/>
        <v>Retail</v>
      </c>
      <c r="AA508" s="1">
        <f t="shared" si="37"/>
        <v>0</v>
      </c>
      <c r="AB508">
        <f t="shared" si="39"/>
        <v>24097.827799999999</v>
      </c>
      <c r="AC508" s="18">
        <f t="shared" si="38"/>
        <v>45552</v>
      </c>
    </row>
    <row r="509" spans="1:29">
      <c r="A509" t="s">
        <v>176</v>
      </c>
      <c r="B509">
        <v>446</v>
      </c>
      <c r="C509">
        <v>1</v>
      </c>
      <c r="D509" s="18">
        <v>45831</v>
      </c>
      <c r="E509" s="18">
        <v>45790</v>
      </c>
      <c r="F509" s="18">
        <v>45802</v>
      </c>
      <c r="G509" t="s">
        <v>49</v>
      </c>
      <c r="H509">
        <v>26</v>
      </c>
      <c r="I509" t="s">
        <v>177</v>
      </c>
      <c r="J509">
        <v>20159.509999999998</v>
      </c>
      <c r="K509" t="s">
        <v>131</v>
      </c>
      <c r="L509">
        <v>17337.178599999999</v>
      </c>
      <c r="M509">
        <v>20159.509999999998</v>
      </c>
      <c r="N509">
        <v>1970.49</v>
      </c>
      <c r="O509">
        <v>1694.6214</v>
      </c>
      <c r="P509">
        <v>1970.49</v>
      </c>
      <c r="Q509">
        <v>9.7744935268763974E-2</v>
      </c>
      <c r="R509">
        <v>6</v>
      </c>
      <c r="S509">
        <v>2025</v>
      </c>
      <c r="T509">
        <v>5</v>
      </c>
      <c r="U509">
        <v>2025</v>
      </c>
      <c r="V509">
        <v>45847</v>
      </c>
      <c r="W509" t="s">
        <v>154</v>
      </c>
      <c r="X509">
        <v>2025</v>
      </c>
      <c r="Y509" t="str">
        <f t="shared" si="35"/>
        <v>México</v>
      </c>
      <c r="Z509" t="str">
        <f t="shared" si="36"/>
        <v>Retail</v>
      </c>
      <c r="AA509" s="1">
        <f t="shared" si="37"/>
        <v>0</v>
      </c>
      <c r="AB509">
        <f t="shared" si="39"/>
        <v>1694.6214</v>
      </c>
      <c r="AC509" s="18">
        <f t="shared" si="38"/>
        <v>45552</v>
      </c>
    </row>
    <row r="510" spans="1:29">
      <c r="A510" t="s">
        <v>176</v>
      </c>
      <c r="B510">
        <v>448</v>
      </c>
      <c r="C510">
        <v>1</v>
      </c>
      <c r="D510" s="18">
        <v>45831</v>
      </c>
      <c r="E510" s="18">
        <v>45844</v>
      </c>
      <c r="F510" s="18">
        <v>45871</v>
      </c>
      <c r="G510" t="s">
        <v>49</v>
      </c>
      <c r="H510">
        <v>26</v>
      </c>
      <c r="J510">
        <v>57613.7</v>
      </c>
      <c r="K510" t="s">
        <v>131</v>
      </c>
      <c r="L510">
        <v>49547.781999999999</v>
      </c>
      <c r="M510">
        <v>57613.7</v>
      </c>
      <c r="N510">
        <v>4736.95</v>
      </c>
      <c r="O510">
        <v>4073.7769999999996</v>
      </c>
      <c r="P510">
        <v>4736.95</v>
      </c>
      <c r="Q510">
        <v>8.2219159679034662E-2</v>
      </c>
      <c r="R510">
        <v>6</v>
      </c>
      <c r="S510">
        <v>2025</v>
      </c>
      <c r="T510">
        <v>7</v>
      </c>
      <c r="U510">
        <v>2025</v>
      </c>
      <c r="V510">
        <v>45916</v>
      </c>
      <c r="W510" t="s">
        <v>153</v>
      </c>
      <c r="X510">
        <v>2025</v>
      </c>
      <c r="Y510" t="str">
        <f t="shared" si="35"/>
        <v>México</v>
      </c>
      <c r="Z510" t="str">
        <f t="shared" si="36"/>
        <v>Retail</v>
      </c>
      <c r="AA510" s="1">
        <f t="shared" si="37"/>
        <v>0</v>
      </c>
      <c r="AB510">
        <f t="shared" si="39"/>
        <v>4073.7769999999996</v>
      </c>
      <c r="AC510" s="18">
        <f t="shared" si="38"/>
        <v>45552</v>
      </c>
    </row>
    <row r="511" spans="1:29">
      <c r="A511" t="s">
        <v>176</v>
      </c>
      <c r="B511">
        <v>449</v>
      </c>
      <c r="C511">
        <v>0</v>
      </c>
      <c r="D511" s="18">
        <v>45832</v>
      </c>
      <c r="E511" s="18">
        <v>45973</v>
      </c>
      <c r="F511" s="18">
        <v>46008</v>
      </c>
      <c r="G511" t="s">
        <v>45</v>
      </c>
      <c r="H511">
        <v>26</v>
      </c>
      <c r="J511">
        <v>175520.27</v>
      </c>
      <c r="K511" t="s">
        <v>131</v>
      </c>
      <c r="L511">
        <v>150947.43219999998</v>
      </c>
      <c r="M511">
        <v>175520.27</v>
      </c>
      <c r="N511">
        <v>25356.27</v>
      </c>
      <c r="O511">
        <v>21806.392199999998</v>
      </c>
      <c r="P511">
        <v>25356.27</v>
      </c>
      <c r="Q511">
        <v>0.14446348561337105</v>
      </c>
      <c r="R511">
        <v>6</v>
      </c>
      <c r="S511">
        <v>2025</v>
      </c>
      <c r="T511">
        <v>11</v>
      </c>
      <c r="U511">
        <v>2025</v>
      </c>
      <c r="V511">
        <v>46053</v>
      </c>
      <c r="W511" t="s">
        <v>157</v>
      </c>
      <c r="X511">
        <v>2026</v>
      </c>
      <c r="Y511" t="str">
        <f t="shared" si="35"/>
        <v>México</v>
      </c>
      <c r="Z511" t="str">
        <f t="shared" si="36"/>
        <v>IC</v>
      </c>
      <c r="AA511" s="1">
        <f t="shared" si="37"/>
        <v>0.75</v>
      </c>
      <c r="AB511">
        <f t="shared" si="39"/>
        <v>5451.5980500000005</v>
      </c>
      <c r="AC511" s="18">
        <f t="shared" si="38"/>
        <v>45536</v>
      </c>
    </row>
    <row r="512" spans="1:29">
      <c r="A512" t="s">
        <v>176</v>
      </c>
      <c r="B512">
        <v>451</v>
      </c>
      <c r="C512">
        <v>1</v>
      </c>
      <c r="D512" s="18">
        <v>45832</v>
      </c>
      <c r="E512" s="18">
        <v>45851</v>
      </c>
      <c r="F512" s="18">
        <v>45875</v>
      </c>
      <c r="G512" t="s">
        <v>37</v>
      </c>
      <c r="H512">
        <v>26</v>
      </c>
      <c r="J512">
        <v>1494.49</v>
      </c>
      <c r="K512" t="s">
        <v>131</v>
      </c>
      <c r="L512">
        <v>1285.2614000000001</v>
      </c>
      <c r="M512">
        <v>1494.49</v>
      </c>
      <c r="N512">
        <v>29.45</v>
      </c>
      <c r="O512">
        <v>25.326999999999998</v>
      </c>
      <c r="P512">
        <v>29.45</v>
      </c>
      <c r="Q512">
        <v>1.9705719007822062E-2</v>
      </c>
      <c r="R512">
        <v>6</v>
      </c>
      <c r="S512">
        <v>2025</v>
      </c>
      <c r="T512">
        <v>7</v>
      </c>
      <c r="U512">
        <v>2025</v>
      </c>
      <c r="V512">
        <v>45920</v>
      </c>
      <c r="W512" t="s">
        <v>153</v>
      </c>
      <c r="X512">
        <v>2025</v>
      </c>
      <c r="Y512" t="str">
        <f t="shared" si="35"/>
        <v>México</v>
      </c>
      <c r="Z512" t="str">
        <f t="shared" si="36"/>
        <v>IC</v>
      </c>
      <c r="AA512" s="1">
        <f t="shared" si="37"/>
        <v>0.6</v>
      </c>
      <c r="AB512">
        <f t="shared" si="39"/>
        <v>10.130800000000001</v>
      </c>
      <c r="AC512" s="18">
        <f t="shared" si="38"/>
        <v>45807</v>
      </c>
    </row>
    <row r="513" spans="1:29">
      <c r="A513" t="s">
        <v>176</v>
      </c>
      <c r="B513">
        <v>452</v>
      </c>
      <c r="C513">
        <v>0</v>
      </c>
      <c r="D513" s="18">
        <v>45832</v>
      </c>
      <c r="E513" s="18">
        <v>46009</v>
      </c>
      <c r="F513" s="18">
        <v>46020</v>
      </c>
      <c r="G513" t="s">
        <v>37</v>
      </c>
      <c r="H513">
        <v>26</v>
      </c>
      <c r="J513">
        <v>61281.79</v>
      </c>
      <c r="K513" t="s">
        <v>131</v>
      </c>
      <c r="L513">
        <v>52702.339399999997</v>
      </c>
      <c r="M513">
        <v>61281.79</v>
      </c>
      <c r="N513">
        <v>6629</v>
      </c>
      <c r="O513">
        <v>5700.94</v>
      </c>
      <c r="P513">
        <v>6629</v>
      </c>
      <c r="Q513">
        <v>0.10817242773097849</v>
      </c>
      <c r="R513">
        <v>6</v>
      </c>
      <c r="S513">
        <v>2025</v>
      </c>
      <c r="T513">
        <v>12</v>
      </c>
      <c r="U513">
        <v>2025</v>
      </c>
      <c r="V513">
        <v>46065</v>
      </c>
      <c r="W513" t="s">
        <v>164</v>
      </c>
      <c r="X513">
        <v>2026</v>
      </c>
      <c r="Y513" t="str">
        <f t="shared" si="35"/>
        <v>México</v>
      </c>
      <c r="Z513" t="str">
        <f t="shared" si="36"/>
        <v>IC</v>
      </c>
      <c r="AA513" s="1">
        <f t="shared" si="37"/>
        <v>0.6</v>
      </c>
      <c r="AB513">
        <f t="shared" si="39"/>
        <v>2280.3759999999997</v>
      </c>
      <c r="AC513" s="18">
        <f t="shared" si="38"/>
        <v>45807</v>
      </c>
    </row>
    <row r="514" spans="1:29">
      <c r="A514" t="s">
        <v>176</v>
      </c>
      <c r="B514">
        <v>453</v>
      </c>
      <c r="C514">
        <v>0</v>
      </c>
      <c r="D514" s="18">
        <v>45833</v>
      </c>
      <c r="E514" s="18">
        <v>46013</v>
      </c>
      <c r="F514" s="18">
        <v>46019</v>
      </c>
      <c r="G514" t="s">
        <v>57</v>
      </c>
      <c r="H514">
        <v>26</v>
      </c>
      <c r="J514">
        <v>82243</v>
      </c>
      <c r="K514" t="s">
        <v>131</v>
      </c>
      <c r="L514">
        <v>70728.98</v>
      </c>
      <c r="M514">
        <v>82243</v>
      </c>
      <c r="N514">
        <v>20093</v>
      </c>
      <c r="O514">
        <v>17279.98</v>
      </c>
      <c r="P514">
        <v>20093</v>
      </c>
      <c r="Q514">
        <v>0.2443125858735698</v>
      </c>
      <c r="R514">
        <v>6</v>
      </c>
      <c r="S514">
        <v>2025</v>
      </c>
      <c r="T514">
        <v>12</v>
      </c>
      <c r="U514">
        <v>2025</v>
      </c>
      <c r="V514">
        <v>46064</v>
      </c>
      <c r="W514" t="s">
        <v>164</v>
      </c>
      <c r="X514">
        <v>2026</v>
      </c>
      <c r="Y514" t="str">
        <f t="shared" ref="Y514:Y577" si="40">_xlfn.XLOOKUP(G514,AH:AH,AK:AK,"0")</f>
        <v>México</v>
      </c>
      <c r="Z514" t="str">
        <f t="shared" ref="Z514:Z577" si="41">_xlfn.XLOOKUP(G514,AH:AH,AI:AI,"0")</f>
        <v>IC</v>
      </c>
      <c r="AA514" s="1">
        <f t="shared" ref="AA514:AA577" si="42">_xlfn.XLOOKUP(G514,AH:AH,AJ:AJ,"0")</f>
        <v>0.5</v>
      </c>
      <c r="AB514">
        <f t="shared" ref="AB514:AB577" si="43">O514-O514*AA514</f>
        <v>8639.99</v>
      </c>
      <c r="AC514" s="18">
        <f t="shared" ref="AC514:AC577" si="44">_xlfn.XLOOKUP(G514,AH:AH,AL:AL,"0")</f>
        <v>45639</v>
      </c>
    </row>
    <row r="515" spans="1:29">
      <c r="A515" t="s">
        <v>176</v>
      </c>
      <c r="B515">
        <v>454</v>
      </c>
      <c r="C515">
        <v>1</v>
      </c>
      <c r="D515" s="18">
        <v>45833</v>
      </c>
      <c r="E515" s="18">
        <v>45871</v>
      </c>
      <c r="F515" s="18">
        <v>45878</v>
      </c>
      <c r="G515" t="s">
        <v>49</v>
      </c>
      <c r="H515">
        <v>26</v>
      </c>
      <c r="I515" t="s">
        <v>189</v>
      </c>
      <c r="J515">
        <v>44002.8</v>
      </c>
      <c r="K515" t="s">
        <v>131</v>
      </c>
      <c r="L515">
        <v>37842.408000000003</v>
      </c>
      <c r="M515">
        <v>44002.8</v>
      </c>
      <c r="N515">
        <v>8077.64</v>
      </c>
      <c r="O515">
        <v>6946.7704000000003</v>
      </c>
      <c r="P515">
        <v>8077.64</v>
      </c>
      <c r="Q515">
        <v>0.18357104547892406</v>
      </c>
      <c r="R515">
        <v>6</v>
      </c>
      <c r="S515">
        <v>2025</v>
      </c>
      <c r="T515">
        <v>8</v>
      </c>
      <c r="U515">
        <v>2025</v>
      </c>
      <c r="V515">
        <v>45923</v>
      </c>
      <c r="W515" t="s">
        <v>153</v>
      </c>
      <c r="X515">
        <v>2025</v>
      </c>
      <c r="Y515" t="str">
        <f t="shared" si="40"/>
        <v>México</v>
      </c>
      <c r="Z515" t="str">
        <f t="shared" si="41"/>
        <v>Retail</v>
      </c>
      <c r="AA515" s="1">
        <f t="shared" si="42"/>
        <v>0</v>
      </c>
      <c r="AB515">
        <f t="shared" si="43"/>
        <v>6946.7704000000003</v>
      </c>
      <c r="AC515" s="18">
        <f t="shared" si="44"/>
        <v>45552</v>
      </c>
    </row>
    <row r="516" spans="1:29">
      <c r="A516" t="s">
        <v>176</v>
      </c>
      <c r="B516">
        <v>455</v>
      </c>
      <c r="C516">
        <v>0</v>
      </c>
      <c r="D516" s="18">
        <v>45833</v>
      </c>
      <c r="E516" s="18">
        <v>46137</v>
      </c>
      <c r="F516" s="18">
        <v>46146</v>
      </c>
      <c r="G516" t="s">
        <v>51</v>
      </c>
      <c r="H516">
        <v>26</v>
      </c>
      <c r="I516" t="s">
        <v>195</v>
      </c>
      <c r="J516">
        <v>22200</v>
      </c>
      <c r="K516" t="s">
        <v>131</v>
      </c>
      <c r="L516">
        <v>19092</v>
      </c>
      <c r="M516">
        <v>22200</v>
      </c>
      <c r="N516">
        <v>3996</v>
      </c>
      <c r="O516">
        <v>3436.56</v>
      </c>
      <c r="P516">
        <v>3996</v>
      </c>
      <c r="Q516">
        <v>0.18</v>
      </c>
      <c r="R516">
        <v>6</v>
      </c>
      <c r="S516">
        <v>2025</v>
      </c>
      <c r="T516">
        <v>4</v>
      </c>
      <c r="U516">
        <v>2026</v>
      </c>
      <c r="V516">
        <v>46191</v>
      </c>
      <c r="W516" t="s">
        <v>152</v>
      </c>
      <c r="X516">
        <v>2026</v>
      </c>
      <c r="Y516" t="str">
        <f t="shared" si="40"/>
        <v>México</v>
      </c>
      <c r="Z516" t="str">
        <f t="shared" si="41"/>
        <v>Retail</v>
      </c>
      <c r="AA516" s="1">
        <f t="shared" si="42"/>
        <v>0</v>
      </c>
      <c r="AB516">
        <f t="shared" si="43"/>
        <v>3436.56</v>
      </c>
      <c r="AC516" s="18">
        <f t="shared" si="44"/>
        <v>45552</v>
      </c>
    </row>
    <row r="517" spans="1:29">
      <c r="A517" t="s">
        <v>176</v>
      </c>
      <c r="B517">
        <v>456</v>
      </c>
      <c r="C517">
        <v>1</v>
      </c>
      <c r="D517" s="18">
        <v>45833</v>
      </c>
      <c r="E517" s="18">
        <v>45721</v>
      </c>
      <c r="F517" s="18">
        <v>45723</v>
      </c>
      <c r="G517" t="s">
        <v>37</v>
      </c>
      <c r="H517">
        <v>26</v>
      </c>
      <c r="J517">
        <v>1205</v>
      </c>
      <c r="K517" t="s">
        <v>131</v>
      </c>
      <c r="L517">
        <v>1036.3</v>
      </c>
      <c r="M517">
        <v>1205</v>
      </c>
      <c r="N517">
        <v>180.75</v>
      </c>
      <c r="O517">
        <v>155.44499999999999</v>
      </c>
      <c r="P517">
        <v>180.75</v>
      </c>
      <c r="Q517">
        <v>0.15</v>
      </c>
      <c r="R517">
        <v>6</v>
      </c>
      <c r="S517">
        <v>2025</v>
      </c>
      <c r="T517">
        <v>3</v>
      </c>
      <c r="U517">
        <v>2025</v>
      </c>
      <c r="V517">
        <v>45768</v>
      </c>
      <c r="W517" t="s">
        <v>173</v>
      </c>
      <c r="X517">
        <v>2025</v>
      </c>
      <c r="Y517" t="str">
        <f t="shared" si="40"/>
        <v>México</v>
      </c>
      <c r="Z517" t="str">
        <f t="shared" si="41"/>
        <v>IC</v>
      </c>
      <c r="AA517" s="1">
        <f t="shared" si="42"/>
        <v>0.6</v>
      </c>
      <c r="AB517">
        <f t="shared" si="43"/>
        <v>62.177999999999997</v>
      </c>
      <c r="AC517" s="18">
        <f t="shared" si="44"/>
        <v>45807</v>
      </c>
    </row>
    <row r="518" spans="1:29">
      <c r="A518" t="s">
        <v>176</v>
      </c>
      <c r="B518">
        <v>457</v>
      </c>
      <c r="C518">
        <v>1</v>
      </c>
      <c r="D518" s="18">
        <v>45834</v>
      </c>
      <c r="E518" s="18">
        <v>45754</v>
      </c>
      <c r="F518" s="18">
        <v>45758</v>
      </c>
      <c r="G518" t="s">
        <v>45</v>
      </c>
      <c r="H518">
        <v>26</v>
      </c>
      <c r="J518">
        <v>780</v>
      </c>
      <c r="K518" t="s">
        <v>131</v>
      </c>
      <c r="L518">
        <v>670.8</v>
      </c>
      <c r="M518">
        <v>780</v>
      </c>
      <c r="N518">
        <v>117</v>
      </c>
      <c r="O518">
        <v>100.62</v>
      </c>
      <c r="P518">
        <v>117</v>
      </c>
      <c r="Q518">
        <v>0.15000000000000002</v>
      </c>
      <c r="R518">
        <v>6</v>
      </c>
      <c r="S518">
        <v>2025</v>
      </c>
      <c r="T518">
        <v>4</v>
      </c>
      <c r="U518">
        <v>2025</v>
      </c>
      <c r="V518">
        <v>45803</v>
      </c>
      <c r="W518" t="s">
        <v>172</v>
      </c>
      <c r="X518">
        <v>2025</v>
      </c>
      <c r="Y518" t="str">
        <f t="shared" si="40"/>
        <v>México</v>
      </c>
      <c r="Z518" t="str">
        <f t="shared" si="41"/>
        <v>IC</v>
      </c>
      <c r="AA518" s="1">
        <f t="shared" si="42"/>
        <v>0.75</v>
      </c>
      <c r="AB518">
        <f t="shared" si="43"/>
        <v>25.155000000000001</v>
      </c>
      <c r="AC518" s="18">
        <f t="shared" si="44"/>
        <v>45536</v>
      </c>
    </row>
    <row r="519" spans="1:29">
      <c r="A519" t="s">
        <v>176</v>
      </c>
      <c r="B519">
        <v>458</v>
      </c>
      <c r="C519">
        <v>1</v>
      </c>
      <c r="D519" s="18">
        <v>45834</v>
      </c>
      <c r="E519" s="18">
        <v>45795</v>
      </c>
      <c r="F519" s="18">
        <v>45826</v>
      </c>
      <c r="G519" t="s">
        <v>45</v>
      </c>
      <c r="H519">
        <v>26</v>
      </c>
      <c r="J519">
        <v>1465</v>
      </c>
      <c r="K519" t="s">
        <v>131</v>
      </c>
      <c r="L519">
        <v>1259.9000000000001</v>
      </c>
      <c r="M519">
        <v>1465</v>
      </c>
      <c r="N519">
        <v>150.75</v>
      </c>
      <c r="O519">
        <v>129.64500000000001</v>
      </c>
      <c r="P519">
        <v>150.75</v>
      </c>
      <c r="Q519">
        <v>0.10290102389078498</v>
      </c>
      <c r="R519">
        <v>6</v>
      </c>
      <c r="S519">
        <v>2025</v>
      </c>
      <c r="T519">
        <v>5</v>
      </c>
      <c r="U519">
        <v>2025</v>
      </c>
      <c r="V519">
        <v>45871</v>
      </c>
      <c r="W519" t="s">
        <v>160</v>
      </c>
      <c r="X519">
        <v>2025</v>
      </c>
      <c r="Y519" t="str">
        <f t="shared" si="40"/>
        <v>México</v>
      </c>
      <c r="Z519" t="str">
        <f t="shared" si="41"/>
        <v>IC</v>
      </c>
      <c r="AA519" s="1">
        <f t="shared" si="42"/>
        <v>0.75</v>
      </c>
      <c r="AB519">
        <f t="shared" si="43"/>
        <v>32.411249999999995</v>
      </c>
      <c r="AC519" s="18">
        <f t="shared" si="44"/>
        <v>45536</v>
      </c>
    </row>
    <row r="520" spans="1:29">
      <c r="A520" t="s">
        <v>176</v>
      </c>
      <c r="B520">
        <v>459</v>
      </c>
      <c r="C520">
        <v>1</v>
      </c>
      <c r="D520" s="18">
        <v>45834</v>
      </c>
      <c r="E520" s="18">
        <v>45804</v>
      </c>
      <c r="F520" s="18">
        <v>45804</v>
      </c>
      <c r="G520" t="s">
        <v>45</v>
      </c>
      <c r="H520">
        <v>26</v>
      </c>
      <c r="J520">
        <v>305</v>
      </c>
      <c r="K520" t="s">
        <v>131</v>
      </c>
      <c r="L520">
        <v>262.3</v>
      </c>
      <c r="M520">
        <v>305</v>
      </c>
      <c r="N520">
        <v>45.75</v>
      </c>
      <c r="O520">
        <v>39.344999999999999</v>
      </c>
      <c r="P520">
        <v>45.75</v>
      </c>
      <c r="Q520">
        <v>0.15</v>
      </c>
      <c r="R520">
        <v>6</v>
      </c>
      <c r="S520">
        <v>2025</v>
      </c>
      <c r="T520">
        <v>5</v>
      </c>
      <c r="U520">
        <v>2025</v>
      </c>
      <c r="V520">
        <v>45849</v>
      </c>
      <c r="W520" t="s">
        <v>154</v>
      </c>
      <c r="X520">
        <v>2025</v>
      </c>
      <c r="Y520" t="str">
        <f t="shared" si="40"/>
        <v>México</v>
      </c>
      <c r="Z520" t="str">
        <f t="shared" si="41"/>
        <v>IC</v>
      </c>
      <c r="AA520" s="1">
        <f t="shared" si="42"/>
        <v>0.75</v>
      </c>
      <c r="AB520">
        <f t="shared" si="43"/>
        <v>9.8362499999999997</v>
      </c>
      <c r="AC520" s="18">
        <f t="shared" si="44"/>
        <v>45536</v>
      </c>
    </row>
    <row r="521" spans="1:29">
      <c r="A521" t="s">
        <v>176</v>
      </c>
      <c r="B521">
        <v>460</v>
      </c>
      <c r="C521">
        <v>1</v>
      </c>
      <c r="D521" s="18">
        <v>45834</v>
      </c>
      <c r="E521" s="18">
        <v>45840</v>
      </c>
      <c r="F521" s="18">
        <v>45844</v>
      </c>
      <c r="G521" t="s">
        <v>51</v>
      </c>
      <c r="H521">
        <v>26</v>
      </c>
      <c r="I521" t="s">
        <v>184</v>
      </c>
      <c r="J521">
        <v>2832</v>
      </c>
      <c r="K521" t="s">
        <v>131</v>
      </c>
      <c r="L521">
        <v>2435.52</v>
      </c>
      <c r="M521">
        <v>2832</v>
      </c>
      <c r="N521">
        <v>219.96</v>
      </c>
      <c r="O521">
        <v>189.16560000000001</v>
      </c>
      <c r="P521">
        <v>219.96</v>
      </c>
      <c r="Q521">
        <v>7.7669491525423739E-2</v>
      </c>
      <c r="R521">
        <v>6</v>
      </c>
      <c r="S521">
        <v>2025</v>
      </c>
      <c r="T521">
        <v>7</v>
      </c>
      <c r="U521">
        <v>2025</v>
      </c>
      <c r="V521">
        <v>45889</v>
      </c>
      <c r="W521" t="s">
        <v>160</v>
      </c>
      <c r="X521">
        <v>2025</v>
      </c>
      <c r="Y521" t="str">
        <f t="shared" si="40"/>
        <v>México</v>
      </c>
      <c r="Z521" t="str">
        <f t="shared" si="41"/>
        <v>Retail</v>
      </c>
      <c r="AA521" s="1">
        <f t="shared" si="42"/>
        <v>0</v>
      </c>
      <c r="AB521">
        <f t="shared" si="43"/>
        <v>189.16560000000001</v>
      </c>
      <c r="AC521" s="18">
        <f t="shared" si="44"/>
        <v>45552</v>
      </c>
    </row>
    <row r="522" spans="1:29">
      <c r="A522" t="s">
        <v>176</v>
      </c>
      <c r="B522">
        <v>461</v>
      </c>
      <c r="C522">
        <v>0</v>
      </c>
      <c r="D522" s="18">
        <v>45834</v>
      </c>
      <c r="E522" s="18">
        <v>45862</v>
      </c>
      <c r="F522" s="18">
        <v>45870</v>
      </c>
      <c r="G522" t="s">
        <v>54</v>
      </c>
      <c r="H522">
        <v>26</v>
      </c>
      <c r="J522">
        <v>10222</v>
      </c>
      <c r="K522" t="s">
        <v>178</v>
      </c>
      <c r="L522">
        <v>490.65600000000001</v>
      </c>
      <c r="M522">
        <v>572.43200000000002</v>
      </c>
      <c r="N522">
        <v>0</v>
      </c>
      <c r="O522">
        <v>0</v>
      </c>
      <c r="P522">
        <v>0</v>
      </c>
      <c r="Q522">
        <v>0</v>
      </c>
      <c r="R522">
        <v>6</v>
      </c>
      <c r="S522">
        <v>2025</v>
      </c>
      <c r="T522">
        <v>7</v>
      </c>
      <c r="U522">
        <v>2025</v>
      </c>
      <c r="V522">
        <v>45915</v>
      </c>
      <c r="W522" t="s">
        <v>153</v>
      </c>
      <c r="X522">
        <v>2025</v>
      </c>
      <c r="Y522" t="str">
        <f t="shared" si="40"/>
        <v>México</v>
      </c>
      <c r="Z522" t="str">
        <f t="shared" si="41"/>
        <v>Retail</v>
      </c>
      <c r="AA522" s="1">
        <f t="shared" si="42"/>
        <v>0.05</v>
      </c>
      <c r="AB522">
        <f t="shared" si="43"/>
        <v>0</v>
      </c>
      <c r="AC522" s="18">
        <f t="shared" si="44"/>
        <v>45595</v>
      </c>
    </row>
    <row r="523" spans="1:29">
      <c r="A523" t="s">
        <v>176</v>
      </c>
      <c r="B523">
        <v>462</v>
      </c>
      <c r="C523">
        <v>0</v>
      </c>
      <c r="D523" s="18">
        <v>45834</v>
      </c>
      <c r="E523" s="18">
        <v>45902</v>
      </c>
      <c r="F523" s="18">
        <v>45969</v>
      </c>
      <c r="G523" t="s">
        <v>45</v>
      </c>
      <c r="H523">
        <v>26</v>
      </c>
      <c r="J523">
        <v>17546.89</v>
      </c>
      <c r="K523" t="s">
        <v>131</v>
      </c>
      <c r="L523">
        <v>15090.3254</v>
      </c>
      <c r="M523">
        <v>17546.89</v>
      </c>
      <c r="N523">
        <v>70</v>
      </c>
      <c r="O523">
        <v>60.199999999999996</v>
      </c>
      <c r="P523">
        <v>70</v>
      </c>
      <c r="Q523">
        <v>3.989310926323696E-3</v>
      </c>
      <c r="R523">
        <v>6</v>
      </c>
      <c r="S523">
        <v>2025</v>
      </c>
      <c r="T523">
        <v>9</v>
      </c>
      <c r="U523">
        <v>2025</v>
      </c>
      <c r="V523">
        <v>46014</v>
      </c>
      <c r="W523" t="s">
        <v>132</v>
      </c>
      <c r="X523">
        <v>2025</v>
      </c>
      <c r="Y523" t="str">
        <f t="shared" si="40"/>
        <v>México</v>
      </c>
      <c r="Z523" t="str">
        <f t="shared" si="41"/>
        <v>IC</v>
      </c>
      <c r="AA523" s="1">
        <f t="shared" si="42"/>
        <v>0.75</v>
      </c>
      <c r="AB523">
        <f t="shared" si="43"/>
        <v>15.049999999999997</v>
      </c>
      <c r="AC523" s="18">
        <f t="shared" si="44"/>
        <v>45536</v>
      </c>
    </row>
    <row r="524" spans="1:29">
      <c r="A524" t="s">
        <v>176</v>
      </c>
      <c r="B524">
        <v>463</v>
      </c>
      <c r="C524">
        <v>0</v>
      </c>
      <c r="D524" s="18">
        <v>45836</v>
      </c>
      <c r="E524" s="18">
        <v>45847</v>
      </c>
      <c r="F524" s="18">
        <v>45850</v>
      </c>
      <c r="G524" t="s">
        <v>62</v>
      </c>
      <c r="H524">
        <v>26</v>
      </c>
      <c r="I524" t="s">
        <v>184</v>
      </c>
      <c r="J524">
        <v>34866</v>
      </c>
      <c r="K524" t="s">
        <v>178</v>
      </c>
      <c r="L524">
        <v>1673.568</v>
      </c>
      <c r="M524">
        <v>1952.4960000000001</v>
      </c>
      <c r="N524">
        <v>0</v>
      </c>
      <c r="O524">
        <v>0</v>
      </c>
      <c r="P524">
        <v>0</v>
      </c>
      <c r="Q524">
        <v>0</v>
      </c>
      <c r="R524">
        <v>6</v>
      </c>
      <c r="S524">
        <v>2025</v>
      </c>
      <c r="T524">
        <v>7</v>
      </c>
      <c r="U524">
        <v>2025</v>
      </c>
      <c r="V524">
        <v>45895</v>
      </c>
      <c r="W524" t="s">
        <v>160</v>
      </c>
      <c r="X524">
        <v>2025</v>
      </c>
      <c r="Y524" t="str">
        <f t="shared" si="40"/>
        <v>México</v>
      </c>
      <c r="Z524" t="str">
        <f t="shared" si="41"/>
        <v>Retail</v>
      </c>
      <c r="AA524" s="1">
        <f t="shared" si="42"/>
        <v>0</v>
      </c>
      <c r="AB524">
        <f t="shared" si="43"/>
        <v>0</v>
      </c>
      <c r="AC524" s="18">
        <f t="shared" si="44"/>
        <v>45536</v>
      </c>
    </row>
    <row r="525" spans="1:29">
      <c r="A525" t="s">
        <v>176</v>
      </c>
      <c r="B525">
        <v>464</v>
      </c>
      <c r="C525">
        <v>0</v>
      </c>
      <c r="D525" s="18">
        <v>45838</v>
      </c>
      <c r="E525" s="18">
        <v>45838</v>
      </c>
      <c r="F525" s="18">
        <v>45838</v>
      </c>
      <c r="G525" t="s">
        <v>29</v>
      </c>
      <c r="H525">
        <v>27</v>
      </c>
      <c r="I525" t="s">
        <v>149</v>
      </c>
      <c r="J525">
        <v>2267.5</v>
      </c>
      <c r="K525" t="s">
        <v>131</v>
      </c>
      <c r="L525">
        <v>1950.05</v>
      </c>
      <c r="M525">
        <v>2267.5</v>
      </c>
      <c r="N525">
        <v>0</v>
      </c>
      <c r="O525">
        <v>0</v>
      </c>
      <c r="P525">
        <v>0</v>
      </c>
      <c r="Q525">
        <v>0</v>
      </c>
      <c r="R525">
        <v>6</v>
      </c>
      <c r="S525">
        <v>2025</v>
      </c>
      <c r="T525">
        <v>6</v>
      </c>
      <c r="U525">
        <v>2025</v>
      </c>
      <c r="V525">
        <v>45883</v>
      </c>
      <c r="W525" t="s">
        <v>160</v>
      </c>
      <c r="X525">
        <v>2025</v>
      </c>
      <c r="Y525" t="str">
        <f t="shared" si="40"/>
        <v>Madrid</v>
      </c>
      <c r="Z525" t="str">
        <f t="shared" si="41"/>
        <v>Retail</v>
      </c>
      <c r="AA525" s="1">
        <f t="shared" si="42"/>
        <v>7.0000000000000007E-2</v>
      </c>
      <c r="AB525">
        <f t="shared" si="43"/>
        <v>0</v>
      </c>
      <c r="AC525" s="18">
        <f t="shared" si="44"/>
        <v>45733</v>
      </c>
    </row>
    <row r="526" spans="1:29">
      <c r="A526" t="s">
        <v>176</v>
      </c>
      <c r="B526">
        <v>465</v>
      </c>
      <c r="C526">
        <v>1</v>
      </c>
      <c r="D526" s="18">
        <v>45838</v>
      </c>
      <c r="E526" s="18">
        <v>45869</v>
      </c>
      <c r="F526" s="18">
        <v>45874</v>
      </c>
      <c r="G526" t="s">
        <v>44</v>
      </c>
      <c r="H526">
        <v>27</v>
      </c>
      <c r="J526">
        <v>9065</v>
      </c>
      <c r="K526" t="s">
        <v>151</v>
      </c>
      <c r="L526">
        <v>9065</v>
      </c>
      <c r="M526">
        <v>10515.4</v>
      </c>
      <c r="N526">
        <v>774.64</v>
      </c>
      <c r="O526">
        <v>774.64</v>
      </c>
      <c r="P526">
        <v>898.58239999999989</v>
      </c>
      <c r="Q526">
        <v>8.545394373965802E-2</v>
      </c>
      <c r="R526">
        <v>6</v>
      </c>
      <c r="S526">
        <v>2025</v>
      </c>
      <c r="T526">
        <v>7</v>
      </c>
      <c r="U526">
        <v>2025</v>
      </c>
      <c r="V526">
        <v>45919</v>
      </c>
      <c r="W526" t="s">
        <v>153</v>
      </c>
      <c r="X526">
        <v>2025</v>
      </c>
      <c r="Y526" t="str">
        <f t="shared" si="40"/>
        <v>México</v>
      </c>
      <c r="Z526" t="str">
        <f t="shared" si="41"/>
        <v>IC</v>
      </c>
      <c r="AA526" s="1">
        <f t="shared" si="42"/>
        <v>0.5</v>
      </c>
      <c r="AB526">
        <f t="shared" si="43"/>
        <v>387.32</v>
      </c>
      <c r="AC526" s="18">
        <f t="shared" si="44"/>
        <v>45677</v>
      </c>
    </row>
    <row r="527" spans="1:29">
      <c r="A527" t="s">
        <v>176</v>
      </c>
      <c r="B527">
        <v>466</v>
      </c>
      <c r="C527">
        <v>1</v>
      </c>
      <c r="D527" s="18">
        <v>45838</v>
      </c>
      <c r="E527" s="18">
        <v>45950</v>
      </c>
      <c r="F527" s="18">
        <v>45960</v>
      </c>
      <c r="G527" t="s">
        <v>35</v>
      </c>
      <c r="H527">
        <v>27</v>
      </c>
      <c r="J527">
        <v>7936.29</v>
      </c>
      <c r="K527" t="s">
        <v>131</v>
      </c>
      <c r="L527">
        <v>6825.2093999999997</v>
      </c>
      <c r="M527">
        <v>7936.29</v>
      </c>
      <c r="N527">
        <v>1962.44</v>
      </c>
      <c r="O527">
        <v>1687.6984</v>
      </c>
      <c r="P527">
        <v>1962.44</v>
      </c>
      <c r="Q527">
        <v>0.24727423015035993</v>
      </c>
      <c r="R527">
        <v>6</v>
      </c>
      <c r="S527">
        <v>2025</v>
      </c>
      <c r="T527">
        <v>10</v>
      </c>
      <c r="U527">
        <v>2025</v>
      </c>
      <c r="V527">
        <v>46005</v>
      </c>
      <c r="W527" t="s">
        <v>132</v>
      </c>
      <c r="X527">
        <v>2025</v>
      </c>
      <c r="Y527" t="str">
        <f t="shared" si="40"/>
        <v>México</v>
      </c>
      <c r="Z527" t="str">
        <f t="shared" si="41"/>
        <v>IC</v>
      </c>
      <c r="AA527" s="1">
        <f t="shared" si="42"/>
        <v>0.5</v>
      </c>
      <c r="AB527">
        <f t="shared" si="43"/>
        <v>843.8492</v>
      </c>
      <c r="AC527" s="18">
        <f t="shared" si="44"/>
        <v>45665</v>
      </c>
    </row>
    <row r="528" spans="1:29">
      <c r="A528" t="s">
        <v>176</v>
      </c>
      <c r="B528">
        <v>467</v>
      </c>
      <c r="C528">
        <v>1</v>
      </c>
      <c r="D528" s="18">
        <v>45838</v>
      </c>
      <c r="E528" s="18">
        <v>45805</v>
      </c>
      <c r="F528" s="18">
        <v>45810</v>
      </c>
      <c r="G528" t="s">
        <v>40</v>
      </c>
      <c r="H528">
        <v>27</v>
      </c>
      <c r="J528">
        <v>80360.45</v>
      </c>
      <c r="K528" t="s">
        <v>178</v>
      </c>
      <c r="L528">
        <v>3857.3015999999998</v>
      </c>
      <c r="M528">
        <v>4500.1851999999999</v>
      </c>
      <c r="N528">
        <v>5800.4</v>
      </c>
      <c r="O528">
        <v>278.41919999999999</v>
      </c>
      <c r="P528">
        <v>324.82239999999996</v>
      </c>
      <c r="Q528">
        <v>7.2179784956405799E-2</v>
      </c>
      <c r="R528">
        <v>6</v>
      </c>
      <c r="S528">
        <v>2025</v>
      </c>
      <c r="T528">
        <v>5</v>
      </c>
      <c r="U528">
        <v>2025</v>
      </c>
      <c r="V528">
        <v>45855</v>
      </c>
      <c r="W528" t="s">
        <v>154</v>
      </c>
      <c r="X528">
        <v>2025</v>
      </c>
      <c r="Y528" t="str">
        <f t="shared" si="40"/>
        <v>México</v>
      </c>
      <c r="Z528" t="str">
        <f t="shared" si="41"/>
        <v>IC</v>
      </c>
      <c r="AA528" s="1">
        <f t="shared" si="42"/>
        <v>0.5</v>
      </c>
      <c r="AB528">
        <f t="shared" si="43"/>
        <v>139.20959999999999</v>
      </c>
      <c r="AC528" s="18">
        <f t="shared" si="44"/>
        <v>45705</v>
      </c>
    </row>
    <row r="529" spans="1:29">
      <c r="A529" t="s">
        <v>176</v>
      </c>
      <c r="B529">
        <v>468</v>
      </c>
      <c r="C529">
        <v>0</v>
      </c>
      <c r="D529" s="18">
        <v>45838</v>
      </c>
      <c r="E529" s="18">
        <v>45945</v>
      </c>
      <c r="F529" s="18">
        <v>45966</v>
      </c>
      <c r="G529" t="s">
        <v>49</v>
      </c>
      <c r="H529">
        <v>27</v>
      </c>
      <c r="I529" t="s">
        <v>196</v>
      </c>
      <c r="J529">
        <v>31335.84</v>
      </c>
      <c r="K529" t="s">
        <v>131</v>
      </c>
      <c r="L529">
        <v>26948.822400000001</v>
      </c>
      <c r="M529">
        <v>31335.84</v>
      </c>
      <c r="N529">
        <v>2275.2800000000002</v>
      </c>
      <c r="O529">
        <v>1956.7408</v>
      </c>
      <c r="P529">
        <v>2275.2800000000002</v>
      </c>
      <c r="Q529">
        <v>7.260951038810512E-2</v>
      </c>
      <c r="R529">
        <v>6</v>
      </c>
      <c r="S529">
        <v>2025</v>
      </c>
      <c r="T529">
        <v>10</v>
      </c>
      <c r="U529">
        <v>2025</v>
      </c>
      <c r="V529">
        <v>46011</v>
      </c>
      <c r="W529" t="s">
        <v>132</v>
      </c>
      <c r="X529">
        <v>2025</v>
      </c>
      <c r="Y529" t="str">
        <f t="shared" si="40"/>
        <v>México</v>
      </c>
      <c r="Z529" t="str">
        <f t="shared" si="41"/>
        <v>Retail</v>
      </c>
      <c r="AA529" s="1">
        <f t="shared" si="42"/>
        <v>0</v>
      </c>
      <c r="AB529">
        <f t="shared" si="43"/>
        <v>1956.7408</v>
      </c>
      <c r="AC529" s="18">
        <f t="shared" si="44"/>
        <v>45552</v>
      </c>
    </row>
    <row r="530" spans="1:29">
      <c r="A530" t="s">
        <v>176</v>
      </c>
      <c r="B530">
        <v>469</v>
      </c>
      <c r="C530">
        <v>1</v>
      </c>
      <c r="D530" s="18">
        <v>45839</v>
      </c>
      <c r="E530" s="18">
        <v>45766</v>
      </c>
      <c r="F530" s="18">
        <v>45767</v>
      </c>
      <c r="G530" t="s">
        <v>45</v>
      </c>
      <c r="H530">
        <v>27</v>
      </c>
      <c r="J530">
        <v>670.22</v>
      </c>
      <c r="K530" t="s">
        <v>131</v>
      </c>
      <c r="L530">
        <v>576.38919999999996</v>
      </c>
      <c r="M530">
        <v>670.22</v>
      </c>
      <c r="N530">
        <v>67.02</v>
      </c>
      <c r="O530">
        <v>57.637199999999993</v>
      </c>
      <c r="P530">
        <v>67.02</v>
      </c>
      <c r="Q530">
        <v>9.9997015905225139E-2</v>
      </c>
      <c r="R530">
        <v>7</v>
      </c>
      <c r="S530">
        <v>2025</v>
      </c>
      <c r="T530">
        <v>4</v>
      </c>
      <c r="U530">
        <v>2025</v>
      </c>
      <c r="V530">
        <v>45812</v>
      </c>
      <c r="W530" t="s">
        <v>152</v>
      </c>
      <c r="X530">
        <v>2025</v>
      </c>
      <c r="Y530" t="str">
        <f t="shared" si="40"/>
        <v>México</v>
      </c>
      <c r="Z530" t="str">
        <f t="shared" si="41"/>
        <v>IC</v>
      </c>
      <c r="AA530" s="1">
        <f t="shared" si="42"/>
        <v>0.75</v>
      </c>
      <c r="AB530">
        <f t="shared" si="43"/>
        <v>14.409300000000002</v>
      </c>
      <c r="AC530" s="18">
        <f t="shared" si="44"/>
        <v>45536</v>
      </c>
    </row>
    <row r="531" spans="1:29">
      <c r="A531" t="s">
        <v>176</v>
      </c>
      <c r="B531">
        <v>470</v>
      </c>
      <c r="C531">
        <v>1</v>
      </c>
      <c r="D531" s="18">
        <v>45839</v>
      </c>
      <c r="E531" s="18">
        <v>45847</v>
      </c>
      <c r="F531" s="18">
        <v>45964</v>
      </c>
      <c r="G531" t="s">
        <v>35</v>
      </c>
      <c r="H531">
        <v>27</v>
      </c>
      <c r="J531">
        <v>16761.98</v>
      </c>
      <c r="K531" t="s">
        <v>131</v>
      </c>
      <c r="L531">
        <v>14415.302799999999</v>
      </c>
      <c r="M531">
        <v>16761.98</v>
      </c>
      <c r="N531">
        <v>1972.45</v>
      </c>
      <c r="O531">
        <v>1696.307</v>
      </c>
      <c r="P531">
        <v>1972.45</v>
      </c>
      <c r="Q531">
        <v>0.11767404566763592</v>
      </c>
      <c r="R531">
        <v>7</v>
      </c>
      <c r="S531">
        <v>2025</v>
      </c>
      <c r="T531">
        <v>7</v>
      </c>
      <c r="U531">
        <v>2025</v>
      </c>
      <c r="V531">
        <v>46009</v>
      </c>
      <c r="W531" t="s">
        <v>132</v>
      </c>
      <c r="X531">
        <v>2025</v>
      </c>
      <c r="Y531" t="str">
        <f t="shared" si="40"/>
        <v>México</v>
      </c>
      <c r="Z531" t="str">
        <f t="shared" si="41"/>
        <v>IC</v>
      </c>
      <c r="AA531" s="1">
        <f t="shared" si="42"/>
        <v>0.5</v>
      </c>
      <c r="AB531">
        <f t="shared" si="43"/>
        <v>848.15350000000001</v>
      </c>
      <c r="AC531" s="18">
        <f t="shared" si="44"/>
        <v>45665</v>
      </c>
    </row>
    <row r="532" spans="1:29">
      <c r="A532" t="s">
        <v>176</v>
      </c>
      <c r="B532">
        <v>471</v>
      </c>
      <c r="C532">
        <v>1</v>
      </c>
      <c r="D532" s="18">
        <v>45839</v>
      </c>
      <c r="E532" s="18">
        <v>45767</v>
      </c>
      <c r="F532" s="18">
        <v>45786</v>
      </c>
      <c r="G532" t="s">
        <v>45</v>
      </c>
      <c r="H532">
        <v>27</v>
      </c>
      <c r="J532">
        <v>62621</v>
      </c>
      <c r="K532" t="s">
        <v>131</v>
      </c>
      <c r="L532">
        <v>53854.06</v>
      </c>
      <c r="M532">
        <v>62621</v>
      </c>
      <c r="N532">
        <v>5743.25</v>
      </c>
      <c r="O532">
        <v>4939.1949999999997</v>
      </c>
      <c r="P532">
        <v>5743.25</v>
      </c>
      <c r="Q532">
        <v>9.171444084252886E-2</v>
      </c>
      <c r="R532">
        <v>7</v>
      </c>
      <c r="S532">
        <v>2025</v>
      </c>
      <c r="T532">
        <v>4</v>
      </c>
      <c r="U532">
        <v>2025</v>
      </c>
      <c r="V532">
        <v>45831</v>
      </c>
      <c r="W532" t="s">
        <v>152</v>
      </c>
      <c r="X532">
        <v>2025</v>
      </c>
      <c r="Y532" t="str">
        <f t="shared" si="40"/>
        <v>México</v>
      </c>
      <c r="Z532" t="str">
        <f t="shared" si="41"/>
        <v>IC</v>
      </c>
      <c r="AA532" s="1">
        <f t="shared" si="42"/>
        <v>0.75</v>
      </c>
      <c r="AB532">
        <f t="shared" si="43"/>
        <v>1234.7987499999999</v>
      </c>
      <c r="AC532" s="18">
        <f t="shared" si="44"/>
        <v>45536</v>
      </c>
    </row>
    <row r="533" spans="1:29">
      <c r="A533" t="s">
        <v>176</v>
      </c>
      <c r="B533">
        <v>472</v>
      </c>
      <c r="C533">
        <v>1</v>
      </c>
      <c r="D533" s="18">
        <v>45840</v>
      </c>
      <c r="E533" s="18">
        <v>45712</v>
      </c>
      <c r="F533" s="18">
        <v>45771</v>
      </c>
      <c r="G533" t="s">
        <v>37</v>
      </c>
      <c r="H533">
        <v>27</v>
      </c>
      <c r="J533">
        <v>5320.72</v>
      </c>
      <c r="K533" t="s">
        <v>131</v>
      </c>
      <c r="L533">
        <v>4575.8191999999999</v>
      </c>
      <c r="M533">
        <v>5320.72</v>
      </c>
      <c r="N533">
        <v>384.01</v>
      </c>
      <c r="O533">
        <v>330.24860000000001</v>
      </c>
      <c r="P533">
        <v>384.01</v>
      </c>
      <c r="Q533">
        <v>7.2172563111759319E-2</v>
      </c>
      <c r="R533">
        <v>7</v>
      </c>
      <c r="S533">
        <v>2025</v>
      </c>
      <c r="T533">
        <v>2</v>
      </c>
      <c r="U533">
        <v>2025</v>
      </c>
      <c r="V533">
        <v>45816</v>
      </c>
      <c r="W533" t="s">
        <v>152</v>
      </c>
      <c r="X533">
        <v>2025</v>
      </c>
      <c r="Y533" t="str">
        <f t="shared" si="40"/>
        <v>México</v>
      </c>
      <c r="Z533" t="str">
        <f t="shared" si="41"/>
        <v>IC</v>
      </c>
      <c r="AA533" s="1">
        <f t="shared" si="42"/>
        <v>0.6</v>
      </c>
      <c r="AB533">
        <f t="shared" si="43"/>
        <v>132.09944000000002</v>
      </c>
      <c r="AC533" s="18">
        <f t="shared" si="44"/>
        <v>45807</v>
      </c>
    </row>
    <row r="534" spans="1:29">
      <c r="A534" t="s">
        <v>176</v>
      </c>
      <c r="B534">
        <v>473</v>
      </c>
      <c r="C534">
        <v>1</v>
      </c>
      <c r="D534" s="18">
        <v>45840</v>
      </c>
      <c r="E534" s="18">
        <v>45839</v>
      </c>
      <c r="F534" s="18">
        <v>45840</v>
      </c>
      <c r="G534" t="s">
        <v>48</v>
      </c>
      <c r="H534">
        <v>27</v>
      </c>
      <c r="J534">
        <v>570</v>
      </c>
      <c r="K534" t="s">
        <v>151</v>
      </c>
      <c r="L534">
        <v>570</v>
      </c>
      <c r="M534">
        <v>661.19999999999993</v>
      </c>
      <c r="N534">
        <v>85.5</v>
      </c>
      <c r="O534">
        <v>85.5</v>
      </c>
      <c r="P534">
        <v>99.179999999999993</v>
      </c>
      <c r="Q534">
        <v>0.15</v>
      </c>
      <c r="R534">
        <v>7</v>
      </c>
      <c r="S534">
        <v>2025</v>
      </c>
      <c r="T534">
        <v>7</v>
      </c>
      <c r="U534">
        <v>2025</v>
      </c>
      <c r="V534">
        <v>45885</v>
      </c>
      <c r="W534" t="s">
        <v>160</v>
      </c>
      <c r="X534">
        <v>2025</v>
      </c>
      <c r="Y534" t="str">
        <f t="shared" si="40"/>
        <v>México</v>
      </c>
      <c r="Z534" t="str">
        <f t="shared" si="41"/>
        <v>IC</v>
      </c>
      <c r="AA534" s="1">
        <f t="shared" si="42"/>
        <v>0.5</v>
      </c>
      <c r="AB534">
        <f t="shared" si="43"/>
        <v>42.75</v>
      </c>
      <c r="AC534" s="18">
        <f t="shared" si="44"/>
        <v>45793</v>
      </c>
    </row>
    <row r="535" spans="1:29">
      <c r="A535" t="s">
        <v>176</v>
      </c>
      <c r="B535">
        <v>474</v>
      </c>
      <c r="C535">
        <v>1</v>
      </c>
      <c r="D535" s="18">
        <v>45841</v>
      </c>
      <c r="E535" s="18">
        <v>45896</v>
      </c>
      <c r="F535" s="18">
        <v>45909</v>
      </c>
      <c r="G535" t="s">
        <v>44</v>
      </c>
      <c r="H535">
        <v>27</v>
      </c>
      <c r="J535">
        <v>5334.66</v>
      </c>
      <c r="K535" t="s">
        <v>131</v>
      </c>
      <c r="L535">
        <v>4587.8076000000001</v>
      </c>
      <c r="M535">
        <v>5334.66</v>
      </c>
      <c r="N535">
        <v>0</v>
      </c>
      <c r="O535">
        <v>0</v>
      </c>
      <c r="P535">
        <v>0</v>
      </c>
      <c r="Q535">
        <v>0</v>
      </c>
      <c r="R535">
        <v>7</v>
      </c>
      <c r="S535">
        <v>2025</v>
      </c>
      <c r="T535">
        <v>8</v>
      </c>
      <c r="U535">
        <v>2025</v>
      </c>
      <c r="V535">
        <v>45954</v>
      </c>
      <c r="W535" t="s">
        <v>161</v>
      </c>
      <c r="X535">
        <v>2025</v>
      </c>
      <c r="Y535" t="str">
        <f t="shared" si="40"/>
        <v>México</v>
      </c>
      <c r="Z535" t="str">
        <f t="shared" si="41"/>
        <v>IC</v>
      </c>
      <c r="AA535" s="1">
        <f t="shared" si="42"/>
        <v>0.5</v>
      </c>
      <c r="AB535">
        <f t="shared" si="43"/>
        <v>0</v>
      </c>
      <c r="AC535" s="18">
        <f t="shared" si="44"/>
        <v>45677</v>
      </c>
    </row>
    <row r="536" spans="1:29">
      <c r="A536" t="s">
        <v>176</v>
      </c>
      <c r="B536">
        <v>477</v>
      </c>
      <c r="C536">
        <v>1</v>
      </c>
      <c r="D536" s="18">
        <v>45842</v>
      </c>
      <c r="E536" s="18">
        <v>45854</v>
      </c>
      <c r="F536" s="18">
        <v>45856</v>
      </c>
      <c r="G536" t="s">
        <v>29</v>
      </c>
      <c r="H536">
        <v>27</v>
      </c>
      <c r="I536" t="s">
        <v>149</v>
      </c>
      <c r="J536">
        <v>1437.5</v>
      </c>
      <c r="K536" t="s">
        <v>151</v>
      </c>
      <c r="L536">
        <v>1437.5</v>
      </c>
      <c r="M536">
        <v>1667.4999999999998</v>
      </c>
      <c r="N536">
        <v>810.5</v>
      </c>
      <c r="O536">
        <v>810.5</v>
      </c>
      <c r="P536">
        <v>940.18</v>
      </c>
      <c r="Q536">
        <v>0.5638260869565217</v>
      </c>
      <c r="R536">
        <v>7</v>
      </c>
      <c r="S536">
        <v>2025</v>
      </c>
      <c r="T536">
        <v>7</v>
      </c>
      <c r="U536">
        <v>2025</v>
      </c>
      <c r="V536">
        <v>45901</v>
      </c>
      <c r="W536" t="s">
        <v>153</v>
      </c>
      <c r="X536">
        <v>2025</v>
      </c>
      <c r="Y536" t="str">
        <f t="shared" si="40"/>
        <v>Madrid</v>
      </c>
      <c r="Z536" t="str">
        <f t="shared" si="41"/>
        <v>Retail</v>
      </c>
      <c r="AA536" s="1">
        <f t="shared" si="42"/>
        <v>7.0000000000000007E-2</v>
      </c>
      <c r="AB536">
        <f t="shared" si="43"/>
        <v>753.76499999999999</v>
      </c>
      <c r="AC536" s="18">
        <f t="shared" si="44"/>
        <v>45733</v>
      </c>
    </row>
    <row r="537" spans="1:29">
      <c r="A537" t="s">
        <v>176</v>
      </c>
      <c r="B537">
        <v>478</v>
      </c>
      <c r="C537">
        <v>1</v>
      </c>
      <c r="D537" s="18">
        <v>45842</v>
      </c>
      <c r="E537" s="18">
        <v>45851</v>
      </c>
      <c r="F537" s="18">
        <v>45855</v>
      </c>
      <c r="G537" t="s">
        <v>46</v>
      </c>
      <c r="H537">
        <v>27</v>
      </c>
      <c r="J537">
        <v>8311</v>
      </c>
      <c r="K537" t="s">
        <v>131</v>
      </c>
      <c r="L537">
        <v>7147.46</v>
      </c>
      <c r="M537">
        <v>8311</v>
      </c>
      <c r="N537">
        <v>696.84</v>
      </c>
      <c r="O537">
        <v>599.28240000000005</v>
      </c>
      <c r="P537">
        <v>696.84</v>
      </c>
      <c r="Q537">
        <v>8.3845505955961991E-2</v>
      </c>
      <c r="R537">
        <v>7</v>
      </c>
      <c r="S537">
        <v>2025</v>
      </c>
      <c r="T537">
        <v>7</v>
      </c>
      <c r="U537">
        <v>2025</v>
      </c>
      <c r="V537">
        <v>45900</v>
      </c>
      <c r="W537" t="s">
        <v>160</v>
      </c>
      <c r="X537">
        <v>2025</v>
      </c>
      <c r="Y537" t="str">
        <f t="shared" si="40"/>
        <v>México</v>
      </c>
      <c r="Z537" t="str">
        <f t="shared" si="41"/>
        <v>IC</v>
      </c>
      <c r="AA537" s="1">
        <f t="shared" si="42"/>
        <v>0.5</v>
      </c>
      <c r="AB537">
        <f t="shared" si="43"/>
        <v>299.64120000000003</v>
      </c>
      <c r="AC537" s="18">
        <f t="shared" si="44"/>
        <v>45695</v>
      </c>
    </row>
    <row r="538" spans="1:29">
      <c r="A538" t="s">
        <v>176</v>
      </c>
      <c r="B538">
        <v>479</v>
      </c>
      <c r="C538">
        <v>1</v>
      </c>
      <c r="D538" s="18">
        <v>45842</v>
      </c>
      <c r="E538" s="18">
        <v>45855</v>
      </c>
      <c r="F538" s="18">
        <v>45857</v>
      </c>
      <c r="G538" t="s">
        <v>46</v>
      </c>
      <c r="H538">
        <v>27</v>
      </c>
      <c r="J538">
        <v>3878</v>
      </c>
      <c r="K538" t="s">
        <v>131</v>
      </c>
      <c r="L538">
        <v>3335.08</v>
      </c>
      <c r="M538">
        <v>3878</v>
      </c>
      <c r="N538">
        <v>341.94</v>
      </c>
      <c r="O538">
        <v>294.0684</v>
      </c>
      <c r="P538">
        <v>341.94</v>
      </c>
      <c r="Q538">
        <v>8.817431665807117E-2</v>
      </c>
      <c r="R538">
        <v>7</v>
      </c>
      <c r="S538">
        <v>2025</v>
      </c>
      <c r="T538">
        <v>7</v>
      </c>
      <c r="U538">
        <v>2025</v>
      </c>
      <c r="V538">
        <v>45902</v>
      </c>
      <c r="W538" t="s">
        <v>153</v>
      </c>
      <c r="X538">
        <v>2025</v>
      </c>
      <c r="Y538" t="str">
        <f t="shared" si="40"/>
        <v>México</v>
      </c>
      <c r="Z538" t="str">
        <f t="shared" si="41"/>
        <v>IC</v>
      </c>
      <c r="AA538" s="1">
        <f t="shared" si="42"/>
        <v>0.5</v>
      </c>
      <c r="AB538">
        <f t="shared" si="43"/>
        <v>147.0342</v>
      </c>
      <c r="AC538" s="18">
        <f t="shared" si="44"/>
        <v>45695</v>
      </c>
    </row>
    <row r="539" spans="1:29">
      <c r="A539" t="s">
        <v>176</v>
      </c>
      <c r="B539">
        <v>480</v>
      </c>
      <c r="C539">
        <v>1</v>
      </c>
      <c r="D539" s="18">
        <v>45842</v>
      </c>
      <c r="E539" s="18">
        <v>45863</v>
      </c>
      <c r="F539" s="18">
        <v>45865</v>
      </c>
      <c r="G539" t="s">
        <v>46</v>
      </c>
      <c r="H539">
        <v>27</v>
      </c>
      <c r="J539">
        <v>4998</v>
      </c>
      <c r="K539" t="s">
        <v>131</v>
      </c>
      <c r="L539">
        <v>4298.28</v>
      </c>
      <c r="M539">
        <v>4998</v>
      </c>
      <c r="N539">
        <v>390.33</v>
      </c>
      <c r="O539">
        <v>335.68379999999996</v>
      </c>
      <c r="P539">
        <v>390.33</v>
      </c>
      <c r="Q539">
        <v>7.8097238895558224E-2</v>
      </c>
      <c r="R539">
        <v>7</v>
      </c>
      <c r="S539">
        <v>2025</v>
      </c>
      <c r="T539">
        <v>7</v>
      </c>
      <c r="U539">
        <v>2025</v>
      </c>
      <c r="V539">
        <v>45910</v>
      </c>
      <c r="W539" t="s">
        <v>153</v>
      </c>
      <c r="X539">
        <v>2025</v>
      </c>
      <c r="Y539" t="str">
        <f t="shared" si="40"/>
        <v>México</v>
      </c>
      <c r="Z539" t="str">
        <f t="shared" si="41"/>
        <v>IC</v>
      </c>
      <c r="AA539" s="1">
        <f t="shared" si="42"/>
        <v>0.5</v>
      </c>
      <c r="AB539">
        <f t="shared" si="43"/>
        <v>167.84189999999998</v>
      </c>
      <c r="AC539" s="18">
        <f t="shared" si="44"/>
        <v>45695</v>
      </c>
    </row>
    <row r="540" spans="1:29">
      <c r="A540" t="s">
        <v>176</v>
      </c>
      <c r="B540">
        <v>481</v>
      </c>
      <c r="C540">
        <v>1</v>
      </c>
      <c r="D540" s="18">
        <v>45842</v>
      </c>
      <c r="E540" s="18">
        <v>45860</v>
      </c>
      <c r="F540" s="18">
        <v>45872</v>
      </c>
      <c r="G540" t="s">
        <v>35</v>
      </c>
      <c r="H540">
        <v>27</v>
      </c>
      <c r="J540">
        <v>5122.76</v>
      </c>
      <c r="K540" t="s">
        <v>131</v>
      </c>
      <c r="L540">
        <v>4405.5735999999997</v>
      </c>
      <c r="M540">
        <v>5122.76</v>
      </c>
      <c r="N540">
        <v>158.63999999999999</v>
      </c>
      <c r="O540">
        <v>136.43039999999999</v>
      </c>
      <c r="P540">
        <v>158.63999999999999</v>
      </c>
      <c r="Q540">
        <v>3.0967681484199924E-2</v>
      </c>
      <c r="R540">
        <v>7</v>
      </c>
      <c r="S540">
        <v>2025</v>
      </c>
      <c r="T540">
        <v>7</v>
      </c>
      <c r="U540">
        <v>2025</v>
      </c>
      <c r="V540">
        <v>45917</v>
      </c>
      <c r="W540" t="s">
        <v>153</v>
      </c>
      <c r="X540">
        <v>2025</v>
      </c>
      <c r="Y540" t="str">
        <f t="shared" si="40"/>
        <v>México</v>
      </c>
      <c r="Z540" t="str">
        <f t="shared" si="41"/>
        <v>IC</v>
      </c>
      <c r="AA540" s="1">
        <f t="shared" si="42"/>
        <v>0.5</v>
      </c>
      <c r="AB540">
        <f t="shared" si="43"/>
        <v>68.215199999999996</v>
      </c>
      <c r="AC540" s="18">
        <f t="shared" si="44"/>
        <v>45665</v>
      </c>
    </row>
    <row r="541" spans="1:29">
      <c r="A541" t="s">
        <v>176</v>
      </c>
      <c r="B541">
        <v>482</v>
      </c>
      <c r="C541">
        <v>0</v>
      </c>
      <c r="D541" s="18">
        <v>45842</v>
      </c>
      <c r="E541" s="18">
        <v>45843</v>
      </c>
      <c r="F541" s="18">
        <v>45885</v>
      </c>
      <c r="G541" t="s">
        <v>54</v>
      </c>
      <c r="H541">
        <v>27</v>
      </c>
      <c r="J541">
        <v>13118.4</v>
      </c>
      <c r="K541" t="s">
        <v>151</v>
      </c>
      <c r="L541">
        <v>13118.4</v>
      </c>
      <c r="M541">
        <v>15217.343999999999</v>
      </c>
      <c r="N541">
        <v>1497.81</v>
      </c>
      <c r="O541">
        <v>1497.81</v>
      </c>
      <c r="P541">
        <v>1737.4595999999999</v>
      </c>
      <c r="Q541">
        <v>0.11417627149652397</v>
      </c>
      <c r="R541">
        <v>7</v>
      </c>
      <c r="S541">
        <v>2025</v>
      </c>
      <c r="T541">
        <v>7</v>
      </c>
      <c r="U541">
        <v>2025</v>
      </c>
      <c r="V541">
        <v>45930</v>
      </c>
      <c r="W541" t="s">
        <v>153</v>
      </c>
      <c r="X541">
        <v>2025</v>
      </c>
      <c r="Y541" t="str">
        <f t="shared" si="40"/>
        <v>México</v>
      </c>
      <c r="Z541" t="str">
        <f t="shared" si="41"/>
        <v>Retail</v>
      </c>
      <c r="AA541" s="1">
        <f t="shared" si="42"/>
        <v>0.05</v>
      </c>
      <c r="AB541">
        <f t="shared" si="43"/>
        <v>1422.9195</v>
      </c>
      <c r="AC541" s="18">
        <f t="shared" si="44"/>
        <v>45595</v>
      </c>
    </row>
    <row r="542" spans="1:29">
      <c r="A542" t="s">
        <v>176</v>
      </c>
      <c r="B542">
        <v>483</v>
      </c>
      <c r="C542">
        <v>1</v>
      </c>
      <c r="D542" s="18">
        <v>45842</v>
      </c>
      <c r="E542" s="18">
        <v>45845</v>
      </c>
      <c r="F542" s="18">
        <v>45849</v>
      </c>
      <c r="G542" t="s">
        <v>54</v>
      </c>
      <c r="H542">
        <v>27</v>
      </c>
      <c r="J542">
        <v>11170</v>
      </c>
      <c r="K542" t="s">
        <v>163</v>
      </c>
      <c r="L542">
        <v>12845.499999999998</v>
      </c>
      <c r="M542">
        <v>14967.800000000001</v>
      </c>
      <c r="N542">
        <v>930.84</v>
      </c>
      <c r="O542">
        <v>1070.4659999999999</v>
      </c>
      <c r="P542">
        <v>1247.3256000000001</v>
      </c>
      <c r="Q542">
        <v>8.3333930170098477E-2</v>
      </c>
      <c r="R542">
        <v>7</v>
      </c>
      <c r="S542">
        <v>2025</v>
      </c>
      <c r="T542">
        <v>7</v>
      </c>
      <c r="U542">
        <v>2025</v>
      </c>
      <c r="V542">
        <v>45894</v>
      </c>
      <c r="W542" t="s">
        <v>160</v>
      </c>
      <c r="X542">
        <v>2025</v>
      </c>
      <c r="Y542" t="str">
        <f t="shared" si="40"/>
        <v>México</v>
      </c>
      <c r="Z542" t="str">
        <f t="shared" si="41"/>
        <v>Retail</v>
      </c>
      <c r="AA542" s="1">
        <f t="shared" si="42"/>
        <v>0.05</v>
      </c>
      <c r="AB542">
        <f t="shared" si="43"/>
        <v>1016.9426999999999</v>
      </c>
      <c r="AC542" s="18">
        <f t="shared" si="44"/>
        <v>45595</v>
      </c>
    </row>
    <row r="543" spans="1:29">
      <c r="A543" t="s">
        <v>176</v>
      </c>
      <c r="B543">
        <v>484</v>
      </c>
      <c r="C543">
        <v>1</v>
      </c>
      <c r="D543" s="18">
        <v>45842</v>
      </c>
      <c r="E543" s="18">
        <v>45825</v>
      </c>
      <c r="F543" s="18">
        <v>45835</v>
      </c>
      <c r="G543" t="s">
        <v>49</v>
      </c>
      <c r="H543">
        <v>27</v>
      </c>
      <c r="I543" t="s">
        <v>182</v>
      </c>
      <c r="J543">
        <v>6901.05</v>
      </c>
      <c r="K543" t="s">
        <v>131</v>
      </c>
      <c r="L543">
        <v>5934.9030000000002</v>
      </c>
      <c r="M543">
        <v>6901.05</v>
      </c>
      <c r="N543">
        <v>843.22</v>
      </c>
      <c r="O543">
        <v>725.16920000000005</v>
      </c>
      <c r="P543">
        <v>843.22</v>
      </c>
      <c r="Q543">
        <v>0.12218720339658458</v>
      </c>
      <c r="R543">
        <v>7</v>
      </c>
      <c r="S543">
        <v>2025</v>
      </c>
      <c r="T543">
        <v>6</v>
      </c>
      <c r="U543">
        <v>2025</v>
      </c>
      <c r="V543">
        <v>45880</v>
      </c>
      <c r="W543" t="s">
        <v>160</v>
      </c>
      <c r="X543">
        <v>2025</v>
      </c>
      <c r="Y543" t="str">
        <f t="shared" si="40"/>
        <v>México</v>
      </c>
      <c r="Z543" t="str">
        <f t="shared" si="41"/>
        <v>Retail</v>
      </c>
      <c r="AA543" s="1">
        <f t="shared" si="42"/>
        <v>0</v>
      </c>
      <c r="AB543">
        <f t="shared" si="43"/>
        <v>725.16920000000005</v>
      </c>
      <c r="AC543" s="18">
        <f t="shared" si="44"/>
        <v>45552</v>
      </c>
    </row>
    <row r="544" spans="1:29">
      <c r="A544" t="s">
        <v>176</v>
      </c>
      <c r="B544">
        <v>485</v>
      </c>
      <c r="C544">
        <v>1</v>
      </c>
      <c r="D544" s="18">
        <v>45842</v>
      </c>
      <c r="E544" s="18">
        <v>45874</v>
      </c>
      <c r="F544" s="18">
        <v>45881</v>
      </c>
      <c r="G544" t="s">
        <v>49</v>
      </c>
      <c r="H544">
        <v>27</v>
      </c>
      <c r="I544" t="s">
        <v>182</v>
      </c>
      <c r="J544">
        <v>13303.2</v>
      </c>
      <c r="K544" t="s">
        <v>131</v>
      </c>
      <c r="L544">
        <v>11440.752</v>
      </c>
      <c r="M544">
        <v>13303.2</v>
      </c>
      <c r="N544">
        <v>1721.2</v>
      </c>
      <c r="O544">
        <v>1480.232</v>
      </c>
      <c r="P544">
        <v>1721.2</v>
      </c>
      <c r="Q544">
        <v>0.12938240423356787</v>
      </c>
      <c r="R544">
        <v>7</v>
      </c>
      <c r="S544">
        <v>2025</v>
      </c>
      <c r="T544">
        <v>8</v>
      </c>
      <c r="U544">
        <v>2025</v>
      </c>
      <c r="V544">
        <v>45926</v>
      </c>
      <c r="W544" t="s">
        <v>153</v>
      </c>
      <c r="X544">
        <v>2025</v>
      </c>
      <c r="Y544" t="str">
        <f t="shared" si="40"/>
        <v>México</v>
      </c>
      <c r="Z544" t="str">
        <f t="shared" si="41"/>
        <v>Retail</v>
      </c>
      <c r="AA544" s="1">
        <f t="shared" si="42"/>
        <v>0</v>
      </c>
      <c r="AB544">
        <f t="shared" si="43"/>
        <v>1480.232</v>
      </c>
      <c r="AC544" s="18">
        <f t="shared" si="44"/>
        <v>45552</v>
      </c>
    </row>
    <row r="545" spans="1:29">
      <c r="A545" t="s">
        <v>176</v>
      </c>
      <c r="B545">
        <v>486</v>
      </c>
      <c r="C545">
        <v>0</v>
      </c>
      <c r="D545" s="18">
        <v>45845</v>
      </c>
      <c r="E545" s="18">
        <v>45861</v>
      </c>
      <c r="F545" s="18">
        <v>45876</v>
      </c>
      <c r="G545" t="s">
        <v>43</v>
      </c>
      <c r="H545">
        <v>28</v>
      </c>
      <c r="J545">
        <v>32878</v>
      </c>
      <c r="K545" t="s">
        <v>151</v>
      </c>
      <c r="L545">
        <v>32878</v>
      </c>
      <c r="M545">
        <v>38138.479999999996</v>
      </c>
      <c r="N545">
        <v>2830.39</v>
      </c>
      <c r="O545">
        <v>2830.39</v>
      </c>
      <c r="P545">
        <v>3283.2523999999999</v>
      </c>
      <c r="Q545">
        <v>8.6087657400085157E-2</v>
      </c>
      <c r="R545">
        <v>7</v>
      </c>
      <c r="S545">
        <v>2025</v>
      </c>
      <c r="T545">
        <v>7</v>
      </c>
      <c r="U545">
        <v>2025</v>
      </c>
      <c r="V545">
        <v>45921</v>
      </c>
      <c r="W545" t="s">
        <v>153</v>
      </c>
      <c r="X545">
        <v>2025</v>
      </c>
      <c r="Y545" t="str">
        <f t="shared" si="40"/>
        <v>México</v>
      </c>
      <c r="Z545" t="str">
        <f t="shared" si="41"/>
        <v>IC</v>
      </c>
      <c r="AA545" s="1">
        <f t="shared" si="42"/>
        <v>0.5</v>
      </c>
      <c r="AB545">
        <f t="shared" si="43"/>
        <v>1415.1949999999999</v>
      </c>
      <c r="AC545" s="18">
        <f t="shared" si="44"/>
        <v>45624</v>
      </c>
    </row>
    <row r="546" spans="1:29">
      <c r="A546" t="s">
        <v>176</v>
      </c>
      <c r="B546">
        <v>487</v>
      </c>
      <c r="C546">
        <v>1</v>
      </c>
      <c r="D546" s="18">
        <v>45845</v>
      </c>
      <c r="E546" s="18">
        <v>45845</v>
      </c>
      <c r="F546" s="18">
        <v>45852</v>
      </c>
      <c r="G546" t="s">
        <v>45</v>
      </c>
      <c r="H546">
        <v>28</v>
      </c>
      <c r="J546">
        <v>9628.11</v>
      </c>
      <c r="K546" t="s">
        <v>131</v>
      </c>
      <c r="L546">
        <v>8280.1746000000003</v>
      </c>
      <c r="M546">
        <v>9628.11</v>
      </c>
      <c r="N546">
        <v>637.58000000000004</v>
      </c>
      <c r="O546">
        <v>548.31880000000001</v>
      </c>
      <c r="P546">
        <v>637.58000000000004</v>
      </c>
      <c r="Q546">
        <v>6.6220680902066967E-2</v>
      </c>
      <c r="R546">
        <v>7</v>
      </c>
      <c r="S546">
        <v>2025</v>
      </c>
      <c r="T546">
        <v>7</v>
      </c>
      <c r="U546">
        <v>2025</v>
      </c>
      <c r="V546">
        <v>45897</v>
      </c>
      <c r="W546" t="s">
        <v>160</v>
      </c>
      <c r="X546">
        <v>2025</v>
      </c>
      <c r="Y546" t="str">
        <f t="shared" si="40"/>
        <v>México</v>
      </c>
      <c r="Z546" t="str">
        <f t="shared" si="41"/>
        <v>IC</v>
      </c>
      <c r="AA546" s="1">
        <f t="shared" si="42"/>
        <v>0.75</v>
      </c>
      <c r="AB546">
        <f t="shared" si="43"/>
        <v>137.0797</v>
      </c>
      <c r="AC546" s="18">
        <f t="shared" si="44"/>
        <v>45536</v>
      </c>
    </row>
    <row r="547" spans="1:29">
      <c r="A547" t="s">
        <v>176</v>
      </c>
      <c r="B547">
        <v>488</v>
      </c>
      <c r="C547">
        <v>0</v>
      </c>
      <c r="D547" s="18">
        <v>45846</v>
      </c>
      <c r="E547" s="18">
        <v>46012</v>
      </c>
      <c r="F547" s="18">
        <v>46018</v>
      </c>
      <c r="G547" t="s">
        <v>43</v>
      </c>
      <c r="H547">
        <v>28</v>
      </c>
      <c r="J547">
        <v>73954.7</v>
      </c>
      <c r="K547" t="s">
        <v>151</v>
      </c>
      <c r="L547">
        <v>73954.7</v>
      </c>
      <c r="M547">
        <v>85787.45199999999</v>
      </c>
      <c r="N547">
        <v>12875</v>
      </c>
      <c r="O547">
        <v>12875</v>
      </c>
      <c r="P547">
        <v>14934.999999999998</v>
      </c>
      <c r="Q547">
        <v>0.17409305967031169</v>
      </c>
      <c r="R547">
        <v>7</v>
      </c>
      <c r="S547">
        <v>2025</v>
      </c>
      <c r="T547">
        <v>12</v>
      </c>
      <c r="U547">
        <v>2025</v>
      </c>
      <c r="V547">
        <v>46063</v>
      </c>
      <c r="W547" t="s">
        <v>164</v>
      </c>
      <c r="X547">
        <v>2026</v>
      </c>
      <c r="Y547" t="str">
        <f t="shared" si="40"/>
        <v>México</v>
      </c>
      <c r="Z547" t="str">
        <f t="shared" si="41"/>
        <v>IC</v>
      </c>
      <c r="AA547" s="1">
        <f t="shared" si="42"/>
        <v>0.5</v>
      </c>
      <c r="AB547">
        <f t="shared" si="43"/>
        <v>6437.5</v>
      </c>
      <c r="AC547" s="18">
        <f t="shared" si="44"/>
        <v>45624</v>
      </c>
    </row>
    <row r="548" spans="1:29">
      <c r="A548" t="s">
        <v>176</v>
      </c>
      <c r="B548">
        <v>489</v>
      </c>
      <c r="C548">
        <v>1</v>
      </c>
      <c r="D548" s="18">
        <v>45846</v>
      </c>
      <c r="E548" s="18">
        <v>45901</v>
      </c>
      <c r="F548" s="18">
        <v>45925</v>
      </c>
      <c r="G548" t="s">
        <v>49</v>
      </c>
      <c r="H548">
        <v>28</v>
      </c>
      <c r="I548" t="s">
        <v>182</v>
      </c>
      <c r="J548">
        <v>75742.37</v>
      </c>
      <c r="K548" t="s">
        <v>131</v>
      </c>
      <c r="L548">
        <v>65138.438199999997</v>
      </c>
      <c r="M548">
        <v>75742.37</v>
      </c>
      <c r="N548">
        <v>7862.64</v>
      </c>
      <c r="O548">
        <v>6761.8703999999998</v>
      </c>
      <c r="P548">
        <v>7862.64</v>
      </c>
      <c r="Q548">
        <v>0.10380768386307426</v>
      </c>
      <c r="R548">
        <v>7</v>
      </c>
      <c r="S548">
        <v>2025</v>
      </c>
      <c r="T548">
        <v>9</v>
      </c>
      <c r="U548">
        <v>2025</v>
      </c>
      <c r="V548">
        <v>45970</v>
      </c>
      <c r="W548" t="s">
        <v>159</v>
      </c>
      <c r="X548">
        <v>2025</v>
      </c>
      <c r="Y548" t="str">
        <f t="shared" si="40"/>
        <v>México</v>
      </c>
      <c r="Z548" t="str">
        <f t="shared" si="41"/>
        <v>Retail</v>
      </c>
      <c r="AA548" s="1">
        <f t="shared" si="42"/>
        <v>0</v>
      </c>
      <c r="AB548">
        <f t="shared" si="43"/>
        <v>6761.8703999999998</v>
      </c>
      <c r="AC548" s="18">
        <f t="shared" si="44"/>
        <v>45552</v>
      </c>
    </row>
    <row r="549" spans="1:29">
      <c r="A549" t="s">
        <v>176</v>
      </c>
      <c r="B549">
        <v>490</v>
      </c>
      <c r="C549">
        <v>0</v>
      </c>
      <c r="D549" s="18">
        <v>45847</v>
      </c>
      <c r="E549" s="18">
        <v>45865</v>
      </c>
      <c r="F549" s="18">
        <v>45867</v>
      </c>
      <c r="G549" t="s">
        <v>46</v>
      </c>
      <c r="H549">
        <v>28</v>
      </c>
      <c r="J549">
        <v>2648</v>
      </c>
      <c r="K549" t="s">
        <v>131</v>
      </c>
      <c r="L549">
        <v>2277.2799999999997</v>
      </c>
      <c r="M549">
        <v>2648</v>
      </c>
      <c r="N549">
        <v>264.8</v>
      </c>
      <c r="O549">
        <v>227.72800000000001</v>
      </c>
      <c r="P549">
        <v>264.8</v>
      </c>
      <c r="Q549">
        <v>0.10000000000000002</v>
      </c>
      <c r="R549">
        <v>7</v>
      </c>
      <c r="S549">
        <v>2025</v>
      </c>
      <c r="T549">
        <v>7</v>
      </c>
      <c r="U549">
        <v>2025</v>
      </c>
      <c r="V549">
        <v>45912</v>
      </c>
      <c r="W549" t="s">
        <v>153</v>
      </c>
      <c r="X549">
        <v>2025</v>
      </c>
      <c r="Y549" t="str">
        <f t="shared" si="40"/>
        <v>México</v>
      </c>
      <c r="Z549" t="str">
        <f t="shared" si="41"/>
        <v>IC</v>
      </c>
      <c r="AA549" s="1">
        <f t="shared" si="42"/>
        <v>0.5</v>
      </c>
      <c r="AB549">
        <f t="shared" si="43"/>
        <v>113.864</v>
      </c>
      <c r="AC549" s="18">
        <f t="shared" si="44"/>
        <v>45695</v>
      </c>
    </row>
    <row r="550" spans="1:29">
      <c r="A550" t="s">
        <v>176</v>
      </c>
      <c r="B550">
        <v>491</v>
      </c>
      <c r="C550">
        <v>1</v>
      </c>
      <c r="D550" s="18">
        <v>45847</v>
      </c>
      <c r="E550" s="18">
        <v>45867</v>
      </c>
      <c r="F550" s="18">
        <v>45870</v>
      </c>
      <c r="G550" t="s">
        <v>46</v>
      </c>
      <c r="H550">
        <v>28</v>
      </c>
      <c r="J550">
        <v>5691</v>
      </c>
      <c r="K550" t="s">
        <v>131</v>
      </c>
      <c r="L550">
        <v>4894.26</v>
      </c>
      <c r="M550">
        <v>5691</v>
      </c>
      <c r="N550">
        <v>464.61</v>
      </c>
      <c r="O550">
        <v>399.56459999999998</v>
      </c>
      <c r="P550">
        <v>464.61</v>
      </c>
      <c r="Q550">
        <v>8.163943068002108E-2</v>
      </c>
      <c r="R550">
        <v>7</v>
      </c>
      <c r="S550">
        <v>2025</v>
      </c>
      <c r="T550">
        <v>7</v>
      </c>
      <c r="U550">
        <v>2025</v>
      </c>
      <c r="V550">
        <v>45915</v>
      </c>
      <c r="W550" t="s">
        <v>153</v>
      </c>
      <c r="X550">
        <v>2025</v>
      </c>
      <c r="Y550" t="str">
        <f t="shared" si="40"/>
        <v>México</v>
      </c>
      <c r="Z550" t="str">
        <f t="shared" si="41"/>
        <v>IC</v>
      </c>
      <c r="AA550" s="1">
        <f t="shared" si="42"/>
        <v>0.5</v>
      </c>
      <c r="AB550">
        <f t="shared" si="43"/>
        <v>199.78229999999999</v>
      </c>
      <c r="AC550" s="18">
        <f t="shared" si="44"/>
        <v>45695</v>
      </c>
    </row>
    <row r="551" spans="1:29">
      <c r="A551" t="s">
        <v>176</v>
      </c>
      <c r="B551">
        <v>492</v>
      </c>
      <c r="C551">
        <v>0</v>
      </c>
      <c r="D551" s="18">
        <v>45847</v>
      </c>
      <c r="E551" s="18">
        <v>45848</v>
      </c>
      <c r="F551" s="18">
        <v>45853</v>
      </c>
      <c r="G551" t="s">
        <v>54</v>
      </c>
      <c r="H551">
        <v>28</v>
      </c>
      <c r="J551">
        <v>85053.78</v>
      </c>
      <c r="K551" t="s">
        <v>178</v>
      </c>
      <c r="L551">
        <v>4082.5814399999999</v>
      </c>
      <c r="M551">
        <v>4763.0116799999996</v>
      </c>
      <c r="N551">
        <v>746.78</v>
      </c>
      <c r="O551">
        <v>35.845439999999996</v>
      </c>
      <c r="P551">
        <v>41.819679999999998</v>
      </c>
      <c r="Q551">
        <v>8.7800918430668215E-3</v>
      </c>
      <c r="R551">
        <v>7</v>
      </c>
      <c r="S551">
        <v>2025</v>
      </c>
      <c r="T551">
        <v>7</v>
      </c>
      <c r="U551">
        <v>2025</v>
      </c>
      <c r="V551">
        <v>45898</v>
      </c>
      <c r="W551" t="s">
        <v>160</v>
      </c>
      <c r="X551">
        <v>2025</v>
      </c>
      <c r="Y551" t="str">
        <f t="shared" si="40"/>
        <v>México</v>
      </c>
      <c r="Z551" t="str">
        <f t="shared" si="41"/>
        <v>Retail</v>
      </c>
      <c r="AA551" s="1">
        <f t="shared" si="42"/>
        <v>0.05</v>
      </c>
      <c r="AB551">
        <f t="shared" si="43"/>
        <v>34.053167999999999</v>
      </c>
      <c r="AC551" s="18">
        <f t="shared" si="44"/>
        <v>45595</v>
      </c>
    </row>
    <row r="552" spans="1:29">
      <c r="A552" t="s">
        <v>176</v>
      </c>
      <c r="B552">
        <v>493</v>
      </c>
      <c r="C552">
        <v>1</v>
      </c>
      <c r="D552" s="18">
        <v>45847</v>
      </c>
      <c r="E552" s="18">
        <v>45850</v>
      </c>
      <c r="F552" s="18">
        <v>45850</v>
      </c>
      <c r="G552" t="s">
        <v>49</v>
      </c>
      <c r="H552">
        <v>28</v>
      </c>
      <c r="J552">
        <v>645.15</v>
      </c>
      <c r="K552" t="s">
        <v>131</v>
      </c>
      <c r="L552">
        <v>554.82899999999995</v>
      </c>
      <c r="M552">
        <v>645.15</v>
      </c>
      <c r="N552">
        <v>35</v>
      </c>
      <c r="O552">
        <v>30.099999999999998</v>
      </c>
      <c r="P552">
        <v>35</v>
      </c>
      <c r="Q552">
        <v>5.4250949391614352E-2</v>
      </c>
      <c r="R552">
        <v>7</v>
      </c>
      <c r="S552">
        <v>2025</v>
      </c>
      <c r="T552">
        <v>7</v>
      </c>
      <c r="U552">
        <v>2025</v>
      </c>
      <c r="V552">
        <v>45895</v>
      </c>
      <c r="W552" t="s">
        <v>160</v>
      </c>
      <c r="X552">
        <v>2025</v>
      </c>
      <c r="Y552" t="str">
        <f t="shared" si="40"/>
        <v>México</v>
      </c>
      <c r="Z552" t="str">
        <f t="shared" si="41"/>
        <v>Retail</v>
      </c>
      <c r="AA552" s="1">
        <f t="shared" si="42"/>
        <v>0</v>
      </c>
      <c r="AB552">
        <f t="shared" si="43"/>
        <v>30.099999999999998</v>
      </c>
      <c r="AC552" s="18">
        <f t="shared" si="44"/>
        <v>45552</v>
      </c>
    </row>
    <row r="553" spans="1:29">
      <c r="A553" t="s">
        <v>176</v>
      </c>
      <c r="B553">
        <v>494</v>
      </c>
      <c r="C553">
        <v>0</v>
      </c>
      <c r="D553" s="18">
        <v>45847</v>
      </c>
      <c r="E553" s="18">
        <v>45935</v>
      </c>
      <c r="F553" s="18">
        <v>45942</v>
      </c>
      <c r="G553" t="s">
        <v>57</v>
      </c>
      <c r="H553">
        <v>28</v>
      </c>
      <c r="I553" t="s">
        <v>188</v>
      </c>
      <c r="J553">
        <v>27414.18</v>
      </c>
      <c r="K553" t="s">
        <v>131</v>
      </c>
      <c r="L553">
        <v>23576.194800000001</v>
      </c>
      <c r="M553">
        <v>27414.18</v>
      </c>
      <c r="N553">
        <v>4504.18</v>
      </c>
      <c r="O553">
        <v>3873.5948000000003</v>
      </c>
      <c r="P553">
        <v>4504.18</v>
      </c>
      <c r="Q553">
        <v>0.16430110256808703</v>
      </c>
      <c r="R553">
        <v>7</v>
      </c>
      <c r="S553">
        <v>2025</v>
      </c>
      <c r="T553">
        <v>10</v>
      </c>
      <c r="U553">
        <v>2025</v>
      </c>
      <c r="V553">
        <v>45987</v>
      </c>
      <c r="W553" t="s">
        <v>159</v>
      </c>
      <c r="X553">
        <v>2025</v>
      </c>
      <c r="Y553" t="str">
        <f t="shared" si="40"/>
        <v>México</v>
      </c>
      <c r="Z553" t="str">
        <f t="shared" si="41"/>
        <v>IC</v>
      </c>
      <c r="AA553" s="1">
        <f t="shared" si="42"/>
        <v>0.5</v>
      </c>
      <c r="AB553">
        <f t="shared" si="43"/>
        <v>1936.7974000000002</v>
      </c>
      <c r="AC553" s="18">
        <f t="shared" si="44"/>
        <v>45639</v>
      </c>
    </row>
    <row r="554" spans="1:29">
      <c r="A554" t="s">
        <v>176</v>
      </c>
      <c r="B554">
        <v>495</v>
      </c>
      <c r="C554">
        <v>0</v>
      </c>
      <c r="D554" s="18">
        <v>45848</v>
      </c>
      <c r="E554" s="18">
        <v>46016</v>
      </c>
      <c r="F554" s="18">
        <v>46026</v>
      </c>
      <c r="G554" t="s">
        <v>54</v>
      </c>
      <c r="H554">
        <v>28</v>
      </c>
      <c r="J554">
        <v>74118.3</v>
      </c>
      <c r="K554" t="s">
        <v>131</v>
      </c>
      <c r="L554">
        <v>63741.738000000005</v>
      </c>
      <c r="M554">
        <v>74118.3</v>
      </c>
      <c r="N554">
        <v>9800</v>
      </c>
      <c r="O554">
        <v>8428</v>
      </c>
      <c r="P554">
        <v>9800</v>
      </c>
      <c r="Q554">
        <v>0.13222105741766876</v>
      </c>
      <c r="R554">
        <v>7</v>
      </c>
      <c r="S554">
        <v>2025</v>
      </c>
      <c r="T554">
        <v>12</v>
      </c>
      <c r="U554">
        <v>2025</v>
      </c>
      <c r="V554">
        <v>46071</v>
      </c>
      <c r="W554" t="s">
        <v>164</v>
      </c>
      <c r="X554">
        <v>2026</v>
      </c>
      <c r="Y554" t="str">
        <f t="shared" si="40"/>
        <v>México</v>
      </c>
      <c r="Z554" t="str">
        <f t="shared" si="41"/>
        <v>Retail</v>
      </c>
      <c r="AA554" s="1">
        <f t="shared" si="42"/>
        <v>0.05</v>
      </c>
      <c r="AB554">
        <f t="shared" si="43"/>
        <v>8006.6</v>
      </c>
      <c r="AC554" s="18">
        <f t="shared" si="44"/>
        <v>45595</v>
      </c>
    </row>
    <row r="555" spans="1:29">
      <c r="A555" t="s">
        <v>176</v>
      </c>
      <c r="B555">
        <v>496</v>
      </c>
      <c r="C555">
        <v>1</v>
      </c>
      <c r="D555" s="18">
        <v>45848</v>
      </c>
      <c r="E555" s="18">
        <v>45864</v>
      </c>
      <c r="F555" s="18">
        <v>45869</v>
      </c>
      <c r="G555" t="s">
        <v>49</v>
      </c>
      <c r="H555">
        <v>28</v>
      </c>
      <c r="I555" t="s">
        <v>177</v>
      </c>
      <c r="J555">
        <v>11461.99</v>
      </c>
      <c r="K555" t="s">
        <v>131</v>
      </c>
      <c r="L555">
        <v>9857.3114000000005</v>
      </c>
      <c r="M555">
        <v>11461.99</v>
      </c>
      <c r="N555">
        <v>852.27</v>
      </c>
      <c r="O555">
        <v>732.95219999999995</v>
      </c>
      <c r="P555">
        <v>852.27</v>
      </c>
      <c r="Q555">
        <v>7.4356198181991073E-2</v>
      </c>
      <c r="R555">
        <v>7</v>
      </c>
      <c r="S555">
        <v>2025</v>
      </c>
      <c r="T555">
        <v>7</v>
      </c>
      <c r="U555">
        <v>2025</v>
      </c>
      <c r="V555">
        <v>45914</v>
      </c>
      <c r="W555" t="s">
        <v>153</v>
      </c>
      <c r="X555">
        <v>2025</v>
      </c>
      <c r="Y555" t="str">
        <f t="shared" si="40"/>
        <v>México</v>
      </c>
      <c r="Z555" t="str">
        <f t="shared" si="41"/>
        <v>Retail</v>
      </c>
      <c r="AA555" s="1">
        <f t="shared" si="42"/>
        <v>0</v>
      </c>
      <c r="AB555">
        <f t="shared" si="43"/>
        <v>732.95219999999995</v>
      </c>
      <c r="AC555" s="18">
        <f t="shared" si="44"/>
        <v>45552</v>
      </c>
    </row>
    <row r="556" spans="1:29">
      <c r="A556" t="s">
        <v>176</v>
      </c>
      <c r="B556">
        <v>497</v>
      </c>
      <c r="C556">
        <v>1</v>
      </c>
      <c r="D556" s="18">
        <v>45848</v>
      </c>
      <c r="E556" s="18">
        <v>45850</v>
      </c>
      <c r="F556" s="18">
        <v>45850</v>
      </c>
      <c r="G556" t="s">
        <v>35</v>
      </c>
      <c r="H556">
        <v>28</v>
      </c>
      <c r="J556">
        <v>5102.3</v>
      </c>
      <c r="K556" t="s">
        <v>178</v>
      </c>
      <c r="L556">
        <v>244.91040000000001</v>
      </c>
      <c r="M556">
        <v>285.72880000000004</v>
      </c>
      <c r="N556">
        <v>664.3</v>
      </c>
      <c r="O556">
        <v>31.886399999999998</v>
      </c>
      <c r="P556">
        <v>37.200800000000001</v>
      </c>
      <c r="Q556">
        <v>0.13019618603374947</v>
      </c>
      <c r="R556">
        <v>7</v>
      </c>
      <c r="S556">
        <v>2025</v>
      </c>
      <c r="T556">
        <v>7</v>
      </c>
      <c r="U556">
        <v>2025</v>
      </c>
      <c r="V556">
        <v>45895</v>
      </c>
      <c r="W556" t="s">
        <v>160</v>
      </c>
      <c r="X556">
        <v>2025</v>
      </c>
      <c r="Y556" t="str">
        <f t="shared" si="40"/>
        <v>México</v>
      </c>
      <c r="Z556" t="str">
        <f t="shared" si="41"/>
        <v>IC</v>
      </c>
      <c r="AA556" s="1">
        <f t="shared" si="42"/>
        <v>0.5</v>
      </c>
      <c r="AB556">
        <f t="shared" si="43"/>
        <v>15.943199999999999</v>
      </c>
      <c r="AC556" s="18">
        <f t="shared" si="44"/>
        <v>45665</v>
      </c>
    </row>
    <row r="557" spans="1:29">
      <c r="A557" t="s">
        <v>176</v>
      </c>
      <c r="B557">
        <v>498</v>
      </c>
      <c r="C557">
        <v>0</v>
      </c>
      <c r="D557" s="18">
        <v>45848</v>
      </c>
      <c r="E557" s="18">
        <v>45850</v>
      </c>
      <c r="F557" s="18">
        <v>45855</v>
      </c>
      <c r="G557" t="s">
        <v>45</v>
      </c>
      <c r="H557">
        <v>28</v>
      </c>
      <c r="J557">
        <v>25884.35</v>
      </c>
      <c r="K557" t="s">
        <v>163</v>
      </c>
      <c r="L557">
        <v>29767.002499999995</v>
      </c>
      <c r="M557">
        <v>34685.029000000002</v>
      </c>
      <c r="N557">
        <v>2038.35</v>
      </c>
      <c r="O557">
        <v>2344.1024999999995</v>
      </c>
      <c r="P557">
        <v>2731.3890000000001</v>
      </c>
      <c r="Q557">
        <v>7.8748355666647993E-2</v>
      </c>
      <c r="R557">
        <v>7</v>
      </c>
      <c r="S557">
        <v>2025</v>
      </c>
      <c r="T557">
        <v>7</v>
      </c>
      <c r="U557">
        <v>2025</v>
      </c>
      <c r="V557">
        <v>45900</v>
      </c>
      <c r="W557" t="s">
        <v>160</v>
      </c>
      <c r="X557">
        <v>2025</v>
      </c>
      <c r="Y557" t="str">
        <f t="shared" si="40"/>
        <v>México</v>
      </c>
      <c r="Z557" t="str">
        <f t="shared" si="41"/>
        <v>IC</v>
      </c>
      <c r="AA557" s="1">
        <f t="shared" si="42"/>
        <v>0.75</v>
      </c>
      <c r="AB557">
        <f t="shared" si="43"/>
        <v>586.02562499999976</v>
      </c>
      <c r="AC557" s="18">
        <f t="shared" si="44"/>
        <v>45536</v>
      </c>
    </row>
    <row r="558" spans="1:29">
      <c r="A558" t="s">
        <v>176</v>
      </c>
      <c r="B558">
        <v>499</v>
      </c>
      <c r="C558">
        <v>1</v>
      </c>
      <c r="D558" s="18">
        <v>45848</v>
      </c>
      <c r="E558" s="18">
        <v>45753</v>
      </c>
      <c r="F558" s="18">
        <v>45867</v>
      </c>
      <c r="G558" t="s">
        <v>45</v>
      </c>
      <c r="H558">
        <v>28</v>
      </c>
      <c r="J558">
        <v>19682.599999999999</v>
      </c>
      <c r="K558" t="s">
        <v>131</v>
      </c>
      <c r="L558">
        <v>16927.036</v>
      </c>
      <c r="M558">
        <v>19682.599999999999</v>
      </c>
      <c r="N558">
        <v>971.32</v>
      </c>
      <c r="O558">
        <v>835.33519999999999</v>
      </c>
      <c r="P558">
        <v>971.32</v>
      </c>
      <c r="Q558">
        <v>4.9349171349313603E-2</v>
      </c>
      <c r="R558">
        <v>7</v>
      </c>
      <c r="S558">
        <v>2025</v>
      </c>
      <c r="T558">
        <v>4</v>
      </c>
      <c r="U558">
        <v>2025</v>
      </c>
      <c r="V558">
        <v>45912</v>
      </c>
      <c r="W558" t="s">
        <v>153</v>
      </c>
      <c r="X558">
        <v>2025</v>
      </c>
      <c r="Y558" t="str">
        <f t="shared" si="40"/>
        <v>México</v>
      </c>
      <c r="Z558" t="str">
        <f t="shared" si="41"/>
        <v>IC</v>
      </c>
      <c r="AA558" s="1">
        <f t="shared" si="42"/>
        <v>0.75</v>
      </c>
      <c r="AB558">
        <f t="shared" si="43"/>
        <v>208.8338</v>
      </c>
      <c r="AC558" s="18">
        <f t="shared" si="44"/>
        <v>45536</v>
      </c>
    </row>
    <row r="559" spans="1:29">
      <c r="A559" t="s">
        <v>176</v>
      </c>
      <c r="B559">
        <v>500</v>
      </c>
      <c r="C559">
        <v>0</v>
      </c>
      <c r="D559" s="18">
        <v>45849</v>
      </c>
      <c r="E559" s="18">
        <v>45937</v>
      </c>
      <c r="F559" s="18">
        <v>45946</v>
      </c>
      <c r="G559" t="s">
        <v>44</v>
      </c>
      <c r="H559">
        <v>28</v>
      </c>
      <c r="J559">
        <v>11054.87</v>
      </c>
      <c r="K559" t="s">
        <v>151</v>
      </c>
      <c r="L559">
        <v>11054.87</v>
      </c>
      <c r="M559">
        <v>12823.6492</v>
      </c>
      <c r="N559">
        <v>938.08</v>
      </c>
      <c r="O559">
        <v>938.08</v>
      </c>
      <c r="P559">
        <v>1088.1728000000001</v>
      </c>
      <c r="Q559">
        <v>8.4856719255857374E-2</v>
      </c>
      <c r="R559">
        <v>7</v>
      </c>
      <c r="S559">
        <v>2025</v>
      </c>
      <c r="T559">
        <v>10</v>
      </c>
      <c r="U559">
        <v>2025</v>
      </c>
      <c r="V559">
        <v>45991</v>
      </c>
      <c r="W559" t="s">
        <v>159</v>
      </c>
      <c r="X559">
        <v>2025</v>
      </c>
      <c r="Y559" t="str">
        <f t="shared" si="40"/>
        <v>México</v>
      </c>
      <c r="Z559" t="str">
        <f t="shared" si="41"/>
        <v>IC</v>
      </c>
      <c r="AA559" s="1">
        <f t="shared" si="42"/>
        <v>0.5</v>
      </c>
      <c r="AB559">
        <f t="shared" si="43"/>
        <v>469.04</v>
      </c>
      <c r="AC559" s="18">
        <f t="shared" si="44"/>
        <v>45677</v>
      </c>
    </row>
    <row r="560" spans="1:29">
      <c r="A560" t="s">
        <v>176</v>
      </c>
      <c r="B560">
        <v>501</v>
      </c>
      <c r="C560">
        <v>0</v>
      </c>
      <c r="D560" s="18">
        <v>45849</v>
      </c>
      <c r="E560" s="18">
        <v>46111</v>
      </c>
      <c r="F560" s="18">
        <v>46116</v>
      </c>
      <c r="G560" t="s">
        <v>46</v>
      </c>
      <c r="H560">
        <v>28</v>
      </c>
      <c r="J560">
        <v>11490</v>
      </c>
      <c r="K560" t="s">
        <v>131</v>
      </c>
      <c r="L560">
        <v>9881.4</v>
      </c>
      <c r="M560">
        <v>11490</v>
      </c>
      <c r="N560">
        <v>1149</v>
      </c>
      <c r="O560">
        <v>988.14</v>
      </c>
      <c r="P560">
        <v>1149</v>
      </c>
      <c r="Q560">
        <v>0.1</v>
      </c>
      <c r="R560">
        <v>7</v>
      </c>
      <c r="S560">
        <v>2025</v>
      </c>
      <c r="T560">
        <v>3</v>
      </c>
      <c r="U560">
        <v>2026</v>
      </c>
      <c r="V560">
        <v>46161</v>
      </c>
      <c r="W560" t="s">
        <v>172</v>
      </c>
      <c r="X560">
        <v>2026</v>
      </c>
      <c r="Y560" t="str">
        <f t="shared" si="40"/>
        <v>México</v>
      </c>
      <c r="Z560" t="str">
        <f t="shared" si="41"/>
        <v>IC</v>
      </c>
      <c r="AA560" s="1">
        <f t="shared" si="42"/>
        <v>0.5</v>
      </c>
      <c r="AB560">
        <f t="shared" si="43"/>
        <v>494.07</v>
      </c>
      <c r="AC560" s="18">
        <f t="shared" si="44"/>
        <v>45695</v>
      </c>
    </row>
    <row r="561" spans="1:29">
      <c r="A561" t="s">
        <v>176</v>
      </c>
      <c r="B561">
        <v>502</v>
      </c>
      <c r="C561">
        <v>1</v>
      </c>
      <c r="D561" s="18">
        <v>45851</v>
      </c>
      <c r="E561" s="18">
        <v>45956</v>
      </c>
      <c r="F561" s="18">
        <v>45966</v>
      </c>
      <c r="G561" t="s">
        <v>45</v>
      </c>
      <c r="H561">
        <v>29</v>
      </c>
      <c r="J561">
        <v>16384.55</v>
      </c>
      <c r="K561" t="s">
        <v>131</v>
      </c>
      <c r="L561">
        <v>14090.713</v>
      </c>
      <c r="M561">
        <v>16384.55</v>
      </c>
      <c r="N561">
        <v>2038.08</v>
      </c>
      <c r="O561">
        <v>1752.7487999999998</v>
      </c>
      <c r="P561">
        <v>2038.08</v>
      </c>
      <c r="Q561">
        <v>0.12439035554836721</v>
      </c>
      <c r="R561">
        <v>7</v>
      </c>
      <c r="S561">
        <v>2025</v>
      </c>
      <c r="T561">
        <v>10</v>
      </c>
      <c r="U561">
        <v>2025</v>
      </c>
      <c r="V561">
        <v>46011</v>
      </c>
      <c r="W561" t="s">
        <v>132</v>
      </c>
      <c r="X561">
        <v>2025</v>
      </c>
      <c r="Y561" t="str">
        <f t="shared" si="40"/>
        <v>México</v>
      </c>
      <c r="Z561" t="str">
        <f t="shared" si="41"/>
        <v>IC</v>
      </c>
      <c r="AA561" s="1">
        <f t="shared" si="42"/>
        <v>0.75</v>
      </c>
      <c r="AB561">
        <f t="shared" si="43"/>
        <v>438.18719999999985</v>
      </c>
      <c r="AC561" s="18">
        <f t="shared" si="44"/>
        <v>45536</v>
      </c>
    </row>
    <row r="562" spans="1:29">
      <c r="A562" t="s">
        <v>176</v>
      </c>
      <c r="B562">
        <v>503</v>
      </c>
      <c r="C562">
        <v>1</v>
      </c>
      <c r="D562" s="18">
        <v>45852</v>
      </c>
      <c r="E562" s="18">
        <v>45756</v>
      </c>
      <c r="F562" s="18">
        <v>45862</v>
      </c>
      <c r="G562" t="s">
        <v>45</v>
      </c>
      <c r="H562">
        <v>29</v>
      </c>
      <c r="J562">
        <v>73991</v>
      </c>
      <c r="K562" t="s">
        <v>131</v>
      </c>
      <c r="L562">
        <v>63632.26</v>
      </c>
      <c r="M562">
        <v>73991</v>
      </c>
      <c r="N562">
        <v>2634.65</v>
      </c>
      <c r="O562">
        <v>2265.799</v>
      </c>
      <c r="P562">
        <v>2634.65</v>
      </c>
      <c r="Q562">
        <v>3.5607709045694748E-2</v>
      </c>
      <c r="R562">
        <v>7</v>
      </c>
      <c r="S562">
        <v>2025</v>
      </c>
      <c r="T562">
        <v>4</v>
      </c>
      <c r="U562">
        <v>2025</v>
      </c>
      <c r="V562">
        <v>45907</v>
      </c>
      <c r="W562" t="s">
        <v>153</v>
      </c>
      <c r="X562">
        <v>2025</v>
      </c>
      <c r="Y562" t="str">
        <f t="shared" si="40"/>
        <v>México</v>
      </c>
      <c r="Z562" t="str">
        <f t="shared" si="41"/>
        <v>IC</v>
      </c>
      <c r="AA562" s="1">
        <f t="shared" si="42"/>
        <v>0.75</v>
      </c>
      <c r="AB562">
        <f t="shared" si="43"/>
        <v>566.44974999999999</v>
      </c>
      <c r="AC562" s="18">
        <f t="shared" si="44"/>
        <v>45536</v>
      </c>
    </row>
    <row r="563" spans="1:29">
      <c r="A563" t="s">
        <v>176</v>
      </c>
      <c r="B563">
        <v>504</v>
      </c>
      <c r="C563">
        <v>0</v>
      </c>
      <c r="D563" s="18">
        <v>45852</v>
      </c>
      <c r="E563" s="18">
        <v>46026</v>
      </c>
      <c r="F563" s="18">
        <v>46034</v>
      </c>
      <c r="G563" t="s">
        <v>57</v>
      </c>
      <c r="H563">
        <v>29</v>
      </c>
      <c r="J563">
        <v>22527.7</v>
      </c>
      <c r="K563" t="s">
        <v>131</v>
      </c>
      <c r="L563">
        <v>19373.822</v>
      </c>
      <c r="M563">
        <v>22527.7</v>
      </c>
      <c r="N563">
        <v>4642.7</v>
      </c>
      <c r="O563">
        <v>3992.7219999999998</v>
      </c>
      <c r="P563">
        <v>4642.7</v>
      </c>
      <c r="Q563">
        <v>0.20608850437461435</v>
      </c>
      <c r="R563">
        <v>7</v>
      </c>
      <c r="S563">
        <v>2025</v>
      </c>
      <c r="T563">
        <v>1</v>
      </c>
      <c r="U563">
        <v>2026</v>
      </c>
      <c r="V563">
        <v>46079</v>
      </c>
      <c r="W563" t="s">
        <v>164</v>
      </c>
      <c r="X563">
        <v>2026</v>
      </c>
      <c r="Y563" t="str">
        <f t="shared" si="40"/>
        <v>México</v>
      </c>
      <c r="Z563" t="str">
        <f t="shared" si="41"/>
        <v>IC</v>
      </c>
      <c r="AA563" s="1">
        <f t="shared" si="42"/>
        <v>0.5</v>
      </c>
      <c r="AB563">
        <f t="shared" si="43"/>
        <v>1996.3609999999999</v>
      </c>
      <c r="AC563" s="18">
        <f t="shared" si="44"/>
        <v>45639</v>
      </c>
    </row>
    <row r="564" spans="1:29">
      <c r="A564" t="s">
        <v>176</v>
      </c>
      <c r="B564">
        <v>505</v>
      </c>
      <c r="C564">
        <v>1</v>
      </c>
      <c r="D564" s="18">
        <v>45852</v>
      </c>
      <c r="E564" s="18">
        <v>45852</v>
      </c>
      <c r="F564" s="18">
        <v>45866</v>
      </c>
      <c r="G564" t="s">
        <v>54</v>
      </c>
      <c r="H564">
        <v>29</v>
      </c>
      <c r="J564">
        <v>8631.9599999999991</v>
      </c>
      <c r="K564" t="s">
        <v>151</v>
      </c>
      <c r="L564">
        <v>8631.9599999999991</v>
      </c>
      <c r="M564">
        <v>10013.073599999998</v>
      </c>
      <c r="N564">
        <v>1263.75</v>
      </c>
      <c r="O564">
        <v>1263.75</v>
      </c>
      <c r="P564">
        <v>1465.9499999999998</v>
      </c>
      <c r="Q564">
        <v>0.14640359779239015</v>
      </c>
      <c r="R564">
        <v>7</v>
      </c>
      <c r="S564">
        <v>2025</v>
      </c>
      <c r="T564">
        <v>7</v>
      </c>
      <c r="U564">
        <v>2025</v>
      </c>
      <c r="V564">
        <v>45911</v>
      </c>
      <c r="W564" t="s">
        <v>153</v>
      </c>
      <c r="X564">
        <v>2025</v>
      </c>
      <c r="Y564" t="str">
        <f t="shared" si="40"/>
        <v>México</v>
      </c>
      <c r="Z564" t="str">
        <f t="shared" si="41"/>
        <v>Retail</v>
      </c>
      <c r="AA564" s="1">
        <f t="shared" si="42"/>
        <v>0.05</v>
      </c>
      <c r="AB564">
        <f t="shared" si="43"/>
        <v>1200.5625</v>
      </c>
      <c r="AC564" s="18">
        <f t="shared" si="44"/>
        <v>45595</v>
      </c>
    </row>
    <row r="565" spans="1:29">
      <c r="A565" t="s">
        <v>176</v>
      </c>
      <c r="B565">
        <v>506</v>
      </c>
      <c r="C565">
        <v>0</v>
      </c>
      <c r="D565" s="18">
        <v>45852</v>
      </c>
      <c r="E565" s="18">
        <v>45841</v>
      </c>
      <c r="F565" s="18">
        <v>45896</v>
      </c>
      <c r="G565" t="s">
        <v>29</v>
      </c>
      <c r="H565">
        <v>29</v>
      </c>
      <c r="I565" t="s">
        <v>149</v>
      </c>
      <c r="J565">
        <v>25058.92</v>
      </c>
      <c r="K565" t="s">
        <v>131</v>
      </c>
      <c r="L565">
        <v>21550.671199999997</v>
      </c>
      <c r="M565">
        <v>25058.92</v>
      </c>
      <c r="N565">
        <v>2585.46</v>
      </c>
      <c r="O565">
        <v>2223.4956000000002</v>
      </c>
      <c r="P565">
        <v>2585.46</v>
      </c>
      <c r="Q565">
        <v>0.10317523660237554</v>
      </c>
      <c r="R565">
        <v>7</v>
      </c>
      <c r="S565">
        <v>2025</v>
      </c>
      <c r="T565">
        <v>7</v>
      </c>
      <c r="U565">
        <v>2025</v>
      </c>
      <c r="V565">
        <v>45941</v>
      </c>
      <c r="W565" t="s">
        <v>161</v>
      </c>
      <c r="X565">
        <v>2025</v>
      </c>
      <c r="Y565" t="str">
        <f t="shared" si="40"/>
        <v>Madrid</v>
      </c>
      <c r="Z565" t="str">
        <f t="shared" si="41"/>
        <v>Retail</v>
      </c>
      <c r="AA565" s="1">
        <f t="shared" si="42"/>
        <v>7.0000000000000007E-2</v>
      </c>
      <c r="AB565">
        <f t="shared" si="43"/>
        <v>2067.8509080000003</v>
      </c>
      <c r="AC565" s="18">
        <f t="shared" si="44"/>
        <v>45733</v>
      </c>
    </row>
    <row r="566" spans="1:29">
      <c r="A566" t="s">
        <v>176</v>
      </c>
      <c r="B566">
        <v>507</v>
      </c>
      <c r="C566">
        <v>1</v>
      </c>
      <c r="D566" s="18">
        <v>45853</v>
      </c>
      <c r="E566" s="18">
        <v>45821</v>
      </c>
      <c r="F566" s="18">
        <v>45855</v>
      </c>
      <c r="G566" t="s">
        <v>49</v>
      </c>
      <c r="H566">
        <v>29</v>
      </c>
      <c r="I566" t="s">
        <v>182</v>
      </c>
      <c r="J566">
        <v>10798.04</v>
      </c>
      <c r="K566" t="s">
        <v>131</v>
      </c>
      <c r="L566">
        <v>9286.3144000000011</v>
      </c>
      <c r="M566">
        <v>10798.04</v>
      </c>
      <c r="N566">
        <v>850.21</v>
      </c>
      <c r="O566">
        <v>731.18060000000003</v>
      </c>
      <c r="P566">
        <v>850.21</v>
      </c>
      <c r="Q566">
        <v>7.8737437534960042E-2</v>
      </c>
      <c r="R566">
        <v>7</v>
      </c>
      <c r="S566">
        <v>2025</v>
      </c>
      <c r="T566">
        <v>6</v>
      </c>
      <c r="U566">
        <v>2025</v>
      </c>
      <c r="V566">
        <v>45900</v>
      </c>
      <c r="W566" t="s">
        <v>160</v>
      </c>
      <c r="X566">
        <v>2025</v>
      </c>
      <c r="Y566" t="str">
        <f t="shared" si="40"/>
        <v>México</v>
      </c>
      <c r="Z566" t="str">
        <f t="shared" si="41"/>
        <v>Retail</v>
      </c>
      <c r="AA566" s="1">
        <f t="shared" si="42"/>
        <v>0</v>
      </c>
      <c r="AB566">
        <f t="shared" si="43"/>
        <v>731.18060000000003</v>
      </c>
      <c r="AC566" s="18">
        <f t="shared" si="44"/>
        <v>45552</v>
      </c>
    </row>
    <row r="567" spans="1:29">
      <c r="A567" t="s">
        <v>176</v>
      </c>
      <c r="B567">
        <v>508</v>
      </c>
      <c r="C567">
        <v>1</v>
      </c>
      <c r="D567" s="18">
        <v>45853</v>
      </c>
      <c r="E567" s="18">
        <v>45759</v>
      </c>
      <c r="F567" s="18">
        <v>45762</v>
      </c>
      <c r="G567" t="s">
        <v>57</v>
      </c>
      <c r="H567">
        <v>29</v>
      </c>
      <c r="J567">
        <v>7119</v>
      </c>
      <c r="K567" t="s">
        <v>163</v>
      </c>
      <c r="L567">
        <v>8186.8499999999995</v>
      </c>
      <c r="M567">
        <v>9539.4600000000009</v>
      </c>
      <c r="N567">
        <v>528.02</v>
      </c>
      <c r="O567">
        <v>607.22299999999996</v>
      </c>
      <c r="P567">
        <v>707.54679999999996</v>
      </c>
      <c r="Q567">
        <v>7.4170529568759663E-2</v>
      </c>
      <c r="R567">
        <v>7</v>
      </c>
      <c r="S567">
        <v>2025</v>
      </c>
      <c r="T567">
        <v>4</v>
      </c>
      <c r="U567">
        <v>2025</v>
      </c>
      <c r="V567">
        <v>45807</v>
      </c>
      <c r="W567" t="s">
        <v>172</v>
      </c>
      <c r="X567">
        <v>2025</v>
      </c>
      <c r="Y567" t="str">
        <f t="shared" si="40"/>
        <v>México</v>
      </c>
      <c r="Z567" t="str">
        <f t="shared" si="41"/>
        <v>IC</v>
      </c>
      <c r="AA567" s="1">
        <f t="shared" si="42"/>
        <v>0.5</v>
      </c>
      <c r="AB567">
        <f t="shared" si="43"/>
        <v>303.61149999999998</v>
      </c>
      <c r="AC567" s="18">
        <f t="shared" si="44"/>
        <v>45639</v>
      </c>
    </row>
    <row r="568" spans="1:29">
      <c r="A568" t="s">
        <v>176</v>
      </c>
      <c r="B568">
        <v>509</v>
      </c>
      <c r="C568">
        <v>0</v>
      </c>
      <c r="D568" s="18">
        <v>45853</v>
      </c>
      <c r="E568" s="18">
        <v>45883</v>
      </c>
      <c r="F568" s="18">
        <v>45886</v>
      </c>
      <c r="G568" t="s">
        <v>49</v>
      </c>
      <c r="H568">
        <v>29</v>
      </c>
      <c r="J568">
        <v>5915.36</v>
      </c>
      <c r="K568" t="s">
        <v>131</v>
      </c>
      <c r="L568">
        <v>5087.2095999999992</v>
      </c>
      <c r="M568">
        <v>5915.36</v>
      </c>
      <c r="N568">
        <v>394.46</v>
      </c>
      <c r="O568">
        <v>339.23559999999998</v>
      </c>
      <c r="P568">
        <v>394.46</v>
      </c>
      <c r="Q568">
        <v>6.6684022612317762E-2</v>
      </c>
      <c r="R568">
        <v>7</v>
      </c>
      <c r="S568">
        <v>2025</v>
      </c>
      <c r="T568">
        <v>8</v>
      </c>
      <c r="U568">
        <v>2025</v>
      </c>
      <c r="V568">
        <v>45931</v>
      </c>
      <c r="W568" t="s">
        <v>161</v>
      </c>
      <c r="X568">
        <v>2025</v>
      </c>
      <c r="Y568" t="str">
        <f t="shared" si="40"/>
        <v>México</v>
      </c>
      <c r="Z568" t="str">
        <f t="shared" si="41"/>
        <v>Retail</v>
      </c>
      <c r="AA568" s="1">
        <f t="shared" si="42"/>
        <v>0</v>
      </c>
      <c r="AB568">
        <f t="shared" si="43"/>
        <v>339.23559999999998</v>
      </c>
      <c r="AC568" s="18">
        <f t="shared" si="44"/>
        <v>45552</v>
      </c>
    </row>
    <row r="569" spans="1:29">
      <c r="A569" t="s">
        <v>176</v>
      </c>
      <c r="B569">
        <v>510</v>
      </c>
      <c r="C569">
        <v>1</v>
      </c>
      <c r="D569" s="18">
        <v>45853</v>
      </c>
      <c r="E569" s="18">
        <v>45846</v>
      </c>
      <c r="F569" s="18">
        <v>45860</v>
      </c>
      <c r="G569" t="s">
        <v>36</v>
      </c>
      <c r="H569">
        <v>29</v>
      </c>
      <c r="J569">
        <v>19967.13</v>
      </c>
      <c r="K569" t="s">
        <v>131</v>
      </c>
      <c r="L569">
        <v>17171.731800000001</v>
      </c>
      <c r="M569">
        <v>19967.13</v>
      </c>
      <c r="N569">
        <v>1743.85</v>
      </c>
      <c r="O569">
        <v>1499.7109999999998</v>
      </c>
      <c r="P569">
        <v>1743.85</v>
      </c>
      <c r="Q569">
        <v>8.7336036776442069E-2</v>
      </c>
      <c r="R569">
        <v>7</v>
      </c>
      <c r="S569">
        <v>2025</v>
      </c>
      <c r="T569">
        <v>7</v>
      </c>
      <c r="U569">
        <v>2025</v>
      </c>
      <c r="V569">
        <v>45905</v>
      </c>
      <c r="W569" t="s">
        <v>153</v>
      </c>
      <c r="X569">
        <v>2025</v>
      </c>
      <c r="Y569" t="str">
        <f t="shared" si="40"/>
        <v>México</v>
      </c>
      <c r="Z569" t="str">
        <f t="shared" si="41"/>
        <v>IC</v>
      </c>
      <c r="AA569" s="1">
        <f t="shared" si="42"/>
        <v>0.5</v>
      </c>
      <c r="AB569">
        <f t="shared" si="43"/>
        <v>749.85549999999989</v>
      </c>
      <c r="AC569" s="18">
        <f t="shared" si="44"/>
        <v>45639</v>
      </c>
    </row>
    <row r="570" spans="1:29">
      <c r="A570" t="s">
        <v>176</v>
      </c>
      <c r="B570">
        <v>511</v>
      </c>
      <c r="C570">
        <v>0</v>
      </c>
      <c r="D570" s="18">
        <v>45853</v>
      </c>
      <c r="E570" s="18">
        <v>45892</v>
      </c>
      <c r="F570" s="18">
        <v>45898</v>
      </c>
      <c r="G570" t="s">
        <v>54</v>
      </c>
      <c r="H570">
        <v>29</v>
      </c>
      <c r="J570">
        <v>25252.01</v>
      </c>
      <c r="K570" t="s">
        <v>187</v>
      </c>
      <c r="L570">
        <v>27019.650699999998</v>
      </c>
      <c r="M570">
        <v>31565.012499999997</v>
      </c>
      <c r="N570">
        <v>2439.34</v>
      </c>
      <c r="O570">
        <v>2610.0938000000001</v>
      </c>
      <c r="P570">
        <v>3049.1750000000002</v>
      </c>
      <c r="Q570">
        <v>9.659983502303382E-2</v>
      </c>
      <c r="R570">
        <v>7</v>
      </c>
      <c r="S570">
        <v>2025</v>
      </c>
      <c r="T570">
        <v>8</v>
      </c>
      <c r="U570">
        <v>2025</v>
      </c>
      <c r="V570">
        <v>45943</v>
      </c>
      <c r="W570" t="s">
        <v>161</v>
      </c>
      <c r="X570">
        <v>2025</v>
      </c>
      <c r="Y570" t="str">
        <f t="shared" si="40"/>
        <v>México</v>
      </c>
      <c r="Z570" t="str">
        <f t="shared" si="41"/>
        <v>Retail</v>
      </c>
      <c r="AA570" s="1">
        <f t="shared" si="42"/>
        <v>0.05</v>
      </c>
      <c r="AB570">
        <f t="shared" si="43"/>
        <v>2479.5891099999999</v>
      </c>
      <c r="AC570" s="18">
        <f t="shared" si="44"/>
        <v>45595</v>
      </c>
    </row>
    <row r="571" spans="1:29">
      <c r="A571" t="s">
        <v>176</v>
      </c>
      <c r="B571">
        <v>512</v>
      </c>
      <c r="C571">
        <v>1</v>
      </c>
      <c r="D571" s="18">
        <v>45853</v>
      </c>
      <c r="E571" s="18">
        <v>45881</v>
      </c>
      <c r="F571" s="18">
        <v>45890</v>
      </c>
      <c r="G571" t="s">
        <v>39</v>
      </c>
      <c r="H571">
        <v>29</v>
      </c>
      <c r="J571">
        <v>16537</v>
      </c>
      <c r="K571" t="s">
        <v>131</v>
      </c>
      <c r="L571">
        <v>14221.82</v>
      </c>
      <c r="M571">
        <v>16537</v>
      </c>
      <c r="N571">
        <v>2157</v>
      </c>
      <c r="O571">
        <v>1855.02</v>
      </c>
      <c r="P571">
        <v>2157</v>
      </c>
      <c r="Q571">
        <v>0.13043478260869565</v>
      </c>
      <c r="R571">
        <v>7</v>
      </c>
      <c r="S571">
        <v>2025</v>
      </c>
      <c r="T571">
        <v>8</v>
      </c>
      <c r="U571">
        <v>2025</v>
      </c>
      <c r="V571">
        <v>45935</v>
      </c>
      <c r="W571" t="s">
        <v>161</v>
      </c>
      <c r="X571">
        <v>2025</v>
      </c>
      <c r="Y571" t="str">
        <f t="shared" si="40"/>
        <v>México</v>
      </c>
      <c r="Z571" t="str">
        <f t="shared" si="41"/>
        <v>IC</v>
      </c>
      <c r="AA571" s="1">
        <f t="shared" si="42"/>
        <v>0.5</v>
      </c>
      <c r="AB571">
        <f t="shared" si="43"/>
        <v>927.51</v>
      </c>
      <c r="AC571" s="18">
        <f t="shared" si="44"/>
        <v>45677</v>
      </c>
    </row>
    <row r="572" spans="1:29">
      <c r="A572" t="s">
        <v>176</v>
      </c>
      <c r="B572">
        <v>513</v>
      </c>
      <c r="C572">
        <v>1</v>
      </c>
      <c r="D572" s="18">
        <v>45853</v>
      </c>
      <c r="E572" s="18">
        <v>45867</v>
      </c>
      <c r="F572" s="18">
        <v>45908</v>
      </c>
      <c r="G572" t="s">
        <v>38</v>
      </c>
      <c r="H572">
        <v>29</v>
      </c>
      <c r="I572" t="s">
        <v>166</v>
      </c>
      <c r="J572">
        <v>71421.67</v>
      </c>
      <c r="K572" t="s">
        <v>131</v>
      </c>
      <c r="L572">
        <v>61422.636200000001</v>
      </c>
      <c r="M572">
        <v>71421.67</v>
      </c>
      <c r="N572">
        <v>5493.19</v>
      </c>
      <c r="O572">
        <v>4724.1433999999999</v>
      </c>
      <c r="P572">
        <v>5493.19</v>
      </c>
      <c r="Q572">
        <v>7.6912091246256212E-2</v>
      </c>
      <c r="R572">
        <v>7</v>
      </c>
      <c r="S572">
        <v>2025</v>
      </c>
      <c r="T572">
        <v>7</v>
      </c>
      <c r="U572">
        <v>2025</v>
      </c>
      <c r="V572">
        <v>45953</v>
      </c>
      <c r="W572" t="s">
        <v>161</v>
      </c>
      <c r="X572">
        <v>2025</v>
      </c>
      <c r="Y572" t="str">
        <f t="shared" si="40"/>
        <v>México</v>
      </c>
      <c r="Z572" t="str">
        <f t="shared" si="41"/>
        <v>IC</v>
      </c>
      <c r="AA572" s="1">
        <f t="shared" si="42"/>
        <v>0.6</v>
      </c>
      <c r="AB572">
        <f t="shared" si="43"/>
        <v>1889.6573600000002</v>
      </c>
      <c r="AC572" s="18">
        <f t="shared" si="44"/>
        <v>45740</v>
      </c>
    </row>
    <row r="573" spans="1:29">
      <c r="A573" t="s">
        <v>176</v>
      </c>
      <c r="B573">
        <v>514</v>
      </c>
      <c r="C573">
        <v>1</v>
      </c>
      <c r="D573" s="18">
        <v>45854</v>
      </c>
      <c r="E573" s="18">
        <v>45818</v>
      </c>
      <c r="F573" s="18">
        <v>45849</v>
      </c>
      <c r="G573" t="s">
        <v>57</v>
      </c>
      <c r="H573">
        <v>29</v>
      </c>
      <c r="J573">
        <v>60840</v>
      </c>
      <c r="K573" t="s">
        <v>178</v>
      </c>
      <c r="L573">
        <v>2920.32</v>
      </c>
      <c r="M573">
        <v>3407.04</v>
      </c>
      <c r="N573">
        <v>6385.84</v>
      </c>
      <c r="O573">
        <v>306.52032000000003</v>
      </c>
      <c r="P573">
        <v>357.60704000000004</v>
      </c>
      <c r="Q573">
        <v>0.1049612097304405</v>
      </c>
      <c r="R573">
        <v>7</v>
      </c>
      <c r="S573">
        <v>2025</v>
      </c>
      <c r="T573">
        <v>6</v>
      </c>
      <c r="U573">
        <v>2025</v>
      </c>
      <c r="V573">
        <v>45894</v>
      </c>
      <c r="W573" t="s">
        <v>160</v>
      </c>
      <c r="X573">
        <v>2025</v>
      </c>
      <c r="Y573" t="str">
        <f t="shared" si="40"/>
        <v>México</v>
      </c>
      <c r="Z573" t="str">
        <f t="shared" si="41"/>
        <v>IC</v>
      </c>
      <c r="AA573" s="1">
        <f t="shared" si="42"/>
        <v>0.5</v>
      </c>
      <c r="AB573">
        <f t="shared" si="43"/>
        <v>153.26016000000001</v>
      </c>
      <c r="AC573" s="18">
        <f t="shared" si="44"/>
        <v>45639</v>
      </c>
    </row>
    <row r="574" spans="1:29">
      <c r="A574" t="s">
        <v>176</v>
      </c>
      <c r="B574">
        <v>515</v>
      </c>
      <c r="C574">
        <v>0</v>
      </c>
      <c r="D574" s="18">
        <v>45854</v>
      </c>
      <c r="E574" s="18">
        <v>45653</v>
      </c>
      <c r="F574" s="18">
        <v>45659</v>
      </c>
      <c r="G574" t="s">
        <v>58</v>
      </c>
      <c r="H574">
        <v>29</v>
      </c>
      <c r="J574">
        <v>11020.8</v>
      </c>
      <c r="K574" t="s">
        <v>151</v>
      </c>
      <c r="L574">
        <v>11020.8</v>
      </c>
      <c r="M574">
        <v>12784.127999999999</v>
      </c>
      <c r="N574">
        <v>881.66</v>
      </c>
      <c r="O574">
        <v>881.66</v>
      </c>
      <c r="P574">
        <v>1022.7255999999999</v>
      </c>
      <c r="Q574">
        <v>7.9999637049941924E-2</v>
      </c>
      <c r="R574">
        <v>7</v>
      </c>
      <c r="S574">
        <v>2025</v>
      </c>
      <c r="T574">
        <v>12</v>
      </c>
      <c r="U574">
        <v>2024</v>
      </c>
      <c r="V574">
        <v>45704</v>
      </c>
      <c r="W574" t="s">
        <v>164</v>
      </c>
      <c r="X574">
        <v>2025</v>
      </c>
      <c r="Y574" t="str">
        <f t="shared" si="40"/>
        <v>México</v>
      </c>
      <c r="Z574" t="str">
        <f t="shared" si="41"/>
        <v>IC</v>
      </c>
      <c r="AA574" s="1">
        <f t="shared" si="42"/>
        <v>0.5</v>
      </c>
      <c r="AB574">
        <f t="shared" si="43"/>
        <v>440.83</v>
      </c>
      <c r="AC574" s="18">
        <f t="shared" si="44"/>
        <v>45762</v>
      </c>
    </row>
    <row r="575" spans="1:29">
      <c r="A575" t="s">
        <v>176</v>
      </c>
      <c r="B575">
        <v>516</v>
      </c>
      <c r="C575">
        <v>0</v>
      </c>
      <c r="D575" s="18">
        <v>45854</v>
      </c>
      <c r="E575" s="18">
        <v>45653</v>
      </c>
      <c r="F575" s="18">
        <v>45659</v>
      </c>
      <c r="G575" t="s">
        <v>58</v>
      </c>
      <c r="H575">
        <v>29</v>
      </c>
      <c r="J575">
        <v>7872</v>
      </c>
      <c r="K575" t="s">
        <v>151</v>
      </c>
      <c r="L575">
        <v>7872</v>
      </c>
      <c r="M575">
        <v>9131.5199999999986</v>
      </c>
      <c r="N575">
        <v>629.76</v>
      </c>
      <c r="O575">
        <v>629.76</v>
      </c>
      <c r="P575">
        <v>730.52159999999992</v>
      </c>
      <c r="Q575">
        <v>0.08</v>
      </c>
      <c r="R575">
        <v>7</v>
      </c>
      <c r="S575">
        <v>2025</v>
      </c>
      <c r="T575">
        <v>12</v>
      </c>
      <c r="U575">
        <v>2024</v>
      </c>
      <c r="V575">
        <v>45704</v>
      </c>
      <c r="W575" t="s">
        <v>164</v>
      </c>
      <c r="X575">
        <v>2025</v>
      </c>
      <c r="Y575" t="str">
        <f t="shared" si="40"/>
        <v>México</v>
      </c>
      <c r="Z575" t="str">
        <f t="shared" si="41"/>
        <v>IC</v>
      </c>
      <c r="AA575" s="1">
        <f t="shared" si="42"/>
        <v>0.5</v>
      </c>
      <c r="AB575">
        <f t="shared" si="43"/>
        <v>314.88</v>
      </c>
      <c r="AC575" s="18">
        <f t="shared" si="44"/>
        <v>45762</v>
      </c>
    </row>
    <row r="576" spans="1:29">
      <c r="A576" t="s">
        <v>176</v>
      </c>
      <c r="B576">
        <v>517</v>
      </c>
      <c r="C576">
        <v>0</v>
      </c>
      <c r="D576" s="18">
        <v>45855</v>
      </c>
      <c r="E576" s="18">
        <v>45870</v>
      </c>
      <c r="F576" s="18">
        <v>45870</v>
      </c>
      <c r="G576" t="s">
        <v>61</v>
      </c>
      <c r="H576">
        <v>29</v>
      </c>
      <c r="J576">
        <v>15</v>
      </c>
      <c r="K576" t="s">
        <v>131</v>
      </c>
      <c r="L576">
        <v>12.9</v>
      </c>
      <c r="M576">
        <v>15</v>
      </c>
      <c r="N576">
        <v>0</v>
      </c>
      <c r="O576">
        <v>0</v>
      </c>
      <c r="P576">
        <v>0</v>
      </c>
      <c r="Q576">
        <v>0</v>
      </c>
      <c r="R576">
        <v>7</v>
      </c>
      <c r="S576">
        <v>2025</v>
      </c>
      <c r="T576">
        <v>8</v>
      </c>
      <c r="U576">
        <v>2025</v>
      </c>
      <c r="V576">
        <v>45915</v>
      </c>
      <c r="W576" t="s">
        <v>153</v>
      </c>
      <c r="X576">
        <v>2025</v>
      </c>
      <c r="Y576" t="str">
        <f t="shared" si="40"/>
        <v>México</v>
      </c>
      <c r="Z576" t="str">
        <f t="shared" si="41"/>
        <v>Retail</v>
      </c>
      <c r="AA576" s="1">
        <f t="shared" si="42"/>
        <v>0</v>
      </c>
      <c r="AB576">
        <f t="shared" si="43"/>
        <v>0</v>
      </c>
      <c r="AC576" s="18">
        <f t="shared" si="44"/>
        <v>45824</v>
      </c>
    </row>
    <row r="577" spans="1:29">
      <c r="A577" t="s">
        <v>176</v>
      </c>
      <c r="B577">
        <v>518</v>
      </c>
      <c r="C577">
        <v>1</v>
      </c>
      <c r="D577" s="18">
        <v>45855</v>
      </c>
      <c r="E577" s="18">
        <v>45855</v>
      </c>
      <c r="F577" s="18">
        <v>45857</v>
      </c>
      <c r="G577" t="s">
        <v>44</v>
      </c>
      <c r="H577">
        <v>29</v>
      </c>
      <c r="J577">
        <v>1497.6</v>
      </c>
      <c r="K577" t="s">
        <v>131</v>
      </c>
      <c r="L577">
        <v>1287.9359999999999</v>
      </c>
      <c r="M577">
        <v>1497.6</v>
      </c>
      <c r="N577">
        <v>117</v>
      </c>
      <c r="O577">
        <v>100.62</v>
      </c>
      <c r="P577">
        <v>117</v>
      </c>
      <c r="Q577">
        <v>7.8125000000000014E-2</v>
      </c>
      <c r="R577">
        <v>7</v>
      </c>
      <c r="S577">
        <v>2025</v>
      </c>
      <c r="T577">
        <v>7</v>
      </c>
      <c r="U577">
        <v>2025</v>
      </c>
      <c r="V577">
        <v>45902</v>
      </c>
      <c r="W577" t="s">
        <v>153</v>
      </c>
      <c r="X577">
        <v>2025</v>
      </c>
      <c r="Y577" t="str">
        <f t="shared" si="40"/>
        <v>México</v>
      </c>
      <c r="Z577" t="str">
        <f t="shared" si="41"/>
        <v>IC</v>
      </c>
      <c r="AA577" s="1">
        <f t="shared" si="42"/>
        <v>0.5</v>
      </c>
      <c r="AB577">
        <f t="shared" si="43"/>
        <v>50.31</v>
      </c>
      <c r="AC577" s="18">
        <f t="shared" si="44"/>
        <v>45677</v>
      </c>
    </row>
    <row r="578" spans="1:29">
      <c r="A578" t="s">
        <v>176</v>
      </c>
      <c r="B578">
        <v>519</v>
      </c>
      <c r="C578">
        <v>1</v>
      </c>
      <c r="D578" s="18">
        <v>45856</v>
      </c>
      <c r="E578" s="18">
        <v>45821</v>
      </c>
      <c r="F578" s="18">
        <v>45903</v>
      </c>
      <c r="G578" t="s">
        <v>45</v>
      </c>
      <c r="H578">
        <v>29</v>
      </c>
      <c r="J578">
        <v>1648.65</v>
      </c>
      <c r="K578" t="s">
        <v>131</v>
      </c>
      <c r="L578">
        <v>1417.8390000000002</v>
      </c>
      <c r="M578">
        <v>1648.65</v>
      </c>
      <c r="N578">
        <v>0</v>
      </c>
      <c r="O578">
        <v>0</v>
      </c>
      <c r="P578">
        <v>0</v>
      </c>
      <c r="Q578">
        <v>0</v>
      </c>
      <c r="R578">
        <v>7</v>
      </c>
      <c r="S578">
        <v>2025</v>
      </c>
      <c r="T578">
        <v>6</v>
      </c>
      <c r="U578">
        <v>2025</v>
      </c>
      <c r="V578">
        <v>45948</v>
      </c>
      <c r="W578" t="s">
        <v>161</v>
      </c>
      <c r="X578">
        <v>2025</v>
      </c>
      <c r="Y578" t="str">
        <f t="shared" ref="Y578:Y641" si="45">_xlfn.XLOOKUP(G578,AH:AH,AK:AK,"0")</f>
        <v>México</v>
      </c>
      <c r="Z578" t="str">
        <f t="shared" ref="Z578:Z641" si="46">_xlfn.XLOOKUP(G578,AH:AH,AI:AI,"0")</f>
        <v>IC</v>
      </c>
      <c r="AA578" s="1">
        <f t="shared" ref="AA578:AA641" si="47">_xlfn.XLOOKUP(G578,AH:AH,AJ:AJ,"0")</f>
        <v>0.75</v>
      </c>
      <c r="AB578">
        <f t="shared" ref="AB578:AB641" si="48">O578-O578*AA578</f>
        <v>0</v>
      </c>
      <c r="AC578" s="18">
        <f t="shared" ref="AC578:AC641" si="49">_xlfn.XLOOKUP(G578,AH:AH,AL:AL,"0")</f>
        <v>45536</v>
      </c>
    </row>
    <row r="579" spans="1:29">
      <c r="A579" t="s">
        <v>176</v>
      </c>
      <c r="B579">
        <v>520</v>
      </c>
      <c r="C579">
        <v>0</v>
      </c>
      <c r="D579" s="18">
        <v>45859</v>
      </c>
      <c r="E579" s="18">
        <v>45960</v>
      </c>
      <c r="F579" s="18">
        <v>45980</v>
      </c>
      <c r="G579" t="s">
        <v>26</v>
      </c>
      <c r="H579">
        <v>30</v>
      </c>
      <c r="I579" t="s">
        <v>158</v>
      </c>
      <c r="J579">
        <v>87532.67</v>
      </c>
      <c r="K579" t="s">
        <v>151</v>
      </c>
      <c r="L579">
        <v>87532.67</v>
      </c>
      <c r="M579">
        <v>101537.89719999999</v>
      </c>
      <c r="N579">
        <v>12010</v>
      </c>
      <c r="O579">
        <v>12010</v>
      </c>
      <c r="P579">
        <v>13931.599999999999</v>
      </c>
      <c r="Q579">
        <v>0.13720591408899099</v>
      </c>
      <c r="R579">
        <v>7</v>
      </c>
      <c r="S579">
        <v>2025</v>
      </c>
      <c r="T579">
        <v>10</v>
      </c>
      <c r="U579">
        <v>2025</v>
      </c>
      <c r="V579">
        <v>46025</v>
      </c>
      <c r="W579" t="s">
        <v>157</v>
      </c>
      <c r="X579">
        <v>2026</v>
      </c>
      <c r="Y579" t="str">
        <f t="shared" si="45"/>
        <v>Madrid</v>
      </c>
      <c r="Z579" t="str">
        <f t="shared" si="46"/>
        <v>Retail</v>
      </c>
      <c r="AA579" s="1">
        <f t="shared" si="47"/>
        <v>7.0000000000000007E-2</v>
      </c>
      <c r="AB579">
        <f t="shared" si="48"/>
        <v>11169.3</v>
      </c>
      <c r="AC579" s="18">
        <f t="shared" si="49"/>
        <v>45733</v>
      </c>
    </row>
    <row r="580" spans="1:29">
      <c r="A580" t="s">
        <v>176</v>
      </c>
      <c r="B580">
        <v>521</v>
      </c>
      <c r="C580">
        <v>1</v>
      </c>
      <c r="D580" s="18">
        <v>45860</v>
      </c>
      <c r="E580" s="18">
        <v>45845</v>
      </c>
      <c r="F580" s="18">
        <v>45856</v>
      </c>
      <c r="G580" t="s">
        <v>45</v>
      </c>
      <c r="H580">
        <v>30</v>
      </c>
      <c r="J580">
        <v>194772</v>
      </c>
      <c r="K580" t="s">
        <v>178</v>
      </c>
      <c r="L580">
        <v>9349.0560000000005</v>
      </c>
      <c r="M580">
        <v>10907.232</v>
      </c>
      <c r="N580">
        <v>0</v>
      </c>
      <c r="O580">
        <v>0</v>
      </c>
      <c r="P580">
        <v>0</v>
      </c>
      <c r="Q580">
        <v>0</v>
      </c>
      <c r="R580">
        <v>7</v>
      </c>
      <c r="S580">
        <v>2025</v>
      </c>
      <c r="T580">
        <v>7</v>
      </c>
      <c r="U580">
        <v>2025</v>
      </c>
      <c r="V580">
        <v>45901</v>
      </c>
      <c r="W580" t="s">
        <v>153</v>
      </c>
      <c r="X580">
        <v>2025</v>
      </c>
      <c r="Y580" t="str">
        <f t="shared" si="45"/>
        <v>México</v>
      </c>
      <c r="Z580" t="str">
        <f t="shared" si="46"/>
        <v>IC</v>
      </c>
      <c r="AA580" s="1">
        <f t="shared" si="47"/>
        <v>0.75</v>
      </c>
      <c r="AB580">
        <f t="shared" si="48"/>
        <v>0</v>
      </c>
      <c r="AC580" s="18">
        <f t="shared" si="49"/>
        <v>45536</v>
      </c>
    </row>
    <row r="581" spans="1:29">
      <c r="A581" t="s">
        <v>176</v>
      </c>
      <c r="B581">
        <v>522</v>
      </c>
      <c r="C581">
        <v>1</v>
      </c>
      <c r="D581" s="18">
        <v>45860</v>
      </c>
      <c r="E581" s="18">
        <v>45860</v>
      </c>
      <c r="F581" s="18">
        <v>45865</v>
      </c>
      <c r="G581" t="s">
        <v>39</v>
      </c>
      <c r="H581">
        <v>30</v>
      </c>
      <c r="J581">
        <v>23340</v>
      </c>
      <c r="K581" t="s">
        <v>151</v>
      </c>
      <c r="L581">
        <v>23340</v>
      </c>
      <c r="M581">
        <v>27074.399999999998</v>
      </c>
      <c r="N581">
        <v>2145</v>
      </c>
      <c r="O581">
        <v>2145</v>
      </c>
      <c r="P581">
        <v>2488.1999999999998</v>
      </c>
      <c r="Q581">
        <v>9.1902313624678669E-2</v>
      </c>
      <c r="R581">
        <v>7</v>
      </c>
      <c r="S581">
        <v>2025</v>
      </c>
      <c r="T581">
        <v>7</v>
      </c>
      <c r="U581">
        <v>2025</v>
      </c>
      <c r="V581">
        <v>45910</v>
      </c>
      <c r="W581" t="s">
        <v>153</v>
      </c>
      <c r="X581">
        <v>2025</v>
      </c>
      <c r="Y581" t="str">
        <f t="shared" si="45"/>
        <v>México</v>
      </c>
      <c r="Z581" t="str">
        <f t="shared" si="46"/>
        <v>IC</v>
      </c>
      <c r="AA581" s="1">
        <f t="shared" si="47"/>
        <v>0.5</v>
      </c>
      <c r="AB581">
        <f t="shared" si="48"/>
        <v>1072.5</v>
      </c>
      <c r="AC581" s="18">
        <f t="shared" si="49"/>
        <v>45677</v>
      </c>
    </row>
    <row r="582" spans="1:29">
      <c r="A582" t="s">
        <v>176</v>
      </c>
      <c r="B582">
        <v>523</v>
      </c>
      <c r="C582">
        <v>1</v>
      </c>
      <c r="D582" s="18">
        <v>45860</v>
      </c>
      <c r="E582" s="18">
        <v>45842</v>
      </c>
      <c r="F582" s="18">
        <v>45844</v>
      </c>
      <c r="G582" t="s">
        <v>39</v>
      </c>
      <c r="H582">
        <v>30</v>
      </c>
      <c r="J582">
        <v>2100</v>
      </c>
      <c r="K582" t="s">
        <v>151</v>
      </c>
      <c r="L582">
        <v>2100</v>
      </c>
      <c r="M582">
        <v>2436</v>
      </c>
      <c r="N582">
        <v>358.91</v>
      </c>
      <c r="O582">
        <v>358.91</v>
      </c>
      <c r="P582">
        <v>416.3356</v>
      </c>
      <c r="Q582">
        <v>0.17090952380952382</v>
      </c>
      <c r="R582">
        <v>7</v>
      </c>
      <c r="S582">
        <v>2025</v>
      </c>
      <c r="T582">
        <v>7</v>
      </c>
      <c r="U582">
        <v>2025</v>
      </c>
      <c r="V582">
        <v>45889</v>
      </c>
      <c r="W582" t="s">
        <v>160</v>
      </c>
      <c r="X582">
        <v>2025</v>
      </c>
      <c r="Y582" t="str">
        <f t="shared" si="45"/>
        <v>México</v>
      </c>
      <c r="Z582" t="str">
        <f t="shared" si="46"/>
        <v>IC</v>
      </c>
      <c r="AA582" s="1">
        <f t="shared" si="47"/>
        <v>0.5</v>
      </c>
      <c r="AB582">
        <f t="shared" si="48"/>
        <v>179.45500000000001</v>
      </c>
      <c r="AC582" s="18">
        <f t="shared" si="49"/>
        <v>45677</v>
      </c>
    </row>
    <row r="583" spans="1:29">
      <c r="A583" t="s">
        <v>176</v>
      </c>
      <c r="B583">
        <v>524</v>
      </c>
      <c r="C583">
        <v>1</v>
      </c>
      <c r="D583" s="18">
        <v>45860</v>
      </c>
      <c r="E583" s="18">
        <v>45864</v>
      </c>
      <c r="F583" s="18">
        <v>45876</v>
      </c>
      <c r="G583" t="s">
        <v>53</v>
      </c>
      <c r="H583">
        <v>30</v>
      </c>
      <c r="I583" t="s">
        <v>149</v>
      </c>
      <c r="J583">
        <v>274863.65000000002</v>
      </c>
      <c r="K583" t="s">
        <v>131</v>
      </c>
      <c r="L583">
        <v>236382.73900000003</v>
      </c>
      <c r="M583">
        <v>274863.65000000002</v>
      </c>
      <c r="N583">
        <v>36309.410000000003</v>
      </c>
      <c r="O583">
        <v>31226.092600000004</v>
      </c>
      <c r="P583">
        <v>36309.410000000003</v>
      </c>
      <c r="Q583">
        <v>0.13209971562263689</v>
      </c>
      <c r="R583">
        <v>7</v>
      </c>
      <c r="S583">
        <v>2025</v>
      </c>
      <c r="T583">
        <v>7</v>
      </c>
      <c r="U583">
        <v>2025</v>
      </c>
      <c r="V583">
        <v>45921</v>
      </c>
      <c r="W583" t="s">
        <v>153</v>
      </c>
      <c r="X583">
        <v>2025</v>
      </c>
      <c r="Y583" t="str">
        <f t="shared" si="45"/>
        <v>México</v>
      </c>
      <c r="Z583" t="str">
        <f t="shared" si="46"/>
        <v>Retail</v>
      </c>
      <c r="AA583" s="1">
        <f t="shared" si="47"/>
        <v>0.05</v>
      </c>
      <c r="AB583">
        <f t="shared" si="48"/>
        <v>29664.787970000005</v>
      </c>
      <c r="AC583" s="18">
        <f t="shared" si="49"/>
        <v>45719</v>
      </c>
    </row>
    <row r="584" spans="1:29">
      <c r="A584" t="s">
        <v>176</v>
      </c>
      <c r="B584">
        <v>525</v>
      </c>
      <c r="C584">
        <v>0</v>
      </c>
      <c r="D584" s="18">
        <v>45861</v>
      </c>
      <c r="E584" s="18">
        <v>45935</v>
      </c>
      <c r="F584" s="18">
        <v>45952</v>
      </c>
      <c r="G584" t="s">
        <v>35</v>
      </c>
      <c r="H584">
        <v>30</v>
      </c>
      <c r="J584">
        <v>24593.55</v>
      </c>
      <c r="K584" t="s">
        <v>131</v>
      </c>
      <c r="L584">
        <v>21150.452999999998</v>
      </c>
      <c r="M584">
        <v>24593.55</v>
      </c>
      <c r="N584">
        <v>1043.73</v>
      </c>
      <c r="O584">
        <v>897.6078</v>
      </c>
      <c r="P584">
        <v>1043.73</v>
      </c>
      <c r="Q584">
        <v>4.2439176125447529E-2</v>
      </c>
      <c r="R584">
        <v>7</v>
      </c>
      <c r="S584">
        <v>2025</v>
      </c>
      <c r="T584">
        <v>10</v>
      </c>
      <c r="U584">
        <v>2025</v>
      </c>
      <c r="V584">
        <v>45997</v>
      </c>
      <c r="W584" t="s">
        <v>132</v>
      </c>
      <c r="X584">
        <v>2025</v>
      </c>
      <c r="Y584" t="str">
        <f t="shared" si="45"/>
        <v>México</v>
      </c>
      <c r="Z584" t="str">
        <f t="shared" si="46"/>
        <v>IC</v>
      </c>
      <c r="AA584" s="1">
        <f t="shared" si="47"/>
        <v>0.5</v>
      </c>
      <c r="AB584">
        <f t="shared" si="48"/>
        <v>448.8039</v>
      </c>
      <c r="AC584" s="18">
        <f t="shared" si="49"/>
        <v>45665</v>
      </c>
    </row>
    <row r="585" spans="1:29">
      <c r="A585" t="s">
        <v>176</v>
      </c>
      <c r="B585">
        <v>526</v>
      </c>
      <c r="C585">
        <v>1</v>
      </c>
      <c r="D585" s="18">
        <v>45861</v>
      </c>
      <c r="E585" s="18">
        <v>45868</v>
      </c>
      <c r="F585" s="18">
        <v>45871</v>
      </c>
      <c r="G585" t="s">
        <v>49</v>
      </c>
      <c r="H585">
        <v>30</v>
      </c>
      <c r="J585">
        <v>1318.98</v>
      </c>
      <c r="K585" t="s">
        <v>131</v>
      </c>
      <c r="L585">
        <v>1134.3227999999999</v>
      </c>
      <c r="M585">
        <v>1318.98</v>
      </c>
      <c r="N585">
        <v>0</v>
      </c>
      <c r="O585">
        <v>0</v>
      </c>
      <c r="P585">
        <v>0</v>
      </c>
      <c r="Q585">
        <v>0</v>
      </c>
      <c r="R585">
        <v>7</v>
      </c>
      <c r="S585">
        <v>2025</v>
      </c>
      <c r="T585">
        <v>7</v>
      </c>
      <c r="U585">
        <v>2025</v>
      </c>
      <c r="V585">
        <v>45916</v>
      </c>
      <c r="W585" t="s">
        <v>153</v>
      </c>
      <c r="X585">
        <v>2025</v>
      </c>
      <c r="Y585" t="str">
        <f t="shared" si="45"/>
        <v>México</v>
      </c>
      <c r="Z585" t="str">
        <f t="shared" si="46"/>
        <v>Retail</v>
      </c>
      <c r="AA585" s="1">
        <f t="shared" si="47"/>
        <v>0</v>
      </c>
      <c r="AB585">
        <f t="shared" si="48"/>
        <v>0</v>
      </c>
      <c r="AC585" s="18">
        <f t="shared" si="49"/>
        <v>45552</v>
      </c>
    </row>
    <row r="586" spans="1:29">
      <c r="A586" t="s">
        <v>176</v>
      </c>
      <c r="B586">
        <v>527</v>
      </c>
      <c r="C586">
        <v>1</v>
      </c>
      <c r="D586" s="18">
        <v>45862</v>
      </c>
      <c r="E586" s="18">
        <v>45882</v>
      </c>
      <c r="F586" s="18">
        <v>45882</v>
      </c>
      <c r="G586" t="s">
        <v>49</v>
      </c>
      <c r="H586">
        <v>30</v>
      </c>
      <c r="J586">
        <v>5116.8500000000004</v>
      </c>
      <c r="K586" t="s">
        <v>131</v>
      </c>
      <c r="L586">
        <v>4400.491</v>
      </c>
      <c r="M586">
        <v>5116.8500000000004</v>
      </c>
      <c r="N586">
        <v>50</v>
      </c>
      <c r="O586">
        <v>43</v>
      </c>
      <c r="P586">
        <v>50</v>
      </c>
      <c r="Q586">
        <v>9.771636846888223E-3</v>
      </c>
      <c r="R586">
        <v>7</v>
      </c>
      <c r="S586">
        <v>2025</v>
      </c>
      <c r="T586">
        <v>8</v>
      </c>
      <c r="U586">
        <v>2025</v>
      </c>
      <c r="V586">
        <v>45927</v>
      </c>
      <c r="W586" t="s">
        <v>153</v>
      </c>
      <c r="X586">
        <v>2025</v>
      </c>
      <c r="Y586" t="str">
        <f t="shared" si="45"/>
        <v>México</v>
      </c>
      <c r="Z586" t="str">
        <f t="shared" si="46"/>
        <v>Retail</v>
      </c>
      <c r="AA586" s="1">
        <f t="shared" si="47"/>
        <v>0</v>
      </c>
      <c r="AB586">
        <f t="shared" si="48"/>
        <v>43</v>
      </c>
      <c r="AC586" s="18">
        <f t="shared" si="49"/>
        <v>45552</v>
      </c>
    </row>
    <row r="587" spans="1:29">
      <c r="A587" t="s">
        <v>176</v>
      </c>
      <c r="B587">
        <v>528</v>
      </c>
      <c r="C587">
        <v>0</v>
      </c>
      <c r="D587" s="18">
        <v>45865</v>
      </c>
      <c r="E587" s="18">
        <v>46016</v>
      </c>
      <c r="F587" s="18">
        <v>46021</v>
      </c>
      <c r="G587" t="s">
        <v>35</v>
      </c>
      <c r="H587">
        <v>31</v>
      </c>
      <c r="J587">
        <v>6395</v>
      </c>
      <c r="K587" t="s">
        <v>131</v>
      </c>
      <c r="L587">
        <v>5499.7</v>
      </c>
      <c r="M587">
        <v>6395</v>
      </c>
      <c r="N587">
        <v>465</v>
      </c>
      <c r="O587">
        <v>399.9</v>
      </c>
      <c r="P587">
        <v>465</v>
      </c>
      <c r="Q587">
        <v>7.2713057075840498E-2</v>
      </c>
      <c r="R587">
        <v>7</v>
      </c>
      <c r="S587">
        <v>2025</v>
      </c>
      <c r="T587">
        <v>12</v>
      </c>
      <c r="U587">
        <v>2025</v>
      </c>
      <c r="V587">
        <v>46066</v>
      </c>
      <c r="W587" t="s">
        <v>164</v>
      </c>
      <c r="X587">
        <v>2026</v>
      </c>
      <c r="Y587" t="str">
        <f t="shared" si="45"/>
        <v>México</v>
      </c>
      <c r="Z587" t="str">
        <f t="shared" si="46"/>
        <v>IC</v>
      </c>
      <c r="AA587" s="1">
        <f t="shared" si="47"/>
        <v>0.5</v>
      </c>
      <c r="AB587">
        <f t="shared" si="48"/>
        <v>199.95</v>
      </c>
      <c r="AC587" s="18">
        <f t="shared" si="49"/>
        <v>45665</v>
      </c>
    </row>
    <row r="588" spans="1:29">
      <c r="A588" t="s">
        <v>176</v>
      </c>
      <c r="B588">
        <v>529</v>
      </c>
      <c r="C588">
        <v>0</v>
      </c>
      <c r="D588" s="18">
        <v>45866</v>
      </c>
      <c r="E588" s="18">
        <v>45866</v>
      </c>
      <c r="F588" s="18">
        <v>45868</v>
      </c>
      <c r="G588" t="s">
        <v>29</v>
      </c>
      <c r="H588">
        <v>31</v>
      </c>
      <c r="I588" t="s">
        <v>149</v>
      </c>
      <c r="J588">
        <v>2802</v>
      </c>
      <c r="K588" t="s">
        <v>187</v>
      </c>
      <c r="L588">
        <v>2998.1400000000003</v>
      </c>
      <c r="M588">
        <v>3502.5</v>
      </c>
      <c r="N588">
        <v>216</v>
      </c>
      <c r="O588">
        <v>231.12</v>
      </c>
      <c r="P588">
        <v>270</v>
      </c>
      <c r="Q588">
        <v>7.7087794432548179E-2</v>
      </c>
      <c r="R588">
        <v>7</v>
      </c>
      <c r="S588">
        <v>2025</v>
      </c>
      <c r="T588">
        <v>7</v>
      </c>
      <c r="U588">
        <v>2025</v>
      </c>
      <c r="V588">
        <v>45913</v>
      </c>
      <c r="W588" t="s">
        <v>153</v>
      </c>
      <c r="X588">
        <v>2025</v>
      </c>
      <c r="Y588" t="str">
        <f t="shared" si="45"/>
        <v>Madrid</v>
      </c>
      <c r="Z588" t="str">
        <f t="shared" si="46"/>
        <v>Retail</v>
      </c>
      <c r="AA588" s="1">
        <f t="shared" si="47"/>
        <v>7.0000000000000007E-2</v>
      </c>
      <c r="AB588">
        <f t="shared" si="48"/>
        <v>214.94159999999999</v>
      </c>
      <c r="AC588" s="18">
        <f t="shared" si="49"/>
        <v>45733</v>
      </c>
    </row>
    <row r="589" spans="1:29">
      <c r="A589" t="s">
        <v>176</v>
      </c>
      <c r="B589">
        <v>530</v>
      </c>
      <c r="C589">
        <v>1</v>
      </c>
      <c r="D589" s="18">
        <v>45866</v>
      </c>
      <c r="E589" s="18">
        <v>45935</v>
      </c>
      <c r="F589" s="18">
        <v>45950</v>
      </c>
      <c r="G589" t="s">
        <v>35</v>
      </c>
      <c r="H589">
        <v>31</v>
      </c>
      <c r="J589">
        <v>48859.88</v>
      </c>
      <c r="K589" t="s">
        <v>131</v>
      </c>
      <c r="L589">
        <v>42019.496799999994</v>
      </c>
      <c r="M589">
        <v>48859.88</v>
      </c>
      <c r="N589">
        <v>5210.03</v>
      </c>
      <c r="O589">
        <v>4480.6257999999998</v>
      </c>
      <c r="P589">
        <v>5210.03</v>
      </c>
      <c r="Q589">
        <v>0.10663206704560062</v>
      </c>
      <c r="R589">
        <v>7</v>
      </c>
      <c r="S589">
        <v>2025</v>
      </c>
      <c r="T589">
        <v>10</v>
      </c>
      <c r="U589">
        <v>2025</v>
      </c>
      <c r="V589">
        <v>45995</v>
      </c>
      <c r="W589" t="s">
        <v>132</v>
      </c>
      <c r="X589">
        <v>2025</v>
      </c>
      <c r="Y589" t="str">
        <f t="shared" si="45"/>
        <v>México</v>
      </c>
      <c r="Z589" t="str">
        <f t="shared" si="46"/>
        <v>IC</v>
      </c>
      <c r="AA589" s="1">
        <f t="shared" si="47"/>
        <v>0.5</v>
      </c>
      <c r="AB589">
        <f t="shared" si="48"/>
        <v>2240.3128999999999</v>
      </c>
      <c r="AC589" s="18">
        <f t="shared" si="49"/>
        <v>45665</v>
      </c>
    </row>
    <row r="590" spans="1:29">
      <c r="A590" t="s">
        <v>176</v>
      </c>
      <c r="B590">
        <v>531</v>
      </c>
      <c r="C590">
        <v>1</v>
      </c>
      <c r="D590" s="18">
        <v>45866</v>
      </c>
      <c r="E590" s="18">
        <v>45864</v>
      </c>
      <c r="F590" s="18">
        <v>45927</v>
      </c>
      <c r="G590" t="s">
        <v>49</v>
      </c>
      <c r="H590">
        <v>31</v>
      </c>
      <c r="J590">
        <v>33581.879999999997</v>
      </c>
      <c r="K590" t="s">
        <v>131</v>
      </c>
      <c r="L590">
        <v>28880.416799999999</v>
      </c>
      <c r="M590">
        <v>33581.879999999997</v>
      </c>
      <c r="N590">
        <v>2970.88</v>
      </c>
      <c r="O590">
        <v>2554.9567999999999</v>
      </c>
      <c r="P590">
        <v>2970.88</v>
      </c>
      <c r="Q590">
        <v>8.846675647700486E-2</v>
      </c>
      <c r="R590">
        <v>7</v>
      </c>
      <c r="S590">
        <v>2025</v>
      </c>
      <c r="T590">
        <v>7</v>
      </c>
      <c r="U590">
        <v>2025</v>
      </c>
      <c r="V590">
        <v>45972</v>
      </c>
      <c r="W590" t="s">
        <v>159</v>
      </c>
      <c r="X590">
        <v>2025</v>
      </c>
      <c r="Y590" t="str">
        <f t="shared" si="45"/>
        <v>México</v>
      </c>
      <c r="Z590" t="str">
        <f t="shared" si="46"/>
        <v>Retail</v>
      </c>
      <c r="AA590" s="1">
        <f t="shared" si="47"/>
        <v>0</v>
      </c>
      <c r="AB590">
        <f t="shared" si="48"/>
        <v>2554.9567999999999</v>
      </c>
      <c r="AC590" s="18">
        <f t="shared" si="49"/>
        <v>45552</v>
      </c>
    </row>
    <row r="591" spans="1:29">
      <c r="A591" t="s">
        <v>176</v>
      </c>
      <c r="B591">
        <v>532</v>
      </c>
      <c r="C591">
        <v>1</v>
      </c>
      <c r="D591" s="18">
        <v>45867</v>
      </c>
      <c r="E591" s="18">
        <v>45903</v>
      </c>
      <c r="F591" s="18">
        <v>45912</v>
      </c>
      <c r="G591" t="s">
        <v>53</v>
      </c>
      <c r="H591">
        <v>31</v>
      </c>
      <c r="J591">
        <v>0</v>
      </c>
      <c r="K591" t="s">
        <v>131</v>
      </c>
      <c r="L591">
        <v>0</v>
      </c>
      <c r="M591">
        <v>0</v>
      </c>
      <c r="N591">
        <v>-2831.43</v>
      </c>
      <c r="O591">
        <v>-2435.0297999999998</v>
      </c>
      <c r="P591">
        <v>-2831.43</v>
      </c>
      <c r="Q591" t="e">
        <v>#DIV/0!</v>
      </c>
      <c r="R591">
        <v>7</v>
      </c>
      <c r="S591">
        <v>2025</v>
      </c>
      <c r="T591">
        <v>9</v>
      </c>
      <c r="U591">
        <v>2025</v>
      </c>
      <c r="V591">
        <v>45957</v>
      </c>
      <c r="W591" t="s">
        <v>161</v>
      </c>
      <c r="X591">
        <v>2025</v>
      </c>
      <c r="Y591" t="str">
        <f t="shared" si="45"/>
        <v>México</v>
      </c>
      <c r="Z591" t="str">
        <f t="shared" si="46"/>
        <v>Retail</v>
      </c>
      <c r="AA591" s="1">
        <f t="shared" si="47"/>
        <v>0.05</v>
      </c>
      <c r="AB591">
        <f t="shared" si="48"/>
        <v>-2313.2783099999997</v>
      </c>
      <c r="AC591" s="18">
        <f t="shared" si="49"/>
        <v>45719</v>
      </c>
    </row>
    <row r="592" spans="1:29">
      <c r="A592" t="s">
        <v>176</v>
      </c>
      <c r="B592">
        <v>533</v>
      </c>
      <c r="C592">
        <v>1</v>
      </c>
      <c r="D592" s="18">
        <v>45867</v>
      </c>
      <c r="E592" s="18">
        <v>45830</v>
      </c>
      <c r="F592" s="18">
        <v>45835</v>
      </c>
      <c r="G592" t="s">
        <v>48</v>
      </c>
      <c r="H592">
        <v>31</v>
      </c>
      <c r="J592">
        <v>2722.85</v>
      </c>
      <c r="K592" t="s">
        <v>131</v>
      </c>
      <c r="L592">
        <v>2341.6509999999998</v>
      </c>
      <c r="M592">
        <v>2722.85</v>
      </c>
      <c r="N592">
        <v>196.08</v>
      </c>
      <c r="O592">
        <v>168.62880000000001</v>
      </c>
      <c r="P592">
        <v>196.08</v>
      </c>
      <c r="Q592">
        <v>7.2012780726077461E-2</v>
      </c>
      <c r="R592">
        <v>7</v>
      </c>
      <c r="S592">
        <v>2025</v>
      </c>
      <c r="T592">
        <v>6</v>
      </c>
      <c r="U592">
        <v>2025</v>
      </c>
      <c r="V592">
        <v>45880</v>
      </c>
      <c r="W592" t="s">
        <v>160</v>
      </c>
      <c r="X592">
        <v>2025</v>
      </c>
      <c r="Y592" t="str">
        <f t="shared" si="45"/>
        <v>México</v>
      </c>
      <c r="Z592" t="str">
        <f t="shared" si="46"/>
        <v>IC</v>
      </c>
      <c r="AA592" s="1">
        <f t="shared" si="47"/>
        <v>0.5</v>
      </c>
      <c r="AB592">
        <f t="shared" si="48"/>
        <v>84.314400000000006</v>
      </c>
      <c r="AC592" s="18">
        <f t="shared" si="49"/>
        <v>45793</v>
      </c>
    </row>
    <row r="593" spans="1:29">
      <c r="A593" t="s">
        <v>176</v>
      </c>
      <c r="B593">
        <v>534</v>
      </c>
      <c r="C593">
        <v>1</v>
      </c>
      <c r="D593" s="18">
        <v>45867</v>
      </c>
      <c r="E593" s="18">
        <v>45869</v>
      </c>
      <c r="F593" s="18">
        <v>45881</v>
      </c>
      <c r="G593" t="s">
        <v>49</v>
      </c>
      <c r="H593">
        <v>31</v>
      </c>
      <c r="J593">
        <v>46069.59</v>
      </c>
      <c r="K593" t="s">
        <v>131</v>
      </c>
      <c r="L593">
        <v>39619.847399999999</v>
      </c>
      <c r="M593">
        <v>46069.59</v>
      </c>
      <c r="N593">
        <v>3897.57</v>
      </c>
      <c r="O593">
        <v>3351.9102000000003</v>
      </c>
      <c r="P593">
        <v>3897.57</v>
      </c>
      <c r="Q593">
        <v>8.4601794806509034E-2</v>
      </c>
      <c r="R593">
        <v>7</v>
      </c>
      <c r="S593">
        <v>2025</v>
      </c>
      <c r="T593">
        <v>7</v>
      </c>
      <c r="U593">
        <v>2025</v>
      </c>
      <c r="V593">
        <v>45926</v>
      </c>
      <c r="W593" t="s">
        <v>153</v>
      </c>
      <c r="X593">
        <v>2025</v>
      </c>
      <c r="Y593" t="str">
        <f t="shared" si="45"/>
        <v>México</v>
      </c>
      <c r="Z593" t="str">
        <f t="shared" si="46"/>
        <v>Retail</v>
      </c>
      <c r="AA593" s="1">
        <f t="shared" si="47"/>
        <v>0</v>
      </c>
      <c r="AB593">
        <f t="shared" si="48"/>
        <v>3351.9102000000003</v>
      </c>
      <c r="AC593" s="18">
        <f t="shared" si="49"/>
        <v>45552</v>
      </c>
    </row>
    <row r="594" spans="1:29">
      <c r="A594" t="s">
        <v>176</v>
      </c>
      <c r="B594">
        <v>535</v>
      </c>
      <c r="C594">
        <v>1</v>
      </c>
      <c r="D594" s="18">
        <v>45867</v>
      </c>
      <c r="E594" s="18">
        <v>45812</v>
      </c>
      <c r="F594" s="18">
        <v>45844</v>
      </c>
      <c r="G594" t="s">
        <v>45</v>
      </c>
      <c r="H594">
        <v>31</v>
      </c>
      <c r="J594">
        <v>2861.4</v>
      </c>
      <c r="K594" t="s">
        <v>131</v>
      </c>
      <c r="L594">
        <v>2460.8040000000001</v>
      </c>
      <c r="M594">
        <v>2861.4</v>
      </c>
      <c r="N594">
        <v>251</v>
      </c>
      <c r="O594">
        <v>215.85999999999999</v>
      </c>
      <c r="P594">
        <v>251</v>
      </c>
      <c r="Q594">
        <v>8.771929824561403E-2</v>
      </c>
      <c r="R594">
        <v>7</v>
      </c>
      <c r="S594">
        <v>2025</v>
      </c>
      <c r="T594">
        <v>6</v>
      </c>
      <c r="U594">
        <v>2025</v>
      </c>
      <c r="V594">
        <v>45889</v>
      </c>
      <c r="W594" t="s">
        <v>160</v>
      </c>
      <c r="X594">
        <v>2025</v>
      </c>
      <c r="Y594" t="str">
        <f t="shared" si="45"/>
        <v>México</v>
      </c>
      <c r="Z594" t="str">
        <f t="shared" si="46"/>
        <v>IC</v>
      </c>
      <c r="AA594" s="1">
        <f t="shared" si="47"/>
        <v>0.75</v>
      </c>
      <c r="AB594">
        <f t="shared" si="48"/>
        <v>53.965000000000003</v>
      </c>
      <c r="AC594" s="18">
        <f t="shared" si="49"/>
        <v>45536</v>
      </c>
    </row>
    <row r="595" spans="1:29">
      <c r="A595" t="s">
        <v>176</v>
      </c>
      <c r="B595">
        <v>536</v>
      </c>
      <c r="C595">
        <v>1</v>
      </c>
      <c r="D595" s="18">
        <v>45868</v>
      </c>
      <c r="E595" s="18">
        <v>45822</v>
      </c>
      <c r="F595" s="18">
        <v>45871</v>
      </c>
      <c r="G595" t="s">
        <v>49</v>
      </c>
      <c r="H595">
        <v>31</v>
      </c>
      <c r="I595" t="s">
        <v>182</v>
      </c>
      <c r="J595">
        <v>81706.59</v>
      </c>
      <c r="K595" t="s">
        <v>131</v>
      </c>
      <c r="L595">
        <v>70267.667399999991</v>
      </c>
      <c r="M595">
        <v>81706.59</v>
      </c>
      <c r="N595">
        <v>10031.5</v>
      </c>
      <c r="O595">
        <v>8627.09</v>
      </c>
      <c r="P595">
        <v>10031.5</v>
      </c>
      <c r="Q595">
        <v>0.12277467460091042</v>
      </c>
      <c r="R595">
        <v>7</v>
      </c>
      <c r="S595">
        <v>2025</v>
      </c>
      <c r="T595">
        <v>6</v>
      </c>
      <c r="U595">
        <v>2025</v>
      </c>
      <c r="V595">
        <v>45916</v>
      </c>
      <c r="W595" t="s">
        <v>153</v>
      </c>
      <c r="X595">
        <v>2025</v>
      </c>
      <c r="Y595" t="str">
        <f t="shared" si="45"/>
        <v>México</v>
      </c>
      <c r="Z595" t="str">
        <f t="shared" si="46"/>
        <v>Retail</v>
      </c>
      <c r="AA595" s="1">
        <f t="shared" si="47"/>
        <v>0</v>
      </c>
      <c r="AB595">
        <f t="shared" si="48"/>
        <v>8627.09</v>
      </c>
      <c r="AC595" s="18">
        <f t="shared" si="49"/>
        <v>45552</v>
      </c>
    </row>
    <row r="596" spans="1:29">
      <c r="A596" t="s">
        <v>176</v>
      </c>
      <c r="B596">
        <v>537</v>
      </c>
      <c r="C596">
        <v>0</v>
      </c>
      <c r="D596" s="18">
        <v>45868</v>
      </c>
      <c r="E596" s="18">
        <v>45915</v>
      </c>
      <c r="F596" s="18">
        <v>45930</v>
      </c>
      <c r="G596" t="s">
        <v>54</v>
      </c>
      <c r="H596">
        <v>31</v>
      </c>
      <c r="J596">
        <v>6322.25</v>
      </c>
      <c r="K596" t="s">
        <v>151</v>
      </c>
      <c r="L596">
        <v>6322.25</v>
      </c>
      <c r="M596">
        <v>7333.8099999999995</v>
      </c>
      <c r="N596">
        <v>600.9</v>
      </c>
      <c r="O596">
        <v>600.9</v>
      </c>
      <c r="P596">
        <v>697.04399999999987</v>
      </c>
      <c r="Q596">
        <v>9.5045276602475387E-2</v>
      </c>
      <c r="R596">
        <v>7</v>
      </c>
      <c r="S596">
        <v>2025</v>
      </c>
      <c r="T596">
        <v>9</v>
      </c>
      <c r="U596">
        <v>2025</v>
      </c>
      <c r="V596">
        <v>45975</v>
      </c>
      <c r="W596" t="s">
        <v>159</v>
      </c>
      <c r="X596">
        <v>2025</v>
      </c>
      <c r="Y596" t="str">
        <f t="shared" si="45"/>
        <v>México</v>
      </c>
      <c r="Z596" t="str">
        <f t="shared" si="46"/>
        <v>Retail</v>
      </c>
      <c r="AA596" s="1">
        <f t="shared" si="47"/>
        <v>0.05</v>
      </c>
      <c r="AB596">
        <f t="shared" si="48"/>
        <v>570.85500000000002</v>
      </c>
      <c r="AC596" s="18">
        <f t="shared" si="49"/>
        <v>45595</v>
      </c>
    </row>
    <row r="597" spans="1:29">
      <c r="A597" t="s">
        <v>176</v>
      </c>
      <c r="B597">
        <v>538</v>
      </c>
      <c r="C597">
        <v>0</v>
      </c>
      <c r="D597" s="18">
        <v>45868</v>
      </c>
      <c r="E597" s="18">
        <v>45982</v>
      </c>
      <c r="F597" s="18">
        <v>45985</v>
      </c>
      <c r="G597" t="s">
        <v>49</v>
      </c>
      <c r="H597">
        <v>31</v>
      </c>
      <c r="J597">
        <v>1044.98</v>
      </c>
      <c r="K597" t="s">
        <v>131</v>
      </c>
      <c r="L597">
        <v>898.68280000000004</v>
      </c>
      <c r="M597">
        <v>1044.98</v>
      </c>
      <c r="N597">
        <v>70</v>
      </c>
      <c r="O597">
        <v>60.199999999999996</v>
      </c>
      <c r="P597">
        <v>70</v>
      </c>
      <c r="Q597">
        <v>6.6986927979482858E-2</v>
      </c>
      <c r="R597">
        <v>7</v>
      </c>
      <c r="S597">
        <v>2025</v>
      </c>
      <c r="T597">
        <v>11</v>
      </c>
      <c r="U597">
        <v>2025</v>
      </c>
      <c r="V597">
        <v>46030</v>
      </c>
      <c r="W597" t="s">
        <v>157</v>
      </c>
      <c r="X597">
        <v>2026</v>
      </c>
      <c r="Y597" t="str">
        <f t="shared" si="45"/>
        <v>México</v>
      </c>
      <c r="Z597" t="str">
        <f t="shared" si="46"/>
        <v>Retail</v>
      </c>
      <c r="AA597" s="1">
        <f t="shared" si="47"/>
        <v>0</v>
      </c>
      <c r="AB597">
        <f t="shared" si="48"/>
        <v>60.199999999999996</v>
      </c>
      <c r="AC597" s="18">
        <f t="shared" si="49"/>
        <v>45552</v>
      </c>
    </row>
    <row r="598" spans="1:29">
      <c r="A598" t="s">
        <v>176</v>
      </c>
      <c r="B598">
        <v>539</v>
      </c>
      <c r="C598">
        <v>1</v>
      </c>
      <c r="D598" s="18">
        <v>45868</v>
      </c>
      <c r="E598" s="18">
        <v>45792</v>
      </c>
      <c r="F598" s="18">
        <v>45798</v>
      </c>
      <c r="G598" t="s">
        <v>45</v>
      </c>
      <c r="H598">
        <v>31</v>
      </c>
      <c r="J598">
        <v>7198.65</v>
      </c>
      <c r="K598" t="s">
        <v>131</v>
      </c>
      <c r="L598">
        <v>6190.8389999999999</v>
      </c>
      <c r="M598">
        <v>7198.65</v>
      </c>
      <c r="N598">
        <v>587.97</v>
      </c>
      <c r="O598">
        <v>505.6542</v>
      </c>
      <c r="P598">
        <v>587.97</v>
      </c>
      <c r="Q598">
        <v>8.1677814590235667E-2</v>
      </c>
      <c r="R598">
        <v>7</v>
      </c>
      <c r="S598">
        <v>2025</v>
      </c>
      <c r="T598">
        <v>5</v>
      </c>
      <c r="U598">
        <v>2025</v>
      </c>
      <c r="V598">
        <v>45843</v>
      </c>
      <c r="W598" t="s">
        <v>154</v>
      </c>
      <c r="X598">
        <v>2025</v>
      </c>
      <c r="Y598" t="str">
        <f t="shared" si="45"/>
        <v>México</v>
      </c>
      <c r="Z598" t="str">
        <f t="shared" si="46"/>
        <v>IC</v>
      </c>
      <c r="AA598" s="1">
        <f t="shared" si="47"/>
        <v>0.75</v>
      </c>
      <c r="AB598">
        <f t="shared" si="48"/>
        <v>126.41354999999999</v>
      </c>
      <c r="AC598" s="18">
        <f t="shared" si="49"/>
        <v>45536</v>
      </c>
    </row>
    <row r="599" spans="1:29">
      <c r="A599" t="s">
        <v>176</v>
      </c>
      <c r="B599">
        <v>540</v>
      </c>
      <c r="C599">
        <v>0</v>
      </c>
      <c r="D599" s="18">
        <v>45869</v>
      </c>
      <c r="E599" s="18">
        <v>45869</v>
      </c>
      <c r="F599" s="18">
        <v>45873</v>
      </c>
      <c r="G599" t="s">
        <v>49</v>
      </c>
      <c r="H599">
        <v>31</v>
      </c>
      <c r="J599">
        <v>42853.67</v>
      </c>
      <c r="K599" t="s">
        <v>131</v>
      </c>
      <c r="L599">
        <v>36854.156199999998</v>
      </c>
      <c r="M599">
        <v>42853.67</v>
      </c>
      <c r="N599">
        <v>8705.64</v>
      </c>
      <c r="O599">
        <v>7486.8503999999994</v>
      </c>
      <c r="P599">
        <v>8705.64</v>
      </c>
      <c r="Q599">
        <v>0.20314806176460498</v>
      </c>
      <c r="R599">
        <v>7</v>
      </c>
      <c r="S599">
        <v>2025</v>
      </c>
      <c r="T599">
        <v>7</v>
      </c>
      <c r="U599">
        <v>2025</v>
      </c>
      <c r="V599">
        <v>45918</v>
      </c>
      <c r="W599" t="s">
        <v>153</v>
      </c>
      <c r="X599">
        <v>2025</v>
      </c>
      <c r="Y599" t="str">
        <f t="shared" si="45"/>
        <v>México</v>
      </c>
      <c r="Z599" t="str">
        <f t="shared" si="46"/>
        <v>Retail</v>
      </c>
      <c r="AA599" s="1">
        <f t="shared" si="47"/>
        <v>0</v>
      </c>
      <c r="AB599">
        <f t="shared" si="48"/>
        <v>7486.8503999999994</v>
      </c>
      <c r="AC599" s="18">
        <f t="shared" si="49"/>
        <v>45552</v>
      </c>
    </row>
    <row r="600" spans="1:29">
      <c r="A600" t="s">
        <v>176</v>
      </c>
      <c r="B600">
        <v>541</v>
      </c>
      <c r="C600">
        <v>1</v>
      </c>
      <c r="D600" s="18">
        <v>45869</v>
      </c>
      <c r="E600" s="18">
        <v>45737</v>
      </c>
      <c r="F600" s="18">
        <v>45740</v>
      </c>
      <c r="G600" t="s">
        <v>45</v>
      </c>
      <c r="H600">
        <v>31</v>
      </c>
      <c r="J600">
        <v>14819.43</v>
      </c>
      <c r="K600" t="s">
        <v>131</v>
      </c>
      <c r="L600">
        <v>12744.709800000001</v>
      </c>
      <c r="M600">
        <v>14819.43</v>
      </c>
      <c r="N600">
        <v>769.17</v>
      </c>
      <c r="O600">
        <v>661.48619999999994</v>
      </c>
      <c r="P600">
        <v>769.17</v>
      </c>
      <c r="Q600">
        <v>5.1902805978367585E-2</v>
      </c>
      <c r="R600">
        <v>7</v>
      </c>
      <c r="S600">
        <v>2025</v>
      </c>
      <c r="T600">
        <v>3</v>
      </c>
      <c r="U600">
        <v>2025</v>
      </c>
      <c r="V600">
        <v>45785</v>
      </c>
      <c r="W600" t="s">
        <v>172</v>
      </c>
      <c r="X600">
        <v>2025</v>
      </c>
      <c r="Y600" t="str">
        <f t="shared" si="45"/>
        <v>México</v>
      </c>
      <c r="Z600" t="str">
        <f t="shared" si="46"/>
        <v>IC</v>
      </c>
      <c r="AA600" s="1">
        <f t="shared" si="47"/>
        <v>0.75</v>
      </c>
      <c r="AB600">
        <f t="shared" si="48"/>
        <v>165.37154999999996</v>
      </c>
      <c r="AC600" s="18">
        <f t="shared" si="49"/>
        <v>45536</v>
      </c>
    </row>
    <row r="601" spans="1:29">
      <c r="A601" t="s">
        <v>176</v>
      </c>
      <c r="B601">
        <v>542</v>
      </c>
      <c r="C601">
        <v>1</v>
      </c>
      <c r="D601" s="18">
        <v>45869</v>
      </c>
      <c r="E601" s="18">
        <v>45699</v>
      </c>
      <c r="F601" s="18">
        <v>45795</v>
      </c>
      <c r="G601" t="s">
        <v>45</v>
      </c>
      <c r="H601">
        <v>31</v>
      </c>
      <c r="J601">
        <v>3185.04</v>
      </c>
      <c r="K601" t="s">
        <v>131</v>
      </c>
      <c r="L601">
        <v>2739.1343999999999</v>
      </c>
      <c r="M601">
        <v>3185.04</v>
      </c>
      <c r="N601">
        <v>76.14</v>
      </c>
      <c r="O601">
        <v>65.480400000000003</v>
      </c>
      <c r="P601">
        <v>76.14</v>
      </c>
      <c r="Q601">
        <v>2.3905508251073772E-2</v>
      </c>
      <c r="R601">
        <v>7</v>
      </c>
      <c r="S601">
        <v>2025</v>
      </c>
      <c r="T601">
        <v>2</v>
      </c>
      <c r="U601">
        <v>2025</v>
      </c>
      <c r="V601">
        <v>45840</v>
      </c>
      <c r="W601" t="s">
        <v>154</v>
      </c>
      <c r="X601">
        <v>2025</v>
      </c>
      <c r="Y601" t="str">
        <f t="shared" si="45"/>
        <v>México</v>
      </c>
      <c r="Z601" t="str">
        <f t="shared" si="46"/>
        <v>IC</v>
      </c>
      <c r="AA601" s="1">
        <f t="shared" si="47"/>
        <v>0.75</v>
      </c>
      <c r="AB601">
        <f t="shared" si="48"/>
        <v>16.370100000000001</v>
      </c>
      <c r="AC601" s="18">
        <f t="shared" si="49"/>
        <v>45536</v>
      </c>
    </row>
    <row r="602" spans="1:29">
      <c r="A602" t="s">
        <v>176</v>
      </c>
      <c r="B602">
        <v>544</v>
      </c>
      <c r="C602">
        <v>0</v>
      </c>
      <c r="D602" s="18">
        <v>45870</v>
      </c>
      <c r="E602" s="18">
        <v>45978</v>
      </c>
      <c r="F602" s="18">
        <v>45980</v>
      </c>
      <c r="G602" t="s">
        <v>56</v>
      </c>
      <c r="H602">
        <v>31</v>
      </c>
      <c r="I602" t="s">
        <v>188</v>
      </c>
      <c r="J602">
        <v>38204.58</v>
      </c>
      <c r="K602" t="s">
        <v>178</v>
      </c>
      <c r="L602">
        <v>1833.8198400000001</v>
      </c>
      <c r="M602">
        <v>2139.4564800000003</v>
      </c>
      <c r="N602">
        <v>9704.58</v>
      </c>
      <c r="O602">
        <v>465.81984</v>
      </c>
      <c r="P602">
        <v>543.45648000000006</v>
      </c>
      <c r="Q602">
        <v>0.25401614152020513</v>
      </c>
      <c r="R602">
        <v>8</v>
      </c>
      <c r="S602">
        <v>2025</v>
      </c>
      <c r="T602">
        <v>11</v>
      </c>
      <c r="U602">
        <v>2025</v>
      </c>
      <c r="V602">
        <v>46025</v>
      </c>
      <c r="W602" t="s">
        <v>157</v>
      </c>
      <c r="X602">
        <v>2026</v>
      </c>
      <c r="Y602" t="str">
        <f t="shared" si="45"/>
        <v>México</v>
      </c>
      <c r="Z602" t="str">
        <f t="shared" si="46"/>
        <v>IC</v>
      </c>
      <c r="AA602" s="1">
        <f t="shared" si="47"/>
        <v>0.5</v>
      </c>
      <c r="AB602">
        <f t="shared" si="48"/>
        <v>232.90992</v>
      </c>
      <c r="AC602" s="18">
        <f t="shared" si="49"/>
        <v>45737</v>
      </c>
    </row>
    <row r="603" spans="1:29">
      <c r="A603" t="s">
        <v>176</v>
      </c>
      <c r="B603">
        <v>545</v>
      </c>
      <c r="C603">
        <v>1</v>
      </c>
      <c r="D603" s="18">
        <v>45872</v>
      </c>
      <c r="E603" s="18">
        <v>45695</v>
      </c>
      <c r="F603" s="18">
        <v>45767</v>
      </c>
      <c r="G603" t="s">
        <v>45</v>
      </c>
      <c r="H603">
        <v>32</v>
      </c>
      <c r="J603">
        <v>4522.3100000000004</v>
      </c>
      <c r="K603" t="s">
        <v>131</v>
      </c>
      <c r="L603">
        <v>3889.1866000000005</v>
      </c>
      <c r="M603">
        <v>4522.3100000000004</v>
      </c>
      <c r="N603">
        <v>0</v>
      </c>
      <c r="O603">
        <v>0</v>
      </c>
      <c r="P603">
        <v>0</v>
      </c>
      <c r="Q603">
        <v>0</v>
      </c>
      <c r="R603">
        <v>8</v>
      </c>
      <c r="S603">
        <v>2025</v>
      </c>
      <c r="T603">
        <v>2</v>
      </c>
      <c r="U603">
        <v>2025</v>
      </c>
      <c r="V603">
        <v>45812</v>
      </c>
      <c r="W603" t="s">
        <v>152</v>
      </c>
      <c r="X603">
        <v>2025</v>
      </c>
      <c r="Y603" t="str">
        <f t="shared" si="45"/>
        <v>México</v>
      </c>
      <c r="Z603" t="str">
        <f t="shared" si="46"/>
        <v>IC</v>
      </c>
      <c r="AA603" s="1">
        <f t="shared" si="47"/>
        <v>0.75</v>
      </c>
      <c r="AB603">
        <f t="shared" si="48"/>
        <v>0</v>
      </c>
      <c r="AC603" s="18">
        <f t="shared" si="49"/>
        <v>45536</v>
      </c>
    </row>
    <row r="604" spans="1:29">
      <c r="A604" t="s">
        <v>176</v>
      </c>
      <c r="B604">
        <v>546</v>
      </c>
      <c r="C604">
        <v>1</v>
      </c>
      <c r="D604" s="18">
        <v>45873</v>
      </c>
      <c r="E604" s="18">
        <v>45835</v>
      </c>
      <c r="F604" s="18">
        <v>45875</v>
      </c>
      <c r="G604" t="s">
        <v>45</v>
      </c>
      <c r="H604">
        <v>32</v>
      </c>
      <c r="J604">
        <v>75606</v>
      </c>
      <c r="K604" t="s">
        <v>178</v>
      </c>
      <c r="L604">
        <v>3629.0880000000002</v>
      </c>
      <c r="M604">
        <v>4233.9359999999997</v>
      </c>
      <c r="N604">
        <v>2150</v>
      </c>
      <c r="O604">
        <v>103.2</v>
      </c>
      <c r="P604">
        <v>120.4</v>
      </c>
      <c r="Q604">
        <v>2.8436896542602438E-2</v>
      </c>
      <c r="R604">
        <v>8</v>
      </c>
      <c r="S604">
        <v>2025</v>
      </c>
      <c r="T604">
        <v>6</v>
      </c>
      <c r="U604">
        <v>2025</v>
      </c>
      <c r="V604">
        <v>45920</v>
      </c>
      <c r="W604" t="s">
        <v>153</v>
      </c>
      <c r="X604">
        <v>2025</v>
      </c>
      <c r="Y604" t="str">
        <f t="shared" si="45"/>
        <v>México</v>
      </c>
      <c r="Z604" t="str">
        <f t="shared" si="46"/>
        <v>IC</v>
      </c>
      <c r="AA604" s="1">
        <f t="shared" si="47"/>
        <v>0.75</v>
      </c>
      <c r="AB604">
        <f t="shared" si="48"/>
        <v>25.799999999999997</v>
      </c>
      <c r="AC604" s="18">
        <f t="shared" si="49"/>
        <v>45536</v>
      </c>
    </row>
    <row r="605" spans="1:29">
      <c r="A605" t="s">
        <v>176</v>
      </c>
      <c r="B605">
        <v>547</v>
      </c>
      <c r="C605">
        <v>1</v>
      </c>
      <c r="D605" s="18">
        <v>45873</v>
      </c>
      <c r="E605" s="18">
        <v>45837</v>
      </c>
      <c r="F605" s="18">
        <v>45885</v>
      </c>
      <c r="G605" t="s">
        <v>45</v>
      </c>
      <c r="H605">
        <v>32</v>
      </c>
      <c r="J605">
        <v>4307.1499999999996</v>
      </c>
      <c r="K605" t="s">
        <v>131</v>
      </c>
      <c r="L605">
        <v>3704.1489999999994</v>
      </c>
      <c r="M605">
        <v>4307.1499999999996</v>
      </c>
      <c r="N605">
        <v>742.03</v>
      </c>
      <c r="O605">
        <v>638.14580000000001</v>
      </c>
      <c r="P605">
        <v>742.03</v>
      </c>
      <c r="Q605">
        <v>0.17227865293755734</v>
      </c>
      <c r="R605">
        <v>8</v>
      </c>
      <c r="S605">
        <v>2025</v>
      </c>
      <c r="T605">
        <v>6</v>
      </c>
      <c r="U605">
        <v>2025</v>
      </c>
      <c r="V605">
        <v>45930</v>
      </c>
      <c r="W605" t="s">
        <v>153</v>
      </c>
      <c r="X605">
        <v>2025</v>
      </c>
      <c r="Y605" t="str">
        <f t="shared" si="45"/>
        <v>México</v>
      </c>
      <c r="Z605" t="str">
        <f t="shared" si="46"/>
        <v>IC</v>
      </c>
      <c r="AA605" s="1">
        <f t="shared" si="47"/>
        <v>0.75</v>
      </c>
      <c r="AB605">
        <f t="shared" si="48"/>
        <v>159.53645</v>
      </c>
      <c r="AC605" s="18">
        <f t="shared" si="49"/>
        <v>45536</v>
      </c>
    </row>
    <row r="606" spans="1:29">
      <c r="A606" t="s">
        <v>176</v>
      </c>
      <c r="B606">
        <v>548</v>
      </c>
      <c r="C606">
        <v>0</v>
      </c>
      <c r="D606" s="18">
        <v>45873</v>
      </c>
      <c r="E606" s="18">
        <v>45858</v>
      </c>
      <c r="F606" s="18">
        <v>45865</v>
      </c>
      <c r="G606" t="s">
        <v>45</v>
      </c>
      <c r="H606">
        <v>32</v>
      </c>
      <c r="J606">
        <v>62135</v>
      </c>
      <c r="K606" t="s">
        <v>151</v>
      </c>
      <c r="L606">
        <v>62135</v>
      </c>
      <c r="M606">
        <v>72076.599999999991</v>
      </c>
      <c r="N606">
        <v>6080.3</v>
      </c>
      <c r="O606">
        <v>6080.3</v>
      </c>
      <c r="P606">
        <v>7053.1480000000001</v>
      </c>
      <c r="Q606">
        <v>9.7856280679166338E-2</v>
      </c>
      <c r="R606">
        <v>8</v>
      </c>
      <c r="S606">
        <v>2025</v>
      </c>
      <c r="T606">
        <v>7</v>
      </c>
      <c r="U606">
        <v>2025</v>
      </c>
      <c r="V606">
        <v>45910</v>
      </c>
      <c r="W606" t="s">
        <v>153</v>
      </c>
      <c r="X606">
        <v>2025</v>
      </c>
      <c r="Y606" t="str">
        <f t="shared" si="45"/>
        <v>México</v>
      </c>
      <c r="Z606" t="str">
        <f t="shared" si="46"/>
        <v>IC</v>
      </c>
      <c r="AA606" s="1">
        <f t="shared" si="47"/>
        <v>0.75</v>
      </c>
      <c r="AB606">
        <f t="shared" si="48"/>
        <v>1520.0749999999998</v>
      </c>
      <c r="AC606" s="18">
        <f t="shared" si="49"/>
        <v>45536</v>
      </c>
    </row>
    <row r="607" spans="1:29">
      <c r="A607" t="s">
        <v>176</v>
      </c>
      <c r="B607">
        <v>549</v>
      </c>
      <c r="C607">
        <v>0</v>
      </c>
      <c r="D607" s="18">
        <v>45873</v>
      </c>
      <c r="E607" s="18">
        <v>45855</v>
      </c>
      <c r="F607" s="18">
        <v>45858</v>
      </c>
      <c r="G607" t="s">
        <v>45</v>
      </c>
      <c r="H607">
        <v>32</v>
      </c>
      <c r="J607">
        <v>32910</v>
      </c>
      <c r="K607" t="s">
        <v>187</v>
      </c>
      <c r="L607">
        <v>35213.700000000004</v>
      </c>
      <c r="M607">
        <v>41137.5</v>
      </c>
      <c r="N607">
        <v>3291</v>
      </c>
      <c r="O607">
        <v>3521.3700000000003</v>
      </c>
      <c r="P607">
        <v>4113.75</v>
      </c>
      <c r="Q607">
        <v>9.9999999999999992E-2</v>
      </c>
      <c r="R607">
        <v>8</v>
      </c>
      <c r="S607">
        <v>2025</v>
      </c>
      <c r="T607">
        <v>7</v>
      </c>
      <c r="U607">
        <v>2025</v>
      </c>
      <c r="V607">
        <v>45903</v>
      </c>
      <c r="W607" t="s">
        <v>153</v>
      </c>
      <c r="X607">
        <v>2025</v>
      </c>
      <c r="Y607" t="str">
        <f t="shared" si="45"/>
        <v>México</v>
      </c>
      <c r="Z607" t="str">
        <f t="shared" si="46"/>
        <v>IC</v>
      </c>
      <c r="AA607" s="1">
        <f t="shared" si="47"/>
        <v>0.75</v>
      </c>
      <c r="AB607">
        <f t="shared" si="48"/>
        <v>880.3425000000002</v>
      </c>
      <c r="AC607" s="18">
        <f t="shared" si="49"/>
        <v>45536</v>
      </c>
    </row>
    <row r="608" spans="1:29">
      <c r="A608" t="s">
        <v>176</v>
      </c>
      <c r="B608">
        <v>550</v>
      </c>
      <c r="C608">
        <v>1</v>
      </c>
      <c r="D608" s="18">
        <v>45873</v>
      </c>
      <c r="E608" s="18">
        <v>45843</v>
      </c>
      <c r="F608" s="18">
        <v>45877</v>
      </c>
      <c r="G608" t="s">
        <v>45</v>
      </c>
      <c r="H608">
        <v>32</v>
      </c>
      <c r="J608">
        <v>43995.07</v>
      </c>
      <c r="K608" t="s">
        <v>131</v>
      </c>
      <c r="L608">
        <v>37835.760199999997</v>
      </c>
      <c r="M608">
        <v>43995.07</v>
      </c>
      <c r="N608">
        <v>3348.9</v>
      </c>
      <c r="O608">
        <v>2880.0540000000001</v>
      </c>
      <c r="P608">
        <v>3348.9</v>
      </c>
      <c r="Q608">
        <v>7.6119892524321484E-2</v>
      </c>
      <c r="R608">
        <v>8</v>
      </c>
      <c r="S608">
        <v>2025</v>
      </c>
      <c r="T608">
        <v>7</v>
      </c>
      <c r="U608">
        <v>2025</v>
      </c>
      <c r="V608">
        <v>45922</v>
      </c>
      <c r="W608" t="s">
        <v>153</v>
      </c>
      <c r="X608">
        <v>2025</v>
      </c>
      <c r="Y608" t="str">
        <f t="shared" si="45"/>
        <v>México</v>
      </c>
      <c r="Z608" t="str">
        <f t="shared" si="46"/>
        <v>IC</v>
      </c>
      <c r="AA608" s="1">
        <f t="shared" si="47"/>
        <v>0.75</v>
      </c>
      <c r="AB608">
        <f t="shared" si="48"/>
        <v>720.01350000000002</v>
      </c>
      <c r="AC608" s="18">
        <f t="shared" si="49"/>
        <v>45536</v>
      </c>
    </row>
    <row r="609" spans="1:29">
      <c r="A609" t="s">
        <v>176</v>
      </c>
      <c r="B609">
        <v>551</v>
      </c>
      <c r="C609">
        <v>0</v>
      </c>
      <c r="D609" s="18">
        <v>45873</v>
      </c>
      <c r="E609" s="18">
        <v>45887</v>
      </c>
      <c r="F609" s="18">
        <v>45892</v>
      </c>
      <c r="G609" t="s">
        <v>54</v>
      </c>
      <c r="H609">
        <v>32</v>
      </c>
      <c r="J609">
        <v>51806.6</v>
      </c>
      <c r="K609" t="s">
        <v>178</v>
      </c>
      <c r="L609">
        <v>2486.7168000000001</v>
      </c>
      <c r="M609">
        <v>2901.1696000000002</v>
      </c>
      <c r="N609">
        <v>1328.6</v>
      </c>
      <c r="O609">
        <v>63.772799999999997</v>
      </c>
      <c r="P609">
        <v>74.401600000000002</v>
      </c>
      <c r="Q609">
        <v>2.5645381090440213E-2</v>
      </c>
      <c r="R609">
        <v>8</v>
      </c>
      <c r="S609">
        <v>2025</v>
      </c>
      <c r="T609">
        <v>8</v>
      </c>
      <c r="U609">
        <v>2025</v>
      </c>
      <c r="V609">
        <v>45937</v>
      </c>
      <c r="W609" t="s">
        <v>161</v>
      </c>
      <c r="X609">
        <v>2025</v>
      </c>
      <c r="Y609" t="str">
        <f t="shared" si="45"/>
        <v>México</v>
      </c>
      <c r="Z609" t="str">
        <f t="shared" si="46"/>
        <v>Retail</v>
      </c>
      <c r="AA609" s="1">
        <f t="shared" si="47"/>
        <v>0.05</v>
      </c>
      <c r="AB609">
        <f t="shared" si="48"/>
        <v>60.584159999999997</v>
      </c>
      <c r="AC609" s="18">
        <f t="shared" si="49"/>
        <v>45595</v>
      </c>
    </row>
    <row r="610" spans="1:29">
      <c r="A610" t="s">
        <v>176</v>
      </c>
      <c r="B610">
        <v>552</v>
      </c>
      <c r="C610">
        <v>0</v>
      </c>
      <c r="D610" s="18">
        <v>45874</v>
      </c>
      <c r="E610" s="18">
        <v>45876</v>
      </c>
      <c r="F610" s="18">
        <v>46026</v>
      </c>
      <c r="G610" t="s">
        <v>38</v>
      </c>
      <c r="H610">
        <v>32</v>
      </c>
      <c r="I610" t="s">
        <v>197</v>
      </c>
      <c r="J610">
        <v>39469.199999999997</v>
      </c>
      <c r="K610" t="s">
        <v>131</v>
      </c>
      <c r="L610">
        <v>33943.511999999995</v>
      </c>
      <c r="M610">
        <v>39469.199999999997</v>
      </c>
      <c r="N610">
        <v>4288</v>
      </c>
      <c r="O610">
        <v>3687.68</v>
      </c>
      <c r="P610">
        <v>4288</v>
      </c>
      <c r="Q610">
        <v>0.10864167502761649</v>
      </c>
      <c r="R610">
        <v>8</v>
      </c>
      <c r="S610">
        <v>2025</v>
      </c>
      <c r="T610">
        <v>8</v>
      </c>
      <c r="U610">
        <v>2025</v>
      </c>
      <c r="V610">
        <v>46071</v>
      </c>
      <c r="W610" t="s">
        <v>164</v>
      </c>
      <c r="X610">
        <v>2026</v>
      </c>
      <c r="Y610" t="str">
        <f t="shared" si="45"/>
        <v>México</v>
      </c>
      <c r="Z610" t="str">
        <f t="shared" si="46"/>
        <v>IC</v>
      </c>
      <c r="AA610" s="1">
        <f t="shared" si="47"/>
        <v>0.6</v>
      </c>
      <c r="AB610">
        <f t="shared" si="48"/>
        <v>1475.0720000000001</v>
      </c>
      <c r="AC610" s="18">
        <f t="shared" si="49"/>
        <v>45740</v>
      </c>
    </row>
    <row r="611" spans="1:29">
      <c r="A611" t="s">
        <v>176</v>
      </c>
      <c r="B611">
        <v>553</v>
      </c>
      <c r="C611">
        <v>0</v>
      </c>
      <c r="D611" s="18">
        <v>45874</v>
      </c>
      <c r="E611" s="18">
        <v>45903</v>
      </c>
      <c r="F611" s="18">
        <v>45910</v>
      </c>
      <c r="G611" t="s">
        <v>43</v>
      </c>
      <c r="H611">
        <v>32</v>
      </c>
      <c r="J611">
        <v>77583</v>
      </c>
      <c r="K611" t="s">
        <v>151</v>
      </c>
      <c r="L611">
        <v>77583</v>
      </c>
      <c r="M611">
        <v>89996.28</v>
      </c>
      <c r="N611">
        <v>7809.64</v>
      </c>
      <c r="O611">
        <v>7809.64</v>
      </c>
      <c r="P611">
        <v>9059.1823999999997</v>
      </c>
      <c r="Q611">
        <v>0.10066174290759575</v>
      </c>
      <c r="R611">
        <v>8</v>
      </c>
      <c r="S611">
        <v>2025</v>
      </c>
      <c r="T611">
        <v>9</v>
      </c>
      <c r="U611">
        <v>2025</v>
      </c>
      <c r="V611">
        <v>45955</v>
      </c>
      <c r="W611" t="s">
        <v>161</v>
      </c>
      <c r="X611">
        <v>2025</v>
      </c>
      <c r="Y611" t="str">
        <f t="shared" si="45"/>
        <v>México</v>
      </c>
      <c r="Z611" t="str">
        <f t="shared" si="46"/>
        <v>IC</v>
      </c>
      <c r="AA611" s="1">
        <f t="shared" si="47"/>
        <v>0.5</v>
      </c>
      <c r="AB611">
        <f t="shared" si="48"/>
        <v>3904.82</v>
      </c>
      <c r="AC611" s="18">
        <f t="shared" si="49"/>
        <v>45624</v>
      </c>
    </row>
    <row r="612" spans="1:29">
      <c r="A612" t="s">
        <v>176</v>
      </c>
      <c r="B612">
        <v>554</v>
      </c>
      <c r="C612">
        <v>1</v>
      </c>
      <c r="D612" s="18">
        <v>45874</v>
      </c>
      <c r="E612" s="18">
        <v>45871</v>
      </c>
      <c r="F612" s="18">
        <v>45872</v>
      </c>
      <c r="G612" t="s">
        <v>44</v>
      </c>
      <c r="H612">
        <v>32</v>
      </c>
      <c r="J612">
        <v>1613.45</v>
      </c>
      <c r="K612" t="s">
        <v>131</v>
      </c>
      <c r="L612">
        <v>1387.567</v>
      </c>
      <c r="M612">
        <v>1613.45</v>
      </c>
      <c r="N612">
        <v>137.9</v>
      </c>
      <c r="O612">
        <v>118.59400000000001</v>
      </c>
      <c r="P612">
        <v>137.9</v>
      </c>
      <c r="Q612">
        <v>8.5469026000185938E-2</v>
      </c>
      <c r="R612">
        <v>8</v>
      </c>
      <c r="S612">
        <v>2025</v>
      </c>
      <c r="T612">
        <v>8</v>
      </c>
      <c r="U612">
        <v>2025</v>
      </c>
      <c r="V612">
        <v>45917</v>
      </c>
      <c r="W612" t="s">
        <v>153</v>
      </c>
      <c r="X612">
        <v>2025</v>
      </c>
      <c r="Y612" t="str">
        <f t="shared" si="45"/>
        <v>México</v>
      </c>
      <c r="Z612" t="str">
        <f t="shared" si="46"/>
        <v>IC</v>
      </c>
      <c r="AA612" s="1">
        <f t="shared" si="47"/>
        <v>0.5</v>
      </c>
      <c r="AB612">
        <f t="shared" si="48"/>
        <v>59.297000000000004</v>
      </c>
      <c r="AC612" s="18">
        <f t="shared" si="49"/>
        <v>45677</v>
      </c>
    </row>
    <row r="613" spans="1:29">
      <c r="A613" t="s">
        <v>176</v>
      </c>
      <c r="B613">
        <v>555</v>
      </c>
      <c r="C613">
        <v>1</v>
      </c>
      <c r="D613" s="18">
        <v>45874</v>
      </c>
      <c r="E613" s="18">
        <v>45878</v>
      </c>
      <c r="F613" s="18">
        <v>45884</v>
      </c>
      <c r="G613" t="s">
        <v>49</v>
      </c>
      <c r="H613">
        <v>32</v>
      </c>
      <c r="J613">
        <v>5682</v>
      </c>
      <c r="K613" t="s">
        <v>131</v>
      </c>
      <c r="L613">
        <v>4886.5199999999995</v>
      </c>
      <c r="M613">
        <v>5682</v>
      </c>
      <c r="N613">
        <v>534.11</v>
      </c>
      <c r="O613">
        <v>459.33460000000002</v>
      </c>
      <c r="P613">
        <v>534.11</v>
      </c>
      <c r="Q613">
        <v>9.400035198873638E-2</v>
      </c>
      <c r="R613">
        <v>8</v>
      </c>
      <c r="S613">
        <v>2025</v>
      </c>
      <c r="T613">
        <v>8</v>
      </c>
      <c r="U613">
        <v>2025</v>
      </c>
      <c r="V613">
        <v>45929</v>
      </c>
      <c r="W613" t="s">
        <v>153</v>
      </c>
      <c r="X613">
        <v>2025</v>
      </c>
      <c r="Y613" t="str">
        <f t="shared" si="45"/>
        <v>México</v>
      </c>
      <c r="Z613" t="str">
        <f t="shared" si="46"/>
        <v>Retail</v>
      </c>
      <c r="AA613" s="1">
        <f t="shared" si="47"/>
        <v>0</v>
      </c>
      <c r="AB613">
        <f t="shared" si="48"/>
        <v>459.33460000000002</v>
      </c>
      <c r="AC613" s="18">
        <f t="shared" si="49"/>
        <v>45552</v>
      </c>
    </row>
    <row r="614" spans="1:29">
      <c r="A614" t="s">
        <v>176</v>
      </c>
      <c r="B614">
        <v>556</v>
      </c>
      <c r="C614">
        <v>1</v>
      </c>
      <c r="D614" s="18">
        <v>45874</v>
      </c>
      <c r="E614" s="18">
        <v>45874</v>
      </c>
      <c r="F614" s="18">
        <v>45874</v>
      </c>
      <c r="G614" t="s">
        <v>49</v>
      </c>
      <c r="H614">
        <v>32</v>
      </c>
      <c r="J614">
        <v>13220.5</v>
      </c>
      <c r="K614" t="s">
        <v>131</v>
      </c>
      <c r="L614">
        <v>11369.63</v>
      </c>
      <c r="M614">
        <v>13220.5</v>
      </c>
      <c r="N614">
        <v>609.14</v>
      </c>
      <c r="O614">
        <v>523.86040000000003</v>
      </c>
      <c r="P614">
        <v>609.14</v>
      </c>
      <c r="Q614">
        <v>4.6075413184070199E-2</v>
      </c>
      <c r="R614">
        <v>8</v>
      </c>
      <c r="S614">
        <v>2025</v>
      </c>
      <c r="T614">
        <v>8</v>
      </c>
      <c r="U614">
        <v>2025</v>
      </c>
      <c r="V614">
        <v>45919</v>
      </c>
      <c r="W614" t="s">
        <v>153</v>
      </c>
      <c r="X614">
        <v>2025</v>
      </c>
      <c r="Y614" t="str">
        <f t="shared" si="45"/>
        <v>México</v>
      </c>
      <c r="Z614" t="str">
        <f t="shared" si="46"/>
        <v>Retail</v>
      </c>
      <c r="AA614" s="1">
        <f t="shared" si="47"/>
        <v>0</v>
      </c>
      <c r="AB614">
        <f t="shared" si="48"/>
        <v>523.86040000000003</v>
      </c>
      <c r="AC614" s="18">
        <f t="shared" si="49"/>
        <v>45552</v>
      </c>
    </row>
    <row r="615" spans="1:29">
      <c r="A615" t="s">
        <v>176</v>
      </c>
      <c r="B615">
        <v>557</v>
      </c>
      <c r="C615">
        <v>1</v>
      </c>
      <c r="D615" s="18">
        <v>45874</v>
      </c>
      <c r="E615" s="18">
        <v>45779</v>
      </c>
      <c r="F615" s="18">
        <v>45855</v>
      </c>
      <c r="G615" t="s">
        <v>45</v>
      </c>
      <c r="H615">
        <v>32</v>
      </c>
      <c r="J615">
        <v>8329.19</v>
      </c>
      <c r="K615" t="s">
        <v>131</v>
      </c>
      <c r="L615">
        <v>7163.1034</v>
      </c>
      <c r="M615">
        <v>8329.19</v>
      </c>
      <c r="N615">
        <v>761.59</v>
      </c>
      <c r="O615">
        <v>654.9674</v>
      </c>
      <c r="P615">
        <v>761.59</v>
      </c>
      <c r="Q615">
        <v>9.1436262109520855E-2</v>
      </c>
      <c r="R615">
        <v>8</v>
      </c>
      <c r="S615">
        <v>2025</v>
      </c>
      <c r="T615">
        <v>5</v>
      </c>
      <c r="U615">
        <v>2025</v>
      </c>
      <c r="V615">
        <v>45900</v>
      </c>
      <c r="W615" t="s">
        <v>160</v>
      </c>
      <c r="X615">
        <v>2025</v>
      </c>
      <c r="Y615" t="str">
        <f t="shared" si="45"/>
        <v>México</v>
      </c>
      <c r="Z615" t="str">
        <f t="shared" si="46"/>
        <v>IC</v>
      </c>
      <c r="AA615" s="1">
        <f t="shared" si="47"/>
        <v>0.75</v>
      </c>
      <c r="AB615">
        <f t="shared" si="48"/>
        <v>163.74185</v>
      </c>
      <c r="AC615" s="18">
        <f t="shared" si="49"/>
        <v>45536</v>
      </c>
    </row>
    <row r="616" spans="1:29">
      <c r="A616" t="s">
        <v>176</v>
      </c>
      <c r="B616">
        <v>558</v>
      </c>
      <c r="C616">
        <v>1</v>
      </c>
      <c r="D616" s="18">
        <v>45875</v>
      </c>
      <c r="E616" s="18">
        <v>45861</v>
      </c>
      <c r="F616" s="18">
        <v>45881</v>
      </c>
      <c r="G616" t="s">
        <v>49</v>
      </c>
      <c r="H616">
        <v>32</v>
      </c>
      <c r="I616" t="s">
        <v>182</v>
      </c>
      <c r="J616">
        <v>16034.17</v>
      </c>
      <c r="K616" t="s">
        <v>131</v>
      </c>
      <c r="L616">
        <v>13789.386199999999</v>
      </c>
      <c r="M616">
        <v>16034.17</v>
      </c>
      <c r="N616">
        <v>1559.84</v>
      </c>
      <c r="O616">
        <v>1341.4623999999999</v>
      </c>
      <c r="P616">
        <v>1559.84</v>
      </c>
      <c r="Q616">
        <v>9.7282241612755754E-2</v>
      </c>
      <c r="R616">
        <v>8</v>
      </c>
      <c r="S616">
        <v>2025</v>
      </c>
      <c r="T616">
        <v>7</v>
      </c>
      <c r="U616">
        <v>2025</v>
      </c>
      <c r="V616">
        <v>45926</v>
      </c>
      <c r="W616" t="s">
        <v>153</v>
      </c>
      <c r="X616">
        <v>2025</v>
      </c>
      <c r="Y616" t="str">
        <f t="shared" si="45"/>
        <v>México</v>
      </c>
      <c r="Z616" t="str">
        <f t="shared" si="46"/>
        <v>Retail</v>
      </c>
      <c r="AA616" s="1">
        <f t="shared" si="47"/>
        <v>0</v>
      </c>
      <c r="AB616">
        <f t="shared" si="48"/>
        <v>1341.4623999999999</v>
      </c>
      <c r="AC616" s="18">
        <f t="shared" si="49"/>
        <v>45552</v>
      </c>
    </row>
    <row r="617" spans="1:29">
      <c r="A617" t="s">
        <v>176</v>
      </c>
      <c r="B617">
        <v>559</v>
      </c>
      <c r="C617">
        <v>0</v>
      </c>
      <c r="D617" s="18">
        <v>45875</v>
      </c>
      <c r="E617" s="18">
        <v>45912</v>
      </c>
      <c r="F617" s="18">
        <v>45916</v>
      </c>
      <c r="G617" t="s">
        <v>52</v>
      </c>
      <c r="H617">
        <v>32</v>
      </c>
      <c r="I617" t="s">
        <v>177</v>
      </c>
      <c r="J617">
        <v>1725.06</v>
      </c>
      <c r="K617" t="s">
        <v>131</v>
      </c>
      <c r="L617">
        <v>1483.5516</v>
      </c>
      <c r="M617">
        <v>1725.06</v>
      </c>
      <c r="N617">
        <v>70</v>
      </c>
      <c r="O617">
        <v>60.199999999999996</v>
      </c>
      <c r="P617">
        <v>70</v>
      </c>
      <c r="Q617">
        <v>4.0578298725841414E-2</v>
      </c>
      <c r="R617">
        <v>8</v>
      </c>
      <c r="S617">
        <v>2025</v>
      </c>
      <c r="T617">
        <v>9</v>
      </c>
      <c r="U617">
        <v>2025</v>
      </c>
      <c r="V617">
        <v>45961</v>
      </c>
      <c r="W617" t="s">
        <v>161</v>
      </c>
      <c r="X617">
        <v>2025</v>
      </c>
      <c r="Y617" t="str">
        <f t="shared" si="45"/>
        <v>México</v>
      </c>
      <c r="Z617" t="str">
        <f t="shared" si="46"/>
        <v>Retail</v>
      </c>
      <c r="AA617" s="1">
        <f t="shared" si="47"/>
        <v>0</v>
      </c>
      <c r="AB617">
        <f t="shared" si="48"/>
        <v>60.199999999999996</v>
      </c>
      <c r="AC617" s="18">
        <f t="shared" si="49"/>
        <v>45845</v>
      </c>
    </row>
    <row r="618" spans="1:29">
      <c r="A618" t="s">
        <v>176</v>
      </c>
      <c r="B618">
        <v>560</v>
      </c>
      <c r="C618">
        <v>0</v>
      </c>
      <c r="D618" s="18">
        <v>45875</v>
      </c>
      <c r="E618" s="18">
        <v>45885</v>
      </c>
      <c r="F618" s="18">
        <v>45887</v>
      </c>
      <c r="G618" t="s">
        <v>52</v>
      </c>
      <c r="H618">
        <v>32</v>
      </c>
      <c r="I618" t="s">
        <v>177</v>
      </c>
      <c r="J618">
        <v>1725</v>
      </c>
      <c r="K618" t="s">
        <v>163</v>
      </c>
      <c r="L618">
        <v>1983.7499999999998</v>
      </c>
      <c r="M618">
        <v>2311.5</v>
      </c>
      <c r="N618">
        <v>138</v>
      </c>
      <c r="O618">
        <v>158.69999999999999</v>
      </c>
      <c r="P618">
        <v>184.92000000000002</v>
      </c>
      <c r="Q618">
        <v>0.08</v>
      </c>
      <c r="R618">
        <v>8</v>
      </c>
      <c r="S618">
        <v>2025</v>
      </c>
      <c r="T618">
        <v>8</v>
      </c>
      <c r="U618">
        <v>2025</v>
      </c>
      <c r="V618">
        <v>45932</v>
      </c>
      <c r="W618" t="s">
        <v>161</v>
      </c>
      <c r="X618">
        <v>2025</v>
      </c>
      <c r="Y618" t="str">
        <f t="shared" si="45"/>
        <v>México</v>
      </c>
      <c r="Z618" t="str">
        <f t="shared" si="46"/>
        <v>Retail</v>
      </c>
      <c r="AA618" s="1">
        <f t="shared" si="47"/>
        <v>0</v>
      </c>
      <c r="AB618">
        <f t="shared" si="48"/>
        <v>158.69999999999999</v>
      </c>
      <c r="AC618" s="18">
        <f t="shared" si="49"/>
        <v>45845</v>
      </c>
    </row>
    <row r="619" spans="1:29">
      <c r="A619" t="s">
        <v>176</v>
      </c>
      <c r="B619">
        <v>561</v>
      </c>
      <c r="C619">
        <v>0</v>
      </c>
      <c r="D619" s="18">
        <v>45875</v>
      </c>
      <c r="E619" s="18">
        <v>45931</v>
      </c>
      <c r="F619" s="18">
        <v>45946</v>
      </c>
      <c r="G619" t="s">
        <v>54</v>
      </c>
      <c r="H619">
        <v>32</v>
      </c>
      <c r="I619" t="s">
        <v>198</v>
      </c>
      <c r="J619">
        <v>145386.9</v>
      </c>
      <c r="K619" t="s">
        <v>178</v>
      </c>
      <c r="L619">
        <v>6978.5712000000003</v>
      </c>
      <c r="M619">
        <v>8141.6664000000001</v>
      </c>
      <c r="N619">
        <v>5006.95</v>
      </c>
      <c r="O619">
        <v>240.33359999999999</v>
      </c>
      <c r="P619">
        <v>280.38920000000002</v>
      </c>
      <c r="Q619">
        <v>3.4438797443235941E-2</v>
      </c>
      <c r="R619">
        <v>8</v>
      </c>
      <c r="S619">
        <v>2025</v>
      </c>
      <c r="T619">
        <v>10</v>
      </c>
      <c r="U619">
        <v>2025</v>
      </c>
      <c r="V619">
        <v>45991</v>
      </c>
      <c r="W619" t="s">
        <v>159</v>
      </c>
      <c r="X619">
        <v>2025</v>
      </c>
      <c r="Y619" t="str">
        <f t="shared" si="45"/>
        <v>México</v>
      </c>
      <c r="Z619" t="str">
        <f t="shared" si="46"/>
        <v>Retail</v>
      </c>
      <c r="AA619" s="1">
        <f t="shared" si="47"/>
        <v>0.05</v>
      </c>
      <c r="AB619">
        <f t="shared" si="48"/>
        <v>228.31691999999998</v>
      </c>
      <c r="AC619" s="18">
        <f t="shared" si="49"/>
        <v>45595</v>
      </c>
    </row>
    <row r="620" spans="1:29">
      <c r="A620" t="s">
        <v>176</v>
      </c>
      <c r="B620">
        <v>562</v>
      </c>
      <c r="C620">
        <v>1</v>
      </c>
      <c r="D620" s="18">
        <v>45877</v>
      </c>
      <c r="E620" s="18">
        <v>45891</v>
      </c>
      <c r="F620" s="18">
        <v>45892</v>
      </c>
      <c r="G620" t="s">
        <v>52</v>
      </c>
      <c r="H620">
        <v>32</v>
      </c>
      <c r="I620" t="s">
        <v>177</v>
      </c>
      <c r="J620">
        <v>2837.24</v>
      </c>
      <c r="K620" t="s">
        <v>131</v>
      </c>
      <c r="L620">
        <v>2440.0263999999997</v>
      </c>
      <c r="M620">
        <v>2837.24</v>
      </c>
      <c r="N620">
        <v>345.45</v>
      </c>
      <c r="O620">
        <v>297.08699999999999</v>
      </c>
      <c r="P620">
        <v>345.45</v>
      </c>
      <c r="Q620">
        <v>0.12175564985690319</v>
      </c>
      <c r="R620">
        <v>8</v>
      </c>
      <c r="S620">
        <v>2025</v>
      </c>
      <c r="T620">
        <v>8</v>
      </c>
      <c r="U620">
        <v>2025</v>
      </c>
      <c r="V620">
        <v>45937</v>
      </c>
      <c r="W620" t="s">
        <v>161</v>
      </c>
      <c r="X620">
        <v>2025</v>
      </c>
      <c r="Y620" t="str">
        <f t="shared" si="45"/>
        <v>México</v>
      </c>
      <c r="Z620" t="str">
        <f t="shared" si="46"/>
        <v>Retail</v>
      </c>
      <c r="AA620" s="1">
        <f t="shared" si="47"/>
        <v>0</v>
      </c>
      <c r="AB620">
        <f t="shared" si="48"/>
        <v>297.08699999999999</v>
      </c>
      <c r="AC620" s="18">
        <f t="shared" si="49"/>
        <v>45845</v>
      </c>
    </row>
    <row r="621" spans="1:29">
      <c r="A621" t="s">
        <v>176</v>
      </c>
      <c r="B621">
        <v>563</v>
      </c>
      <c r="C621">
        <v>0</v>
      </c>
      <c r="D621" s="18">
        <v>45877</v>
      </c>
      <c r="E621" s="18">
        <v>45926</v>
      </c>
      <c r="F621" s="18">
        <v>45928</v>
      </c>
      <c r="G621" t="s">
        <v>52</v>
      </c>
      <c r="H621">
        <v>32</v>
      </c>
      <c r="I621" t="s">
        <v>177</v>
      </c>
      <c r="J621">
        <v>8838.56</v>
      </c>
      <c r="K621" t="s">
        <v>131</v>
      </c>
      <c r="L621">
        <v>7601.1615999999995</v>
      </c>
      <c r="M621">
        <v>8838.56</v>
      </c>
      <c r="N621">
        <v>759</v>
      </c>
      <c r="O621">
        <v>652.74</v>
      </c>
      <c r="P621">
        <v>759</v>
      </c>
      <c r="Q621">
        <v>8.5873716985572321E-2</v>
      </c>
      <c r="R621">
        <v>8</v>
      </c>
      <c r="S621">
        <v>2025</v>
      </c>
      <c r="T621">
        <v>9</v>
      </c>
      <c r="U621">
        <v>2025</v>
      </c>
      <c r="V621">
        <v>45973</v>
      </c>
      <c r="W621" t="s">
        <v>159</v>
      </c>
      <c r="X621">
        <v>2025</v>
      </c>
      <c r="Y621" t="str">
        <f t="shared" si="45"/>
        <v>México</v>
      </c>
      <c r="Z621" t="str">
        <f t="shared" si="46"/>
        <v>Retail</v>
      </c>
      <c r="AA621" s="1">
        <f t="shared" si="47"/>
        <v>0</v>
      </c>
      <c r="AB621">
        <f t="shared" si="48"/>
        <v>652.74</v>
      </c>
      <c r="AC621" s="18">
        <f t="shared" si="49"/>
        <v>45845</v>
      </c>
    </row>
    <row r="622" spans="1:29">
      <c r="A622" t="s">
        <v>176</v>
      </c>
      <c r="B622">
        <v>564</v>
      </c>
      <c r="C622">
        <v>0</v>
      </c>
      <c r="D622" s="18">
        <v>45877</v>
      </c>
      <c r="E622" s="18">
        <v>45936</v>
      </c>
      <c r="F622" s="18">
        <v>46067</v>
      </c>
      <c r="G622" t="s">
        <v>45</v>
      </c>
      <c r="H622">
        <v>32</v>
      </c>
      <c r="J622">
        <v>100779.49</v>
      </c>
      <c r="K622" t="s">
        <v>131</v>
      </c>
      <c r="L622">
        <v>86670.361400000009</v>
      </c>
      <c r="M622">
        <v>100779.49</v>
      </c>
      <c r="N622">
        <v>4325.25</v>
      </c>
      <c r="O622">
        <v>3719.7150000000001</v>
      </c>
      <c r="P622">
        <v>4325.25</v>
      </c>
      <c r="Q622">
        <v>4.2917958802927064E-2</v>
      </c>
      <c r="R622">
        <v>8</v>
      </c>
      <c r="S622">
        <v>2025</v>
      </c>
      <c r="T622">
        <v>10</v>
      </c>
      <c r="U622">
        <v>2025</v>
      </c>
      <c r="V622">
        <v>46112</v>
      </c>
      <c r="W622" t="s">
        <v>150</v>
      </c>
      <c r="X622">
        <v>2026</v>
      </c>
      <c r="Y622" t="str">
        <f t="shared" si="45"/>
        <v>México</v>
      </c>
      <c r="Z622" t="str">
        <f t="shared" si="46"/>
        <v>IC</v>
      </c>
      <c r="AA622" s="1">
        <f t="shared" si="47"/>
        <v>0.75</v>
      </c>
      <c r="AB622">
        <f t="shared" si="48"/>
        <v>929.92875000000004</v>
      </c>
      <c r="AC622" s="18">
        <f t="shared" si="49"/>
        <v>45536</v>
      </c>
    </row>
    <row r="623" spans="1:29">
      <c r="A623" t="s">
        <v>176</v>
      </c>
      <c r="B623">
        <v>565</v>
      </c>
      <c r="C623">
        <v>0</v>
      </c>
      <c r="D623" s="18">
        <v>45880</v>
      </c>
      <c r="E623" s="18">
        <v>45954</v>
      </c>
      <c r="F623" s="18">
        <v>45958</v>
      </c>
      <c r="G623" t="s">
        <v>49</v>
      </c>
      <c r="H623">
        <v>33</v>
      </c>
      <c r="J623">
        <v>1896.82</v>
      </c>
      <c r="K623" t="s">
        <v>131</v>
      </c>
      <c r="L623">
        <v>1631.2651999999998</v>
      </c>
      <c r="M623">
        <v>1896.82</v>
      </c>
      <c r="N623">
        <v>70</v>
      </c>
      <c r="O623">
        <v>60.199999999999996</v>
      </c>
      <c r="P623">
        <v>70</v>
      </c>
      <c r="Q623">
        <v>3.6903870688837111E-2</v>
      </c>
      <c r="R623">
        <v>8</v>
      </c>
      <c r="S623">
        <v>2025</v>
      </c>
      <c r="T623">
        <v>10</v>
      </c>
      <c r="U623">
        <v>2025</v>
      </c>
      <c r="V623">
        <v>46003</v>
      </c>
      <c r="W623" t="s">
        <v>132</v>
      </c>
      <c r="X623">
        <v>2025</v>
      </c>
      <c r="Y623" t="str">
        <f t="shared" si="45"/>
        <v>México</v>
      </c>
      <c r="Z623" t="str">
        <f t="shared" si="46"/>
        <v>Retail</v>
      </c>
      <c r="AA623" s="1">
        <f t="shared" si="47"/>
        <v>0</v>
      </c>
      <c r="AB623">
        <f t="shared" si="48"/>
        <v>60.199999999999996</v>
      </c>
      <c r="AC623" s="18">
        <f t="shared" si="49"/>
        <v>45552</v>
      </c>
    </row>
    <row r="624" spans="1:29">
      <c r="A624" t="s">
        <v>176</v>
      </c>
      <c r="B624">
        <v>566</v>
      </c>
      <c r="C624">
        <v>0</v>
      </c>
      <c r="D624" s="18">
        <v>45880</v>
      </c>
      <c r="E624" s="18">
        <v>45937</v>
      </c>
      <c r="F624" s="18">
        <v>45954</v>
      </c>
      <c r="G624" t="s">
        <v>40</v>
      </c>
      <c r="H624">
        <v>33</v>
      </c>
      <c r="I624" t="s">
        <v>177</v>
      </c>
      <c r="J624">
        <v>519094.96</v>
      </c>
      <c r="K624" t="s">
        <v>178</v>
      </c>
      <c r="L624">
        <v>24916.558080000003</v>
      </c>
      <c r="M624">
        <v>29069.317760000002</v>
      </c>
      <c r="N624">
        <v>91497.33</v>
      </c>
      <c r="O624">
        <v>4391.8718399999998</v>
      </c>
      <c r="P624">
        <v>5123.8504800000001</v>
      </c>
      <c r="Q624">
        <v>0.17626318313705067</v>
      </c>
      <c r="R624">
        <v>8</v>
      </c>
      <c r="S624">
        <v>2025</v>
      </c>
      <c r="T624">
        <v>10</v>
      </c>
      <c r="U624">
        <v>2025</v>
      </c>
      <c r="V624">
        <v>45999</v>
      </c>
      <c r="W624" t="s">
        <v>132</v>
      </c>
      <c r="X624">
        <v>2025</v>
      </c>
      <c r="Y624" t="str">
        <f t="shared" si="45"/>
        <v>México</v>
      </c>
      <c r="Z624" t="str">
        <f t="shared" si="46"/>
        <v>IC</v>
      </c>
      <c r="AA624" s="1">
        <f t="shared" si="47"/>
        <v>0.5</v>
      </c>
      <c r="AB624">
        <f t="shared" si="48"/>
        <v>2195.9359199999999</v>
      </c>
      <c r="AC624" s="18">
        <f t="shared" si="49"/>
        <v>45705</v>
      </c>
    </row>
    <row r="625" spans="1:29">
      <c r="A625" t="s">
        <v>176</v>
      </c>
      <c r="B625">
        <v>567</v>
      </c>
      <c r="C625">
        <v>0</v>
      </c>
      <c r="D625" s="18">
        <v>45881</v>
      </c>
      <c r="E625" s="18">
        <v>45891</v>
      </c>
      <c r="F625" s="18">
        <v>45894</v>
      </c>
      <c r="G625" t="s">
        <v>61</v>
      </c>
      <c r="H625">
        <v>33</v>
      </c>
      <c r="I625" t="s">
        <v>177</v>
      </c>
      <c r="J625">
        <v>1717.76</v>
      </c>
      <c r="K625" t="s">
        <v>131</v>
      </c>
      <c r="L625">
        <v>1477.2736</v>
      </c>
      <c r="M625">
        <v>1717.76</v>
      </c>
      <c r="N625">
        <v>70</v>
      </c>
      <c r="O625">
        <v>60.199999999999996</v>
      </c>
      <c r="P625">
        <v>70</v>
      </c>
      <c r="Q625">
        <v>4.0750745156482859E-2</v>
      </c>
      <c r="R625">
        <v>8</v>
      </c>
      <c r="S625">
        <v>2025</v>
      </c>
      <c r="T625">
        <v>8</v>
      </c>
      <c r="U625">
        <v>2025</v>
      </c>
      <c r="V625">
        <v>45939</v>
      </c>
      <c r="W625" t="s">
        <v>161</v>
      </c>
      <c r="X625">
        <v>2025</v>
      </c>
      <c r="Y625" t="str">
        <f t="shared" si="45"/>
        <v>México</v>
      </c>
      <c r="Z625" t="str">
        <f t="shared" si="46"/>
        <v>Retail</v>
      </c>
      <c r="AA625" s="1">
        <f t="shared" si="47"/>
        <v>0</v>
      </c>
      <c r="AB625">
        <f t="shared" si="48"/>
        <v>60.199999999999996</v>
      </c>
      <c r="AC625" s="18">
        <f t="shared" si="49"/>
        <v>45824</v>
      </c>
    </row>
    <row r="626" spans="1:29">
      <c r="A626" t="s">
        <v>176</v>
      </c>
      <c r="B626">
        <v>568</v>
      </c>
      <c r="C626">
        <v>1</v>
      </c>
      <c r="D626" s="18">
        <v>45881</v>
      </c>
      <c r="E626" s="18">
        <v>45757</v>
      </c>
      <c r="F626" s="18">
        <v>45759</v>
      </c>
      <c r="G626" t="s">
        <v>57</v>
      </c>
      <c r="H626">
        <v>33</v>
      </c>
      <c r="J626">
        <v>2700</v>
      </c>
      <c r="K626" t="s">
        <v>163</v>
      </c>
      <c r="L626">
        <v>3104.9999999999995</v>
      </c>
      <c r="M626">
        <v>3618</v>
      </c>
      <c r="N626">
        <v>178.74</v>
      </c>
      <c r="O626">
        <v>205.55099999999999</v>
      </c>
      <c r="P626">
        <v>239.51160000000002</v>
      </c>
      <c r="Q626">
        <v>6.6200000000000009E-2</v>
      </c>
      <c r="R626">
        <v>8</v>
      </c>
      <c r="S626">
        <v>2025</v>
      </c>
      <c r="T626">
        <v>4</v>
      </c>
      <c r="U626">
        <v>2025</v>
      </c>
      <c r="V626">
        <v>45804</v>
      </c>
      <c r="W626" t="s">
        <v>172</v>
      </c>
      <c r="X626">
        <v>2025</v>
      </c>
      <c r="Y626" t="str">
        <f t="shared" si="45"/>
        <v>México</v>
      </c>
      <c r="Z626" t="str">
        <f t="shared" si="46"/>
        <v>IC</v>
      </c>
      <c r="AA626" s="1">
        <f t="shared" si="47"/>
        <v>0.5</v>
      </c>
      <c r="AB626">
        <f t="shared" si="48"/>
        <v>102.77549999999999</v>
      </c>
      <c r="AC626" s="18">
        <f t="shared" si="49"/>
        <v>45639</v>
      </c>
    </row>
    <row r="627" spans="1:29">
      <c r="A627" t="s">
        <v>176</v>
      </c>
      <c r="B627">
        <v>569</v>
      </c>
      <c r="C627">
        <v>0</v>
      </c>
      <c r="D627" s="18">
        <v>45881</v>
      </c>
      <c r="E627" s="18">
        <v>45900</v>
      </c>
      <c r="F627" s="18">
        <v>45904</v>
      </c>
      <c r="G627" t="s">
        <v>56</v>
      </c>
      <c r="H627">
        <v>33</v>
      </c>
      <c r="J627">
        <v>123600</v>
      </c>
      <c r="K627" t="s">
        <v>178</v>
      </c>
      <c r="L627">
        <v>5932.8</v>
      </c>
      <c r="M627">
        <v>6921.6</v>
      </c>
      <c r="N627">
        <v>13200</v>
      </c>
      <c r="O627">
        <v>633.6</v>
      </c>
      <c r="P627">
        <v>739.2</v>
      </c>
      <c r="Q627">
        <v>0.10679611650485436</v>
      </c>
      <c r="R627">
        <v>8</v>
      </c>
      <c r="S627">
        <v>2025</v>
      </c>
      <c r="T627">
        <v>8</v>
      </c>
      <c r="U627">
        <v>2025</v>
      </c>
      <c r="V627">
        <v>45949</v>
      </c>
      <c r="W627" t="s">
        <v>161</v>
      </c>
      <c r="X627">
        <v>2025</v>
      </c>
      <c r="Y627" t="str">
        <f t="shared" si="45"/>
        <v>México</v>
      </c>
      <c r="Z627" t="str">
        <f t="shared" si="46"/>
        <v>IC</v>
      </c>
      <c r="AA627" s="1">
        <f t="shared" si="47"/>
        <v>0.5</v>
      </c>
      <c r="AB627">
        <f t="shared" si="48"/>
        <v>316.8</v>
      </c>
      <c r="AC627" s="18">
        <f t="shared" si="49"/>
        <v>45737</v>
      </c>
    </row>
    <row r="628" spans="1:29">
      <c r="A628" t="s">
        <v>176</v>
      </c>
      <c r="B628">
        <v>570</v>
      </c>
      <c r="C628">
        <v>0</v>
      </c>
      <c r="D628" s="18">
        <v>45881</v>
      </c>
      <c r="E628" s="18">
        <v>45762</v>
      </c>
      <c r="F628" s="18">
        <v>45765</v>
      </c>
      <c r="G628" t="s">
        <v>57</v>
      </c>
      <c r="H628">
        <v>33</v>
      </c>
      <c r="J628">
        <v>2504</v>
      </c>
      <c r="K628" t="s">
        <v>163</v>
      </c>
      <c r="L628">
        <v>2879.6</v>
      </c>
      <c r="M628">
        <v>3355.36</v>
      </c>
      <c r="N628">
        <v>226.46</v>
      </c>
      <c r="O628">
        <v>260.42899999999997</v>
      </c>
      <c r="P628">
        <v>303.45640000000003</v>
      </c>
      <c r="Q628">
        <v>9.0439297124600637E-2</v>
      </c>
      <c r="R628">
        <v>8</v>
      </c>
      <c r="S628">
        <v>2025</v>
      </c>
      <c r="T628">
        <v>4</v>
      </c>
      <c r="U628">
        <v>2025</v>
      </c>
      <c r="V628">
        <v>45810</v>
      </c>
      <c r="W628" t="s">
        <v>152</v>
      </c>
      <c r="X628">
        <v>2025</v>
      </c>
      <c r="Y628" t="str">
        <f t="shared" si="45"/>
        <v>México</v>
      </c>
      <c r="Z628" t="str">
        <f t="shared" si="46"/>
        <v>IC</v>
      </c>
      <c r="AA628" s="1">
        <f t="shared" si="47"/>
        <v>0.5</v>
      </c>
      <c r="AB628">
        <f t="shared" si="48"/>
        <v>130.21449999999999</v>
      </c>
      <c r="AC628" s="18">
        <f t="shared" si="49"/>
        <v>45639</v>
      </c>
    </row>
    <row r="629" spans="1:29">
      <c r="A629" t="s">
        <v>176</v>
      </c>
      <c r="B629">
        <v>571</v>
      </c>
      <c r="C629">
        <v>0</v>
      </c>
      <c r="D629" s="18">
        <v>45881</v>
      </c>
      <c r="E629" s="18">
        <v>45884</v>
      </c>
      <c r="F629" s="18">
        <v>45889</v>
      </c>
      <c r="G629" t="s">
        <v>56</v>
      </c>
      <c r="H629">
        <v>33</v>
      </c>
      <c r="J629">
        <v>11942</v>
      </c>
      <c r="K629" t="s">
        <v>178</v>
      </c>
      <c r="L629">
        <v>573.21600000000001</v>
      </c>
      <c r="M629">
        <v>668.75200000000007</v>
      </c>
      <c r="N629">
        <v>84</v>
      </c>
      <c r="O629">
        <v>4.032</v>
      </c>
      <c r="P629">
        <v>4.7039999999999997</v>
      </c>
      <c r="Q629">
        <v>7.0339976553341153E-3</v>
      </c>
      <c r="R629">
        <v>8</v>
      </c>
      <c r="S629">
        <v>2025</v>
      </c>
      <c r="T629">
        <v>8</v>
      </c>
      <c r="U629">
        <v>2025</v>
      </c>
      <c r="V629">
        <v>45934</v>
      </c>
      <c r="W629" t="s">
        <v>161</v>
      </c>
      <c r="X629">
        <v>2025</v>
      </c>
      <c r="Y629" t="str">
        <f t="shared" si="45"/>
        <v>México</v>
      </c>
      <c r="Z629" t="str">
        <f t="shared" si="46"/>
        <v>IC</v>
      </c>
      <c r="AA629" s="1">
        <f t="shared" si="47"/>
        <v>0.5</v>
      </c>
      <c r="AB629">
        <f t="shared" si="48"/>
        <v>2.016</v>
      </c>
      <c r="AC629" s="18">
        <f t="shared" si="49"/>
        <v>45737</v>
      </c>
    </row>
    <row r="630" spans="1:29">
      <c r="A630" t="s">
        <v>176</v>
      </c>
      <c r="B630">
        <v>572</v>
      </c>
      <c r="C630">
        <v>1</v>
      </c>
      <c r="D630" s="18">
        <v>45882</v>
      </c>
      <c r="E630" s="18">
        <v>45803</v>
      </c>
      <c r="F630" s="18">
        <v>45823</v>
      </c>
      <c r="G630" t="s">
        <v>45</v>
      </c>
      <c r="H630">
        <v>33</v>
      </c>
      <c r="J630">
        <v>10105.09</v>
      </c>
      <c r="K630" t="s">
        <v>131</v>
      </c>
      <c r="L630">
        <v>8690.3773999999994</v>
      </c>
      <c r="M630">
        <v>10105.09</v>
      </c>
      <c r="N630">
        <v>819.34</v>
      </c>
      <c r="O630">
        <v>704.63239999999996</v>
      </c>
      <c r="P630">
        <v>819.34</v>
      </c>
      <c r="Q630">
        <v>8.1081910205648838E-2</v>
      </c>
      <c r="R630">
        <v>8</v>
      </c>
      <c r="S630">
        <v>2025</v>
      </c>
      <c r="T630">
        <v>5</v>
      </c>
      <c r="U630">
        <v>2025</v>
      </c>
      <c r="V630">
        <v>45868</v>
      </c>
      <c r="W630" t="s">
        <v>154</v>
      </c>
      <c r="X630">
        <v>2025</v>
      </c>
      <c r="Y630" t="str">
        <f t="shared" si="45"/>
        <v>México</v>
      </c>
      <c r="Z630" t="str">
        <f t="shared" si="46"/>
        <v>IC</v>
      </c>
      <c r="AA630" s="1">
        <f t="shared" si="47"/>
        <v>0.75</v>
      </c>
      <c r="AB630">
        <f t="shared" si="48"/>
        <v>176.15809999999999</v>
      </c>
      <c r="AC630" s="18">
        <f t="shared" si="49"/>
        <v>45536</v>
      </c>
    </row>
    <row r="631" spans="1:29">
      <c r="A631" t="s">
        <v>176</v>
      </c>
      <c r="B631">
        <v>573</v>
      </c>
      <c r="C631">
        <v>1</v>
      </c>
      <c r="D631" s="18">
        <v>45882</v>
      </c>
      <c r="E631" s="18">
        <v>45807</v>
      </c>
      <c r="F631" s="18">
        <v>45810</v>
      </c>
      <c r="G631" t="s">
        <v>45</v>
      </c>
      <c r="H631">
        <v>33</v>
      </c>
      <c r="J631">
        <v>6668</v>
      </c>
      <c r="K631" t="s">
        <v>131</v>
      </c>
      <c r="L631">
        <v>5734.48</v>
      </c>
      <c r="M631">
        <v>6668</v>
      </c>
      <c r="N631">
        <v>669.28</v>
      </c>
      <c r="O631">
        <v>575.58079999999995</v>
      </c>
      <c r="P631">
        <v>669.28</v>
      </c>
      <c r="Q631">
        <v>0.10037192561487703</v>
      </c>
      <c r="R631">
        <v>8</v>
      </c>
      <c r="S631">
        <v>2025</v>
      </c>
      <c r="T631">
        <v>5</v>
      </c>
      <c r="U631">
        <v>2025</v>
      </c>
      <c r="V631">
        <v>45855</v>
      </c>
      <c r="W631" t="s">
        <v>154</v>
      </c>
      <c r="X631">
        <v>2025</v>
      </c>
      <c r="Y631" t="str">
        <f t="shared" si="45"/>
        <v>México</v>
      </c>
      <c r="Z631" t="str">
        <f t="shared" si="46"/>
        <v>IC</v>
      </c>
      <c r="AA631" s="1">
        <f t="shared" si="47"/>
        <v>0.75</v>
      </c>
      <c r="AB631">
        <f t="shared" si="48"/>
        <v>143.89519999999999</v>
      </c>
      <c r="AC631" s="18">
        <f t="shared" si="49"/>
        <v>45536</v>
      </c>
    </row>
    <row r="632" spans="1:29">
      <c r="A632" t="s">
        <v>176</v>
      </c>
      <c r="B632">
        <v>574</v>
      </c>
      <c r="C632">
        <v>0</v>
      </c>
      <c r="D632" s="18">
        <v>45882</v>
      </c>
      <c r="E632" s="18">
        <v>45996</v>
      </c>
      <c r="F632" s="18">
        <v>46001</v>
      </c>
      <c r="G632" t="s">
        <v>49</v>
      </c>
      <c r="H632">
        <v>33</v>
      </c>
      <c r="I632" t="s">
        <v>199</v>
      </c>
      <c r="J632">
        <v>11329.09</v>
      </c>
      <c r="K632" t="s">
        <v>131</v>
      </c>
      <c r="L632">
        <v>9743.0174000000006</v>
      </c>
      <c r="M632">
        <v>11329.09</v>
      </c>
      <c r="N632">
        <v>817.5</v>
      </c>
      <c r="O632">
        <v>703.05</v>
      </c>
      <c r="P632">
        <v>817.5</v>
      </c>
      <c r="Q632">
        <v>7.2159370258334951E-2</v>
      </c>
      <c r="R632">
        <v>8</v>
      </c>
      <c r="S632">
        <v>2025</v>
      </c>
      <c r="T632">
        <v>12</v>
      </c>
      <c r="U632">
        <v>2025</v>
      </c>
      <c r="V632">
        <v>46046</v>
      </c>
      <c r="W632" t="s">
        <v>157</v>
      </c>
      <c r="X632">
        <v>2026</v>
      </c>
      <c r="Y632" t="str">
        <f t="shared" si="45"/>
        <v>México</v>
      </c>
      <c r="Z632" t="str">
        <f t="shared" si="46"/>
        <v>Retail</v>
      </c>
      <c r="AA632" s="1">
        <f t="shared" si="47"/>
        <v>0</v>
      </c>
      <c r="AB632">
        <f t="shared" si="48"/>
        <v>703.05</v>
      </c>
      <c r="AC632" s="18">
        <f t="shared" si="49"/>
        <v>45552</v>
      </c>
    </row>
    <row r="633" spans="1:29">
      <c r="A633" t="s">
        <v>176</v>
      </c>
      <c r="B633">
        <v>575</v>
      </c>
      <c r="C633">
        <v>1</v>
      </c>
      <c r="D633" s="18">
        <v>45882</v>
      </c>
      <c r="E633" s="18">
        <v>45864</v>
      </c>
      <c r="F633" s="18">
        <v>45887</v>
      </c>
      <c r="G633" t="s">
        <v>49</v>
      </c>
      <c r="H633">
        <v>33</v>
      </c>
      <c r="J633">
        <v>21032.86</v>
      </c>
      <c r="K633" t="s">
        <v>131</v>
      </c>
      <c r="L633">
        <v>18088.259600000001</v>
      </c>
      <c r="M633">
        <v>21032.86</v>
      </c>
      <c r="N633">
        <v>2150.3000000000002</v>
      </c>
      <c r="O633">
        <v>1849.258</v>
      </c>
      <c r="P633">
        <v>2150.3000000000002</v>
      </c>
      <c r="Q633">
        <v>0.1022352642484189</v>
      </c>
      <c r="R633">
        <v>8</v>
      </c>
      <c r="S633">
        <v>2025</v>
      </c>
      <c r="T633">
        <v>7</v>
      </c>
      <c r="U633">
        <v>2025</v>
      </c>
      <c r="V633">
        <v>45932</v>
      </c>
      <c r="W633" t="s">
        <v>161</v>
      </c>
      <c r="X633">
        <v>2025</v>
      </c>
      <c r="Y633" t="str">
        <f t="shared" si="45"/>
        <v>México</v>
      </c>
      <c r="Z633" t="str">
        <f t="shared" si="46"/>
        <v>Retail</v>
      </c>
      <c r="AA633" s="1">
        <f t="shared" si="47"/>
        <v>0</v>
      </c>
      <c r="AB633">
        <f t="shared" si="48"/>
        <v>1849.258</v>
      </c>
      <c r="AC633" s="18">
        <f t="shared" si="49"/>
        <v>45552</v>
      </c>
    </row>
    <row r="634" spans="1:29">
      <c r="A634" t="s">
        <v>176</v>
      </c>
      <c r="B634">
        <v>576</v>
      </c>
      <c r="C634">
        <v>1</v>
      </c>
      <c r="D634" s="18">
        <v>45882</v>
      </c>
      <c r="E634" s="18">
        <v>45902</v>
      </c>
      <c r="F634" s="18">
        <v>45905</v>
      </c>
      <c r="G634" t="s">
        <v>49</v>
      </c>
      <c r="H634">
        <v>33</v>
      </c>
      <c r="I634" t="s">
        <v>199</v>
      </c>
      <c r="J634">
        <v>10684</v>
      </c>
      <c r="K634" t="s">
        <v>131</v>
      </c>
      <c r="L634">
        <v>9188.24</v>
      </c>
      <c r="M634">
        <v>10684</v>
      </c>
      <c r="N634">
        <v>608.79</v>
      </c>
      <c r="O634">
        <v>523.55939999999998</v>
      </c>
      <c r="P634">
        <v>608.79</v>
      </c>
      <c r="Q634">
        <v>5.6981467615125424E-2</v>
      </c>
      <c r="R634">
        <v>8</v>
      </c>
      <c r="S634">
        <v>2025</v>
      </c>
      <c r="T634">
        <v>9</v>
      </c>
      <c r="U634">
        <v>2025</v>
      </c>
      <c r="V634">
        <v>45950</v>
      </c>
      <c r="W634" t="s">
        <v>161</v>
      </c>
      <c r="X634">
        <v>2025</v>
      </c>
      <c r="Y634" t="str">
        <f t="shared" si="45"/>
        <v>México</v>
      </c>
      <c r="Z634" t="str">
        <f t="shared" si="46"/>
        <v>Retail</v>
      </c>
      <c r="AA634" s="1">
        <f t="shared" si="47"/>
        <v>0</v>
      </c>
      <c r="AB634">
        <f t="shared" si="48"/>
        <v>523.55939999999998</v>
      </c>
      <c r="AC634" s="18">
        <f t="shared" si="49"/>
        <v>45552</v>
      </c>
    </row>
    <row r="635" spans="1:29">
      <c r="A635" t="s">
        <v>176</v>
      </c>
      <c r="B635">
        <v>577</v>
      </c>
      <c r="C635">
        <v>0</v>
      </c>
      <c r="D635" s="18">
        <v>45882</v>
      </c>
      <c r="E635" s="18">
        <v>45870</v>
      </c>
      <c r="F635" s="18">
        <v>45878</v>
      </c>
      <c r="G635" t="s">
        <v>42</v>
      </c>
      <c r="H635">
        <v>33</v>
      </c>
      <c r="J635">
        <v>22553.15</v>
      </c>
      <c r="K635" t="s">
        <v>131</v>
      </c>
      <c r="L635">
        <v>19395.709000000003</v>
      </c>
      <c r="M635">
        <v>22553.15</v>
      </c>
      <c r="N635">
        <v>2083.59</v>
      </c>
      <c r="O635">
        <v>1791.8874000000001</v>
      </c>
      <c r="P635">
        <v>2083.59</v>
      </c>
      <c r="Q635">
        <v>9.238576429456638E-2</v>
      </c>
      <c r="R635">
        <v>8</v>
      </c>
      <c r="S635">
        <v>2025</v>
      </c>
      <c r="T635">
        <v>8</v>
      </c>
      <c r="U635">
        <v>2025</v>
      </c>
      <c r="V635">
        <v>45923</v>
      </c>
      <c r="W635" t="s">
        <v>153</v>
      </c>
      <c r="X635">
        <v>2025</v>
      </c>
      <c r="Y635" t="str">
        <f t="shared" si="45"/>
        <v>México</v>
      </c>
      <c r="Z635" t="str">
        <f t="shared" si="46"/>
        <v>IC</v>
      </c>
      <c r="AA635" s="1">
        <f t="shared" si="47"/>
        <v>0.5</v>
      </c>
      <c r="AB635">
        <f t="shared" si="48"/>
        <v>895.94370000000004</v>
      </c>
      <c r="AC635" s="18">
        <f t="shared" si="49"/>
        <v>45831</v>
      </c>
    </row>
    <row r="636" spans="1:29">
      <c r="A636" t="s">
        <v>176</v>
      </c>
      <c r="B636">
        <v>578</v>
      </c>
      <c r="C636">
        <v>0</v>
      </c>
      <c r="D636" s="18">
        <v>45882</v>
      </c>
      <c r="E636" s="18">
        <v>45888</v>
      </c>
      <c r="F636" s="18">
        <v>45916</v>
      </c>
      <c r="G636" t="s">
        <v>49</v>
      </c>
      <c r="H636">
        <v>33</v>
      </c>
      <c r="J636">
        <v>4612.22</v>
      </c>
      <c r="K636" t="s">
        <v>131</v>
      </c>
      <c r="L636">
        <v>3966.5092</v>
      </c>
      <c r="M636">
        <v>4612.22</v>
      </c>
      <c r="N636">
        <v>50</v>
      </c>
      <c r="O636">
        <v>43</v>
      </c>
      <c r="P636">
        <v>50</v>
      </c>
      <c r="Q636">
        <v>1.0840766485553596E-2</v>
      </c>
      <c r="R636">
        <v>8</v>
      </c>
      <c r="S636">
        <v>2025</v>
      </c>
      <c r="T636">
        <v>8</v>
      </c>
      <c r="U636">
        <v>2025</v>
      </c>
      <c r="V636">
        <v>45961</v>
      </c>
      <c r="W636" t="s">
        <v>161</v>
      </c>
      <c r="X636">
        <v>2025</v>
      </c>
      <c r="Y636" t="str">
        <f t="shared" si="45"/>
        <v>México</v>
      </c>
      <c r="Z636" t="str">
        <f t="shared" si="46"/>
        <v>Retail</v>
      </c>
      <c r="AA636" s="1">
        <f t="shared" si="47"/>
        <v>0</v>
      </c>
      <c r="AB636">
        <f t="shared" si="48"/>
        <v>43</v>
      </c>
      <c r="AC636" s="18">
        <f t="shared" si="49"/>
        <v>45552</v>
      </c>
    </row>
    <row r="637" spans="1:29">
      <c r="A637" t="s">
        <v>176</v>
      </c>
      <c r="B637">
        <v>579</v>
      </c>
      <c r="C637">
        <v>0</v>
      </c>
      <c r="D637" s="18">
        <v>45883</v>
      </c>
      <c r="E637" s="18">
        <v>45912</v>
      </c>
      <c r="F637" s="18">
        <v>46072</v>
      </c>
      <c r="G637" t="s">
        <v>49</v>
      </c>
      <c r="H637">
        <v>33</v>
      </c>
      <c r="I637" t="s">
        <v>189</v>
      </c>
      <c r="J637">
        <v>3274.53</v>
      </c>
      <c r="K637" t="s">
        <v>131</v>
      </c>
      <c r="L637">
        <v>2816.0958000000001</v>
      </c>
      <c r="M637">
        <v>3274.53</v>
      </c>
      <c r="N637">
        <v>70</v>
      </c>
      <c r="O637">
        <v>60.199999999999996</v>
      </c>
      <c r="P637">
        <v>70</v>
      </c>
      <c r="Q637">
        <v>2.137711366211334E-2</v>
      </c>
      <c r="R637">
        <v>8</v>
      </c>
      <c r="S637">
        <v>2025</v>
      </c>
      <c r="T637">
        <v>9</v>
      </c>
      <c r="U637">
        <v>2025</v>
      </c>
      <c r="V637">
        <v>46117</v>
      </c>
      <c r="W637" t="s">
        <v>173</v>
      </c>
      <c r="X637">
        <v>2026</v>
      </c>
      <c r="Y637" t="str">
        <f t="shared" si="45"/>
        <v>México</v>
      </c>
      <c r="Z637" t="str">
        <f t="shared" si="46"/>
        <v>Retail</v>
      </c>
      <c r="AA637" s="1">
        <f t="shared" si="47"/>
        <v>0</v>
      </c>
      <c r="AB637">
        <f t="shared" si="48"/>
        <v>60.199999999999996</v>
      </c>
      <c r="AC637" s="18">
        <f t="shared" si="49"/>
        <v>45552</v>
      </c>
    </row>
    <row r="638" spans="1:29">
      <c r="A638" t="s">
        <v>176</v>
      </c>
      <c r="B638">
        <v>580</v>
      </c>
      <c r="C638">
        <v>0</v>
      </c>
      <c r="D638" s="18">
        <v>45883</v>
      </c>
      <c r="E638" s="18">
        <v>45970</v>
      </c>
      <c r="F638" s="18">
        <v>45976</v>
      </c>
      <c r="G638" t="s">
        <v>49</v>
      </c>
      <c r="H638">
        <v>33</v>
      </c>
      <c r="I638" t="s">
        <v>189</v>
      </c>
      <c r="J638">
        <v>799.1</v>
      </c>
      <c r="K638" t="s">
        <v>131</v>
      </c>
      <c r="L638">
        <v>687.226</v>
      </c>
      <c r="M638">
        <v>799.1</v>
      </c>
      <c r="N638">
        <v>70</v>
      </c>
      <c r="O638">
        <v>60.199999999999996</v>
      </c>
      <c r="P638">
        <v>70</v>
      </c>
      <c r="Q638">
        <v>8.7598548366912776E-2</v>
      </c>
      <c r="R638">
        <v>8</v>
      </c>
      <c r="S638">
        <v>2025</v>
      </c>
      <c r="T638">
        <v>11</v>
      </c>
      <c r="U638">
        <v>2025</v>
      </c>
      <c r="V638">
        <v>46021</v>
      </c>
      <c r="W638" t="s">
        <v>132</v>
      </c>
      <c r="X638">
        <v>2025</v>
      </c>
      <c r="Y638" t="str">
        <f t="shared" si="45"/>
        <v>México</v>
      </c>
      <c r="Z638" t="str">
        <f t="shared" si="46"/>
        <v>Retail</v>
      </c>
      <c r="AA638" s="1">
        <f t="shared" si="47"/>
        <v>0</v>
      </c>
      <c r="AB638">
        <f t="shared" si="48"/>
        <v>60.199999999999996</v>
      </c>
      <c r="AC638" s="18">
        <f t="shared" si="49"/>
        <v>45552</v>
      </c>
    </row>
    <row r="639" spans="1:29">
      <c r="A639" t="s">
        <v>176</v>
      </c>
      <c r="B639">
        <v>581</v>
      </c>
      <c r="C639">
        <v>1</v>
      </c>
      <c r="D639" s="18">
        <v>45883</v>
      </c>
      <c r="E639" s="18">
        <v>45884</v>
      </c>
      <c r="F639" s="18">
        <v>45886</v>
      </c>
      <c r="G639" t="s">
        <v>52</v>
      </c>
      <c r="H639">
        <v>33</v>
      </c>
      <c r="I639" t="s">
        <v>177</v>
      </c>
      <c r="J639">
        <v>1917.44</v>
      </c>
      <c r="K639" t="s">
        <v>131</v>
      </c>
      <c r="L639">
        <v>1648.9983999999999</v>
      </c>
      <c r="M639">
        <v>1917.44</v>
      </c>
      <c r="N639">
        <v>211.22</v>
      </c>
      <c r="O639">
        <v>181.64920000000001</v>
      </c>
      <c r="P639">
        <v>211.22</v>
      </c>
      <c r="Q639">
        <v>0.11015729305740989</v>
      </c>
      <c r="R639">
        <v>8</v>
      </c>
      <c r="S639">
        <v>2025</v>
      </c>
      <c r="T639">
        <v>8</v>
      </c>
      <c r="U639">
        <v>2025</v>
      </c>
      <c r="V639">
        <v>45931</v>
      </c>
      <c r="W639" t="s">
        <v>161</v>
      </c>
      <c r="X639">
        <v>2025</v>
      </c>
      <c r="Y639" t="str">
        <f t="shared" si="45"/>
        <v>México</v>
      </c>
      <c r="Z639" t="str">
        <f t="shared" si="46"/>
        <v>Retail</v>
      </c>
      <c r="AA639" s="1">
        <f t="shared" si="47"/>
        <v>0</v>
      </c>
      <c r="AB639">
        <f t="shared" si="48"/>
        <v>181.64920000000001</v>
      </c>
      <c r="AC639" s="18">
        <f t="shared" si="49"/>
        <v>45845</v>
      </c>
    </row>
    <row r="640" spans="1:29">
      <c r="A640" t="s">
        <v>176</v>
      </c>
      <c r="B640">
        <v>582</v>
      </c>
      <c r="C640">
        <v>0</v>
      </c>
      <c r="D640" s="18">
        <v>45883</v>
      </c>
      <c r="E640" s="18">
        <v>45907</v>
      </c>
      <c r="F640" s="18">
        <v>45918</v>
      </c>
      <c r="G640" t="s">
        <v>35</v>
      </c>
      <c r="H640">
        <v>33</v>
      </c>
      <c r="J640">
        <v>26761.16</v>
      </c>
      <c r="K640" t="s">
        <v>151</v>
      </c>
      <c r="L640">
        <v>26761.16</v>
      </c>
      <c r="M640">
        <v>31042.945599999999</v>
      </c>
      <c r="N640">
        <v>3460.67</v>
      </c>
      <c r="O640">
        <v>3460.67</v>
      </c>
      <c r="P640">
        <v>4014.3771999999999</v>
      </c>
      <c r="Q640">
        <v>0.1293168905981654</v>
      </c>
      <c r="R640">
        <v>8</v>
      </c>
      <c r="S640">
        <v>2025</v>
      </c>
      <c r="T640">
        <v>9</v>
      </c>
      <c r="U640">
        <v>2025</v>
      </c>
      <c r="V640">
        <v>45963</v>
      </c>
      <c r="W640" t="s">
        <v>159</v>
      </c>
      <c r="X640">
        <v>2025</v>
      </c>
      <c r="Y640" t="str">
        <f t="shared" si="45"/>
        <v>México</v>
      </c>
      <c r="Z640" t="str">
        <f t="shared" si="46"/>
        <v>IC</v>
      </c>
      <c r="AA640" s="1">
        <f t="shared" si="47"/>
        <v>0.5</v>
      </c>
      <c r="AB640">
        <f t="shared" si="48"/>
        <v>1730.335</v>
      </c>
      <c r="AC640" s="18">
        <f t="shared" si="49"/>
        <v>45665</v>
      </c>
    </row>
    <row r="641" spans="1:29">
      <c r="A641" t="s">
        <v>176</v>
      </c>
      <c r="B641">
        <v>583</v>
      </c>
      <c r="C641">
        <v>1</v>
      </c>
      <c r="D641" s="18">
        <v>45884</v>
      </c>
      <c r="E641" s="18">
        <v>45874</v>
      </c>
      <c r="F641" s="18">
        <v>45879</v>
      </c>
      <c r="G641" t="s">
        <v>53</v>
      </c>
      <c r="H641">
        <v>33</v>
      </c>
      <c r="I641" t="s">
        <v>149</v>
      </c>
      <c r="J641">
        <v>13550</v>
      </c>
      <c r="K641" t="s">
        <v>151</v>
      </c>
      <c r="L641">
        <v>13550</v>
      </c>
      <c r="M641">
        <v>15717.999999999998</v>
      </c>
      <c r="N641">
        <v>350.2</v>
      </c>
      <c r="O641">
        <v>350.2</v>
      </c>
      <c r="P641">
        <v>406.23199999999997</v>
      </c>
      <c r="Q641">
        <v>2.5845018450184502E-2</v>
      </c>
      <c r="R641">
        <v>8</v>
      </c>
      <c r="S641">
        <v>2025</v>
      </c>
      <c r="T641">
        <v>8</v>
      </c>
      <c r="U641">
        <v>2025</v>
      </c>
      <c r="V641">
        <v>45924</v>
      </c>
      <c r="W641" t="s">
        <v>153</v>
      </c>
      <c r="X641">
        <v>2025</v>
      </c>
      <c r="Y641" t="str">
        <f t="shared" si="45"/>
        <v>México</v>
      </c>
      <c r="Z641" t="str">
        <f t="shared" si="46"/>
        <v>Retail</v>
      </c>
      <c r="AA641" s="1">
        <f t="shared" si="47"/>
        <v>0.05</v>
      </c>
      <c r="AB641">
        <f t="shared" si="48"/>
        <v>332.69</v>
      </c>
      <c r="AC641" s="18">
        <f t="shared" si="49"/>
        <v>45719</v>
      </c>
    </row>
    <row r="642" spans="1:29">
      <c r="A642" t="s">
        <v>176</v>
      </c>
      <c r="B642">
        <v>585</v>
      </c>
      <c r="C642">
        <v>0</v>
      </c>
      <c r="D642" s="18">
        <v>45884</v>
      </c>
      <c r="E642" s="18">
        <v>45899</v>
      </c>
      <c r="F642" s="18">
        <v>46024</v>
      </c>
      <c r="G642" t="s">
        <v>51</v>
      </c>
      <c r="H642">
        <v>33</v>
      </c>
      <c r="I642" t="s">
        <v>184</v>
      </c>
      <c r="J642">
        <v>163658.25</v>
      </c>
      <c r="K642" t="s">
        <v>178</v>
      </c>
      <c r="L642">
        <v>7855.5960000000005</v>
      </c>
      <c r="M642">
        <v>9164.862000000001</v>
      </c>
      <c r="N642">
        <v>3249.45</v>
      </c>
      <c r="O642">
        <v>155.9736</v>
      </c>
      <c r="P642">
        <v>181.9692</v>
      </c>
      <c r="Q642">
        <v>1.9855094381126523E-2</v>
      </c>
      <c r="R642">
        <v>8</v>
      </c>
      <c r="S642">
        <v>2025</v>
      </c>
      <c r="T642">
        <v>8</v>
      </c>
      <c r="U642">
        <v>2025</v>
      </c>
      <c r="V642">
        <v>46069</v>
      </c>
      <c r="W642" t="s">
        <v>164</v>
      </c>
      <c r="X642">
        <v>2026</v>
      </c>
      <c r="Y642" t="str">
        <f t="shared" ref="Y642:Y705" si="50">_xlfn.XLOOKUP(G642,AH:AH,AK:AK,"0")</f>
        <v>México</v>
      </c>
      <c r="Z642" t="str">
        <f t="shared" ref="Z642:Z705" si="51">_xlfn.XLOOKUP(G642,AH:AH,AI:AI,"0")</f>
        <v>Retail</v>
      </c>
      <c r="AA642" s="1">
        <f t="shared" ref="AA642:AA705" si="52">_xlfn.XLOOKUP(G642,AH:AH,AJ:AJ,"0")</f>
        <v>0</v>
      </c>
      <c r="AB642">
        <f t="shared" ref="AB642:AB705" si="53">O642-O642*AA642</f>
        <v>155.9736</v>
      </c>
      <c r="AC642" s="18">
        <f t="shared" ref="AC642:AC705" si="54">_xlfn.XLOOKUP(G642,AH:AH,AL:AL,"0")</f>
        <v>45552</v>
      </c>
    </row>
    <row r="643" spans="1:29">
      <c r="A643" t="s">
        <v>176</v>
      </c>
      <c r="B643">
        <v>586</v>
      </c>
      <c r="C643">
        <v>1</v>
      </c>
      <c r="D643" s="18">
        <v>45884</v>
      </c>
      <c r="E643" s="18">
        <v>45894</v>
      </c>
      <c r="F643" s="18">
        <v>45926</v>
      </c>
      <c r="G643" t="s">
        <v>45</v>
      </c>
      <c r="H643">
        <v>33</v>
      </c>
      <c r="J643">
        <v>3217.4</v>
      </c>
      <c r="K643" t="s">
        <v>131</v>
      </c>
      <c r="L643">
        <v>2766.9639999999999</v>
      </c>
      <c r="M643">
        <v>3217.4</v>
      </c>
      <c r="N643">
        <v>151.5</v>
      </c>
      <c r="O643">
        <v>130.29</v>
      </c>
      <c r="P643">
        <v>151.5</v>
      </c>
      <c r="Q643">
        <v>4.7087710573755201E-2</v>
      </c>
      <c r="R643">
        <v>8</v>
      </c>
      <c r="S643">
        <v>2025</v>
      </c>
      <c r="T643">
        <v>8</v>
      </c>
      <c r="U643">
        <v>2025</v>
      </c>
      <c r="V643">
        <v>45971</v>
      </c>
      <c r="W643" t="s">
        <v>159</v>
      </c>
      <c r="X643">
        <v>2025</v>
      </c>
      <c r="Y643" t="str">
        <f t="shared" si="50"/>
        <v>México</v>
      </c>
      <c r="Z643" t="str">
        <f t="shared" si="51"/>
        <v>IC</v>
      </c>
      <c r="AA643" s="1">
        <f t="shared" si="52"/>
        <v>0.75</v>
      </c>
      <c r="AB643">
        <f t="shared" si="53"/>
        <v>32.572499999999991</v>
      </c>
      <c r="AC643" s="18">
        <f t="shared" si="54"/>
        <v>45536</v>
      </c>
    </row>
    <row r="644" spans="1:29">
      <c r="A644" t="s">
        <v>176</v>
      </c>
      <c r="B644">
        <v>587</v>
      </c>
      <c r="C644">
        <v>1</v>
      </c>
      <c r="D644" s="18">
        <v>45884</v>
      </c>
      <c r="E644" s="18">
        <v>45891</v>
      </c>
      <c r="F644" s="18">
        <v>45892</v>
      </c>
      <c r="G644" t="s">
        <v>53</v>
      </c>
      <c r="H644">
        <v>33</v>
      </c>
      <c r="J644">
        <v>1971.8</v>
      </c>
      <c r="K644" t="s">
        <v>131</v>
      </c>
      <c r="L644">
        <v>1695.748</v>
      </c>
      <c r="M644">
        <v>1971.8</v>
      </c>
      <c r="N644">
        <v>149.93</v>
      </c>
      <c r="O644">
        <v>128.93979999999999</v>
      </c>
      <c r="P644">
        <v>149.93</v>
      </c>
      <c r="Q644">
        <v>7.6037123440511195E-2</v>
      </c>
      <c r="R644">
        <v>8</v>
      </c>
      <c r="S644">
        <v>2025</v>
      </c>
      <c r="T644">
        <v>8</v>
      </c>
      <c r="U644">
        <v>2025</v>
      </c>
      <c r="V644">
        <v>45937</v>
      </c>
      <c r="W644" t="s">
        <v>161</v>
      </c>
      <c r="X644">
        <v>2025</v>
      </c>
      <c r="Y644" t="str">
        <f t="shared" si="50"/>
        <v>México</v>
      </c>
      <c r="Z644" t="str">
        <f t="shared" si="51"/>
        <v>Retail</v>
      </c>
      <c r="AA644" s="1">
        <f t="shared" si="52"/>
        <v>0.05</v>
      </c>
      <c r="AB644">
        <f t="shared" si="53"/>
        <v>122.49280999999999</v>
      </c>
      <c r="AC644" s="18">
        <f t="shared" si="54"/>
        <v>45719</v>
      </c>
    </row>
    <row r="645" spans="1:29">
      <c r="A645" t="s">
        <v>176</v>
      </c>
      <c r="B645">
        <v>588</v>
      </c>
      <c r="C645">
        <v>1</v>
      </c>
      <c r="D645" s="18">
        <v>45884</v>
      </c>
      <c r="E645" s="18">
        <v>45911</v>
      </c>
      <c r="F645" s="18">
        <v>45915</v>
      </c>
      <c r="G645" t="s">
        <v>52</v>
      </c>
      <c r="H645">
        <v>33</v>
      </c>
      <c r="I645" t="s">
        <v>177</v>
      </c>
      <c r="J645">
        <v>1299</v>
      </c>
      <c r="K645" t="s">
        <v>151</v>
      </c>
      <c r="L645">
        <v>1299</v>
      </c>
      <c r="M645">
        <v>1506.84</v>
      </c>
      <c r="N645">
        <v>105.71</v>
      </c>
      <c r="O645">
        <v>105.71</v>
      </c>
      <c r="P645">
        <v>122.62359999999998</v>
      </c>
      <c r="Q645">
        <v>8.1377983063895293E-2</v>
      </c>
      <c r="R645">
        <v>8</v>
      </c>
      <c r="S645">
        <v>2025</v>
      </c>
      <c r="T645">
        <v>9</v>
      </c>
      <c r="U645">
        <v>2025</v>
      </c>
      <c r="V645">
        <v>45960</v>
      </c>
      <c r="W645" t="s">
        <v>161</v>
      </c>
      <c r="X645">
        <v>2025</v>
      </c>
      <c r="Y645" t="str">
        <f t="shared" si="50"/>
        <v>México</v>
      </c>
      <c r="Z645" t="str">
        <f t="shared" si="51"/>
        <v>Retail</v>
      </c>
      <c r="AA645" s="1">
        <f t="shared" si="52"/>
        <v>0</v>
      </c>
      <c r="AB645">
        <f t="shared" si="53"/>
        <v>105.71</v>
      </c>
      <c r="AC645" s="18">
        <f t="shared" si="54"/>
        <v>45845</v>
      </c>
    </row>
    <row r="646" spans="1:29">
      <c r="A646" t="s">
        <v>176</v>
      </c>
      <c r="B646">
        <v>589</v>
      </c>
      <c r="C646">
        <v>1</v>
      </c>
      <c r="D646" s="18">
        <v>45884</v>
      </c>
      <c r="E646" s="18">
        <v>45887</v>
      </c>
      <c r="F646" s="18">
        <v>45889</v>
      </c>
      <c r="G646" t="s">
        <v>52</v>
      </c>
      <c r="H646">
        <v>33</v>
      </c>
      <c r="I646" t="s">
        <v>200</v>
      </c>
      <c r="J646">
        <v>1500</v>
      </c>
      <c r="K646" t="s">
        <v>163</v>
      </c>
      <c r="L646">
        <v>1724.9999999999998</v>
      </c>
      <c r="M646">
        <v>2010.0000000000002</v>
      </c>
      <c r="N646">
        <v>117.5</v>
      </c>
      <c r="O646">
        <v>135.125</v>
      </c>
      <c r="P646">
        <v>157.45000000000002</v>
      </c>
      <c r="Q646">
        <v>7.8333333333333338E-2</v>
      </c>
      <c r="R646">
        <v>8</v>
      </c>
      <c r="S646">
        <v>2025</v>
      </c>
      <c r="T646">
        <v>8</v>
      </c>
      <c r="U646">
        <v>2025</v>
      </c>
      <c r="V646">
        <v>45934</v>
      </c>
      <c r="W646" t="s">
        <v>161</v>
      </c>
      <c r="X646">
        <v>2025</v>
      </c>
      <c r="Y646" t="str">
        <f t="shared" si="50"/>
        <v>México</v>
      </c>
      <c r="Z646" t="str">
        <f t="shared" si="51"/>
        <v>Retail</v>
      </c>
      <c r="AA646" s="1">
        <f t="shared" si="52"/>
        <v>0</v>
      </c>
      <c r="AB646">
        <f t="shared" si="53"/>
        <v>135.125</v>
      </c>
      <c r="AC646" s="18">
        <f t="shared" si="54"/>
        <v>45845</v>
      </c>
    </row>
    <row r="647" spans="1:29">
      <c r="A647" t="s">
        <v>176</v>
      </c>
      <c r="B647">
        <v>590</v>
      </c>
      <c r="C647">
        <v>1</v>
      </c>
      <c r="D647" s="18">
        <v>45887</v>
      </c>
      <c r="E647" s="18">
        <v>45842</v>
      </c>
      <c r="F647" s="18">
        <v>45846</v>
      </c>
      <c r="G647" t="s">
        <v>34</v>
      </c>
      <c r="H647">
        <v>34</v>
      </c>
      <c r="J647">
        <v>3097.62</v>
      </c>
      <c r="K647" t="s">
        <v>131</v>
      </c>
      <c r="L647">
        <v>2663.9531999999999</v>
      </c>
      <c r="M647">
        <v>3097.62</v>
      </c>
      <c r="N647">
        <v>169.76</v>
      </c>
      <c r="O647">
        <v>145.99359999999999</v>
      </c>
      <c r="P647">
        <v>169.76</v>
      </c>
      <c r="Q647">
        <v>5.480336516422285E-2</v>
      </c>
      <c r="R647">
        <v>8</v>
      </c>
      <c r="S647">
        <v>2025</v>
      </c>
      <c r="T647">
        <v>7</v>
      </c>
      <c r="U647">
        <v>2025</v>
      </c>
      <c r="V647">
        <v>45891</v>
      </c>
      <c r="W647" t="s">
        <v>160</v>
      </c>
      <c r="X647">
        <v>2025</v>
      </c>
      <c r="Y647" t="str">
        <f t="shared" si="50"/>
        <v>México</v>
      </c>
      <c r="Z647" t="str">
        <f t="shared" si="51"/>
        <v>IC</v>
      </c>
      <c r="AA647" s="1">
        <f t="shared" si="52"/>
        <v>0.5</v>
      </c>
      <c r="AB647">
        <f t="shared" si="53"/>
        <v>72.996799999999993</v>
      </c>
      <c r="AC647" s="18">
        <f t="shared" si="54"/>
        <v>45536</v>
      </c>
    </row>
    <row r="648" spans="1:29">
      <c r="A648" t="s">
        <v>176</v>
      </c>
      <c r="B648">
        <v>591</v>
      </c>
      <c r="C648">
        <v>0</v>
      </c>
      <c r="D648" s="18">
        <v>45887</v>
      </c>
      <c r="E648" s="18">
        <v>45845</v>
      </c>
      <c r="F648" s="18">
        <v>45848</v>
      </c>
      <c r="G648" t="s">
        <v>34</v>
      </c>
      <c r="H648">
        <v>34</v>
      </c>
      <c r="J648">
        <v>4711.78</v>
      </c>
      <c r="K648" t="s">
        <v>131</v>
      </c>
      <c r="L648">
        <v>4052.1307999999999</v>
      </c>
      <c r="M648">
        <v>4711.78</v>
      </c>
      <c r="N648">
        <v>463.4</v>
      </c>
      <c r="O648">
        <v>398.524</v>
      </c>
      <c r="P648">
        <v>463.4</v>
      </c>
      <c r="Q648">
        <v>9.8349243810194872E-2</v>
      </c>
      <c r="R648">
        <v>8</v>
      </c>
      <c r="S648">
        <v>2025</v>
      </c>
      <c r="T648">
        <v>7</v>
      </c>
      <c r="U648">
        <v>2025</v>
      </c>
      <c r="V648">
        <v>45893</v>
      </c>
      <c r="W648" t="s">
        <v>160</v>
      </c>
      <c r="X648">
        <v>2025</v>
      </c>
      <c r="Y648" t="str">
        <f t="shared" si="50"/>
        <v>México</v>
      </c>
      <c r="Z648" t="str">
        <f t="shared" si="51"/>
        <v>IC</v>
      </c>
      <c r="AA648" s="1">
        <f t="shared" si="52"/>
        <v>0.5</v>
      </c>
      <c r="AB648">
        <f t="shared" si="53"/>
        <v>199.262</v>
      </c>
      <c r="AC648" s="18">
        <f t="shared" si="54"/>
        <v>45536</v>
      </c>
    </row>
    <row r="649" spans="1:29">
      <c r="A649" t="s">
        <v>176</v>
      </c>
      <c r="B649">
        <v>592</v>
      </c>
      <c r="C649">
        <v>0</v>
      </c>
      <c r="D649" s="18">
        <v>45887</v>
      </c>
      <c r="E649" s="18">
        <v>45900</v>
      </c>
      <c r="F649" s="18">
        <v>45903</v>
      </c>
      <c r="G649" t="s">
        <v>34</v>
      </c>
      <c r="H649">
        <v>34</v>
      </c>
      <c r="J649">
        <v>2528.67</v>
      </c>
      <c r="K649" t="s">
        <v>131</v>
      </c>
      <c r="L649">
        <v>2174.6561999999999</v>
      </c>
      <c r="M649">
        <v>2528.67</v>
      </c>
      <c r="N649">
        <v>303.44</v>
      </c>
      <c r="O649">
        <v>260.95839999999998</v>
      </c>
      <c r="P649">
        <v>303.44</v>
      </c>
      <c r="Q649">
        <v>0.11999984181407618</v>
      </c>
      <c r="R649">
        <v>8</v>
      </c>
      <c r="S649">
        <v>2025</v>
      </c>
      <c r="T649">
        <v>8</v>
      </c>
      <c r="U649">
        <v>2025</v>
      </c>
      <c r="V649">
        <v>45948</v>
      </c>
      <c r="W649" t="s">
        <v>161</v>
      </c>
      <c r="X649">
        <v>2025</v>
      </c>
      <c r="Y649" t="str">
        <f t="shared" si="50"/>
        <v>México</v>
      </c>
      <c r="Z649" t="str">
        <f t="shared" si="51"/>
        <v>IC</v>
      </c>
      <c r="AA649" s="1">
        <f t="shared" si="52"/>
        <v>0.5</v>
      </c>
      <c r="AB649">
        <f t="shared" si="53"/>
        <v>130.47919999999999</v>
      </c>
      <c r="AC649" s="18">
        <f t="shared" si="54"/>
        <v>45536</v>
      </c>
    </row>
    <row r="650" spans="1:29">
      <c r="A650" t="s">
        <v>176</v>
      </c>
      <c r="B650">
        <v>593</v>
      </c>
      <c r="C650">
        <v>1</v>
      </c>
      <c r="D650" s="18">
        <v>45887</v>
      </c>
      <c r="E650" s="18">
        <v>45868</v>
      </c>
      <c r="F650" s="18">
        <v>45869</v>
      </c>
      <c r="G650" t="s">
        <v>45</v>
      </c>
      <c r="H650">
        <v>34</v>
      </c>
      <c r="J650">
        <v>1877</v>
      </c>
      <c r="K650" t="s">
        <v>131</v>
      </c>
      <c r="L650">
        <v>1614.22</v>
      </c>
      <c r="M650">
        <v>1877</v>
      </c>
      <c r="N650">
        <v>128.72999999999999</v>
      </c>
      <c r="O650">
        <v>110.70779999999999</v>
      </c>
      <c r="P650">
        <v>128.72999999999999</v>
      </c>
      <c r="Q650">
        <v>6.858284496537026E-2</v>
      </c>
      <c r="R650">
        <v>8</v>
      </c>
      <c r="S650">
        <v>2025</v>
      </c>
      <c r="T650">
        <v>7</v>
      </c>
      <c r="U650">
        <v>2025</v>
      </c>
      <c r="V650">
        <v>45914</v>
      </c>
      <c r="W650" t="s">
        <v>153</v>
      </c>
      <c r="X650">
        <v>2025</v>
      </c>
      <c r="Y650" t="str">
        <f t="shared" si="50"/>
        <v>México</v>
      </c>
      <c r="Z650" t="str">
        <f t="shared" si="51"/>
        <v>IC</v>
      </c>
      <c r="AA650" s="1">
        <f t="shared" si="52"/>
        <v>0.75</v>
      </c>
      <c r="AB650">
        <f t="shared" si="53"/>
        <v>27.676950000000005</v>
      </c>
      <c r="AC650" s="18">
        <f t="shared" si="54"/>
        <v>45536</v>
      </c>
    </row>
    <row r="651" spans="1:29">
      <c r="A651" t="s">
        <v>176</v>
      </c>
      <c r="B651">
        <v>594</v>
      </c>
      <c r="C651">
        <v>0</v>
      </c>
      <c r="D651" s="18">
        <v>45887</v>
      </c>
      <c r="E651" s="18">
        <v>45893</v>
      </c>
      <c r="F651" s="18">
        <v>45904</v>
      </c>
      <c r="G651" t="s">
        <v>36</v>
      </c>
      <c r="H651">
        <v>34</v>
      </c>
      <c r="J651">
        <v>6278.28</v>
      </c>
      <c r="K651" t="s">
        <v>163</v>
      </c>
      <c r="L651">
        <v>7220.021999999999</v>
      </c>
      <c r="M651">
        <v>8412.8952000000008</v>
      </c>
      <c r="N651">
        <v>489.62</v>
      </c>
      <c r="O651">
        <v>563.06299999999999</v>
      </c>
      <c r="P651">
        <v>656.09080000000006</v>
      </c>
      <c r="Q651">
        <v>7.7986327465484187E-2</v>
      </c>
      <c r="R651">
        <v>8</v>
      </c>
      <c r="S651">
        <v>2025</v>
      </c>
      <c r="T651">
        <v>8</v>
      </c>
      <c r="U651">
        <v>2025</v>
      </c>
      <c r="V651">
        <v>45949</v>
      </c>
      <c r="W651" t="s">
        <v>161</v>
      </c>
      <c r="X651">
        <v>2025</v>
      </c>
      <c r="Y651" t="str">
        <f t="shared" si="50"/>
        <v>México</v>
      </c>
      <c r="Z651" t="str">
        <f t="shared" si="51"/>
        <v>IC</v>
      </c>
      <c r="AA651" s="1">
        <f t="shared" si="52"/>
        <v>0.5</v>
      </c>
      <c r="AB651">
        <f t="shared" si="53"/>
        <v>281.53149999999999</v>
      </c>
      <c r="AC651" s="18">
        <f t="shared" si="54"/>
        <v>45639</v>
      </c>
    </row>
    <row r="652" spans="1:29">
      <c r="A652" t="s">
        <v>176</v>
      </c>
      <c r="B652">
        <v>595</v>
      </c>
      <c r="C652">
        <v>1</v>
      </c>
      <c r="D652" s="18">
        <v>45887</v>
      </c>
      <c r="E652" s="18">
        <v>45907</v>
      </c>
      <c r="F652" s="18">
        <v>45926</v>
      </c>
      <c r="G652" t="s">
        <v>45</v>
      </c>
      <c r="H652">
        <v>34</v>
      </c>
      <c r="J652">
        <v>17817.63</v>
      </c>
      <c r="K652" t="s">
        <v>151</v>
      </c>
      <c r="L652">
        <v>17817.63</v>
      </c>
      <c r="M652">
        <v>20668.450799999999</v>
      </c>
      <c r="N652">
        <v>2721.63</v>
      </c>
      <c r="O652">
        <v>2721.63</v>
      </c>
      <c r="P652">
        <v>3157.0907999999999</v>
      </c>
      <c r="Q652">
        <v>0.15274927136774083</v>
      </c>
      <c r="R652">
        <v>8</v>
      </c>
      <c r="S652">
        <v>2025</v>
      </c>
      <c r="T652">
        <v>9</v>
      </c>
      <c r="U652">
        <v>2025</v>
      </c>
      <c r="V652">
        <v>45971</v>
      </c>
      <c r="W652" t="s">
        <v>159</v>
      </c>
      <c r="X652">
        <v>2025</v>
      </c>
      <c r="Y652" t="str">
        <f t="shared" si="50"/>
        <v>México</v>
      </c>
      <c r="Z652" t="str">
        <f t="shared" si="51"/>
        <v>IC</v>
      </c>
      <c r="AA652" s="1">
        <f t="shared" si="52"/>
        <v>0.75</v>
      </c>
      <c r="AB652">
        <f t="shared" si="53"/>
        <v>680.40750000000003</v>
      </c>
      <c r="AC652" s="18">
        <f t="shared" si="54"/>
        <v>45536</v>
      </c>
    </row>
    <row r="653" spans="1:29">
      <c r="A653" t="s">
        <v>176</v>
      </c>
      <c r="B653">
        <v>596</v>
      </c>
      <c r="C653">
        <v>0</v>
      </c>
      <c r="D653" s="18">
        <v>45888</v>
      </c>
      <c r="E653" s="18">
        <v>45915</v>
      </c>
      <c r="F653" s="18">
        <v>45975</v>
      </c>
      <c r="G653" t="s">
        <v>24</v>
      </c>
      <c r="H653">
        <v>34</v>
      </c>
      <c r="I653" t="s">
        <v>197</v>
      </c>
      <c r="J653">
        <v>268000.69</v>
      </c>
      <c r="K653" t="s">
        <v>131</v>
      </c>
      <c r="L653">
        <v>230480.59340000001</v>
      </c>
      <c r="M653">
        <v>268000.69</v>
      </c>
      <c r="N653">
        <v>71347</v>
      </c>
      <c r="O653">
        <v>61358.42</v>
      </c>
      <c r="P653">
        <v>71347</v>
      </c>
      <c r="Q653">
        <v>0.26621946383794753</v>
      </c>
      <c r="R653">
        <v>8</v>
      </c>
      <c r="S653">
        <v>2025</v>
      </c>
      <c r="T653">
        <v>9</v>
      </c>
      <c r="U653">
        <v>2025</v>
      </c>
      <c r="V653">
        <v>46020</v>
      </c>
      <c r="W653" t="s">
        <v>132</v>
      </c>
      <c r="X653">
        <v>2025</v>
      </c>
      <c r="Y653" t="str">
        <f t="shared" si="50"/>
        <v>Madrid</v>
      </c>
      <c r="Z653" t="str">
        <f t="shared" si="51"/>
        <v>Retail</v>
      </c>
      <c r="AA653" s="1">
        <f t="shared" si="52"/>
        <v>7.0000000000000007E-2</v>
      </c>
      <c r="AB653">
        <f t="shared" si="53"/>
        <v>57063.330600000001</v>
      </c>
      <c r="AC653" s="18">
        <f t="shared" si="54"/>
        <v>45733</v>
      </c>
    </row>
    <row r="654" spans="1:29">
      <c r="A654" t="s">
        <v>176</v>
      </c>
      <c r="B654">
        <v>597</v>
      </c>
      <c r="C654">
        <v>0</v>
      </c>
      <c r="D654" s="18">
        <v>45888</v>
      </c>
      <c r="E654" s="18">
        <v>46054</v>
      </c>
      <c r="F654" s="18">
        <v>46340</v>
      </c>
      <c r="G654" t="s">
        <v>45</v>
      </c>
      <c r="H654">
        <v>34</v>
      </c>
      <c r="J654">
        <v>392498.13</v>
      </c>
      <c r="K654" t="s">
        <v>131</v>
      </c>
      <c r="L654">
        <v>337548.39179999998</v>
      </c>
      <c r="M654">
        <v>392498.13</v>
      </c>
      <c r="N654">
        <v>53088</v>
      </c>
      <c r="O654">
        <v>45655.68</v>
      </c>
      <c r="P654">
        <v>53088</v>
      </c>
      <c r="Q654">
        <v>0.13525669536310914</v>
      </c>
      <c r="R654">
        <v>8</v>
      </c>
      <c r="S654">
        <v>2025</v>
      </c>
      <c r="T654">
        <v>2</v>
      </c>
      <c r="U654">
        <v>2026</v>
      </c>
      <c r="V654">
        <v>46385</v>
      </c>
      <c r="W654" t="s">
        <v>132</v>
      </c>
      <c r="X654">
        <v>2026</v>
      </c>
      <c r="Y654" t="str">
        <f t="shared" si="50"/>
        <v>México</v>
      </c>
      <c r="Z654" t="str">
        <f t="shared" si="51"/>
        <v>IC</v>
      </c>
      <c r="AA654" s="1">
        <f t="shared" si="52"/>
        <v>0.75</v>
      </c>
      <c r="AB654">
        <f t="shared" si="53"/>
        <v>11413.919999999998</v>
      </c>
      <c r="AC654" s="18">
        <f t="shared" si="54"/>
        <v>45536</v>
      </c>
    </row>
    <row r="655" spans="1:29">
      <c r="A655" t="s">
        <v>176</v>
      </c>
      <c r="B655">
        <v>598</v>
      </c>
      <c r="C655">
        <v>1</v>
      </c>
      <c r="D655" s="18">
        <v>45888</v>
      </c>
      <c r="E655" s="18">
        <v>45876</v>
      </c>
      <c r="F655" s="18">
        <v>45879</v>
      </c>
      <c r="G655" t="s">
        <v>38</v>
      </c>
      <c r="H655">
        <v>34</v>
      </c>
      <c r="J655">
        <v>2856</v>
      </c>
      <c r="K655" t="s">
        <v>151</v>
      </c>
      <c r="L655">
        <v>2856</v>
      </c>
      <c r="M655">
        <v>3312.9599999999996</v>
      </c>
      <c r="N655">
        <v>402.69</v>
      </c>
      <c r="O655">
        <v>402.69</v>
      </c>
      <c r="P655">
        <v>467.12039999999996</v>
      </c>
      <c r="Q655">
        <v>0.14099789915966388</v>
      </c>
      <c r="R655">
        <v>8</v>
      </c>
      <c r="S655">
        <v>2025</v>
      </c>
      <c r="T655">
        <v>8</v>
      </c>
      <c r="U655">
        <v>2025</v>
      </c>
      <c r="V655">
        <v>45924</v>
      </c>
      <c r="W655" t="s">
        <v>153</v>
      </c>
      <c r="X655">
        <v>2025</v>
      </c>
      <c r="Y655" t="str">
        <f t="shared" si="50"/>
        <v>México</v>
      </c>
      <c r="Z655" t="str">
        <f t="shared" si="51"/>
        <v>IC</v>
      </c>
      <c r="AA655" s="1">
        <f t="shared" si="52"/>
        <v>0.6</v>
      </c>
      <c r="AB655">
        <f t="shared" si="53"/>
        <v>161.07600000000002</v>
      </c>
      <c r="AC655" s="18">
        <f t="shared" si="54"/>
        <v>45740</v>
      </c>
    </row>
    <row r="656" spans="1:29">
      <c r="A656" t="s">
        <v>176</v>
      </c>
      <c r="B656">
        <v>600</v>
      </c>
      <c r="C656">
        <v>0</v>
      </c>
      <c r="D656" s="18">
        <v>45889</v>
      </c>
      <c r="E656" s="18">
        <v>45939</v>
      </c>
      <c r="F656" s="18">
        <v>45945</v>
      </c>
      <c r="G656" t="s">
        <v>54</v>
      </c>
      <c r="H656">
        <v>34</v>
      </c>
      <c r="I656" t="s">
        <v>198</v>
      </c>
      <c r="J656">
        <v>1796.16</v>
      </c>
      <c r="K656" t="s">
        <v>131</v>
      </c>
      <c r="L656">
        <v>1544.6976</v>
      </c>
      <c r="M656">
        <v>1796.16</v>
      </c>
      <c r="N656">
        <v>191.06</v>
      </c>
      <c r="O656">
        <v>164.3116</v>
      </c>
      <c r="P656">
        <v>191.06</v>
      </c>
      <c r="Q656">
        <v>0.10637137003385</v>
      </c>
      <c r="R656">
        <v>8</v>
      </c>
      <c r="S656">
        <v>2025</v>
      </c>
      <c r="T656">
        <v>10</v>
      </c>
      <c r="U656">
        <v>2025</v>
      </c>
      <c r="V656">
        <v>45990</v>
      </c>
      <c r="W656" t="s">
        <v>159</v>
      </c>
      <c r="X656">
        <v>2025</v>
      </c>
      <c r="Y656" t="str">
        <f t="shared" si="50"/>
        <v>México</v>
      </c>
      <c r="Z656" t="str">
        <f t="shared" si="51"/>
        <v>Retail</v>
      </c>
      <c r="AA656" s="1">
        <f t="shared" si="52"/>
        <v>0.05</v>
      </c>
      <c r="AB656">
        <f t="shared" si="53"/>
        <v>156.09602000000001</v>
      </c>
      <c r="AC656" s="18">
        <f t="shared" si="54"/>
        <v>45595</v>
      </c>
    </row>
    <row r="657" spans="1:29">
      <c r="A657" t="s">
        <v>176</v>
      </c>
      <c r="B657">
        <v>601</v>
      </c>
      <c r="C657">
        <v>0</v>
      </c>
      <c r="D657" s="18">
        <v>45890</v>
      </c>
      <c r="E657" s="18">
        <v>45896</v>
      </c>
      <c r="F657" s="18">
        <v>45901</v>
      </c>
      <c r="G657" t="s">
        <v>52</v>
      </c>
      <c r="H657">
        <v>34</v>
      </c>
      <c r="I657" t="s">
        <v>177</v>
      </c>
      <c r="J657">
        <v>6150</v>
      </c>
      <c r="K657" t="s">
        <v>187</v>
      </c>
      <c r="L657">
        <v>6580.5</v>
      </c>
      <c r="M657">
        <v>7687.5</v>
      </c>
      <c r="N657">
        <v>817.44</v>
      </c>
      <c r="O657">
        <v>874.66080000000011</v>
      </c>
      <c r="P657">
        <v>1021.8000000000001</v>
      </c>
      <c r="Q657">
        <v>0.13291707317073173</v>
      </c>
      <c r="R657">
        <v>8</v>
      </c>
      <c r="S657">
        <v>2025</v>
      </c>
      <c r="T657">
        <v>8</v>
      </c>
      <c r="U657">
        <v>2025</v>
      </c>
      <c r="V657">
        <v>45946</v>
      </c>
      <c r="W657" t="s">
        <v>161</v>
      </c>
      <c r="X657">
        <v>2025</v>
      </c>
      <c r="Y657" t="str">
        <f t="shared" si="50"/>
        <v>México</v>
      </c>
      <c r="Z657" t="str">
        <f t="shared" si="51"/>
        <v>Retail</v>
      </c>
      <c r="AA657" s="1">
        <f t="shared" si="52"/>
        <v>0</v>
      </c>
      <c r="AB657">
        <f t="shared" si="53"/>
        <v>874.66080000000011</v>
      </c>
      <c r="AC657" s="18">
        <f t="shared" si="54"/>
        <v>45845</v>
      </c>
    </row>
    <row r="658" spans="1:29">
      <c r="A658" t="s">
        <v>176</v>
      </c>
      <c r="B658">
        <v>602</v>
      </c>
      <c r="C658">
        <v>1</v>
      </c>
      <c r="D658" s="18">
        <v>45890</v>
      </c>
      <c r="E658" s="18">
        <v>45910</v>
      </c>
      <c r="F658" s="18">
        <v>45914</v>
      </c>
      <c r="G658" t="s">
        <v>47</v>
      </c>
      <c r="H658">
        <v>34</v>
      </c>
      <c r="J658">
        <v>4020</v>
      </c>
      <c r="K658" t="s">
        <v>151</v>
      </c>
      <c r="L658">
        <v>4020</v>
      </c>
      <c r="M658">
        <v>4663.2</v>
      </c>
      <c r="N658">
        <v>515.35</v>
      </c>
      <c r="O658">
        <v>515.35</v>
      </c>
      <c r="P658">
        <v>597.80600000000004</v>
      </c>
      <c r="Q658">
        <v>0.12819651741293533</v>
      </c>
      <c r="R658">
        <v>8</v>
      </c>
      <c r="S658">
        <v>2025</v>
      </c>
      <c r="T658">
        <v>9</v>
      </c>
      <c r="U658">
        <v>2025</v>
      </c>
      <c r="V658">
        <v>45959</v>
      </c>
      <c r="W658" t="s">
        <v>161</v>
      </c>
      <c r="X658">
        <v>2025</v>
      </c>
      <c r="Y658" t="str">
        <f t="shared" si="50"/>
        <v>México</v>
      </c>
      <c r="Z658" t="str">
        <f t="shared" si="51"/>
        <v>IC</v>
      </c>
      <c r="AA658" s="1">
        <f t="shared" si="52"/>
        <v>0.65</v>
      </c>
      <c r="AB658">
        <f t="shared" si="53"/>
        <v>180.3725</v>
      </c>
      <c r="AC658" s="18">
        <f t="shared" si="54"/>
        <v>45852</v>
      </c>
    </row>
    <row r="659" spans="1:29">
      <c r="A659" t="s">
        <v>176</v>
      </c>
      <c r="B659">
        <v>603</v>
      </c>
      <c r="C659">
        <v>1</v>
      </c>
      <c r="D659" s="18">
        <v>45890</v>
      </c>
      <c r="E659" s="18">
        <v>45893</v>
      </c>
      <c r="F659" s="18">
        <v>45896</v>
      </c>
      <c r="G659" t="s">
        <v>47</v>
      </c>
      <c r="H659">
        <v>34</v>
      </c>
      <c r="J659">
        <v>5322</v>
      </c>
      <c r="K659" t="s">
        <v>131</v>
      </c>
      <c r="L659">
        <v>4576.92</v>
      </c>
      <c r="M659">
        <v>5322</v>
      </c>
      <c r="N659">
        <v>750.4</v>
      </c>
      <c r="O659">
        <v>645.34399999999994</v>
      </c>
      <c r="P659">
        <v>750.4</v>
      </c>
      <c r="Q659">
        <v>0.14099962420142803</v>
      </c>
      <c r="R659">
        <v>8</v>
      </c>
      <c r="S659">
        <v>2025</v>
      </c>
      <c r="T659">
        <v>8</v>
      </c>
      <c r="U659">
        <v>2025</v>
      </c>
      <c r="V659">
        <v>45941</v>
      </c>
      <c r="W659" t="s">
        <v>161</v>
      </c>
      <c r="X659">
        <v>2025</v>
      </c>
      <c r="Y659" t="str">
        <f t="shared" si="50"/>
        <v>México</v>
      </c>
      <c r="Z659" t="str">
        <f t="shared" si="51"/>
        <v>IC</v>
      </c>
      <c r="AA659" s="1">
        <f t="shared" si="52"/>
        <v>0.65</v>
      </c>
      <c r="AB659">
        <f t="shared" si="53"/>
        <v>225.87039999999996</v>
      </c>
      <c r="AC659" s="18">
        <f t="shared" si="54"/>
        <v>45852</v>
      </c>
    </row>
    <row r="660" spans="1:29">
      <c r="A660" t="s">
        <v>176</v>
      </c>
      <c r="B660">
        <v>604</v>
      </c>
      <c r="C660">
        <v>0</v>
      </c>
      <c r="D660" s="18">
        <v>45890</v>
      </c>
      <c r="E660" s="18">
        <v>45878</v>
      </c>
      <c r="F660" s="18">
        <v>45895</v>
      </c>
      <c r="G660" t="s">
        <v>47</v>
      </c>
      <c r="H660">
        <v>34</v>
      </c>
      <c r="J660">
        <v>2020.5</v>
      </c>
      <c r="K660" t="s">
        <v>151</v>
      </c>
      <c r="L660">
        <v>2020.5</v>
      </c>
      <c r="M660">
        <v>2343.7799999999997</v>
      </c>
      <c r="N660">
        <v>195.14</v>
      </c>
      <c r="O660">
        <v>195.14</v>
      </c>
      <c r="P660">
        <v>226.36239999999998</v>
      </c>
      <c r="Q660">
        <v>9.6580054441969806E-2</v>
      </c>
      <c r="R660">
        <v>8</v>
      </c>
      <c r="S660">
        <v>2025</v>
      </c>
      <c r="T660">
        <v>8</v>
      </c>
      <c r="U660">
        <v>2025</v>
      </c>
      <c r="V660">
        <v>45940</v>
      </c>
      <c r="W660" t="s">
        <v>161</v>
      </c>
      <c r="X660">
        <v>2025</v>
      </c>
      <c r="Y660" t="str">
        <f t="shared" si="50"/>
        <v>México</v>
      </c>
      <c r="Z660" t="str">
        <f t="shared" si="51"/>
        <v>IC</v>
      </c>
      <c r="AA660" s="1">
        <f t="shared" si="52"/>
        <v>0.65</v>
      </c>
      <c r="AB660">
        <f t="shared" si="53"/>
        <v>68.298999999999992</v>
      </c>
      <c r="AC660" s="18">
        <f t="shared" si="54"/>
        <v>45852</v>
      </c>
    </row>
    <row r="661" spans="1:29">
      <c r="A661" t="s">
        <v>176</v>
      </c>
      <c r="B661">
        <v>605</v>
      </c>
      <c r="C661">
        <v>1</v>
      </c>
      <c r="D661" s="18">
        <v>45890</v>
      </c>
      <c r="E661" s="18">
        <v>45925</v>
      </c>
      <c r="F661" s="18">
        <v>45929</v>
      </c>
      <c r="G661" t="s">
        <v>47</v>
      </c>
      <c r="H661">
        <v>34</v>
      </c>
      <c r="J661">
        <v>4226</v>
      </c>
      <c r="K661" t="s">
        <v>131</v>
      </c>
      <c r="L661">
        <v>3634.36</v>
      </c>
      <c r="M661">
        <v>4226</v>
      </c>
      <c r="N661">
        <v>388.4</v>
      </c>
      <c r="O661">
        <v>334.024</v>
      </c>
      <c r="P661">
        <v>388.4</v>
      </c>
      <c r="Q661">
        <v>9.1907240889730235E-2</v>
      </c>
      <c r="R661">
        <v>8</v>
      </c>
      <c r="S661">
        <v>2025</v>
      </c>
      <c r="T661">
        <v>9</v>
      </c>
      <c r="U661">
        <v>2025</v>
      </c>
      <c r="V661">
        <v>45974</v>
      </c>
      <c r="W661" t="s">
        <v>159</v>
      </c>
      <c r="X661">
        <v>2025</v>
      </c>
      <c r="Y661" t="str">
        <f t="shared" si="50"/>
        <v>México</v>
      </c>
      <c r="Z661" t="str">
        <f t="shared" si="51"/>
        <v>IC</v>
      </c>
      <c r="AA661" s="1">
        <f t="shared" si="52"/>
        <v>0.65</v>
      </c>
      <c r="AB661">
        <f t="shared" si="53"/>
        <v>116.9084</v>
      </c>
      <c r="AC661" s="18">
        <f t="shared" si="54"/>
        <v>45852</v>
      </c>
    </row>
    <row r="662" spans="1:29">
      <c r="A662" t="s">
        <v>176</v>
      </c>
      <c r="B662">
        <v>607</v>
      </c>
      <c r="C662">
        <v>1</v>
      </c>
      <c r="D662" s="18">
        <v>45890</v>
      </c>
      <c r="E662" s="18">
        <v>45869</v>
      </c>
      <c r="F662" s="18">
        <v>45872</v>
      </c>
      <c r="G662" t="s">
        <v>47</v>
      </c>
      <c r="H662">
        <v>34</v>
      </c>
      <c r="J662">
        <v>9570</v>
      </c>
      <c r="K662" t="s">
        <v>151</v>
      </c>
      <c r="L662">
        <v>9570</v>
      </c>
      <c r="M662">
        <v>11101.199999999999</v>
      </c>
      <c r="N662">
        <v>1023.93</v>
      </c>
      <c r="O662">
        <v>1023.93</v>
      </c>
      <c r="P662">
        <v>1187.7587999999998</v>
      </c>
      <c r="Q662">
        <v>0.10699373040752351</v>
      </c>
      <c r="R662">
        <v>8</v>
      </c>
      <c r="S662">
        <v>2025</v>
      </c>
      <c r="T662">
        <v>7</v>
      </c>
      <c r="U662">
        <v>2025</v>
      </c>
      <c r="V662">
        <v>45917</v>
      </c>
      <c r="W662" t="s">
        <v>153</v>
      </c>
      <c r="X662">
        <v>2025</v>
      </c>
      <c r="Y662" t="str">
        <f t="shared" si="50"/>
        <v>México</v>
      </c>
      <c r="Z662" t="str">
        <f t="shared" si="51"/>
        <v>IC</v>
      </c>
      <c r="AA662" s="1">
        <f t="shared" si="52"/>
        <v>0.65</v>
      </c>
      <c r="AB662">
        <f t="shared" si="53"/>
        <v>358.37549999999999</v>
      </c>
      <c r="AC662" s="18">
        <f t="shared" si="54"/>
        <v>45852</v>
      </c>
    </row>
    <row r="663" spans="1:29">
      <c r="A663" t="s">
        <v>176</v>
      </c>
      <c r="B663">
        <v>608</v>
      </c>
      <c r="C663">
        <v>0</v>
      </c>
      <c r="D663" s="18">
        <v>45890</v>
      </c>
      <c r="E663" s="18">
        <v>45907</v>
      </c>
      <c r="F663" s="18">
        <v>45910</v>
      </c>
      <c r="G663" t="s">
        <v>47</v>
      </c>
      <c r="H663">
        <v>34</v>
      </c>
      <c r="J663">
        <v>7395</v>
      </c>
      <c r="K663" t="s">
        <v>151</v>
      </c>
      <c r="L663">
        <v>7395</v>
      </c>
      <c r="M663">
        <v>8578.1999999999989</v>
      </c>
      <c r="N663">
        <v>739.5</v>
      </c>
      <c r="O663">
        <v>739.5</v>
      </c>
      <c r="P663">
        <v>857.81999999999994</v>
      </c>
      <c r="Q663">
        <v>0.1</v>
      </c>
      <c r="R663">
        <v>8</v>
      </c>
      <c r="S663">
        <v>2025</v>
      </c>
      <c r="T663">
        <v>9</v>
      </c>
      <c r="U663">
        <v>2025</v>
      </c>
      <c r="V663">
        <v>45955</v>
      </c>
      <c r="W663" t="s">
        <v>161</v>
      </c>
      <c r="X663">
        <v>2025</v>
      </c>
      <c r="Y663" t="str">
        <f t="shared" si="50"/>
        <v>México</v>
      </c>
      <c r="Z663" t="str">
        <f t="shared" si="51"/>
        <v>IC</v>
      </c>
      <c r="AA663" s="1">
        <f t="shared" si="52"/>
        <v>0.65</v>
      </c>
      <c r="AB663">
        <f t="shared" si="53"/>
        <v>258.82499999999999</v>
      </c>
      <c r="AC663" s="18">
        <f t="shared" si="54"/>
        <v>45852</v>
      </c>
    </row>
    <row r="664" spans="1:29">
      <c r="A664" t="s">
        <v>176</v>
      </c>
      <c r="B664">
        <v>609</v>
      </c>
      <c r="C664">
        <v>0</v>
      </c>
      <c r="D664" s="18">
        <v>45891</v>
      </c>
      <c r="E664" s="18">
        <v>45889</v>
      </c>
      <c r="F664" s="18">
        <v>45954</v>
      </c>
      <c r="G664" t="s">
        <v>59</v>
      </c>
      <c r="H664">
        <v>34</v>
      </c>
      <c r="I664" t="s">
        <v>166</v>
      </c>
      <c r="J664">
        <v>35119.279999999999</v>
      </c>
      <c r="K664" t="s">
        <v>131</v>
      </c>
      <c r="L664">
        <v>30202.5808</v>
      </c>
      <c r="M664">
        <v>35119.279999999999</v>
      </c>
      <c r="N664">
        <v>544645.94999999995</v>
      </c>
      <c r="O664">
        <v>468395.51699999993</v>
      </c>
      <c r="P664">
        <v>544645.94999999995</v>
      </c>
      <c r="Q664">
        <v>15.508460025376372</v>
      </c>
      <c r="R664">
        <v>8</v>
      </c>
      <c r="S664">
        <v>2025</v>
      </c>
      <c r="T664">
        <v>8</v>
      </c>
      <c r="U664">
        <v>2025</v>
      </c>
      <c r="V664">
        <v>45999</v>
      </c>
      <c r="W664" t="s">
        <v>132</v>
      </c>
      <c r="X664">
        <v>2025</v>
      </c>
      <c r="Y664" t="str">
        <f t="shared" si="50"/>
        <v>México</v>
      </c>
      <c r="Z664" t="str">
        <f t="shared" si="51"/>
        <v>IC</v>
      </c>
      <c r="AA664" s="1">
        <f t="shared" si="52"/>
        <v>0.5</v>
      </c>
      <c r="AB664">
        <f t="shared" si="53"/>
        <v>234197.75849999997</v>
      </c>
      <c r="AC664" s="18">
        <f t="shared" si="54"/>
        <v>45734</v>
      </c>
    </row>
    <row r="665" spans="1:29">
      <c r="A665" t="s">
        <v>176</v>
      </c>
      <c r="B665">
        <v>610</v>
      </c>
      <c r="C665">
        <v>0</v>
      </c>
      <c r="D665" s="18">
        <v>45891</v>
      </c>
      <c r="E665" s="18">
        <v>45928</v>
      </c>
      <c r="F665" s="18">
        <v>45934</v>
      </c>
      <c r="G665" t="s">
        <v>47</v>
      </c>
      <c r="H665">
        <v>34</v>
      </c>
      <c r="J665">
        <v>8958</v>
      </c>
      <c r="K665" t="s">
        <v>131</v>
      </c>
      <c r="L665">
        <v>7703.88</v>
      </c>
      <c r="M665">
        <v>8958</v>
      </c>
      <c r="N665">
        <v>679.84</v>
      </c>
      <c r="O665">
        <v>584.66240000000005</v>
      </c>
      <c r="P665">
        <v>679.84</v>
      </c>
      <c r="Q665">
        <v>7.5891940165215457E-2</v>
      </c>
      <c r="R665">
        <v>8</v>
      </c>
      <c r="S665">
        <v>2025</v>
      </c>
      <c r="T665">
        <v>9</v>
      </c>
      <c r="U665">
        <v>2025</v>
      </c>
      <c r="V665">
        <v>45979</v>
      </c>
      <c r="W665" t="s">
        <v>159</v>
      </c>
      <c r="X665">
        <v>2025</v>
      </c>
      <c r="Y665" t="str">
        <f t="shared" si="50"/>
        <v>México</v>
      </c>
      <c r="Z665" t="str">
        <f t="shared" si="51"/>
        <v>IC</v>
      </c>
      <c r="AA665" s="1">
        <f t="shared" si="52"/>
        <v>0.65</v>
      </c>
      <c r="AB665">
        <f t="shared" si="53"/>
        <v>204.63184000000001</v>
      </c>
      <c r="AC665" s="18">
        <f t="shared" si="54"/>
        <v>45852</v>
      </c>
    </row>
    <row r="666" spans="1:29">
      <c r="A666" t="s">
        <v>176</v>
      </c>
      <c r="B666">
        <v>613</v>
      </c>
      <c r="C666">
        <v>0</v>
      </c>
      <c r="D666" s="18">
        <v>45894</v>
      </c>
      <c r="E666" s="18">
        <v>45952</v>
      </c>
      <c r="F666" s="18">
        <v>45963</v>
      </c>
      <c r="G666" t="s">
        <v>59</v>
      </c>
      <c r="H666">
        <v>35</v>
      </c>
      <c r="J666">
        <v>18638.25</v>
      </c>
      <c r="K666" t="s">
        <v>131</v>
      </c>
      <c r="L666">
        <v>16028.895</v>
      </c>
      <c r="M666">
        <v>18638.25</v>
      </c>
      <c r="N666">
        <v>3727.65</v>
      </c>
      <c r="O666">
        <v>3205.779</v>
      </c>
      <c r="P666">
        <v>3727.65</v>
      </c>
      <c r="Q666">
        <v>0.19999999999999998</v>
      </c>
      <c r="R666">
        <v>8</v>
      </c>
      <c r="S666">
        <v>2025</v>
      </c>
      <c r="T666">
        <v>10</v>
      </c>
      <c r="U666">
        <v>2025</v>
      </c>
      <c r="V666">
        <v>46008</v>
      </c>
      <c r="W666" t="s">
        <v>132</v>
      </c>
      <c r="X666">
        <v>2025</v>
      </c>
      <c r="Y666" t="str">
        <f t="shared" si="50"/>
        <v>México</v>
      </c>
      <c r="Z666" t="str">
        <f t="shared" si="51"/>
        <v>IC</v>
      </c>
      <c r="AA666" s="1">
        <f t="shared" si="52"/>
        <v>0.5</v>
      </c>
      <c r="AB666">
        <f t="shared" si="53"/>
        <v>1602.8895</v>
      </c>
      <c r="AC666" s="18">
        <f t="shared" si="54"/>
        <v>45734</v>
      </c>
    </row>
    <row r="667" spans="1:29">
      <c r="A667" t="s">
        <v>176</v>
      </c>
      <c r="B667">
        <v>614</v>
      </c>
      <c r="C667">
        <v>0</v>
      </c>
      <c r="D667" s="18">
        <v>45894</v>
      </c>
      <c r="E667" s="18">
        <v>45918</v>
      </c>
      <c r="F667" s="18">
        <v>45926</v>
      </c>
      <c r="G667" t="s">
        <v>38</v>
      </c>
      <c r="H667">
        <v>35</v>
      </c>
      <c r="I667" t="s">
        <v>166</v>
      </c>
      <c r="J667">
        <v>12500</v>
      </c>
      <c r="K667" t="s">
        <v>131</v>
      </c>
      <c r="L667">
        <v>10750</v>
      </c>
      <c r="M667">
        <v>12500</v>
      </c>
      <c r="N667">
        <v>2175.4899999999998</v>
      </c>
      <c r="O667">
        <v>1870.9213999999997</v>
      </c>
      <c r="P667">
        <v>2175.4899999999998</v>
      </c>
      <c r="Q667">
        <v>0.17403919999999998</v>
      </c>
      <c r="R667">
        <v>8</v>
      </c>
      <c r="S667">
        <v>2025</v>
      </c>
      <c r="T667">
        <v>9</v>
      </c>
      <c r="U667">
        <v>2025</v>
      </c>
      <c r="V667">
        <v>45971</v>
      </c>
      <c r="W667" t="s">
        <v>159</v>
      </c>
      <c r="X667">
        <v>2025</v>
      </c>
      <c r="Y667" t="str">
        <f t="shared" si="50"/>
        <v>México</v>
      </c>
      <c r="Z667" t="str">
        <f t="shared" si="51"/>
        <v>IC</v>
      </c>
      <c r="AA667" s="1">
        <f t="shared" si="52"/>
        <v>0.6</v>
      </c>
      <c r="AB667">
        <f t="shared" si="53"/>
        <v>748.36855999999989</v>
      </c>
      <c r="AC667" s="18">
        <f t="shared" si="54"/>
        <v>45740</v>
      </c>
    </row>
    <row r="668" spans="1:29">
      <c r="A668" t="s">
        <v>176</v>
      </c>
      <c r="B668">
        <v>615</v>
      </c>
      <c r="C668">
        <v>1</v>
      </c>
      <c r="D668" s="18">
        <v>45894</v>
      </c>
      <c r="E668" s="18">
        <v>45930</v>
      </c>
      <c r="F668" s="18">
        <v>45935</v>
      </c>
      <c r="G668" t="s">
        <v>44</v>
      </c>
      <c r="H668">
        <v>35</v>
      </c>
      <c r="J668">
        <v>7230</v>
      </c>
      <c r="K668" t="s">
        <v>151</v>
      </c>
      <c r="L668">
        <v>7230</v>
      </c>
      <c r="M668">
        <v>8386.7999999999993</v>
      </c>
      <c r="N668">
        <v>679.72</v>
      </c>
      <c r="O668">
        <v>679.72</v>
      </c>
      <c r="P668">
        <v>788.47519999999997</v>
      </c>
      <c r="Q668">
        <v>9.4013831258644542E-2</v>
      </c>
      <c r="R668">
        <v>8</v>
      </c>
      <c r="S668">
        <v>2025</v>
      </c>
      <c r="T668">
        <v>9</v>
      </c>
      <c r="U668">
        <v>2025</v>
      </c>
      <c r="V668">
        <v>45980</v>
      </c>
      <c r="W668" t="s">
        <v>159</v>
      </c>
      <c r="X668">
        <v>2025</v>
      </c>
      <c r="Y668" t="str">
        <f t="shared" si="50"/>
        <v>México</v>
      </c>
      <c r="Z668" t="str">
        <f t="shared" si="51"/>
        <v>IC</v>
      </c>
      <c r="AA668" s="1">
        <f t="shared" si="52"/>
        <v>0.5</v>
      </c>
      <c r="AB668">
        <f t="shared" si="53"/>
        <v>339.86</v>
      </c>
      <c r="AC668" s="18">
        <f t="shared" si="54"/>
        <v>45677</v>
      </c>
    </row>
    <row r="669" spans="1:29">
      <c r="A669" t="s">
        <v>176</v>
      </c>
      <c r="B669">
        <v>616</v>
      </c>
      <c r="C669">
        <v>1</v>
      </c>
      <c r="D669" s="18">
        <v>45894</v>
      </c>
      <c r="E669" s="18">
        <v>45870</v>
      </c>
      <c r="F669" s="18">
        <v>45879</v>
      </c>
      <c r="G669" t="s">
        <v>47</v>
      </c>
      <c r="H669">
        <v>35</v>
      </c>
      <c r="J669">
        <v>4752</v>
      </c>
      <c r="K669" t="s">
        <v>187</v>
      </c>
      <c r="L669">
        <v>5084.6400000000003</v>
      </c>
      <c r="M669">
        <v>5940</v>
      </c>
      <c r="N669">
        <v>445.99</v>
      </c>
      <c r="O669">
        <v>477.20930000000004</v>
      </c>
      <c r="P669">
        <v>557.48749999999995</v>
      </c>
      <c r="Q669">
        <v>9.385311447811448E-2</v>
      </c>
      <c r="R669">
        <v>8</v>
      </c>
      <c r="S669">
        <v>2025</v>
      </c>
      <c r="T669">
        <v>8</v>
      </c>
      <c r="U669">
        <v>2025</v>
      </c>
      <c r="V669">
        <v>45924</v>
      </c>
      <c r="W669" t="s">
        <v>153</v>
      </c>
      <c r="X669">
        <v>2025</v>
      </c>
      <c r="Y669" t="str">
        <f t="shared" si="50"/>
        <v>México</v>
      </c>
      <c r="Z669" t="str">
        <f t="shared" si="51"/>
        <v>IC</v>
      </c>
      <c r="AA669" s="1">
        <f t="shared" si="52"/>
        <v>0.65</v>
      </c>
      <c r="AB669">
        <f t="shared" si="53"/>
        <v>167.02325500000001</v>
      </c>
      <c r="AC669" s="18">
        <f t="shared" si="54"/>
        <v>45852</v>
      </c>
    </row>
    <row r="670" spans="1:29">
      <c r="A670" t="s">
        <v>176</v>
      </c>
      <c r="B670">
        <v>617</v>
      </c>
      <c r="C670">
        <v>1</v>
      </c>
      <c r="D670" s="18">
        <v>45894</v>
      </c>
      <c r="E670" s="18">
        <v>45914</v>
      </c>
      <c r="F670" s="18">
        <v>45925</v>
      </c>
      <c r="G670" t="s">
        <v>35</v>
      </c>
      <c r="H670">
        <v>35</v>
      </c>
      <c r="J670">
        <v>7061.39</v>
      </c>
      <c r="K670" t="s">
        <v>131</v>
      </c>
      <c r="L670">
        <v>6072.7954</v>
      </c>
      <c r="M670">
        <v>7061.39</v>
      </c>
      <c r="N670">
        <v>706.69</v>
      </c>
      <c r="O670">
        <v>607.75340000000006</v>
      </c>
      <c r="P670">
        <v>706.69</v>
      </c>
      <c r="Q670">
        <v>0.10007802996293932</v>
      </c>
      <c r="R670">
        <v>8</v>
      </c>
      <c r="S670">
        <v>2025</v>
      </c>
      <c r="T670">
        <v>9</v>
      </c>
      <c r="U670">
        <v>2025</v>
      </c>
      <c r="V670">
        <v>45970</v>
      </c>
      <c r="W670" t="s">
        <v>159</v>
      </c>
      <c r="X670">
        <v>2025</v>
      </c>
      <c r="Y670" t="str">
        <f t="shared" si="50"/>
        <v>México</v>
      </c>
      <c r="Z670" t="str">
        <f t="shared" si="51"/>
        <v>IC</v>
      </c>
      <c r="AA670" s="1">
        <f t="shared" si="52"/>
        <v>0.5</v>
      </c>
      <c r="AB670">
        <f t="shared" si="53"/>
        <v>303.87670000000003</v>
      </c>
      <c r="AC670" s="18">
        <f t="shared" si="54"/>
        <v>45665</v>
      </c>
    </row>
    <row r="671" spans="1:29">
      <c r="A671" t="s">
        <v>176</v>
      </c>
      <c r="B671">
        <v>618</v>
      </c>
      <c r="C671">
        <v>0</v>
      </c>
      <c r="D671" s="18">
        <v>45894</v>
      </c>
      <c r="E671" s="18">
        <v>45897</v>
      </c>
      <c r="F671" s="18">
        <v>45901</v>
      </c>
      <c r="G671" t="s">
        <v>54</v>
      </c>
      <c r="H671">
        <v>35</v>
      </c>
      <c r="J671">
        <v>1920</v>
      </c>
      <c r="K671" t="s">
        <v>151</v>
      </c>
      <c r="L671">
        <v>1920</v>
      </c>
      <c r="M671">
        <v>2227.1999999999998</v>
      </c>
      <c r="N671">
        <v>192</v>
      </c>
      <c r="O671">
        <v>192</v>
      </c>
      <c r="P671">
        <v>222.71999999999997</v>
      </c>
      <c r="Q671">
        <v>0.1</v>
      </c>
      <c r="R671">
        <v>8</v>
      </c>
      <c r="S671">
        <v>2025</v>
      </c>
      <c r="T671">
        <v>8</v>
      </c>
      <c r="U671">
        <v>2025</v>
      </c>
      <c r="V671">
        <v>45946</v>
      </c>
      <c r="W671" t="s">
        <v>161</v>
      </c>
      <c r="X671">
        <v>2025</v>
      </c>
      <c r="Y671" t="str">
        <f t="shared" si="50"/>
        <v>México</v>
      </c>
      <c r="Z671" t="str">
        <f t="shared" si="51"/>
        <v>Retail</v>
      </c>
      <c r="AA671" s="1">
        <f t="shared" si="52"/>
        <v>0.05</v>
      </c>
      <c r="AB671">
        <f t="shared" si="53"/>
        <v>182.4</v>
      </c>
      <c r="AC671" s="18">
        <f t="shared" si="54"/>
        <v>45595</v>
      </c>
    </row>
    <row r="672" spans="1:29">
      <c r="A672" t="s">
        <v>176</v>
      </c>
      <c r="B672">
        <v>621</v>
      </c>
      <c r="C672">
        <v>0</v>
      </c>
      <c r="D672" s="18">
        <v>45895</v>
      </c>
      <c r="E672" s="18">
        <v>45896</v>
      </c>
      <c r="F672" s="18">
        <v>45897</v>
      </c>
      <c r="G672" t="s">
        <v>24</v>
      </c>
      <c r="H672">
        <v>35</v>
      </c>
      <c r="I672" t="s">
        <v>149</v>
      </c>
      <c r="J672">
        <v>69666</v>
      </c>
      <c r="K672" t="s">
        <v>178</v>
      </c>
      <c r="L672">
        <v>3343.9679999999998</v>
      </c>
      <c r="M672">
        <v>3901.2960000000003</v>
      </c>
      <c r="N672">
        <v>11167.33</v>
      </c>
      <c r="O672">
        <v>536.03183999999999</v>
      </c>
      <c r="P672">
        <v>625.37048000000004</v>
      </c>
      <c r="Q672">
        <v>0.16029813682427582</v>
      </c>
      <c r="R672">
        <v>8</v>
      </c>
      <c r="S672">
        <v>2025</v>
      </c>
      <c r="T672">
        <v>8</v>
      </c>
      <c r="U672">
        <v>2025</v>
      </c>
      <c r="V672">
        <v>45942</v>
      </c>
      <c r="W672" t="s">
        <v>161</v>
      </c>
      <c r="X672">
        <v>2025</v>
      </c>
      <c r="Y672" t="str">
        <f t="shared" si="50"/>
        <v>Madrid</v>
      </c>
      <c r="Z672" t="str">
        <f t="shared" si="51"/>
        <v>Retail</v>
      </c>
      <c r="AA672" s="1">
        <f t="shared" si="52"/>
        <v>7.0000000000000007E-2</v>
      </c>
      <c r="AB672">
        <f t="shared" si="53"/>
        <v>498.50961119999999</v>
      </c>
      <c r="AC672" s="18">
        <f t="shared" si="54"/>
        <v>45733</v>
      </c>
    </row>
    <row r="673" spans="1:29">
      <c r="A673" t="s">
        <v>176</v>
      </c>
      <c r="B673">
        <v>622</v>
      </c>
      <c r="C673">
        <v>1</v>
      </c>
      <c r="D673" s="18">
        <v>45895</v>
      </c>
      <c r="E673" s="18">
        <v>45928</v>
      </c>
      <c r="F673" s="18">
        <v>45931</v>
      </c>
      <c r="G673" t="s">
        <v>47</v>
      </c>
      <c r="H673">
        <v>35</v>
      </c>
      <c r="J673">
        <v>3010</v>
      </c>
      <c r="K673" t="s">
        <v>151</v>
      </c>
      <c r="L673">
        <v>3010</v>
      </c>
      <c r="M673">
        <v>3491.6</v>
      </c>
      <c r="N673">
        <v>376.76</v>
      </c>
      <c r="O673">
        <v>376.76</v>
      </c>
      <c r="P673">
        <v>437.04159999999996</v>
      </c>
      <c r="Q673">
        <v>0.12516943521594684</v>
      </c>
      <c r="R673">
        <v>8</v>
      </c>
      <c r="S673">
        <v>2025</v>
      </c>
      <c r="T673">
        <v>9</v>
      </c>
      <c r="U673">
        <v>2025</v>
      </c>
      <c r="V673">
        <v>45976</v>
      </c>
      <c r="W673" t="s">
        <v>159</v>
      </c>
      <c r="X673">
        <v>2025</v>
      </c>
      <c r="Y673" t="str">
        <f t="shared" si="50"/>
        <v>México</v>
      </c>
      <c r="Z673" t="str">
        <f t="shared" si="51"/>
        <v>IC</v>
      </c>
      <c r="AA673" s="1">
        <f t="shared" si="52"/>
        <v>0.65</v>
      </c>
      <c r="AB673">
        <f t="shared" si="53"/>
        <v>131.86599999999999</v>
      </c>
      <c r="AC673" s="18">
        <f t="shared" si="54"/>
        <v>45852</v>
      </c>
    </row>
    <row r="674" spans="1:29">
      <c r="A674" t="s">
        <v>176</v>
      </c>
      <c r="B674">
        <v>624</v>
      </c>
      <c r="C674">
        <v>1</v>
      </c>
      <c r="D674" s="18">
        <v>45895</v>
      </c>
      <c r="E674" s="18">
        <v>45843</v>
      </c>
      <c r="F674" s="18">
        <v>45851</v>
      </c>
      <c r="G674" t="s">
        <v>53</v>
      </c>
      <c r="H674">
        <v>35</v>
      </c>
      <c r="I674" t="s">
        <v>177</v>
      </c>
      <c r="J674">
        <v>7360.8</v>
      </c>
      <c r="K674" t="s">
        <v>131</v>
      </c>
      <c r="L674">
        <v>6330.2880000000005</v>
      </c>
      <c r="M674">
        <v>7360.8</v>
      </c>
      <c r="N674">
        <v>909.87</v>
      </c>
      <c r="O674">
        <v>782.48820000000001</v>
      </c>
      <c r="P674">
        <v>909.87</v>
      </c>
      <c r="Q674">
        <v>0.12361020541245515</v>
      </c>
      <c r="R674">
        <v>8</v>
      </c>
      <c r="S674">
        <v>2025</v>
      </c>
      <c r="T674">
        <v>7</v>
      </c>
      <c r="U674">
        <v>2025</v>
      </c>
      <c r="V674">
        <v>45896</v>
      </c>
      <c r="W674" t="s">
        <v>160</v>
      </c>
      <c r="X674">
        <v>2025</v>
      </c>
      <c r="Y674" t="str">
        <f t="shared" si="50"/>
        <v>México</v>
      </c>
      <c r="Z674" t="str">
        <f t="shared" si="51"/>
        <v>Retail</v>
      </c>
      <c r="AA674" s="1">
        <f t="shared" si="52"/>
        <v>0.05</v>
      </c>
      <c r="AB674">
        <f t="shared" si="53"/>
        <v>743.36378999999999</v>
      </c>
      <c r="AC674" s="18">
        <f t="shared" si="54"/>
        <v>45719</v>
      </c>
    </row>
    <row r="675" spans="1:29">
      <c r="A675" t="s">
        <v>176</v>
      </c>
      <c r="B675">
        <v>625</v>
      </c>
      <c r="C675">
        <v>0</v>
      </c>
      <c r="D675" s="18">
        <v>45895</v>
      </c>
      <c r="E675" s="18">
        <v>45960</v>
      </c>
      <c r="F675" s="18">
        <v>45964</v>
      </c>
      <c r="G675" t="s">
        <v>47</v>
      </c>
      <c r="H675">
        <v>35</v>
      </c>
      <c r="J675">
        <v>379735</v>
      </c>
      <c r="K675" t="s">
        <v>193</v>
      </c>
      <c r="L675">
        <v>2088.5425</v>
      </c>
      <c r="M675">
        <v>2430.3040000000001</v>
      </c>
      <c r="N675">
        <v>37973.5</v>
      </c>
      <c r="O675">
        <v>208.85424999999998</v>
      </c>
      <c r="P675">
        <v>243.03040000000001</v>
      </c>
      <c r="Q675">
        <v>9.9999999999999992E-2</v>
      </c>
      <c r="R675">
        <v>8</v>
      </c>
      <c r="S675">
        <v>2025</v>
      </c>
      <c r="T675">
        <v>10</v>
      </c>
      <c r="U675">
        <v>2025</v>
      </c>
      <c r="V675">
        <v>46009</v>
      </c>
      <c r="W675" t="s">
        <v>132</v>
      </c>
      <c r="X675">
        <v>2025</v>
      </c>
      <c r="Y675" t="str">
        <f t="shared" si="50"/>
        <v>México</v>
      </c>
      <c r="Z675" t="str">
        <f t="shared" si="51"/>
        <v>IC</v>
      </c>
      <c r="AA675" s="1">
        <f t="shared" si="52"/>
        <v>0.65</v>
      </c>
      <c r="AB675">
        <f t="shared" si="53"/>
        <v>73.098987499999993</v>
      </c>
      <c r="AC675" s="18">
        <f t="shared" si="54"/>
        <v>45852</v>
      </c>
    </row>
    <row r="676" spans="1:29">
      <c r="A676" t="s">
        <v>176</v>
      </c>
      <c r="B676">
        <v>626</v>
      </c>
      <c r="C676">
        <v>0</v>
      </c>
      <c r="D676" s="18">
        <v>45895</v>
      </c>
      <c r="E676" s="18">
        <v>45955</v>
      </c>
      <c r="F676" s="18">
        <v>45962</v>
      </c>
      <c r="G676" t="s">
        <v>47</v>
      </c>
      <c r="H676">
        <v>35</v>
      </c>
      <c r="J676">
        <v>3851364.86</v>
      </c>
      <c r="K676" t="s">
        <v>193</v>
      </c>
      <c r="L676">
        <v>21182.506729999997</v>
      </c>
      <c r="M676">
        <v>24648.735103999999</v>
      </c>
      <c r="N676">
        <v>308462.8</v>
      </c>
      <c r="O676">
        <v>1696.5453999999997</v>
      </c>
      <c r="P676">
        <v>1974.16192</v>
      </c>
      <c r="Q676">
        <v>8.0091814515854509E-2</v>
      </c>
      <c r="R676">
        <v>8</v>
      </c>
      <c r="S676">
        <v>2025</v>
      </c>
      <c r="T676">
        <v>10</v>
      </c>
      <c r="U676">
        <v>2025</v>
      </c>
      <c r="V676">
        <v>46007</v>
      </c>
      <c r="W676" t="s">
        <v>132</v>
      </c>
      <c r="X676">
        <v>2025</v>
      </c>
      <c r="Y676" t="str">
        <f t="shared" si="50"/>
        <v>México</v>
      </c>
      <c r="Z676" t="str">
        <f t="shared" si="51"/>
        <v>IC</v>
      </c>
      <c r="AA676" s="1">
        <f t="shared" si="52"/>
        <v>0.65</v>
      </c>
      <c r="AB676">
        <f t="shared" si="53"/>
        <v>593.79088999999976</v>
      </c>
      <c r="AC676" s="18">
        <f t="shared" si="54"/>
        <v>45852</v>
      </c>
    </row>
    <row r="677" spans="1:29">
      <c r="A677" t="s">
        <v>176</v>
      </c>
      <c r="B677">
        <v>627</v>
      </c>
      <c r="C677">
        <v>0</v>
      </c>
      <c r="D677" s="18">
        <v>45895</v>
      </c>
      <c r="E677" s="18">
        <v>45928</v>
      </c>
      <c r="F677" s="18">
        <v>45931</v>
      </c>
      <c r="G677" t="s">
        <v>47</v>
      </c>
      <c r="H677">
        <v>35</v>
      </c>
      <c r="J677">
        <v>1230.3</v>
      </c>
      <c r="K677" t="s">
        <v>163</v>
      </c>
      <c r="L677">
        <v>1414.8449999999998</v>
      </c>
      <c r="M677">
        <v>1648.6020000000001</v>
      </c>
      <c r="N677">
        <v>123.03</v>
      </c>
      <c r="O677">
        <v>141.4845</v>
      </c>
      <c r="P677">
        <v>164.86020000000002</v>
      </c>
      <c r="Q677">
        <v>0.1</v>
      </c>
      <c r="R677">
        <v>8</v>
      </c>
      <c r="S677">
        <v>2025</v>
      </c>
      <c r="T677">
        <v>9</v>
      </c>
      <c r="U677">
        <v>2025</v>
      </c>
      <c r="V677">
        <v>45976</v>
      </c>
      <c r="W677" t="s">
        <v>159</v>
      </c>
      <c r="X677">
        <v>2025</v>
      </c>
      <c r="Y677" t="str">
        <f t="shared" si="50"/>
        <v>México</v>
      </c>
      <c r="Z677" t="str">
        <f t="shared" si="51"/>
        <v>IC</v>
      </c>
      <c r="AA677" s="1">
        <f t="shared" si="52"/>
        <v>0.65</v>
      </c>
      <c r="AB677">
        <f t="shared" si="53"/>
        <v>49.519574999999989</v>
      </c>
      <c r="AC677" s="18">
        <f t="shared" si="54"/>
        <v>45852</v>
      </c>
    </row>
    <row r="678" spans="1:29">
      <c r="A678" t="s">
        <v>176</v>
      </c>
      <c r="B678">
        <v>628</v>
      </c>
      <c r="C678">
        <v>0</v>
      </c>
      <c r="D678" s="18">
        <v>45895</v>
      </c>
      <c r="E678" s="18">
        <v>45902</v>
      </c>
      <c r="F678" s="18">
        <v>46032</v>
      </c>
      <c r="G678" t="s">
        <v>53</v>
      </c>
      <c r="H678">
        <v>35</v>
      </c>
      <c r="I678" t="s">
        <v>201</v>
      </c>
      <c r="J678">
        <v>37236.660000000003</v>
      </c>
      <c r="K678" t="s">
        <v>131</v>
      </c>
      <c r="L678">
        <v>32023.527600000001</v>
      </c>
      <c r="M678">
        <v>37236.660000000003</v>
      </c>
      <c r="N678">
        <v>5122.91</v>
      </c>
      <c r="O678">
        <v>4405.7025999999996</v>
      </c>
      <c r="P678">
        <v>5122.91</v>
      </c>
      <c r="Q678">
        <v>0.13757705444043583</v>
      </c>
      <c r="R678">
        <v>8</v>
      </c>
      <c r="S678">
        <v>2025</v>
      </c>
      <c r="T678">
        <v>9</v>
      </c>
      <c r="U678">
        <v>2025</v>
      </c>
      <c r="V678">
        <v>46077</v>
      </c>
      <c r="W678" t="s">
        <v>164</v>
      </c>
      <c r="X678">
        <v>2026</v>
      </c>
      <c r="Y678" t="str">
        <f t="shared" si="50"/>
        <v>México</v>
      </c>
      <c r="Z678" t="str">
        <f t="shared" si="51"/>
        <v>Retail</v>
      </c>
      <c r="AA678" s="1">
        <f t="shared" si="52"/>
        <v>0.05</v>
      </c>
      <c r="AB678">
        <f t="shared" si="53"/>
        <v>4185.4174699999994</v>
      </c>
      <c r="AC678" s="18">
        <f t="shared" si="54"/>
        <v>45719</v>
      </c>
    </row>
    <row r="679" spans="1:29">
      <c r="A679" t="s">
        <v>176</v>
      </c>
      <c r="B679">
        <v>629</v>
      </c>
      <c r="C679">
        <v>0</v>
      </c>
      <c r="D679" s="18">
        <v>45895</v>
      </c>
      <c r="E679" s="18">
        <v>45897</v>
      </c>
      <c r="F679" s="18">
        <v>46017</v>
      </c>
      <c r="G679" t="s">
        <v>49</v>
      </c>
      <c r="H679">
        <v>35</v>
      </c>
      <c r="J679">
        <v>9146.83</v>
      </c>
      <c r="K679" t="s">
        <v>131</v>
      </c>
      <c r="L679">
        <v>7866.2737999999999</v>
      </c>
      <c r="M679">
        <v>9146.83</v>
      </c>
      <c r="N679">
        <v>252.16</v>
      </c>
      <c r="O679">
        <v>216.85759999999999</v>
      </c>
      <c r="P679">
        <v>252.16</v>
      </c>
      <c r="Q679">
        <v>2.7568020833447216E-2</v>
      </c>
      <c r="R679">
        <v>8</v>
      </c>
      <c r="S679">
        <v>2025</v>
      </c>
      <c r="T679">
        <v>8</v>
      </c>
      <c r="U679">
        <v>2025</v>
      </c>
      <c r="V679">
        <v>46062</v>
      </c>
      <c r="W679" t="s">
        <v>164</v>
      </c>
      <c r="X679">
        <v>2026</v>
      </c>
      <c r="Y679" t="str">
        <f t="shared" si="50"/>
        <v>México</v>
      </c>
      <c r="Z679" t="str">
        <f t="shared" si="51"/>
        <v>Retail</v>
      </c>
      <c r="AA679" s="1">
        <f t="shared" si="52"/>
        <v>0</v>
      </c>
      <c r="AB679">
        <f t="shared" si="53"/>
        <v>216.85759999999999</v>
      </c>
      <c r="AC679" s="18">
        <f t="shared" si="54"/>
        <v>45552</v>
      </c>
    </row>
    <row r="680" spans="1:29">
      <c r="A680" t="s">
        <v>176</v>
      </c>
      <c r="B680">
        <v>630</v>
      </c>
      <c r="C680">
        <v>0</v>
      </c>
      <c r="D680" s="18">
        <v>45895</v>
      </c>
      <c r="E680" s="18">
        <v>45660</v>
      </c>
      <c r="F680" s="18">
        <v>46035</v>
      </c>
      <c r="G680" t="s">
        <v>53</v>
      </c>
      <c r="H680">
        <v>35</v>
      </c>
      <c r="I680" t="s">
        <v>149</v>
      </c>
      <c r="J680">
        <v>43656.639999999999</v>
      </c>
      <c r="K680" t="s">
        <v>131</v>
      </c>
      <c r="L680">
        <v>37544.710399999996</v>
      </c>
      <c r="M680">
        <v>43656.639999999999</v>
      </c>
      <c r="N680">
        <v>3874.48</v>
      </c>
      <c r="O680">
        <v>3332.0527999999999</v>
      </c>
      <c r="P680">
        <v>3874.48</v>
      </c>
      <c r="Q680">
        <v>8.8748927998123547E-2</v>
      </c>
      <c r="R680">
        <v>8</v>
      </c>
      <c r="S680">
        <v>2025</v>
      </c>
      <c r="T680">
        <v>1</v>
      </c>
      <c r="U680">
        <v>2025</v>
      </c>
      <c r="V680">
        <v>46080</v>
      </c>
      <c r="W680" t="s">
        <v>164</v>
      </c>
      <c r="X680">
        <v>2026</v>
      </c>
      <c r="Y680" t="str">
        <f t="shared" si="50"/>
        <v>México</v>
      </c>
      <c r="Z680" t="str">
        <f t="shared" si="51"/>
        <v>Retail</v>
      </c>
      <c r="AA680" s="1">
        <f t="shared" si="52"/>
        <v>0.05</v>
      </c>
      <c r="AB680">
        <f t="shared" si="53"/>
        <v>3165.4501599999999</v>
      </c>
      <c r="AC680" s="18">
        <f t="shared" si="54"/>
        <v>45719</v>
      </c>
    </row>
    <row r="681" spans="1:29">
      <c r="A681" t="s">
        <v>176</v>
      </c>
      <c r="B681">
        <v>631</v>
      </c>
      <c r="C681">
        <v>1</v>
      </c>
      <c r="D681" s="18">
        <v>45895</v>
      </c>
      <c r="E681" s="18">
        <v>45897</v>
      </c>
      <c r="F681" s="18">
        <v>45916</v>
      </c>
      <c r="G681" t="s">
        <v>49</v>
      </c>
      <c r="H681">
        <v>35</v>
      </c>
      <c r="J681">
        <v>10037.469999999999</v>
      </c>
      <c r="K681" t="s">
        <v>131</v>
      </c>
      <c r="L681">
        <v>8632.2241999999987</v>
      </c>
      <c r="M681">
        <v>10037.469999999999</v>
      </c>
      <c r="N681">
        <v>1052.1099999999999</v>
      </c>
      <c r="O681">
        <v>904.81459999999993</v>
      </c>
      <c r="P681">
        <v>1052.1099999999999</v>
      </c>
      <c r="Q681">
        <v>0.10481824603211766</v>
      </c>
      <c r="R681">
        <v>8</v>
      </c>
      <c r="S681">
        <v>2025</v>
      </c>
      <c r="T681">
        <v>8</v>
      </c>
      <c r="U681">
        <v>2025</v>
      </c>
      <c r="V681">
        <v>45961</v>
      </c>
      <c r="W681" t="s">
        <v>161</v>
      </c>
      <c r="X681">
        <v>2025</v>
      </c>
      <c r="Y681" t="str">
        <f t="shared" si="50"/>
        <v>México</v>
      </c>
      <c r="Z681" t="str">
        <f t="shared" si="51"/>
        <v>Retail</v>
      </c>
      <c r="AA681" s="1">
        <f t="shared" si="52"/>
        <v>0</v>
      </c>
      <c r="AB681">
        <f t="shared" si="53"/>
        <v>904.81459999999993</v>
      </c>
      <c r="AC681" s="18">
        <f t="shared" si="54"/>
        <v>45552</v>
      </c>
    </row>
    <row r="682" spans="1:29">
      <c r="A682" t="s">
        <v>176</v>
      </c>
      <c r="B682">
        <v>633</v>
      </c>
      <c r="C682">
        <v>1</v>
      </c>
      <c r="D682" s="18">
        <v>45896</v>
      </c>
      <c r="E682" s="18">
        <v>45930</v>
      </c>
      <c r="F682" s="18">
        <v>45933</v>
      </c>
      <c r="G682" t="s">
        <v>44</v>
      </c>
      <c r="H682">
        <v>35</v>
      </c>
      <c r="J682">
        <v>3630</v>
      </c>
      <c r="K682" t="s">
        <v>151</v>
      </c>
      <c r="L682">
        <v>3630</v>
      </c>
      <c r="M682">
        <v>4210.7999999999993</v>
      </c>
      <c r="N682">
        <v>341.22</v>
      </c>
      <c r="O682">
        <v>341.22</v>
      </c>
      <c r="P682">
        <v>395.8152</v>
      </c>
      <c r="Q682">
        <v>9.4000000000000014E-2</v>
      </c>
      <c r="R682">
        <v>8</v>
      </c>
      <c r="S682">
        <v>2025</v>
      </c>
      <c r="T682">
        <v>9</v>
      </c>
      <c r="U682">
        <v>2025</v>
      </c>
      <c r="V682">
        <v>45978</v>
      </c>
      <c r="W682" t="s">
        <v>159</v>
      </c>
      <c r="X682">
        <v>2025</v>
      </c>
      <c r="Y682" t="str">
        <f t="shared" si="50"/>
        <v>México</v>
      </c>
      <c r="Z682" t="str">
        <f t="shared" si="51"/>
        <v>IC</v>
      </c>
      <c r="AA682" s="1">
        <f t="shared" si="52"/>
        <v>0.5</v>
      </c>
      <c r="AB682">
        <f t="shared" si="53"/>
        <v>170.61</v>
      </c>
      <c r="AC682" s="18">
        <f t="shared" si="54"/>
        <v>45677</v>
      </c>
    </row>
    <row r="683" spans="1:29">
      <c r="A683" t="s">
        <v>176</v>
      </c>
      <c r="B683">
        <v>634</v>
      </c>
      <c r="C683">
        <v>1</v>
      </c>
      <c r="D683" s="18">
        <v>45896</v>
      </c>
      <c r="E683" s="18">
        <v>45930</v>
      </c>
      <c r="F683" s="18">
        <v>45934</v>
      </c>
      <c r="G683" t="s">
        <v>44</v>
      </c>
      <c r="H683">
        <v>35</v>
      </c>
      <c r="J683">
        <v>3528</v>
      </c>
      <c r="K683" t="s">
        <v>151</v>
      </c>
      <c r="L683">
        <v>3528</v>
      </c>
      <c r="M683">
        <v>4092.4799999999996</v>
      </c>
      <c r="N683">
        <v>331.63</v>
      </c>
      <c r="O683">
        <v>331.63</v>
      </c>
      <c r="P683">
        <v>384.69079999999997</v>
      </c>
      <c r="Q683">
        <v>9.3999433106575964E-2</v>
      </c>
      <c r="R683">
        <v>8</v>
      </c>
      <c r="S683">
        <v>2025</v>
      </c>
      <c r="T683">
        <v>9</v>
      </c>
      <c r="U683">
        <v>2025</v>
      </c>
      <c r="V683">
        <v>45979</v>
      </c>
      <c r="W683" t="s">
        <v>159</v>
      </c>
      <c r="X683">
        <v>2025</v>
      </c>
      <c r="Y683" t="str">
        <f t="shared" si="50"/>
        <v>México</v>
      </c>
      <c r="Z683" t="str">
        <f t="shared" si="51"/>
        <v>IC</v>
      </c>
      <c r="AA683" s="1">
        <f t="shared" si="52"/>
        <v>0.5</v>
      </c>
      <c r="AB683">
        <f t="shared" si="53"/>
        <v>165.815</v>
      </c>
      <c r="AC683" s="18">
        <f t="shared" si="54"/>
        <v>45677</v>
      </c>
    </row>
    <row r="684" spans="1:29">
      <c r="A684" t="s">
        <v>176</v>
      </c>
      <c r="B684">
        <v>635</v>
      </c>
      <c r="C684">
        <v>1</v>
      </c>
      <c r="D684" s="18">
        <v>45896</v>
      </c>
      <c r="E684" s="18">
        <v>45899</v>
      </c>
      <c r="F684" s="18">
        <v>45904</v>
      </c>
      <c r="G684" t="s">
        <v>47</v>
      </c>
      <c r="H684">
        <v>35</v>
      </c>
      <c r="J684">
        <v>5000</v>
      </c>
      <c r="K684" t="s">
        <v>163</v>
      </c>
      <c r="L684">
        <v>5750</v>
      </c>
      <c r="M684">
        <v>6700</v>
      </c>
      <c r="N684">
        <v>391.67</v>
      </c>
      <c r="O684">
        <v>450.4205</v>
      </c>
      <c r="P684">
        <v>524.83780000000002</v>
      </c>
      <c r="Q684">
        <v>7.8334000000000001E-2</v>
      </c>
      <c r="R684">
        <v>8</v>
      </c>
      <c r="S684">
        <v>2025</v>
      </c>
      <c r="T684">
        <v>8</v>
      </c>
      <c r="U684">
        <v>2025</v>
      </c>
      <c r="V684">
        <v>45949</v>
      </c>
      <c r="W684" t="s">
        <v>161</v>
      </c>
      <c r="X684">
        <v>2025</v>
      </c>
      <c r="Y684" t="str">
        <f t="shared" si="50"/>
        <v>México</v>
      </c>
      <c r="Z684" t="str">
        <f t="shared" si="51"/>
        <v>IC</v>
      </c>
      <c r="AA684" s="1">
        <f t="shared" si="52"/>
        <v>0.65</v>
      </c>
      <c r="AB684">
        <f t="shared" si="53"/>
        <v>157.647175</v>
      </c>
      <c r="AC684" s="18">
        <f t="shared" si="54"/>
        <v>45852</v>
      </c>
    </row>
    <row r="685" spans="1:29">
      <c r="A685" t="s">
        <v>176</v>
      </c>
      <c r="B685">
        <v>636</v>
      </c>
      <c r="C685">
        <v>1</v>
      </c>
      <c r="D685" s="18">
        <v>45896</v>
      </c>
      <c r="E685" s="18">
        <v>45907</v>
      </c>
      <c r="F685" s="18">
        <v>45908</v>
      </c>
      <c r="G685" t="s">
        <v>47</v>
      </c>
      <c r="H685">
        <v>35</v>
      </c>
      <c r="J685">
        <v>1221</v>
      </c>
      <c r="K685" t="s">
        <v>151</v>
      </c>
      <c r="L685">
        <v>1221</v>
      </c>
      <c r="M685">
        <v>1416.36</v>
      </c>
      <c r="N685">
        <v>358.14</v>
      </c>
      <c r="O685">
        <v>358.14</v>
      </c>
      <c r="P685">
        <v>415.44239999999996</v>
      </c>
      <c r="Q685">
        <v>0.29331695331695329</v>
      </c>
      <c r="R685">
        <v>8</v>
      </c>
      <c r="S685">
        <v>2025</v>
      </c>
      <c r="T685">
        <v>9</v>
      </c>
      <c r="U685">
        <v>2025</v>
      </c>
      <c r="V685">
        <v>45953</v>
      </c>
      <c r="W685" t="s">
        <v>161</v>
      </c>
      <c r="X685">
        <v>2025</v>
      </c>
      <c r="Y685" t="str">
        <f t="shared" si="50"/>
        <v>México</v>
      </c>
      <c r="Z685" t="str">
        <f t="shared" si="51"/>
        <v>IC</v>
      </c>
      <c r="AA685" s="1">
        <f t="shared" si="52"/>
        <v>0.65</v>
      </c>
      <c r="AB685">
        <f t="shared" si="53"/>
        <v>125.34899999999999</v>
      </c>
      <c r="AC685" s="18">
        <f t="shared" si="54"/>
        <v>45852</v>
      </c>
    </row>
    <row r="686" spans="1:29">
      <c r="A686" t="s">
        <v>176</v>
      </c>
      <c r="B686">
        <v>637</v>
      </c>
      <c r="C686">
        <v>0</v>
      </c>
      <c r="D686" s="18">
        <v>45896</v>
      </c>
      <c r="E686" s="18">
        <v>45914</v>
      </c>
      <c r="F686" s="18">
        <v>45915</v>
      </c>
      <c r="G686" t="s">
        <v>47</v>
      </c>
      <c r="H686">
        <v>35</v>
      </c>
      <c r="J686">
        <v>1158.04</v>
      </c>
      <c r="K686" t="s">
        <v>151</v>
      </c>
      <c r="L686">
        <v>1158.04</v>
      </c>
      <c r="M686">
        <v>1343.3263999999999</v>
      </c>
      <c r="N686">
        <v>105.35</v>
      </c>
      <c r="O686">
        <v>105.35</v>
      </c>
      <c r="P686">
        <v>122.20599999999999</v>
      </c>
      <c r="Q686">
        <v>9.0972677973127011E-2</v>
      </c>
      <c r="R686">
        <v>8</v>
      </c>
      <c r="S686">
        <v>2025</v>
      </c>
      <c r="T686">
        <v>9</v>
      </c>
      <c r="U686">
        <v>2025</v>
      </c>
      <c r="V686">
        <v>45960</v>
      </c>
      <c r="W686" t="s">
        <v>161</v>
      </c>
      <c r="X686">
        <v>2025</v>
      </c>
      <c r="Y686" t="str">
        <f t="shared" si="50"/>
        <v>México</v>
      </c>
      <c r="Z686" t="str">
        <f t="shared" si="51"/>
        <v>IC</v>
      </c>
      <c r="AA686" s="1">
        <f t="shared" si="52"/>
        <v>0.65</v>
      </c>
      <c r="AB686">
        <f t="shared" si="53"/>
        <v>36.872500000000002</v>
      </c>
      <c r="AC686" s="18">
        <f t="shared" si="54"/>
        <v>45852</v>
      </c>
    </row>
    <row r="687" spans="1:29">
      <c r="A687" t="s">
        <v>176</v>
      </c>
      <c r="B687">
        <v>638</v>
      </c>
      <c r="C687">
        <v>0</v>
      </c>
      <c r="D687" s="18">
        <v>45896</v>
      </c>
      <c r="E687" s="18">
        <v>45869</v>
      </c>
      <c r="F687" s="18">
        <v>45872</v>
      </c>
      <c r="G687" t="s">
        <v>47</v>
      </c>
      <c r="H687">
        <v>35</v>
      </c>
      <c r="J687">
        <v>9570</v>
      </c>
      <c r="K687" t="s">
        <v>151</v>
      </c>
      <c r="L687">
        <v>9570</v>
      </c>
      <c r="M687">
        <v>11101.199999999999</v>
      </c>
      <c r="N687">
        <v>890.35</v>
      </c>
      <c r="O687">
        <v>890.35</v>
      </c>
      <c r="P687">
        <v>1032.806</v>
      </c>
      <c r="Q687">
        <v>9.3035527690700101E-2</v>
      </c>
      <c r="R687">
        <v>8</v>
      </c>
      <c r="S687">
        <v>2025</v>
      </c>
      <c r="T687">
        <v>7</v>
      </c>
      <c r="U687">
        <v>2025</v>
      </c>
      <c r="V687">
        <v>45917</v>
      </c>
      <c r="W687" t="s">
        <v>153</v>
      </c>
      <c r="X687">
        <v>2025</v>
      </c>
      <c r="Y687" t="str">
        <f t="shared" si="50"/>
        <v>México</v>
      </c>
      <c r="Z687" t="str">
        <f t="shared" si="51"/>
        <v>IC</v>
      </c>
      <c r="AA687" s="1">
        <f t="shared" si="52"/>
        <v>0.65</v>
      </c>
      <c r="AB687">
        <f t="shared" si="53"/>
        <v>311.62249999999995</v>
      </c>
      <c r="AC687" s="18">
        <f t="shared" si="54"/>
        <v>45852</v>
      </c>
    </row>
    <row r="688" spans="1:29">
      <c r="A688" t="s">
        <v>176</v>
      </c>
      <c r="B688">
        <v>640</v>
      </c>
      <c r="C688">
        <v>0</v>
      </c>
      <c r="D688" s="18">
        <v>45897</v>
      </c>
      <c r="E688" s="18">
        <v>45901</v>
      </c>
      <c r="F688" s="18">
        <v>45901</v>
      </c>
      <c r="G688" t="s">
        <v>54</v>
      </c>
      <c r="H688">
        <v>35</v>
      </c>
      <c r="J688">
        <v>200</v>
      </c>
      <c r="K688" t="s">
        <v>151</v>
      </c>
      <c r="L688">
        <v>200</v>
      </c>
      <c r="M688">
        <v>231.99999999999997</v>
      </c>
      <c r="N688">
        <v>69.400000000000006</v>
      </c>
      <c r="O688">
        <v>69.400000000000006</v>
      </c>
      <c r="P688">
        <v>80.504000000000005</v>
      </c>
      <c r="Q688">
        <v>0.34700000000000003</v>
      </c>
      <c r="R688">
        <v>8</v>
      </c>
      <c r="S688">
        <v>2025</v>
      </c>
      <c r="T688">
        <v>9</v>
      </c>
      <c r="U688">
        <v>2025</v>
      </c>
      <c r="V688">
        <v>45946</v>
      </c>
      <c r="W688" t="s">
        <v>161</v>
      </c>
      <c r="X688">
        <v>2025</v>
      </c>
      <c r="Y688" t="str">
        <f t="shared" si="50"/>
        <v>México</v>
      </c>
      <c r="Z688" t="str">
        <f t="shared" si="51"/>
        <v>Retail</v>
      </c>
      <c r="AA688" s="1">
        <f t="shared" si="52"/>
        <v>0.05</v>
      </c>
      <c r="AB688">
        <f t="shared" si="53"/>
        <v>65.930000000000007</v>
      </c>
      <c r="AC688" s="18">
        <f t="shared" si="54"/>
        <v>45595</v>
      </c>
    </row>
    <row r="689" spans="1:29">
      <c r="A689" t="s">
        <v>176</v>
      </c>
      <c r="B689">
        <v>641</v>
      </c>
      <c r="C689">
        <v>0</v>
      </c>
      <c r="D689" s="18">
        <v>45897</v>
      </c>
      <c r="E689" s="18">
        <v>46006</v>
      </c>
      <c r="F689" s="18">
        <v>46030</v>
      </c>
      <c r="G689" t="s">
        <v>53</v>
      </c>
      <c r="H689">
        <v>35</v>
      </c>
      <c r="I689" t="s">
        <v>202</v>
      </c>
      <c r="J689">
        <v>55249.23</v>
      </c>
      <c r="K689" t="s">
        <v>131</v>
      </c>
      <c r="L689">
        <v>47514.337800000001</v>
      </c>
      <c r="M689">
        <v>55249.23</v>
      </c>
      <c r="N689">
        <v>5531.55</v>
      </c>
      <c r="O689">
        <v>4757.1329999999998</v>
      </c>
      <c r="P689">
        <v>5531.55</v>
      </c>
      <c r="Q689">
        <v>0.10011994737302221</v>
      </c>
      <c r="R689">
        <v>8</v>
      </c>
      <c r="S689">
        <v>2025</v>
      </c>
      <c r="T689">
        <v>12</v>
      </c>
      <c r="U689">
        <v>2025</v>
      </c>
      <c r="V689">
        <v>46075</v>
      </c>
      <c r="W689" t="s">
        <v>164</v>
      </c>
      <c r="X689">
        <v>2026</v>
      </c>
      <c r="Y689" t="str">
        <f t="shared" si="50"/>
        <v>México</v>
      </c>
      <c r="Z689" t="str">
        <f t="shared" si="51"/>
        <v>Retail</v>
      </c>
      <c r="AA689" s="1">
        <f t="shared" si="52"/>
        <v>0.05</v>
      </c>
      <c r="AB689">
        <f t="shared" si="53"/>
        <v>4519.2763500000001</v>
      </c>
      <c r="AC689" s="18">
        <f t="shared" si="54"/>
        <v>45719</v>
      </c>
    </row>
    <row r="690" spans="1:29">
      <c r="A690" t="s">
        <v>176</v>
      </c>
      <c r="B690">
        <v>642</v>
      </c>
      <c r="C690">
        <v>1</v>
      </c>
      <c r="D690" s="18">
        <v>45897</v>
      </c>
      <c r="E690" s="18">
        <v>45907</v>
      </c>
      <c r="F690" s="18">
        <v>45910</v>
      </c>
      <c r="G690" t="s">
        <v>47</v>
      </c>
      <c r="H690">
        <v>35</v>
      </c>
      <c r="J690">
        <v>7395</v>
      </c>
      <c r="K690" t="s">
        <v>151</v>
      </c>
      <c r="L690">
        <v>7395</v>
      </c>
      <c r="M690">
        <v>8578.1999999999989</v>
      </c>
      <c r="N690">
        <v>720.46</v>
      </c>
      <c r="O690">
        <v>720.46</v>
      </c>
      <c r="P690">
        <v>835.73360000000002</v>
      </c>
      <c r="Q690">
        <v>9.7425287356321846E-2</v>
      </c>
      <c r="R690">
        <v>8</v>
      </c>
      <c r="S690">
        <v>2025</v>
      </c>
      <c r="T690">
        <v>9</v>
      </c>
      <c r="U690">
        <v>2025</v>
      </c>
      <c r="V690">
        <v>45955</v>
      </c>
      <c r="W690" t="s">
        <v>161</v>
      </c>
      <c r="X690">
        <v>2025</v>
      </c>
      <c r="Y690" t="str">
        <f t="shared" si="50"/>
        <v>México</v>
      </c>
      <c r="Z690" t="str">
        <f t="shared" si="51"/>
        <v>IC</v>
      </c>
      <c r="AA690" s="1">
        <f t="shared" si="52"/>
        <v>0.65</v>
      </c>
      <c r="AB690">
        <f t="shared" si="53"/>
        <v>252.161</v>
      </c>
      <c r="AC690" s="18">
        <f t="shared" si="54"/>
        <v>45852</v>
      </c>
    </row>
    <row r="691" spans="1:29">
      <c r="A691" t="s">
        <v>176</v>
      </c>
      <c r="B691">
        <v>643</v>
      </c>
      <c r="C691">
        <v>0</v>
      </c>
      <c r="D691" s="18">
        <v>45897</v>
      </c>
      <c r="E691" s="18">
        <v>45964</v>
      </c>
      <c r="F691" s="18">
        <v>45969</v>
      </c>
      <c r="G691" t="s">
        <v>47</v>
      </c>
      <c r="H691">
        <v>35</v>
      </c>
      <c r="J691">
        <v>1320000</v>
      </c>
      <c r="K691" t="s">
        <v>193</v>
      </c>
      <c r="L691">
        <v>7260</v>
      </c>
      <c r="M691">
        <v>8448</v>
      </c>
      <c r="N691">
        <v>120000</v>
      </c>
      <c r="O691">
        <v>660</v>
      </c>
      <c r="P691">
        <v>768</v>
      </c>
      <c r="Q691">
        <v>9.0909090909090912E-2</v>
      </c>
      <c r="R691">
        <v>8</v>
      </c>
      <c r="S691">
        <v>2025</v>
      </c>
      <c r="T691">
        <v>11</v>
      </c>
      <c r="U691">
        <v>2025</v>
      </c>
      <c r="V691">
        <v>46014</v>
      </c>
      <c r="W691" t="s">
        <v>132</v>
      </c>
      <c r="X691">
        <v>2025</v>
      </c>
      <c r="Y691" t="str">
        <f t="shared" si="50"/>
        <v>México</v>
      </c>
      <c r="Z691" t="str">
        <f t="shared" si="51"/>
        <v>IC</v>
      </c>
      <c r="AA691" s="1">
        <f t="shared" si="52"/>
        <v>0.65</v>
      </c>
      <c r="AB691">
        <f t="shared" si="53"/>
        <v>231</v>
      </c>
      <c r="AC691" s="18">
        <f t="shared" si="54"/>
        <v>45852</v>
      </c>
    </row>
    <row r="692" spans="1:29">
      <c r="A692" t="s">
        <v>176</v>
      </c>
      <c r="B692">
        <v>644</v>
      </c>
      <c r="C692">
        <v>0</v>
      </c>
      <c r="D692" s="18">
        <v>45897</v>
      </c>
      <c r="E692" s="18">
        <v>45802</v>
      </c>
      <c r="F692" s="18">
        <v>45898</v>
      </c>
      <c r="G692" t="s">
        <v>47</v>
      </c>
      <c r="H692">
        <v>35</v>
      </c>
      <c r="J692">
        <v>3017.44</v>
      </c>
      <c r="K692" t="s">
        <v>131</v>
      </c>
      <c r="L692">
        <v>2594.9983999999999</v>
      </c>
      <c r="M692">
        <v>3017.44</v>
      </c>
      <c r="N692">
        <v>286.61</v>
      </c>
      <c r="O692">
        <v>246.4846</v>
      </c>
      <c r="P692">
        <v>286.61</v>
      </c>
      <c r="Q692">
        <v>9.4984490163847496E-2</v>
      </c>
      <c r="R692">
        <v>8</v>
      </c>
      <c r="S692">
        <v>2025</v>
      </c>
      <c r="T692">
        <v>5</v>
      </c>
      <c r="U692">
        <v>2025</v>
      </c>
      <c r="V692">
        <v>45943</v>
      </c>
      <c r="W692" t="s">
        <v>161</v>
      </c>
      <c r="X692">
        <v>2025</v>
      </c>
      <c r="Y692" t="str">
        <f t="shared" si="50"/>
        <v>México</v>
      </c>
      <c r="Z692" t="str">
        <f t="shared" si="51"/>
        <v>IC</v>
      </c>
      <c r="AA692" s="1">
        <f t="shared" si="52"/>
        <v>0.65</v>
      </c>
      <c r="AB692">
        <f t="shared" si="53"/>
        <v>86.26961</v>
      </c>
      <c r="AC692" s="18">
        <f t="shared" si="54"/>
        <v>45852</v>
      </c>
    </row>
    <row r="693" spans="1:29">
      <c r="A693" t="s">
        <v>176</v>
      </c>
      <c r="B693">
        <v>645</v>
      </c>
      <c r="C693">
        <v>0</v>
      </c>
      <c r="D693" s="18">
        <v>45897</v>
      </c>
      <c r="E693" s="18">
        <v>45789</v>
      </c>
      <c r="F693" s="18">
        <v>45793</v>
      </c>
      <c r="G693" t="s">
        <v>47</v>
      </c>
      <c r="H693">
        <v>35</v>
      </c>
      <c r="J693">
        <v>2566.4</v>
      </c>
      <c r="K693" t="s">
        <v>131</v>
      </c>
      <c r="L693">
        <v>2207.1040000000003</v>
      </c>
      <c r="M693">
        <v>2566.4</v>
      </c>
      <c r="N693">
        <v>256.64</v>
      </c>
      <c r="O693">
        <v>220.71039999999999</v>
      </c>
      <c r="P693">
        <v>256.64</v>
      </c>
      <c r="Q693">
        <v>9.9999999999999978E-2</v>
      </c>
      <c r="R693">
        <v>8</v>
      </c>
      <c r="S693">
        <v>2025</v>
      </c>
      <c r="T693">
        <v>5</v>
      </c>
      <c r="U693">
        <v>2025</v>
      </c>
      <c r="V693">
        <v>45838</v>
      </c>
      <c r="W693" t="s">
        <v>152</v>
      </c>
      <c r="X693">
        <v>2025</v>
      </c>
      <c r="Y693" t="str">
        <f t="shared" si="50"/>
        <v>México</v>
      </c>
      <c r="Z693" t="str">
        <f t="shared" si="51"/>
        <v>IC</v>
      </c>
      <c r="AA693" s="1">
        <f t="shared" si="52"/>
        <v>0.65</v>
      </c>
      <c r="AB693">
        <f t="shared" si="53"/>
        <v>77.248639999999995</v>
      </c>
      <c r="AC693" s="18">
        <f t="shared" si="54"/>
        <v>45852</v>
      </c>
    </row>
    <row r="694" spans="1:29">
      <c r="A694" t="s">
        <v>176</v>
      </c>
      <c r="B694">
        <v>646</v>
      </c>
      <c r="C694">
        <v>0</v>
      </c>
      <c r="D694" s="18">
        <v>45897</v>
      </c>
      <c r="E694" s="18">
        <v>45800</v>
      </c>
      <c r="F694" s="18">
        <v>45894</v>
      </c>
      <c r="G694" t="s">
        <v>47</v>
      </c>
      <c r="H694">
        <v>35</v>
      </c>
      <c r="J694">
        <v>1515.02</v>
      </c>
      <c r="K694" t="s">
        <v>131</v>
      </c>
      <c r="L694">
        <v>1302.9171999999999</v>
      </c>
      <c r="M694">
        <v>1515.02</v>
      </c>
      <c r="N694">
        <v>201.72</v>
      </c>
      <c r="O694">
        <v>173.47919999999999</v>
      </c>
      <c r="P694">
        <v>201.72</v>
      </c>
      <c r="Q694">
        <v>0.13314675713851962</v>
      </c>
      <c r="R694">
        <v>8</v>
      </c>
      <c r="S694">
        <v>2025</v>
      </c>
      <c r="T694">
        <v>5</v>
      </c>
      <c r="U694">
        <v>2025</v>
      </c>
      <c r="V694">
        <v>45939</v>
      </c>
      <c r="W694" t="s">
        <v>161</v>
      </c>
      <c r="X694">
        <v>2025</v>
      </c>
      <c r="Y694" t="str">
        <f t="shared" si="50"/>
        <v>México</v>
      </c>
      <c r="Z694" t="str">
        <f t="shared" si="51"/>
        <v>IC</v>
      </c>
      <c r="AA694" s="1">
        <f t="shared" si="52"/>
        <v>0.65</v>
      </c>
      <c r="AB694">
        <f t="shared" si="53"/>
        <v>60.71772</v>
      </c>
      <c r="AC694" s="18">
        <f t="shared" si="54"/>
        <v>45852</v>
      </c>
    </row>
    <row r="695" spans="1:29">
      <c r="A695" t="s">
        <v>176</v>
      </c>
      <c r="B695">
        <v>647</v>
      </c>
      <c r="C695">
        <v>0</v>
      </c>
      <c r="D695" s="18">
        <v>45897</v>
      </c>
      <c r="E695" s="18">
        <v>45796</v>
      </c>
      <c r="F695" s="18">
        <v>45800</v>
      </c>
      <c r="G695" t="s">
        <v>47</v>
      </c>
      <c r="H695">
        <v>35</v>
      </c>
      <c r="J695">
        <v>1200</v>
      </c>
      <c r="K695" t="s">
        <v>131</v>
      </c>
      <c r="L695">
        <v>1032</v>
      </c>
      <c r="M695">
        <v>1200</v>
      </c>
      <c r="N695">
        <v>120</v>
      </c>
      <c r="O695">
        <v>103.2</v>
      </c>
      <c r="P695">
        <v>120</v>
      </c>
      <c r="Q695">
        <v>0.1</v>
      </c>
      <c r="R695">
        <v>8</v>
      </c>
      <c r="S695">
        <v>2025</v>
      </c>
      <c r="T695">
        <v>5</v>
      </c>
      <c r="U695">
        <v>2025</v>
      </c>
      <c r="V695">
        <v>45845</v>
      </c>
      <c r="W695" t="s">
        <v>154</v>
      </c>
      <c r="X695">
        <v>2025</v>
      </c>
      <c r="Y695" t="str">
        <f t="shared" si="50"/>
        <v>México</v>
      </c>
      <c r="Z695" t="str">
        <f t="shared" si="51"/>
        <v>IC</v>
      </c>
      <c r="AA695" s="1">
        <f t="shared" si="52"/>
        <v>0.65</v>
      </c>
      <c r="AB695">
        <f t="shared" si="53"/>
        <v>36.120000000000005</v>
      </c>
      <c r="AC695" s="18">
        <f t="shared" si="54"/>
        <v>45852</v>
      </c>
    </row>
    <row r="696" spans="1:29">
      <c r="A696" t="s">
        <v>176</v>
      </c>
      <c r="B696">
        <v>648</v>
      </c>
      <c r="C696">
        <v>0</v>
      </c>
      <c r="D696" s="18">
        <v>45897</v>
      </c>
      <c r="E696" s="18">
        <v>46094</v>
      </c>
      <c r="F696" s="18">
        <v>46107</v>
      </c>
      <c r="G696" t="s">
        <v>47</v>
      </c>
      <c r="H696">
        <v>35</v>
      </c>
      <c r="J696">
        <v>3120143</v>
      </c>
      <c r="K696" t="s">
        <v>193</v>
      </c>
      <c r="L696">
        <v>17160.786499999998</v>
      </c>
      <c r="M696">
        <v>19968.915199999999</v>
      </c>
      <c r="N696">
        <v>265258.40000000002</v>
      </c>
      <c r="O696">
        <v>1458.9212</v>
      </c>
      <c r="P696">
        <v>1697.6537600000001</v>
      </c>
      <c r="Q696">
        <v>8.501482143606881E-2</v>
      </c>
      <c r="R696">
        <v>8</v>
      </c>
      <c r="S696">
        <v>2025</v>
      </c>
      <c r="T696">
        <v>3</v>
      </c>
      <c r="U696">
        <v>2026</v>
      </c>
      <c r="V696">
        <v>46152</v>
      </c>
      <c r="W696" t="s">
        <v>172</v>
      </c>
      <c r="X696">
        <v>2026</v>
      </c>
      <c r="Y696" t="str">
        <f t="shared" si="50"/>
        <v>México</v>
      </c>
      <c r="Z696" t="str">
        <f t="shared" si="51"/>
        <v>IC</v>
      </c>
      <c r="AA696" s="1">
        <f t="shared" si="52"/>
        <v>0.65</v>
      </c>
      <c r="AB696">
        <f t="shared" si="53"/>
        <v>510.62241999999992</v>
      </c>
      <c r="AC696" s="18">
        <f t="shared" si="54"/>
        <v>45852</v>
      </c>
    </row>
    <row r="697" spans="1:29">
      <c r="A697" t="s">
        <v>176</v>
      </c>
      <c r="B697">
        <v>649</v>
      </c>
      <c r="C697">
        <v>0</v>
      </c>
      <c r="D697" s="18">
        <v>45897</v>
      </c>
      <c r="E697" s="18">
        <v>46009</v>
      </c>
      <c r="F697" s="18">
        <v>46046</v>
      </c>
      <c r="G697" t="s">
        <v>47</v>
      </c>
      <c r="H697">
        <v>35</v>
      </c>
      <c r="I697" t="s">
        <v>188</v>
      </c>
      <c r="J697">
        <v>12413.13</v>
      </c>
      <c r="K697" t="s">
        <v>131</v>
      </c>
      <c r="L697">
        <v>10675.291799999999</v>
      </c>
      <c r="M697">
        <v>12413.13</v>
      </c>
      <c r="N697">
        <v>964.92</v>
      </c>
      <c r="O697">
        <v>829.83119999999997</v>
      </c>
      <c r="P697">
        <v>964.92</v>
      </c>
      <c r="Q697">
        <v>7.7733818948162156E-2</v>
      </c>
      <c r="R697">
        <v>8</v>
      </c>
      <c r="S697">
        <v>2025</v>
      </c>
      <c r="T697">
        <v>12</v>
      </c>
      <c r="U697">
        <v>2025</v>
      </c>
      <c r="V697">
        <v>46091</v>
      </c>
      <c r="W697" t="s">
        <v>150</v>
      </c>
      <c r="X697">
        <v>2026</v>
      </c>
      <c r="Y697" t="str">
        <f t="shared" si="50"/>
        <v>México</v>
      </c>
      <c r="Z697" t="str">
        <f t="shared" si="51"/>
        <v>IC</v>
      </c>
      <c r="AA697" s="1">
        <f t="shared" si="52"/>
        <v>0.65</v>
      </c>
      <c r="AB697">
        <f t="shared" si="53"/>
        <v>290.44092000000001</v>
      </c>
      <c r="AC697" s="18">
        <f t="shared" si="54"/>
        <v>45852</v>
      </c>
    </row>
    <row r="698" spans="1:29">
      <c r="A698" t="s">
        <v>176</v>
      </c>
      <c r="B698">
        <v>650</v>
      </c>
      <c r="C698">
        <v>1</v>
      </c>
      <c r="D698" s="18">
        <v>45897</v>
      </c>
      <c r="E698" s="18">
        <v>45896</v>
      </c>
      <c r="F698" s="18">
        <v>45899</v>
      </c>
      <c r="G698" t="s">
        <v>47</v>
      </c>
      <c r="H698">
        <v>35</v>
      </c>
      <c r="J698">
        <v>1928.28</v>
      </c>
      <c r="K698" t="s">
        <v>151</v>
      </c>
      <c r="L698">
        <v>1928.28</v>
      </c>
      <c r="M698">
        <v>2236.8047999999999</v>
      </c>
      <c r="N698">
        <v>174.84</v>
      </c>
      <c r="O698">
        <v>174.84</v>
      </c>
      <c r="P698">
        <v>202.81439999999998</v>
      </c>
      <c r="Q698">
        <v>9.0671479245752695E-2</v>
      </c>
      <c r="R698">
        <v>8</v>
      </c>
      <c r="S698">
        <v>2025</v>
      </c>
      <c r="T698">
        <v>8</v>
      </c>
      <c r="U698">
        <v>2025</v>
      </c>
      <c r="V698">
        <v>45944</v>
      </c>
      <c r="W698" t="s">
        <v>161</v>
      </c>
      <c r="X698">
        <v>2025</v>
      </c>
      <c r="Y698" t="str">
        <f t="shared" si="50"/>
        <v>México</v>
      </c>
      <c r="Z698" t="str">
        <f t="shared" si="51"/>
        <v>IC</v>
      </c>
      <c r="AA698" s="1">
        <f t="shared" si="52"/>
        <v>0.65</v>
      </c>
      <c r="AB698">
        <f t="shared" si="53"/>
        <v>61.194000000000003</v>
      </c>
      <c r="AC698" s="18">
        <f t="shared" si="54"/>
        <v>45852</v>
      </c>
    </row>
    <row r="699" spans="1:29">
      <c r="A699" t="s">
        <v>176</v>
      </c>
      <c r="B699">
        <v>651</v>
      </c>
      <c r="C699">
        <v>1</v>
      </c>
      <c r="D699" s="18">
        <v>45897</v>
      </c>
      <c r="E699" s="18">
        <v>45953</v>
      </c>
      <c r="F699" s="18">
        <v>45956</v>
      </c>
      <c r="G699" t="s">
        <v>47</v>
      </c>
      <c r="H699">
        <v>35</v>
      </c>
      <c r="J699">
        <v>4760</v>
      </c>
      <c r="K699" t="s">
        <v>131</v>
      </c>
      <c r="L699">
        <v>4093.6</v>
      </c>
      <c r="M699">
        <v>4760</v>
      </c>
      <c r="N699">
        <v>493.5</v>
      </c>
      <c r="O699">
        <v>424.40999999999997</v>
      </c>
      <c r="P699">
        <v>493.5</v>
      </c>
      <c r="Q699">
        <v>0.10367647058823529</v>
      </c>
      <c r="R699">
        <v>8</v>
      </c>
      <c r="S699">
        <v>2025</v>
      </c>
      <c r="T699">
        <v>10</v>
      </c>
      <c r="U699">
        <v>2025</v>
      </c>
      <c r="V699">
        <v>46001</v>
      </c>
      <c r="W699" t="s">
        <v>132</v>
      </c>
      <c r="X699">
        <v>2025</v>
      </c>
      <c r="Y699" t="str">
        <f t="shared" si="50"/>
        <v>México</v>
      </c>
      <c r="Z699" t="str">
        <f t="shared" si="51"/>
        <v>IC</v>
      </c>
      <c r="AA699" s="1">
        <f t="shared" si="52"/>
        <v>0.65</v>
      </c>
      <c r="AB699">
        <f t="shared" si="53"/>
        <v>148.54349999999999</v>
      </c>
      <c r="AC699" s="18">
        <f t="shared" si="54"/>
        <v>45852</v>
      </c>
    </row>
    <row r="700" spans="1:29">
      <c r="A700" t="s">
        <v>176</v>
      </c>
      <c r="B700">
        <v>652</v>
      </c>
      <c r="C700">
        <v>1</v>
      </c>
      <c r="D700" s="18">
        <v>45897</v>
      </c>
      <c r="E700" s="18">
        <v>45921</v>
      </c>
      <c r="F700" s="18">
        <v>45924</v>
      </c>
      <c r="G700" t="s">
        <v>47</v>
      </c>
      <c r="H700">
        <v>35</v>
      </c>
      <c r="J700">
        <v>1990</v>
      </c>
      <c r="K700" t="s">
        <v>151</v>
      </c>
      <c r="L700">
        <v>1990</v>
      </c>
      <c r="M700">
        <v>2308.3999999999996</v>
      </c>
      <c r="N700">
        <v>187.06</v>
      </c>
      <c r="O700">
        <v>187.06</v>
      </c>
      <c r="P700">
        <v>216.9896</v>
      </c>
      <c r="Q700">
        <v>9.4E-2</v>
      </c>
      <c r="R700">
        <v>8</v>
      </c>
      <c r="S700">
        <v>2025</v>
      </c>
      <c r="T700">
        <v>9</v>
      </c>
      <c r="U700">
        <v>2025</v>
      </c>
      <c r="V700">
        <v>45969</v>
      </c>
      <c r="W700" t="s">
        <v>159</v>
      </c>
      <c r="X700">
        <v>2025</v>
      </c>
      <c r="Y700" t="str">
        <f t="shared" si="50"/>
        <v>México</v>
      </c>
      <c r="Z700" t="str">
        <f t="shared" si="51"/>
        <v>IC</v>
      </c>
      <c r="AA700" s="1">
        <f t="shared" si="52"/>
        <v>0.65</v>
      </c>
      <c r="AB700">
        <f t="shared" si="53"/>
        <v>65.471000000000004</v>
      </c>
      <c r="AC700" s="18">
        <f t="shared" si="54"/>
        <v>45852</v>
      </c>
    </row>
    <row r="701" spans="1:29">
      <c r="A701" t="s">
        <v>176</v>
      </c>
      <c r="B701">
        <v>653</v>
      </c>
      <c r="C701">
        <v>0</v>
      </c>
      <c r="D701" s="18">
        <v>45897</v>
      </c>
      <c r="E701" s="18">
        <v>46153</v>
      </c>
      <c r="F701" s="18">
        <v>46154</v>
      </c>
      <c r="G701" t="s">
        <v>47</v>
      </c>
      <c r="H701">
        <v>35</v>
      </c>
      <c r="J701">
        <v>260</v>
      </c>
      <c r="K701" t="s">
        <v>131</v>
      </c>
      <c r="L701">
        <v>223.6</v>
      </c>
      <c r="M701">
        <v>260</v>
      </c>
      <c r="N701">
        <v>26</v>
      </c>
      <c r="O701">
        <v>22.36</v>
      </c>
      <c r="P701">
        <v>26</v>
      </c>
      <c r="Q701">
        <v>0.1</v>
      </c>
      <c r="R701">
        <v>8</v>
      </c>
      <c r="S701">
        <v>2025</v>
      </c>
      <c r="T701">
        <v>5</v>
      </c>
      <c r="U701">
        <v>2026</v>
      </c>
      <c r="V701">
        <v>46199</v>
      </c>
      <c r="W701" t="s">
        <v>152</v>
      </c>
      <c r="X701">
        <v>2026</v>
      </c>
      <c r="Y701" t="str">
        <f t="shared" si="50"/>
        <v>México</v>
      </c>
      <c r="Z701" t="str">
        <f t="shared" si="51"/>
        <v>IC</v>
      </c>
      <c r="AA701" s="1">
        <f t="shared" si="52"/>
        <v>0.65</v>
      </c>
      <c r="AB701">
        <f t="shared" si="53"/>
        <v>7.8259999999999987</v>
      </c>
      <c r="AC701" s="18">
        <f t="shared" si="54"/>
        <v>45852</v>
      </c>
    </row>
    <row r="702" spans="1:29">
      <c r="A702" t="s">
        <v>176</v>
      </c>
      <c r="B702">
        <v>654</v>
      </c>
      <c r="C702">
        <v>0</v>
      </c>
      <c r="D702" s="18">
        <v>45897</v>
      </c>
      <c r="E702" s="18">
        <v>46158</v>
      </c>
      <c r="F702" s="18">
        <v>46161</v>
      </c>
      <c r="G702" t="s">
        <v>47</v>
      </c>
      <c r="H702">
        <v>35</v>
      </c>
      <c r="J702">
        <v>1980</v>
      </c>
      <c r="K702" t="s">
        <v>131</v>
      </c>
      <c r="L702">
        <v>1702.8</v>
      </c>
      <c r="M702">
        <v>1980</v>
      </c>
      <c r="N702">
        <v>193.5</v>
      </c>
      <c r="O702">
        <v>166.41</v>
      </c>
      <c r="P702">
        <v>193.5</v>
      </c>
      <c r="Q702">
        <v>9.7727272727272732E-2</v>
      </c>
      <c r="R702">
        <v>8</v>
      </c>
      <c r="S702">
        <v>2025</v>
      </c>
      <c r="T702">
        <v>5</v>
      </c>
      <c r="U702">
        <v>2026</v>
      </c>
      <c r="V702">
        <v>46206</v>
      </c>
      <c r="W702" t="s">
        <v>154</v>
      </c>
      <c r="X702">
        <v>2026</v>
      </c>
      <c r="Y702" t="str">
        <f t="shared" si="50"/>
        <v>México</v>
      </c>
      <c r="Z702" t="str">
        <f t="shared" si="51"/>
        <v>IC</v>
      </c>
      <c r="AA702" s="1">
        <f t="shared" si="52"/>
        <v>0.65</v>
      </c>
      <c r="AB702">
        <f t="shared" si="53"/>
        <v>58.243499999999997</v>
      </c>
      <c r="AC702" s="18">
        <f t="shared" si="54"/>
        <v>45852</v>
      </c>
    </row>
    <row r="703" spans="1:29">
      <c r="A703" t="s">
        <v>176</v>
      </c>
      <c r="B703">
        <v>655</v>
      </c>
      <c r="C703">
        <v>0</v>
      </c>
      <c r="D703" s="18">
        <v>45898</v>
      </c>
      <c r="E703" s="18">
        <v>45921</v>
      </c>
      <c r="F703" s="18">
        <v>45930</v>
      </c>
      <c r="G703" t="s">
        <v>54</v>
      </c>
      <c r="H703">
        <v>35</v>
      </c>
      <c r="I703" t="s">
        <v>188</v>
      </c>
      <c r="J703">
        <v>5384.78</v>
      </c>
      <c r="K703" t="s">
        <v>131</v>
      </c>
      <c r="L703">
        <v>4630.9107999999997</v>
      </c>
      <c r="M703">
        <v>5384.78</v>
      </c>
      <c r="N703">
        <v>0</v>
      </c>
      <c r="O703">
        <v>0</v>
      </c>
      <c r="P703">
        <v>0</v>
      </c>
      <c r="Q703">
        <v>0</v>
      </c>
      <c r="R703">
        <v>8</v>
      </c>
      <c r="S703">
        <v>2025</v>
      </c>
      <c r="T703">
        <v>9</v>
      </c>
      <c r="U703">
        <v>2025</v>
      </c>
      <c r="V703">
        <v>45975</v>
      </c>
      <c r="W703" t="s">
        <v>159</v>
      </c>
      <c r="X703">
        <v>2025</v>
      </c>
      <c r="Y703" t="str">
        <f t="shared" si="50"/>
        <v>México</v>
      </c>
      <c r="Z703" t="str">
        <f t="shared" si="51"/>
        <v>Retail</v>
      </c>
      <c r="AA703" s="1">
        <f t="shared" si="52"/>
        <v>0.05</v>
      </c>
      <c r="AB703">
        <f t="shared" si="53"/>
        <v>0</v>
      </c>
      <c r="AC703" s="18">
        <f t="shared" si="54"/>
        <v>45595</v>
      </c>
    </row>
    <row r="704" spans="1:29">
      <c r="A704" t="s">
        <v>176</v>
      </c>
      <c r="B704">
        <v>656</v>
      </c>
      <c r="C704">
        <v>0</v>
      </c>
      <c r="D704" s="18">
        <v>45901</v>
      </c>
      <c r="E704" s="18">
        <v>45929</v>
      </c>
      <c r="F704" s="18">
        <v>45929</v>
      </c>
      <c r="G704" t="s">
        <v>54</v>
      </c>
      <c r="H704">
        <v>36</v>
      </c>
      <c r="J704">
        <v>691.98</v>
      </c>
      <c r="K704" t="s">
        <v>131</v>
      </c>
      <c r="L704">
        <v>595.1028</v>
      </c>
      <c r="M704">
        <v>691.98</v>
      </c>
      <c r="N704">
        <v>0</v>
      </c>
      <c r="O704">
        <v>0</v>
      </c>
      <c r="P704">
        <v>0</v>
      </c>
      <c r="Q704">
        <v>0</v>
      </c>
      <c r="R704">
        <v>9</v>
      </c>
      <c r="S704">
        <v>2025</v>
      </c>
      <c r="T704">
        <v>9</v>
      </c>
      <c r="U704">
        <v>2025</v>
      </c>
      <c r="V704">
        <v>45974</v>
      </c>
      <c r="W704" t="s">
        <v>159</v>
      </c>
      <c r="X704">
        <v>2025</v>
      </c>
      <c r="Y704" t="str">
        <f t="shared" si="50"/>
        <v>México</v>
      </c>
      <c r="Z704" t="str">
        <f t="shared" si="51"/>
        <v>Retail</v>
      </c>
      <c r="AA704" s="1">
        <f t="shared" si="52"/>
        <v>0.05</v>
      </c>
      <c r="AB704">
        <f t="shared" si="53"/>
        <v>0</v>
      </c>
      <c r="AC704" s="18">
        <f t="shared" si="54"/>
        <v>45595</v>
      </c>
    </row>
    <row r="705" spans="1:29">
      <c r="A705" t="s">
        <v>176</v>
      </c>
      <c r="B705">
        <v>657</v>
      </c>
      <c r="C705">
        <v>1</v>
      </c>
      <c r="D705" s="18">
        <v>45902</v>
      </c>
      <c r="E705" s="18">
        <v>45826</v>
      </c>
      <c r="F705" s="18">
        <v>45829</v>
      </c>
      <c r="G705" t="s">
        <v>37</v>
      </c>
      <c r="H705">
        <v>36</v>
      </c>
      <c r="J705">
        <v>2724.75</v>
      </c>
      <c r="K705" t="s">
        <v>131</v>
      </c>
      <c r="L705">
        <v>2343.2849999999999</v>
      </c>
      <c r="M705">
        <v>2724.75</v>
      </c>
      <c r="N705">
        <v>217.52</v>
      </c>
      <c r="O705">
        <v>187.06720000000001</v>
      </c>
      <c r="P705">
        <v>217.52</v>
      </c>
      <c r="Q705">
        <v>7.9831177172217646E-2</v>
      </c>
      <c r="R705">
        <v>9</v>
      </c>
      <c r="S705">
        <v>2025</v>
      </c>
      <c r="T705">
        <v>6</v>
      </c>
      <c r="U705">
        <v>2025</v>
      </c>
      <c r="V705">
        <v>45874</v>
      </c>
      <c r="W705" t="s">
        <v>160</v>
      </c>
      <c r="X705">
        <v>2025</v>
      </c>
      <c r="Y705" t="str">
        <f t="shared" si="50"/>
        <v>México</v>
      </c>
      <c r="Z705" t="str">
        <f t="shared" si="51"/>
        <v>IC</v>
      </c>
      <c r="AA705" s="1">
        <f t="shared" si="52"/>
        <v>0.6</v>
      </c>
      <c r="AB705">
        <f t="shared" si="53"/>
        <v>74.826880000000003</v>
      </c>
      <c r="AC705" s="18">
        <f t="shared" si="54"/>
        <v>45807</v>
      </c>
    </row>
    <row r="706" spans="1:29">
      <c r="A706" t="s">
        <v>176</v>
      </c>
      <c r="B706">
        <v>658</v>
      </c>
      <c r="C706">
        <v>0</v>
      </c>
      <c r="D706" s="18">
        <v>45902</v>
      </c>
      <c r="E706" s="18">
        <v>45904</v>
      </c>
      <c r="F706" s="18">
        <v>45911</v>
      </c>
      <c r="G706" t="s">
        <v>49</v>
      </c>
      <c r="H706">
        <v>36</v>
      </c>
      <c r="J706">
        <v>2482.65</v>
      </c>
      <c r="K706" t="s">
        <v>131</v>
      </c>
      <c r="L706">
        <v>2135.0790000000002</v>
      </c>
      <c r="M706">
        <v>2482.65</v>
      </c>
      <c r="N706">
        <v>140</v>
      </c>
      <c r="O706">
        <v>120.39999999999999</v>
      </c>
      <c r="P706">
        <v>140</v>
      </c>
      <c r="Q706">
        <v>5.639135601071435E-2</v>
      </c>
      <c r="R706">
        <v>9</v>
      </c>
      <c r="S706">
        <v>2025</v>
      </c>
      <c r="T706">
        <v>9</v>
      </c>
      <c r="U706">
        <v>2025</v>
      </c>
      <c r="V706">
        <v>45956</v>
      </c>
      <c r="W706" t="s">
        <v>161</v>
      </c>
      <c r="X706">
        <v>2025</v>
      </c>
      <c r="Y706" t="str">
        <f t="shared" ref="Y706:Y769" si="55">_xlfn.XLOOKUP(G706,AH:AH,AK:AK,"0")</f>
        <v>México</v>
      </c>
      <c r="Z706" t="str">
        <f t="shared" ref="Z706:Z769" si="56">_xlfn.XLOOKUP(G706,AH:AH,AI:AI,"0")</f>
        <v>Retail</v>
      </c>
      <c r="AA706" s="1">
        <f t="shared" ref="AA706:AA769" si="57">_xlfn.XLOOKUP(G706,AH:AH,AJ:AJ,"0")</f>
        <v>0</v>
      </c>
      <c r="AB706">
        <f t="shared" ref="AB706:AB769" si="58">O706-O706*AA706</f>
        <v>120.39999999999999</v>
      </c>
      <c r="AC706" s="18">
        <f t="shared" ref="AC706:AC769" si="59">_xlfn.XLOOKUP(G706,AH:AH,AL:AL,"0")</f>
        <v>45552</v>
      </c>
    </row>
    <row r="707" spans="1:29">
      <c r="A707" t="s">
        <v>176</v>
      </c>
      <c r="B707">
        <v>660</v>
      </c>
      <c r="C707">
        <v>1</v>
      </c>
      <c r="D707" s="18">
        <v>45902</v>
      </c>
      <c r="E707" s="18">
        <v>45878</v>
      </c>
      <c r="F707" s="18">
        <v>45884</v>
      </c>
      <c r="G707" t="s">
        <v>45</v>
      </c>
      <c r="H707">
        <v>36</v>
      </c>
      <c r="J707">
        <v>20000</v>
      </c>
      <c r="K707" t="s">
        <v>131</v>
      </c>
      <c r="L707">
        <v>17200</v>
      </c>
      <c r="M707">
        <v>20000</v>
      </c>
      <c r="N707">
        <v>1500</v>
      </c>
      <c r="O707">
        <v>1290</v>
      </c>
      <c r="P707">
        <v>1500</v>
      </c>
      <c r="Q707">
        <v>7.4999999999999997E-2</v>
      </c>
      <c r="R707">
        <v>9</v>
      </c>
      <c r="S707">
        <v>2025</v>
      </c>
      <c r="T707">
        <v>8</v>
      </c>
      <c r="U707">
        <v>2025</v>
      </c>
      <c r="V707">
        <v>45929</v>
      </c>
      <c r="W707" t="s">
        <v>153</v>
      </c>
      <c r="X707">
        <v>2025</v>
      </c>
      <c r="Y707" t="str">
        <f t="shared" si="55"/>
        <v>México</v>
      </c>
      <c r="Z707" t="str">
        <f t="shared" si="56"/>
        <v>IC</v>
      </c>
      <c r="AA707" s="1">
        <f t="shared" si="57"/>
        <v>0.75</v>
      </c>
      <c r="AB707">
        <f t="shared" si="58"/>
        <v>322.5</v>
      </c>
      <c r="AC707" s="18">
        <f t="shared" si="59"/>
        <v>45536</v>
      </c>
    </row>
    <row r="708" spans="1:29">
      <c r="A708" t="s">
        <v>176</v>
      </c>
      <c r="B708">
        <v>661</v>
      </c>
      <c r="C708">
        <v>0</v>
      </c>
      <c r="D708" s="18">
        <v>45902</v>
      </c>
      <c r="E708" s="18">
        <v>45919</v>
      </c>
      <c r="F708" s="18">
        <v>45921</v>
      </c>
      <c r="G708" t="s">
        <v>37</v>
      </c>
      <c r="H708">
        <v>36</v>
      </c>
      <c r="J708">
        <v>11434</v>
      </c>
      <c r="K708" t="s">
        <v>178</v>
      </c>
      <c r="L708">
        <v>548.83199999999999</v>
      </c>
      <c r="M708">
        <v>640.30399999999997</v>
      </c>
      <c r="N708">
        <v>490</v>
      </c>
      <c r="O708">
        <v>23.52</v>
      </c>
      <c r="P708">
        <v>27.44</v>
      </c>
      <c r="Q708">
        <v>4.2854644044079064E-2</v>
      </c>
      <c r="R708">
        <v>9</v>
      </c>
      <c r="S708">
        <v>2025</v>
      </c>
      <c r="T708">
        <v>9</v>
      </c>
      <c r="U708">
        <v>2025</v>
      </c>
      <c r="V708">
        <v>45966</v>
      </c>
      <c r="W708" t="s">
        <v>159</v>
      </c>
      <c r="X708">
        <v>2025</v>
      </c>
      <c r="Y708" t="str">
        <f t="shared" si="55"/>
        <v>México</v>
      </c>
      <c r="Z708" t="str">
        <f t="shared" si="56"/>
        <v>IC</v>
      </c>
      <c r="AA708" s="1">
        <f t="shared" si="57"/>
        <v>0.6</v>
      </c>
      <c r="AB708">
        <f t="shared" si="58"/>
        <v>9.4079999999999995</v>
      </c>
      <c r="AC708" s="18">
        <f t="shared" si="59"/>
        <v>45807</v>
      </c>
    </row>
    <row r="709" spans="1:29">
      <c r="A709" t="s">
        <v>176</v>
      </c>
      <c r="B709">
        <v>662</v>
      </c>
      <c r="C709">
        <v>0</v>
      </c>
      <c r="D709" s="18">
        <v>45903</v>
      </c>
      <c r="E709" s="18">
        <v>45919</v>
      </c>
      <c r="F709" s="18">
        <v>45921</v>
      </c>
      <c r="G709" t="s">
        <v>54</v>
      </c>
      <c r="H709">
        <v>36</v>
      </c>
      <c r="J709">
        <v>13936</v>
      </c>
      <c r="K709" t="s">
        <v>178</v>
      </c>
      <c r="L709">
        <v>668.928</v>
      </c>
      <c r="M709">
        <v>780.41600000000005</v>
      </c>
      <c r="N709">
        <v>1330</v>
      </c>
      <c r="O709">
        <v>63.84</v>
      </c>
      <c r="P709">
        <v>74.48</v>
      </c>
      <c r="Q709">
        <v>9.543628013777268E-2</v>
      </c>
      <c r="R709">
        <v>9</v>
      </c>
      <c r="S709">
        <v>2025</v>
      </c>
      <c r="T709">
        <v>9</v>
      </c>
      <c r="U709">
        <v>2025</v>
      </c>
      <c r="V709">
        <v>45966</v>
      </c>
      <c r="W709" t="s">
        <v>159</v>
      </c>
      <c r="X709">
        <v>2025</v>
      </c>
      <c r="Y709" t="str">
        <f t="shared" si="55"/>
        <v>México</v>
      </c>
      <c r="Z709" t="str">
        <f t="shared" si="56"/>
        <v>Retail</v>
      </c>
      <c r="AA709" s="1">
        <f t="shared" si="57"/>
        <v>0.05</v>
      </c>
      <c r="AB709">
        <f t="shared" si="58"/>
        <v>60.648000000000003</v>
      </c>
      <c r="AC709" s="18">
        <f t="shared" si="59"/>
        <v>45595</v>
      </c>
    </row>
    <row r="710" spans="1:29">
      <c r="A710" t="s">
        <v>176</v>
      </c>
      <c r="B710">
        <v>663</v>
      </c>
      <c r="C710">
        <v>0</v>
      </c>
      <c r="D710" s="18">
        <v>45903</v>
      </c>
      <c r="E710" s="18">
        <v>46011</v>
      </c>
      <c r="F710" s="18">
        <v>46018</v>
      </c>
      <c r="G710" t="s">
        <v>54</v>
      </c>
      <c r="H710">
        <v>36</v>
      </c>
      <c r="J710">
        <v>400000</v>
      </c>
      <c r="K710" t="s">
        <v>151</v>
      </c>
      <c r="L710">
        <v>400000</v>
      </c>
      <c r="M710">
        <v>463999.99999999994</v>
      </c>
      <c r="N710">
        <v>40000</v>
      </c>
      <c r="O710">
        <v>40000</v>
      </c>
      <c r="P710">
        <v>46400</v>
      </c>
      <c r="Q710">
        <v>0.1</v>
      </c>
      <c r="R710">
        <v>9</v>
      </c>
      <c r="S710">
        <v>2025</v>
      </c>
      <c r="T710">
        <v>12</v>
      </c>
      <c r="U710">
        <v>2025</v>
      </c>
      <c r="V710">
        <v>46063</v>
      </c>
      <c r="W710" t="s">
        <v>164</v>
      </c>
      <c r="X710">
        <v>2026</v>
      </c>
      <c r="Y710" t="str">
        <f t="shared" si="55"/>
        <v>México</v>
      </c>
      <c r="Z710" t="str">
        <f t="shared" si="56"/>
        <v>Retail</v>
      </c>
      <c r="AA710" s="1">
        <f t="shared" si="57"/>
        <v>0.05</v>
      </c>
      <c r="AB710">
        <f t="shared" si="58"/>
        <v>38000</v>
      </c>
      <c r="AC710" s="18">
        <f t="shared" si="59"/>
        <v>45595</v>
      </c>
    </row>
    <row r="711" spans="1:29">
      <c r="A711" t="s">
        <v>176</v>
      </c>
      <c r="B711">
        <v>664</v>
      </c>
      <c r="C711">
        <v>1</v>
      </c>
      <c r="D711" s="18">
        <v>45903</v>
      </c>
      <c r="E711" s="18">
        <v>45861</v>
      </c>
      <c r="F711" s="18">
        <v>45862</v>
      </c>
      <c r="G711" t="s">
        <v>47</v>
      </c>
      <c r="H711">
        <v>36</v>
      </c>
      <c r="J711">
        <v>940</v>
      </c>
      <c r="K711" t="s">
        <v>131</v>
      </c>
      <c r="L711">
        <v>808.4</v>
      </c>
      <c r="M711">
        <v>940</v>
      </c>
      <c r="N711">
        <v>80.25</v>
      </c>
      <c r="O711">
        <v>69.015000000000001</v>
      </c>
      <c r="P711">
        <v>80.25</v>
      </c>
      <c r="Q711">
        <v>8.537234042553192E-2</v>
      </c>
      <c r="R711">
        <v>9</v>
      </c>
      <c r="S711">
        <v>2025</v>
      </c>
      <c r="T711">
        <v>7</v>
      </c>
      <c r="U711">
        <v>2025</v>
      </c>
      <c r="V711">
        <v>45907</v>
      </c>
      <c r="W711" t="s">
        <v>153</v>
      </c>
      <c r="X711">
        <v>2025</v>
      </c>
      <c r="Y711" t="str">
        <f t="shared" si="55"/>
        <v>México</v>
      </c>
      <c r="Z711" t="str">
        <f t="shared" si="56"/>
        <v>IC</v>
      </c>
      <c r="AA711" s="1">
        <f t="shared" si="57"/>
        <v>0.65</v>
      </c>
      <c r="AB711">
        <f t="shared" si="58"/>
        <v>24.155249999999995</v>
      </c>
      <c r="AC711" s="18">
        <f t="shared" si="59"/>
        <v>45852</v>
      </c>
    </row>
    <row r="712" spans="1:29">
      <c r="A712" t="s">
        <v>176</v>
      </c>
      <c r="B712">
        <v>665</v>
      </c>
      <c r="C712">
        <v>0</v>
      </c>
      <c r="D712" s="18">
        <v>45903</v>
      </c>
      <c r="E712" s="18">
        <v>45815</v>
      </c>
      <c r="F712" s="18">
        <v>45820</v>
      </c>
      <c r="G712" t="s">
        <v>45</v>
      </c>
      <c r="H712">
        <v>36</v>
      </c>
      <c r="J712">
        <v>5733.7</v>
      </c>
      <c r="K712" t="s">
        <v>131</v>
      </c>
      <c r="L712">
        <v>4930.982</v>
      </c>
      <c r="M712">
        <v>5733.7</v>
      </c>
      <c r="N712">
        <v>484.18</v>
      </c>
      <c r="O712">
        <v>416.39479999999998</v>
      </c>
      <c r="P712">
        <v>484.18</v>
      </c>
      <c r="Q712">
        <v>8.44445994732895E-2</v>
      </c>
      <c r="R712">
        <v>9</v>
      </c>
      <c r="S712">
        <v>2025</v>
      </c>
      <c r="T712">
        <v>6</v>
      </c>
      <c r="U712">
        <v>2025</v>
      </c>
      <c r="V712">
        <v>45865</v>
      </c>
      <c r="W712" t="s">
        <v>154</v>
      </c>
      <c r="X712">
        <v>2025</v>
      </c>
      <c r="Y712" t="str">
        <f t="shared" si="55"/>
        <v>México</v>
      </c>
      <c r="Z712" t="str">
        <f t="shared" si="56"/>
        <v>IC</v>
      </c>
      <c r="AA712" s="1">
        <f t="shared" si="57"/>
        <v>0.75</v>
      </c>
      <c r="AB712">
        <f t="shared" si="58"/>
        <v>104.09870000000001</v>
      </c>
      <c r="AC712" s="18">
        <f t="shared" si="59"/>
        <v>45536</v>
      </c>
    </row>
    <row r="713" spans="1:29">
      <c r="A713" t="s">
        <v>176</v>
      </c>
      <c r="B713">
        <v>666</v>
      </c>
      <c r="C713">
        <v>1</v>
      </c>
      <c r="D713" s="18">
        <v>45904</v>
      </c>
      <c r="E713" s="18">
        <v>45910</v>
      </c>
      <c r="F713" s="18">
        <v>45912</v>
      </c>
      <c r="G713" t="s">
        <v>37</v>
      </c>
      <c r="H713">
        <v>36</v>
      </c>
      <c r="J713">
        <v>2955</v>
      </c>
      <c r="K713" t="s">
        <v>151</v>
      </c>
      <c r="L713">
        <v>2955</v>
      </c>
      <c r="M713">
        <v>3427.7999999999997</v>
      </c>
      <c r="N713">
        <v>590</v>
      </c>
      <c r="O713">
        <v>590</v>
      </c>
      <c r="P713">
        <v>684.4</v>
      </c>
      <c r="Q713">
        <v>0.19966159052453469</v>
      </c>
      <c r="R713">
        <v>9</v>
      </c>
      <c r="S713">
        <v>2025</v>
      </c>
      <c r="T713">
        <v>9</v>
      </c>
      <c r="U713">
        <v>2025</v>
      </c>
      <c r="V713">
        <v>45957</v>
      </c>
      <c r="W713" t="s">
        <v>161</v>
      </c>
      <c r="X713">
        <v>2025</v>
      </c>
      <c r="Y713" t="str">
        <f t="shared" si="55"/>
        <v>México</v>
      </c>
      <c r="Z713" t="str">
        <f t="shared" si="56"/>
        <v>IC</v>
      </c>
      <c r="AA713" s="1">
        <f t="shared" si="57"/>
        <v>0.6</v>
      </c>
      <c r="AB713">
        <f t="shared" si="58"/>
        <v>236</v>
      </c>
      <c r="AC713" s="18">
        <f t="shared" si="59"/>
        <v>45807</v>
      </c>
    </row>
    <row r="714" spans="1:29">
      <c r="A714" t="s">
        <v>176</v>
      </c>
      <c r="B714">
        <v>667</v>
      </c>
      <c r="C714">
        <v>0</v>
      </c>
      <c r="D714" s="18">
        <v>45904</v>
      </c>
      <c r="E714" s="18">
        <v>45951</v>
      </c>
      <c r="F714" s="18">
        <v>45955</v>
      </c>
      <c r="G714" t="s">
        <v>38</v>
      </c>
      <c r="H714">
        <v>36</v>
      </c>
      <c r="J714">
        <v>8228</v>
      </c>
      <c r="K714" t="s">
        <v>131</v>
      </c>
      <c r="L714">
        <v>7076.08</v>
      </c>
      <c r="M714">
        <v>8228</v>
      </c>
      <c r="N714">
        <v>822.8</v>
      </c>
      <c r="O714">
        <v>707.60799999999995</v>
      </c>
      <c r="P714">
        <v>822.8</v>
      </c>
      <c r="Q714">
        <v>9.9999999999999992E-2</v>
      </c>
      <c r="R714">
        <v>9</v>
      </c>
      <c r="S714">
        <v>2025</v>
      </c>
      <c r="T714">
        <v>10</v>
      </c>
      <c r="U714">
        <v>2025</v>
      </c>
      <c r="V714">
        <v>46000</v>
      </c>
      <c r="W714" t="s">
        <v>132</v>
      </c>
      <c r="X714">
        <v>2025</v>
      </c>
      <c r="Y714" t="str">
        <f t="shared" si="55"/>
        <v>México</v>
      </c>
      <c r="Z714" t="str">
        <f t="shared" si="56"/>
        <v>IC</v>
      </c>
      <c r="AA714" s="1">
        <f t="shared" si="57"/>
        <v>0.6</v>
      </c>
      <c r="AB714">
        <f t="shared" si="58"/>
        <v>283.04320000000001</v>
      </c>
      <c r="AC714" s="18">
        <f t="shared" si="59"/>
        <v>45740</v>
      </c>
    </row>
    <row r="715" spans="1:29">
      <c r="A715" t="s">
        <v>176</v>
      </c>
      <c r="B715">
        <v>668</v>
      </c>
      <c r="C715">
        <v>1</v>
      </c>
      <c r="D715" s="18">
        <v>45904</v>
      </c>
      <c r="E715" s="18">
        <v>45772</v>
      </c>
      <c r="F715" s="18">
        <v>45776</v>
      </c>
      <c r="G715" t="s">
        <v>47</v>
      </c>
      <c r="H715">
        <v>36</v>
      </c>
      <c r="J715">
        <v>4700</v>
      </c>
      <c r="K715" t="s">
        <v>151</v>
      </c>
      <c r="L715">
        <v>4700</v>
      </c>
      <c r="M715">
        <v>5452</v>
      </c>
      <c r="N715">
        <v>364.25</v>
      </c>
      <c r="O715">
        <v>364.25</v>
      </c>
      <c r="P715">
        <v>422.53</v>
      </c>
      <c r="Q715">
        <v>7.7499999999999999E-2</v>
      </c>
      <c r="R715">
        <v>9</v>
      </c>
      <c r="S715">
        <v>2025</v>
      </c>
      <c r="T715">
        <v>4</v>
      </c>
      <c r="U715">
        <v>2025</v>
      </c>
      <c r="V715">
        <v>45821</v>
      </c>
      <c r="W715" t="s">
        <v>152</v>
      </c>
      <c r="X715">
        <v>2025</v>
      </c>
      <c r="Y715" t="str">
        <f t="shared" si="55"/>
        <v>México</v>
      </c>
      <c r="Z715" t="str">
        <f t="shared" si="56"/>
        <v>IC</v>
      </c>
      <c r="AA715" s="1">
        <f t="shared" si="57"/>
        <v>0.65</v>
      </c>
      <c r="AB715">
        <f t="shared" si="58"/>
        <v>127.48749999999998</v>
      </c>
      <c r="AC715" s="18">
        <f t="shared" si="59"/>
        <v>45852</v>
      </c>
    </row>
    <row r="716" spans="1:29">
      <c r="A716" t="s">
        <v>176</v>
      </c>
      <c r="B716">
        <v>669</v>
      </c>
      <c r="C716">
        <v>1</v>
      </c>
      <c r="D716" s="18">
        <v>45904</v>
      </c>
      <c r="E716" s="18">
        <v>45854</v>
      </c>
      <c r="F716" s="18">
        <v>45855</v>
      </c>
      <c r="G716" t="s">
        <v>58</v>
      </c>
      <c r="H716">
        <v>36</v>
      </c>
      <c r="J716">
        <v>2004.02</v>
      </c>
      <c r="K716" t="s">
        <v>131</v>
      </c>
      <c r="L716">
        <v>1723.4572000000001</v>
      </c>
      <c r="M716">
        <v>2004.02</v>
      </c>
      <c r="N716">
        <v>283.58999999999997</v>
      </c>
      <c r="O716">
        <v>243.88739999999999</v>
      </c>
      <c r="P716">
        <v>283.58999999999997</v>
      </c>
      <c r="Q716">
        <v>0.14151056376682866</v>
      </c>
      <c r="R716">
        <v>9</v>
      </c>
      <c r="S716">
        <v>2025</v>
      </c>
      <c r="T716">
        <v>7</v>
      </c>
      <c r="U716">
        <v>2025</v>
      </c>
      <c r="V716">
        <v>45900</v>
      </c>
      <c r="W716" t="s">
        <v>160</v>
      </c>
      <c r="X716">
        <v>2025</v>
      </c>
      <c r="Y716" t="str">
        <f t="shared" si="55"/>
        <v>México</v>
      </c>
      <c r="Z716" t="str">
        <f t="shared" si="56"/>
        <v>IC</v>
      </c>
      <c r="AA716" s="1">
        <f t="shared" si="57"/>
        <v>0.5</v>
      </c>
      <c r="AB716">
        <f t="shared" si="58"/>
        <v>121.94369999999999</v>
      </c>
      <c r="AC716" s="18">
        <f t="shared" si="59"/>
        <v>45762</v>
      </c>
    </row>
    <row r="717" spans="1:29">
      <c r="A717" t="s">
        <v>176</v>
      </c>
      <c r="B717">
        <v>670</v>
      </c>
      <c r="C717">
        <v>1</v>
      </c>
      <c r="D717" s="18">
        <v>45905</v>
      </c>
      <c r="E717" s="18">
        <v>45911</v>
      </c>
      <c r="F717" s="18">
        <v>45915</v>
      </c>
      <c r="G717" t="s">
        <v>58</v>
      </c>
      <c r="H717">
        <v>36</v>
      </c>
      <c r="J717">
        <v>4956.01</v>
      </c>
      <c r="K717" t="s">
        <v>131</v>
      </c>
      <c r="L717">
        <v>4262.1686</v>
      </c>
      <c r="M717">
        <v>4956.01</v>
      </c>
      <c r="N717">
        <v>394.28</v>
      </c>
      <c r="O717">
        <v>339.08079999999995</v>
      </c>
      <c r="P717">
        <v>394.28</v>
      </c>
      <c r="Q717">
        <v>7.9555933099408588E-2</v>
      </c>
      <c r="R717">
        <v>9</v>
      </c>
      <c r="S717">
        <v>2025</v>
      </c>
      <c r="T717">
        <v>9</v>
      </c>
      <c r="U717">
        <v>2025</v>
      </c>
      <c r="V717">
        <v>45960</v>
      </c>
      <c r="W717" t="s">
        <v>161</v>
      </c>
      <c r="X717">
        <v>2025</v>
      </c>
      <c r="Y717" t="str">
        <f t="shared" si="55"/>
        <v>México</v>
      </c>
      <c r="Z717" t="str">
        <f t="shared" si="56"/>
        <v>IC</v>
      </c>
      <c r="AA717" s="1">
        <f t="shared" si="57"/>
        <v>0.5</v>
      </c>
      <c r="AB717">
        <f t="shared" si="58"/>
        <v>169.54039999999998</v>
      </c>
      <c r="AC717" s="18">
        <f t="shared" si="59"/>
        <v>45762</v>
      </c>
    </row>
    <row r="718" spans="1:29">
      <c r="A718" t="s">
        <v>176</v>
      </c>
      <c r="B718">
        <v>671</v>
      </c>
      <c r="C718">
        <v>0</v>
      </c>
      <c r="D718" s="18">
        <v>45905</v>
      </c>
      <c r="E718" s="18">
        <v>46143</v>
      </c>
      <c r="F718" s="18">
        <v>46147</v>
      </c>
      <c r="G718" t="s">
        <v>47</v>
      </c>
      <c r="H718">
        <v>36</v>
      </c>
      <c r="J718">
        <v>5985</v>
      </c>
      <c r="K718" t="s">
        <v>131</v>
      </c>
      <c r="L718">
        <v>5147.1000000000004</v>
      </c>
      <c r="M718">
        <v>5985</v>
      </c>
      <c r="N718">
        <v>598.5</v>
      </c>
      <c r="O718">
        <v>514.71</v>
      </c>
      <c r="P718">
        <v>598.5</v>
      </c>
      <c r="Q718">
        <v>0.1</v>
      </c>
      <c r="R718">
        <v>9</v>
      </c>
      <c r="S718">
        <v>2025</v>
      </c>
      <c r="T718">
        <v>5</v>
      </c>
      <c r="U718">
        <v>2026</v>
      </c>
      <c r="V718">
        <v>46192</v>
      </c>
      <c r="W718" t="s">
        <v>152</v>
      </c>
      <c r="X718">
        <v>2026</v>
      </c>
      <c r="Y718" t="str">
        <f t="shared" si="55"/>
        <v>México</v>
      </c>
      <c r="Z718" t="str">
        <f t="shared" si="56"/>
        <v>IC</v>
      </c>
      <c r="AA718" s="1">
        <f t="shared" si="57"/>
        <v>0.65</v>
      </c>
      <c r="AB718">
        <f t="shared" si="58"/>
        <v>180.14850000000001</v>
      </c>
      <c r="AC718" s="18">
        <f t="shared" si="59"/>
        <v>45852</v>
      </c>
    </row>
    <row r="719" spans="1:29">
      <c r="A719" t="s">
        <v>176</v>
      </c>
      <c r="B719">
        <v>672</v>
      </c>
      <c r="C719">
        <v>0</v>
      </c>
      <c r="D719" s="18">
        <v>45905</v>
      </c>
      <c r="E719" s="18">
        <v>45904</v>
      </c>
      <c r="F719" s="18">
        <v>45930</v>
      </c>
      <c r="G719" t="s">
        <v>47</v>
      </c>
      <c r="H719">
        <v>36</v>
      </c>
      <c r="J719">
        <v>20193.97</v>
      </c>
      <c r="K719" t="s">
        <v>151</v>
      </c>
      <c r="L719">
        <v>20193.97</v>
      </c>
      <c r="M719">
        <v>23425.0052</v>
      </c>
      <c r="N719">
        <v>1683.75</v>
      </c>
      <c r="O719">
        <v>1683.75</v>
      </c>
      <c r="P719">
        <v>1953.1499999999999</v>
      </c>
      <c r="Q719">
        <v>8.3378850221130368E-2</v>
      </c>
      <c r="R719">
        <v>9</v>
      </c>
      <c r="S719">
        <v>2025</v>
      </c>
      <c r="T719">
        <v>9</v>
      </c>
      <c r="U719">
        <v>2025</v>
      </c>
      <c r="V719">
        <v>45975</v>
      </c>
      <c r="W719" t="s">
        <v>159</v>
      </c>
      <c r="X719">
        <v>2025</v>
      </c>
      <c r="Y719" t="str">
        <f t="shared" si="55"/>
        <v>México</v>
      </c>
      <c r="Z719" t="str">
        <f t="shared" si="56"/>
        <v>IC</v>
      </c>
      <c r="AA719" s="1">
        <f t="shared" si="57"/>
        <v>0.65</v>
      </c>
      <c r="AB719">
        <f t="shared" si="58"/>
        <v>589.3125</v>
      </c>
      <c r="AC719" s="18">
        <f t="shared" si="59"/>
        <v>45852</v>
      </c>
    </row>
    <row r="720" spans="1:29">
      <c r="A720" t="s">
        <v>176</v>
      </c>
      <c r="B720">
        <v>673</v>
      </c>
      <c r="C720">
        <v>0</v>
      </c>
      <c r="D720" s="18">
        <v>45905</v>
      </c>
      <c r="E720" s="18">
        <v>46172</v>
      </c>
      <c r="F720" s="18">
        <v>46176</v>
      </c>
      <c r="G720" t="s">
        <v>35</v>
      </c>
      <c r="H720">
        <v>36</v>
      </c>
      <c r="J720">
        <v>1876.62</v>
      </c>
      <c r="K720" t="s">
        <v>131</v>
      </c>
      <c r="L720">
        <v>1613.8932</v>
      </c>
      <c r="M720">
        <v>1876.62</v>
      </c>
      <c r="N720">
        <v>178.84</v>
      </c>
      <c r="O720">
        <v>153.80240000000001</v>
      </c>
      <c r="P720">
        <v>178.84</v>
      </c>
      <c r="Q720">
        <v>9.5298995001651912E-2</v>
      </c>
      <c r="R720">
        <v>9</v>
      </c>
      <c r="S720">
        <v>2025</v>
      </c>
      <c r="T720">
        <v>5</v>
      </c>
      <c r="U720">
        <v>2026</v>
      </c>
      <c r="V720">
        <v>46221</v>
      </c>
      <c r="W720" t="s">
        <v>154</v>
      </c>
      <c r="X720">
        <v>2026</v>
      </c>
      <c r="Y720" t="str">
        <f t="shared" si="55"/>
        <v>México</v>
      </c>
      <c r="Z720" t="str">
        <f t="shared" si="56"/>
        <v>IC</v>
      </c>
      <c r="AA720" s="1">
        <f t="shared" si="57"/>
        <v>0.5</v>
      </c>
      <c r="AB720">
        <f t="shared" si="58"/>
        <v>76.901200000000003</v>
      </c>
      <c r="AC720" s="18">
        <f t="shared" si="59"/>
        <v>45665</v>
      </c>
    </row>
    <row r="721" spans="1:29">
      <c r="A721" t="s">
        <v>176</v>
      </c>
      <c r="B721">
        <v>674</v>
      </c>
      <c r="C721">
        <v>0</v>
      </c>
      <c r="D721" s="18">
        <v>45905</v>
      </c>
      <c r="E721" s="18">
        <v>46171</v>
      </c>
      <c r="F721" s="18">
        <v>46179</v>
      </c>
      <c r="G721" t="s">
        <v>47</v>
      </c>
      <c r="H721">
        <v>36</v>
      </c>
      <c r="J721">
        <v>3108.73</v>
      </c>
      <c r="K721" t="s">
        <v>131</v>
      </c>
      <c r="L721">
        <v>2673.5077999999999</v>
      </c>
      <c r="M721">
        <v>3108.73</v>
      </c>
      <c r="N721">
        <v>268.75</v>
      </c>
      <c r="O721">
        <v>231.125</v>
      </c>
      <c r="P721">
        <v>268.75</v>
      </c>
      <c r="Q721">
        <v>8.6450093768194736E-2</v>
      </c>
      <c r="R721">
        <v>9</v>
      </c>
      <c r="S721">
        <v>2025</v>
      </c>
      <c r="T721">
        <v>5</v>
      </c>
      <c r="U721">
        <v>2026</v>
      </c>
      <c r="V721">
        <v>46224</v>
      </c>
      <c r="W721" t="s">
        <v>154</v>
      </c>
      <c r="X721">
        <v>2026</v>
      </c>
      <c r="Y721" t="str">
        <f t="shared" si="55"/>
        <v>México</v>
      </c>
      <c r="Z721" t="str">
        <f t="shared" si="56"/>
        <v>IC</v>
      </c>
      <c r="AA721" s="1">
        <f t="shared" si="57"/>
        <v>0.65</v>
      </c>
      <c r="AB721">
        <f t="shared" si="58"/>
        <v>80.893749999999983</v>
      </c>
      <c r="AC721" s="18">
        <f t="shared" si="59"/>
        <v>45852</v>
      </c>
    </row>
    <row r="722" spans="1:29">
      <c r="A722" t="s">
        <v>176</v>
      </c>
      <c r="B722">
        <v>675</v>
      </c>
      <c r="C722">
        <v>0</v>
      </c>
      <c r="D722" s="18">
        <v>45908</v>
      </c>
      <c r="E722" s="18">
        <v>45916</v>
      </c>
      <c r="F722" s="18">
        <v>45926</v>
      </c>
      <c r="G722" t="s">
        <v>47</v>
      </c>
      <c r="H722">
        <v>37</v>
      </c>
      <c r="J722">
        <v>929.01</v>
      </c>
      <c r="K722" t="s">
        <v>131</v>
      </c>
      <c r="L722">
        <v>798.94859999999994</v>
      </c>
      <c r="M722">
        <v>929.01</v>
      </c>
      <c r="N722">
        <v>0</v>
      </c>
      <c r="O722">
        <v>0</v>
      </c>
      <c r="P722">
        <v>0</v>
      </c>
      <c r="Q722">
        <v>0</v>
      </c>
      <c r="R722">
        <v>9</v>
      </c>
      <c r="S722">
        <v>2025</v>
      </c>
      <c r="T722">
        <v>9</v>
      </c>
      <c r="U722">
        <v>2025</v>
      </c>
      <c r="V722">
        <v>45971</v>
      </c>
      <c r="W722" t="s">
        <v>159</v>
      </c>
      <c r="X722">
        <v>2025</v>
      </c>
      <c r="Y722" t="str">
        <f t="shared" si="55"/>
        <v>México</v>
      </c>
      <c r="Z722" t="str">
        <f t="shared" si="56"/>
        <v>IC</v>
      </c>
      <c r="AA722" s="1">
        <f t="shared" si="57"/>
        <v>0.65</v>
      </c>
      <c r="AB722">
        <f t="shared" si="58"/>
        <v>0</v>
      </c>
      <c r="AC722" s="18">
        <f t="shared" si="59"/>
        <v>45852</v>
      </c>
    </row>
    <row r="723" spans="1:29">
      <c r="A723" t="s">
        <v>176</v>
      </c>
      <c r="B723">
        <v>676</v>
      </c>
      <c r="C723">
        <v>1</v>
      </c>
      <c r="D723" s="18">
        <v>45908</v>
      </c>
      <c r="E723" s="18">
        <v>45946</v>
      </c>
      <c r="F723" s="18">
        <v>45957</v>
      </c>
      <c r="G723" t="s">
        <v>29</v>
      </c>
      <c r="H723">
        <v>37</v>
      </c>
      <c r="I723" t="s">
        <v>203</v>
      </c>
      <c r="J723">
        <v>19036.89</v>
      </c>
      <c r="K723" t="s">
        <v>151</v>
      </c>
      <c r="L723">
        <v>19036.89</v>
      </c>
      <c r="M723">
        <v>22082.792399999998</v>
      </c>
      <c r="N723">
        <v>1304.33</v>
      </c>
      <c r="O723">
        <v>1304.33</v>
      </c>
      <c r="P723">
        <v>1513.0227999999997</v>
      </c>
      <c r="Q723">
        <v>6.8515918303882622E-2</v>
      </c>
      <c r="R723">
        <v>9</v>
      </c>
      <c r="S723">
        <v>2025</v>
      </c>
      <c r="T723">
        <v>10</v>
      </c>
      <c r="U723">
        <v>2025</v>
      </c>
      <c r="V723">
        <v>46002</v>
      </c>
      <c r="W723" t="s">
        <v>132</v>
      </c>
      <c r="X723">
        <v>2025</v>
      </c>
      <c r="Y723" t="str">
        <f t="shared" si="55"/>
        <v>Madrid</v>
      </c>
      <c r="Z723" t="str">
        <f t="shared" si="56"/>
        <v>Retail</v>
      </c>
      <c r="AA723" s="1">
        <f t="shared" si="57"/>
        <v>7.0000000000000007E-2</v>
      </c>
      <c r="AB723">
        <f t="shared" si="58"/>
        <v>1213.0268999999998</v>
      </c>
      <c r="AC723" s="18">
        <f t="shared" si="59"/>
        <v>45733</v>
      </c>
    </row>
    <row r="724" spans="1:29">
      <c r="A724" t="s">
        <v>176</v>
      </c>
      <c r="B724">
        <v>677</v>
      </c>
      <c r="C724">
        <v>1</v>
      </c>
      <c r="D724" s="18">
        <v>45908</v>
      </c>
      <c r="E724" s="18">
        <v>45924</v>
      </c>
      <c r="F724" s="18">
        <v>45929</v>
      </c>
      <c r="G724" t="s">
        <v>24</v>
      </c>
      <c r="H724">
        <v>37</v>
      </c>
      <c r="I724" t="s">
        <v>177</v>
      </c>
      <c r="J724">
        <v>10350.17</v>
      </c>
      <c r="K724" t="s">
        <v>151</v>
      </c>
      <c r="L724">
        <v>10350.17</v>
      </c>
      <c r="M724">
        <v>12006.197199999999</v>
      </c>
      <c r="N724">
        <v>2045.75</v>
      </c>
      <c r="O724">
        <v>2045.75</v>
      </c>
      <c r="P724">
        <v>2373.0699999999997</v>
      </c>
      <c r="Q724">
        <v>0.19765375834406584</v>
      </c>
      <c r="R724">
        <v>9</v>
      </c>
      <c r="S724">
        <v>2025</v>
      </c>
      <c r="T724">
        <v>9</v>
      </c>
      <c r="U724">
        <v>2025</v>
      </c>
      <c r="V724">
        <v>45974</v>
      </c>
      <c r="W724" t="s">
        <v>159</v>
      </c>
      <c r="X724">
        <v>2025</v>
      </c>
      <c r="Y724" t="str">
        <f t="shared" si="55"/>
        <v>Madrid</v>
      </c>
      <c r="Z724" t="str">
        <f t="shared" si="56"/>
        <v>Retail</v>
      </c>
      <c r="AA724" s="1">
        <f t="shared" si="57"/>
        <v>7.0000000000000007E-2</v>
      </c>
      <c r="AB724">
        <f t="shared" si="58"/>
        <v>1902.5474999999999</v>
      </c>
      <c r="AC724" s="18">
        <f t="shared" si="59"/>
        <v>45733</v>
      </c>
    </row>
    <row r="725" spans="1:29">
      <c r="A725" t="s">
        <v>176</v>
      </c>
      <c r="B725">
        <v>678</v>
      </c>
      <c r="C725">
        <v>1</v>
      </c>
      <c r="D725" s="18">
        <v>45908</v>
      </c>
      <c r="E725" s="18">
        <v>45885</v>
      </c>
      <c r="F725" s="18">
        <v>45887</v>
      </c>
      <c r="G725" t="s">
        <v>24</v>
      </c>
      <c r="H725">
        <v>37</v>
      </c>
      <c r="I725" t="s">
        <v>158</v>
      </c>
      <c r="J725">
        <v>2313.5</v>
      </c>
      <c r="K725" t="s">
        <v>131</v>
      </c>
      <c r="L725">
        <v>1989.61</v>
      </c>
      <c r="M725">
        <v>2313.5</v>
      </c>
      <c r="N725">
        <v>142.11000000000001</v>
      </c>
      <c r="O725">
        <v>122.2146</v>
      </c>
      <c r="P725">
        <v>142.11000000000001</v>
      </c>
      <c r="Q725">
        <v>6.1426410200994166E-2</v>
      </c>
      <c r="R725">
        <v>9</v>
      </c>
      <c r="S725">
        <v>2025</v>
      </c>
      <c r="T725">
        <v>8</v>
      </c>
      <c r="U725">
        <v>2025</v>
      </c>
      <c r="V725">
        <v>45932</v>
      </c>
      <c r="W725" t="s">
        <v>161</v>
      </c>
      <c r="X725">
        <v>2025</v>
      </c>
      <c r="Y725" t="str">
        <f t="shared" si="55"/>
        <v>Madrid</v>
      </c>
      <c r="Z725" t="str">
        <f t="shared" si="56"/>
        <v>Retail</v>
      </c>
      <c r="AA725" s="1">
        <f t="shared" si="57"/>
        <v>7.0000000000000007E-2</v>
      </c>
      <c r="AB725">
        <f t="shared" si="58"/>
        <v>113.65957800000001</v>
      </c>
      <c r="AC725" s="18">
        <f t="shared" si="59"/>
        <v>45733</v>
      </c>
    </row>
    <row r="726" spans="1:29">
      <c r="A726" t="s">
        <v>176</v>
      </c>
      <c r="B726">
        <v>679</v>
      </c>
      <c r="C726">
        <v>1</v>
      </c>
      <c r="D726" s="18">
        <v>45908</v>
      </c>
      <c r="E726" s="18">
        <v>45911</v>
      </c>
      <c r="F726" s="18">
        <v>45916</v>
      </c>
      <c r="G726" t="s">
        <v>49</v>
      </c>
      <c r="H726">
        <v>37</v>
      </c>
      <c r="J726">
        <v>11383</v>
      </c>
      <c r="K726" t="s">
        <v>131</v>
      </c>
      <c r="L726">
        <v>9789.3799999999992</v>
      </c>
      <c r="M726">
        <v>11383</v>
      </c>
      <c r="N726">
        <v>907.57</v>
      </c>
      <c r="O726">
        <v>780.51020000000005</v>
      </c>
      <c r="P726">
        <v>907.57</v>
      </c>
      <c r="Q726">
        <v>7.9730299569533522E-2</v>
      </c>
      <c r="R726">
        <v>9</v>
      </c>
      <c r="S726">
        <v>2025</v>
      </c>
      <c r="T726">
        <v>9</v>
      </c>
      <c r="U726">
        <v>2025</v>
      </c>
      <c r="V726">
        <v>45961</v>
      </c>
      <c r="W726" t="s">
        <v>161</v>
      </c>
      <c r="X726">
        <v>2025</v>
      </c>
      <c r="Y726" t="str">
        <f t="shared" si="55"/>
        <v>México</v>
      </c>
      <c r="Z726" t="str">
        <f t="shared" si="56"/>
        <v>Retail</v>
      </c>
      <c r="AA726" s="1">
        <f t="shared" si="57"/>
        <v>0</v>
      </c>
      <c r="AB726">
        <f t="shared" si="58"/>
        <v>780.51020000000005</v>
      </c>
      <c r="AC726" s="18">
        <f t="shared" si="59"/>
        <v>45552</v>
      </c>
    </row>
    <row r="727" spans="1:29">
      <c r="A727" t="s">
        <v>176</v>
      </c>
      <c r="B727">
        <v>680</v>
      </c>
      <c r="C727">
        <v>0</v>
      </c>
      <c r="D727" s="18">
        <v>45908</v>
      </c>
      <c r="E727" s="18">
        <v>45973</v>
      </c>
      <c r="F727" s="18">
        <v>45977</v>
      </c>
      <c r="G727" t="s">
        <v>47</v>
      </c>
      <c r="H727">
        <v>37</v>
      </c>
      <c r="J727">
        <v>10081.59</v>
      </c>
      <c r="K727" t="s">
        <v>131</v>
      </c>
      <c r="L727">
        <v>8670.1674000000003</v>
      </c>
      <c r="M727">
        <v>10081.59</v>
      </c>
      <c r="N727">
        <v>462.8</v>
      </c>
      <c r="O727">
        <v>398.00799999999998</v>
      </c>
      <c r="P727">
        <v>462.8</v>
      </c>
      <c r="Q727">
        <v>4.5905457373291311E-2</v>
      </c>
      <c r="R727">
        <v>9</v>
      </c>
      <c r="S727">
        <v>2025</v>
      </c>
      <c r="T727">
        <v>11</v>
      </c>
      <c r="U727">
        <v>2025</v>
      </c>
      <c r="V727">
        <v>46022</v>
      </c>
      <c r="W727" t="s">
        <v>132</v>
      </c>
      <c r="X727">
        <v>2025</v>
      </c>
      <c r="Y727" t="str">
        <f t="shared" si="55"/>
        <v>México</v>
      </c>
      <c r="Z727" t="str">
        <f t="shared" si="56"/>
        <v>IC</v>
      </c>
      <c r="AA727" s="1">
        <f t="shared" si="57"/>
        <v>0.65</v>
      </c>
      <c r="AB727">
        <f t="shared" si="58"/>
        <v>139.30279999999999</v>
      </c>
      <c r="AC727" s="18">
        <f t="shared" si="59"/>
        <v>45852</v>
      </c>
    </row>
    <row r="728" spans="1:29">
      <c r="A728" t="s">
        <v>176</v>
      </c>
      <c r="B728">
        <v>681</v>
      </c>
      <c r="C728">
        <v>1</v>
      </c>
      <c r="D728" s="18">
        <v>45908</v>
      </c>
      <c r="E728" s="18">
        <v>45947</v>
      </c>
      <c r="F728" s="18">
        <v>45958</v>
      </c>
      <c r="G728" t="s">
        <v>51</v>
      </c>
      <c r="H728">
        <v>37</v>
      </c>
      <c r="I728" t="s">
        <v>184</v>
      </c>
      <c r="J728">
        <v>7045.5</v>
      </c>
      <c r="K728" t="s">
        <v>151</v>
      </c>
      <c r="L728">
        <v>7045.5</v>
      </c>
      <c r="M728">
        <v>8172.78</v>
      </c>
      <c r="N728">
        <v>1609.26</v>
      </c>
      <c r="O728">
        <v>1609.26</v>
      </c>
      <c r="P728">
        <v>1866.7415999999998</v>
      </c>
      <c r="Q728">
        <v>0.22840962316372151</v>
      </c>
      <c r="R728">
        <v>9</v>
      </c>
      <c r="S728">
        <v>2025</v>
      </c>
      <c r="T728">
        <v>10</v>
      </c>
      <c r="U728">
        <v>2025</v>
      </c>
      <c r="V728">
        <v>46003</v>
      </c>
      <c r="W728" t="s">
        <v>132</v>
      </c>
      <c r="X728">
        <v>2025</v>
      </c>
      <c r="Y728" t="str">
        <f t="shared" si="55"/>
        <v>México</v>
      </c>
      <c r="Z728" t="str">
        <f t="shared" si="56"/>
        <v>Retail</v>
      </c>
      <c r="AA728" s="1">
        <f t="shared" si="57"/>
        <v>0</v>
      </c>
      <c r="AB728">
        <f t="shared" si="58"/>
        <v>1609.26</v>
      </c>
      <c r="AC728" s="18">
        <f t="shared" si="59"/>
        <v>45552</v>
      </c>
    </row>
    <row r="729" spans="1:29">
      <c r="A729" t="s">
        <v>176</v>
      </c>
      <c r="B729">
        <v>683</v>
      </c>
      <c r="C729">
        <v>1</v>
      </c>
      <c r="D729" s="18">
        <v>45909</v>
      </c>
      <c r="E729" s="18">
        <v>45908</v>
      </c>
      <c r="F729" s="18">
        <v>45914</v>
      </c>
      <c r="G729" t="s">
        <v>39</v>
      </c>
      <c r="H729">
        <v>37</v>
      </c>
      <c r="J729">
        <v>3081</v>
      </c>
      <c r="K729" t="s">
        <v>163</v>
      </c>
      <c r="L729">
        <v>3543.1499999999996</v>
      </c>
      <c r="M729">
        <v>4128.54</v>
      </c>
      <c r="N729">
        <v>256.75</v>
      </c>
      <c r="O729">
        <v>295.26249999999999</v>
      </c>
      <c r="P729">
        <v>344.04500000000002</v>
      </c>
      <c r="Q729">
        <v>8.3333333333333343E-2</v>
      </c>
      <c r="R729">
        <v>9</v>
      </c>
      <c r="S729">
        <v>2025</v>
      </c>
      <c r="T729">
        <v>9</v>
      </c>
      <c r="U729">
        <v>2025</v>
      </c>
      <c r="V729">
        <v>45959</v>
      </c>
      <c r="W729" t="s">
        <v>161</v>
      </c>
      <c r="X729">
        <v>2025</v>
      </c>
      <c r="Y729" t="str">
        <f t="shared" si="55"/>
        <v>México</v>
      </c>
      <c r="Z729" t="str">
        <f t="shared" si="56"/>
        <v>IC</v>
      </c>
      <c r="AA729" s="1">
        <f t="shared" si="57"/>
        <v>0.5</v>
      </c>
      <c r="AB729">
        <f t="shared" si="58"/>
        <v>147.63124999999999</v>
      </c>
      <c r="AC729" s="18">
        <f t="shared" si="59"/>
        <v>45677</v>
      </c>
    </row>
    <row r="730" spans="1:29">
      <c r="A730" t="s">
        <v>176</v>
      </c>
      <c r="B730">
        <v>684</v>
      </c>
      <c r="C730">
        <v>1</v>
      </c>
      <c r="D730" s="18">
        <v>45909</v>
      </c>
      <c r="E730" s="18">
        <v>45887</v>
      </c>
      <c r="F730" s="18">
        <v>45889</v>
      </c>
      <c r="G730" t="s">
        <v>29</v>
      </c>
      <c r="H730">
        <v>37</v>
      </c>
      <c r="I730" t="s">
        <v>149</v>
      </c>
      <c r="J730">
        <v>194.6</v>
      </c>
      <c r="K730" t="s">
        <v>131</v>
      </c>
      <c r="L730">
        <v>167.35599999999999</v>
      </c>
      <c r="M730">
        <v>194.6</v>
      </c>
      <c r="N730">
        <v>19.46</v>
      </c>
      <c r="O730">
        <v>16.735600000000002</v>
      </c>
      <c r="P730">
        <v>19.46</v>
      </c>
      <c r="Q730">
        <v>0.10000000000000002</v>
      </c>
      <c r="R730">
        <v>9</v>
      </c>
      <c r="S730">
        <v>2025</v>
      </c>
      <c r="T730">
        <v>8</v>
      </c>
      <c r="U730">
        <v>2025</v>
      </c>
      <c r="V730">
        <v>45934</v>
      </c>
      <c r="W730" t="s">
        <v>161</v>
      </c>
      <c r="X730">
        <v>2025</v>
      </c>
      <c r="Y730" t="str">
        <f t="shared" si="55"/>
        <v>Madrid</v>
      </c>
      <c r="Z730" t="str">
        <f t="shared" si="56"/>
        <v>Retail</v>
      </c>
      <c r="AA730" s="1">
        <f t="shared" si="57"/>
        <v>7.0000000000000007E-2</v>
      </c>
      <c r="AB730">
        <f t="shared" si="58"/>
        <v>15.564108000000001</v>
      </c>
      <c r="AC730" s="18">
        <f t="shared" si="59"/>
        <v>45733</v>
      </c>
    </row>
    <row r="731" spans="1:29">
      <c r="A731" t="s">
        <v>176</v>
      </c>
      <c r="B731">
        <v>686</v>
      </c>
      <c r="C731">
        <v>1</v>
      </c>
      <c r="D731" s="18">
        <v>45909</v>
      </c>
      <c r="E731" s="18">
        <v>45923</v>
      </c>
      <c r="F731" s="18">
        <v>45929</v>
      </c>
      <c r="G731" t="s">
        <v>49</v>
      </c>
      <c r="H731">
        <v>37</v>
      </c>
      <c r="J731">
        <v>2417.65</v>
      </c>
      <c r="K731" t="s">
        <v>151</v>
      </c>
      <c r="L731">
        <v>2417.65</v>
      </c>
      <c r="M731">
        <v>2804.4739999999997</v>
      </c>
      <c r="N731">
        <v>233.7</v>
      </c>
      <c r="O731">
        <v>233.7</v>
      </c>
      <c r="P731">
        <v>271.09199999999998</v>
      </c>
      <c r="Q731">
        <v>9.6664115980394177E-2</v>
      </c>
      <c r="R731">
        <v>9</v>
      </c>
      <c r="S731">
        <v>2025</v>
      </c>
      <c r="T731">
        <v>9</v>
      </c>
      <c r="U731">
        <v>2025</v>
      </c>
      <c r="V731">
        <v>45974</v>
      </c>
      <c r="W731" t="s">
        <v>159</v>
      </c>
      <c r="X731">
        <v>2025</v>
      </c>
      <c r="Y731" t="str">
        <f t="shared" si="55"/>
        <v>México</v>
      </c>
      <c r="Z731" t="str">
        <f t="shared" si="56"/>
        <v>Retail</v>
      </c>
      <c r="AA731" s="1">
        <f t="shared" si="57"/>
        <v>0</v>
      </c>
      <c r="AB731">
        <f t="shared" si="58"/>
        <v>233.7</v>
      </c>
      <c r="AC731" s="18">
        <f t="shared" si="59"/>
        <v>45552</v>
      </c>
    </row>
    <row r="732" spans="1:29">
      <c r="A732" t="s">
        <v>176</v>
      </c>
      <c r="B732">
        <v>687</v>
      </c>
      <c r="C732">
        <v>0</v>
      </c>
      <c r="D732" s="18">
        <v>45909</v>
      </c>
      <c r="E732" s="18">
        <v>45903</v>
      </c>
      <c r="F732" s="18">
        <v>45970</v>
      </c>
      <c r="G732" t="s">
        <v>35</v>
      </c>
      <c r="H732">
        <v>37</v>
      </c>
      <c r="J732">
        <v>1975.2</v>
      </c>
      <c r="K732" t="s">
        <v>131</v>
      </c>
      <c r="L732">
        <v>1698.672</v>
      </c>
      <c r="M732">
        <v>1975.2</v>
      </c>
      <c r="N732">
        <v>70</v>
      </c>
      <c r="O732">
        <v>60.199999999999996</v>
      </c>
      <c r="P732">
        <v>70</v>
      </c>
      <c r="Q732">
        <v>3.5439449169704332E-2</v>
      </c>
      <c r="R732">
        <v>9</v>
      </c>
      <c r="S732">
        <v>2025</v>
      </c>
      <c r="T732">
        <v>9</v>
      </c>
      <c r="U732">
        <v>2025</v>
      </c>
      <c r="V732">
        <v>46015</v>
      </c>
      <c r="W732" t="s">
        <v>132</v>
      </c>
      <c r="X732">
        <v>2025</v>
      </c>
      <c r="Y732" t="str">
        <f t="shared" si="55"/>
        <v>México</v>
      </c>
      <c r="Z732" t="str">
        <f t="shared" si="56"/>
        <v>IC</v>
      </c>
      <c r="AA732" s="1">
        <f t="shared" si="57"/>
        <v>0.5</v>
      </c>
      <c r="AB732">
        <f t="shared" si="58"/>
        <v>30.099999999999998</v>
      </c>
      <c r="AC732" s="18">
        <f t="shared" si="59"/>
        <v>45665</v>
      </c>
    </row>
    <row r="733" spans="1:29">
      <c r="A733" t="s">
        <v>176</v>
      </c>
      <c r="B733">
        <v>688</v>
      </c>
      <c r="C733">
        <v>1</v>
      </c>
      <c r="D733" s="18">
        <v>45909</v>
      </c>
      <c r="E733" s="18">
        <v>45923</v>
      </c>
      <c r="F733" s="18">
        <v>45927</v>
      </c>
      <c r="G733" t="s">
        <v>52</v>
      </c>
      <c r="H733">
        <v>37</v>
      </c>
      <c r="J733">
        <v>10324.98</v>
      </c>
      <c r="K733" t="s">
        <v>151</v>
      </c>
      <c r="L733">
        <v>10324.98</v>
      </c>
      <c r="M733">
        <v>11976.976799999999</v>
      </c>
      <c r="N733">
        <v>1549.08</v>
      </c>
      <c r="O733">
        <v>1549.08</v>
      </c>
      <c r="P733">
        <v>1796.9327999999998</v>
      </c>
      <c r="Q733">
        <v>0.15003225187845401</v>
      </c>
      <c r="R733">
        <v>9</v>
      </c>
      <c r="S733">
        <v>2025</v>
      </c>
      <c r="T733">
        <v>9</v>
      </c>
      <c r="U733">
        <v>2025</v>
      </c>
      <c r="V733">
        <v>45972</v>
      </c>
      <c r="W733" t="s">
        <v>159</v>
      </c>
      <c r="X733">
        <v>2025</v>
      </c>
      <c r="Y733" t="str">
        <f t="shared" si="55"/>
        <v>México</v>
      </c>
      <c r="Z733" t="str">
        <f t="shared" si="56"/>
        <v>Retail</v>
      </c>
      <c r="AA733" s="1">
        <f t="shared" si="57"/>
        <v>0</v>
      </c>
      <c r="AB733">
        <f t="shared" si="58"/>
        <v>1549.08</v>
      </c>
      <c r="AC733" s="18">
        <f t="shared" si="59"/>
        <v>45845</v>
      </c>
    </row>
    <row r="734" spans="1:29">
      <c r="A734" t="s">
        <v>176</v>
      </c>
      <c r="B734">
        <v>689</v>
      </c>
      <c r="C734">
        <v>1</v>
      </c>
      <c r="D734" s="18">
        <v>45910</v>
      </c>
      <c r="E734" s="18">
        <v>45913</v>
      </c>
      <c r="F734" s="18">
        <v>45923</v>
      </c>
      <c r="G734" t="s">
        <v>35</v>
      </c>
      <c r="H734">
        <v>37</v>
      </c>
      <c r="J734">
        <v>13114.49</v>
      </c>
      <c r="K734" t="s">
        <v>131</v>
      </c>
      <c r="L734">
        <v>11278.4614</v>
      </c>
      <c r="M734">
        <v>13114.49</v>
      </c>
      <c r="N734">
        <v>1889.54</v>
      </c>
      <c r="O734">
        <v>1625.0044</v>
      </c>
      <c r="P734">
        <v>1889.54</v>
      </c>
      <c r="Q734">
        <v>0.14408032641757323</v>
      </c>
      <c r="R734">
        <v>9</v>
      </c>
      <c r="S734">
        <v>2025</v>
      </c>
      <c r="T734">
        <v>9</v>
      </c>
      <c r="U734">
        <v>2025</v>
      </c>
      <c r="V734">
        <v>45968</v>
      </c>
      <c r="W734" t="s">
        <v>159</v>
      </c>
      <c r="X734">
        <v>2025</v>
      </c>
      <c r="Y734" t="str">
        <f t="shared" si="55"/>
        <v>México</v>
      </c>
      <c r="Z734" t="str">
        <f t="shared" si="56"/>
        <v>IC</v>
      </c>
      <c r="AA734" s="1">
        <f t="shared" si="57"/>
        <v>0.5</v>
      </c>
      <c r="AB734">
        <f t="shared" si="58"/>
        <v>812.50220000000002</v>
      </c>
      <c r="AC734" s="18">
        <f t="shared" si="59"/>
        <v>45665</v>
      </c>
    </row>
    <row r="735" spans="1:29">
      <c r="A735" t="s">
        <v>176</v>
      </c>
      <c r="B735">
        <v>690</v>
      </c>
      <c r="C735">
        <v>0</v>
      </c>
      <c r="D735" s="18">
        <v>45910</v>
      </c>
      <c r="E735" s="18">
        <v>45913</v>
      </c>
      <c r="F735" s="18">
        <v>45919</v>
      </c>
      <c r="G735" t="s">
        <v>45</v>
      </c>
      <c r="H735">
        <v>37</v>
      </c>
      <c r="J735">
        <v>24702.13</v>
      </c>
      <c r="K735" t="s">
        <v>131</v>
      </c>
      <c r="L735">
        <v>21243.8318</v>
      </c>
      <c r="M735">
        <v>24702.13</v>
      </c>
      <c r="N735">
        <v>618.04999999999995</v>
      </c>
      <c r="O735">
        <v>531.52299999999991</v>
      </c>
      <c r="P735">
        <v>618.04999999999995</v>
      </c>
      <c r="Q735">
        <v>2.5020109601884531E-2</v>
      </c>
      <c r="R735">
        <v>9</v>
      </c>
      <c r="S735">
        <v>2025</v>
      </c>
      <c r="T735">
        <v>9</v>
      </c>
      <c r="U735">
        <v>2025</v>
      </c>
      <c r="V735">
        <v>45964</v>
      </c>
      <c r="W735" t="s">
        <v>159</v>
      </c>
      <c r="X735">
        <v>2025</v>
      </c>
      <c r="Y735" t="str">
        <f t="shared" si="55"/>
        <v>México</v>
      </c>
      <c r="Z735" t="str">
        <f t="shared" si="56"/>
        <v>IC</v>
      </c>
      <c r="AA735" s="1">
        <f t="shared" si="57"/>
        <v>0.75</v>
      </c>
      <c r="AB735">
        <f t="shared" si="58"/>
        <v>132.88074999999998</v>
      </c>
      <c r="AC735" s="18">
        <f t="shared" si="59"/>
        <v>45536</v>
      </c>
    </row>
    <row r="736" spans="1:29">
      <c r="A736" t="s">
        <v>176</v>
      </c>
      <c r="B736">
        <v>691</v>
      </c>
      <c r="C736">
        <v>0</v>
      </c>
      <c r="D736" s="18">
        <v>45911</v>
      </c>
      <c r="E736" s="18">
        <v>45923</v>
      </c>
      <c r="F736" s="18">
        <v>45930</v>
      </c>
      <c r="G736" t="s">
        <v>49</v>
      </c>
      <c r="H736">
        <v>37</v>
      </c>
      <c r="I736" t="s">
        <v>179</v>
      </c>
      <c r="J736">
        <v>1114.08</v>
      </c>
      <c r="K736" t="s">
        <v>131</v>
      </c>
      <c r="L736">
        <v>958.10879999999997</v>
      </c>
      <c r="M736">
        <v>1114.08</v>
      </c>
      <c r="N736">
        <v>97.1</v>
      </c>
      <c r="O736">
        <v>83.506</v>
      </c>
      <c r="P736">
        <v>97.1</v>
      </c>
      <c r="Q736">
        <v>8.7157116185552205E-2</v>
      </c>
      <c r="R736">
        <v>9</v>
      </c>
      <c r="S736">
        <v>2025</v>
      </c>
      <c r="T736">
        <v>9</v>
      </c>
      <c r="U736">
        <v>2025</v>
      </c>
      <c r="V736">
        <v>45975</v>
      </c>
      <c r="W736" t="s">
        <v>159</v>
      </c>
      <c r="X736">
        <v>2025</v>
      </c>
      <c r="Y736" t="str">
        <f t="shared" si="55"/>
        <v>México</v>
      </c>
      <c r="Z736" t="str">
        <f t="shared" si="56"/>
        <v>Retail</v>
      </c>
      <c r="AA736" s="1">
        <f t="shared" si="57"/>
        <v>0</v>
      </c>
      <c r="AB736">
        <f t="shared" si="58"/>
        <v>83.506</v>
      </c>
      <c r="AC736" s="18">
        <f t="shared" si="59"/>
        <v>45552</v>
      </c>
    </row>
    <row r="737" spans="1:29">
      <c r="A737" t="s">
        <v>176</v>
      </c>
      <c r="B737">
        <v>692</v>
      </c>
      <c r="C737">
        <v>1</v>
      </c>
      <c r="D737" s="18">
        <v>45911</v>
      </c>
      <c r="E737" s="18">
        <v>45912</v>
      </c>
      <c r="F737" s="18">
        <v>45917</v>
      </c>
      <c r="G737" t="s">
        <v>29</v>
      </c>
      <c r="H737">
        <v>37</v>
      </c>
      <c r="I737" t="s">
        <v>149</v>
      </c>
      <c r="J737">
        <v>3288.3</v>
      </c>
      <c r="K737" t="s">
        <v>131</v>
      </c>
      <c r="L737">
        <v>2827.9380000000001</v>
      </c>
      <c r="M737">
        <v>3288.3</v>
      </c>
      <c r="N737">
        <v>320.5</v>
      </c>
      <c r="O737">
        <v>275.63</v>
      </c>
      <c r="P737">
        <v>320.5</v>
      </c>
      <c r="Q737">
        <v>9.7466776145728795E-2</v>
      </c>
      <c r="R737">
        <v>9</v>
      </c>
      <c r="S737">
        <v>2025</v>
      </c>
      <c r="T737">
        <v>9</v>
      </c>
      <c r="U737">
        <v>2025</v>
      </c>
      <c r="V737">
        <v>45962</v>
      </c>
      <c r="W737" t="s">
        <v>159</v>
      </c>
      <c r="X737">
        <v>2025</v>
      </c>
      <c r="Y737" t="str">
        <f t="shared" si="55"/>
        <v>Madrid</v>
      </c>
      <c r="Z737" t="str">
        <f t="shared" si="56"/>
        <v>Retail</v>
      </c>
      <c r="AA737" s="1">
        <f t="shared" si="57"/>
        <v>7.0000000000000007E-2</v>
      </c>
      <c r="AB737">
        <f t="shared" si="58"/>
        <v>256.33589999999998</v>
      </c>
      <c r="AC737" s="18">
        <f t="shared" si="59"/>
        <v>45733</v>
      </c>
    </row>
    <row r="738" spans="1:29">
      <c r="A738" t="s">
        <v>176</v>
      </c>
      <c r="B738">
        <v>693</v>
      </c>
      <c r="C738">
        <v>0</v>
      </c>
      <c r="D738" s="18">
        <v>45911</v>
      </c>
      <c r="E738" s="18">
        <v>45918</v>
      </c>
      <c r="F738" s="18">
        <v>45922</v>
      </c>
      <c r="G738" t="s">
        <v>52</v>
      </c>
      <c r="H738">
        <v>37</v>
      </c>
      <c r="I738" t="s">
        <v>177</v>
      </c>
      <c r="J738">
        <v>6460</v>
      </c>
      <c r="K738" t="s">
        <v>151</v>
      </c>
      <c r="L738">
        <v>6460</v>
      </c>
      <c r="M738">
        <v>7493.5999999999995</v>
      </c>
      <c r="N738">
        <v>638</v>
      </c>
      <c r="O738">
        <v>638</v>
      </c>
      <c r="P738">
        <v>740.07999999999993</v>
      </c>
      <c r="Q738">
        <v>9.876160990712074E-2</v>
      </c>
      <c r="R738">
        <v>9</v>
      </c>
      <c r="S738">
        <v>2025</v>
      </c>
      <c r="T738">
        <v>9</v>
      </c>
      <c r="U738">
        <v>2025</v>
      </c>
      <c r="V738">
        <v>45967</v>
      </c>
      <c r="W738" t="s">
        <v>159</v>
      </c>
      <c r="X738">
        <v>2025</v>
      </c>
      <c r="Y738" t="str">
        <f t="shared" si="55"/>
        <v>México</v>
      </c>
      <c r="Z738" t="str">
        <f t="shared" si="56"/>
        <v>Retail</v>
      </c>
      <c r="AA738" s="1">
        <f t="shared" si="57"/>
        <v>0</v>
      </c>
      <c r="AB738">
        <f t="shared" si="58"/>
        <v>638</v>
      </c>
      <c r="AC738" s="18">
        <f t="shared" si="59"/>
        <v>45845</v>
      </c>
    </row>
    <row r="739" spans="1:29">
      <c r="A739" t="s">
        <v>176</v>
      </c>
      <c r="B739">
        <v>694</v>
      </c>
      <c r="C739">
        <v>0</v>
      </c>
      <c r="D739" s="18">
        <v>45911</v>
      </c>
      <c r="E739" s="18">
        <v>45907</v>
      </c>
      <c r="F739" s="18">
        <v>45910</v>
      </c>
      <c r="G739" t="s">
        <v>47</v>
      </c>
      <c r="H739">
        <v>37</v>
      </c>
      <c r="J739">
        <v>6975</v>
      </c>
      <c r="K739" t="s">
        <v>151</v>
      </c>
      <c r="L739">
        <v>6975</v>
      </c>
      <c r="M739">
        <v>8090.9999999999991</v>
      </c>
      <c r="N739">
        <v>972.65</v>
      </c>
      <c r="O739">
        <v>972.65</v>
      </c>
      <c r="P739">
        <v>1128.2739999999999</v>
      </c>
      <c r="Q739">
        <v>0.13944802867383513</v>
      </c>
      <c r="R739">
        <v>9</v>
      </c>
      <c r="S739">
        <v>2025</v>
      </c>
      <c r="T739">
        <v>9</v>
      </c>
      <c r="U739">
        <v>2025</v>
      </c>
      <c r="V739">
        <v>45955</v>
      </c>
      <c r="W739" t="s">
        <v>161</v>
      </c>
      <c r="X739">
        <v>2025</v>
      </c>
      <c r="Y739" t="str">
        <f t="shared" si="55"/>
        <v>México</v>
      </c>
      <c r="Z739" t="str">
        <f t="shared" si="56"/>
        <v>IC</v>
      </c>
      <c r="AA739" s="1">
        <f t="shared" si="57"/>
        <v>0.65</v>
      </c>
      <c r="AB739">
        <f t="shared" si="58"/>
        <v>340.42750000000001</v>
      </c>
      <c r="AC739" s="18">
        <f t="shared" si="59"/>
        <v>45852</v>
      </c>
    </row>
    <row r="740" spans="1:29">
      <c r="A740" t="s">
        <v>176</v>
      </c>
      <c r="B740">
        <v>695</v>
      </c>
      <c r="C740">
        <v>0</v>
      </c>
      <c r="D740" s="18">
        <v>45911</v>
      </c>
      <c r="E740" s="18">
        <v>45937</v>
      </c>
      <c r="F740" s="18">
        <v>45953</v>
      </c>
      <c r="G740" t="s">
        <v>47</v>
      </c>
      <c r="H740">
        <v>37</v>
      </c>
      <c r="J740">
        <v>48028.25</v>
      </c>
      <c r="K740" t="s">
        <v>131</v>
      </c>
      <c r="L740">
        <v>41304.294999999998</v>
      </c>
      <c r="M740">
        <v>48028.25</v>
      </c>
      <c r="N740">
        <v>5833.67</v>
      </c>
      <c r="O740">
        <v>5016.9561999999996</v>
      </c>
      <c r="P740">
        <v>5833.67</v>
      </c>
      <c r="Q740">
        <v>0.12146330545043801</v>
      </c>
      <c r="R740">
        <v>9</v>
      </c>
      <c r="S740">
        <v>2025</v>
      </c>
      <c r="T740">
        <v>10</v>
      </c>
      <c r="U740">
        <v>2025</v>
      </c>
      <c r="V740">
        <v>45998</v>
      </c>
      <c r="W740" t="s">
        <v>132</v>
      </c>
      <c r="X740">
        <v>2025</v>
      </c>
      <c r="Y740" t="str">
        <f t="shared" si="55"/>
        <v>México</v>
      </c>
      <c r="Z740" t="str">
        <f t="shared" si="56"/>
        <v>IC</v>
      </c>
      <c r="AA740" s="1">
        <f t="shared" si="57"/>
        <v>0.65</v>
      </c>
      <c r="AB740">
        <f t="shared" si="58"/>
        <v>1755.9346699999996</v>
      </c>
      <c r="AC740" s="18">
        <f t="shared" si="59"/>
        <v>45852</v>
      </c>
    </row>
    <row r="741" spans="1:29">
      <c r="A741" t="s">
        <v>176</v>
      </c>
      <c r="B741">
        <v>696</v>
      </c>
      <c r="C741">
        <v>0</v>
      </c>
      <c r="D741" s="18">
        <v>45912</v>
      </c>
      <c r="E741" s="18">
        <v>45960</v>
      </c>
      <c r="F741" s="18">
        <v>45970</v>
      </c>
      <c r="G741" t="s">
        <v>51</v>
      </c>
      <c r="H741">
        <v>37</v>
      </c>
      <c r="I741" t="s">
        <v>184</v>
      </c>
      <c r="J741">
        <v>25152.21</v>
      </c>
      <c r="K741" t="s">
        <v>131</v>
      </c>
      <c r="L741">
        <v>21630.900599999997</v>
      </c>
      <c r="M741">
        <v>25152.21</v>
      </c>
      <c r="N741">
        <v>1775.82</v>
      </c>
      <c r="O741">
        <v>1527.2051999999999</v>
      </c>
      <c r="P741">
        <v>1775.82</v>
      </c>
      <c r="Q741">
        <v>7.0602941053688723E-2</v>
      </c>
      <c r="R741">
        <v>9</v>
      </c>
      <c r="S741">
        <v>2025</v>
      </c>
      <c r="T741">
        <v>10</v>
      </c>
      <c r="U741">
        <v>2025</v>
      </c>
      <c r="V741">
        <v>46015</v>
      </c>
      <c r="W741" t="s">
        <v>132</v>
      </c>
      <c r="X741">
        <v>2025</v>
      </c>
      <c r="Y741" t="str">
        <f t="shared" si="55"/>
        <v>México</v>
      </c>
      <c r="Z741" t="str">
        <f t="shared" si="56"/>
        <v>Retail</v>
      </c>
      <c r="AA741" s="1">
        <f t="shared" si="57"/>
        <v>0</v>
      </c>
      <c r="AB741">
        <f t="shared" si="58"/>
        <v>1527.2051999999999</v>
      </c>
      <c r="AC741" s="18">
        <f t="shared" si="59"/>
        <v>45552</v>
      </c>
    </row>
    <row r="742" spans="1:29">
      <c r="A742" t="s">
        <v>176</v>
      </c>
      <c r="B742">
        <v>697</v>
      </c>
      <c r="C742">
        <v>0</v>
      </c>
      <c r="D742" s="18">
        <v>45913</v>
      </c>
      <c r="E742" s="18">
        <v>45914</v>
      </c>
      <c r="F742" s="18">
        <v>45940</v>
      </c>
      <c r="G742" t="s">
        <v>35</v>
      </c>
      <c r="H742">
        <v>37</v>
      </c>
      <c r="J742">
        <v>4907.4799999999996</v>
      </c>
      <c r="K742" t="s">
        <v>131</v>
      </c>
      <c r="L742">
        <v>4220.4327999999996</v>
      </c>
      <c r="M742">
        <v>4907.4799999999996</v>
      </c>
      <c r="N742">
        <v>429.48</v>
      </c>
      <c r="O742">
        <v>369.3528</v>
      </c>
      <c r="P742">
        <v>429.48</v>
      </c>
      <c r="Q742">
        <v>8.7515384678083258E-2</v>
      </c>
      <c r="R742">
        <v>9</v>
      </c>
      <c r="S742">
        <v>2025</v>
      </c>
      <c r="T742">
        <v>9</v>
      </c>
      <c r="U742">
        <v>2025</v>
      </c>
      <c r="V742">
        <v>45985</v>
      </c>
      <c r="W742" t="s">
        <v>159</v>
      </c>
      <c r="X742">
        <v>2025</v>
      </c>
      <c r="Y742" t="str">
        <f t="shared" si="55"/>
        <v>México</v>
      </c>
      <c r="Z742" t="str">
        <f t="shared" si="56"/>
        <v>IC</v>
      </c>
      <c r="AA742" s="1">
        <f t="shared" si="57"/>
        <v>0.5</v>
      </c>
      <c r="AB742">
        <f t="shared" si="58"/>
        <v>184.6764</v>
      </c>
      <c r="AC742" s="18">
        <f t="shared" si="59"/>
        <v>45665</v>
      </c>
    </row>
    <row r="743" spans="1:29">
      <c r="A743" t="s">
        <v>176</v>
      </c>
      <c r="B743">
        <v>698</v>
      </c>
      <c r="C743">
        <v>0</v>
      </c>
      <c r="D743" s="18">
        <v>45913</v>
      </c>
      <c r="E743" s="18">
        <v>46223</v>
      </c>
      <c r="F743" s="18">
        <v>46230</v>
      </c>
      <c r="G743" t="s">
        <v>29</v>
      </c>
      <c r="H743">
        <v>37</v>
      </c>
      <c r="I743" t="s">
        <v>149</v>
      </c>
      <c r="J743">
        <v>4878</v>
      </c>
      <c r="K743" t="s">
        <v>131</v>
      </c>
      <c r="L743">
        <v>4195.08</v>
      </c>
      <c r="M743">
        <v>4878</v>
      </c>
      <c r="N743">
        <v>0</v>
      </c>
      <c r="O743">
        <v>0</v>
      </c>
      <c r="P743">
        <v>0</v>
      </c>
      <c r="Q743">
        <v>0</v>
      </c>
      <c r="R743">
        <v>9</v>
      </c>
      <c r="S743">
        <v>2025</v>
      </c>
      <c r="T743">
        <v>7</v>
      </c>
      <c r="U743">
        <v>2026</v>
      </c>
      <c r="V743">
        <v>46275</v>
      </c>
      <c r="W743" t="s">
        <v>153</v>
      </c>
      <c r="X743">
        <v>2026</v>
      </c>
      <c r="Y743" t="str">
        <f t="shared" si="55"/>
        <v>Madrid</v>
      </c>
      <c r="Z743" t="str">
        <f t="shared" si="56"/>
        <v>Retail</v>
      </c>
      <c r="AA743" s="1">
        <f t="shared" si="57"/>
        <v>7.0000000000000007E-2</v>
      </c>
      <c r="AB743">
        <f t="shared" si="58"/>
        <v>0</v>
      </c>
      <c r="AC743" s="18">
        <f t="shared" si="59"/>
        <v>45733</v>
      </c>
    </row>
    <row r="744" spans="1:29">
      <c r="A744" t="s">
        <v>176</v>
      </c>
      <c r="B744">
        <v>699</v>
      </c>
      <c r="C744">
        <v>1</v>
      </c>
      <c r="D744" s="18">
        <v>45915</v>
      </c>
      <c r="E744" s="18">
        <v>45819</v>
      </c>
      <c r="F744" s="18">
        <v>45845</v>
      </c>
      <c r="G744" t="s">
        <v>51</v>
      </c>
      <c r="H744">
        <v>38</v>
      </c>
      <c r="J744">
        <v>1825</v>
      </c>
      <c r="K744" t="s">
        <v>131</v>
      </c>
      <c r="L744">
        <v>1569.5</v>
      </c>
      <c r="M744">
        <v>1825</v>
      </c>
      <c r="N744">
        <v>273.75</v>
      </c>
      <c r="O744">
        <v>235.42499999999998</v>
      </c>
      <c r="P744">
        <v>273.75</v>
      </c>
      <c r="Q744">
        <v>0.15</v>
      </c>
      <c r="R744">
        <v>9</v>
      </c>
      <c r="S744">
        <v>2025</v>
      </c>
      <c r="T744">
        <v>6</v>
      </c>
      <c r="U744">
        <v>2025</v>
      </c>
      <c r="V744">
        <v>45890</v>
      </c>
      <c r="W744" t="s">
        <v>160</v>
      </c>
      <c r="X744">
        <v>2025</v>
      </c>
      <c r="Y744" t="str">
        <f t="shared" si="55"/>
        <v>México</v>
      </c>
      <c r="Z744" t="str">
        <f t="shared" si="56"/>
        <v>Retail</v>
      </c>
      <c r="AA744" s="1">
        <f t="shared" si="57"/>
        <v>0</v>
      </c>
      <c r="AB744">
        <f t="shared" si="58"/>
        <v>235.42499999999998</v>
      </c>
      <c r="AC744" s="18">
        <f t="shared" si="59"/>
        <v>45552</v>
      </c>
    </row>
    <row r="745" spans="1:29">
      <c r="A745" t="s">
        <v>176</v>
      </c>
      <c r="B745">
        <v>700</v>
      </c>
      <c r="C745">
        <v>1</v>
      </c>
      <c r="D745" s="18">
        <v>45915</v>
      </c>
      <c r="E745" s="18">
        <v>45844</v>
      </c>
      <c r="F745" s="18">
        <v>45844</v>
      </c>
      <c r="G745" t="s">
        <v>45</v>
      </c>
      <c r="H745">
        <v>38</v>
      </c>
      <c r="J745">
        <v>260</v>
      </c>
      <c r="K745" t="s">
        <v>131</v>
      </c>
      <c r="L745">
        <v>223.6</v>
      </c>
      <c r="M745">
        <v>260</v>
      </c>
      <c r="N745">
        <v>39</v>
      </c>
      <c r="O745">
        <v>33.54</v>
      </c>
      <c r="P745">
        <v>39</v>
      </c>
      <c r="Q745">
        <v>0.15</v>
      </c>
      <c r="R745">
        <v>9</v>
      </c>
      <c r="S745">
        <v>2025</v>
      </c>
      <c r="T745">
        <v>7</v>
      </c>
      <c r="U745">
        <v>2025</v>
      </c>
      <c r="V745">
        <v>45889</v>
      </c>
      <c r="W745" t="s">
        <v>160</v>
      </c>
      <c r="X745">
        <v>2025</v>
      </c>
      <c r="Y745" t="str">
        <f t="shared" si="55"/>
        <v>México</v>
      </c>
      <c r="Z745" t="str">
        <f t="shared" si="56"/>
        <v>IC</v>
      </c>
      <c r="AA745" s="1">
        <f t="shared" si="57"/>
        <v>0.75</v>
      </c>
      <c r="AB745">
        <f t="shared" si="58"/>
        <v>8.384999999999998</v>
      </c>
      <c r="AC745" s="18">
        <f t="shared" si="59"/>
        <v>45536</v>
      </c>
    </row>
    <row r="746" spans="1:29">
      <c r="A746" t="s">
        <v>176</v>
      </c>
      <c r="B746">
        <v>701</v>
      </c>
      <c r="C746">
        <v>1</v>
      </c>
      <c r="D746" s="18">
        <v>45916</v>
      </c>
      <c r="E746" s="18">
        <v>45885</v>
      </c>
      <c r="F746" s="18">
        <v>45889</v>
      </c>
      <c r="G746" t="s">
        <v>45</v>
      </c>
      <c r="H746">
        <v>38</v>
      </c>
      <c r="J746">
        <v>3915</v>
      </c>
      <c r="K746" t="s">
        <v>131</v>
      </c>
      <c r="L746">
        <v>3366.9</v>
      </c>
      <c r="M746">
        <v>3915</v>
      </c>
      <c r="N746">
        <v>544.02</v>
      </c>
      <c r="O746">
        <v>467.85719999999998</v>
      </c>
      <c r="P746">
        <v>544.02</v>
      </c>
      <c r="Q746">
        <v>0.13895785440613026</v>
      </c>
      <c r="R746">
        <v>9</v>
      </c>
      <c r="S746">
        <v>2025</v>
      </c>
      <c r="T746">
        <v>8</v>
      </c>
      <c r="U746">
        <v>2025</v>
      </c>
      <c r="V746">
        <v>45934</v>
      </c>
      <c r="W746" t="s">
        <v>161</v>
      </c>
      <c r="X746">
        <v>2025</v>
      </c>
      <c r="Y746" t="str">
        <f t="shared" si="55"/>
        <v>México</v>
      </c>
      <c r="Z746" t="str">
        <f t="shared" si="56"/>
        <v>IC</v>
      </c>
      <c r="AA746" s="1">
        <f t="shared" si="57"/>
        <v>0.75</v>
      </c>
      <c r="AB746">
        <f t="shared" si="58"/>
        <v>116.96429999999998</v>
      </c>
      <c r="AC746" s="18">
        <f t="shared" si="59"/>
        <v>45536</v>
      </c>
    </row>
    <row r="747" spans="1:29">
      <c r="A747" t="s">
        <v>176</v>
      </c>
      <c r="B747">
        <v>702</v>
      </c>
      <c r="C747">
        <v>0</v>
      </c>
      <c r="D747" s="18">
        <v>45916</v>
      </c>
      <c r="E747" s="18">
        <v>45962</v>
      </c>
      <c r="F747" s="18">
        <v>45963</v>
      </c>
      <c r="G747" t="s">
        <v>45</v>
      </c>
      <c r="H747">
        <v>38</v>
      </c>
      <c r="J747">
        <v>1756</v>
      </c>
      <c r="K747" t="s">
        <v>131</v>
      </c>
      <c r="L747">
        <v>1510.16</v>
      </c>
      <c r="M747">
        <v>1756</v>
      </c>
      <c r="N747">
        <v>175.6</v>
      </c>
      <c r="O747">
        <v>151.01599999999999</v>
      </c>
      <c r="P747">
        <v>175.6</v>
      </c>
      <c r="Q747">
        <v>9.9999999999999992E-2</v>
      </c>
      <c r="R747">
        <v>9</v>
      </c>
      <c r="S747">
        <v>2025</v>
      </c>
      <c r="T747">
        <v>11</v>
      </c>
      <c r="U747">
        <v>2025</v>
      </c>
      <c r="V747">
        <v>46008</v>
      </c>
      <c r="W747" t="s">
        <v>132</v>
      </c>
      <c r="X747">
        <v>2025</v>
      </c>
      <c r="Y747" t="str">
        <f t="shared" si="55"/>
        <v>México</v>
      </c>
      <c r="Z747" t="str">
        <f t="shared" si="56"/>
        <v>IC</v>
      </c>
      <c r="AA747" s="1">
        <f t="shared" si="57"/>
        <v>0.75</v>
      </c>
      <c r="AB747">
        <f t="shared" si="58"/>
        <v>37.753999999999991</v>
      </c>
      <c r="AC747" s="18">
        <f t="shared" si="59"/>
        <v>45536</v>
      </c>
    </row>
    <row r="748" spans="1:29">
      <c r="A748" t="s">
        <v>176</v>
      </c>
      <c r="B748">
        <v>703</v>
      </c>
      <c r="C748">
        <v>0</v>
      </c>
      <c r="D748" s="18">
        <v>45917</v>
      </c>
      <c r="E748" s="18">
        <v>46161</v>
      </c>
      <c r="F748" s="18">
        <v>46191</v>
      </c>
      <c r="G748" t="s">
        <v>45</v>
      </c>
      <c r="H748">
        <v>38</v>
      </c>
      <c r="J748">
        <v>129987.86</v>
      </c>
      <c r="K748" t="s">
        <v>131</v>
      </c>
      <c r="L748">
        <v>111789.55959999999</v>
      </c>
      <c r="M748">
        <v>129987.86</v>
      </c>
      <c r="N748">
        <v>16192.88</v>
      </c>
      <c r="O748">
        <v>13925.8768</v>
      </c>
      <c r="P748">
        <v>16192.88</v>
      </c>
      <c r="Q748">
        <v>0.12457224851613066</v>
      </c>
      <c r="R748">
        <v>9</v>
      </c>
      <c r="S748">
        <v>2025</v>
      </c>
      <c r="T748">
        <v>5</v>
      </c>
      <c r="U748">
        <v>2026</v>
      </c>
      <c r="V748">
        <v>46236</v>
      </c>
      <c r="W748" t="s">
        <v>160</v>
      </c>
      <c r="X748">
        <v>2026</v>
      </c>
      <c r="Y748" t="str">
        <f t="shared" si="55"/>
        <v>México</v>
      </c>
      <c r="Z748" t="str">
        <f t="shared" si="56"/>
        <v>IC</v>
      </c>
      <c r="AA748" s="1">
        <f t="shared" si="57"/>
        <v>0.75</v>
      </c>
      <c r="AB748">
        <f t="shared" si="58"/>
        <v>3481.4691999999995</v>
      </c>
      <c r="AC748" s="18">
        <f t="shared" si="59"/>
        <v>45536</v>
      </c>
    </row>
    <row r="749" spans="1:29">
      <c r="A749" t="s">
        <v>176</v>
      </c>
      <c r="B749">
        <v>704</v>
      </c>
      <c r="C749">
        <v>1</v>
      </c>
      <c r="D749" s="18">
        <v>45917</v>
      </c>
      <c r="E749" s="18">
        <v>45876</v>
      </c>
      <c r="F749" s="18">
        <v>45879</v>
      </c>
      <c r="G749" t="s">
        <v>26</v>
      </c>
      <c r="H749">
        <v>38</v>
      </c>
      <c r="I749" t="s">
        <v>204</v>
      </c>
      <c r="J749">
        <v>9825.94</v>
      </c>
      <c r="K749" t="s">
        <v>131</v>
      </c>
      <c r="L749">
        <v>8450.3083999999999</v>
      </c>
      <c r="M749">
        <v>9825.94</v>
      </c>
      <c r="N749">
        <v>455.5</v>
      </c>
      <c r="O749">
        <v>391.73</v>
      </c>
      <c r="P749">
        <v>455.5</v>
      </c>
      <c r="Q749">
        <v>4.6356887992395644E-2</v>
      </c>
      <c r="R749">
        <v>9</v>
      </c>
      <c r="S749">
        <v>2025</v>
      </c>
      <c r="T749">
        <v>8</v>
      </c>
      <c r="U749">
        <v>2025</v>
      </c>
      <c r="V749">
        <v>45924</v>
      </c>
      <c r="W749" t="s">
        <v>153</v>
      </c>
      <c r="X749">
        <v>2025</v>
      </c>
      <c r="Y749" t="str">
        <f t="shared" si="55"/>
        <v>Madrid</v>
      </c>
      <c r="Z749" t="str">
        <f t="shared" si="56"/>
        <v>Retail</v>
      </c>
      <c r="AA749" s="1">
        <f t="shared" si="57"/>
        <v>7.0000000000000007E-2</v>
      </c>
      <c r="AB749">
        <f t="shared" si="58"/>
        <v>364.30889999999999</v>
      </c>
      <c r="AC749" s="18">
        <f t="shared" si="59"/>
        <v>45733</v>
      </c>
    </row>
    <row r="750" spans="1:29">
      <c r="A750" t="s">
        <v>176</v>
      </c>
      <c r="B750">
        <v>706</v>
      </c>
      <c r="C750">
        <v>0</v>
      </c>
      <c r="D750" s="18">
        <v>45917</v>
      </c>
      <c r="E750" s="18">
        <v>45950</v>
      </c>
      <c r="F750" s="18">
        <v>45958</v>
      </c>
      <c r="G750" t="s">
        <v>47</v>
      </c>
      <c r="H750">
        <v>38</v>
      </c>
      <c r="J750">
        <v>27801.64</v>
      </c>
      <c r="K750" t="s">
        <v>131</v>
      </c>
      <c r="L750">
        <v>23909.410400000001</v>
      </c>
      <c r="M750">
        <v>27801.64</v>
      </c>
      <c r="N750">
        <v>200</v>
      </c>
      <c r="O750">
        <v>172</v>
      </c>
      <c r="P750">
        <v>200</v>
      </c>
      <c r="Q750">
        <v>7.193820220677629E-3</v>
      </c>
      <c r="R750">
        <v>9</v>
      </c>
      <c r="S750">
        <v>2025</v>
      </c>
      <c r="T750">
        <v>10</v>
      </c>
      <c r="U750">
        <v>2025</v>
      </c>
      <c r="V750">
        <v>46003</v>
      </c>
      <c r="W750" t="s">
        <v>132</v>
      </c>
      <c r="X750">
        <v>2025</v>
      </c>
      <c r="Y750" t="str">
        <f t="shared" si="55"/>
        <v>México</v>
      </c>
      <c r="Z750" t="str">
        <f t="shared" si="56"/>
        <v>IC</v>
      </c>
      <c r="AA750" s="1">
        <f t="shared" si="57"/>
        <v>0.65</v>
      </c>
      <c r="AB750">
        <f t="shared" si="58"/>
        <v>60.2</v>
      </c>
      <c r="AC750" s="18">
        <f t="shared" si="59"/>
        <v>45852</v>
      </c>
    </row>
    <row r="751" spans="1:29">
      <c r="A751" t="s">
        <v>176</v>
      </c>
      <c r="B751">
        <v>707</v>
      </c>
      <c r="C751">
        <v>0</v>
      </c>
      <c r="D751" s="18">
        <v>45917</v>
      </c>
      <c r="E751" s="18">
        <v>45669</v>
      </c>
      <c r="F751" s="18">
        <v>46046</v>
      </c>
      <c r="G751" t="s">
        <v>49</v>
      </c>
      <c r="H751">
        <v>38</v>
      </c>
      <c r="J751">
        <v>37825.47</v>
      </c>
      <c r="K751" t="s">
        <v>131</v>
      </c>
      <c r="L751">
        <v>32529.904200000001</v>
      </c>
      <c r="M751">
        <v>37825.47</v>
      </c>
      <c r="N751">
        <v>4336.45</v>
      </c>
      <c r="O751">
        <v>3729.3469999999998</v>
      </c>
      <c r="P751">
        <v>4336.45</v>
      </c>
      <c r="Q751">
        <v>0.11464365148668343</v>
      </c>
      <c r="R751">
        <v>9</v>
      </c>
      <c r="S751">
        <v>2025</v>
      </c>
      <c r="T751">
        <v>1</v>
      </c>
      <c r="U751">
        <v>2025</v>
      </c>
      <c r="V751">
        <v>46091</v>
      </c>
      <c r="W751" t="s">
        <v>150</v>
      </c>
      <c r="X751">
        <v>2026</v>
      </c>
      <c r="Y751" t="str">
        <f t="shared" si="55"/>
        <v>México</v>
      </c>
      <c r="Z751" t="str">
        <f t="shared" si="56"/>
        <v>Retail</v>
      </c>
      <c r="AA751" s="1">
        <f t="shared" si="57"/>
        <v>0</v>
      </c>
      <c r="AB751">
        <f t="shared" si="58"/>
        <v>3729.3469999999998</v>
      </c>
      <c r="AC751" s="18">
        <f t="shared" si="59"/>
        <v>45552</v>
      </c>
    </row>
    <row r="752" spans="1:29">
      <c r="A752" t="s">
        <v>176</v>
      </c>
      <c r="B752">
        <v>708</v>
      </c>
      <c r="C752">
        <v>0</v>
      </c>
      <c r="D752" s="18">
        <v>45917</v>
      </c>
      <c r="E752" s="18">
        <v>46046</v>
      </c>
      <c r="F752" s="18">
        <v>46050</v>
      </c>
      <c r="G752" t="s">
        <v>53</v>
      </c>
      <c r="H752">
        <v>38</v>
      </c>
      <c r="I752" t="s">
        <v>177</v>
      </c>
      <c r="J752">
        <v>1986.98</v>
      </c>
      <c r="K752" t="s">
        <v>131</v>
      </c>
      <c r="L752">
        <v>1708.8027999999999</v>
      </c>
      <c r="M752">
        <v>1986.98</v>
      </c>
      <c r="N752">
        <v>180.64</v>
      </c>
      <c r="O752">
        <v>155.35039999999998</v>
      </c>
      <c r="P752">
        <v>180.64</v>
      </c>
      <c r="Q752">
        <v>9.0911836052703088E-2</v>
      </c>
      <c r="R752">
        <v>9</v>
      </c>
      <c r="S752">
        <v>2025</v>
      </c>
      <c r="T752">
        <v>1</v>
      </c>
      <c r="U752">
        <v>2026</v>
      </c>
      <c r="V752">
        <v>46095</v>
      </c>
      <c r="W752" t="s">
        <v>150</v>
      </c>
      <c r="X752">
        <v>2026</v>
      </c>
      <c r="Y752" t="str">
        <f t="shared" si="55"/>
        <v>México</v>
      </c>
      <c r="Z752" t="str">
        <f t="shared" si="56"/>
        <v>Retail</v>
      </c>
      <c r="AA752" s="1">
        <f t="shared" si="57"/>
        <v>0.05</v>
      </c>
      <c r="AB752">
        <f t="shared" si="58"/>
        <v>147.58287999999999</v>
      </c>
      <c r="AC752" s="18">
        <f t="shared" si="59"/>
        <v>45719</v>
      </c>
    </row>
    <row r="753" spans="1:29">
      <c r="A753" t="s">
        <v>176</v>
      </c>
      <c r="B753">
        <v>709</v>
      </c>
      <c r="C753">
        <v>1</v>
      </c>
      <c r="D753" s="18">
        <v>45917</v>
      </c>
      <c r="E753" s="18">
        <v>45865</v>
      </c>
      <c r="F753" s="18">
        <v>45866</v>
      </c>
      <c r="G753" t="s">
        <v>47</v>
      </c>
      <c r="H753">
        <v>38</v>
      </c>
      <c r="J753">
        <v>3780</v>
      </c>
      <c r="K753" t="s">
        <v>187</v>
      </c>
      <c r="L753">
        <v>4044.6000000000004</v>
      </c>
      <c r="M753">
        <v>4725</v>
      </c>
      <c r="N753">
        <v>351.93</v>
      </c>
      <c r="O753">
        <v>376.56510000000003</v>
      </c>
      <c r="P753">
        <v>439.91250000000002</v>
      </c>
      <c r="Q753">
        <v>9.3103174603174604E-2</v>
      </c>
      <c r="R753">
        <v>9</v>
      </c>
      <c r="S753">
        <v>2025</v>
      </c>
      <c r="T753">
        <v>7</v>
      </c>
      <c r="U753">
        <v>2025</v>
      </c>
      <c r="V753">
        <v>45911</v>
      </c>
      <c r="W753" t="s">
        <v>153</v>
      </c>
      <c r="X753">
        <v>2025</v>
      </c>
      <c r="Y753" t="str">
        <f t="shared" si="55"/>
        <v>México</v>
      </c>
      <c r="Z753" t="str">
        <f t="shared" si="56"/>
        <v>IC</v>
      </c>
      <c r="AA753" s="1">
        <f t="shared" si="57"/>
        <v>0.65</v>
      </c>
      <c r="AB753">
        <f t="shared" si="58"/>
        <v>131.797785</v>
      </c>
      <c r="AC753" s="18">
        <f t="shared" si="59"/>
        <v>45852</v>
      </c>
    </row>
    <row r="754" spans="1:29">
      <c r="A754" t="s">
        <v>176</v>
      </c>
      <c r="B754">
        <v>710</v>
      </c>
      <c r="C754">
        <v>0</v>
      </c>
      <c r="D754" s="18">
        <v>45918</v>
      </c>
      <c r="E754" s="18">
        <v>45919</v>
      </c>
      <c r="F754" s="18">
        <v>45929</v>
      </c>
      <c r="G754" t="s">
        <v>54</v>
      </c>
      <c r="H754">
        <v>38</v>
      </c>
      <c r="J754">
        <v>6025</v>
      </c>
      <c r="K754" t="s">
        <v>151</v>
      </c>
      <c r="L754">
        <v>6025</v>
      </c>
      <c r="M754">
        <v>6988.9999999999991</v>
      </c>
      <c r="N754">
        <v>503.63</v>
      </c>
      <c r="O754">
        <v>503.63</v>
      </c>
      <c r="P754">
        <v>584.21079999999995</v>
      </c>
      <c r="Q754">
        <v>8.3590041493775927E-2</v>
      </c>
      <c r="R754">
        <v>9</v>
      </c>
      <c r="S754">
        <v>2025</v>
      </c>
      <c r="T754">
        <v>9</v>
      </c>
      <c r="U754">
        <v>2025</v>
      </c>
      <c r="V754">
        <v>45974</v>
      </c>
      <c r="W754" t="s">
        <v>159</v>
      </c>
      <c r="X754">
        <v>2025</v>
      </c>
      <c r="Y754" t="str">
        <f t="shared" si="55"/>
        <v>México</v>
      </c>
      <c r="Z754" t="str">
        <f t="shared" si="56"/>
        <v>Retail</v>
      </c>
      <c r="AA754" s="1">
        <f t="shared" si="57"/>
        <v>0.05</v>
      </c>
      <c r="AB754">
        <f t="shared" si="58"/>
        <v>478.44849999999997</v>
      </c>
      <c r="AC754" s="18">
        <f t="shared" si="59"/>
        <v>45595</v>
      </c>
    </row>
    <row r="755" spans="1:29">
      <c r="A755" t="s">
        <v>176</v>
      </c>
      <c r="B755">
        <v>711</v>
      </c>
      <c r="C755">
        <v>0</v>
      </c>
      <c r="D755" s="18">
        <v>45918</v>
      </c>
      <c r="E755" s="18">
        <v>45919</v>
      </c>
      <c r="F755" s="18">
        <v>45921</v>
      </c>
      <c r="G755" t="s">
        <v>29</v>
      </c>
      <c r="H755">
        <v>38</v>
      </c>
      <c r="I755" t="s">
        <v>149</v>
      </c>
      <c r="J755">
        <v>8104.1</v>
      </c>
      <c r="K755" t="s">
        <v>151</v>
      </c>
      <c r="L755">
        <v>8104.1</v>
      </c>
      <c r="M755">
        <v>9400.7559999999994</v>
      </c>
      <c r="N755">
        <v>829.99</v>
      </c>
      <c r="O755">
        <v>829.99</v>
      </c>
      <c r="P755">
        <v>962.78839999999991</v>
      </c>
      <c r="Q755">
        <v>0.10241606100615737</v>
      </c>
      <c r="R755">
        <v>9</v>
      </c>
      <c r="S755">
        <v>2025</v>
      </c>
      <c r="T755">
        <v>9</v>
      </c>
      <c r="U755">
        <v>2025</v>
      </c>
      <c r="V755">
        <v>45966</v>
      </c>
      <c r="W755" t="s">
        <v>159</v>
      </c>
      <c r="X755">
        <v>2025</v>
      </c>
      <c r="Y755" t="str">
        <f t="shared" si="55"/>
        <v>Madrid</v>
      </c>
      <c r="Z755" t="str">
        <f t="shared" si="56"/>
        <v>Retail</v>
      </c>
      <c r="AA755" s="1">
        <f t="shared" si="57"/>
        <v>7.0000000000000007E-2</v>
      </c>
      <c r="AB755">
        <f t="shared" si="58"/>
        <v>771.89070000000004</v>
      </c>
      <c r="AC755" s="18">
        <f t="shared" si="59"/>
        <v>45733</v>
      </c>
    </row>
    <row r="756" spans="1:29">
      <c r="A756" t="s">
        <v>176</v>
      </c>
      <c r="B756">
        <v>712</v>
      </c>
      <c r="C756">
        <v>1</v>
      </c>
      <c r="D756" s="18">
        <v>45918</v>
      </c>
      <c r="E756" s="18">
        <v>45873</v>
      </c>
      <c r="F756" s="18">
        <v>45877</v>
      </c>
      <c r="G756" t="s">
        <v>27</v>
      </c>
      <c r="H756">
        <v>38</v>
      </c>
      <c r="I756" t="s">
        <v>158</v>
      </c>
      <c r="J756">
        <v>12080</v>
      </c>
      <c r="K756" t="s">
        <v>151</v>
      </c>
      <c r="L756">
        <v>12080</v>
      </c>
      <c r="M756">
        <v>14012.8</v>
      </c>
      <c r="N756">
        <v>1032.28</v>
      </c>
      <c r="O756">
        <v>1032.28</v>
      </c>
      <c r="P756">
        <v>1197.4448</v>
      </c>
      <c r="Q756">
        <v>8.5453642384105952E-2</v>
      </c>
      <c r="R756">
        <v>9</v>
      </c>
      <c r="S756">
        <v>2025</v>
      </c>
      <c r="T756">
        <v>8</v>
      </c>
      <c r="U756">
        <v>2025</v>
      </c>
      <c r="V756">
        <v>45922</v>
      </c>
      <c r="W756" t="s">
        <v>153</v>
      </c>
      <c r="X756">
        <v>2025</v>
      </c>
      <c r="Y756" t="str">
        <f t="shared" si="55"/>
        <v>Madrid</v>
      </c>
      <c r="Z756" t="str">
        <f t="shared" si="56"/>
        <v>Retail</v>
      </c>
      <c r="AA756" s="1">
        <f t="shared" si="57"/>
        <v>7.0000000000000007E-2</v>
      </c>
      <c r="AB756">
        <f t="shared" si="58"/>
        <v>960.0204</v>
      </c>
      <c r="AC756" s="18">
        <f t="shared" si="59"/>
        <v>45810</v>
      </c>
    </row>
    <row r="757" spans="1:29">
      <c r="A757" t="s">
        <v>176</v>
      </c>
      <c r="B757">
        <v>713</v>
      </c>
      <c r="C757">
        <v>0</v>
      </c>
      <c r="D757" s="18">
        <v>45918</v>
      </c>
      <c r="E757" s="18">
        <v>45931</v>
      </c>
      <c r="F757" s="18">
        <v>45961</v>
      </c>
      <c r="G757" t="s">
        <v>46</v>
      </c>
      <c r="H757">
        <v>38</v>
      </c>
      <c r="J757">
        <v>0</v>
      </c>
      <c r="K757" t="s">
        <v>163</v>
      </c>
      <c r="L757">
        <v>0</v>
      </c>
      <c r="M757">
        <v>0</v>
      </c>
      <c r="N757">
        <v>0</v>
      </c>
      <c r="O757">
        <v>0</v>
      </c>
      <c r="P757">
        <v>0</v>
      </c>
      <c r="Q757" t="e">
        <v>#DIV/0!</v>
      </c>
      <c r="R757">
        <v>9</v>
      </c>
      <c r="S757">
        <v>2025</v>
      </c>
      <c r="T757">
        <v>10</v>
      </c>
      <c r="U757">
        <v>2025</v>
      </c>
      <c r="V757">
        <v>46006</v>
      </c>
      <c r="W757" t="s">
        <v>132</v>
      </c>
      <c r="X757">
        <v>2025</v>
      </c>
      <c r="Y757" t="str">
        <f t="shared" si="55"/>
        <v>México</v>
      </c>
      <c r="Z757" t="str">
        <f t="shared" si="56"/>
        <v>IC</v>
      </c>
      <c r="AA757" s="1">
        <f t="shared" si="57"/>
        <v>0.5</v>
      </c>
      <c r="AB757">
        <f t="shared" si="58"/>
        <v>0</v>
      </c>
      <c r="AC757" s="18">
        <f t="shared" si="59"/>
        <v>45695</v>
      </c>
    </row>
    <row r="758" spans="1:29">
      <c r="A758" t="s">
        <v>176</v>
      </c>
      <c r="B758">
        <v>714</v>
      </c>
      <c r="C758">
        <v>0</v>
      </c>
      <c r="D758" s="18">
        <v>45918</v>
      </c>
      <c r="E758" s="18">
        <v>45753</v>
      </c>
      <c r="F758" s="18">
        <v>45757</v>
      </c>
      <c r="G758" t="s">
        <v>37</v>
      </c>
      <c r="H758">
        <v>38</v>
      </c>
      <c r="J758">
        <v>35813</v>
      </c>
      <c r="K758" t="s">
        <v>131</v>
      </c>
      <c r="L758">
        <v>30799.18</v>
      </c>
      <c r="M758">
        <v>35813</v>
      </c>
      <c r="N758">
        <v>1271.1199999999999</v>
      </c>
      <c r="O758">
        <v>1093.1632</v>
      </c>
      <c r="P758">
        <v>1271.1199999999999</v>
      </c>
      <c r="Q758">
        <v>3.5493256638650765E-2</v>
      </c>
      <c r="R758">
        <v>9</v>
      </c>
      <c r="S758">
        <v>2025</v>
      </c>
      <c r="T758">
        <v>4</v>
      </c>
      <c r="U758">
        <v>2025</v>
      </c>
      <c r="V758">
        <v>45802</v>
      </c>
      <c r="W758" t="s">
        <v>172</v>
      </c>
      <c r="X758">
        <v>2025</v>
      </c>
      <c r="Y758" t="str">
        <f t="shared" si="55"/>
        <v>México</v>
      </c>
      <c r="Z758" t="str">
        <f t="shared" si="56"/>
        <v>IC</v>
      </c>
      <c r="AA758" s="1">
        <f t="shared" si="57"/>
        <v>0.6</v>
      </c>
      <c r="AB758">
        <f t="shared" si="58"/>
        <v>437.26527999999996</v>
      </c>
      <c r="AC758" s="18">
        <f t="shared" si="59"/>
        <v>45807</v>
      </c>
    </row>
    <row r="759" spans="1:29">
      <c r="A759" t="s">
        <v>176</v>
      </c>
      <c r="B759">
        <v>715</v>
      </c>
      <c r="C759">
        <v>1</v>
      </c>
      <c r="D759" s="18">
        <v>45918</v>
      </c>
      <c r="E759" s="18">
        <v>45897</v>
      </c>
      <c r="F759" s="18">
        <v>45900</v>
      </c>
      <c r="G759" t="s">
        <v>57</v>
      </c>
      <c r="H759">
        <v>38</v>
      </c>
      <c r="J759">
        <v>30166.35</v>
      </c>
      <c r="K759" t="s">
        <v>178</v>
      </c>
      <c r="L759">
        <v>1447.9848</v>
      </c>
      <c r="M759">
        <v>1689.3155999999999</v>
      </c>
      <c r="N759">
        <v>3744.43</v>
      </c>
      <c r="O759">
        <v>179.73264</v>
      </c>
      <c r="P759">
        <v>209.68807999999999</v>
      </c>
      <c r="Q759">
        <v>0.12412605436189662</v>
      </c>
      <c r="R759">
        <v>9</v>
      </c>
      <c r="S759">
        <v>2025</v>
      </c>
      <c r="T759">
        <v>8</v>
      </c>
      <c r="U759">
        <v>2025</v>
      </c>
      <c r="V759">
        <v>45945</v>
      </c>
      <c r="W759" t="s">
        <v>161</v>
      </c>
      <c r="X759">
        <v>2025</v>
      </c>
      <c r="Y759" t="str">
        <f t="shared" si="55"/>
        <v>México</v>
      </c>
      <c r="Z759" t="str">
        <f t="shared" si="56"/>
        <v>IC</v>
      </c>
      <c r="AA759" s="1">
        <f t="shared" si="57"/>
        <v>0.5</v>
      </c>
      <c r="AB759">
        <f t="shared" si="58"/>
        <v>89.866320000000002</v>
      </c>
      <c r="AC759" s="18">
        <f t="shared" si="59"/>
        <v>45639</v>
      </c>
    </row>
    <row r="760" spans="1:29">
      <c r="A760" t="s">
        <v>176</v>
      </c>
      <c r="B760">
        <v>716</v>
      </c>
      <c r="C760">
        <v>0</v>
      </c>
      <c r="D760" s="18">
        <v>45918</v>
      </c>
      <c r="E760" s="18">
        <v>45830</v>
      </c>
      <c r="F760" s="18">
        <v>45831</v>
      </c>
      <c r="G760" t="s">
        <v>58</v>
      </c>
      <c r="H760">
        <v>38</v>
      </c>
      <c r="J760">
        <v>384.51</v>
      </c>
      <c r="K760" t="s">
        <v>131</v>
      </c>
      <c r="L760">
        <v>330.67859999999996</v>
      </c>
      <c r="M760">
        <v>384.51</v>
      </c>
      <c r="N760">
        <v>27.75</v>
      </c>
      <c r="O760">
        <v>23.864999999999998</v>
      </c>
      <c r="P760">
        <v>27.75</v>
      </c>
      <c r="Q760">
        <v>7.2169774518218002E-2</v>
      </c>
      <c r="R760">
        <v>9</v>
      </c>
      <c r="S760">
        <v>2025</v>
      </c>
      <c r="T760">
        <v>6</v>
      </c>
      <c r="U760">
        <v>2025</v>
      </c>
      <c r="V760">
        <v>45876</v>
      </c>
      <c r="W760" t="s">
        <v>160</v>
      </c>
      <c r="X760">
        <v>2025</v>
      </c>
      <c r="Y760" t="str">
        <f t="shared" si="55"/>
        <v>México</v>
      </c>
      <c r="Z760" t="str">
        <f t="shared" si="56"/>
        <v>IC</v>
      </c>
      <c r="AA760" s="1">
        <f t="shared" si="57"/>
        <v>0.5</v>
      </c>
      <c r="AB760">
        <f t="shared" si="58"/>
        <v>11.932499999999999</v>
      </c>
      <c r="AC760" s="18">
        <f t="shared" si="59"/>
        <v>45762</v>
      </c>
    </row>
    <row r="761" spans="1:29">
      <c r="A761" t="s">
        <v>176</v>
      </c>
      <c r="B761">
        <v>721</v>
      </c>
      <c r="C761">
        <v>0</v>
      </c>
      <c r="D761" s="18">
        <v>45922</v>
      </c>
      <c r="E761" s="18">
        <v>45953</v>
      </c>
      <c r="F761" s="18">
        <v>45957</v>
      </c>
      <c r="G761" t="s">
        <v>34</v>
      </c>
      <c r="H761">
        <v>39</v>
      </c>
      <c r="J761">
        <v>63818.35</v>
      </c>
      <c r="K761" t="s">
        <v>178</v>
      </c>
      <c r="L761">
        <v>3063.2808</v>
      </c>
      <c r="M761">
        <v>3573.8276000000001</v>
      </c>
      <c r="N761">
        <v>14265.49</v>
      </c>
      <c r="O761">
        <v>684.74351999999999</v>
      </c>
      <c r="P761">
        <v>798.86743999999999</v>
      </c>
      <c r="Q761">
        <v>0.2235327300063383</v>
      </c>
      <c r="R761">
        <v>9</v>
      </c>
      <c r="S761">
        <v>2025</v>
      </c>
      <c r="T761">
        <v>10</v>
      </c>
      <c r="U761">
        <v>2025</v>
      </c>
      <c r="V761">
        <v>46002</v>
      </c>
      <c r="W761" t="s">
        <v>132</v>
      </c>
      <c r="X761">
        <v>2025</v>
      </c>
      <c r="Y761" t="str">
        <f t="shared" si="55"/>
        <v>México</v>
      </c>
      <c r="Z761" t="str">
        <f t="shared" si="56"/>
        <v>IC</v>
      </c>
      <c r="AA761" s="1">
        <f t="shared" si="57"/>
        <v>0.5</v>
      </c>
      <c r="AB761">
        <f t="shared" si="58"/>
        <v>342.37175999999999</v>
      </c>
      <c r="AC761" s="18">
        <f t="shared" si="59"/>
        <v>45536</v>
      </c>
    </row>
    <row r="762" spans="1:29">
      <c r="A762" t="s">
        <v>176</v>
      </c>
      <c r="B762">
        <v>722</v>
      </c>
      <c r="C762">
        <v>1</v>
      </c>
      <c r="D762" s="18">
        <v>45922</v>
      </c>
      <c r="E762" s="18">
        <v>45871</v>
      </c>
      <c r="F762" s="18">
        <v>45872</v>
      </c>
      <c r="G762" t="s">
        <v>37</v>
      </c>
      <c r="H762">
        <v>39</v>
      </c>
      <c r="J762">
        <v>1349</v>
      </c>
      <c r="K762" t="s">
        <v>131</v>
      </c>
      <c r="L762">
        <v>1160.1399999999999</v>
      </c>
      <c r="M762">
        <v>1349</v>
      </c>
      <c r="N762">
        <v>136.41</v>
      </c>
      <c r="O762">
        <v>117.31259999999999</v>
      </c>
      <c r="P762">
        <v>136.41</v>
      </c>
      <c r="Q762">
        <v>0.10111934766493699</v>
      </c>
      <c r="R762">
        <v>9</v>
      </c>
      <c r="S762">
        <v>2025</v>
      </c>
      <c r="T762">
        <v>8</v>
      </c>
      <c r="U762">
        <v>2025</v>
      </c>
      <c r="V762">
        <v>45917</v>
      </c>
      <c r="W762" t="s">
        <v>153</v>
      </c>
      <c r="X762">
        <v>2025</v>
      </c>
      <c r="Y762" t="str">
        <f t="shared" si="55"/>
        <v>México</v>
      </c>
      <c r="Z762" t="str">
        <f t="shared" si="56"/>
        <v>IC</v>
      </c>
      <c r="AA762" s="1">
        <f t="shared" si="57"/>
        <v>0.6</v>
      </c>
      <c r="AB762">
        <f t="shared" si="58"/>
        <v>46.925039999999996</v>
      </c>
      <c r="AC762" s="18">
        <f t="shared" si="59"/>
        <v>45807</v>
      </c>
    </row>
    <row r="763" spans="1:29">
      <c r="A763" t="s">
        <v>176</v>
      </c>
      <c r="B763">
        <v>723</v>
      </c>
      <c r="C763">
        <v>0</v>
      </c>
      <c r="D763" s="18">
        <v>45922</v>
      </c>
      <c r="E763" s="18">
        <v>45954</v>
      </c>
      <c r="F763" s="18">
        <v>45964</v>
      </c>
      <c r="G763" t="s">
        <v>49</v>
      </c>
      <c r="H763">
        <v>39</v>
      </c>
      <c r="J763">
        <v>0</v>
      </c>
      <c r="K763" t="s">
        <v>131</v>
      </c>
      <c r="L763">
        <v>0</v>
      </c>
      <c r="M763">
        <v>0</v>
      </c>
      <c r="N763">
        <v>0</v>
      </c>
      <c r="O763">
        <v>0</v>
      </c>
      <c r="P763">
        <v>0</v>
      </c>
      <c r="Q763" t="e">
        <v>#DIV/0!</v>
      </c>
      <c r="R763">
        <v>9</v>
      </c>
      <c r="S763">
        <v>2025</v>
      </c>
      <c r="T763">
        <v>10</v>
      </c>
      <c r="U763">
        <v>2025</v>
      </c>
      <c r="V763">
        <v>46009</v>
      </c>
      <c r="W763" t="s">
        <v>132</v>
      </c>
      <c r="X763">
        <v>2025</v>
      </c>
      <c r="Y763" t="str">
        <f t="shared" si="55"/>
        <v>México</v>
      </c>
      <c r="Z763" t="str">
        <f t="shared" si="56"/>
        <v>Retail</v>
      </c>
      <c r="AA763" s="1">
        <f t="shared" si="57"/>
        <v>0</v>
      </c>
      <c r="AB763">
        <f t="shared" si="58"/>
        <v>0</v>
      </c>
      <c r="AC763" s="18">
        <f t="shared" si="59"/>
        <v>45552</v>
      </c>
    </row>
    <row r="764" spans="1:29">
      <c r="A764" t="s">
        <v>176</v>
      </c>
      <c r="B764">
        <v>724</v>
      </c>
      <c r="C764">
        <v>0</v>
      </c>
      <c r="D764" s="18">
        <v>45922</v>
      </c>
      <c r="E764" s="18">
        <v>45658</v>
      </c>
      <c r="F764" s="18">
        <v>46023</v>
      </c>
      <c r="G764" t="s">
        <v>49</v>
      </c>
      <c r="H764">
        <v>39</v>
      </c>
      <c r="J764">
        <v>1960.46</v>
      </c>
      <c r="K764" t="s">
        <v>131</v>
      </c>
      <c r="L764">
        <v>1685.9956</v>
      </c>
      <c r="M764">
        <v>1960.46</v>
      </c>
      <c r="N764">
        <v>70</v>
      </c>
      <c r="O764">
        <v>60.199999999999996</v>
      </c>
      <c r="P764">
        <v>70</v>
      </c>
      <c r="Q764">
        <v>3.5705905756812172E-2</v>
      </c>
      <c r="R764">
        <v>9</v>
      </c>
      <c r="S764">
        <v>2025</v>
      </c>
      <c r="T764">
        <v>1</v>
      </c>
      <c r="U764">
        <v>2025</v>
      </c>
      <c r="V764">
        <v>46068</v>
      </c>
      <c r="W764" t="s">
        <v>164</v>
      </c>
      <c r="X764">
        <v>2026</v>
      </c>
      <c r="Y764" t="str">
        <f t="shared" si="55"/>
        <v>México</v>
      </c>
      <c r="Z764" t="str">
        <f t="shared" si="56"/>
        <v>Retail</v>
      </c>
      <c r="AA764" s="1">
        <f t="shared" si="57"/>
        <v>0</v>
      </c>
      <c r="AB764">
        <f t="shared" si="58"/>
        <v>60.199999999999996</v>
      </c>
      <c r="AC764" s="18">
        <f t="shared" si="59"/>
        <v>45552</v>
      </c>
    </row>
    <row r="765" spans="1:29">
      <c r="A765" t="s">
        <v>176</v>
      </c>
      <c r="B765">
        <v>725</v>
      </c>
      <c r="C765">
        <v>1</v>
      </c>
      <c r="D765" s="18">
        <v>45923</v>
      </c>
      <c r="E765" s="18">
        <v>45937</v>
      </c>
      <c r="F765" s="18">
        <v>45945</v>
      </c>
      <c r="G765" t="s">
        <v>39</v>
      </c>
      <c r="H765">
        <v>39</v>
      </c>
      <c r="J765">
        <v>28105.18</v>
      </c>
      <c r="K765" t="s">
        <v>131</v>
      </c>
      <c r="L765">
        <v>24170.4548</v>
      </c>
      <c r="M765">
        <v>28105.18</v>
      </c>
      <c r="N765">
        <v>5023.9799999999996</v>
      </c>
      <c r="O765">
        <v>4320.6227999999992</v>
      </c>
      <c r="P765">
        <v>5023.9799999999996</v>
      </c>
      <c r="Q765">
        <v>0.17875637160124927</v>
      </c>
      <c r="R765">
        <v>9</v>
      </c>
      <c r="S765">
        <v>2025</v>
      </c>
      <c r="T765">
        <v>10</v>
      </c>
      <c r="U765">
        <v>2025</v>
      </c>
      <c r="V765">
        <v>45990</v>
      </c>
      <c r="W765" t="s">
        <v>159</v>
      </c>
      <c r="X765">
        <v>2025</v>
      </c>
      <c r="Y765" t="str">
        <f t="shared" si="55"/>
        <v>México</v>
      </c>
      <c r="Z765" t="str">
        <f t="shared" si="56"/>
        <v>IC</v>
      </c>
      <c r="AA765" s="1">
        <f t="shared" si="57"/>
        <v>0.5</v>
      </c>
      <c r="AB765">
        <f t="shared" si="58"/>
        <v>2160.3113999999996</v>
      </c>
      <c r="AC765" s="18">
        <f t="shared" si="59"/>
        <v>45677</v>
      </c>
    </row>
    <row r="766" spans="1:29">
      <c r="A766" t="s">
        <v>176</v>
      </c>
      <c r="B766">
        <v>727</v>
      </c>
      <c r="C766">
        <v>0</v>
      </c>
      <c r="D766" s="18">
        <v>45923</v>
      </c>
      <c r="E766" s="18">
        <v>45975</v>
      </c>
      <c r="F766" s="18">
        <v>45991</v>
      </c>
      <c r="G766" t="s">
        <v>45</v>
      </c>
      <c r="H766">
        <v>39</v>
      </c>
      <c r="J766">
        <v>99136.08</v>
      </c>
      <c r="K766" t="s">
        <v>131</v>
      </c>
      <c r="L766">
        <v>85257.0288</v>
      </c>
      <c r="M766">
        <v>99136.08</v>
      </c>
      <c r="N766">
        <v>1436.95</v>
      </c>
      <c r="O766">
        <v>1235.777</v>
      </c>
      <c r="P766">
        <v>1436.95</v>
      </c>
      <c r="Q766">
        <v>1.4494722809294053E-2</v>
      </c>
      <c r="R766">
        <v>9</v>
      </c>
      <c r="S766">
        <v>2025</v>
      </c>
      <c r="T766">
        <v>11</v>
      </c>
      <c r="U766">
        <v>2025</v>
      </c>
      <c r="V766">
        <v>46036</v>
      </c>
      <c r="W766" t="s">
        <v>157</v>
      </c>
      <c r="X766">
        <v>2026</v>
      </c>
      <c r="Y766" t="str">
        <f t="shared" si="55"/>
        <v>México</v>
      </c>
      <c r="Z766" t="str">
        <f t="shared" si="56"/>
        <v>IC</v>
      </c>
      <c r="AA766" s="1">
        <f t="shared" si="57"/>
        <v>0.75</v>
      </c>
      <c r="AB766">
        <f t="shared" si="58"/>
        <v>308.94425000000001</v>
      </c>
      <c r="AC766" s="18">
        <f t="shared" si="59"/>
        <v>45536</v>
      </c>
    </row>
    <row r="767" spans="1:29">
      <c r="A767" t="s">
        <v>176</v>
      </c>
      <c r="B767">
        <v>728</v>
      </c>
      <c r="C767">
        <v>1</v>
      </c>
      <c r="D767" s="18">
        <v>45924</v>
      </c>
      <c r="E767" s="18">
        <v>45914</v>
      </c>
      <c r="F767" s="18">
        <v>45916</v>
      </c>
      <c r="G767" t="s">
        <v>54</v>
      </c>
      <c r="H767">
        <v>39</v>
      </c>
      <c r="J767">
        <v>6075</v>
      </c>
      <c r="K767" t="s">
        <v>131</v>
      </c>
      <c r="L767">
        <v>5224.5</v>
      </c>
      <c r="M767">
        <v>6075</v>
      </c>
      <c r="N767">
        <v>498</v>
      </c>
      <c r="O767">
        <v>428.28</v>
      </c>
      <c r="P767">
        <v>498</v>
      </c>
      <c r="Q767">
        <v>8.1975308641975303E-2</v>
      </c>
      <c r="R767">
        <v>9</v>
      </c>
      <c r="S767">
        <v>2025</v>
      </c>
      <c r="T767">
        <v>9</v>
      </c>
      <c r="U767">
        <v>2025</v>
      </c>
      <c r="V767">
        <v>45961</v>
      </c>
      <c r="W767" t="s">
        <v>161</v>
      </c>
      <c r="X767">
        <v>2025</v>
      </c>
      <c r="Y767" t="str">
        <f t="shared" si="55"/>
        <v>México</v>
      </c>
      <c r="Z767" t="str">
        <f t="shared" si="56"/>
        <v>Retail</v>
      </c>
      <c r="AA767" s="1">
        <f t="shared" si="57"/>
        <v>0.05</v>
      </c>
      <c r="AB767">
        <f t="shared" si="58"/>
        <v>406.86599999999999</v>
      </c>
      <c r="AC767" s="18">
        <f t="shared" si="59"/>
        <v>45595</v>
      </c>
    </row>
    <row r="768" spans="1:29">
      <c r="A768" t="s">
        <v>176</v>
      </c>
      <c r="B768">
        <v>729</v>
      </c>
      <c r="C768">
        <v>0</v>
      </c>
      <c r="D768" s="18">
        <v>45924</v>
      </c>
      <c r="E768" s="18">
        <v>45857</v>
      </c>
      <c r="F768" s="18">
        <v>45888</v>
      </c>
      <c r="G768" t="s">
        <v>45</v>
      </c>
      <c r="H768">
        <v>39</v>
      </c>
      <c r="J768">
        <v>17512</v>
      </c>
      <c r="K768" t="s">
        <v>131</v>
      </c>
      <c r="L768">
        <v>15060.32</v>
      </c>
      <c r="M768">
        <v>17512</v>
      </c>
      <c r="N768">
        <v>1751.2</v>
      </c>
      <c r="O768">
        <v>1506.0319999999999</v>
      </c>
      <c r="P768">
        <v>1751.2</v>
      </c>
      <c r="Q768">
        <v>9.9999999999999992E-2</v>
      </c>
      <c r="R768">
        <v>9</v>
      </c>
      <c r="S768">
        <v>2025</v>
      </c>
      <c r="T768">
        <v>7</v>
      </c>
      <c r="U768">
        <v>2025</v>
      </c>
      <c r="V768">
        <v>45933</v>
      </c>
      <c r="W768" t="s">
        <v>161</v>
      </c>
      <c r="X768">
        <v>2025</v>
      </c>
      <c r="Y768" t="str">
        <f t="shared" si="55"/>
        <v>México</v>
      </c>
      <c r="Z768" t="str">
        <f t="shared" si="56"/>
        <v>IC</v>
      </c>
      <c r="AA768" s="1">
        <f t="shared" si="57"/>
        <v>0.75</v>
      </c>
      <c r="AB768">
        <f t="shared" si="58"/>
        <v>376.50800000000004</v>
      </c>
      <c r="AC768" s="18">
        <f t="shared" si="59"/>
        <v>45536</v>
      </c>
    </row>
    <row r="769" spans="1:29">
      <c r="A769" t="s">
        <v>176</v>
      </c>
      <c r="B769">
        <v>730</v>
      </c>
      <c r="C769">
        <v>1</v>
      </c>
      <c r="D769" s="18">
        <v>45924</v>
      </c>
      <c r="E769" s="18">
        <v>45861</v>
      </c>
      <c r="F769" s="18">
        <v>45862</v>
      </c>
      <c r="G769" t="s">
        <v>45</v>
      </c>
      <c r="H769">
        <v>39</v>
      </c>
      <c r="J769">
        <v>9701.2199999999993</v>
      </c>
      <c r="K769" t="s">
        <v>131</v>
      </c>
      <c r="L769">
        <v>8343.0491999999995</v>
      </c>
      <c r="M769">
        <v>9701.2199999999993</v>
      </c>
      <c r="N769">
        <v>1015.2</v>
      </c>
      <c r="O769">
        <v>873.072</v>
      </c>
      <c r="P769">
        <v>1015.2</v>
      </c>
      <c r="Q769">
        <v>0.10464663207307948</v>
      </c>
      <c r="R769">
        <v>9</v>
      </c>
      <c r="S769">
        <v>2025</v>
      </c>
      <c r="T769">
        <v>7</v>
      </c>
      <c r="U769">
        <v>2025</v>
      </c>
      <c r="V769">
        <v>45907</v>
      </c>
      <c r="W769" t="s">
        <v>153</v>
      </c>
      <c r="X769">
        <v>2025</v>
      </c>
      <c r="Y769" t="str">
        <f t="shared" si="55"/>
        <v>México</v>
      </c>
      <c r="Z769" t="str">
        <f t="shared" si="56"/>
        <v>IC</v>
      </c>
      <c r="AA769" s="1">
        <f t="shared" si="57"/>
        <v>0.75</v>
      </c>
      <c r="AB769">
        <f t="shared" si="58"/>
        <v>218.26800000000003</v>
      </c>
      <c r="AC769" s="18">
        <f t="shared" si="59"/>
        <v>45536</v>
      </c>
    </row>
    <row r="770" spans="1:29">
      <c r="A770" t="s">
        <v>176</v>
      </c>
      <c r="B770">
        <v>731</v>
      </c>
      <c r="C770">
        <v>0</v>
      </c>
      <c r="D770" s="18">
        <v>45925</v>
      </c>
      <c r="E770" s="18">
        <v>46022</v>
      </c>
      <c r="F770" s="18">
        <v>46037</v>
      </c>
      <c r="G770" t="s">
        <v>39</v>
      </c>
      <c r="H770">
        <v>39</v>
      </c>
      <c r="J770">
        <v>18000</v>
      </c>
      <c r="K770" t="s">
        <v>131</v>
      </c>
      <c r="L770">
        <v>15480</v>
      </c>
      <c r="M770">
        <v>18000</v>
      </c>
      <c r="N770">
        <v>1350</v>
      </c>
      <c r="O770">
        <v>1161</v>
      </c>
      <c r="P770">
        <v>1350</v>
      </c>
      <c r="Q770">
        <v>7.4999999999999997E-2</v>
      </c>
      <c r="R770">
        <v>9</v>
      </c>
      <c r="S770">
        <v>2025</v>
      </c>
      <c r="T770">
        <v>12</v>
      </c>
      <c r="U770">
        <v>2025</v>
      </c>
      <c r="V770">
        <v>46082</v>
      </c>
      <c r="W770" t="s">
        <v>150</v>
      </c>
      <c r="X770">
        <v>2026</v>
      </c>
      <c r="Y770" t="str">
        <f t="shared" ref="Y770:Y833" si="60">_xlfn.XLOOKUP(G770,AH:AH,AK:AK,"0")</f>
        <v>México</v>
      </c>
      <c r="Z770" t="str">
        <f t="shared" ref="Z770:Z833" si="61">_xlfn.XLOOKUP(G770,AH:AH,AI:AI,"0")</f>
        <v>IC</v>
      </c>
      <c r="AA770" s="1">
        <f t="shared" ref="AA770:AA833" si="62">_xlfn.XLOOKUP(G770,AH:AH,AJ:AJ,"0")</f>
        <v>0.5</v>
      </c>
      <c r="AB770">
        <f t="shared" ref="AB770:AB833" si="63">O770-O770*AA770</f>
        <v>580.5</v>
      </c>
      <c r="AC770" s="18">
        <f t="shared" ref="AC770:AC833" si="64">_xlfn.XLOOKUP(G770,AH:AH,AL:AL,"0")</f>
        <v>45677</v>
      </c>
    </row>
    <row r="771" spans="1:29">
      <c r="A771" t="s">
        <v>176</v>
      </c>
      <c r="B771">
        <v>732</v>
      </c>
      <c r="C771">
        <v>0</v>
      </c>
      <c r="D771" s="18">
        <v>45925</v>
      </c>
      <c r="E771" s="18">
        <v>45995</v>
      </c>
      <c r="F771" s="18">
        <v>45998</v>
      </c>
      <c r="G771" t="s">
        <v>21</v>
      </c>
      <c r="H771">
        <v>39</v>
      </c>
      <c r="J771">
        <v>2563.04</v>
      </c>
      <c r="K771" t="s">
        <v>131</v>
      </c>
      <c r="L771">
        <v>2204.2143999999998</v>
      </c>
      <c r="M771">
        <v>2563.04</v>
      </c>
      <c r="N771">
        <v>110.36</v>
      </c>
      <c r="O771">
        <v>94.909599999999998</v>
      </c>
      <c r="P771">
        <v>110.36</v>
      </c>
      <c r="Q771">
        <v>4.3058243336038457E-2</v>
      </c>
      <c r="R771">
        <v>9</v>
      </c>
      <c r="S771">
        <v>2025</v>
      </c>
      <c r="T771">
        <v>12</v>
      </c>
      <c r="U771">
        <v>2025</v>
      </c>
      <c r="V771">
        <v>46043</v>
      </c>
      <c r="W771" t="s">
        <v>157</v>
      </c>
      <c r="X771">
        <v>2026</v>
      </c>
      <c r="Y771" t="str">
        <f t="shared" si="60"/>
        <v>Madrid</v>
      </c>
      <c r="Z771" t="str">
        <f t="shared" si="61"/>
        <v>IC</v>
      </c>
      <c r="AA771" s="1">
        <f t="shared" si="62"/>
        <v>0.4</v>
      </c>
      <c r="AB771">
        <f t="shared" si="63"/>
        <v>56.94576</v>
      </c>
      <c r="AC771" s="18">
        <f t="shared" si="64"/>
        <v>45861</v>
      </c>
    </row>
    <row r="772" spans="1:29">
      <c r="A772" t="s">
        <v>176</v>
      </c>
      <c r="B772">
        <v>733</v>
      </c>
      <c r="C772">
        <v>0</v>
      </c>
      <c r="D772" s="18">
        <v>45926</v>
      </c>
      <c r="E772" s="18">
        <v>46062</v>
      </c>
      <c r="F772" s="18">
        <v>46169</v>
      </c>
      <c r="G772" t="s">
        <v>42</v>
      </c>
      <c r="H772">
        <v>39</v>
      </c>
      <c r="I772" t="s">
        <v>199</v>
      </c>
      <c r="J772">
        <v>101329.3</v>
      </c>
      <c r="K772" t="s">
        <v>131</v>
      </c>
      <c r="L772">
        <v>87143.198000000004</v>
      </c>
      <c r="M772">
        <v>101329.3</v>
      </c>
      <c r="N772">
        <v>11479.52</v>
      </c>
      <c r="O772">
        <v>9872.387200000001</v>
      </c>
      <c r="P772">
        <v>11479.52</v>
      </c>
      <c r="Q772">
        <v>0.11328924605222775</v>
      </c>
      <c r="R772">
        <v>9</v>
      </c>
      <c r="S772">
        <v>2025</v>
      </c>
      <c r="T772">
        <v>2</v>
      </c>
      <c r="U772">
        <v>2026</v>
      </c>
      <c r="V772">
        <v>46214</v>
      </c>
      <c r="W772" t="s">
        <v>154</v>
      </c>
      <c r="X772">
        <v>2026</v>
      </c>
      <c r="Y772" t="str">
        <f t="shared" si="60"/>
        <v>México</v>
      </c>
      <c r="Z772" t="str">
        <f t="shared" si="61"/>
        <v>IC</v>
      </c>
      <c r="AA772" s="1">
        <f t="shared" si="62"/>
        <v>0.5</v>
      </c>
      <c r="AB772">
        <f t="shared" si="63"/>
        <v>4936.1936000000005</v>
      </c>
      <c r="AC772" s="18">
        <f t="shared" si="64"/>
        <v>45831</v>
      </c>
    </row>
    <row r="773" spans="1:29">
      <c r="A773" t="s">
        <v>176</v>
      </c>
      <c r="B773">
        <v>734</v>
      </c>
      <c r="C773">
        <v>1</v>
      </c>
      <c r="D773" s="18">
        <v>45926</v>
      </c>
      <c r="E773" s="18">
        <v>45940</v>
      </c>
      <c r="F773" s="18">
        <v>45946</v>
      </c>
      <c r="G773" t="s">
        <v>45</v>
      </c>
      <c r="H773">
        <v>39</v>
      </c>
      <c r="J773">
        <v>9616.31</v>
      </c>
      <c r="K773" t="s">
        <v>131</v>
      </c>
      <c r="L773">
        <v>8270.0265999999992</v>
      </c>
      <c r="M773">
        <v>9616.31</v>
      </c>
      <c r="N773">
        <v>635.54999999999995</v>
      </c>
      <c r="O773">
        <v>546.57299999999998</v>
      </c>
      <c r="P773">
        <v>635.54999999999995</v>
      </c>
      <c r="Q773">
        <v>6.6090839417614455E-2</v>
      </c>
      <c r="R773">
        <v>9</v>
      </c>
      <c r="S773">
        <v>2025</v>
      </c>
      <c r="T773">
        <v>10</v>
      </c>
      <c r="U773">
        <v>2025</v>
      </c>
      <c r="V773">
        <v>45991</v>
      </c>
      <c r="W773" t="s">
        <v>159</v>
      </c>
      <c r="X773">
        <v>2025</v>
      </c>
      <c r="Y773" t="str">
        <f t="shared" si="60"/>
        <v>México</v>
      </c>
      <c r="Z773" t="str">
        <f t="shared" si="61"/>
        <v>IC</v>
      </c>
      <c r="AA773" s="1">
        <f t="shared" si="62"/>
        <v>0.75</v>
      </c>
      <c r="AB773">
        <f t="shared" si="63"/>
        <v>136.64324999999997</v>
      </c>
      <c r="AC773" s="18">
        <f t="shared" si="64"/>
        <v>45536</v>
      </c>
    </row>
    <row r="774" spans="1:29">
      <c r="A774" t="s">
        <v>176</v>
      </c>
      <c r="B774">
        <v>735</v>
      </c>
      <c r="C774">
        <v>0</v>
      </c>
      <c r="D774" s="18">
        <v>45926</v>
      </c>
      <c r="E774" s="18">
        <v>45953</v>
      </c>
      <c r="F774" s="18">
        <v>46140</v>
      </c>
      <c r="G774" t="s">
        <v>44</v>
      </c>
      <c r="H774">
        <v>39</v>
      </c>
      <c r="J774">
        <v>73781.8</v>
      </c>
      <c r="K774" t="s">
        <v>131</v>
      </c>
      <c r="L774">
        <v>63452.347999999998</v>
      </c>
      <c r="M774">
        <v>73781.8</v>
      </c>
      <c r="N774">
        <v>8788</v>
      </c>
      <c r="O774">
        <v>7557.68</v>
      </c>
      <c r="P774">
        <v>8788</v>
      </c>
      <c r="Q774">
        <v>0.11910796429471768</v>
      </c>
      <c r="R774">
        <v>9</v>
      </c>
      <c r="S774">
        <v>2025</v>
      </c>
      <c r="T774">
        <v>10</v>
      </c>
      <c r="U774">
        <v>2025</v>
      </c>
      <c r="V774">
        <v>46185</v>
      </c>
      <c r="W774" t="s">
        <v>152</v>
      </c>
      <c r="X774">
        <v>2026</v>
      </c>
      <c r="Y774" t="str">
        <f t="shared" si="60"/>
        <v>México</v>
      </c>
      <c r="Z774" t="str">
        <f t="shared" si="61"/>
        <v>IC</v>
      </c>
      <c r="AA774" s="1">
        <f t="shared" si="62"/>
        <v>0.5</v>
      </c>
      <c r="AB774">
        <f t="shared" si="63"/>
        <v>3778.84</v>
      </c>
      <c r="AC774" s="18">
        <f t="shared" si="64"/>
        <v>45677</v>
      </c>
    </row>
    <row r="775" spans="1:29">
      <c r="A775" t="s">
        <v>176</v>
      </c>
      <c r="B775">
        <v>736</v>
      </c>
      <c r="C775">
        <v>0</v>
      </c>
      <c r="D775" s="18">
        <v>45926</v>
      </c>
      <c r="E775" s="18">
        <v>46184</v>
      </c>
      <c r="F775" s="18">
        <v>46184</v>
      </c>
      <c r="G775" t="s">
        <v>39</v>
      </c>
      <c r="H775">
        <v>39</v>
      </c>
      <c r="J775">
        <v>13900</v>
      </c>
      <c r="K775" t="s">
        <v>131</v>
      </c>
      <c r="L775">
        <v>11954</v>
      </c>
      <c r="M775">
        <v>13900</v>
      </c>
      <c r="N775">
        <v>1390</v>
      </c>
      <c r="O775">
        <v>1195.4000000000001</v>
      </c>
      <c r="P775">
        <v>1390</v>
      </c>
      <c r="Q775">
        <v>0.1</v>
      </c>
      <c r="R775">
        <v>9</v>
      </c>
      <c r="S775">
        <v>2025</v>
      </c>
      <c r="T775">
        <v>6</v>
      </c>
      <c r="U775">
        <v>2026</v>
      </c>
      <c r="V775">
        <v>46229</v>
      </c>
      <c r="W775" t="s">
        <v>154</v>
      </c>
      <c r="X775">
        <v>2026</v>
      </c>
      <c r="Y775" t="str">
        <f t="shared" si="60"/>
        <v>México</v>
      </c>
      <c r="Z775" t="str">
        <f t="shared" si="61"/>
        <v>IC</v>
      </c>
      <c r="AA775" s="1">
        <f t="shared" si="62"/>
        <v>0.5</v>
      </c>
      <c r="AB775">
        <f t="shared" si="63"/>
        <v>597.70000000000005</v>
      </c>
      <c r="AC775" s="18">
        <f t="shared" si="64"/>
        <v>45677</v>
      </c>
    </row>
    <row r="776" spans="1:29">
      <c r="A776" t="s">
        <v>176</v>
      </c>
      <c r="B776">
        <v>737</v>
      </c>
      <c r="C776">
        <v>1</v>
      </c>
      <c r="D776" s="18">
        <v>45927</v>
      </c>
      <c r="E776" s="18">
        <v>45893</v>
      </c>
      <c r="F776" s="18">
        <v>45899</v>
      </c>
      <c r="G776" t="s">
        <v>37</v>
      </c>
      <c r="H776">
        <v>39</v>
      </c>
      <c r="J776">
        <v>5070</v>
      </c>
      <c r="K776" t="s">
        <v>151</v>
      </c>
      <c r="L776">
        <v>5070</v>
      </c>
      <c r="M776">
        <v>5881.2</v>
      </c>
      <c r="N776">
        <v>451.32</v>
      </c>
      <c r="O776">
        <v>451.32</v>
      </c>
      <c r="P776">
        <v>523.53120000000001</v>
      </c>
      <c r="Q776">
        <v>8.9017751479289933E-2</v>
      </c>
      <c r="R776">
        <v>9</v>
      </c>
      <c r="S776">
        <v>2025</v>
      </c>
      <c r="T776">
        <v>8</v>
      </c>
      <c r="U776">
        <v>2025</v>
      </c>
      <c r="V776">
        <v>45944</v>
      </c>
      <c r="W776" t="s">
        <v>161</v>
      </c>
      <c r="X776">
        <v>2025</v>
      </c>
      <c r="Y776" t="str">
        <f t="shared" si="60"/>
        <v>México</v>
      </c>
      <c r="Z776" t="str">
        <f t="shared" si="61"/>
        <v>IC</v>
      </c>
      <c r="AA776" s="1">
        <f t="shared" si="62"/>
        <v>0.6</v>
      </c>
      <c r="AB776">
        <f t="shared" si="63"/>
        <v>180.52800000000002</v>
      </c>
      <c r="AC776" s="18">
        <f t="shared" si="64"/>
        <v>45807</v>
      </c>
    </row>
    <row r="777" spans="1:29">
      <c r="A777" t="s">
        <v>176</v>
      </c>
      <c r="B777">
        <v>738</v>
      </c>
      <c r="C777">
        <v>1</v>
      </c>
      <c r="D777" s="18">
        <v>45927</v>
      </c>
      <c r="E777" s="18">
        <v>45848</v>
      </c>
      <c r="F777" s="18">
        <v>45857</v>
      </c>
      <c r="G777" t="s">
        <v>58</v>
      </c>
      <c r="H777">
        <v>39</v>
      </c>
      <c r="J777">
        <v>2253.0500000000002</v>
      </c>
      <c r="K777" t="s">
        <v>151</v>
      </c>
      <c r="L777">
        <v>2253.0500000000002</v>
      </c>
      <c r="M777">
        <v>2613.538</v>
      </c>
      <c r="N777">
        <v>218.69</v>
      </c>
      <c r="O777">
        <v>218.69</v>
      </c>
      <c r="P777">
        <v>253.68039999999999</v>
      </c>
      <c r="Q777">
        <v>9.7063979938305844E-2</v>
      </c>
      <c r="R777">
        <v>9</v>
      </c>
      <c r="S777">
        <v>2025</v>
      </c>
      <c r="T777">
        <v>7</v>
      </c>
      <c r="U777">
        <v>2025</v>
      </c>
      <c r="V777">
        <v>45902</v>
      </c>
      <c r="W777" t="s">
        <v>153</v>
      </c>
      <c r="X777">
        <v>2025</v>
      </c>
      <c r="Y777" t="str">
        <f t="shared" si="60"/>
        <v>México</v>
      </c>
      <c r="Z777" t="str">
        <f t="shared" si="61"/>
        <v>IC</v>
      </c>
      <c r="AA777" s="1">
        <f t="shared" si="62"/>
        <v>0.5</v>
      </c>
      <c r="AB777">
        <f t="shared" si="63"/>
        <v>109.345</v>
      </c>
      <c r="AC777" s="18">
        <f t="shared" si="64"/>
        <v>45762</v>
      </c>
    </row>
    <row r="778" spans="1:29">
      <c r="A778" t="s">
        <v>176</v>
      </c>
      <c r="B778">
        <v>739</v>
      </c>
      <c r="C778">
        <v>0</v>
      </c>
      <c r="D778" s="18">
        <v>45929</v>
      </c>
      <c r="E778" s="18">
        <v>46030</v>
      </c>
      <c r="F778" s="18">
        <v>46040</v>
      </c>
      <c r="G778" t="s">
        <v>58</v>
      </c>
      <c r="H778">
        <v>40</v>
      </c>
      <c r="J778">
        <v>7753.12</v>
      </c>
      <c r="K778" t="s">
        <v>151</v>
      </c>
      <c r="L778">
        <v>7753.12</v>
      </c>
      <c r="M778">
        <v>8993.6191999999992</v>
      </c>
      <c r="N778">
        <v>621.16999999999996</v>
      </c>
      <c r="O778">
        <v>621.16999999999996</v>
      </c>
      <c r="P778">
        <v>720.55719999999985</v>
      </c>
      <c r="Q778">
        <v>8.0118713498565738E-2</v>
      </c>
      <c r="R778">
        <v>9</v>
      </c>
      <c r="S778">
        <v>2025</v>
      </c>
      <c r="T778">
        <v>1</v>
      </c>
      <c r="U778">
        <v>2026</v>
      </c>
      <c r="V778">
        <v>46085</v>
      </c>
      <c r="W778" t="s">
        <v>150</v>
      </c>
      <c r="X778">
        <v>2026</v>
      </c>
      <c r="Y778" t="str">
        <f t="shared" si="60"/>
        <v>México</v>
      </c>
      <c r="Z778" t="str">
        <f t="shared" si="61"/>
        <v>IC</v>
      </c>
      <c r="AA778" s="1">
        <f t="shared" si="62"/>
        <v>0.5</v>
      </c>
      <c r="AB778">
        <f t="shared" si="63"/>
        <v>310.58499999999998</v>
      </c>
      <c r="AC778" s="18">
        <f t="shared" si="64"/>
        <v>45762</v>
      </c>
    </row>
    <row r="779" spans="1:29">
      <c r="A779" t="s">
        <v>176</v>
      </c>
      <c r="B779">
        <v>740</v>
      </c>
      <c r="C779">
        <v>1</v>
      </c>
      <c r="D779" s="18">
        <v>45929</v>
      </c>
      <c r="E779" s="18">
        <v>45846</v>
      </c>
      <c r="F779" s="18">
        <v>45869</v>
      </c>
      <c r="G779" t="s">
        <v>47</v>
      </c>
      <c r="H779">
        <v>40</v>
      </c>
      <c r="J779">
        <v>20705.8</v>
      </c>
      <c r="K779" t="s">
        <v>131</v>
      </c>
      <c r="L779">
        <v>17806.987999999998</v>
      </c>
      <c r="M779">
        <v>20705.8</v>
      </c>
      <c r="N779">
        <v>2070.58</v>
      </c>
      <c r="O779">
        <v>1780.6987999999999</v>
      </c>
      <c r="P779">
        <v>2070.58</v>
      </c>
      <c r="Q779">
        <v>0.1</v>
      </c>
      <c r="R779">
        <v>9</v>
      </c>
      <c r="S779">
        <v>2025</v>
      </c>
      <c r="T779">
        <v>7</v>
      </c>
      <c r="U779">
        <v>2025</v>
      </c>
      <c r="V779">
        <v>45914</v>
      </c>
      <c r="W779" t="s">
        <v>153</v>
      </c>
      <c r="X779">
        <v>2025</v>
      </c>
      <c r="Y779" t="str">
        <f t="shared" si="60"/>
        <v>México</v>
      </c>
      <c r="Z779" t="str">
        <f t="shared" si="61"/>
        <v>IC</v>
      </c>
      <c r="AA779" s="1">
        <f t="shared" si="62"/>
        <v>0.65</v>
      </c>
      <c r="AB779">
        <f t="shared" si="63"/>
        <v>623.24457999999981</v>
      </c>
      <c r="AC779" s="18">
        <f t="shared" si="64"/>
        <v>45852</v>
      </c>
    </row>
    <row r="780" spans="1:29">
      <c r="A780" t="s">
        <v>176</v>
      </c>
      <c r="B780">
        <v>741</v>
      </c>
      <c r="C780">
        <v>0</v>
      </c>
      <c r="D780" s="18">
        <v>45929</v>
      </c>
      <c r="E780" s="18">
        <v>46063</v>
      </c>
      <c r="F780" s="18">
        <v>46070</v>
      </c>
      <c r="G780" t="s">
        <v>49</v>
      </c>
      <c r="H780">
        <v>40</v>
      </c>
      <c r="J780">
        <v>24500</v>
      </c>
      <c r="K780" t="s">
        <v>187</v>
      </c>
      <c r="L780">
        <v>26215</v>
      </c>
      <c r="M780">
        <v>30625</v>
      </c>
      <c r="N780">
        <v>2440.7600000000002</v>
      </c>
      <c r="O780">
        <v>2611.6132000000002</v>
      </c>
      <c r="P780">
        <v>3050.9500000000003</v>
      </c>
      <c r="Q780">
        <v>9.9622857142857152E-2</v>
      </c>
      <c r="R780">
        <v>9</v>
      </c>
      <c r="S780">
        <v>2025</v>
      </c>
      <c r="T780">
        <v>2</v>
      </c>
      <c r="U780">
        <v>2026</v>
      </c>
      <c r="V780">
        <v>46115</v>
      </c>
      <c r="W780" t="s">
        <v>173</v>
      </c>
      <c r="X780">
        <v>2026</v>
      </c>
      <c r="Y780" t="str">
        <f t="shared" si="60"/>
        <v>México</v>
      </c>
      <c r="Z780" t="str">
        <f t="shared" si="61"/>
        <v>Retail</v>
      </c>
      <c r="AA780" s="1">
        <f t="shared" si="62"/>
        <v>0</v>
      </c>
      <c r="AB780">
        <f t="shared" si="63"/>
        <v>2611.6132000000002</v>
      </c>
      <c r="AC780" s="18">
        <f t="shared" si="64"/>
        <v>45552</v>
      </c>
    </row>
    <row r="781" spans="1:29">
      <c r="A781" t="s">
        <v>176</v>
      </c>
      <c r="B781">
        <v>742</v>
      </c>
      <c r="C781">
        <v>0</v>
      </c>
      <c r="D781" s="18">
        <v>45930</v>
      </c>
      <c r="E781" s="18">
        <v>45933</v>
      </c>
      <c r="F781" s="18">
        <v>45935</v>
      </c>
      <c r="G781" t="s">
        <v>52</v>
      </c>
      <c r="H781">
        <v>40</v>
      </c>
      <c r="I781" t="s">
        <v>177</v>
      </c>
      <c r="J781">
        <v>15206.6</v>
      </c>
      <c r="K781" t="s">
        <v>151</v>
      </c>
      <c r="L781">
        <v>15206.6</v>
      </c>
      <c r="M781">
        <v>17639.655999999999</v>
      </c>
      <c r="N781">
        <v>1273.3399999999999</v>
      </c>
      <c r="O781">
        <v>1273.3399999999999</v>
      </c>
      <c r="P781">
        <v>1477.0743999999997</v>
      </c>
      <c r="Q781">
        <v>8.3736009364354949E-2</v>
      </c>
      <c r="R781">
        <v>9</v>
      </c>
      <c r="S781">
        <v>2025</v>
      </c>
      <c r="T781">
        <v>10</v>
      </c>
      <c r="U781">
        <v>2025</v>
      </c>
      <c r="V781">
        <v>45980</v>
      </c>
      <c r="W781" t="s">
        <v>159</v>
      </c>
      <c r="X781">
        <v>2025</v>
      </c>
      <c r="Y781" t="str">
        <f t="shared" si="60"/>
        <v>México</v>
      </c>
      <c r="Z781" t="str">
        <f t="shared" si="61"/>
        <v>Retail</v>
      </c>
      <c r="AA781" s="1">
        <f t="shared" si="62"/>
        <v>0</v>
      </c>
      <c r="AB781">
        <f t="shared" si="63"/>
        <v>1273.3399999999999</v>
      </c>
      <c r="AC781" s="18">
        <f t="shared" si="64"/>
        <v>45845</v>
      </c>
    </row>
    <row r="782" spans="1:29">
      <c r="A782" t="s">
        <v>176</v>
      </c>
      <c r="B782">
        <v>743</v>
      </c>
      <c r="C782">
        <v>0</v>
      </c>
      <c r="D782" s="18">
        <v>45930</v>
      </c>
      <c r="E782" s="18">
        <v>45972</v>
      </c>
      <c r="F782" s="18">
        <v>45990</v>
      </c>
      <c r="G782" t="s">
        <v>27</v>
      </c>
      <c r="H782">
        <v>40</v>
      </c>
      <c r="I782" t="s">
        <v>166</v>
      </c>
      <c r="J782">
        <v>47401.39</v>
      </c>
      <c r="K782" t="s">
        <v>131</v>
      </c>
      <c r="L782">
        <v>40765.195399999997</v>
      </c>
      <c r="M782">
        <v>47401.39</v>
      </c>
      <c r="N782">
        <v>4257.09</v>
      </c>
      <c r="O782">
        <v>3661.0974000000001</v>
      </c>
      <c r="P782">
        <v>4257.09</v>
      </c>
      <c r="Q782">
        <v>8.9809391665518684E-2</v>
      </c>
      <c r="R782">
        <v>9</v>
      </c>
      <c r="S782">
        <v>2025</v>
      </c>
      <c r="T782">
        <v>11</v>
      </c>
      <c r="U782">
        <v>2025</v>
      </c>
      <c r="V782">
        <v>46035</v>
      </c>
      <c r="W782" t="s">
        <v>157</v>
      </c>
      <c r="X782">
        <v>2026</v>
      </c>
      <c r="Y782" t="str">
        <f t="shared" si="60"/>
        <v>Madrid</v>
      </c>
      <c r="Z782" t="str">
        <f t="shared" si="61"/>
        <v>Retail</v>
      </c>
      <c r="AA782" s="1">
        <f t="shared" si="62"/>
        <v>7.0000000000000007E-2</v>
      </c>
      <c r="AB782">
        <f t="shared" si="63"/>
        <v>3404.8205820000003</v>
      </c>
      <c r="AC782" s="18">
        <f t="shared" si="64"/>
        <v>45810</v>
      </c>
    </row>
    <row r="783" spans="1:29">
      <c r="A783" t="s">
        <v>176</v>
      </c>
      <c r="B783">
        <v>744</v>
      </c>
      <c r="C783">
        <v>0</v>
      </c>
      <c r="D783" s="18">
        <v>45930</v>
      </c>
      <c r="E783" s="18">
        <v>45966</v>
      </c>
      <c r="F783" s="18">
        <v>46021</v>
      </c>
      <c r="G783" t="s">
        <v>35</v>
      </c>
      <c r="H783">
        <v>40</v>
      </c>
      <c r="J783">
        <v>22168.98</v>
      </c>
      <c r="K783" t="s">
        <v>131</v>
      </c>
      <c r="L783">
        <v>19065.322799999998</v>
      </c>
      <c r="M783">
        <v>22168.98</v>
      </c>
      <c r="N783">
        <v>351.33</v>
      </c>
      <c r="O783">
        <v>302.1438</v>
      </c>
      <c r="P783">
        <v>351.33</v>
      </c>
      <c r="Q783">
        <v>1.584781979143831E-2</v>
      </c>
      <c r="R783">
        <v>9</v>
      </c>
      <c r="S783">
        <v>2025</v>
      </c>
      <c r="T783">
        <v>11</v>
      </c>
      <c r="U783">
        <v>2025</v>
      </c>
      <c r="V783">
        <v>46066</v>
      </c>
      <c r="W783" t="s">
        <v>164</v>
      </c>
      <c r="X783">
        <v>2026</v>
      </c>
      <c r="Y783" t="str">
        <f t="shared" si="60"/>
        <v>México</v>
      </c>
      <c r="Z783" t="str">
        <f t="shared" si="61"/>
        <v>IC</v>
      </c>
      <c r="AA783" s="1">
        <f t="shared" si="62"/>
        <v>0.5</v>
      </c>
      <c r="AB783">
        <f t="shared" si="63"/>
        <v>151.0719</v>
      </c>
      <c r="AC783" s="18">
        <f t="shared" si="64"/>
        <v>45665</v>
      </c>
    </row>
    <row r="784" spans="1:29">
      <c r="A784" t="s">
        <v>176</v>
      </c>
      <c r="B784">
        <v>745</v>
      </c>
      <c r="C784">
        <v>0</v>
      </c>
      <c r="D784" s="18">
        <v>45930</v>
      </c>
      <c r="E784" s="18">
        <v>45967</v>
      </c>
      <c r="F784" s="18">
        <v>45970</v>
      </c>
      <c r="G784" t="s">
        <v>45</v>
      </c>
      <c r="H784">
        <v>40</v>
      </c>
      <c r="J784">
        <v>11714.05</v>
      </c>
      <c r="K784" t="s">
        <v>131</v>
      </c>
      <c r="L784">
        <v>10074.082999999999</v>
      </c>
      <c r="M784">
        <v>11714.05</v>
      </c>
      <c r="N784">
        <v>958.24</v>
      </c>
      <c r="O784">
        <v>824.08640000000003</v>
      </c>
      <c r="P784">
        <v>958.24</v>
      </c>
      <c r="Q784">
        <v>8.1802621638118342E-2</v>
      </c>
      <c r="R784">
        <v>9</v>
      </c>
      <c r="S784">
        <v>2025</v>
      </c>
      <c r="T784">
        <v>11</v>
      </c>
      <c r="U784">
        <v>2025</v>
      </c>
      <c r="V784">
        <v>46015</v>
      </c>
      <c r="W784" t="s">
        <v>132</v>
      </c>
      <c r="X784">
        <v>2025</v>
      </c>
      <c r="Y784" t="str">
        <f t="shared" si="60"/>
        <v>México</v>
      </c>
      <c r="Z784" t="str">
        <f t="shared" si="61"/>
        <v>IC</v>
      </c>
      <c r="AA784" s="1">
        <f t="shared" si="62"/>
        <v>0.75</v>
      </c>
      <c r="AB784">
        <f t="shared" si="63"/>
        <v>206.02160000000003</v>
      </c>
      <c r="AC784" s="18">
        <f t="shared" si="64"/>
        <v>45536</v>
      </c>
    </row>
    <row r="785" spans="1:29">
      <c r="A785" t="s">
        <v>176</v>
      </c>
      <c r="B785">
        <v>746</v>
      </c>
      <c r="C785">
        <v>0</v>
      </c>
      <c r="D785" s="18">
        <v>45930</v>
      </c>
      <c r="E785" s="18">
        <v>46106</v>
      </c>
      <c r="F785" s="18">
        <v>46130</v>
      </c>
      <c r="G785" t="s">
        <v>53</v>
      </c>
      <c r="H785">
        <v>40</v>
      </c>
      <c r="I785" t="s">
        <v>149</v>
      </c>
      <c r="J785">
        <v>14720.13</v>
      </c>
      <c r="K785" t="s">
        <v>131</v>
      </c>
      <c r="L785">
        <v>12659.311799999999</v>
      </c>
      <c r="M785">
        <v>14720.13</v>
      </c>
      <c r="N785">
        <v>1377.61</v>
      </c>
      <c r="O785">
        <v>1184.7446</v>
      </c>
      <c r="P785">
        <v>1377.61</v>
      </c>
      <c r="Q785">
        <v>9.3586809355623898E-2</v>
      </c>
      <c r="R785">
        <v>9</v>
      </c>
      <c r="S785">
        <v>2025</v>
      </c>
      <c r="T785">
        <v>3</v>
      </c>
      <c r="U785">
        <v>2026</v>
      </c>
      <c r="V785">
        <v>46175</v>
      </c>
      <c r="W785" t="s">
        <v>152</v>
      </c>
      <c r="X785">
        <v>2026</v>
      </c>
      <c r="Y785" t="str">
        <f t="shared" si="60"/>
        <v>México</v>
      </c>
      <c r="Z785" t="str">
        <f t="shared" si="61"/>
        <v>Retail</v>
      </c>
      <c r="AA785" s="1">
        <f t="shared" si="62"/>
        <v>0.05</v>
      </c>
      <c r="AB785">
        <f t="shared" si="63"/>
        <v>1125.50737</v>
      </c>
      <c r="AC785" s="18">
        <f t="shared" si="64"/>
        <v>45719</v>
      </c>
    </row>
    <row r="786" spans="1:29">
      <c r="A786" t="s">
        <v>176</v>
      </c>
      <c r="B786">
        <v>747</v>
      </c>
      <c r="C786">
        <v>0</v>
      </c>
      <c r="D786" s="18">
        <v>45931</v>
      </c>
      <c r="E786" s="18">
        <v>46074</v>
      </c>
      <c r="F786" s="18">
        <v>46081</v>
      </c>
      <c r="G786" t="s">
        <v>21</v>
      </c>
      <c r="H786">
        <v>40</v>
      </c>
      <c r="J786">
        <v>10332</v>
      </c>
      <c r="K786" t="s">
        <v>151</v>
      </c>
      <c r="L786">
        <v>10332</v>
      </c>
      <c r="M786">
        <v>11985.119999999999</v>
      </c>
      <c r="N786">
        <v>1033.2</v>
      </c>
      <c r="O786">
        <v>1033.2</v>
      </c>
      <c r="P786">
        <v>1198.5119999999999</v>
      </c>
      <c r="Q786">
        <v>0.1</v>
      </c>
      <c r="R786">
        <v>10</v>
      </c>
      <c r="S786">
        <v>2025</v>
      </c>
      <c r="T786">
        <v>2</v>
      </c>
      <c r="U786">
        <v>2026</v>
      </c>
      <c r="V786">
        <v>46126</v>
      </c>
      <c r="W786" t="s">
        <v>173</v>
      </c>
      <c r="X786">
        <v>2026</v>
      </c>
      <c r="Y786" t="str">
        <f t="shared" si="60"/>
        <v>Madrid</v>
      </c>
      <c r="Z786" t="str">
        <f t="shared" si="61"/>
        <v>IC</v>
      </c>
      <c r="AA786" s="1">
        <f t="shared" si="62"/>
        <v>0.4</v>
      </c>
      <c r="AB786">
        <f t="shared" si="63"/>
        <v>619.92000000000007</v>
      </c>
      <c r="AC786" s="18">
        <f t="shared" si="64"/>
        <v>45861</v>
      </c>
    </row>
    <row r="787" spans="1:29">
      <c r="A787" t="s">
        <v>176</v>
      </c>
      <c r="B787">
        <v>748</v>
      </c>
      <c r="C787">
        <v>0</v>
      </c>
      <c r="D787" s="18">
        <v>45931</v>
      </c>
      <c r="E787" s="18">
        <v>45958</v>
      </c>
      <c r="F787" s="18">
        <v>45963</v>
      </c>
      <c r="G787" t="s">
        <v>27</v>
      </c>
      <c r="H787">
        <v>40</v>
      </c>
      <c r="I787" t="s">
        <v>149</v>
      </c>
      <c r="J787">
        <v>63360</v>
      </c>
      <c r="K787" t="s">
        <v>131</v>
      </c>
      <c r="L787">
        <v>54489.599999999999</v>
      </c>
      <c r="M787">
        <v>63360</v>
      </c>
      <c r="N787">
        <v>9129</v>
      </c>
      <c r="O787">
        <v>7850.94</v>
      </c>
      <c r="P787">
        <v>9129</v>
      </c>
      <c r="Q787">
        <v>0.14408143939393939</v>
      </c>
      <c r="R787">
        <v>10</v>
      </c>
      <c r="S787">
        <v>2025</v>
      </c>
      <c r="T787">
        <v>10</v>
      </c>
      <c r="U787">
        <v>2025</v>
      </c>
      <c r="V787">
        <v>46008</v>
      </c>
      <c r="W787" t="s">
        <v>132</v>
      </c>
      <c r="X787">
        <v>2025</v>
      </c>
      <c r="Y787" t="str">
        <f t="shared" si="60"/>
        <v>Madrid</v>
      </c>
      <c r="Z787" t="str">
        <f t="shared" si="61"/>
        <v>Retail</v>
      </c>
      <c r="AA787" s="1">
        <f t="shared" si="62"/>
        <v>7.0000000000000007E-2</v>
      </c>
      <c r="AB787">
        <f t="shared" si="63"/>
        <v>7301.3741999999993</v>
      </c>
      <c r="AC787" s="18">
        <f t="shared" si="64"/>
        <v>45810</v>
      </c>
    </row>
    <row r="788" spans="1:29">
      <c r="A788" t="s">
        <v>176</v>
      </c>
      <c r="B788">
        <v>749</v>
      </c>
      <c r="C788">
        <v>1</v>
      </c>
      <c r="D788" s="18">
        <v>45931</v>
      </c>
      <c r="E788" s="18">
        <v>45934</v>
      </c>
      <c r="F788" s="18">
        <v>45940</v>
      </c>
      <c r="G788" t="s">
        <v>24</v>
      </c>
      <c r="H788">
        <v>40</v>
      </c>
      <c r="I788" t="s">
        <v>149</v>
      </c>
      <c r="J788">
        <v>13873.49</v>
      </c>
      <c r="K788" t="s">
        <v>131</v>
      </c>
      <c r="L788">
        <v>11931.2014</v>
      </c>
      <c r="M788">
        <v>13873.49</v>
      </c>
      <c r="N788">
        <v>1105.1600000000001</v>
      </c>
      <c r="O788">
        <v>950.43760000000009</v>
      </c>
      <c r="P788">
        <v>1105.1600000000001</v>
      </c>
      <c r="Q788">
        <v>7.9659840458312953E-2</v>
      </c>
      <c r="R788">
        <v>10</v>
      </c>
      <c r="S788">
        <v>2025</v>
      </c>
      <c r="T788">
        <v>10</v>
      </c>
      <c r="U788">
        <v>2025</v>
      </c>
      <c r="V788">
        <v>45985</v>
      </c>
      <c r="W788" t="s">
        <v>159</v>
      </c>
      <c r="X788">
        <v>2025</v>
      </c>
      <c r="Y788" t="str">
        <f t="shared" si="60"/>
        <v>Madrid</v>
      </c>
      <c r="Z788" t="str">
        <f t="shared" si="61"/>
        <v>Retail</v>
      </c>
      <c r="AA788" s="1">
        <f t="shared" si="62"/>
        <v>7.0000000000000007E-2</v>
      </c>
      <c r="AB788">
        <f t="shared" si="63"/>
        <v>883.90696800000012</v>
      </c>
      <c r="AC788" s="18">
        <f t="shared" si="64"/>
        <v>45733</v>
      </c>
    </row>
    <row r="789" spans="1:29">
      <c r="A789" t="s">
        <v>176</v>
      </c>
      <c r="B789">
        <v>750</v>
      </c>
      <c r="C789">
        <v>0</v>
      </c>
      <c r="D789" s="18">
        <v>45936</v>
      </c>
      <c r="E789" s="18">
        <v>45960</v>
      </c>
      <c r="F789" s="18">
        <v>45973</v>
      </c>
      <c r="G789" t="s">
        <v>53</v>
      </c>
      <c r="H789">
        <v>41</v>
      </c>
      <c r="I789" t="s">
        <v>177</v>
      </c>
      <c r="J789">
        <v>59139</v>
      </c>
      <c r="K789" t="s">
        <v>131</v>
      </c>
      <c r="L789">
        <v>50859.54</v>
      </c>
      <c r="M789">
        <v>59139</v>
      </c>
      <c r="N789">
        <v>5977</v>
      </c>
      <c r="O789">
        <v>5140.22</v>
      </c>
      <c r="P789">
        <v>5977</v>
      </c>
      <c r="Q789">
        <v>0.10106697779806896</v>
      </c>
      <c r="R789">
        <v>10</v>
      </c>
      <c r="S789">
        <v>2025</v>
      </c>
      <c r="T789">
        <v>10</v>
      </c>
      <c r="U789">
        <v>2025</v>
      </c>
      <c r="V789">
        <v>46018</v>
      </c>
      <c r="W789" t="s">
        <v>132</v>
      </c>
      <c r="X789">
        <v>2025</v>
      </c>
      <c r="Y789" t="str">
        <f t="shared" si="60"/>
        <v>México</v>
      </c>
      <c r="Z789" t="str">
        <f t="shared" si="61"/>
        <v>Retail</v>
      </c>
      <c r="AA789" s="1">
        <f t="shared" si="62"/>
        <v>0.05</v>
      </c>
      <c r="AB789">
        <f t="shared" si="63"/>
        <v>4883.2089999999998</v>
      </c>
      <c r="AC789" s="18">
        <f t="shared" si="64"/>
        <v>45719</v>
      </c>
    </row>
    <row r="790" spans="1:29">
      <c r="A790" t="s">
        <v>176</v>
      </c>
      <c r="B790">
        <v>751</v>
      </c>
      <c r="C790">
        <v>0</v>
      </c>
      <c r="D790" s="18">
        <v>45936</v>
      </c>
      <c r="E790" s="18">
        <v>45980</v>
      </c>
      <c r="F790" s="18">
        <v>45985</v>
      </c>
      <c r="G790" t="s">
        <v>44</v>
      </c>
      <c r="H790">
        <v>41</v>
      </c>
      <c r="J790">
        <v>27327</v>
      </c>
      <c r="K790" t="s">
        <v>151</v>
      </c>
      <c r="L790">
        <v>27327</v>
      </c>
      <c r="M790">
        <v>31699.319999999996</v>
      </c>
      <c r="N790">
        <v>2432.5</v>
      </c>
      <c r="O790">
        <v>2432.5</v>
      </c>
      <c r="P790">
        <v>2821.7</v>
      </c>
      <c r="Q790">
        <v>8.9014527756431372E-2</v>
      </c>
      <c r="R790">
        <v>10</v>
      </c>
      <c r="S790">
        <v>2025</v>
      </c>
      <c r="T790">
        <v>11</v>
      </c>
      <c r="U790">
        <v>2025</v>
      </c>
      <c r="V790">
        <v>46030</v>
      </c>
      <c r="W790" t="s">
        <v>157</v>
      </c>
      <c r="X790">
        <v>2026</v>
      </c>
      <c r="Y790" t="str">
        <f t="shared" si="60"/>
        <v>México</v>
      </c>
      <c r="Z790" t="str">
        <f t="shared" si="61"/>
        <v>IC</v>
      </c>
      <c r="AA790" s="1">
        <f t="shared" si="62"/>
        <v>0.5</v>
      </c>
      <c r="AB790">
        <f t="shared" si="63"/>
        <v>1216.25</v>
      </c>
      <c r="AC790" s="18">
        <f t="shared" si="64"/>
        <v>45677</v>
      </c>
    </row>
    <row r="791" spans="1:29">
      <c r="A791" t="s">
        <v>176</v>
      </c>
      <c r="B791">
        <v>752</v>
      </c>
      <c r="C791">
        <v>0</v>
      </c>
      <c r="D791" s="18">
        <v>45936</v>
      </c>
      <c r="E791" s="18">
        <v>45952</v>
      </c>
      <c r="F791" s="18">
        <v>45973</v>
      </c>
      <c r="G791" t="s">
        <v>24</v>
      </c>
      <c r="H791">
        <v>41</v>
      </c>
      <c r="I791" t="s">
        <v>149</v>
      </c>
      <c r="J791">
        <v>60434.3</v>
      </c>
      <c r="K791" t="s">
        <v>178</v>
      </c>
      <c r="L791">
        <v>2900.8464000000004</v>
      </c>
      <c r="M791">
        <v>3384.3208000000004</v>
      </c>
      <c r="N791">
        <v>8966.7800000000007</v>
      </c>
      <c r="O791">
        <v>430.40544000000006</v>
      </c>
      <c r="P791">
        <v>502.13968000000006</v>
      </c>
      <c r="Q791">
        <v>0.14837236470017853</v>
      </c>
      <c r="R791">
        <v>10</v>
      </c>
      <c r="S791">
        <v>2025</v>
      </c>
      <c r="T791">
        <v>10</v>
      </c>
      <c r="U791">
        <v>2025</v>
      </c>
      <c r="V791">
        <v>46018</v>
      </c>
      <c r="W791" t="s">
        <v>132</v>
      </c>
      <c r="X791">
        <v>2025</v>
      </c>
      <c r="Y791" t="str">
        <f t="shared" si="60"/>
        <v>Madrid</v>
      </c>
      <c r="Z791" t="str">
        <f t="shared" si="61"/>
        <v>Retail</v>
      </c>
      <c r="AA791" s="1">
        <f t="shared" si="62"/>
        <v>7.0000000000000007E-2</v>
      </c>
      <c r="AB791">
        <f t="shared" si="63"/>
        <v>400.27705920000005</v>
      </c>
      <c r="AC791" s="18">
        <f t="shared" si="64"/>
        <v>45733</v>
      </c>
    </row>
    <row r="792" spans="1:29">
      <c r="A792" t="s">
        <v>176</v>
      </c>
      <c r="B792">
        <v>753</v>
      </c>
      <c r="C792">
        <v>1</v>
      </c>
      <c r="D792" s="18">
        <v>45937</v>
      </c>
      <c r="E792" s="18">
        <v>45956</v>
      </c>
      <c r="F792" s="18">
        <v>45960</v>
      </c>
      <c r="G792" t="s">
        <v>54</v>
      </c>
      <c r="H792">
        <v>41</v>
      </c>
      <c r="J792">
        <v>9702.5400000000009</v>
      </c>
      <c r="K792" t="s">
        <v>131</v>
      </c>
      <c r="L792">
        <v>8344.1844000000001</v>
      </c>
      <c r="M792">
        <v>9702.5400000000009</v>
      </c>
      <c r="N792">
        <v>858.29</v>
      </c>
      <c r="O792">
        <v>738.12939999999992</v>
      </c>
      <c r="P792">
        <v>858.29</v>
      </c>
      <c r="Q792">
        <v>8.846034131268718E-2</v>
      </c>
      <c r="R792">
        <v>10</v>
      </c>
      <c r="S792">
        <v>2025</v>
      </c>
      <c r="T792">
        <v>10</v>
      </c>
      <c r="U792">
        <v>2025</v>
      </c>
      <c r="V792">
        <v>46005</v>
      </c>
      <c r="W792" t="s">
        <v>132</v>
      </c>
      <c r="X792">
        <v>2025</v>
      </c>
      <c r="Y792" t="str">
        <f t="shared" si="60"/>
        <v>México</v>
      </c>
      <c r="Z792" t="str">
        <f t="shared" si="61"/>
        <v>Retail</v>
      </c>
      <c r="AA792" s="1">
        <f t="shared" si="62"/>
        <v>0.05</v>
      </c>
      <c r="AB792">
        <f t="shared" si="63"/>
        <v>701.22292999999991</v>
      </c>
      <c r="AC792" s="18">
        <f t="shared" si="64"/>
        <v>45595</v>
      </c>
    </row>
    <row r="793" spans="1:29">
      <c r="A793" t="s">
        <v>176</v>
      </c>
      <c r="B793">
        <v>754</v>
      </c>
      <c r="C793">
        <v>1</v>
      </c>
      <c r="D793" s="18">
        <v>45937</v>
      </c>
      <c r="E793" s="18">
        <v>46005</v>
      </c>
      <c r="F793" s="18">
        <v>46025</v>
      </c>
      <c r="G793" t="s">
        <v>49</v>
      </c>
      <c r="H793">
        <v>41</v>
      </c>
      <c r="J793">
        <v>78626</v>
      </c>
      <c r="K793" t="s">
        <v>131</v>
      </c>
      <c r="L793">
        <v>67618.36</v>
      </c>
      <c r="M793">
        <v>78626</v>
      </c>
      <c r="N793">
        <v>3783.16</v>
      </c>
      <c r="O793">
        <v>3253.5175999999997</v>
      </c>
      <c r="P793">
        <v>3783.16</v>
      </c>
      <c r="Q793">
        <v>4.8115890417927909E-2</v>
      </c>
      <c r="R793">
        <v>10</v>
      </c>
      <c r="S793">
        <v>2025</v>
      </c>
      <c r="T793">
        <v>12</v>
      </c>
      <c r="U793">
        <v>2025</v>
      </c>
      <c r="V793">
        <v>46070</v>
      </c>
      <c r="W793" t="s">
        <v>164</v>
      </c>
      <c r="X793">
        <v>2026</v>
      </c>
      <c r="Y793" t="str">
        <f t="shared" si="60"/>
        <v>México</v>
      </c>
      <c r="Z793" t="str">
        <f t="shared" si="61"/>
        <v>Retail</v>
      </c>
      <c r="AA793" s="1">
        <f t="shared" si="62"/>
        <v>0</v>
      </c>
      <c r="AB793">
        <f t="shared" si="63"/>
        <v>3253.5175999999997</v>
      </c>
      <c r="AC793" s="18">
        <f t="shared" si="64"/>
        <v>45552</v>
      </c>
    </row>
    <row r="794" spans="1:29">
      <c r="A794" t="s">
        <v>176</v>
      </c>
      <c r="B794">
        <v>755</v>
      </c>
      <c r="C794">
        <v>1</v>
      </c>
      <c r="D794" s="18">
        <v>45937</v>
      </c>
      <c r="E794" s="18">
        <v>45968</v>
      </c>
      <c r="F794" s="18">
        <v>45991</v>
      </c>
      <c r="G794" t="s">
        <v>45</v>
      </c>
      <c r="H794">
        <v>41</v>
      </c>
      <c r="J794">
        <v>31647.17</v>
      </c>
      <c r="K794" t="s">
        <v>131</v>
      </c>
      <c r="L794">
        <v>27216.566199999997</v>
      </c>
      <c r="M794">
        <v>31647.17</v>
      </c>
      <c r="N794">
        <v>5208.53</v>
      </c>
      <c r="O794">
        <v>4479.3357999999998</v>
      </c>
      <c r="P794">
        <v>5208.53</v>
      </c>
      <c r="Q794">
        <v>0.16458122479829951</v>
      </c>
      <c r="R794">
        <v>10</v>
      </c>
      <c r="S794">
        <v>2025</v>
      </c>
      <c r="T794">
        <v>11</v>
      </c>
      <c r="U794">
        <v>2025</v>
      </c>
      <c r="V794">
        <v>46036</v>
      </c>
      <c r="W794" t="s">
        <v>157</v>
      </c>
      <c r="X794">
        <v>2026</v>
      </c>
      <c r="Y794" t="str">
        <f t="shared" si="60"/>
        <v>México</v>
      </c>
      <c r="Z794" t="str">
        <f t="shared" si="61"/>
        <v>IC</v>
      </c>
      <c r="AA794" s="1">
        <f t="shared" si="62"/>
        <v>0.75</v>
      </c>
      <c r="AB794">
        <f t="shared" si="63"/>
        <v>1119.8339500000002</v>
      </c>
      <c r="AC794" s="18">
        <f t="shared" si="64"/>
        <v>45536</v>
      </c>
    </row>
    <row r="795" spans="1:29">
      <c r="A795" t="s">
        <v>176</v>
      </c>
      <c r="B795">
        <v>756</v>
      </c>
      <c r="C795">
        <v>1</v>
      </c>
      <c r="D795" s="18">
        <v>45938</v>
      </c>
      <c r="E795" s="18">
        <v>45947</v>
      </c>
      <c r="F795" s="18">
        <v>45954</v>
      </c>
      <c r="G795" t="s">
        <v>45</v>
      </c>
      <c r="H795">
        <v>41</v>
      </c>
      <c r="J795">
        <v>33091</v>
      </c>
      <c r="K795" t="s">
        <v>131</v>
      </c>
      <c r="L795">
        <v>28458.26</v>
      </c>
      <c r="M795">
        <v>33091</v>
      </c>
      <c r="N795">
        <v>5674.52</v>
      </c>
      <c r="O795">
        <v>4880.0871999999999</v>
      </c>
      <c r="P795">
        <v>5674.52</v>
      </c>
      <c r="Q795">
        <v>0.17148227614759301</v>
      </c>
      <c r="R795">
        <v>10</v>
      </c>
      <c r="S795">
        <v>2025</v>
      </c>
      <c r="T795">
        <v>10</v>
      </c>
      <c r="U795">
        <v>2025</v>
      </c>
      <c r="V795">
        <v>45999</v>
      </c>
      <c r="W795" t="s">
        <v>132</v>
      </c>
      <c r="X795">
        <v>2025</v>
      </c>
      <c r="Y795" t="str">
        <f t="shared" si="60"/>
        <v>México</v>
      </c>
      <c r="Z795" t="str">
        <f t="shared" si="61"/>
        <v>IC</v>
      </c>
      <c r="AA795" s="1">
        <f t="shared" si="62"/>
        <v>0.75</v>
      </c>
      <c r="AB795">
        <f t="shared" si="63"/>
        <v>1220.0218</v>
      </c>
      <c r="AC795" s="18">
        <f t="shared" si="64"/>
        <v>45536</v>
      </c>
    </row>
    <row r="796" spans="1:29">
      <c r="A796" t="s">
        <v>176</v>
      </c>
      <c r="B796">
        <v>757</v>
      </c>
      <c r="C796">
        <v>1</v>
      </c>
      <c r="D796" s="18">
        <v>45938</v>
      </c>
      <c r="E796" s="18">
        <v>45911</v>
      </c>
      <c r="F796" s="18">
        <v>45916</v>
      </c>
      <c r="G796" t="s">
        <v>53</v>
      </c>
      <c r="H796">
        <v>41</v>
      </c>
      <c r="I796" t="s">
        <v>149</v>
      </c>
      <c r="J796">
        <v>1067.6400000000001</v>
      </c>
      <c r="K796" t="s">
        <v>131</v>
      </c>
      <c r="L796">
        <v>918.17040000000009</v>
      </c>
      <c r="M796">
        <v>1067.6400000000001</v>
      </c>
      <c r="N796">
        <v>106.76</v>
      </c>
      <c r="O796">
        <v>91.813600000000008</v>
      </c>
      <c r="P796">
        <v>106.76</v>
      </c>
      <c r="Q796">
        <v>9.9996253418755385E-2</v>
      </c>
      <c r="R796">
        <v>10</v>
      </c>
      <c r="S796">
        <v>2025</v>
      </c>
      <c r="T796">
        <v>9</v>
      </c>
      <c r="U796">
        <v>2025</v>
      </c>
      <c r="V796">
        <v>45961</v>
      </c>
      <c r="W796" t="s">
        <v>161</v>
      </c>
      <c r="X796">
        <v>2025</v>
      </c>
      <c r="Y796" t="str">
        <f t="shared" si="60"/>
        <v>México</v>
      </c>
      <c r="Z796" t="str">
        <f t="shared" si="61"/>
        <v>Retail</v>
      </c>
      <c r="AA796" s="1">
        <f t="shared" si="62"/>
        <v>0.05</v>
      </c>
      <c r="AB796">
        <f t="shared" si="63"/>
        <v>87.222920000000002</v>
      </c>
      <c r="AC796" s="18">
        <f t="shared" si="64"/>
        <v>45719</v>
      </c>
    </row>
    <row r="797" spans="1:29">
      <c r="A797" t="s">
        <v>176</v>
      </c>
      <c r="B797">
        <v>758</v>
      </c>
      <c r="C797">
        <v>1</v>
      </c>
      <c r="D797" s="18">
        <v>45938</v>
      </c>
      <c r="E797" s="18">
        <v>45899</v>
      </c>
      <c r="F797" s="18">
        <v>45901</v>
      </c>
      <c r="G797" t="s">
        <v>58</v>
      </c>
      <c r="H797">
        <v>41</v>
      </c>
      <c r="J797">
        <v>1002.1</v>
      </c>
      <c r="K797" t="s">
        <v>151</v>
      </c>
      <c r="L797">
        <v>1002.1</v>
      </c>
      <c r="M797">
        <v>1162.4359999999999</v>
      </c>
      <c r="N797">
        <v>102.1</v>
      </c>
      <c r="O797">
        <v>102.1</v>
      </c>
      <c r="P797">
        <v>118.43599999999998</v>
      </c>
      <c r="Q797">
        <v>0.10188603931743338</v>
      </c>
      <c r="R797">
        <v>10</v>
      </c>
      <c r="S797">
        <v>2025</v>
      </c>
      <c r="T797">
        <v>8</v>
      </c>
      <c r="U797">
        <v>2025</v>
      </c>
      <c r="V797">
        <v>45946</v>
      </c>
      <c r="W797" t="s">
        <v>161</v>
      </c>
      <c r="X797">
        <v>2025</v>
      </c>
      <c r="Y797" t="str">
        <f t="shared" si="60"/>
        <v>México</v>
      </c>
      <c r="Z797" t="str">
        <f t="shared" si="61"/>
        <v>IC</v>
      </c>
      <c r="AA797" s="1">
        <f t="shared" si="62"/>
        <v>0.5</v>
      </c>
      <c r="AB797">
        <f t="shared" si="63"/>
        <v>51.05</v>
      </c>
      <c r="AC797" s="18">
        <f t="shared" si="64"/>
        <v>45762</v>
      </c>
    </row>
    <row r="798" spans="1:29">
      <c r="A798" t="s">
        <v>176</v>
      </c>
      <c r="B798">
        <v>759</v>
      </c>
      <c r="C798">
        <v>0</v>
      </c>
      <c r="D798" s="18">
        <v>45938</v>
      </c>
      <c r="E798" s="18">
        <v>45894</v>
      </c>
      <c r="F798" s="18">
        <v>45952</v>
      </c>
      <c r="G798" t="s">
        <v>58</v>
      </c>
      <c r="H798">
        <v>41</v>
      </c>
      <c r="J798">
        <v>66948.31</v>
      </c>
      <c r="K798" t="s">
        <v>131</v>
      </c>
      <c r="L798">
        <v>57575.546599999994</v>
      </c>
      <c r="M798">
        <v>66948.31</v>
      </c>
      <c r="N798">
        <v>7518.4</v>
      </c>
      <c r="O798">
        <v>6465.8239999999996</v>
      </c>
      <c r="P798">
        <v>7518.4</v>
      </c>
      <c r="Q798">
        <v>0.11230156519260905</v>
      </c>
      <c r="R798">
        <v>10</v>
      </c>
      <c r="S798">
        <v>2025</v>
      </c>
      <c r="T798">
        <v>8</v>
      </c>
      <c r="U798">
        <v>2025</v>
      </c>
      <c r="V798">
        <v>45997</v>
      </c>
      <c r="W798" t="s">
        <v>132</v>
      </c>
      <c r="X798">
        <v>2025</v>
      </c>
      <c r="Y798" t="str">
        <f t="shared" si="60"/>
        <v>México</v>
      </c>
      <c r="Z798" t="str">
        <f t="shared" si="61"/>
        <v>IC</v>
      </c>
      <c r="AA798" s="1">
        <f t="shared" si="62"/>
        <v>0.5</v>
      </c>
      <c r="AB798">
        <f t="shared" si="63"/>
        <v>3232.9119999999998</v>
      </c>
      <c r="AC798" s="18">
        <f t="shared" si="64"/>
        <v>45762</v>
      </c>
    </row>
    <row r="799" spans="1:29">
      <c r="A799" t="s">
        <v>176</v>
      </c>
      <c r="B799">
        <v>760</v>
      </c>
      <c r="C799">
        <v>0</v>
      </c>
      <c r="D799" s="18">
        <v>45938</v>
      </c>
      <c r="E799" s="18">
        <v>45941</v>
      </c>
      <c r="F799" s="18">
        <v>45948</v>
      </c>
      <c r="G799" t="s">
        <v>34</v>
      </c>
      <c r="H799">
        <v>41</v>
      </c>
      <c r="J799">
        <v>31900</v>
      </c>
      <c r="K799" t="s">
        <v>131</v>
      </c>
      <c r="L799">
        <v>27434</v>
      </c>
      <c r="M799">
        <v>31900</v>
      </c>
      <c r="N799">
        <v>4360</v>
      </c>
      <c r="O799">
        <v>3749.6</v>
      </c>
      <c r="P799">
        <v>4360</v>
      </c>
      <c r="Q799">
        <v>0.13667711598746082</v>
      </c>
      <c r="R799">
        <v>10</v>
      </c>
      <c r="S799">
        <v>2025</v>
      </c>
      <c r="T799">
        <v>10</v>
      </c>
      <c r="U799">
        <v>2025</v>
      </c>
      <c r="V799">
        <v>45993</v>
      </c>
      <c r="W799" t="s">
        <v>132</v>
      </c>
      <c r="X799">
        <v>2025</v>
      </c>
      <c r="Y799" t="str">
        <f t="shared" si="60"/>
        <v>México</v>
      </c>
      <c r="Z799" t="str">
        <f t="shared" si="61"/>
        <v>IC</v>
      </c>
      <c r="AA799" s="1">
        <f t="shared" si="62"/>
        <v>0.5</v>
      </c>
      <c r="AB799">
        <f t="shared" si="63"/>
        <v>1874.8</v>
      </c>
      <c r="AC799" s="18">
        <f t="shared" si="64"/>
        <v>45536</v>
      </c>
    </row>
    <row r="800" spans="1:29">
      <c r="A800" t="s">
        <v>176</v>
      </c>
      <c r="B800">
        <v>761</v>
      </c>
      <c r="C800">
        <v>1</v>
      </c>
      <c r="D800" s="18">
        <v>45938</v>
      </c>
      <c r="E800" s="18">
        <v>45997</v>
      </c>
      <c r="F800" s="18">
        <v>46029</v>
      </c>
      <c r="G800" t="s">
        <v>34</v>
      </c>
      <c r="H800">
        <v>41</v>
      </c>
      <c r="J800">
        <v>161501.70000000001</v>
      </c>
      <c r="K800" t="s">
        <v>131</v>
      </c>
      <c r="L800">
        <v>138891.462</v>
      </c>
      <c r="M800">
        <v>161501.70000000001</v>
      </c>
      <c r="N800">
        <v>21386.21</v>
      </c>
      <c r="O800">
        <v>18392.140599999999</v>
      </c>
      <c r="P800">
        <v>21386.21</v>
      </c>
      <c r="Q800">
        <v>0.13242095903634449</v>
      </c>
      <c r="R800">
        <v>10</v>
      </c>
      <c r="S800">
        <v>2025</v>
      </c>
      <c r="T800">
        <v>12</v>
      </c>
      <c r="U800">
        <v>2025</v>
      </c>
      <c r="V800">
        <v>46074</v>
      </c>
      <c r="W800" t="s">
        <v>164</v>
      </c>
      <c r="X800">
        <v>2026</v>
      </c>
      <c r="Y800" t="str">
        <f t="shared" si="60"/>
        <v>México</v>
      </c>
      <c r="Z800" t="str">
        <f t="shared" si="61"/>
        <v>IC</v>
      </c>
      <c r="AA800" s="1">
        <f t="shared" si="62"/>
        <v>0.5</v>
      </c>
      <c r="AB800">
        <f t="shared" si="63"/>
        <v>9196.0702999999994</v>
      </c>
      <c r="AC800" s="18">
        <f t="shared" si="64"/>
        <v>45536</v>
      </c>
    </row>
    <row r="801" spans="1:29">
      <c r="A801" t="s">
        <v>176</v>
      </c>
      <c r="B801">
        <v>762</v>
      </c>
      <c r="C801">
        <v>1</v>
      </c>
      <c r="D801" s="18">
        <v>45939</v>
      </c>
      <c r="E801" s="18">
        <v>45973</v>
      </c>
      <c r="F801" s="18">
        <v>45996</v>
      </c>
      <c r="G801" t="s">
        <v>45</v>
      </c>
      <c r="H801">
        <v>41</v>
      </c>
      <c r="J801">
        <v>85590.5</v>
      </c>
      <c r="K801" t="s">
        <v>131</v>
      </c>
      <c r="L801">
        <v>73607.83</v>
      </c>
      <c r="M801">
        <v>85590.5</v>
      </c>
      <c r="N801">
        <v>13578.83</v>
      </c>
      <c r="O801">
        <v>11677.793799999999</v>
      </c>
      <c r="P801">
        <v>13578.83</v>
      </c>
      <c r="Q801">
        <v>0.15864879864003598</v>
      </c>
      <c r="R801">
        <v>10</v>
      </c>
      <c r="S801">
        <v>2025</v>
      </c>
      <c r="T801">
        <v>11</v>
      </c>
      <c r="U801">
        <v>2025</v>
      </c>
      <c r="V801">
        <v>46041</v>
      </c>
      <c r="W801" t="s">
        <v>157</v>
      </c>
      <c r="X801">
        <v>2026</v>
      </c>
      <c r="Y801" t="str">
        <f t="shared" si="60"/>
        <v>México</v>
      </c>
      <c r="Z801" t="str">
        <f t="shared" si="61"/>
        <v>IC</v>
      </c>
      <c r="AA801" s="1">
        <f t="shared" si="62"/>
        <v>0.75</v>
      </c>
      <c r="AB801">
        <f t="shared" si="63"/>
        <v>2919.4484499999999</v>
      </c>
      <c r="AC801" s="18">
        <f t="shared" si="64"/>
        <v>45536</v>
      </c>
    </row>
    <row r="802" spans="1:29">
      <c r="A802" t="s">
        <v>176</v>
      </c>
      <c r="B802">
        <v>763</v>
      </c>
      <c r="C802">
        <v>0</v>
      </c>
      <c r="D802" s="18">
        <v>45939</v>
      </c>
      <c r="E802" s="18">
        <v>45996</v>
      </c>
      <c r="F802" s="18">
        <v>45999</v>
      </c>
      <c r="G802" t="s">
        <v>45</v>
      </c>
      <c r="H802">
        <v>41</v>
      </c>
      <c r="J802">
        <v>6904.56</v>
      </c>
      <c r="K802" t="s">
        <v>151</v>
      </c>
      <c r="L802">
        <v>6904.56</v>
      </c>
      <c r="M802">
        <v>8009.2896000000001</v>
      </c>
      <c r="N802">
        <v>889.61</v>
      </c>
      <c r="O802">
        <v>889.61</v>
      </c>
      <c r="P802">
        <v>1031.9476</v>
      </c>
      <c r="Q802">
        <v>0.1288438365370132</v>
      </c>
      <c r="R802">
        <v>10</v>
      </c>
      <c r="S802">
        <v>2025</v>
      </c>
      <c r="T802">
        <v>12</v>
      </c>
      <c r="U802">
        <v>2025</v>
      </c>
      <c r="V802">
        <v>46044</v>
      </c>
      <c r="W802" t="s">
        <v>157</v>
      </c>
      <c r="X802">
        <v>2026</v>
      </c>
      <c r="Y802" t="str">
        <f t="shared" si="60"/>
        <v>México</v>
      </c>
      <c r="Z802" t="str">
        <f t="shared" si="61"/>
        <v>IC</v>
      </c>
      <c r="AA802" s="1">
        <f t="shared" si="62"/>
        <v>0.75</v>
      </c>
      <c r="AB802">
        <f t="shared" si="63"/>
        <v>222.40250000000003</v>
      </c>
      <c r="AC802" s="18">
        <f t="shared" si="64"/>
        <v>45536</v>
      </c>
    </row>
    <row r="803" spans="1:29">
      <c r="A803" t="s">
        <v>176</v>
      </c>
      <c r="B803">
        <v>764</v>
      </c>
      <c r="C803">
        <v>0</v>
      </c>
      <c r="D803" s="18">
        <v>45939</v>
      </c>
      <c r="E803" s="18">
        <v>46137</v>
      </c>
      <c r="F803" s="18">
        <v>46159</v>
      </c>
      <c r="G803" t="s">
        <v>27</v>
      </c>
      <c r="H803">
        <v>41</v>
      </c>
      <c r="I803" t="s">
        <v>158</v>
      </c>
      <c r="J803">
        <v>12874.88</v>
      </c>
      <c r="K803" t="s">
        <v>131</v>
      </c>
      <c r="L803">
        <v>11072.396799999999</v>
      </c>
      <c r="M803">
        <v>12874.88</v>
      </c>
      <c r="N803">
        <v>784</v>
      </c>
      <c r="O803">
        <v>674.24</v>
      </c>
      <c r="P803">
        <v>784</v>
      </c>
      <c r="Q803">
        <v>6.0893771437093014E-2</v>
      </c>
      <c r="R803">
        <v>10</v>
      </c>
      <c r="S803">
        <v>2025</v>
      </c>
      <c r="T803">
        <v>4</v>
      </c>
      <c r="U803">
        <v>2026</v>
      </c>
      <c r="V803">
        <v>46204</v>
      </c>
      <c r="W803" t="s">
        <v>154</v>
      </c>
      <c r="X803">
        <v>2026</v>
      </c>
      <c r="Y803" t="str">
        <f t="shared" si="60"/>
        <v>Madrid</v>
      </c>
      <c r="Z803" t="str">
        <f t="shared" si="61"/>
        <v>Retail</v>
      </c>
      <c r="AA803" s="1">
        <f t="shared" si="62"/>
        <v>7.0000000000000007E-2</v>
      </c>
      <c r="AB803">
        <f t="shared" si="63"/>
        <v>627.04319999999996</v>
      </c>
      <c r="AC803" s="18">
        <f t="shared" si="64"/>
        <v>45810</v>
      </c>
    </row>
    <row r="804" spans="1:29">
      <c r="A804" t="s">
        <v>176</v>
      </c>
      <c r="B804">
        <v>765</v>
      </c>
      <c r="C804">
        <v>0</v>
      </c>
      <c r="D804" s="18">
        <v>45939</v>
      </c>
      <c r="E804" s="18">
        <v>45999</v>
      </c>
      <c r="F804" s="18">
        <v>46002</v>
      </c>
      <c r="G804" t="s">
        <v>53</v>
      </c>
      <c r="H804">
        <v>41</v>
      </c>
      <c r="I804" t="s">
        <v>149</v>
      </c>
      <c r="J804">
        <v>418305.1</v>
      </c>
      <c r="K804" t="s">
        <v>131</v>
      </c>
      <c r="L804">
        <v>359742.386</v>
      </c>
      <c r="M804">
        <v>418305.1</v>
      </c>
      <c r="N804">
        <v>41830.51</v>
      </c>
      <c r="O804">
        <v>35974.238600000004</v>
      </c>
      <c r="P804">
        <v>41830.51</v>
      </c>
      <c r="Q804">
        <v>0.1</v>
      </c>
      <c r="R804">
        <v>10</v>
      </c>
      <c r="S804">
        <v>2025</v>
      </c>
      <c r="T804">
        <v>12</v>
      </c>
      <c r="U804">
        <v>2025</v>
      </c>
      <c r="V804">
        <v>46047</v>
      </c>
      <c r="W804" t="s">
        <v>157</v>
      </c>
      <c r="X804">
        <v>2026</v>
      </c>
      <c r="Y804" t="str">
        <f t="shared" si="60"/>
        <v>México</v>
      </c>
      <c r="Z804" t="str">
        <f t="shared" si="61"/>
        <v>Retail</v>
      </c>
      <c r="AA804" s="1">
        <f t="shared" si="62"/>
        <v>0.05</v>
      </c>
      <c r="AB804">
        <f t="shared" si="63"/>
        <v>34175.526670000007</v>
      </c>
      <c r="AC804" s="18">
        <f t="shared" si="64"/>
        <v>45719</v>
      </c>
    </row>
    <row r="805" spans="1:29">
      <c r="A805" t="s">
        <v>176</v>
      </c>
      <c r="B805">
        <v>766</v>
      </c>
      <c r="C805">
        <v>0</v>
      </c>
      <c r="D805" s="18">
        <v>45940</v>
      </c>
      <c r="E805" s="18">
        <v>45944</v>
      </c>
      <c r="F805" s="18">
        <v>45949</v>
      </c>
      <c r="G805" t="s">
        <v>34</v>
      </c>
      <c r="H805">
        <v>41</v>
      </c>
      <c r="J805">
        <v>17247.439999999999</v>
      </c>
      <c r="K805" t="s">
        <v>131</v>
      </c>
      <c r="L805">
        <v>14832.798399999998</v>
      </c>
      <c r="M805">
        <v>17247.439999999999</v>
      </c>
      <c r="N805">
        <v>1410</v>
      </c>
      <c r="O805">
        <v>1212.5999999999999</v>
      </c>
      <c r="P805">
        <v>1410</v>
      </c>
      <c r="Q805">
        <v>8.1751262796101926E-2</v>
      </c>
      <c r="R805">
        <v>10</v>
      </c>
      <c r="S805">
        <v>2025</v>
      </c>
      <c r="T805">
        <v>10</v>
      </c>
      <c r="U805">
        <v>2025</v>
      </c>
      <c r="V805">
        <v>45994</v>
      </c>
      <c r="W805" t="s">
        <v>132</v>
      </c>
      <c r="X805">
        <v>2025</v>
      </c>
      <c r="Y805" t="str">
        <f t="shared" si="60"/>
        <v>México</v>
      </c>
      <c r="Z805" t="str">
        <f t="shared" si="61"/>
        <v>IC</v>
      </c>
      <c r="AA805" s="1">
        <f t="shared" si="62"/>
        <v>0.5</v>
      </c>
      <c r="AB805">
        <f t="shared" si="63"/>
        <v>606.29999999999995</v>
      </c>
      <c r="AC805" s="18">
        <f t="shared" si="64"/>
        <v>45536</v>
      </c>
    </row>
    <row r="806" spans="1:29">
      <c r="A806" t="s">
        <v>176</v>
      </c>
      <c r="B806">
        <v>767</v>
      </c>
      <c r="C806">
        <v>0</v>
      </c>
      <c r="D806" s="18">
        <v>45940</v>
      </c>
      <c r="E806" s="18">
        <v>45953</v>
      </c>
      <c r="F806" s="18">
        <v>45969</v>
      </c>
      <c r="G806" t="s">
        <v>52</v>
      </c>
      <c r="H806">
        <v>41</v>
      </c>
      <c r="I806" t="s">
        <v>177</v>
      </c>
      <c r="J806">
        <v>65660.42</v>
      </c>
      <c r="K806" t="s">
        <v>131</v>
      </c>
      <c r="L806">
        <v>56467.961199999998</v>
      </c>
      <c r="M806">
        <v>65660.42</v>
      </c>
      <c r="N806">
        <v>5293.14</v>
      </c>
      <c r="O806">
        <v>4552.1004000000003</v>
      </c>
      <c r="P806">
        <v>5293.14</v>
      </c>
      <c r="Q806">
        <v>8.0613861440423332E-2</v>
      </c>
      <c r="R806">
        <v>10</v>
      </c>
      <c r="S806">
        <v>2025</v>
      </c>
      <c r="T806">
        <v>10</v>
      </c>
      <c r="U806">
        <v>2025</v>
      </c>
      <c r="V806">
        <v>46014</v>
      </c>
      <c r="W806" t="s">
        <v>132</v>
      </c>
      <c r="X806">
        <v>2025</v>
      </c>
      <c r="Y806" t="str">
        <f t="shared" si="60"/>
        <v>México</v>
      </c>
      <c r="Z806" t="str">
        <f t="shared" si="61"/>
        <v>Retail</v>
      </c>
      <c r="AA806" s="1">
        <f t="shared" si="62"/>
        <v>0</v>
      </c>
      <c r="AB806">
        <f t="shared" si="63"/>
        <v>4552.1004000000003</v>
      </c>
      <c r="AC806" s="18">
        <f t="shared" si="64"/>
        <v>45845</v>
      </c>
    </row>
    <row r="807" spans="1:29">
      <c r="A807" t="s">
        <v>176</v>
      </c>
      <c r="B807">
        <v>769</v>
      </c>
      <c r="C807">
        <v>0</v>
      </c>
      <c r="D807" s="18">
        <v>45943</v>
      </c>
      <c r="E807" s="18">
        <v>45941</v>
      </c>
      <c r="F807" s="18">
        <v>45942</v>
      </c>
      <c r="G807" t="s">
        <v>52</v>
      </c>
      <c r="H807">
        <v>42</v>
      </c>
      <c r="I807" t="s">
        <v>177</v>
      </c>
      <c r="J807">
        <v>1823</v>
      </c>
      <c r="K807" t="s">
        <v>151</v>
      </c>
      <c r="L807">
        <v>1823</v>
      </c>
      <c r="M807">
        <v>2114.6799999999998</v>
      </c>
      <c r="N807">
        <v>160</v>
      </c>
      <c r="O807">
        <v>160</v>
      </c>
      <c r="P807">
        <v>185.6</v>
      </c>
      <c r="Q807">
        <v>8.7767416346681296E-2</v>
      </c>
      <c r="R807">
        <v>10</v>
      </c>
      <c r="S807">
        <v>2025</v>
      </c>
      <c r="T807">
        <v>10</v>
      </c>
      <c r="U807">
        <v>2025</v>
      </c>
      <c r="V807">
        <v>45987</v>
      </c>
      <c r="W807" t="s">
        <v>159</v>
      </c>
      <c r="X807">
        <v>2025</v>
      </c>
      <c r="Y807" t="str">
        <f t="shared" si="60"/>
        <v>México</v>
      </c>
      <c r="Z807" t="str">
        <f t="shared" si="61"/>
        <v>Retail</v>
      </c>
      <c r="AA807" s="1">
        <f t="shared" si="62"/>
        <v>0</v>
      </c>
      <c r="AB807">
        <f t="shared" si="63"/>
        <v>160</v>
      </c>
      <c r="AC807" s="18">
        <f t="shared" si="64"/>
        <v>45845</v>
      </c>
    </row>
    <row r="808" spans="1:29">
      <c r="A808" t="s">
        <v>176</v>
      </c>
      <c r="B808">
        <v>770</v>
      </c>
      <c r="C808">
        <v>0</v>
      </c>
      <c r="D808" s="18">
        <v>45943</v>
      </c>
      <c r="E808" s="18">
        <v>45983</v>
      </c>
      <c r="F808" s="18">
        <v>45986</v>
      </c>
      <c r="G808" t="s">
        <v>24</v>
      </c>
      <c r="H808">
        <v>42</v>
      </c>
      <c r="J808">
        <v>5943.6</v>
      </c>
      <c r="K808" t="s">
        <v>151</v>
      </c>
      <c r="L808">
        <v>5943.6</v>
      </c>
      <c r="M808">
        <v>6894.576</v>
      </c>
      <c r="N808">
        <v>585</v>
      </c>
      <c r="O808">
        <v>585</v>
      </c>
      <c r="P808">
        <v>678.59999999999991</v>
      </c>
      <c r="Q808">
        <v>9.8425196850393692E-2</v>
      </c>
      <c r="R808">
        <v>10</v>
      </c>
      <c r="S808">
        <v>2025</v>
      </c>
      <c r="T808">
        <v>11</v>
      </c>
      <c r="U808">
        <v>2025</v>
      </c>
      <c r="V808">
        <v>46031</v>
      </c>
      <c r="W808" t="s">
        <v>157</v>
      </c>
      <c r="X808">
        <v>2026</v>
      </c>
      <c r="Y808" t="str">
        <f t="shared" si="60"/>
        <v>Madrid</v>
      </c>
      <c r="Z808" t="str">
        <f t="shared" si="61"/>
        <v>Retail</v>
      </c>
      <c r="AA808" s="1">
        <f t="shared" si="62"/>
        <v>7.0000000000000007E-2</v>
      </c>
      <c r="AB808">
        <f t="shared" si="63"/>
        <v>544.04999999999995</v>
      </c>
      <c r="AC808" s="18">
        <f t="shared" si="64"/>
        <v>45733</v>
      </c>
    </row>
    <row r="809" spans="1:29">
      <c r="A809" t="s">
        <v>176</v>
      </c>
      <c r="B809">
        <v>772</v>
      </c>
      <c r="C809">
        <v>0</v>
      </c>
      <c r="D809" s="18">
        <v>45943</v>
      </c>
      <c r="E809" s="18">
        <v>46017</v>
      </c>
      <c r="F809" s="18">
        <v>46027</v>
      </c>
      <c r="G809" t="s">
        <v>52</v>
      </c>
      <c r="H809">
        <v>42</v>
      </c>
      <c r="I809" t="s">
        <v>177</v>
      </c>
      <c r="J809">
        <v>16582</v>
      </c>
      <c r="K809" t="s">
        <v>131</v>
      </c>
      <c r="L809">
        <v>14260.52</v>
      </c>
      <c r="M809">
        <v>16582</v>
      </c>
      <c r="N809">
        <v>1109.2</v>
      </c>
      <c r="O809">
        <v>953.91200000000003</v>
      </c>
      <c r="P809">
        <v>1109.2</v>
      </c>
      <c r="Q809">
        <v>6.6891810396815826E-2</v>
      </c>
      <c r="R809">
        <v>10</v>
      </c>
      <c r="S809">
        <v>2025</v>
      </c>
      <c r="T809">
        <v>12</v>
      </c>
      <c r="U809">
        <v>2025</v>
      </c>
      <c r="V809">
        <v>46072</v>
      </c>
      <c r="W809" t="s">
        <v>164</v>
      </c>
      <c r="X809">
        <v>2026</v>
      </c>
      <c r="Y809" t="str">
        <f t="shared" si="60"/>
        <v>México</v>
      </c>
      <c r="Z809" t="str">
        <f t="shared" si="61"/>
        <v>Retail</v>
      </c>
      <c r="AA809" s="1">
        <f t="shared" si="62"/>
        <v>0</v>
      </c>
      <c r="AB809">
        <f t="shared" si="63"/>
        <v>953.91200000000003</v>
      </c>
      <c r="AC809" s="18">
        <f t="shared" si="64"/>
        <v>45845</v>
      </c>
    </row>
    <row r="810" spans="1:29">
      <c r="A810" t="s">
        <v>176</v>
      </c>
      <c r="B810">
        <v>773</v>
      </c>
      <c r="C810">
        <v>0</v>
      </c>
      <c r="D810" s="18">
        <v>45943</v>
      </c>
      <c r="E810" s="18">
        <v>45931</v>
      </c>
      <c r="F810" s="18">
        <v>45937</v>
      </c>
      <c r="G810" t="s">
        <v>49</v>
      </c>
      <c r="H810">
        <v>42</v>
      </c>
      <c r="J810">
        <v>14646</v>
      </c>
      <c r="K810" t="s">
        <v>151</v>
      </c>
      <c r="L810">
        <v>14646</v>
      </c>
      <c r="M810">
        <v>16989.36</v>
      </c>
      <c r="N810">
        <v>1489.57</v>
      </c>
      <c r="O810">
        <v>1489.57</v>
      </c>
      <c r="P810">
        <v>1727.9011999999998</v>
      </c>
      <c r="Q810">
        <v>0.10170490236241977</v>
      </c>
      <c r="R810">
        <v>10</v>
      </c>
      <c r="S810">
        <v>2025</v>
      </c>
      <c r="T810">
        <v>10</v>
      </c>
      <c r="U810">
        <v>2025</v>
      </c>
      <c r="V810">
        <v>45982</v>
      </c>
      <c r="W810" t="s">
        <v>159</v>
      </c>
      <c r="X810">
        <v>2025</v>
      </c>
      <c r="Y810" t="str">
        <f t="shared" si="60"/>
        <v>México</v>
      </c>
      <c r="Z810" t="str">
        <f t="shared" si="61"/>
        <v>Retail</v>
      </c>
      <c r="AA810" s="1">
        <f t="shared" si="62"/>
        <v>0</v>
      </c>
      <c r="AB810">
        <f t="shared" si="63"/>
        <v>1489.57</v>
      </c>
      <c r="AC810" s="18">
        <f t="shared" si="64"/>
        <v>45552</v>
      </c>
    </row>
    <row r="811" spans="1:29">
      <c r="A811" t="s">
        <v>176</v>
      </c>
      <c r="B811">
        <v>774</v>
      </c>
      <c r="C811">
        <v>0</v>
      </c>
      <c r="D811" s="18">
        <v>45943</v>
      </c>
      <c r="E811" s="18">
        <v>46014</v>
      </c>
      <c r="F811" s="18">
        <v>46036</v>
      </c>
      <c r="G811" t="s">
        <v>47</v>
      </c>
      <c r="H811">
        <v>42</v>
      </c>
      <c r="J811">
        <v>959220</v>
      </c>
      <c r="K811" t="s">
        <v>193</v>
      </c>
      <c r="L811">
        <v>5275.71</v>
      </c>
      <c r="M811">
        <v>6139.0080000000007</v>
      </c>
      <c r="N811">
        <v>79276</v>
      </c>
      <c r="O811">
        <v>436.01799999999997</v>
      </c>
      <c r="P811">
        <v>507.3664</v>
      </c>
      <c r="Q811">
        <v>8.2646316799065908E-2</v>
      </c>
      <c r="R811">
        <v>10</v>
      </c>
      <c r="S811">
        <v>2025</v>
      </c>
      <c r="T811">
        <v>12</v>
      </c>
      <c r="U811">
        <v>2025</v>
      </c>
      <c r="V811">
        <v>46081</v>
      </c>
      <c r="W811" t="s">
        <v>164</v>
      </c>
      <c r="X811">
        <v>2026</v>
      </c>
      <c r="Y811" t="str">
        <f t="shared" si="60"/>
        <v>México</v>
      </c>
      <c r="Z811" t="str">
        <f t="shared" si="61"/>
        <v>IC</v>
      </c>
      <c r="AA811" s="1">
        <f t="shared" si="62"/>
        <v>0.65</v>
      </c>
      <c r="AB811">
        <f t="shared" si="63"/>
        <v>152.60629999999998</v>
      </c>
      <c r="AC811" s="18">
        <f t="shared" si="64"/>
        <v>45852</v>
      </c>
    </row>
    <row r="812" spans="1:29">
      <c r="A812" t="s">
        <v>176</v>
      </c>
      <c r="B812">
        <v>775</v>
      </c>
      <c r="C812">
        <v>0</v>
      </c>
      <c r="D812" s="18">
        <v>45943</v>
      </c>
      <c r="E812" s="18">
        <v>46015</v>
      </c>
      <c r="F812" s="18">
        <v>46037</v>
      </c>
      <c r="G812" t="s">
        <v>47</v>
      </c>
      <c r="H812">
        <v>42</v>
      </c>
      <c r="J812">
        <v>3689941</v>
      </c>
      <c r="K812" t="s">
        <v>193</v>
      </c>
      <c r="L812">
        <v>20294.675499999998</v>
      </c>
      <c r="M812">
        <v>23615.6224</v>
      </c>
      <c r="N812">
        <v>321670</v>
      </c>
      <c r="O812">
        <v>1769.1849999999999</v>
      </c>
      <c r="P812">
        <v>2058.6880000000001</v>
      </c>
      <c r="Q812">
        <v>8.7174835586802071E-2</v>
      </c>
      <c r="R812">
        <v>10</v>
      </c>
      <c r="S812">
        <v>2025</v>
      </c>
      <c r="T812">
        <v>12</v>
      </c>
      <c r="U812">
        <v>2025</v>
      </c>
      <c r="V812">
        <v>46082</v>
      </c>
      <c r="W812" t="s">
        <v>150</v>
      </c>
      <c r="X812">
        <v>2026</v>
      </c>
      <c r="Y812" t="str">
        <f t="shared" si="60"/>
        <v>México</v>
      </c>
      <c r="Z812" t="str">
        <f t="shared" si="61"/>
        <v>IC</v>
      </c>
      <c r="AA812" s="1">
        <f t="shared" si="62"/>
        <v>0.65</v>
      </c>
      <c r="AB812">
        <f t="shared" si="63"/>
        <v>619.21474999999987</v>
      </c>
      <c r="AC812" s="18">
        <f t="shared" si="64"/>
        <v>45852</v>
      </c>
    </row>
    <row r="813" spans="1:29">
      <c r="A813" t="s">
        <v>176</v>
      </c>
      <c r="B813">
        <v>776</v>
      </c>
      <c r="C813">
        <v>0</v>
      </c>
      <c r="D813" s="18">
        <v>45943</v>
      </c>
      <c r="E813" s="18">
        <v>46015</v>
      </c>
      <c r="F813" s="18">
        <v>46036</v>
      </c>
      <c r="G813" t="s">
        <v>47</v>
      </c>
      <c r="H813">
        <v>42</v>
      </c>
      <c r="J813">
        <v>3424575</v>
      </c>
      <c r="K813" t="s">
        <v>193</v>
      </c>
      <c r="L813">
        <v>18835.162499999999</v>
      </c>
      <c r="M813">
        <v>21917.280000000002</v>
      </c>
      <c r="N813">
        <v>255574.34</v>
      </c>
      <c r="O813">
        <v>1405.65887</v>
      </c>
      <c r="P813">
        <v>1635.675776</v>
      </c>
      <c r="Q813">
        <v>7.4629505851091016E-2</v>
      </c>
      <c r="R813">
        <v>10</v>
      </c>
      <c r="S813">
        <v>2025</v>
      </c>
      <c r="T813">
        <v>12</v>
      </c>
      <c r="U813">
        <v>2025</v>
      </c>
      <c r="V813">
        <v>46081</v>
      </c>
      <c r="W813" t="s">
        <v>164</v>
      </c>
      <c r="X813">
        <v>2026</v>
      </c>
      <c r="Y813" t="str">
        <f t="shared" si="60"/>
        <v>México</v>
      </c>
      <c r="Z813" t="str">
        <f t="shared" si="61"/>
        <v>IC</v>
      </c>
      <c r="AA813" s="1">
        <f t="shared" si="62"/>
        <v>0.65</v>
      </c>
      <c r="AB813">
        <f t="shared" si="63"/>
        <v>491.98060449999991</v>
      </c>
      <c r="AC813" s="18">
        <f t="shared" si="64"/>
        <v>45852</v>
      </c>
    </row>
    <row r="814" spans="1:29">
      <c r="A814" t="s">
        <v>176</v>
      </c>
      <c r="B814">
        <v>777</v>
      </c>
      <c r="C814">
        <v>0</v>
      </c>
      <c r="D814" s="18">
        <v>45944</v>
      </c>
      <c r="E814" s="18">
        <v>45966</v>
      </c>
      <c r="F814" s="18">
        <v>46008</v>
      </c>
      <c r="G814" t="s">
        <v>47</v>
      </c>
      <c r="H814">
        <v>42</v>
      </c>
      <c r="J814">
        <v>224728</v>
      </c>
      <c r="K814" t="s">
        <v>151</v>
      </c>
      <c r="L814">
        <v>224728</v>
      </c>
      <c r="M814">
        <v>260684.47999999998</v>
      </c>
      <c r="N814">
        <v>47381.96</v>
      </c>
      <c r="O814">
        <v>47381.96</v>
      </c>
      <c r="P814">
        <v>54963.073599999996</v>
      </c>
      <c r="Q814">
        <v>0.2108413726816418</v>
      </c>
      <c r="R814">
        <v>10</v>
      </c>
      <c r="S814">
        <v>2025</v>
      </c>
      <c r="T814">
        <v>11</v>
      </c>
      <c r="U814">
        <v>2025</v>
      </c>
      <c r="V814">
        <v>46053</v>
      </c>
      <c r="W814" t="s">
        <v>157</v>
      </c>
      <c r="X814">
        <v>2026</v>
      </c>
      <c r="Y814" t="str">
        <f t="shared" si="60"/>
        <v>México</v>
      </c>
      <c r="Z814" t="str">
        <f t="shared" si="61"/>
        <v>IC</v>
      </c>
      <c r="AA814" s="1">
        <f t="shared" si="62"/>
        <v>0.65</v>
      </c>
      <c r="AB814">
        <f t="shared" si="63"/>
        <v>16583.685999999998</v>
      </c>
      <c r="AC814" s="18">
        <f t="shared" si="64"/>
        <v>45852</v>
      </c>
    </row>
    <row r="815" spans="1:29">
      <c r="A815" t="s">
        <v>176</v>
      </c>
      <c r="B815">
        <v>778</v>
      </c>
      <c r="C815">
        <v>0</v>
      </c>
      <c r="D815" s="18">
        <v>45944</v>
      </c>
      <c r="E815" s="18">
        <v>46006</v>
      </c>
      <c r="F815" s="18">
        <v>46012</v>
      </c>
      <c r="G815" t="s">
        <v>24</v>
      </c>
      <c r="H815">
        <v>42</v>
      </c>
      <c r="I815" t="s">
        <v>158</v>
      </c>
      <c r="J815">
        <v>5460.56</v>
      </c>
      <c r="K815" t="s">
        <v>131</v>
      </c>
      <c r="L815">
        <v>4696.0816000000004</v>
      </c>
      <c r="M815">
        <v>5460.56</v>
      </c>
      <c r="N815">
        <v>299.88</v>
      </c>
      <c r="O815">
        <v>257.89679999999998</v>
      </c>
      <c r="P815">
        <v>299.88</v>
      </c>
      <c r="Q815">
        <v>5.4917444364680539E-2</v>
      </c>
      <c r="R815">
        <v>10</v>
      </c>
      <c r="S815">
        <v>2025</v>
      </c>
      <c r="T815">
        <v>12</v>
      </c>
      <c r="U815">
        <v>2025</v>
      </c>
      <c r="V815">
        <v>46057</v>
      </c>
      <c r="W815" t="s">
        <v>164</v>
      </c>
      <c r="X815">
        <v>2026</v>
      </c>
      <c r="Y815" t="str">
        <f t="shared" si="60"/>
        <v>Madrid</v>
      </c>
      <c r="Z815" t="str">
        <f t="shared" si="61"/>
        <v>Retail</v>
      </c>
      <c r="AA815" s="1">
        <f t="shared" si="62"/>
        <v>7.0000000000000007E-2</v>
      </c>
      <c r="AB815">
        <f t="shared" si="63"/>
        <v>239.84402399999999</v>
      </c>
      <c r="AC815" s="18">
        <f t="shared" si="64"/>
        <v>45733</v>
      </c>
    </row>
    <row r="816" spans="1:29">
      <c r="A816" t="s">
        <v>176</v>
      </c>
      <c r="B816">
        <v>779</v>
      </c>
      <c r="C816">
        <v>0</v>
      </c>
      <c r="D816" s="18">
        <v>45944</v>
      </c>
      <c r="E816" s="18">
        <v>46108</v>
      </c>
      <c r="F816" s="18">
        <v>46117</v>
      </c>
      <c r="G816" t="s">
        <v>51</v>
      </c>
      <c r="H816">
        <v>42</v>
      </c>
      <c r="J816">
        <v>88656.25</v>
      </c>
      <c r="K816" t="s">
        <v>131</v>
      </c>
      <c r="L816">
        <v>76244.375</v>
      </c>
      <c r="M816">
        <v>88656.25</v>
      </c>
      <c r="N816">
        <v>7170.16</v>
      </c>
      <c r="O816">
        <v>6166.3375999999998</v>
      </c>
      <c r="P816">
        <v>7170.16</v>
      </c>
      <c r="Q816">
        <v>8.0875967571378216E-2</v>
      </c>
      <c r="R816">
        <v>10</v>
      </c>
      <c r="S816">
        <v>2025</v>
      </c>
      <c r="T816">
        <v>3</v>
      </c>
      <c r="U816">
        <v>2026</v>
      </c>
      <c r="V816">
        <v>46162</v>
      </c>
      <c r="W816" t="s">
        <v>172</v>
      </c>
      <c r="X816">
        <v>2026</v>
      </c>
      <c r="Y816" t="str">
        <f t="shared" si="60"/>
        <v>México</v>
      </c>
      <c r="Z816" t="str">
        <f t="shared" si="61"/>
        <v>Retail</v>
      </c>
      <c r="AA816" s="1">
        <f t="shared" si="62"/>
        <v>0</v>
      </c>
      <c r="AB816">
        <f t="shared" si="63"/>
        <v>6166.3375999999998</v>
      </c>
      <c r="AC816" s="18">
        <f t="shared" si="64"/>
        <v>45552</v>
      </c>
    </row>
    <row r="817" spans="1:29">
      <c r="A817" t="s">
        <v>176</v>
      </c>
      <c r="B817">
        <v>780</v>
      </c>
      <c r="C817">
        <v>0</v>
      </c>
      <c r="D817" s="18">
        <v>45944</v>
      </c>
      <c r="E817" s="18">
        <v>45973</v>
      </c>
      <c r="F817" s="18">
        <v>45979</v>
      </c>
      <c r="G817" t="s">
        <v>49</v>
      </c>
      <c r="H817">
        <v>42</v>
      </c>
      <c r="J817">
        <v>7927.78</v>
      </c>
      <c r="K817" t="s">
        <v>131</v>
      </c>
      <c r="L817">
        <v>6817.8908000000001</v>
      </c>
      <c r="M817">
        <v>7927.78</v>
      </c>
      <c r="N817">
        <v>521.4</v>
      </c>
      <c r="O817">
        <v>448.404</v>
      </c>
      <c r="P817">
        <v>521.4</v>
      </c>
      <c r="Q817">
        <v>6.5768727184659509E-2</v>
      </c>
      <c r="R817">
        <v>10</v>
      </c>
      <c r="S817">
        <v>2025</v>
      </c>
      <c r="T817">
        <v>11</v>
      </c>
      <c r="U817">
        <v>2025</v>
      </c>
      <c r="V817">
        <v>46024</v>
      </c>
      <c r="W817" t="s">
        <v>157</v>
      </c>
      <c r="X817">
        <v>2026</v>
      </c>
      <c r="Y817" t="str">
        <f t="shared" si="60"/>
        <v>México</v>
      </c>
      <c r="Z817" t="str">
        <f t="shared" si="61"/>
        <v>Retail</v>
      </c>
      <c r="AA817" s="1">
        <f t="shared" si="62"/>
        <v>0</v>
      </c>
      <c r="AB817">
        <f t="shared" si="63"/>
        <v>448.404</v>
      </c>
      <c r="AC817" s="18">
        <f t="shared" si="64"/>
        <v>45552</v>
      </c>
    </row>
    <row r="818" spans="1:29">
      <c r="A818" t="s">
        <v>176</v>
      </c>
      <c r="B818">
        <v>781</v>
      </c>
      <c r="C818">
        <v>0</v>
      </c>
      <c r="D818" s="18">
        <v>45945</v>
      </c>
      <c r="E818" s="18">
        <v>45925</v>
      </c>
      <c r="F818" s="18">
        <v>45939</v>
      </c>
      <c r="G818" t="s">
        <v>39</v>
      </c>
      <c r="H818">
        <v>42</v>
      </c>
      <c r="J818">
        <v>8424</v>
      </c>
      <c r="K818" t="s">
        <v>131</v>
      </c>
      <c r="L818">
        <v>7244.64</v>
      </c>
      <c r="M818">
        <v>8424</v>
      </c>
      <c r="N818">
        <v>649.57000000000005</v>
      </c>
      <c r="O818">
        <v>558.63020000000006</v>
      </c>
      <c r="P818">
        <v>649.57000000000005</v>
      </c>
      <c r="Q818">
        <v>7.7109449192782537E-2</v>
      </c>
      <c r="R818">
        <v>10</v>
      </c>
      <c r="S818">
        <v>2025</v>
      </c>
      <c r="T818">
        <v>9</v>
      </c>
      <c r="U818">
        <v>2025</v>
      </c>
      <c r="V818">
        <v>45984</v>
      </c>
      <c r="W818" t="s">
        <v>159</v>
      </c>
      <c r="X818">
        <v>2025</v>
      </c>
      <c r="Y818" t="str">
        <f t="shared" si="60"/>
        <v>México</v>
      </c>
      <c r="Z818" t="str">
        <f t="shared" si="61"/>
        <v>IC</v>
      </c>
      <c r="AA818" s="1">
        <f t="shared" si="62"/>
        <v>0.5</v>
      </c>
      <c r="AB818">
        <f t="shared" si="63"/>
        <v>279.31510000000003</v>
      </c>
      <c r="AC818" s="18">
        <f t="shared" si="64"/>
        <v>45677</v>
      </c>
    </row>
    <row r="819" spans="1:29">
      <c r="A819" t="s">
        <v>176</v>
      </c>
      <c r="B819">
        <v>782</v>
      </c>
      <c r="C819">
        <v>0</v>
      </c>
      <c r="D819" s="18">
        <v>45945</v>
      </c>
      <c r="E819" s="18">
        <v>46015</v>
      </c>
      <c r="F819" s="18">
        <v>46050</v>
      </c>
      <c r="G819" t="s">
        <v>43</v>
      </c>
      <c r="H819">
        <v>42</v>
      </c>
      <c r="J819">
        <v>36398.239999999998</v>
      </c>
      <c r="K819" t="s">
        <v>131</v>
      </c>
      <c r="L819">
        <v>31302.486399999998</v>
      </c>
      <c r="M819">
        <v>36398.239999999998</v>
      </c>
      <c r="N819">
        <v>3459.46</v>
      </c>
      <c r="O819">
        <v>2975.1356000000001</v>
      </c>
      <c r="P819">
        <v>3459.46</v>
      </c>
      <c r="Q819">
        <v>9.5044705458285902E-2</v>
      </c>
      <c r="R819">
        <v>10</v>
      </c>
      <c r="S819">
        <v>2025</v>
      </c>
      <c r="T819">
        <v>12</v>
      </c>
      <c r="U819">
        <v>2025</v>
      </c>
      <c r="V819">
        <v>46095</v>
      </c>
      <c r="W819" t="s">
        <v>150</v>
      </c>
      <c r="X819">
        <v>2026</v>
      </c>
      <c r="Y819" t="str">
        <f t="shared" si="60"/>
        <v>México</v>
      </c>
      <c r="Z819" t="str">
        <f t="shared" si="61"/>
        <v>IC</v>
      </c>
      <c r="AA819" s="1">
        <f t="shared" si="62"/>
        <v>0.5</v>
      </c>
      <c r="AB819">
        <f t="shared" si="63"/>
        <v>1487.5678</v>
      </c>
      <c r="AC819" s="18">
        <f t="shared" si="64"/>
        <v>45624</v>
      </c>
    </row>
    <row r="820" spans="1:29">
      <c r="A820" t="s">
        <v>176</v>
      </c>
      <c r="B820">
        <v>783</v>
      </c>
      <c r="C820">
        <v>0</v>
      </c>
      <c r="D820" s="18">
        <v>45946</v>
      </c>
      <c r="E820" s="18">
        <v>45968</v>
      </c>
      <c r="F820" s="18">
        <v>45976</v>
      </c>
      <c r="G820" t="s">
        <v>52</v>
      </c>
      <c r="H820">
        <v>42</v>
      </c>
      <c r="I820" t="s">
        <v>177</v>
      </c>
      <c r="J820">
        <v>3925</v>
      </c>
      <c r="K820" t="s">
        <v>205</v>
      </c>
      <c r="L820">
        <v>4513.75</v>
      </c>
      <c r="M820">
        <v>5259.5</v>
      </c>
      <c r="N820">
        <v>327.08</v>
      </c>
      <c r="O820">
        <v>376.14199999999994</v>
      </c>
      <c r="P820">
        <v>438.28719999999998</v>
      </c>
      <c r="Q820">
        <v>8.3332484076433108E-2</v>
      </c>
      <c r="R820">
        <v>10</v>
      </c>
      <c r="S820">
        <v>2025</v>
      </c>
      <c r="T820">
        <v>11</v>
      </c>
      <c r="U820">
        <v>2025</v>
      </c>
      <c r="V820">
        <v>46021</v>
      </c>
      <c r="W820" t="s">
        <v>132</v>
      </c>
      <c r="X820">
        <v>2025</v>
      </c>
      <c r="Y820" t="str">
        <f t="shared" si="60"/>
        <v>México</v>
      </c>
      <c r="Z820" t="str">
        <f t="shared" si="61"/>
        <v>Retail</v>
      </c>
      <c r="AA820" s="1">
        <f t="shared" si="62"/>
        <v>0</v>
      </c>
      <c r="AB820">
        <f t="shared" si="63"/>
        <v>376.14199999999994</v>
      </c>
      <c r="AC820" s="18">
        <f t="shared" si="64"/>
        <v>45845</v>
      </c>
    </row>
    <row r="821" spans="1:29">
      <c r="A821" t="s">
        <v>176</v>
      </c>
      <c r="B821">
        <v>784</v>
      </c>
      <c r="C821">
        <v>0</v>
      </c>
      <c r="D821" s="18">
        <v>45946</v>
      </c>
      <c r="E821" s="18">
        <v>45953</v>
      </c>
      <c r="F821" s="18">
        <v>45956</v>
      </c>
      <c r="G821" t="s">
        <v>29</v>
      </c>
      <c r="H821">
        <v>42</v>
      </c>
      <c r="I821" t="s">
        <v>149</v>
      </c>
      <c r="J821">
        <v>1483.59</v>
      </c>
      <c r="K821" t="s">
        <v>151</v>
      </c>
      <c r="L821">
        <v>1483.59</v>
      </c>
      <c r="M821">
        <v>1720.9643999999998</v>
      </c>
      <c r="N821">
        <v>70</v>
      </c>
      <c r="O821">
        <v>70</v>
      </c>
      <c r="P821">
        <v>81.199999999999989</v>
      </c>
      <c r="Q821">
        <v>4.718284701298877E-2</v>
      </c>
      <c r="R821">
        <v>10</v>
      </c>
      <c r="S821">
        <v>2025</v>
      </c>
      <c r="T821">
        <v>10</v>
      </c>
      <c r="U821">
        <v>2025</v>
      </c>
      <c r="V821">
        <v>46001</v>
      </c>
      <c r="W821" t="s">
        <v>132</v>
      </c>
      <c r="X821">
        <v>2025</v>
      </c>
      <c r="Y821" t="str">
        <f t="shared" si="60"/>
        <v>Madrid</v>
      </c>
      <c r="Z821" t="str">
        <f t="shared" si="61"/>
        <v>Retail</v>
      </c>
      <c r="AA821" s="1">
        <f t="shared" si="62"/>
        <v>7.0000000000000007E-2</v>
      </c>
      <c r="AB821">
        <f t="shared" si="63"/>
        <v>65.099999999999994</v>
      </c>
      <c r="AC821" s="18">
        <f t="shared" si="64"/>
        <v>45733</v>
      </c>
    </row>
    <row r="822" spans="1:29">
      <c r="A822" t="s">
        <v>176</v>
      </c>
      <c r="B822">
        <v>785</v>
      </c>
      <c r="C822">
        <v>0</v>
      </c>
      <c r="D822" s="18">
        <v>45946</v>
      </c>
      <c r="E822" s="18">
        <v>45947</v>
      </c>
      <c r="F822" s="18">
        <v>45951</v>
      </c>
      <c r="G822" t="s">
        <v>27</v>
      </c>
      <c r="H822">
        <v>42</v>
      </c>
      <c r="I822" t="s">
        <v>166</v>
      </c>
      <c r="J822">
        <v>17118</v>
      </c>
      <c r="K822" t="s">
        <v>131</v>
      </c>
      <c r="L822">
        <v>14721.48</v>
      </c>
      <c r="M822">
        <v>17118</v>
      </c>
      <c r="N822">
        <v>4559</v>
      </c>
      <c r="O822">
        <v>3920.74</v>
      </c>
      <c r="P822">
        <v>4559</v>
      </c>
      <c r="Q822">
        <v>0.26632784203762122</v>
      </c>
      <c r="R822">
        <v>10</v>
      </c>
      <c r="S822">
        <v>2025</v>
      </c>
      <c r="T822">
        <v>10</v>
      </c>
      <c r="U822">
        <v>2025</v>
      </c>
      <c r="V822">
        <v>45996</v>
      </c>
      <c r="W822" t="s">
        <v>132</v>
      </c>
      <c r="X822">
        <v>2025</v>
      </c>
      <c r="Y822" t="str">
        <f t="shared" si="60"/>
        <v>Madrid</v>
      </c>
      <c r="Z822" t="str">
        <f t="shared" si="61"/>
        <v>Retail</v>
      </c>
      <c r="AA822" s="1">
        <f t="shared" si="62"/>
        <v>7.0000000000000007E-2</v>
      </c>
      <c r="AB822">
        <f t="shared" si="63"/>
        <v>3646.2882</v>
      </c>
      <c r="AC822" s="18">
        <f t="shared" si="64"/>
        <v>45810</v>
      </c>
    </row>
    <row r="823" spans="1:29">
      <c r="A823" t="s">
        <v>176</v>
      </c>
      <c r="B823">
        <v>786</v>
      </c>
      <c r="C823">
        <v>0</v>
      </c>
      <c r="D823" s="18">
        <v>45947</v>
      </c>
      <c r="E823" s="18">
        <v>45982</v>
      </c>
      <c r="F823" s="18">
        <v>45991</v>
      </c>
      <c r="G823" t="s">
        <v>52</v>
      </c>
      <c r="H823">
        <v>42</v>
      </c>
      <c r="I823" t="s">
        <v>177</v>
      </c>
      <c r="J823">
        <v>59243</v>
      </c>
      <c r="K823" t="s">
        <v>151</v>
      </c>
      <c r="L823">
        <v>59243</v>
      </c>
      <c r="M823">
        <v>68721.87999999999</v>
      </c>
      <c r="N823">
        <v>8080.58</v>
      </c>
      <c r="O823">
        <v>8080.58</v>
      </c>
      <c r="P823">
        <v>9373.4727999999996</v>
      </c>
      <c r="Q823">
        <v>0.13639721148490117</v>
      </c>
      <c r="R823">
        <v>10</v>
      </c>
      <c r="S823">
        <v>2025</v>
      </c>
      <c r="T823">
        <v>11</v>
      </c>
      <c r="U823">
        <v>2025</v>
      </c>
      <c r="V823">
        <v>46036</v>
      </c>
      <c r="W823" t="s">
        <v>157</v>
      </c>
      <c r="X823">
        <v>2026</v>
      </c>
      <c r="Y823" t="str">
        <f t="shared" si="60"/>
        <v>México</v>
      </c>
      <c r="Z823" t="str">
        <f t="shared" si="61"/>
        <v>Retail</v>
      </c>
      <c r="AA823" s="1">
        <f t="shared" si="62"/>
        <v>0</v>
      </c>
      <c r="AB823">
        <f t="shared" si="63"/>
        <v>8080.58</v>
      </c>
      <c r="AC823" s="18">
        <f t="shared" si="64"/>
        <v>45845</v>
      </c>
    </row>
    <row r="824" spans="1:29">
      <c r="A824" t="s">
        <v>176</v>
      </c>
      <c r="B824">
        <v>787</v>
      </c>
      <c r="C824">
        <v>0</v>
      </c>
      <c r="D824" s="18">
        <v>45947</v>
      </c>
      <c r="E824" s="18">
        <v>45964</v>
      </c>
      <c r="F824" s="18">
        <v>45970</v>
      </c>
      <c r="G824" t="s">
        <v>24</v>
      </c>
      <c r="H824">
        <v>42</v>
      </c>
      <c r="I824" t="s">
        <v>158</v>
      </c>
      <c r="J824">
        <v>9224.8799999999992</v>
      </c>
      <c r="K824" t="s">
        <v>131</v>
      </c>
      <c r="L824">
        <v>7933.3967999999995</v>
      </c>
      <c r="M824">
        <v>9224.8799999999992</v>
      </c>
      <c r="N824">
        <v>0</v>
      </c>
      <c r="O824">
        <v>0</v>
      </c>
      <c r="P824">
        <v>0</v>
      </c>
      <c r="Q824">
        <v>0</v>
      </c>
      <c r="R824">
        <v>10</v>
      </c>
      <c r="S824">
        <v>2025</v>
      </c>
      <c r="T824">
        <v>11</v>
      </c>
      <c r="U824">
        <v>2025</v>
      </c>
      <c r="V824">
        <v>46015</v>
      </c>
      <c r="W824" t="s">
        <v>132</v>
      </c>
      <c r="X824">
        <v>2025</v>
      </c>
      <c r="Y824" t="str">
        <f t="shared" si="60"/>
        <v>Madrid</v>
      </c>
      <c r="Z824" t="str">
        <f t="shared" si="61"/>
        <v>Retail</v>
      </c>
      <c r="AA824" s="1">
        <f t="shared" si="62"/>
        <v>7.0000000000000007E-2</v>
      </c>
      <c r="AB824">
        <f t="shared" si="63"/>
        <v>0</v>
      </c>
      <c r="AC824" s="18">
        <f t="shared" si="64"/>
        <v>45733</v>
      </c>
    </row>
    <row r="825" spans="1:29">
      <c r="A825" t="s">
        <v>176</v>
      </c>
      <c r="B825">
        <v>788</v>
      </c>
      <c r="C825">
        <v>0</v>
      </c>
      <c r="D825" s="18">
        <v>45947</v>
      </c>
      <c r="E825" s="18">
        <v>45972</v>
      </c>
      <c r="F825" s="18" t="s">
        <v>190</v>
      </c>
      <c r="G825" t="s">
        <v>44</v>
      </c>
      <c r="H825">
        <v>42</v>
      </c>
      <c r="J825">
        <v>1950</v>
      </c>
      <c r="K825" t="s">
        <v>131</v>
      </c>
      <c r="L825">
        <v>1677</v>
      </c>
      <c r="M825">
        <v>1950</v>
      </c>
      <c r="N825">
        <v>217.5</v>
      </c>
      <c r="O825">
        <v>187.04999999999998</v>
      </c>
      <c r="P825">
        <v>217.5</v>
      </c>
      <c r="Q825">
        <v>0.11153846153846153</v>
      </c>
      <c r="R825">
        <v>10</v>
      </c>
      <c r="S825">
        <v>2025</v>
      </c>
      <c r="T825">
        <v>11</v>
      </c>
      <c r="U825">
        <v>2025</v>
      </c>
      <c r="V825" t="e">
        <v>#VALUE!</v>
      </c>
      <c r="W825" t="e">
        <v>#VALUE!</v>
      </c>
      <c r="X825" t="e">
        <v>#VALUE!</v>
      </c>
      <c r="Y825" t="str">
        <f t="shared" si="60"/>
        <v>México</v>
      </c>
      <c r="Z825" t="str">
        <f t="shared" si="61"/>
        <v>IC</v>
      </c>
      <c r="AA825" s="1">
        <f t="shared" si="62"/>
        <v>0.5</v>
      </c>
      <c r="AB825">
        <f t="shared" si="63"/>
        <v>93.524999999999991</v>
      </c>
      <c r="AC825" s="18">
        <f t="shared" si="64"/>
        <v>45677</v>
      </c>
    </row>
    <row r="826" spans="1:29">
      <c r="A826" t="s">
        <v>176</v>
      </c>
      <c r="B826">
        <v>789</v>
      </c>
      <c r="C826">
        <v>0</v>
      </c>
      <c r="D826" s="18">
        <v>45948</v>
      </c>
      <c r="E826" s="18">
        <v>46116</v>
      </c>
      <c r="F826" s="18">
        <v>46158</v>
      </c>
      <c r="G826" t="s">
        <v>37</v>
      </c>
      <c r="H826">
        <v>42</v>
      </c>
      <c r="J826">
        <v>62668.97</v>
      </c>
      <c r="K826" t="s">
        <v>151</v>
      </c>
      <c r="L826">
        <v>62668.97</v>
      </c>
      <c r="M826">
        <v>72696.0052</v>
      </c>
      <c r="N826">
        <v>5291.07</v>
      </c>
      <c r="O826">
        <v>5291.07</v>
      </c>
      <c r="P826">
        <v>6137.6411999999991</v>
      </c>
      <c r="Q826">
        <v>8.4428864875232504E-2</v>
      </c>
      <c r="R826">
        <v>10</v>
      </c>
      <c r="S826">
        <v>2025</v>
      </c>
      <c r="T826">
        <v>4</v>
      </c>
      <c r="U826">
        <v>2026</v>
      </c>
      <c r="V826">
        <v>46203</v>
      </c>
      <c r="W826" t="s">
        <v>152</v>
      </c>
      <c r="X826">
        <v>2026</v>
      </c>
      <c r="Y826" t="str">
        <f t="shared" si="60"/>
        <v>México</v>
      </c>
      <c r="Z826" t="str">
        <f t="shared" si="61"/>
        <v>IC</v>
      </c>
      <c r="AA826" s="1">
        <f t="shared" si="62"/>
        <v>0.6</v>
      </c>
      <c r="AB826">
        <f t="shared" si="63"/>
        <v>2116.4279999999999</v>
      </c>
      <c r="AC826" s="18">
        <f t="shared" si="64"/>
        <v>45807</v>
      </c>
    </row>
    <row r="827" spans="1:29">
      <c r="A827" t="s">
        <v>176</v>
      </c>
      <c r="B827">
        <v>790</v>
      </c>
      <c r="C827">
        <v>0</v>
      </c>
      <c r="D827" s="18">
        <v>45950</v>
      </c>
      <c r="E827" s="18">
        <v>46013</v>
      </c>
      <c r="F827" s="18">
        <v>46022</v>
      </c>
      <c r="G827" t="s">
        <v>29</v>
      </c>
      <c r="H827">
        <v>43</v>
      </c>
      <c r="I827" t="s">
        <v>206</v>
      </c>
      <c r="J827">
        <v>16376.31</v>
      </c>
      <c r="K827" t="s">
        <v>131</v>
      </c>
      <c r="L827">
        <v>14083.6266</v>
      </c>
      <c r="M827">
        <v>16376.31</v>
      </c>
      <c r="N827">
        <v>0</v>
      </c>
      <c r="O827">
        <v>0</v>
      </c>
      <c r="P827">
        <v>0</v>
      </c>
      <c r="Q827">
        <v>0</v>
      </c>
      <c r="R827">
        <v>10</v>
      </c>
      <c r="S827">
        <v>2025</v>
      </c>
      <c r="T827">
        <v>12</v>
      </c>
      <c r="U827">
        <v>2025</v>
      </c>
      <c r="V827">
        <v>46067</v>
      </c>
      <c r="W827" t="s">
        <v>164</v>
      </c>
      <c r="X827">
        <v>2026</v>
      </c>
      <c r="Y827" t="str">
        <f t="shared" si="60"/>
        <v>Madrid</v>
      </c>
      <c r="Z827" t="str">
        <f t="shared" si="61"/>
        <v>Retail</v>
      </c>
      <c r="AA827" s="1">
        <f t="shared" si="62"/>
        <v>7.0000000000000007E-2</v>
      </c>
      <c r="AB827">
        <f t="shared" si="63"/>
        <v>0</v>
      </c>
      <c r="AC827" s="18">
        <f t="shared" si="64"/>
        <v>45733</v>
      </c>
    </row>
    <row r="828" spans="1:29">
      <c r="A828" t="s">
        <v>176</v>
      </c>
      <c r="B828">
        <v>791</v>
      </c>
      <c r="C828">
        <v>0</v>
      </c>
      <c r="D828" s="18">
        <v>45951</v>
      </c>
      <c r="E828" s="18">
        <v>45957</v>
      </c>
      <c r="F828" s="18">
        <v>45962</v>
      </c>
      <c r="G828" t="s">
        <v>49</v>
      </c>
      <c r="H828">
        <v>43</v>
      </c>
      <c r="I828" t="s">
        <v>177</v>
      </c>
      <c r="J828">
        <v>2042.72</v>
      </c>
      <c r="K828" t="s">
        <v>151</v>
      </c>
      <c r="L828">
        <v>2042.72</v>
      </c>
      <c r="M828">
        <v>2369.5551999999998</v>
      </c>
      <c r="N828">
        <v>189.1</v>
      </c>
      <c r="O828">
        <v>189.1</v>
      </c>
      <c r="P828">
        <v>219.35599999999997</v>
      </c>
      <c r="Q828">
        <v>9.2572648233727572E-2</v>
      </c>
      <c r="R828">
        <v>10</v>
      </c>
      <c r="S828">
        <v>2025</v>
      </c>
      <c r="T828">
        <v>10</v>
      </c>
      <c r="U828">
        <v>2025</v>
      </c>
      <c r="V828">
        <v>46007</v>
      </c>
      <c r="W828" t="s">
        <v>132</v>
      </c>
      <c r="X828">
        <v>2025</v>
      </c>
      <c r="Y828" t="str">
        <f t="shared" si="60"/>
        <v>México</v>
      </c>
      <c r="Z828" t="str">
        <f t="shared" si="61"/>
        <v>Retail</v>
      </c>
      <c r="AA828" s="1">
        <f t="shared" si="62"/>
        <v>0</v>
      </c>
      <c r="AB828">
        <f t="shared" si="63"/>
        <v>189.1</v>
      </c>
      <c r="AC828" s="18">
        <f t="shared" si="64"/>
        <v>45552</v>
      </c>
    </row>
    <row r="829" spans="1:29">
      <c r="A829" t="s">
        <v>176</v>
      </c>
      <c r="B829">
        <v>792</v>
      </c>
      <c r="C829">
        <v>0</v>
      </c>
      <c r="D829" s="18">
        <v>45951</v>
      </c>
      <c r="E829" s="18">
        <v>45952</v>
      </c>
      <c r="F829" s="18">
        <v>45953</v>
      </c>
      <c r="G829" t="s">
        <v>35</v>
      </c>
      <c r="H829">
        <v>43</v>
      </c>
      <c r="J829">
        <v>930</v>
      </c>
      <c r="K829" t="s">
        <v>205</v>
      </c>
      <c r="L829">
        <v>1069.5</v>
      </c>
      <c r="M829">
        <v>1246.2</v>
      </c>
      <c r="N829">
        <v>72.849999999999994</v>
      </c>
      <c r="O829">
        <v>83.777499999999989</v>
      </c>
      <c r="P829">
        <v>97.619</v>
      </c>
      <c r="Q829">
        <v>7.8333333333333324E-2</v>
      </c>
      <c r="R829">
        <v>10</v>
      </c>
      <c r="S829">
        <v>2025</v>
      </c>
      <c r="T829">
        <v>10</v>
      </c>
      <c r="U829">
        <v>2025</v>
      </c>
      <c r="V829">
        <v>45998</v>
      </c>
      <c r="W829" t="s">
        <v>132</v>
      </c>
      <c r="X829">
        <v>2025</v>
      </c>
      <c r="Y829" t="str">
        <f t="shared" si="60"/>
        <v>México</v>
      </c>
      <c r="Z829" t="str">
        <f t="shared" si="61"/>
        <v>IC</v>
      </c>
      <c r="AA829" s="1">
        <f t="shared" si="62"/>
        <v>0.5</v>
      </c>
      <c r="AB829">
        <f t="shared" si="63"/>
        <v>41.888749999999995</v>
      </c>
      <c r="AC829" s="18">
        <f t="shared" si="64"/>
        <v>45665</v>
      </c>
    </row>
    <row r="830" spans="1:29">
      <c r="A830" t="s">
        <v>176</v>
      </c>
      <c r="B830">
        <v>793</v>
      </c>
      <c r="C830">
        <v>0</v>
      </c>
      <c r="D830" s="18">
        <v>45952</v>
      </c>
      <c r="E830" s="18">
        <v>46140</v>
      </c>
      <c r="F830" s="18">
        <v>46147</v>
      </c>
      <c r="G830" t="s">
        <v>52</v>
      </c>
      <c r="H830">
        <v>43</v>
      </c>
      <c r="I830" t="s">
        <v>177</v>
      </c>
      <c r="J830">
        <v>4474</v>
      </c>
      <c r="K830" t="s">
        <v>151</v>
      </c>
      <c r="L830">
        <v>4474</v>
      </c>
      <c r="M830">
        <v>5189.8399999999992</v>
      </c>
      <c r="N830">
        <v>0</v>
      </c>
      <c r="O830">
        <v>0</v>
      </c>
      <c r="P830">
        <v>0</v>
      </c>
      <c r="Q830">
        <v>0</v>
      </c>
      <c r="R830">
        <v>10</v>
      </c>
      <c r="S830">
        <v>2025</v>
      </c>
      <c r="T830">
        <v>4</v>
      </c>
      <c r="U830">
        <v>2026</v>
      </c>
      <c r="V830">
        <v>46192</v>
      </c>
      <c r="W830" t="s">
        <v>152</v>
      </c>
      <c r="X830">
        <v>2026</v>
      </c>
      <c r="Y830" t="str">
        <f t="shared" si="60"/>
        <v>México</v>
      </c>
      <c r="Z830" t="str">
        <f t="shared" si="61"/>
        <v>Retail</v>
      </c>
      <c r="AA830" s="1">
        <f t="shared" si="62"/>
        <v>0</v>
      </c>
      <c r="AB830">
        <f t="shared" si="63"/>
        <v>0</v>
      </c>
      <c r="AC830" s="18">
        <f t="shared" si="64"/>
        <v>45845</v>
      </c>
    </row>
    <row r="831" spans="1:29">
      <c r="A831" t="s">
        <v>176</v>
      </c>
      <c r="B831">
        <v>794</v>
      </c>
      <c r="C831">
        <v>0</v>
      </c>
      <c r="D831" s="18">
        <v>45953</v>
      </c>
      <c r="E831" s="18">
        <v>46027</v>
      </c>
      <c r="F831" s="18">
        <v>46033</v>
      </c>
      <c r="G831" t="s">
        <v>47</v>
      </c>
      <c r="H831">
        <v>43</v>
      </c>
      <c r="J831">
        <v>145475.42000000001</v>
      </c>
      <c r="K831" t="s">
        <v>131</v>
      </c>
      <c r="L831">
        <v>125108.86120000001</v>
      </c>
      <c r="M831">
        <v>145475.42000000001</v>
      </c>
      <c r="N831">
        <v>13061.88</v>
      </c>
      <c r="O831">
        <v>11233.216799999998</v>
      </c>
      <c r="P831">
        <v>13061.88</v>
      </c>
      <c r="Q831">
        <v>8.9787539365756744E-2</v>
      </c>
      <c r="R831">
        <v>10</v>
      </c>
      <c r="S831">
        <v>2025</v>
      </c>
      <c r="T831">
        <v>1</v>
      </c>
      <c r="U831">
        <v>2026</v>
      </c>
      <c r="V831">
        <v>46078</v>
      </c>
      <c r="W831" t="s">
        <v>164</v>
      </c>
      <c r="X831">
        <v>2026</v>
      </c>
      <c r="Y831" t="str">
        <f t="shared" si="60"/>
        <v>México</v>
      </c>
      <c r="Z831" t="str">
        <f t="shared" si="61"/>
        <v>IC</v>
      </c>
      <c r="AA831" s="1">
        <f t="shared" si="62"/>
        <v>0.65</v>
      </c>
      <c r="AB831">
        <f t="shared" si="63"/>
        <v>3931.6258799999996</v>
      </c>
      <c r="AC831" s="18">
        <f t="shared" si="64"/>
        <v>45852</v>
      </c>
    </row>
    <row r="832" spans="1:29">
      <c r="A832" t="s">
        <v>176</v>
      </c>
      <c r="B832">
        <v>795</v>
      </c>
      <c r="C832">
        <v>0</v>
      </c>
      <c r="D832" s="18">
        <v>45953</v>
      </c>
      <c r="E832" s="18">
        <v>45958</v>
      </c>
      <c r="F832" s="18">
        <v>45961</v>
      </c>
      <c r="G832" t="s">
        <v>51</v>
      </c>
      <c r="H832">
        <v>43</v>
      </c>
      <c r="J832">
        <v>11980.26</v>
      </c>
      <c r="K832" t="s">
        <v>131</v>
      </c>
      <c r="L832">
        <v>10303.0236</v>
      </c>
      <c r="M832">
        <v>11980.26</v>
      </c>
      <c r="N832">
        <v>0</v>
      </c>
      <c r="O832">
        <v>0</v>
      </c>
      <c r="P832">
        <v>0</v>
      </c>
      <c r="Q832">
        <v>0</v>
      </c>
      <c r="R832">
        <v>10</v>
      </c>
      <c r="S832">
        <v>2025</v>
      </c>
      <c r="T832">
        <v>10</v>
      </c>
      <c r="U832">
        <v>2025</v>
      </c>
      <c r="V832">
        <v>46006</v>
      </c>
      <c r="W832" t="s">
        <v>132</v>
      </c>
      <c r="X832">
        <v>2025</v>
      </c>
      <c r="Y832" t="str">
        <f t="shared" si="60"/>
        <v>México</v>
      </c>
      <c r="Z832" t="str">
        <f t="shared" si="61"/>
        <v>Retail</v>
      </c>
      <c r="AA832" s="1">
        <f t="shared" si="62"/>
        <v>0</v>
      </c>
      <c r="AB832">
        <f t="shared" si="63"/>
        <v>0</v>
      </c>
      <c r="AC832" s="18">
        <f t="shared" si="64"/>
        <v>45552</v>
      </c>
    </row>
    <row r="833" spans="1:29">
      <c r="A833" t="s">
        <v>176</v>
      </c>
      <c r="B833">
        <v>796</v>
      </c>
      <c r="C833">
        <v>0</v>
      </c>
      <c r="D833" s="18">
        <v>45954</v>
      </c>
      <c r="E833" s="18">
        <v>46441</v>
      </c>
      <c r="F833" s="18">
        <v>46443</v>
      </c>
      <c r="G833" t="s">
        <v>54</v>
      </c>
      <c r="H833">
        <v>43</v>
      </c>
      <c r="J833">
        <v>40526</v>
      </c>
      <c r="K833" t="s">
        <v>151</v>
      </c>
      <c r="L833">
        <v>40526</v>
      </c>
      <c r="M833">
        <v>47010.159999999996</v>
      </c>
      <c r="N833">
        <v>8201</v>
      </c>
      <c r="O833">
        <v>8201</v>
      </c>
      <c r="P833">
        <v>9513.16</v>
      </c>
      <c r="Q833">
        <v>0.20236391452400929</v>
      </c>
      <c r="R833">
        <v>10</v>
      </c>
      <c r="S833">
        <v>2025</v>
      </c>
      <c r="T833">
        <v>2</v>
      </c>
      <c r="U833">
        <v>2027</v>
      </c>
      <c r="V833">
        <v>46488</v>
      </c>
      <c r="W833" t="s">
        <v>173</v>
      </c>
      <c r="X833">
        <v>2027</v>
      </c>
      <c r="Y833" t="str">
        <f t="shared" si="60"/>
        <v>México</v>
      </c>
      <c r="Z833" t="str">
        <f t="shared" si="61"/>
        <v>Retail</v>
      </c>
      <c r="AA833" s="1">
        <f t="shared" si="62"/>
        <v>0.05</v>
      </c>
      <c r="AB833">
        <f t="shared" si="63"/>
        <v>7790.95</v>
      </c>
      <c r="AC833" s="18">
        <f t="shared" si="64"/>
        <v>45595</v>
      </c>
    </row>
    <row r="834" spans="1:29">
      <c r="A834" t="s">
        <v>176</v>
      </c>
      <c r="B834">
        <v>797</v>
      </c>
      <c r="C834">
        <v>0</v>
      </c>
      <c r="D834" s="18">
        <v>45954</v>
      </c>
      <c r="E834" s="18">
        <v>45972</v>
      </c>
      <c r="F834" s="18">
        <v>46017</v>
      </c>
      <c r="G834" t="s">
        <v>24</v>
      </c>
      <c r="H834">
        <v>43</v>
      </c>
      <c r="I834" t="s">
        <v>177</v>
      </c>
      <c r="J834">
        <v>2383.44</v>
      </c>
      <c r="K834" t="s">
        <v>131</v>
      </c>
      <c r="L834">
        <v>2049.7584000000002</v>
      </c>
      <c r="M834">
        <v>2383.44</v>
      </c>
      <c r="N834">
        <v>28</v>
      </c>
      <c r="O834">
        <v>24.08</v>
      </c>
      <c r="P834">
        <v>28</v>
      </c>
      <c r="Q834">
        <v>1.1747725975900377E-2</v>
      </c>
      <c r="R834">
        <v>10</v>
      </c>
      <c r="S834">
        <v>2025</v>
      </c>
      <c r="T834">
        <v>11</v>
      </c>
      <c r="U834">
        <v>2025</v>
      </c>
      <c r="V834">
        <v>46062</v>
      </c>
      <c r="W834" t="s">
        <v>164</v>
      </c>
      <c r="X834">
        <v>2026</v>
      </c>
      <c r="Y834" t="str">
        <f t="shared" ref="Y834:Y897" si="65">_xlfn.XLOOKUP(G834,AH:AH,AK:AK,"0")</f>
        <v>Madrid</v>
      </c>
      <c r="Z834" t="str">
        <f t="shared" ref="Z834:Z897" si="66">_xlfn.XLOOKUP(G834,AH:AH,AI:AI,"0")</f>
        <v>Retail</v>
      </c>
      <c r="AA834" s="1">
        <f t="shared" ref="AA834:AA897" si="67">_xlfn.XLOOKUP(G834,AH:AH,AJ:AJ,"0")</f>
        <v>7.0000000000000007E-2</v>
      </c>
      <c r="AB834">
        <f t="shared" ref="AB834:AB896" si="68">O834-O834*AA834</f>
        <v>22.394399999999997</v>
      </c>
      <c r="AC834" s="18">
        <f t="shared" ref="AC834:AC897" si="69">_xlfn.XLOOKUP(G834,AH:AH,AL:AL,"0")</f>
        <v>45733</v>
      </c>
    </row>
    <row r="835" spans="1:29">
      <c r="A835" t="s">
        <v>176</v>
      </c>
      <c r="B835">
        <v>798</v>
      </c>
      <c r="C835">
        <v>0</v>
      </c>
      <c r="D835" s="18">
        <v>45957</v>
      </c>
      <c r="E835" s="18">
        <v>45994</v>
      </c>
      <c r="F835" s="18">
        <v>45996</v>
      </c>
      <c r="G835" t="s">
        <v>63</v>
      </c>
      <c r="H835">
        <v>44</v>
      </c>
      <c r="J835">
        <v>5300</v>
      </c>
      <c r="K835" t="s">
        <v>131</v>
      </c>
      <c r="L835">
        <v>4558</v>
      </c>
      <c r="M835">
        <v>5300</v>
      </c>
      <c r="N835">
        <v>576</v>
      </c>
      <c r="O835">
        <v>495.36</v>
      </c>
      <c r="P835">
        <v>576</v>
      </c>
      <c r="Q835">
        <v>0.10867924528301887</v>
      </c>
      <c r="R835">
        <v>10</v>
      </c>
      <c r="S835">
        <v>2025</v>
      </c>
      <c r="T835">
        <v>12</v>
      </c>
      <c r="U835">
        <v>2025</v>
      </c>
      <c r="V835">
        <v>46041</v>
      </c>
      <c r="W835" t="s">
        <v>157</v>
      </c>
      <c r="X835">
        <v>2026</v>
      </c>
      <c r="Y835" t="str">
        <f t="shared" si="65"/>
        <v>México</v>
      </c>
      <c r="Z835" t="str">
        <f t="shared" si="66"/>
        <v>Retail</v>
      </c>
      <c r="AA835" s="1">
        <f t="shared" si="67"/>
        <v>0</v>
      </c>
      <c r="AB835">
        <f t="shared" si="68"/>
        <v>495.36</v>
      </c>
      <c r="AC835" s="18">
        <f t="shared" si="69"/>
        <v>0</v>
      </c>
    </row>
    <row r="836" spans="1:29">
      <c r="A836" t="s">
        <v>176</v>
      </c>
      <c r="B836">
        <v>799</v>
      </c>
      <c r="C836">
        <v>0</v>
      </c>
      <c r="D836" s="18">
        <v>45957</v>
      </c>
      <c r="E836" s="18">
        <v>46018</v>
      </c>
      <c r="F836" s="18">
        <v>46037</v>
      </c>
      <c r="G836" t="s">
        <v>43</v>
      </c>
      <c r="H836">
        <v>44</v>
      </c>
      <c r="J836">
        <v>2233369</v>
      </c>
      <c r="K836" t="s">
        <v>193</v>
      </c>
      <c r="L836">
        <v>12283.529499999999</v>
      </c>
      <c r="M836">
        <v>14293.561600000001</v>
      </c>
      <c r="N836">
        <v>194335</v>
      </c>
      <c r="O836">
        <v>1068.8425</v>
      </c>
      <c r="P836">
        <v>1243.7440000000001</v>
      </c>
      <c r="Q836">
        <v>8.7014282010720131E-2</v>
      </c>
      <c r="R836">
        <v>10</v>
      </c>
      <c r="S836">
        <v>2025</v>
      </c>
      <c r="T836">
        <v>12</v>
      </c>
      <c r="U836">
        <v>2025</v>
      </c>
      <c r="V836">
        <v>46082</v>
      </c>
      <c r="W836" t="s">
        <v>150</v>
      </c>
      <c r="X836">
        <v>2026</v>
      </c>
      <c r="Y836" t="str">
        <f t="shared" si="65"/>
        <v>México</v>
      </c>
      <c r="Z836" t="str">
        <f t="shared" si="66"/>
        <v>IC</v>
      </c>
      <c r="AA836" s="1">
        <f t="shared" si="67"/>
        <v>0.5</v>
      </c>
      <c r="AB836">
        <f t="shared" si="68"/>
        <v>534.42124999999999</v>
      </c>
      <c r="AC836" s="18">
        <f t="shared" si="69"/>
        <v>45624</v>
      </c>
    </row>
    <row r="837" spans="1:29">
      <c r="A837" t="s">
        <v>176</v>
      </c>
      <c r="B837">
        <v>800</v>
      </c>
      <c r="C837">
        <v>0</v>
      </c>
      <c r="D837" s="18">
        <v>45958</v>
      </c>
      <c r="E837" s="18">
        <v>45967</v>
      </c>
      <c r="F837" s="18">
        <v>45976</v>
      </c>
      <c r="G837" t="s">
        <v>47</v>
      </c>
      <c r="H837">
        <v>44</v>
      </c>
      <c r="J837">
        <v>21430.04</v>
      </c>
      <c r="K837" t="s">
        <v>131</v>
      </c>
      <c r="L837">
        <v>18429.8344</v>
      </c>
      <c r="M837">
        <v>21430.04</v>
      </c>
      <c r="N837">
        <v>3464.77</v>
      </c>
      <c r="O837">
        <v>2979.7021999999997</v>
      </c>
      <c r="P837">
        <v>3464.77</v>
      </c>
      <c r="Q837">
        <v>0.16167818632163075</v>
      </c>
      <c r="R837">
        <v>10</v>
      </c>
      <c r="S837">
        <v>2025</v>
      </c>
      <c r="T837">
        <v>11</v>
      </c>
      <c r="U837">
        <v>2025</v>
      </c>
      <c r="V837">
        <v>46021</v>
      </c>
      <c r="W837" t="s">
        <v>132</v>
      </c>
      <c r="X837">
        <v>2025</v>
      </c>
      <c r="Y837" t="str">
        <f t="shared" si="65"/>
        <v>México</v>
      </c>
      <c r="Z837" t="str">
        <f t="shared" si="66"/>
        <v>IC</v>
      </c>
      <c r="AA837" s="1">
        <f t="shared" si="67"/>
        <v>0.65</v>
      </c>
      <c r="AB837">
        <f t="shared" si="68"/>
        <v>1042.8957699999999</v>
      </c>
      <c r="AC837" s="18">
        <f t="shared" si="69"/>
        <v>45852</v>
      </c>
    </row>
    <row r="838" spans="1:29">
      <c r="A838" t="s">
        <v>176</v>
      </c>
      <c r="B838">
        <v>802</v>
      </c>
      <c r="C838">
        <v>1</v>
      </c>
      <c r="D838" s="18">
        <v>45958</v>
      </c>
      <c r="E838" s="18">
        <v>45954</v>
      </c>
      <c r="F838" s="18">
        <v>45956</v>
      </c>
      <c r="G838" t="s">
        <v>27</v>
      </c>
      <c r="H838">
        <v>44</v>
      </c>
      <c r="I838" t="s">
        <v>149</v>
      </c>
      <c r="J838">
        <v>858.4</v>
      </c>
      <c r="K838" t="s">
        <v>131</v>
      </c>
      <c r="L838">
        <v>738.22399999999993</v>
      </c>
      <c r="M838">
        <v>858.4</v>
      </c>
      <c r="N838">
        <v>66.03</v>
      </c>
      <c r="O838">
        <v>56.785800000000002</v>
      </c>
      <c r="P838">
        <v>66.03</v>
      </c>
      <c r="Q838">
        <v>7.6922180801491158E-2</v>
      </c>
      <c r="R838">
        <v>10</v>
      </c>
      <c r="S838">
        <v>2025</v>
      </c>
      <c r="T838">
        <v>10</v>
      </c>
      <c r="U838">
        <v>2025</v>
      </c>
      <c r="V838">
        <v>46001</v>
      </c>
      <c r="W838" t="s">
        <v>132</v>
      </c>
      <c r="X838">
        <v>2025</v>
      </c>
      <c r="Y838" t="str">
        <f t="shared" si="65"/>
        <v>Madrid</v>
      </c>
      <c r="Z838" t="str">
        <f t="shared" si="66"/>
        <v>Retail</v>
      </c>
      <c r="AA838" s="1">
        <f t="shared" si="67"/>
        <v>7.0000000000000007E-2</v>
      </c>
      <c r="AB838">
        <f t="shared" si="68"/>
        <v>52.810794000000001</v>
      </c>
      <c r="AC838" s="18">
        <f t="shared" si="69"/>
        <v>45810</v>
      </c>
    </row>
    <row r="839" spans="1:29">
      <c r="A839" t="s">
        <v>176</v>
      </c>
      <c r="B839">
        <v>803</v>
      </c>
      <c r="C839">
        <v>1</v>
      </c>
      <c r="D839" s="18">
        <v>45958</v>
      </c>
      <c r="E839" s="18">
        <v>45955</v>
      </c>
      <c r="F839" s="18">
        <v>45958</v>
      </c>
      <c r="G839" t="s">
        <v>44</v>
      </c>
      <c r="H839">
        <v>44</v>
      </c>
      <c r="J839">
        <v>10075</v>
      </c>
      <c r="K839" t="s">
        <v>178</v>
      </c>
      <c r="L839">
        <v>483.6</v>
      </c>
      <c r="M839">
        <v>564.20000000000005</v>
      </c>
      <c r="N839">
        <v>782.73</v>
      </c>
      <c r="O839">
        <v>37.571040000000004</v>
      </c>
      <c r="P839">
        <v>43.832880000000003</v>
      </c>
      <c r="Q839">
        <v>7.7690322580645163E-2</v>
      </c>
      <c r="R839">
        <v>10</v>
      </c>
      <c r="S839">
        <v>2025</v>
      </c>
      <c r="T839">
        <v>10</v>
      </c>
      <c r="U839">
        <v>2025</v>
      </c>
      <c r="V839">
        <v>46003</v>
      </c>
      <c r="W839" t="s">
        <v>132</v>
      </c>
      <c r="X839">
        <v>2025</v>
      </c>
      <c r="Y839" t="str">
        <f t="shared" si="65"/>
        <v>México</v>
      </c>
      <c r="Z839" t="str">
        <f t="shared" si="66"/>
        <v>IC</v>
      </c>
      <c r="AA839" s="1">
        <f t="shared" si="67"/>
        <v>0.5</v>
      </c>
      <c r="AB839">
        <f t="shared" si="68"/>
        <v>18.785520000000002</v>
      </c>
      <c r="AC839" s="18">
        <f t="shared" si="69"/>
        <v>45677</v>
      </c>
    </row>
    <row r="840" spans="1:29">
      <c r="A840" t="s">
        <v>176</v>
      </c>
      <c r="B840">
        <v>804</v>
      </c>
      <c r="C840">
        <v>1</v>
      </c>
      <c r="D840" s="18">
        <v>45958</v>
      </c>
      <c r="E840" s="18">
        <v>45967</v>
      </c>
      <c r="F840" s="18">
        <v>45970</v>
      </c>
      <c r="G840" t="s">
        <v>44</v>
      </c>
      <c r="H840">
        <v>44</v>
      </c>
      <c r="J840">
        <v>2095.48</v>
      </c>
      <c r="K840" t="s">
        <v>131</v>
      </c>
      <c r="L840">
        <v>1802.1127999999999</v>
      </c>
      <c r="M840">
        <v>2095.48</v>
      </c>
      <c r="N840">
        <v>422.7</v>
      </c>
      <c r="O840">
        <v>363.52199999999999</v>
      </c>
      <c r="P840">
        <v>422.7</v>
      </c>
      <c r="Q840">
        <v>0.20171989233970261</v>
      </c>
      <c r="R840">
        <v>10</v>
      </c>
      <c r="S840">
        <v>2025</v>
      </c>
      <c r="T840">
        <v>11</v>
      </c>
      <c r="U840">
        <v>2025</v>
      </c>
      <c r="V840">
        <v>46015</v>
      </c>
      <c r="W840" t="s">
        <v>132</v>
      </c>
      <c r="X840">
        <v>2025</v>
      </c>
      <c r="Y840" t="str">
        <f t="shared" si="65"/>
        <v>México</v>
      </c>
      <c r="Z840" t="str">
        <f t="shared" si="66"/>
        <v>IC</v>
      </c>
      <c r="AA840" s="1">
        <f t="shared" si="67"/>
        <v>0.5</v>
      </c>
      <c r="AB840">
        <f t="shared" si="68"/>
        <v>181.761</v>
      </c>
      <c r="AC840" s="18">
        <f t="shared" si="69"/>
        <v>45677</v>
      </c>
    </row>
    <row r="841" spans="1:29">
      <c r="A841" t="s">
        <v>176</v>
      </c>
      <c r="B841">
        <v>805</v>
      </c>
      <c r="C841">
        <v>0</v>
      </c>
      <c r="D841" s="18">
        <v>45958</v>
      </c>
      <c r="E841" s="18">
        <v>45926</v>
      </c>
      <c r="F841" s="18">
        <v>45930</v>
      </c>
      <c r="G841" t="s">
        <v>51</v>
      </c>
      <c r="H841">
        <v>44</v>
      </c>
      <c r="J841">
        <v>1238.3</v>
      </c>
      <c r="K841" t="s">
        <v>131</v>
      </c>
      <c r="L841">
        <v>1064.9379999999999</v>
      </c>
      <c r="M841">
        <v>1238.3</v>
      </c>
      <c r="N841">
        <v>173.36</v>
      </c>
      <c r="O841">
        <v>149.08960000000002</v>
      </c>
      <c r="P841">
        <v>173.36</v>
      </c>
      <c r="Q841">
        <v>0.13999838488250024</v>
      </c>
      <c r="R841">
        <v>10</v>
      </c>
      <c r="S841">
        <v>2025</v>
      </c>
      <c r="T841">
        <v>9</v>
      </c>
      <c r="U841">
        <v>2025</v>
      </c>
      <c r="V841">
        <v>45975</v>
      </c>
      <c r="W841" t="s">
        <v>159</v>
      </c>
      <c r="X841">
        <v>2025</v>
      </c>
      <c r="Y841" t="str">
        <f t="shared" si="65"/>
        <v>México</v>
      </c>
      <c r="Z841" t="str">
        <f t="shared" si="66"/>
        <v>Retail</v>
      </c>
      <c r="AA841" s="1">
        <f t="shared" si="67"/>
        <v>0</v>
      </c>
      <c r="AB841">
        <f t="shared" si="68"/>
        <v>149.08960000000002</v>
      </c>
      <c r="AC841" s="18">
        <f t="shared" si="69"/>
        <v>45552</v>
      </c>
    </row>
    <row r="842" spans="1:29">
      <c r="A842" t="s">
        <v>176</v>
      </c>
      <c r="B842">
        <v>806</v>
      </c>
      <c r="C842">
        <v>0</v>
      </c>
      <c r="D842" s="18">
        <v>45958</v>
      </c>
      <c r="E842" s="18">
        <v>45973</v>
      </c>
      <c r="F842" s="18">
        <v>45978</v>
      </c>
      <c r="G842" t="s">
        <v>38</v>
      </c>
      <c r="H842">
        <v>44</v>
      </c>
      <c r="J842">
        <v>14262</v>
      </c>
      <c r="K842" t="s">
        <v>131</v>
      </c>
      <c r="L842">
        <v>12265.32</v>
      </c>
      <c r="M842">
        <v>14262</v>
      </c>
      <c r="N842">
        <v>1426.2</v>
      </c>
      <c r="O842">
        <v>1226.5319999999999</v>
      </c>
      <c r="P842">
        <v>1426.2</v>
      </c>
      <c r="Q842">
        <v>9.9999999999999992E-2</v>
      </c>
      <c r="R842">
        <v>10</v>
      </c>
      <c r="S842">
        <v>2025</v>
      </c>
      <c r="T842">
        <v>11</v>
      </c>
      <c r="U842">
        <v>2025</v>
      </c>
      <c r="V842">
        <v>46023</v>
      </c>
      <c r="W842" t="s">
        <v>157</v>
      </c>
      <c r="X842">
        <v>2026</v>
      </c>
      <c r="Y842" t="str">
        <f t="shared" si="65"/>
        <v>México</v>
      </c>
      <c r="Z842" t="str">
        <f t="shared" si="66"/>
        <v>IC</v>
      </c>
      <c r="AA842" s="1">
        <f t="shared" si="67"/>
        <v>0.6</v>
      </c>
      <c r="AB842">
        <f t="shared" si="68"/>
        <v>490.61279999999999</v>
      </c>
      <c r="AC842" s="18">
        <f t="shared" si="69"/>
        <v>45740</v>
      </c>
    </row>
    <row r="843" spans="1:29">
      <c r="A843" t="s">
        <v>176</v>
      </c>
      <c r="B843">
        <v>807</v>
      </c>
      <c r="C843">
        <v>0</v>
      </c>
      <c r="D843" s="18">
        <v>45958</v>
      </c>
      <c r="E843" s="18">
        <v>46005</v>
      </c>
      <c r="F843" s="18">
        <v>46017</v>
      </c>
      <c r="G843" t="s">
        <v>38</v>
      </c>
      <c r="H843">
        <v>44</v>
      </c>
      <c r="J843">
        <v>146203.39000000001</v>
      </c>
      <c r="K843" t="s">
        <v>131</v>
      </c>
      <c r="L843">
        <v>125734.91540000001</v>
      </c>
      <c r="M843">
        <v>146203.39000000001</v>
      </c>
      <c r="N843">
        <v>16490</v>
      </c>
      <c r="O843">
        <v>14181.4</v>
      </c>
      <c r="P843">
        <v>16490</v>
      </c>
      <c r="Q843">
        <v>0.112788082410401</v>
      </c>
      <c r="R843">
        <v>10</v>
      </c>
      <c r="S843">
        <v>2025</v>
      </c>
      <c r="T843">
        <v>12</v>
      </c>
      <c r="U843">
        <v>2025</v>
      </c>
      <c r="V843">
        <v>46062</v>
      </c>
      <c r="W843" t="s">
        <v>164</v>
      </c>
      <c r="X843">
        <v>2026</v>
      </c>
      <c r="Y843" t="str">
        <f t="shared" si="65"/>
        <v>México</v>
      </c>
      <c r="Z843" t="str">
        <f t="shared" si="66"/>
        <v>IC</v>
      </c>
      <c r="AA843" s="1">
        <f t="shared" si="67"/>
        <v>0.6</v>
      </c>
      <c r="AB843">
        <f t="shared" si="68"/>
        <v>5672.5599999999995</v>
      </c>
      <c r="AC843" s="18">
        <f t="shared" si="69"/>
        <v>45740</v>
      </c>
    </row>
    <row r="844" spans="1:29">
      <c r="A844" t="s">
        <v>176</v>
      </c>
      <c r="B844">
        <v>808</v>
      </c>
      <c r="C844">
        <v>0</v>
      </c>
      <c r="D844" s="18">
        <v>45959</v>
      </c>
      <c r="E844" s="18">
        <v>46008</v>
      </c>
      <c r="F844" s="18">
        <v>46012</v>
      </c>
      <c r="G844" t="s">
        <v>52</v>
      </c>
      <c r="H844">
        <v>44</v>
      </c>
      <c r="I844" t="s">
        <v>177</v>
      </c>
      <c r="J844">
        <v>37849.53</v>
      </c>
      <c r="K844" t="s">
        <v>151</v>
      </c>
      <c r="L844">
        <v>37849.53</v>
      </c>
      <c r="M844">
        <v>43905.454799999992</v>
      </c>
      <c r="N844">
        <v>4699.47</v>
      </c>
      <c r="O844">
        <v>4699.47</v>
      </c>
      <c r="P844">
        <v>5451.3851999999997</v>
      </c>
      <c r="Q844">
        <v>0.12416191165385675</v>
      </c>
      <c r="R844">
        <v>10</v>
      </c>
      <c r="S844">
        <v>2025</v>
      </c>
      <c r="T844">
        <v>12</v>
      </c>
      <c r="U844">
        <v>2025</v>
      </c>
      <c r="V844">
        <v>46057</v>
      </c>
      <c r="W844" t="s">
        <v>164</v>
      </c>
      <c r="X844">
        <v>2026</v>
      </c>
      <c r="Y844" t="str">
        <f t="shared" si="65"/>
        <v>México</v>
      </c>
      <c r="Z844" t="str">
        <f t="shared" si="66"/>
        <v>Retail</v>
      </c>
      <c r="AA844" s="1">
        <f t="shared" si="67"/>
        <v>0</v>
      </c>
      <c r="AB844">
        <f t="shared" si="68"/>
        <v>4699.47</v>
      </c>
      <c r="AC844" s="18">
        <f t="shared" si="69"/>
        <v>45845</v>
      </c>
    </row>
    <row r="845" spans="1:29">
      <c r="A845" t="s">
        <v>176</v>
      </c>
      <c r="B845">
        <v>809</v>
      </c>
      <c r="C845">
        <v>0</v>
      </c>
      <c r="D845" s="18">
        <v>45959</v>
      </c>
      <c r="E845" s="18">
        <v>46065</v>
      </c>
      <c r="F845" s="18">
        <v>46068</v>
      </c>
      <c r="G845" t="s">
        <v>27</v>
      </c>
      <c r="H845">
        <v>44</v>
      </c>
      <c r="I845" t="s">
        <v>177</v>
      </c>
      <c r="J845">
        <v>174190.5</v>
      </c>
      <c r="K845" t="s">
        <v>178</v>
      </c>
      <c r="L845">
        <v>8361.1440000000002</v>
      </c>
      <c r="M845">
        <v>9754.6679999999997</v>
      </c>
      <c r="N845">
        <v>17419.05</v>
      </c>
      <c r="O845">
        <v>836.11439999999993</v>
      </c>
      <c r="P845">
        <v>975.46680000000003</v>
      </c>
      <c r="Q845">
        <v>9.9999999999999992E-2</v>
      </c>
      <c r="R845">
        <v>10</v>
      </c>
      <c r="S845">
        <v>2025</v>
      </c>
      <c r="T845">
        <v>2</v>
      </c>
      <c r="U845">
        <v>2026</v>
      </c>
      <c r="V845">
        <v>46113</v>
      </c>
      <c r="W845" t="s">
        <v>173</v>
      </c>
      <c r="X845">
        <v>2026</v>
      </c>
      <c r="Y845" t="str">
        <f t="shared" si="65"/>
        <v>Madrid</v>
      </c>
      <c r="Z845" t="str">
        <f t="shared" si="66"/>
        <v>Retail</v>
      </c>
      <c r="AA845" s="1">
        <f t="shared" si="67"/>
        <v>7.0000000000000007E-2</v>
      </c>
      <c r="AB845">
        <f t="shared" si="68"/>
        <v>777.58639199999993</v>
      </c>
      <c r="AC845" s="18">
        <f t="shared" si="69"/>
        <v>45810</v>
      </c>
    </row>
    <row r="846" spans="1:29">
      <c r="A846" t="s">
        <v>176</v>
      </c>
      <c r="B846">
        <v>810</v>
      </c>
      <c r="C846">
        <v>0</v>
      </c>
      <c r="D846" s="18">
        <v>45959</v>
      </c>
      <c r="E846" s="18">
        <v>46060</v>
      </c>
      <c r="F846" s="18">
        <v>46088</v>
      </c>
      <c r="G846" t="s">
        <v>47</v>
      </c>
      <c r="H846">
        <v>44</v>
      </c>
      <c r="J846">
        <v>4646</v>
      </c>
      <c r="K846" t="s">
        <v>131</v>
      </c>
      <c r="L846">
        <v>3995.56</v>
      </c>
      <c r="M846">
        <v>4646</v>
      </c>
      <c r="N846">
        <v>598.54</v>
      </c>
      <c r="O846">
        <v>514.74439999999993</v>
      </c>
      <c r="P846">
        <v>598.54</v>
      </c>
      <c r="Q846">
        <v>0.12882910030133446</v>
      </c>
      <c r="R846">
        <v>10</v>
      </c>
      <c r="S846">
        <v>2025</v>
      </c>
      <c r="T846">
        <v>2</v>
      </c>
      <c r="U846">
        <v>2026</v>
      </c>
      <c r="V846">
        <v>46133</v>
      </c>
      <c r="W846" t="s">
        <v>173</v>
      </c>
      <c r="X846">
        <v>2026</v>
      </c>
      <c r="Y846" t="str">
        <f t="shared" si="65"/>
        <v>México</v>
      </c>
      <c r="Z846" t="str">
        <f t="shared" si="66"/>
        <v>IC</v>
      </c>
      <c r="AA846" s="1">
        <f t="shared" si="67"/>
        <v>0.65</v>
      </c>
      <c r="AB846">
        <f t="shared" si="68"/>
        <v>180.16053999999997</v>
      </c>
      <c r="AC846" s="18">
        <f t="shared" si="69"/>
        <v>45852</v>
      </c>
    </row>
    <row r="847" spans="1:29">
      <c r="A847" t="s">
        <v>176</v>
      </c>
      <c r="B847">
        <v>811</v>
      </c>
      <c r="C847">
        <v>0</v>
      </c>
      <c r="D847" s="18">
        <v>45961</v>
      </c>
      <c r="E847" s="18">
        <v>45975</v>
      </c>
      <c r="F847" s="18">
        <v>46081</v>
      </c>
      <c r="G847" t="s">
        <v>49</v>
      </c>
      <c r="H847">
        <v>44</v>
      </c>
      <c r="J847">
        <v>3506.65</v>
      </c>
      <c r="K847" t="s">
        <v>131</v>
      </c>
      <c r="L847">
        <v>3015.7190000000001</v>
      </c>
      <c r="M847">
        <v>3506.65</v>
      </c>
      <c r="N847">
        <v>157.32</v>
      </c>
      <c r="O847">
        <v>135.29519999999999</v>
      </c>
      <c r="P847">
        <v>157.32</v>
      </c>
      <c r="Q847">
        <v>4.4863331099482408E-2</v>
      </c>
      <c r="R847">
        <v>10</v>
      </c>
      <c r="S847">
        <v>2025</v>
      </c>
      <c r="T847">
        <v>11</v>
      </c>
      <c r="U847">
        <v>2025</v>
      </c>
      <c r="V847">
        <v>46126</v>
      </c>
      <c r="W847" t="s">
        <v>173</v>
      </c>
      <c r="X847">
        <v>2026</v>
      </c>
      <c r="Y847" t="str">
        <f t="shared" si="65"/>
        <v>México</v>
      </c>
      <c r="Z847" t="str">
        <f t="shared" si="66"/>
        <v>Retail</v>
      </c>
      <c r="AA847" s="1">
        <f t="shared" si="67"/>
        <v>0</v>
      </c>
      <c r="AB847">
        <f t="shared" si="68"/>
        <v>135.29519999999999</v>
      </c>
      <c r="AC847" s="18">
        <f t="shared" si="69"/>
        <v>45552</v>
      </c>
    </row>
    <row r="848" spans="1:29">
      <c r="A848" t="s">
        <v>176</v>
      </c>
      <c r="B848">
        <v>812</v>
      </c>
      <c r="C848">
        <v>0</v>
      </c>
      <c r="D848" s="18">
        <v>45961</v>
      </c>
      <c r="E848" s="18">
        <v>45994</v>
      </c>
      <c r="F848" s="18">
        <v>46009</v>
      </c>
      <c r="G848" t="s">
        <v>45</v>
      </c>
      <c r="H848">
        <v>44</v>
      </c>
      <c r="J848">
        <v>32255</v>
      </c>
      <c r="K848" t="s">
        <v>131</v>
      </c>
      <c r="L848">
        <v>27739.3</v>
      </c>
      <c r="M848">
        <v>32255</v>
      </c>
      <c r="N848">
        <v>6353.03</v>
      </c>
      <c r="O848">
        <v>5463.6057999999994</v>
      </c>
      <c r="P848">
        <v>6353.03</v>
      </c>
      <c r="Q848">
        <v>0.19696264145093781</v>
      </c>
      <c r="R848">
        <v>10</v>
      </c>
      <c r="S848">
        <v>2025</v>
      </c>
      <c r="T848">
        <v>12</v>
      </c>
      <c r="U848">
        <v>2025</v>
      </c>
      <c r="V848">
        <v>46054</v>
      </c>
      <c r="W848" t="s">
        <v>164</v>
      </c>
      <c r="X848">
        <v>2026</v>
      </c>
      <c r="Y848" t="str">
        <f t="shared" si="65"/>
        <v>México</v>
      </c>
      <c r="Z848" t="str">
        <f t="shared" si="66"/>
        <v>IC</v>
      </c>
      <c r="AA848" s="1">
        <f t="shared" si="67"/>
        <v>0.75</v>
      </c>
      <c r="AB848">
        <f t="shared" si="68"/>
        <v>1365.9014499999994</v>
      </c>
      <c r="AC848" s="18">
        <f t="shared" si="69"/>
        <v>45536</v>
      </c>
    </row>
    <row r="849" spans="1:29">
      <c r="A849" t="s">
        <v>176</v>
      </c>
      <c r="B849">
        <v>813</v>
      </c>
      <c r="C849">
        <v>1</v>
      </c>
      <c r="D849" s="18">
        <v>45961</v>
      </c>
      <c r="E849" s="18">
        <v>46005</v>
      </c>
      <c r="F849" s="18">
        <v>46024</v>
      </c>
      <c r="G849" t="s">
        <v>24</v>
      </c>
      <c r="H849">
        <v>44</v>
      </c>
      <c r="I849" t="s">
        <v>177</v>
      </c>
      <c r="J849">
        <v>90178.33</v>
      </c>
      <c r="K849" t="s">
        <v>151</v>
      </c>
      <c r="L849">
        <v>90178.33</v>
      </c>
      <c r="M849">
        <v>104606.86279999999</v>
      </c>
      <c r="N849">
        <v>12104.35</v>
      </c>
      <c r="O849">
        <v>12104.35</v>
      </c>
      <c r="P849">
        <v>14041.046</v>
      </c>
      <c r="Q849">
        <v>0.13422681480129428</v>
      </c>
      <c r="R849">
        <v>10</v>
      </c>
      <c r="S849">
        <v>2025</v>
      </c>
      <c r="T849">
        <v>12</v>
      </c>
      <c r="U849">
        <v>2025</v>
      </c>
      <c r="V849">
        <v>46069</v>
      </c>
      <c r="W849" t="s">
        <v>164</v>
      </c>
      <c r="X849">
        <v>2026</v>
      </c>
      <c r="Y849" t="str">
        <f t="shared" si="65"/>
        <v>Madrid</v>
      </c>
      <c r="Z849" t="str">
        <f t="shared" si="66"/>
        <v>Retail</v>
      </c>
      <c r="AA849" s="1">
        <f t="shared" si="67"/>
        <v>7.0000000000000007E-2</v>
      </c>
      <c r="AB849">
        <f t="shared" si="68"/>
        <v>11257.0455</v>
      </c>
      <c r="AC849" s="18">
        <f t="shared" si="69"/>
        <v>45733</v>
      </c>
    </row>
    <row r="850" spans="1:29">
      <c r="A850" t="s">
        <v>176</v>
      </c>
      <c r="B850">
        <v>814</v>
      </c>
      <c r="C850">
        <v>0</v>
      </c>
      <c r="D850" s="18">
        <v>45961</v>
      </c>
      <c r="E850" s="18">
        <v>46140</v>
      </c>
      <c r="F850" s="18">
        <v>46146</v>
      </c>
      <c r="G850" t="s">
        <v>45</v>
      </c>
      <c r="H850">
        <v>44</v>
      </c>
      <c r="J850">
        <v>11072.64</v>
      </c>
      <c r="K850" t="s">
        <v>151</v>
      </c>
      <c r="L850">
        <v>11072.64</v>
      </c>
      <c r="M850">
        <v>12844.262399999998</v>
      </c>
      <c r="N850">
        <v>1470</v>
      </c>
      <c r="O850">
        <v>1470</v>
      </c>
      <c r="P850">
        <v>1705.1999999999998</v>
      </c>
      <c r="Q850">
        <v>0.13275966707126757</v>
      </c>
      <c r="R850">
        <v>10</v>
      </c>
      <c r="S850">
        <v>2025</v>
      </c>
      <c r="T850">
        <v>4</v>
      </c>
      <c r="U850">
        <v>2026</v>
      </c>
      <c r="V850">
        <v>46191</v>
      </c>
      <c r="W850" t="s">
        <v>152</v>
      </c>
      <c r="X850">
        <v>2026</v>
      </c>
      <c r="Y850" t="str">
        <f t="shared" si="65"/>
        <v>México</v>
      </c>
      <c r="Z850" t="str">
        <f t="shared" si="66"/>
        <v>IC</v>
      </c>
      <c r="AA850" s="1">
        <f t="shared" si="67"/>
        <v>0.75</v>
      </c>
      <c r="AB850">
        <f t="shared" si="68"/>
        <v>367.5</v>
      </c>
      <c r="AC850" s="18">
        <f t="shared" si="69"/>
        <v>45536</v>
      </c>
    </row>
    <row r="851" spans="1:29">
      <c r="A851" t="s">
        <v>176</v>
      </c>
      <c r="B851">
        <v>815</v>
      </c>
      <c r="C851">
        <v>0</v>
      </c>
      <c r="D851" s="18">
        <v>45964</v>
      </c>
      <c r="E851" s="18">
        <v>46007</v>
      </c>
      <c r="F851" s="18">
        <v>46012</v>
      </c>
      <c r="G851" t="s">
        <v>56</v>
      </c>
      <c r="H851">
        <v>45</v>
      </c>
      <c r="J851">
        <v>253098.2</v>
      </c>
      <c r="K851" t="s">
        <v>178</v>
      </c>
      <c r="L851">
        <v>12148.713600000001</v>
      </c>
      <c r="M851">
        <v>14173.4992</v>
      </c>
      <c r="N851">
        <v>37226.769999999997</v>
      </c>
      <c r="O851">
        <v>1786.8849599999999</v>
      </c>
      <c r="P851">
        <v>2084.6991199999998</v>
      </c>
      <c r="Q851">
        <v>0.14708429376423851</v>
      </c>
      <c r="R851">
        <v>11</v>
      </c>
      <c r="S851">
        <v>2025</v>
      </c>
      <c r="T851">
        <v>12</v>
      </c>
      <c r="U851">
        <v>2025</v>
      </c>
      <c r="V851">
        <v>46057</v>
      </c>
      <c r="W851" t="s">
        <v>164</v>
      </c>
      <c r="X851">
        <v>2026</v>
      </c>
      <c r="Y851" t="str">
        <f t="shared" si="65"/>
        <v>México</v>
      </c>
      <c r="Z851" t="str">
        <f t="shared" si="66"/>
        <v>IC</v>
      </c>
      <c r="AA851" s="1">
        <f t="shared" si="67"/>
        <v>0.5</v>
      </c>
      <c r="AB851">
        <f t="shared" si="68"/>
        <v>893.44247999999993</v>
      </c>
      <c r="AC851" s="18">
        <f t="shared" si="69"/>
        <v>45737</v>
      </c>
    </row>
    <row r="852" spans="1:29">
      <c r="A852" t="s">
        <v>176</v>
      </c>
      <c r="B852">
        <v>817</v>
      </c>
      <c r="C852">
        <v>0</v>
      </c>
      <c r="D852" s="18">
        <v>45965</v>
      </c>
      <c r="E852" s="18">
        <v>45987</v>
      </c>
      <c r="F852" s="18">
        <v>45998</v>
      </c>
      <c r="G852" t="s">
        <v>53</v>
      </c>
      <c r="H852">
        <v>45</v>
      </c>
      <c r="I852" t="s">
        <v>177</v>
      </c>
      <c r="J852">
        <v>871.27</v>
      </c>
      <c r="K852" t="s">
        <v>131</v>
      </c>
      <c r="L852">
        <v>749.29219999999998</v>
      </c>
      <c r="M852">
        <v>871.27</v>
      </c>
      <c r="N852">
        <v>26.6</v>
      </c>
      <c r="O852">
        <v>22.876000000000001</v>
      </c>
      <c r="P852">
        <v>26.6</v>
      </c>
      <c r="Q852">
        <v>3.0530145649454249E-2</v>
      </c>
      <c r="R852">
        <v>11</v>
      </c>
      <c r="S852">
        <v>2025</v>
      </c>
      <c r="T852">
        <v>11</v>
      </c>
      <c r="U852">
        <v>2025</v>
      </c>
      <c r="V852">
        <v>46043</v>
      </c>
      <c r="W852" t="s">
        <v>157</v>
      </c>
      <c r="X852">
        <v>2026</v>
      </c>
      <c r="Y852" t="str">
        <f t="shared" si="65"/>
        <v>México</v>
      </c>
      <c r="Z852" t="str">
        <f t="shared" si="66"/>
        <v>Retail</v>
      </c>
      <c r="AA852" s="1">
        <f t="shared" si="67"/>
        <v>0.05</v>
      </c>
      <c r="AB852">
        <f t="shared" si="68"/>
        <v>21.732200000000002</v>
      </c>
      <c r="AC852" s="18">
        <f t="shared" si="69"/>
        <v>45719</v>
      </c>
    </row>
    <row r="853" spans="1:29">
      <c r="A853" t="s">
        <v>176</v>
      </c>
      <c r="B853">
        <v>818</v>
      </c>
      <c r="C853">
        <v>0</v>
      </c>
      <c r="D853" s="18">
        <v>45965</v>
      </c>
      <c r="E853" s="18">
        <v>45973</v>
      </c>
      <c r="F853" s="18">
        <v>45981</v>
      </c>
      <c r="G853" t="s">
        <v>51</v>
      </c>
      <c r="H853">
        <v>45</v>
      </c>
      <c r="J853">
        <v>18497</v>
      </c>
      <c r="K853" t="s">
        <v>131</v>
      </c>
      <c r="L853">
        <v>15907.42</v>
      </c>
      <c r="M853">
        <v>18497</v>
      </c>
      <c r="N853">
        <v>6901.92</v>
      </c>
      <c r="O853">
        <v>5935.6512000000002</v>
      </c>
      <c r="P853">
        <v>6901.92</v>
      </c>
      <c r="Q853">
        <v>0.37313726550251392</v>
      </c>
      <c r="R853">
        <v>11</v>
      </c>
      <c r="S853">
        <v>2025</v>
      </c>
      <c r="T853">
        <v>11</v>
      </c>
      <c r="U853">
        <v>2025</v>
      </c>
      <c r="V853">
        <v>46026</v>
      </c>
      <c r="W853" t="s">
        <v>157</v>
      </c>
      <c r="X853">
        <v>2026</v>
      </c>
      <c r="Y853" t="str">
        <f t="shared" si="65"/>
        <v>México</v>
      </c>
      <c r="Z853" t="str">
        <f t="shared" si="66"/>
        <v>Retail</v>
      </c>
      <c r="AA853" s="1">
        <f t="shared" si="67"/>
        <v>0</v>
      </c>
      <c r="AB853">
        <f t="shared" si="68"/>
        <v>5935.6512000000002</v>
      </c>
      <c r="AC853" s="18">
        <f t="shared" si="69"/>
        <v>45552</v>
      </c>
    </row>
    <row r="854" spans="1:29">
      <c r="A854" t="s">
        <v>176</v>
      </c>
      <c r="B854">
        <v>819</v>
      </c>
      <c r="C854">
        <v>0</v>
      </c>
      <c r="D854" s="18">
        <v>45965</v>
      </c>
      <c r="E854" s="18">
        <v>45970</v>
      </c>
      <c r="F854" s="18">
        <v>46127</v>
      </c>
      <c r="G854" t="s">
        <v>26</v>
      </c>
      <c r="H854">
        <v>45</v>
      </c>
      <c r="J854">
        <v>3310.97</v>
      </c>
      <c r="K854" t="s">
        <v>131</v>
      </c>
      <c r="L854">
        <v>2847.4341999999997</v>
      </c>
      <c r="M854">
        <v>3310.97</v>
      </c>
      <c r="N854">
        <v>180.32</v>
      </c>
      <c r="O854">
        <v>155.0752</v>
      </c>
      <c r="P854">
        <v>180.32</v>
      </c>
      <c r="Q854">
        <v>5.446138140786537E-2</v>
      </c>
      <c r="R854">
        <v>11</v>
      </c>
      <c r="S854">
        <v>2025</v>
      </c>
      <c r="T854">
        <v>11</v>
      </c>
      <c r="U854">
        <v>2025</v>
      </c>
      <c r="V854">
        <v>46172</v>
      </c>
      <c r="W854" t="s">
        <v>172</v>
      </c>
      <c r="X854">
        <v>2026</v>
      </c>
      <c r="Y854" t="str">
        <f t="shared" si="65"/>
        <v>Madrid</v>
      </c>
      <c r="Z854" t="str">
        <f t="shared" si="66"/>
        <v>Retail</v>
      </c>
      <c r="AA854" s="1">
        <f t="shared" si="67"/>
        <v>7.0000000000000007E-2</v>
      </c>
      <c r="AB854">
        <f t="shared" si="68"/>
        <v>144.21993599999999</v>
      </c>
      <c r="AC854" s="18">
        <f t="shared" si="69"/>
        <v>45733</v>
      </c>
    </row>
    <row r="855" spans="1:29">
      <c r="A855" t="s">
        <v>176</v>
      </c>
      <c r="B855">
        <v>820</v>
      </c>
      <c r="C855">
        <v>0</v>
      </c>
      <c r="D855" s="18">
        <v>45965</v>
      </c>
      <c r="E855" s="18">
        <v>46001</v>
      </c>
      <c r="F855" s="18">
        <v>46007</v>
      </c>
      <c r="G855" t="s">
        <v>51</v>
      </c>
      <c r="H855">
        <v>45</v>
      </c>
      <c r="J855">
        <v>11855</v>
      </c>
      <c r="K855" t="s">
        <v>178</v>
      </c>
      <c r="L855">
        <v>569.04</v>
      </c>
      <c r="M855">
        <v>663.88</v>
      </c>
      <c r="N855">
        <v>0</v>
      </c>
      <c r="O855">
        <v>0</v>
      </c>
      <c r="P855">
        <v>0</v>
      </c>
      <c r="Q855">
        <v>0</v>
      </c>
      <c r="R855">
        <v>11</v>
      </c>
      <c r="S855">
        <v>2025</v>
      </c>
      <c r="T855">
        <v>12</v>
      </c>
      <c r="U855">
        <v>2025</v>
      </c>
      <c r="V855">
        <v>46052</v>
      </c>
      <c r="W855" t="s">
        <v>157</v>
      </c>
      <c r="X855">
        <v>2026</v>
      </c>
      <c r="Y855" t="str">
        <f t="shared" si="65"/>
        <v>México</v>
      </c>
      <c r="Z855" t="str">
        <f t="shared" si="66"/>
        <v>Retail</v>
      </c>
      <c r="AA855" s="1">
        <f t="shared" si="67"/>
        <v>0</v>
      </c>
      <c r="AB855">
        <f t="shared" si="68"/>
        <v>0</v>
      </c>
      <c r="AC855" s="18">
        <f t="shared" si="69"/>
        <v>45552</v>
      </c>
    </row>
    <row r="856" spans="1:29">
      <c r="A856" t="s">
        <v>176</v>
      </c>
      <c r="B856">
        <v>821</v>
      </c>
      <c r="C856">
        <v>0</v>
      </c>
      <c r="D856" s="18">
        <v>45966</v>
      </c>
      <c r="E856" s="18">
        <v>45972</v>
      </c>
      <c r="F856" s="18">
        <v>45973</v>
      </c>
      <c r="G856" t="s">
        <v>54</v>
      </c>
      <c r="H856">
        <v>45</v>
      </c>
      <c r="J856">
        <v>1682</v>
      </c>
      <c r="K856" t="s">
        <v>151</v>
      </c>
      <c r="L856">
        <v>1682</v>
      </c>
      <c r="M856">
        <v>1951.12</v>
      </c>
      <c r="N856">
        <v>142.63999999999999</v>
      </c>
      <c r="O856">
        <v>142.63999999999999</v>
      </c>
      <c r="P856">
        <v>165.46239999999997</v>
      </c>
      <c r="Q856">
        <v>8.4803804994054682E-2</v>
      </c>
      <c r="R856">
        <v>11</v>
      </c>
      <c r="S856">
        <v>2025</v>
      </c>
      <c r="T856">
        <v>11</v>
      </c>
      <c r="U856">
        <v>2025</v>
      </c>
      <c r="V856">
        <v>46018</v>
      </c>
      <c r="W856" t="s">
        <v>132</v>
      </c>
      <c r="X856">
        <v>2025</v>
      </c>
      <c r="Y856" t="str">
        <f t="shared" si="65"/>
        <v>México</v>
      </c>
      <c r="Z856" t="str">
        <f t="shared" si="66"/>
        <v>Retail</v>
      </c>
      <c r="AA856" s="1">
        <f t="shared" si="67"/>
        <v>0.05</v>
      </c>
      <c r="AB856">
        <f t="shared" si="68"/>
        <v>135.50799999999998</v>
      </c>
      <c r="AC856" s="18">
        <f t="shared" si="69"/>
        <v>45595</v>
      </c>
    </row>
    <row r="857" spans="1:29">
      <c r="A857" t="s">
        <v>176</v>
      </c>
      <c r="B857">
        <v>822</v>
      </c>
      <c r="C857">
        <v>0</v>
      </c>
      <c r="D857" s="18">
        <v>45966</v>
      </c>
      <c r="E857" s="18">
        <v>45973</v>
      </c>
      <c r="F857" s="18">
        <v>45977</v>
      </c>
      <c r="G857" t="s">
        <v>24</v>
      </c>
      <c r="H857">
        <v>45</v>
      </c>
      <c r="I857" t="s">
        <v>166</v>
      </c>
      <c r="J857">
        <v>10240</v>
      </c>
      <c r="K857" t="s">
        <v>131</v>
      </c>
      <c r="L857">
        <v>8806.4</v>
      </c>
      <c r="M857">
        <v>10240</v>
      </c>
      <c r="N857">
        <v>1210</v>
      </c>
      <c r="O857">
        <v>1040.5999999999999</v>
      </c>
      <c r="P857">
        <v>1210</v>
      </c>
      <c r="Q857">
        <v>0.1181640625</v>
      </c>
      <c r="R857">
        <v>11</v>
      </c>
      <c r="S857">
        <v>2025</v>
      </c>
      <c r="T857">
        <v>11</v>
      </c>
      <c r="U857">
        <v>2025</v>
      </c>
      <c r="V857">
        <v>46022</v>
      </c>
      <c r="W857" t="s">
        <v>132</v>
      </c>
      <c r="X857">
        <v>2025</v>
      </c>
      <c r="Y857" t="str">
        <f t="shared" si="65"/>
        <v>Madrid</v>
      </c>
      <c r="Z857" t="str">
        <f t="shared" si="66"/>
        <v>Retail</v>
      </c>
      <c r="AA857" s="1">
        <f t="shared" si="67"/>
        <v>7.0000000000000007E-2</v>
      </c>
      <c r="AB857">
        <f t="shared" si="68"/>
        <v>967.75799999999992</v>
      </c>
      <c r="AC857" s="18">
        <f t="shared" si="69"/>
        <v>45733</v>
      </c>
    </row>
    <row r="858" spans="1:29">
      <c r="A858" t="s">
        <v>176</v>
      </c>
      <c r="B858">
        <v>823</v>
      </c>
      <c r="C858">
        <v>0</v>
      </c>
      <c r="D858" s="18">
        <v>45966</v>
      </c>
      <c r="E858" s="18">
        <v>46210</v>
      </c>
      <c r="F858" s="18">
        <v>46217</v>
      </c>
      <c r="G858" t="s">
        <v>34</v>
      </c>
      <c r="H858">
        <v>45</v>
      </c>
      <c r="J858">
        <v>42367.85</v>
      </c>
      <c r="K858" t="s">
        <v>205</v>
      </c>
      <c r="L858">
        <v>48723.027499999997</v>
      </c>
      <c r="M858">
        <v>56772.919000000002</v>
      </c>
      <c r="N858">
        <v>5367.85</v>
      </c>
      <c r="O858">
        <v>6173.0275000000001</v>
      </c>
      <c r="P858">
        <v>7192.9190000000008</v>
      </c>
      <c r="Q858">
        <v>0.12669630391912737</v>
      </c>
      <c r="R858">
        <v>11</v>
      </c>
      <c r="S858">
        <v>2025</v>
      </c>
      <c r="T858">
        <v>7</v>
      </c>
      <c r="U858">
        <v>2026</v>
      </c>
      <c r="V858">
        <v>46262</v>
      </c>
      <c r="W858" t="s">
        <v>160</v>
      </c>
      <c r="X858">
        <v>2026</v>
      </c>
      <c r="Y858" t="str">
        <f t="shared" si="65"/>
        <v>México</v>
      </c>
      <c r="Z858" t="str">
        <f t="shared" si="66"/>
        <v>IC</v>
      </c>
      <c r="AA858" s="1">
        <f t="shared" si="67"/>
        <v>0.5</v>
      </c>
      <c r="AB858">
        <f t="shared" si="68"/>
        <v>3086.5137500000001</v>
      </c>
      <c r="AC858" s="18">
        <f t="shared" si="69"/>
        <v>45536</v>
      </c>
    </row>
    <row r="859" spans="1:29">
      <c r="A859" t="s">
        <v>176</v>
      </c>
      <c r="B859">
        <v>824</v>
      </c>
      <c r="C859">
        <v>0</v>
      </c>
      <c r="D859" s="18">
        <v>45966</v>
      </c>
      <c r="E859" s="18">
        <v>45981</v>
      </c>
      <c r="F859" s="18">
        <v>45987</v>
      </c>
      <c r="G859" t="s">
        <v>45</v>
      </c>
      <c r="H859">
        <v>45</v>
      </c>
      <c r="J859">
        <v>110875.75</v>
      </c>
      <c r="K859" t="s">
        <v>178</v>
      </c>
      <c r="L859">
        <v>5322.0360000000001</v>
      </c>
      <c r="M859">
        <v>6209.0420000000004</v>
      </c>
      <c r="N859">
        <v>3298.75</v>
      </c>
      <c r="O859">
        <v>158.34</v>
      </c>
      <c r="P859">
        <v>184.73</v>
      </c>
      <c r="Q859">
        <v>2.9751771690383153E-2</v>
      </c>
      <c r="R859">
        <v>11</v>
      </c>
      <c r="S859">
        <v>2025</v>
      </c>
      <c r="T859">
        <v>11</v>
      </c>
      <c r="U859">
        <v>2025</v>
      </c>
      <c r="V859">
        <v>46032</v>
      </c>
      <c r="W859" t="s">
        <v>157</v>
      </c>
      <c r="X859">
        <v>2026</v>
      </c>
      <c r="Y859" t="str">
        <f t="shared" si="65"/>
        <v>México</v>
      </c>
      <c r="Z859" t="str">
        <f t="shared" si="66"/>
        <v>IC</v>
      </c>
      <c r="AA859" s="1">
        <f t="shared" si="67"/>
        <v>0.75</v>
      </c>
      <c r="AB859">
        <f t="shared" si="68"/>
        <v>39.585000000000008</v>
      </c>
      <c r="AC859" s="18">
        <f t="shared" si="69"/>
        <v>45536</v>
      </c>
    </row>
    <row r="860" spans="1:29">
      <c r="A860" t="s">
        <v>176</v>
      </c>
      <c r="B860">
        <v>825</v>
      </c>
      <c r="C860">
        <v>0</v>
      </c>
      <c r="D860" s="18">
        <v>45967</v>
      </c>
      <c r="E860" s="18">
        <v>45799</v>
      </c>
      <c r="F860" s="18">
        <v>46167</v>
      </c>
      <c r="G860" t="s">
        <v>51</v>
      </c>
      <c r="H860">
        <v>45</v>
      </c>
      <c r="I860" t="s">
        <v>184</v>
      </c>
      <c r="J860">
        <v>10000</v>
      </c>
      <c r="K860" t="s">
        <v>178</v>
      </c>
      <c r="L860">
        <v>480</v>
      </c>
      <c r="M860">
        <v>560</v>
      </c>
      <c r="N860">
        <v>1000</v>
      </c>
      <c r="O860">
        <v>48</v>
      </c>
      <c r="P860">
        <v>56</v>
      </c>
      <c r="Q860">
        <v>0.1</v>
      </c>
      <c r="R860">
        <v>11</v>
      </c>
      <c r="S860">
        <v>2025</v>
      </c>
      <c r="T860">
        <v>5</v>
      </c>
      <c r="U860">
        <v>2025</v>
      </c>
      <c r="V860">
        <v>46212</v>
      </c>
      <c r="W860" t="s">
        <v>154</v>
      </c>
      <c r="X860">
        <v>2026</v>
      </c>
      <c r="Y860" t="str">
        <f t="shared" si="65"/>
        <v>México</v>
      </c>
      <c r="Z860" t="str">
        <f t="shared" si="66"/>
        <v>Retail</v>
      </c>
      <c r="AA860" s="1">
        <f t="shared" si="67"/>
        <v>0</v>
      </c>
      <c r="AB860">
        <f t="shared" si="68"/>
        <v>48</v>
      </c>
      <c r="AC860" s="18">
        <f t="shared" si="69"/>
        <v>45552</v>
      </c>
    </row>
    <row r="861" spans="1:29">
      <c r="A861" t="s">
        <v>176</v>
      </c>
      <c r="B861">
        <v>826</v>
      </c>
      <c r="C861">
        <v>0</v>
      </c>
      <c r="D861" s="18">
        <v>45968</v>
      </c>
      <c r="E861" s="18">
        <v>46091</v>
      </c>
      <c r="F861" s="18">
        <v>46130</v>
      </c>
      <c r="G861" t="s">
        <v>53</v>
      </c>
      <c r="H861">
        <v>45</v>
      </c>
      <c r="I861" t="s">
        <v>177</v>
      </c>
      <c r="J861">
        <v>10010</v>
      </c>
      <c r="K861" t="s">
        <v>151</v>
      </c>
      <c r="L861">
        <v>10010</v>
      </c>
      <c r="M861">
        <v>11611.599999999999</v>
      </c>
      <c r="N861">
        <v>399.63</v>
      </c>
      <c r="O861">
        <v>399.63</v>
      </c>
      <c r="P861">
        <v>463.57079999999996</v>
      </c>
      <c r="Q861">
        <v>3.9923076923076922E-2</v>
      </c>
      <c r="R861">
        <v>11</v>
      </c>
      <c r="S861">
        <v>2025</v>
      </c>
      <c r="T861">
        <v>3</v>
      </c>
      <c r="U861">
        <v>2026</v>
      </c>
      <c r="V861">
        <v>46175</v>
      </c>
      <c r="W861" t="s">
        <v>152</v>
      </c>
      <c r="X861">
        <v>2026</v>
      </c>
      <c r="Y861" t="str">
        <f t="shared" si="65"/>
        <v>México</v>
      </c>
      <c r="Z861" t="str">
        <f t="shared" si="66"/>
        <v>Retail</v>
      </c>
      <c r="AA861" s="1">
        <f t="shared" si="67"/>
        <v>0.05</v>
      </c>
      <c r="AB861">
        <f t="shared" si="68"/>
        <v>379.64850000000001</v>
      </c>
      <c r="AC861" s="18">
        <f t="shared" si="69"/>
        <v>45719</v>
      </c>
    </row>
    <row r="862" spans="1:29">
      <c r="A862" t="s">
        <v>176</v>
      </c>
      <c r="B862">
        <v>827</v>
      </c>
      <c r="C862">
        <v>0</v>
      </c>
      <c r="D862" s="18">
        <v>45968</v>
      </c>
      <c r="E862" s="18">
        <v>45969</v>
      </c>
      <c r="F862" s="18">
        <v>45976</v>
      </c>
      <c r="G862" t="s">
        <v>29</v>
      </c>
      <c r="H862">
        <v>45</v>
      </c>
      <c r="I862" t="s">
        <v>149</v>
      </c>
      <c r="J862">
        <v>5500</v>
      </c>
      <c r="K862" t="s">
        <v>131</v>
      </c>
      <c r="L862">
        <v>4730</v>
      </c>
      <c r="M862">
        <v>5500</v>
      </c>
      <c r="N862">
        <v>0</v>
      </c>
      <c r="O862">
        <v>0</v>
      </c>
      <c r="P862">
        <v>0</v>
      </c>
      <c r="Q862">
        <v>0</v>
      </c>
      <c r="R862">
        <v>11</v>
      </c>
      <c r="S862">
        <v>2025</v>
      </c>
      <c r="T862">
        <v>11</v>
      </c>
      <c r="U862">
        <v>2025</v>
      </c>
      <c r="V862">
        <v>46021</v>
      </c>
      <c r="W862" t="s">
        <v>132</v>
      </c>
      <c r="X862">
        <v>2025</v>
      </c>
      <c r="Y862" t="str">
        <f t="shared" si="65"/>
        <v>Madrid</v>
      </c>
      <c r="Z862" t="str">
        <f t="shared" si="66"/>
        <v>Retail</v>
      </c>
      <c r="AA862" s="1">
        <f t="shared" si="67"/>
        <v>7.0000000000000007E-2</v>
      </c>
      <c r="AB862">
        <f t="shared" si="68"/>
        <v>0</v>
      </c>
      <c r="AC862" s="18">
        <f t="shared" si="69"/>
        <v>45733</v>
      </c>
    </row>
    <row r="863" spans="1:29">
      <c r="A863" t="s">
        <v>176</v>
      </c>
      <c r="B863">
        <v>828</v>
      </c>
      <c r="C863">
        <v>0</v>
      </c>
      <c r="D863" s="18">
        <v>45968</v>
      </c>
      <c r="E863" s="18">
        <v>46011</v>
      </c>
      <c r="F863" s="18">
        <v>46018</v>
      </c>
      <c r="G863" t="s">
        <v>207</v>
      </c>
      <c r="H863">
        <v>45</v>
      </c>
      <c r="J863">
        <v>124392</v>
      </c>
      <c r="K863" t="s">
        <v>178</v>
      </c>
      <c r="L863">
        <v>5970.8159999999998</v>
      </c>
      <c r="M863">
        <v>6965.9520000000002</v>
      </c>
      <c r="N863">
        <v>0</v>
      </c>
      <c r="O863">
        <v>0</v>
      </c>
      <c r="P863">
        <v>0</v>
      </c>
      <c r="Q863">
        <v>0</v>
      </c>
      <c r="R863">
        <v>11</v>
      </c>
      <c r="S863">
        <v>2025</v>
      </c>
      <c r="T863">
        <v>12</v>
      </c>
      <c r="U863">
        <v>2025</v>
      </c>
      <c r="V863">
        <v>46063</v>
      </c>
      <c r="W863" t="s">
        <v>164</v>
      </c>
      <c r="X863">
        <v>2026</v>
      </c>
      <c r="Y863" t="str">
        <f t="shared" si="65"/>
        <v>México</v>
      </c>
      <c r="Z863" t="str">
        <f t="shared" si="66"/>
        <v>IC</v>
      </c>
      <c r="AA863" s="1">
        <f t="shared" si="67"/>
        <v>0.6</v>
      </c>
      <c r="AB863">
        <f t="shared" si="68"/>
        <v>0</v>
      </c>
      <c r="AC863" s="18">
        <f t="shared" si="69"/>
        <v>45807</v>
      </c>
    </row>
    <row r="864" spans="1:29">
      <c r="A864" t="s">
        <v>176</v>
      </c>
      <c r="B864">
        <v>829</v>
      </c>
      <c r="C864">
        <v>0</v>
      </c>
      <c r="D864" s="18">
        <v>45969</v>
      </c>
      <c r="E864" s="18">
        <v>45954</v>
      </c>
      <c r="F864" s="18">
        <v>45964</v>
      </c>
      <c r="G864" t="s">
        <v>54</v>
      </c>
      <c r="H864">
        <v>45</v>
      </c>
      <c r="J864">
        <v>6388.26</v>
      </c>
      <c r="K864" t="s">
        <v>131</v>
      </c>
      <c r="L864">
        <v>5493.9036000000006</v>
      </c>
      <c r="M864">
        <v>6388.26</v>
      </c>
      <c r="N864">
        <v>0</v>
      </c>
      <c r="O864">
        <v>0</v>
      </c>
      <c r="P864">
        <v>0</v>
      </c>
      <c r="Q864">
        <v>0</v>
      </c>
      <c r="R864">
        <v>11</v>
      </c>
      <c r="S864">
        <v>2025</v>
      </c>
      <c r="T864">
        <v>10</v>
      </c>
      <c r="U864">
        <v>2025</v>
      </c>
      <c r="V864">
        <v>46009</v>
      </c>
      <c r="W864" t="s">
        <v>132</v>
      </c>
      <c r="X864">
        <v>2025</v>
      </c>
      <c r="Y864" t="str">
        <f t="shared" si="65"/>
        <v>México</v>
      </c>
      <c r="Z864" t="str">
        <f t="shared" si="66"/>
        <v>Retail</v>
      </c>
      <c r="AA864" s="1">
        <f t="shared" si="67"/>
        <v>0.05</v>
      </c>
      <c r="AB864">
        <f t="shared" si="68"/>
        <v>0</v>
      </c>
      <c r="AC864" s="18">
        <f t="shared" si="69"/>
        <v>45595</v>
      </c>
    </row>
    <row r="865" spans="1:29">
      <c r="A865" t="s">
        <v>176</v>
      </c>
      <c r="B865">
        <v>830</v>
      </c>
      <c r="C865">
        <v>0</v>
      </c>
      <c r="D865" s="18">
        <v>45971</v>
      </c>
      <c r="E865" s="18">
        <v>46015</v>
      </c>
      <c r="F865" s="18">
        <v>46024</v>
      </c>
      <c r="G865" t="s">
        <v>21</v>
      </c>
      <c r="H865">
        <v>46</v>
      </c>
      <c r="J865">
        <v>117747</v>
      </c>
      <c r="K865" t="s">
        <v>131</v>
      </c>
      <c r="L865">
        <v>101262.42</v>
      </c>
      <c r="M865">
        <v>117747</v>
      </c>
      <c r="N865">
        <v>13125</v>
      </c>
      <c r="O865">
        <v>11287.5</v>
      </c>
      <c r="P865">
        <v>13125</v>
      </c>
      <c r="Q865">
        <v>0.11146780809702159</v>
      </c>
      <c r="R865">
        <v>11</v>
      </c>
      <c r="S865">
        <v>2025</v>
      </c>
      <c r="T865">
        <v>12</v>
      </c>
      <c r="U865">
        <v>2025</v>
      </c>
      <c r="V865">
        <v>46069</v>
      </c>
      <c r="W865" t="s">
        <v>164</v>
      </c>
      <c r="X865">
        <v>2026</v>
      </c>
      <c r="Y865" t="str">
        <f t="shared" si="65"/>
        <v>Madrid</v>
      </c>
      <c r="Z865" t="str">
        <f t="shared" si="66"/>
        <v>IC</v>
      </c>
      <c r="AA865" s="1">
        <f t="shared" si="67"/>
        <v>0.4</v>
      </c>
      <c r="AB865">
        <f t="shared" si="68"/>
        <v>6772.5</v>
      </c>
      <c r="AC865" s="18">
        <f t="shared" si="69"/>
        <v>45861</v>
      </c>
    </row>
    <row r="866" spans="1:29">
      <c r="A866" t="s">
        <v>176</v>
      </c>
      <c r="B866">
        <v>832</v>
      </c>
      <c r="C866">
        <v>0</v>
      </c>
      <c r="D866" s="18">
        <v>45971</v>
      </c>
      <c r="E866" s="18">
        <v>46008</v>
      </c>
      <c r="F866" s="18">
        <v>46017</v>
      </c>
      <c r="G866" t="s">
        <v>29</v>
      </c>
      <c r="H866">
        <v>46</v>
      </c>
      <c r="I866" t="s">
        <v>149</v>
      </c>
      <c r="J866">
        <v>52769.41</v>
      </c>
      <c r="K866" t="s">
        <v>131</v>
      </c>
      <c r="L866">
        <v>45381.692600000002</v>
      </c>
      <c r="M866">
        <v>52769.41</v>
      </c>
      <c r="N866">
        <v>5048.3500000000004</v>
      </c>
      <c r="O866">
        <v>4341.5810000000001</v>
      </c>
      <c r="P866">
        <v>5048.3500000000004</v>
      </c>
      <c r="Q866">
        <v>9.5668115296343087E-2</v>
      </c>
      <c r="R866">
        <v>11</v>
      </c>
      <c r="S866">
        <v>2025</v>
      </c>
      <c r="T866">
        <v>12</v>
      </c>
      <c r="U866">
        <v>2025</v>
      </c>
      <c r="V866">
        <v>46062</v>
      </c>
      <c r="W866" t="s">
        <v>164</v>
      </c>
      <c r="X866">
        <v>2026</v>
      </c>
      <c r="Y866" t="str">
        <f t="shared" si="65"/>
        <v>Madrid</v>
      </c>
      <c r="Z866" t="str">
        <f t="shared" si="66"/>
        <v>Retail</v>
      </c>
      <c r="AA866" s="1">
        <f t="shared" si="67"/>
        <v>7.0000000000000007E-2</v>
      </c>
      <c r="AB866">
        <f t="shared" si="68"/>
        <v>4037.6703299999999</v>
      </c>
      <c r="AC866" s="18">
        <f t="shared" si="69"/>
        <v>45733</v>
      </c>
    </row>
    <row r="867" spans="1:29">
      <c r="A867" t="s">
        <v>176</v>
      </c>
      <c r="B867">
        <v>833</v>
      </c>
      <c r="C867">
        <v>0</v>
      </c>
      <c r="D867" s="18">
        <v>45971</v>
      </c>
      <c r="E867" s="18">
        <v>45983</v>
      </c>
      <c r="F867" s="18">
        <v>45991</v>
      </c>
      <c r="G867" t="s">
        <v>24</v>
      </c>
      <c r="H867">
        <v>46</v>
      </c>
      <c r="I867" t="s">
        <v>158</v>
      </c>
      <c r="J867">
        <v>9930</v>
      </c>
      <c r="K867" t="s">
        <v>131</v>
      </c>
      <c r="L867">
        <v>8539.7999999999993</v>
      </c>
      <c r="M867">
        <v>9930</v>
      </c>
      <c r="N867">
        <v>1392</v>
      </c>
      <c r="O867">
        <v>1197.1199999999999</v>
      </c>
      <c r="P867">
        <v>1392</v>
      </c>
      <c r="Q867">
        <v>0.14018126888217522</v>
      </c>
      <c r="R867">
        <v>11</v>
      </c>
      <c r="S867">
        <v>2025</v>
      </c>
      <c r="T867">
        <v>11</v>
      </c>
      <c r="U867">
        <v>2025</v>
      </c>
      <c r="V867">
        <v>46036</v>
      </c>
      <c r="W867" t="s">
        <v>157</v>
      </c>
      <c r="X867">
        <v>2026</v>
      </c>
      <c r="Y867" t="str">
        <f t="shared" si="65"/>
        <v>Madrid</v>
      </c>
      <c r="Z867" t="str">
        <f t="shared" si="66"/>
        <v>Retail</v>
      </c>
      <c r="AA867" s="1">
        <f t="shared" si="67"/>
        <v>7.0000000000000007E-2</v>
      </c>
      <c r="AB867">
        <f t="shared" si="68"/>
        <v>1113.3216</v>
      </c>
      <c r="AC867" s="18">
        <f t="shared" si="69"/>
        <v>45733</v>
      </c>
    </row>
    <row r="868" spans="1:29">
      <c r="A868" t="s">
        <v>176</v>
      </c>
      <c r="B868">
        <v>834</v>
      </c>
      <c r="C868">
        <v>0</v>
      </c>
      <c r="D868" s="18">
        <v>45972</v>
      </c>
      <c r="E868" s="18">
        <v>46008</v>
      </c>
      <c r="F868" s="18">
        <v>46042</v>
      </c>
      <c r="G868" t="s">
        <v>43</v>
      </c>
      <c r="H868">
        <v>46</v>
      </c>
      <c r="J868">
        <v>88339.62</v>
      </c>
      <c r="K868" t="s">
        <v>131</v>
      </c>
      <c r="L868">
        <v>75972.073199999999</v>
      </c>
      <c r="M868">
        <v>88339.62</v>
      </c>
      <c r="N868">
        <v>8394.68</v>
      </c>
      <c r="O868">
        <v>7219.4247999999998</v>
      </c>
      <c r="P868">
        <v>8394.68</v>
      </c>
      <c r="Q868">
        <v>9.502735012896818E-2</v>
      </c>
      <c r="R868">
        <v>11</v>
      </c>
      <c r="S868">
        <v>2025</v>
      </c>
      <c r="T868">
        <v>12</v>
      </c>
      <c r="U868">
        <v>2025</v>
      </c>
      <c r="V868">
        <v>46087</v>
      </c>
      <c r="W868" t="s">
        <v>150</v>
      </c>
      <c r="X868">
        <v>2026</v>
      </c>
      <c r="Y868" t="str">
        <f t="shared" si="65"/>
        <v>México</v>
      </c>
      <c r="Z868" t="str">
        <f t="shared" si="66"/>
        <v>IC</v>
      </c>
      <c r="AA868" s="1">
        <f t="shared" si="67"/>
        <v>0.5</v>
      </c>
      <c r="AB868">
        <f t="shared" si="68"/>
        <v>3609.7123999999999</v>
      </c>
      <c r="AC868" s="18">
        <f t="shared" si="69"/>
        <v>45624</v>
      </c>
    </row>
    <row r="869" spans="1:29">
      <c r="A869" t="s">
        <v>176</v>
      </c>
      <c r="B869">
        <v>835</v>
      </c>
      <c r="C869">
        <v>0</v>
      </c>
      <c r="D869" s="18">
        <v>45972</v>
      </c>
      <c r="E869" s="18">
        <v>46130</v>
      </c>
      <c r="F869" s="18">
        <v>46145</v>
      </c>
      <c r="G869" t="s">
        <v>26</v>
      </c>
      <c r="H869">
        <v>46</v>
      </c>
      <c r="I869" t="s">
        <v>204</v>
      </c>
      <c r="J869">
        <v>68976.97</v>
      </c>
      <c r="K869" t="s">
        <v>131</v>
      </c>
      <c r="L869">
        <v>59320.194199999998</v>
      </c>
      <c r="M869">
        <v>68976.97</v>
      </c>
      <c r="N869">
        <v>7424.28</v>
      </c>
      <c r="O869">
        <v>6384.8807999999999</v>
      </c>
      <c r="P869">
        <v>7424.28</v>
      </c>
      <c r="Q869">
        <v>0.10763418572894692</v>
      </c>
      <c r="R869">
        <v>11</v>
      </c>
      <c r="S869">
        <v>2025</v>
      </c>
      <c r="T869">
        <v>4</v>
      </c>
      <c r="U869">
        <v>2026</v>
      </c>
      <c r="V869">
        <v>46190</v>
      </c>
      <c r="W869" t="s">
        <v>152</v>
      </c>
      <c r="X869">
        <v>2026</v>
      </c>
      <c r="Y869" t="str">
        <f t="shared" si="65"/>
        <v>Madrid</v>
      </c>
      <c r="Z869" t="str">
        <f t="shared" si="66"/>
        <v>Retail</v>
      </c>
      <c r="AA869" s="1">
        <f t="shared" si="67"/>
        <v>7.0000000000000007E-2</v>
      </c>
      <c r="AB869">
        <f t="shared" si="68"/>
        <v>5937.9391439999999</v>
      </c>
      <c r="AC869" s="18">
        <f t="shared" si="69"/>
        <v>45733</v>
      </c>
    </row>
    <row r="870" spans="1:29">
      <c r="A870" t="s">
        <v>176</v>
      </c>
      <c r="B870">
        <v>836</v>
      </c>
      <c r="C870">
        <v>0</v>
      </c>
      <c r="D870" s="18">
        <v>45973</v>
      </c>
      <c r="E870" s="18">
        <v>45995</v>
      </c>
      <c r="F870" s="18">
        <v>46017</v>
      </c>
      <c r="G870" t="s">
        <v>35</v>
      </c>
      <c r="H870">
        <v>46</v>
      </c>
      <c r="J870">
        <v>27115.5</v>
      </c>
      <c r="K870" t="s">
        <v>131</v>
      </c>
      <c r="L870">
        <v>23319.329999999998</v>
      </c>
      <c r="M870">
        <v>27115.5</v>
      </c>
      <c r="N870">
        <v>100</v>
      </c>
      <c r="O870">
        <v>86</v>
      </c>
      <c r="P870">
        <v>100</v>
      </c>
      <c r="Q870">
        <v>3.687927569102543E-3</v>
      </c>
      <c r="R870">
        <v>11</v>
      </c>
      <c r="S870">
        <v>2025</v>
      </c>
      <c r="T870">
        <v>12</v>
      </c>
      <c r="U870">
        <v>2025</v>
      </c>
      <c r="V870">
        <v>46062</v>
      </c>
      <c r="W870" t="s">
        <v>164</v>
      </c>
      <c r="X870">
        <v>2026</v>
      </c>
      <c r="Y870" t="str">
        <f t="shared" si="65"/>
        <v>México</v>
      </c>
      <c r="Z870" t="str">
        <f t="shared" si="66"/>
        <v>IC</v>
      </c>
      <c r="AA870" s="1">
        <f t="shared" si="67"/>
        <v>0.5</v>
      </c>
      <c r="AB870">
        <f t="shared" si="68"/>
        <v>43</v>
      </c>
      <c r="AC870" s="18">
        <f t="shared" si="69"/>
        <v>45665</v>
      </c>
    </row>
    <row r="871" spans="1:29">
      <c r="A871" t="s">
        <v>176</v>
      </c>
      <c r="B871">
        <v>837</v>
      </c>
      <c r="C871">
        <v>0</v>
      </c>
      <c r="D871" s="18">
        <v>45973</v>
      </c>
      <c r="E871" s="18">
        <v>46033</v>
      </c>
      <c r="F871" s="18">
        <v>46040</v>
      </c>
      <c r="G871" t="s">
        <v>20</v>
      </c>
      <c r="H871">
        <v>46</v>
      </c>
      <c r="I871" t="s">
        <v>166</v>
      </c>
      <c r="J871">
        <v>5821.37</v>
      </c>
      <c r="K871" t="s">
        <v>131</v>
      </c>
      <c r="L871">
        <v>5006.3782000000001</v>
      </c>
      <c r="M871">
        <v>5821.37</v>
      </c>
      <c r="N871">
        <v>369.14</v>
      </c>
      <c r="O871">
        <v>317.46039999999999</v>
      </c>
      <c r="P871">
        <v>369.14</v>
      </c>
      <c r="Q871">
        <v>6.341119014939782E-2</v>
      </c>
      <c r="R871">
        <v>11</v>
      </c>
      <c r="S871">
        <v>2025</v>
      </c>
      <c r="T871">
        <v>1</v>
      </c>
      <c r="U871">
        <v>2026</v>
      </c>
      <c r="V871">
        <v>46085</v>
      </c>
      <c r="W871" t="s">
        <v>150</v>
      </c>
      <c r="X871">
        <v>2026</v>
      </c>
      <c r="Y871" t="str">
        <f t="shared" si="65"/>
        <v>Madrid</v>
      </c>
      <c r="Z871" t="str">
        <f t="shared" si="66"/>
        <v>IC</v>
      </c>
      <c r="AA871" s="1">
        <f t="shared" si="67"/>
        <v>0.4</v>
      </c>
      <c r="AB871">
        <f t="shared" si="68"/>
        <v>190.47623999999999</v>
      </c>
      <c r="AC871" s="18">
        <f t="shared" si="69"/>
        <v>45931</v>
      </c>
    </row>
    <row r="872" spans="1:29">
      <c r="A872" t="s">
        <v>176</v>
      </c>
      <c r="B872">
        <v>838</v>
      </c>
      <c r="C872">
        <v>0</v>
      </c>
      <c r="D872" s="18">
        <v>45973</v>
      </c>
      <c r="E872" s="18">
        <v>46104</v>
      </c>
      <c r="F872" s="18">
        <v>46116</v>
      </c>
      <c r="G872" t="s">
        <v>47</v>
      </c>
      <c r="H872">
        <v>46</v>
      </c>
      <c r="J872">
        <v>36173.800000000003</v>
      </c>
      <c r="K872" t="s">
        <v>131</v>
      </c>
      <c r="L872">
        <v>31109.468000000001</v>
      </c>
      <c r="M872">
        <v>36173.800000000003</v>
      </c>
      <c r="N872">
        <v>3299.52</v>
      </c>
      <c r="O872">
        <v>2837.5871999999999</v>
      </c>
      <c r="P872">
        <v>3299.52</v>
      </c>
      <c r="Q872">
        <v>9.1212977348246516E-2</v>
      </c>
      <c r="R872">
        <v>11</v>
      </c>
      <c r="S872">
        <v>2025</v>
      </c>
      <c r="T872">
        <v>3</v>
      </c>
      <c r="U872">
        <v>2026</v>
      </c>
      <c r="V872">
        <v>46161</v>
      </c>
      <c r="W872" t="s">
        <v>172</v>
      </c>
      <c r="X872">
        <v>2026</v>
      </c>
      <c r="Y872" t="str">
        <f t="shared" si="65"/>
        <v>México</v>
      </c>
      <c r="Z872" t="str">
        <f t="shared" si="66"/>
        <v>IC</v>
      </c>
      <c r="AA872" s="1">
        <f t="shared" si="67"/>
        <v>0.65</v>
      </c>
      <c r="AB872">
        <f t="shared" si="68"/>
        <v>993.15552000000002</v>
      </c>
      <c r="AC872" s="18">
        <f t="shared" si="69"/>
        <v>45852</v>
      </c>
    </row>
    <row r="873" spans="1:29">
      <c r="A873" t="s">
        <v>176</v>
      </c>
      <c r="B873">
        <v>839</v>
      </c>
      <c r="C873">
        <v>0</v>
      </c>
      <c r="D873" s="18">
        <v>45973</v>
      </c>
      <c r="E873" s="18">
        <v>46009</v>
      </c>
      <c r="F873" s="18">
        <v>46009</v>
      </c>
      <c r="G873" t="s">
        <v>35</v>
      </c>
      <c r="H873">
        <v>46</v>
      </c>
      <c r="J873">
        <v>41196.300000000003</v>
      </c>
      <c r="K873" t="s">
        <v>178</v>
      </c>
      <c r="L873">
        <v>1977.4224000000002</v>
      </c>
      <c r="M873">
        <v>2306.9928</v>
      </c>
      <c r="N873">
        <v>664.3</v>
      </c>
      <c r="O873">
        <v>31.886399999999998</v>
      </c>
      <c r="P873">
        <v>37.200800000000001</v>
      </c>
      <c r="Q873">
        <v>1.6125234547762782E-2</v>
      </c>
      <c r="R873">
        <v>11</v>
      </c>
      <c r="S873">
        <v>2025</v>
      </c>
      <c r="T873">
        <v>12</v>
      </c>
      <c r="U873">
        <v>2025</v>
      </c>
      <c r="V873">
        <v>46054</v>
      </c>
      <c r="W873" t="s">
        <v>164</v>
      </c>
      <c r="X873">
        <v>2026</v>
      </c>
      <c r="Y873" t="str">
        <f t="shared" si="65"/>
        <v>México</v>
      </c>
      <c r="Z873" t="str">
        <f t="shared" si="66"/>
        <v>IC</v>
      </c>
      <c r="AA873" s="1">
        <f t="shared" si="67"/>
        <v>0.5</v>
      </c>
      <c r="AB873">
        <f t="shared" si="68"/>
        <v>15.943199999999999</v>
      </c>
      <c r="AC873" s="18">
        <f t="shared" si="69"/>
        <v>45665</v>
      </c>
    </row>
    <row r="874" spans="1:29">
      <c r="A874" t="s">
        <v>176</v>
      </c>
      <c r="B874">
        <v>840</v>
      </c>
      <c r="C874">
        <v>0</v>
      </c>
      <c r="D874" s="18">
        <v>45974</v>
      </c>
      <c r="E874" s="18">
        <v>45980</v>
      </c>
      <c r="F874" s="18">
        <v>45987</v>
      </c>
      <c r="G874" t="s">
        <v>51</v>
      </c>
      <c r="H874">
        <v>46</v>
      </c>
      <c r="J874">
        <v>6083.58</v>
      </c>
      <c r="K874" t="s">
        <v>131</v>
      </c>
      <c r="L874">
        <v>5231.8787999999995</v>
      </c>
      <c r="M874">
        <v>6083.58</v>
      </c>
      <c r="N874">
        <v>0</v>
      </c>
      <c r="O874">
        <v>0</v>
      </c>
      <c r="P874">
        <v>0</v>
      </c>
      <c r="Q874">
        <v>0</v>
      </c>
      <c r="R874">
        <v>11</v>
      </c>
      <c r="S874">
        <v>2025</v>
      </c>
      <c r="T874">
        <v>11</v>
      </c>
      <c r="U874">
        <v>2025</v>
      </c>
      <c r="V874">
        <v>46032</v>
      </c>
      <c r="W874" t="s">
        <v>157</v>
      </c>
      <c r="X874">
        <v>2026</v>
      </c>
      <c r="Y874" t="str">
        <f t="shared" si="65"/>
        <v>México</v>
      </c>
      <c r="Z874" t="str">
        <f t="shared" si="66"/>
        <v>Retail</v>
      </c>
      <c r="AA874" s="1">
        <f t="shared" si="67"/>
        <v>0</v>
      </c>
      <c r="AB874">
        <f t="shared" si="68"/>
        <v>0</v>
      </c>
      <c r="AC874" s="18">
        <f t="shared" si="69"/>
        <v>45552</v>
      </c>
    </row>
    <row r="875" spans="1:29">
      <c r="A875" t="s">
        <v>176</v>
      </c>
      <c r="B875">
        <v>841</v>
      </c>
      <c r="C875">
        <v>1</v>
      </c>
      <c r="D875" s="18">
        <v>45974</v>
      </c>
      <c r="E875" s="18">
        <v>46017</v>
      </c>
      <c r="F875" s="18">
        <v>46028</v>
      </c>
      <c r="G875" t="s">
        <v>29</v>
      </c>
      <c r="H875">
        <v>46</v>
      </c>
      <c r="I875" t="s">
        <v>149</v>
      </c>
      <c r="J875">
        <v>56571.9</v>
      </c>
      <c r="K875" t="s">
        <v>131</v>
      </c>
      <c r="L875">
        <v>48651.834000000003</v>
      </c>
      <c r="M875">
        <v>56571.9</v>
      </c>
      <c r="N875">
        <v>5286.72</v>
      </c>
      <c r="O875">
        <v>4546.5792000000001</v>
      </c>
      <c r="P875">
        <v>5286.72</v>
      </c>
      <c r="Q875">
        <v>9.3451342450934116E-2</v>
      </c>
      <c r="R875">
        <v>11</v>
      </c>
      <c r="S875">
        <v>2025</v>
      </c>
      <c r="T875">
        <v>12</v>
      </c>
      <c r="U875">
        <v>2025</v>
      </c>
      <c r="V875">
        <v>46073</v>
      </c>
      <c r="W875" t="s">
        <v>164</v>
      </c>
      <c r="X875">
        <v>2026</v>
      </c>
      <c r="Y875" t="str">
        <f t="shared" si="65"/>
        <v>Madrid</v>
      </c>
      <c r="Z875" t="str">
        <f t="shared" si="66"/>
        <v>Retail</v>
      </c>
      <c r="AA875" s="1">
        <f t="shared" si="67"/>
        <v>7.0000000000000007E-2</v>
      </c>
      <c r="AB875">
        <f t="shared" si="68"/>
        <v>4228.3186560000004</v>
      </c>
      <c r="AC875" s="18">
        <f t="shared" si="69"/>
        <v>45733</v>
      </c>
    </row>
    <row r="876" spans="1:29">
      <c r="A876" t="s">
        <v>176</v>
      </c>
      <c r="B876">
        <v>842</v>
      </c>
      <c r="C876">
        <v>0</v>
      </c>
      <c r="D876" s="18">
        <v>45975</v>
      </c>
      <c r="E876" s="18">
        <v>46066</v>
      </c>
      <c r="F876" s="18">
        <v>46073</v>
      </c>
      <c r="G876" t="s">
        <v>45</v>
      </c>
      <c r="H876">
        <v>46</v>
      </c>
      <c r="J876">
        <v>1210.2</v>
      </c>
      <c r="K876" t="s">
        <v>131</v>
      </c>
      <c r="L876">
        <v>1040.7719999999999</v>
      </c>
      <c r="M876">
        <v>1210.2</v>
      </c>
      <c r="N876">
        <v>1</v>
      </c>
      <c r="O876">
        <v>0.86</v>
      </c>
      <c r="P876">
        <v>1</v>
      </c>
      <c r="Q876">
        <v>8.2630970087588837E-4</v>
      </c>
      <c r="R876">
        <v>11</v>
      </c>
      <c r="S876">
        <v>2025</v>
      </c>
      <c r="T876">
        <v>2</v>
      </c>
      <c r="U876">
        <v>2026</v>
      </c>
      <c r="V876">
        <v>46118</v>
      </c>
      <c r="W876" t="s">
        <v>173</v>
      </c>
      <c r="X876">
        <v>2026</v>
      </c>
      <c r="Y876" t="str">
        <f t="shared" si="65"/>
        <v>México</v>
      </c>
      <c r="Z876" t="str">
        <f t="shared" si="66"/>
        <v>IC</v>
      </c>
      <c r="AA876" s="1">
        <f t="shared" si="67"/>
        <v>0.75</v>
      </c>
      <c r="AB876">
        <f t="shared" si="68"/>
        <v>0.21499999999999997</v>
      </c>
      <c r="AC876" s="18">
        <f t="shared" si="69"/>
        <v>45536</v>
      </c>
    </row>
    <row r="877" spans="1:29">
      <c r="A877" t="s">
        <v>176</v>
      </c>
      <c r="B877">
        <v>843</v>
      </c>
      <c r="C877">
        <v>0</v>
      </c>
      <c r="D877" s="18">
        <v>45978</v>
      </c>
      <c r="E877" s="18">
        <v>45984</v>
      </c>
      <c r="F877" s="18">
        <v>46039</v>
      </c>
      <c r="G877" t="s">
        <v>47</v>
      </c>
      <c r="H877">
        <v>47</v>
      </c>
      <c r="J877">
        <v>4699.7</v>
      </c>
      <c r="K877" t="s">
        <v>131</v>
      </c>
      <c r="L877">
        <v>4041.7419999999997</v>
      </c>
      <c r="M877">
        <v>4699.7</v>
      </c>
      <c r="N877">
        <v>378.45</v>
      </c>
      <c r="O877">
        <v>325.46699999999998</v>
      </c>
      <c r="P877">
        <v>378.45</v>
      </c>
      <c r="Q877">
        <v>8.0526416579781684E-2</v>
      </c>
      <c r="R877">
        <v>11</v>
      </c>
      <c r="S877">
        <v>2025</v>
      </c>
      <c r="T877">
        <v>11</v>
      </c>
      <c r="U877">
        <v>2025</v>
      </c>
      <c r="V877">
        <v>46084</v>
      </c>
      <c r="W877" t="s">
        <v>150</v>
      </c>
      <c r="X877">
        <v>2026</v>
      </c>
      <c r="Y877" t="str">
        <f t="shared" si="65"/>
        <v>México</v>
      </c>
      <c r="Z877" t="str">
        <f t="shared" si="66"/>
        <v>IC</v>
      </c>
      <c r="AA877" s="1">
        <f t="shared" si="67"/>
        <v>0.65</v>
      </c>
      <c r="AB877">
        <f t="shared" si="68"/>
        <v>113.91344999999998</v>
      </c>
      <c r="AC877" s="18">
        <f t="shared" si="69"/>
        <v>45852</v>
      </c>
    </row>
    <row r="878" spans="1:29">
      <c r="A878" t="s">
        <v>176</v>
      </c>
      <c r="B878">
        <v>844</v>
      </c>
      <c r="C878">
        <v>0</v>
      </c>
      <c r="D878" s="18">
        <v>45979</v>
      </c>
      <c r="E878" s="18">
        <v>46016</v>
      </c>
      <c r="F878" s="18">
        <v>46021</v>
      </c>
      <c r="G878" t="s">
        <v>45</v>
      </c>
      <c r="H878">
        <v>47</v>
      </c>
      <c r="J878">
        <v>12165.93</v>
      </c>
      <c r="K878" t="s">
        <v>151</v>
      </c>
      <c r="L878">
        <v>12165.93</v>
      </c>
      <c r="M878">
        <v>14112.478799999999</v>
      </c>
      <c r="N878">
        <v>1216.5899999999999</v>
      </c>
      <c r="O878">
        <v>1216.5899999999999</v>
      </c>
      <c r="P878">
        <v>1411.2443999999998</v>
      </c>
      <c r="Q878">
        <v>9.9999753409726985E-2</v>
      </c>
      <c r="R878">
        <v>11</v>
      </c>
      <c r="S878">
        <v>2025</v>
      </c>
      <c r="T878">
        <v>12</v>
      </c>
      <c r="U878">
        <v>2025</v>
      </c>
      <c r="V878">
        <v>46066</v>
      </c>
      <c r="W878" t="s">
        <v>164</v>
      </c>
      <c r="X878">
        <v>2026</v>
      </c>
      <c r="Y878" t="str">
        <f t="shared" si="65"/>
        <v>México</v>
      </c>
      <c r="Z878" t="str">
        <f t="shared" si="66"/>
        <v>IC</v>
      </c>
      <c r="AA878" s="1">
        <f t="shared" si="67"/>
        <v>0.75</v>
      </c>
      <c r="AB878">
        <f t="shared" si="68"/>
        <v>304.14750000000004</v>
      </c>
      <c r="AC878" s="18">
        <f t="shared" si="69"/>
        <v>45536</v>
      </c>
    </row>
    <row r="879" spans="1:29">
      <c r="A879" t="s">
        <v>176</v>
      </c>
      <c r="B879">
        <v>845</v>
      </c>
      <c r="C879">
        <v>0</v>
      </c>
      <c r="D879" s="18">
        <v>45979</v>
      </c>
      <c r="E879" s="18">
        <v>46113</v>
      </c>
      <c r="F879" s="18">
        <v>46124</v>
      </c>
      <c r="G879" t="s">
        <v>53</v>
      </c>
      <c r="H879">
        <v>47</v>
      </c>
      <c r="J879">
        <v>5694.04</v>
      </c>
      <c r="K879" t="s">
        <v>131</v>
      </c>
      <c r="L879">
        <v>4896.8743999999997</v>
      </c>
      <c r="M879">
        <v>5694.04</v>
      </c>
      <c r="N879">
        <v>724.61</v>
      </c>
      <c r="O879">
        <v>623.16459999999995</v>
      </c>
      <c r="P879">
        <v>724.61</v>
      </c>
      <c r="Q879">
        <v>0.12725762376098518</v>
      </c>
      <c r="R879">
        <v>11</v>
      </c>
      <c r="S879">
        <v>2025</v>
      </c>
      <c r="T879">
        <v>4</v>
      </c>
      <c r="U879">
        <v>2026</v>
      </c>
      <c r="V879">
        <v>46169</v>
      </c>
      <c r="W879" t="s">
        <v>172</v>
      </c>
      <c r="X879">
        <v>2026</v>
      </c>
      <c r="Y879" t="str">
        <f t="shared" si="65"/>
        <v>México</v>
      </c>
      <c r="Z879" t="str">
        <f t="shared" si="66"/>
        <v>Retail</v>
      </c>
      <c r="AA879" s="1">
        <f t="shared" si="67"/>
        <v>0.05</v>
      </c>
      <c r="AB879">
        <f t="shared" si="68"/>
        <v>592.00636999999995</v>
      </c>
      <c r="AC879" s="18">
        <f t="shared" si="69"/>
        <v>45719</v>
      </c>
    </row>
    <row r="880" spans="1:29">
      <c r="A880" t="s">
        <v>176</v>
      </c>
      <c r="B880">
        <v>846</v>
      </c>
      <c r="C880">
        <v>0</v>
      </c>
      <c r="D880" s="18">
        <v>45979</v>
      </c>
      <c r="E880" s="18">
        <v>46108</v>
      </c>
      <c r="F880" s="18">
        <v>46115</v>
      </c>
      <c r="G880" t="s">
        <v>34</v>
      </c>
      <c r="H880">
        <v>47</v>
      </c>
      <c r="J880">
        <v>101740</v>
      </c>
      <c r="K880" t="s">
        <v>131</v>
      </c>
      <c r="L880">
        <v>87496.4</v>
      </c>
      <c r="M880">
        <v>101740</v>
      </c>
      <c r="N880">
        <v>0</v>
      </c>
      <c r="O880">
        <v>0</v>
      </c>
      <c r="P880">
        <v>0</v>
      </c>
      <c r="Q880">
        <v>0</v>
      </c>
      <c r="R880">
        <v>11</v>
      </c>
      <c r="S880">
        <v>2025</v>
      </c>
      <c r="T880">
        <v>3</v>
      </c>
      <c r="U880">
        <v>2026</v>
      </c>
      <c r="V880">
        <v>46160</v>
      </c>
      <c r="W880" t="s">
        <v>172</v>
      </c>
      <c r="X880">
        <v>2026</v>
      </c>
      <c r="Y880" t="str">
        <f t="shared" si="65"/>
        <v>México</v>
      </c>
      <c r="Z880" t="str">
        <f t="shared" si="66"/>
        <v>IC</v>
      </c>
      <c r="AA880" s="1">
        <f t="shared" si="67"/>
        <v>0.5</v>
      </c>
      <c r="AB880">
        <f t="shared" si="68"/>
        <v>0</v>
      </c>
      <c r="AC880" s="18">
        <f t="shared" si="69"/>
        <v>45536</v>
      </c>
    </row>
    <row r="881" spans="1:29">
      <c r="A881" t="s">
        <v>176</v>
      </c>
      <c r="B881">
        <v>847</v>
      </c>
      <c r="C881">
        <v>0</v>
      </c>
      <c r="D881" s="18">
        <v>45980</v>
      </c>
      <c r="E881" s="18">
        <v>45982</v>
      </c>
      <c r="F881" s="18">
        <v>45982</v>
      </c>
      <c r="G881" t="s">
        <v>53</v>
      </c>
      <c r="H881">
        <v>47</v>
      </c>
      <c r="J881">
        <v>1300.47</v>
      </c>
      <c r="K881" t="s">
        <v>131</v>
      </c>
      <c r="L881">
        <v>1118.4041999999999</v>
      </c>
      <c r="M881">
        <v>1300.47</v>
      </c>
      <c r="N881">
        <v>221.94</v>
      </c>
      <c r="O881">
        <v>190.86840000000001</v>
      </c>
      <c r="P881">
        <v>221.94</v>
      </c>
      <c r="Q881">
        <v>0.17066137627165565</v>
      </c>
      <c r="R881">
        <v>11</v>
      </c>
      <c r="S881">
        <v>2025</v>
      </c>
      <c r="T881">
        <v>11</v>
      </c>
      <c r="U881">
        <v>2025</v>
      </c>
      <c r="V881">
        <v>46027</v>
      </c>
      <c r="W881" t="s">
        <v>157</v>
      </c>
      <c r="X881">
        <v>2026</v>
      </c>
      <c r="Y881" t="str">
        <f t="shared" si="65"/>
        <v>México</v>
      </c>
      <c r="Z881" t="str">
        <f t="shared" si="66"/>
        <v>Retail</v>
      </c>
      <c r="AA881" s="1">
        <f t="shared" si="67"/>
        <v>0.05</v>
      </c>
      <c r="AB881">
        <f t="shared" si="68"/>
        <v>181.32498000000001</v>
      </c>
      <c r="AC881" s="18">
        <f t="shared" si="69"/>
        <v>45719</v>
      </c>
    </row>
    <row r="882" spans="1:29">
      <c r="A882" t="s">
        <v>176</v>
      </c>
      <c r="B882">
        <v>848</v>
      </c>
      <c r="C882">
        <v>0</v>
      </c>
      <c r="D882" s="18">
        <v>45980</v>
      </c>
      <c r="E882" s="18">
        <v>46009</v>
      </c>
      <c r="F882" s="18">
        <v>46029</v>
      </c>
      <c r="G882" t="s">
        <v>49</v>
      </c>
      <c r="H882">
        <v>47</v>
      </c>
      <c r="J882">
        <v>83721.759999999995</v>
      </c>
      <c r="K882" t="s">
        <v>131</v>
      </c>
      <c r="L882">
        <v>72000.713599999988</v>
      </c>
      <c r="M882">
        <v>83721.759999999995</v>
      </c>
      <c r="N882">
        <v>13764.13</v>
      </c>
      <c r="O882">
        <v>11837.1518</v>
      </c>
      <c r="P882">
        <v>13764.13</v>
      </c>
      <c r="Q882">
        <v>0.16440325669216702</v>
      </c>
      <c r="R882">
        <v>11</v>
      </c>
      <c r="S882">
        <v>2025</v>
      </c>
      <c r="T882">
        <v>12</v>
      </c>
      <c r="U882">
        <v>2025</v>
      </c>
      <c r="V882">
        <v>46074</v>
      </c>
      <c r="W882" t="s">
        <v>164</v>
      </c>
      <c r="X882">
        <v>2026</v>
      </c>
      <c r="Y882" t="str">
        <f t="shared" si="65"/>
        <v>México</v>
      </c>
      <c r="Z882" t="str">
        <f t="shared" si="66"/>
        <v>Retail</v>
      </c>
      <c r="AA882" s="1">
        <f t="shared" si="67"/>
        <v>0</v>
      </c>
      <c r="AB882">
        <f t="shared" si="68"/>
        <v>11837.1518</v>
      </c>
      <c r="AC882" s="18">
        <f t="shared" si="69"/>
        <v>45552</v>
      </c>
    </row>
    <row r="883" spans="1:29">
      <c r="A883" t="s">
        <v>176</v>
      </c>
      <c r="B883">
        <v>849</v>
      </c>
      <c r="C883">
        <v>0</v>
      </c>
      <c r="D883" s="18">
        <v>45980</v>
      </c>
      <c r="E883" s="18">
        <v>46013</v>
      </c>
      <c r="F883" s="18">
        <v>46018</v>
      </c>
      <c r="G883" t="s">
        <v>54</v>
      </c>
      <c r="H883">
        <v>47</v>
      </c>
      <c r="J883">
        <v>4046.02</v>
      </c>
      <c r="K883" t="s">
        <v>131</v>
      </c>
      <c r="L883">
        <v>3479.5771999999997</v>
      </c>
      <c r="M883">
        <v>4046.02</v>
      </c>
      <c r="N883">
        <v>483.8</v>
      </c>
      <c r="O883">
        <v>416.06799999999998</v>
      </c>
      <c r="P883">
        <v>483.8</v>
      </c>
      <c r="Q883">
        <v>0.11957429770490507</v>
      </c>
      <c r="R883">
        <v>11</v>
      </c>
      <c r="S883">
        <v>2025</v>
      </c>
      <c r="T883">
        <v>12</v>
      </c>
      <c r="U883">
        <v>2025</v>
      </c>
      <c r="V883">
        <v>46063</v>
      </c>
      <c r="W883" t="s">
        <v>164</v>
      </c>
      <c r="X883">
        <v>2026</v>
      </c>
      <c r="Y883" t="str">
        <f t="shared" si="65"/>
        <v>México</v>
      </c>
      <c r="Z883" t="str">
        <f t="shared" si="66"/>
        <v>Retail</v>
      </c>
      <c r="AA883" s="1">
        <f t="shared" si="67"/>
        <v>0.05</v>
      </c>
      <c r="AB883">
        <f t="shared" si="68"/>
        <v>395.26459999999997</v>
      </c>
      <c r="AC883" s="18">
        <f t="shared" si="69"/>
        <v>45595</v>
      </c>
    </row>
    <row r="884" spans="1:29">
      <c r="A884" t="s">
        <v>176</v>
      </c>
      <c r="B884">
        <v>850</v>
      </c>
      <c r="C884">
        <v>0</v>
      </c>
      <c r="D884" s="18">
        <v>45980</v>
      </c>
      <c r="E884" s="18">
        <v>46016</v>
      </c>
      <c r="F884" s="18">
        <v>46029</v>
      </c>
      <c r="G884" t="s">
        <v>36</v>
      </c>
      <c r="H884">
        <v>47</v>
      </c>
      <c r="J884">
        <v>179895.07</v>
      </c>
      <c r="K884" t="s">
        <v>131</v>
      </c>
      <c r="L884">
        <v>154709.76019999999</v>
      </c>
      <c r="M884">
        <v>179895.07</v>
      </c>
      <c r="N884">
        <v>20312.3</v>
      </c>
      <c r="O884">
        <v>17468.577999999998</v>
      </c>
      <c r="P884">
        <v>20312.3</v>
      </c>
      <c r="Q884">
        <v>0.11291193249487047</v>
      </c>
      <c r="R884">
        <v>11</v>
      </c>
      <c r="S884">
        <v>2025</v>
      </c>
      <c r="T884">
        <v>12</v>
      </c>
      <c r="U884">
        <v>2025</v>
      </c>
      <c r="V884">
        <v>46074</v>
      </c>
      <c r="W884" t="s">
        <v>164</v>
      </c>
      <c r="X884">
        <v>2026</v>
      </c>
      <c r="Y884" t="str">
        <f t="shared" si="65"/>
        <v>México</v>
      </c>
      <c r="Z884" t="str">
        <f t="shared" si="66"/>
        <v>IC</v>
      </c>
      <c r="AA884" s="1">
        <f t="shared" si="67"/>
        <v>0.5</v>
      </c>
      <c r="AB884">
        <f t="shared" si="68"/>
        <v>8734.2889999999989</v>
      </c>
      <c r="AC884" s="18">
        <f t="shared" si="69"/>
        <v>45639</v>
      </c>
    </row>
    <row r="885" spans="1:29">
      <c r="A885" t="s">
        <v>176</v>
      </c>
      <c r="B885">
        <v>851</v>
      </c>
      <c r="C885">
        <v>0</v>
      </c>
      <c r="D885" s="18">
        <v>45981</v>
      </c>
      <c r="E885" s="18">
        <v>45987</v>
      </c>
      <c r="F885" s="18">
        <v>45989</v>
      </c>
      <c r="G885" t="s">
        <v>38</v>
      </c>
      <c r="H885">
        <v>47</v>
      </c>
      <c r="I885" t="s">
        <v>208</v>
      </c>
      <c r="J885">
        <v>430</v>
      </c>
      <c r="K885" t="s">
        <v>131</v>
      </c>
      <c r="L885">
        <v>369.8</v>
      </c>
      <c r="M885">
        <v>430</v>
      </c>
      <c r="N885">
        <v>71.42</v>
      </c>
      <c r="O885">
        <v>61.421199999999999</v>
      </c>
      <c r="P885">
        <v>71.42</v>
      </c>
      <c r="Q885">
        <v>0.16609302325581393</v>
      </c>
      <c r="R885">
        <v>11</v>
      </c>
      <c r="S885">
        <v>2025</v>
      </c>
      <c r="T885">
        <v>11</v>
      </c>
      <c r="U885">
        <v>2025</v>
      </c>
      <c r="V885">
        <v>46034</v>
      </c>
      <c r="W885" t="s">
        <v>157</v>
      </c>
      <c r="X885">
        <v>2026</v>
      </c>
      <c r="Y885" t="str">
        <f t="shared" si="65"/>
        <v>México</v>
      </c>
      <c r="Z885" t="str">
        <f t="shared" si="66"/>
        <v>IC</v>
      </c>
      <c r="AA885" s="1">
        <f t="shared" si="67"/>
        <v>0.6</v>
      </c>
      <c r="AB885">
        <f t="shared" si="68"/>
        <v>24.568480000000001</v>
      </c>
      <c r="AC885" s="18">
        <f t="shared" si="69"/>
        <v>45740</v>
      </c>
    </row>
    <row r="886" spans="1:29">
      <c r="A886" t="s">
        <v>176</v>
      </c>
      <c r="B886">
        <v>852</v>
      </c>
      <c r="C886">
        <v>0</v>
      </c>
      <c r="D886" s="18">
        <v>45982</v>
      </c>
      <c r="E886" s="18">
        <v>45751</v>
      </c>
      <c r="F886" s="18">
        <v>46123</v>
      </c>
      <c r="G886" t="s">
        <v>51</v>
      </c>
      <c r="H886">
        <v>47</v>
      </c>
      <c r="J886">
        <v>11149.92</v>
      </c>
      <c r="K886" t="s">
        <v>131</v>
      </c>
      <c r="L886">
        <v>9588.9311999999991</v>
      </c>
      <c r="M886">
        <v>11149.92</v>
      </c>
      <c r="N886">
        <v>1115</v>
      </c>
      <c r="O886">
        <v>958.9</v>
      </c>
      <c r="P886">
        <v>1115</v>
      </c>
      <c r="Q886">
        <v>0.10000071749393719</v>
      </c>
      <c r="R886">
        <v>11</v>
      </c>
      <c r="S886">
        <v>2025</v>
      </c>
      <c r="T886">
        <v>4</v>
      </c>
      <c r="U886">
        <v>2025</v>
      </c>
      <c r="V886">
        <v>46168</v>
      </c>
      <c r="W886" t="s">
        <v>172</v>
      </c>
      <c r="X886">
        <v>2026</v>
      </c>
      <c r="Y886" t="str">
        <f t="shared" si="65"/>
        <v>México</v>
      </c>
      <c r="Z886" t="str">
        <f t="shared" si="66"/>
        <v>Retail</v>
      </c>
      <c r="AA886" s="1">
        <f t="shared" si="67"/>
        <v>0</v>
      </c>
      <c r="AB886">
        <f t="shared" si="68"/>
        <v>958.9</v>
      </c>
      <c r="AC886" s="18">
        <f t="shared" si="69"/>
        <v>45552</v>
      </c>
    </row>
    <row r="887" spans="1:29">
      <c r="A887" t="s">
        <v>176</v>
      </c>
      <c r="B887">
        <v>853</v>
      </c>
      <c r="C887">
        <v>0</v>
      </c>
      <c r="D887" s="18">
        <v>45982</v>
      </c>
      <c r="E887" s="18">
        <v>46029</v>
      </c>
      <c r="F887" s="18">
        <v>46223</v>
      </c>
      <c r="G887" t="s">
        <v>53</v>
      </c>
      <c r="H887">
        <v>47</v>
      </c>
      <c r="I887" t="s">
        <v>149</v>
      </c>
      <c r="J887">
        <v>25203.119999999999</v>
      </c>
      <c r="K887" t="s">
        <v>131</v>
      </c>
      <c r="L887">
        <v>21674.683199999999</v>
      </c>
      <c r="M887">
        <v>25203.119999999999</v>
      </c>
      <c r="N887">
        <v>1928.43</v>
      </c>
      <c r="O887">
        <v>1658.4498000000001</v>
      </c>
      <c r="P887">
        <v>1928.43</v>
      </c>
      <c r="Q887">
        <v>7.6515526649081553E-2</v>
      </c>
      <c r="R887">
        <v>11</v>
      </c>
      <c r="S887">
        <v>2025</v>
      </c>
      <c r="T887">
        <v>1</v>
      </c>
      <c r="U887">
        <v>2026</v>
      </c>
      <c r="V887">
        <v>46268</v>
      </c>
      <c r="W887" t="s">
        <v>153</v>
      </c>
      <c r="X887">
        <v>2026</v>
      </c>
      <c r="Y887" t="str">
        <f t="shared" si="65"/>
        <v>México</v>
      </c>
      <c r="Z887" t="str">
        <f t="shared" si="66"/>
        <v>Retail</v>
      </c>
      <c r="AA887" s="1">
        <f t="shared" si="67"/>
        <v>0.05</v>
      </c>
      <c r="AB887">
        <f t="shared" si="68"/>
        <v>1575.5273100000002</v>
      </c>
      <c r="AC887" s="18">
        <f t="shared" si="69"/>
        <v>45719</v>
      </c>
    </row>
    <row r="888" spans="1:29">
      <c r="A888" t="s">
        <v>176</v>
      </c>
      <c r="B888">
        <v>854</v>
      </c>
      <c r="C888">
        <v>0</v>
      </c>
      <c r="D888" s="18">
        <v>45985</v>
      </c>
      <c r="E888" s="18">
        <v>45981</v>
      </c>
      <c r="F888" s="18">
        <v>45982</v>
      </c>
      <c r="G888" t="s">
        <v>50</v>
      </c>
      <c r="H888">
        <v>48</v>
      </c>
      <c r="J888">
        <v>2588.88</v>
      </c>
      <c r="K888" t="s">
        <v>131</v>
      </c>
      <c r="L888">
        <v>2226.4367999999999</v>
      </c>
      <c r="M888">
        <v>2588.88</v>
      </c>
      <c r="N888">
        <v>0</v>
      </c>
      <c r="O888">
        <v>0</v>
      </c>
      <c r="P888">
        <v>0</v>
      </c>
      <c r="Q888">
        <v>0</v>
      </c>
      <c r="R888">
        <v>11</v>
      </c>
      <c r="S888">
        <v>2025</v>
      </c>
      <c r="T888">
        <v>11</v>
      </c>
      <c r="U888">
        <v>2025</v>
      </c>
      <c r="V888">
        <v>46027</v>
      </c>
      <c r="W888" t="s">
        <v>157</v>
      </c>
      <c r="X888">
        <v>2026</v>
      </c>
      <c r="Y888" t="str">
        <f t="shared" si="65"/>
        <v>México</v>
      </c>
      <c r="Z888" t="str">
        <f t="shared" si="66"/>
        <v>Retail</v>
      </c>
      <c r="AA888" s="1">
        <f t="shared" si="67"/>
        <v>0</v>
      </c>
      <c r="AB888">
        <f t="shared" si="68"/>
        <v>0</v>
      </c>
      <c r="AC888" s="18">
        <f t="shared" si="69"/>
        <v>0</v>
      </c>
    </row>
    <row r="889" spans="1:29">
      <c r="A889" t="s">
        <v>176</v>
      </c>
      <c r="B889">
        <v>855</v>
      </c>
      <c r="C889">
        <v>0</v>
      </c>
      <c r="D889" s="18">
        <v>45985</v>
      </c>
      <c r="E889" s="18">
        <v>46258</v>
      </c>
      <c r="F889" s="18">
        <v>46271</v>
      </c>
      <c r="G889" t="s">
        <v>39</v>
      </c>
      <c r="H889">
        <v>48</v>
      </c>
      <c r="J889">
        <v>500</v>
      </c>
      <c r="K889" t="s">
        <v>131</v>
      </c>
      <c r="L889">
        <v>430</v>
      </c>
      <c r="M889">
        <v>500</v>
      </c>
      <c r="N889">
        <v>500</v>
      </c>
      <c r="O889">
        <v>430</v>
      </c>
      <c r="P889">
        <v>500</v>
      </c>
      <c r="Q889">
        <v>1</v>
      </c>
      <c r="R889">
        <v>11</v>
      </c>
      <c r="S889">
        <v>2025</v>
      </c>
      <c r="T889">
        <v>8</v>
      </c>
      <c r="U889">
        <v>2026</v>
      </c>
      <c r="V889">
        <v>46316</v>
      </c>
      <c r="W889" t="s">
        <v>161</v>
      </c>
      <c r="X889">
        <v>2026</v>
      </c>
      <c r="Y889" t="str">
        <f t="shared" si="65"/>
        <v>México</v>
      </c>
      <c r="Z889" t="str">
        <f t="shared" si="66"/>
        <v>IC</v>
      </c>
      <c r="AA889" s="1">
        <f t="shared" si="67"/>
        <v>0.5</v>
      </c>
      <c r="AB889">
        <f t="shared" si="68"/>
        <v>215</v>
      </c>
      <c r="AC889" s="18">
        <f t="shared" si="69"/>
        <v>45677</v>
      </c>
    </row>
    <row r="890" spans="1:29">
      <c r="A890" t="s">
        <v>176</v>
      </c>
      <c r="B890">
        <v>856</v>
      </c>
      <c r="C890">
        <v>0</v>
      </c>
      <c r="D890" s="18">
        <v>45985</v>
      </c>
      <c r="E890" s="18">
        <v>45982</v>
      </c>
      <c r="F890" s="18">
        <v>45985</v>
      </c>
      <c r="G890" t="s">
        <v>35</v>
      </c>
      <c r="H890">
        <v>48</v>
      </c>
      <c r="J890">
        <v>8775</v>
      </c>
      <c r="K890" t="s">
        <v>151</v>
      </c>
      <c r="L890">
        <v>8775</v>
      </c>
      <c r="M890">
        <v>10179</v>
      </c>
      <c r="N890">
        <v>877.5</v>
      </c>
      <c r="O890">
        <v>877.5</v>
      </c>
      <c r="P890">
        <v>1017.9</v>
      </c>
      <c r="Q890">
        <v>0.1</v>
      </c>
      <c r="R890">
        <v>11</v>
      </c>
      <c r="S890">
        <v>2025</v>
      </c>
      <c r="T890">
        <v>11</v>
      </c>
      <c r="U890">
        <v>2025</v>
      </c>
      <c r="V890">
        <v>46030</v>
      </c>
      <c r="W890" t="s">
        <v>157</v>
      </c>
      <c r="X890">
        <v>2026</v>
      </c>
      <c r="Y890" t="str">
        <f t="shared" si="65"/>
        <v>México</v>
      </c>
      <c r="Z890" t="str">
        <f t="shared" si="66"/>
        <v>IC</v>
      </c>
      <c r="AA890" s="1">
        <f t="shared" si="67"/>
        <v>0.5</v>
      </c>
      <c r="AB890">
        <f t="shared" si="68"/>
        <v>438.75</v>
      </c>
      <c r="AC890" s="18">
        <f t="shared" si="69"/>
        <v>45665</v>
      </c>
    </row>
    <row r="891" spans="1:29">
      <c r="A891" t="s">
        <v>176</v>
      </c>
      <c r="B891">
        <v>857</v>
      </c>
      <c r="C891">
        <v>0</v>
      </c>
      <c r="D891" s="18">
        <v>45985</v>
      </c>
      <c r="E891" s="18">
        <v>45984</v>
      </c>
      <c r="F891" s="18">
        <v>45987</v>
      </c>
      <c r="G891" t="s">
        <v>41</v>
      </c>
      <c r="H891">
        <v>48</v>
      </c>
      <c r="J891">
        <v>9081</v>
      </c>
      <c r="K891" t="s">
        <v>151</v>
      </c>
      <c r="L891">
        <v>9081</v>
      </c>
      <c r="M891">
        <v>10533.96</v>
      </c>
      <c r="N891">
        <v>908.1</v>
      </c>
      <c r="O891">
        <v>908.1</v>
      </c>
      <c r="P891">
        <v>1053.396</v>
      </c>
      <c r="Q891">
        <v>0.1</v>
      </c>
      <c r="R891">
        <v>11</v>
      </c>
      <c r="S891">
        <v>2025</v>
      </c>
      <c r="T891">
        <v>11</v>
      </c>
      <c r="U891">
        <v>2025</v>
      </c>
      <c r="V891">
        <v>46032</v>
      </c>
      <c r="W891" t="s">
        <v>157</v>
      </c>
      <c r="X891">
        <v>2026</v>
      </c>
      <c r="Y891" t="str">
        <f t="shared" si="65"/>
        <v>México</v>
      </c>
      <c r="Z891" t="str">
        <f t="shared" si="66"/>
        <v>IC</v>
      </c>
      <c r="AA891" s="1">
        <f t="shared" si="67"/>
        <v>0.5</v>
      </c>
      <c r="AB891">
        <f t="shared" si="68"/>
        <v>454.05</v>
      </c>
      <c r="AC891" s="18">
        <f t="shared" si="69"/>
        <v>45979</v>
      </c>
    </row>
    <row r="892" spans="1:29">
      <c r="A892" t="s">
        <v>176</v>
      </c>
      <c r="B892">
        <v>858</v>
      </c>
      <c r="C892">
        <v>0</v>
      </c>
      <c r="D892" s="18">
        <v>45985</v>
      </c>
      <c r="E892" s="18">
        <v>45975</v>
      </c>
      <c r="F892" s="18">
        <v>45978</v>
      </c>
      <c r="G892" t="s">
        <v>41</v>
      </c>
      <c r="H892">
        <v>48</v>
      </c>
      <c r="J892">
        <v>6523.9</v>
      </c>
      <c r="K892" t="s">
        <v>131</v>
      </c>
      <c r="L892">
        <v>5610.5539999999992</v>
      </c>
      <c r="M892">
        <v>6523.9</v>
      </c>
      <c r="N892">
        <v>782.87</v>
      </c>
      <c r="O892">
        <v>673.26819999999998</v>
      </c>
      <c r="P892">
        <v>782.87</v>
      </c>
      <c r="Q892">
        <v>0.12000030656509145</v>
      </c>
      <c r="R892">
        <v>11</v>
      </c>
      <c r="S892">
        <v>2025</v>
      </c>
      <c r="T892">
        <v>11</v>
      </c>
      <c r="U892">
        <v>2025</v>
      </c>
      <c r="V892">
        <v>46023</v>
      </c>
      <c r="W892" t="s">
        <v>157</v>
      </c>
      <c r="X892">
        <v>2026</v>
      </c>
      <c r="Y892" t="str">
        <f t="shared" si="65"/>
        <v>México</v>
      </c>
      <c r="Z892" t="str">
        <f t="shared" si="66"/>
        <v>IC</v>
      </c>
      <c r="AA892" s="1">
        <f t="shared" si="67"/>
        <v>0.5</v>
      </c>
      <c r="AB892">
        <f t="shared" si="68"/>
        <v>336.63409999999999</v>
      </c>
      <c r="AC892" s="18">
        <f t="shared" si="69"/>
        <v>45979</v>
      </c>
    </row>
    <row r="893" spans="1:29">
      <c r="A893" t="s">
        <v>176</v>
      </c>
      <c r="B893">
        <v>859</v>
      </c>
      <c r="C893">
        <v>0</v>
      </c>
      <c r="D893" s="18">
        <v>45985</v>
      </c>
      <c r="E893" s="18">
        <v>46351</v>
      </c>
      <c r="F893" s="18">
        <v>46355</v>
      </c>
      <c r="G893" t="s">
        <v>39</v>
      </c>
      <c r="H893">
        <v>48</v>
      </c>
      <c r="J893">
        <v>72800</v>
      </c>
      <c r="K893" t="s">
        <v>131</v>
      </c>
      <c r="L893">
        <v>62608</v>
      </c>
      <c r="M893">
        <v>72800</v>
      </c>
      <c r="N893">
        <v>1820</v>
      </c>
      <c r="O893">
        <v>1565.2</v>
      </c>
      <c r="P893">
        <v>1820</v>
      </c>
      <c r="Q893">
        <v>2.5000000000000001E-2</v>
      </c>
      <c r="R893">
        <v>11</v>
      </c>
      <c r="S893">
        <v>2025</v>
      </c>
      <c r="T893">
        <v>11</v>
      </c>
      <c r="U893">
        <v>2026</v>
      </c>
      <c r="V893">
        <v>46400</v>
      </c>
      <c r="W893" t="s">
        <v>157</v>
      </c>
      <c r="X893">
        <v>2027</v>
      </c>
      <c r="Y893" t="str">
        <f t="shared" si="65"/>
        <v>México</v>
      </c>
      <c r="Z893" t="str">
        <f t="shared" si="66"/>
        <v>IC</v>
      </c>
      <c r="AA893" s="1">
        <f t="shared" si="67"/>
        <v>0.5</v>
      </c>
      <c r="AB893">
        <f t="shared" si="68"/>
        <v>782.6</v>
      </c>
      <c r="AC893" s="18">
        <f t="shared" si="69"/>
        <v>45677</v>
      </c>
    </row>
    <row r="894" spans="1:29">
      <c r="A894" t="s">
        <v>176</v>
      </c>
      <c r="B894">
        <v>860</v>
      </c>
      <c r="C894">
        <v>0</v>
      </c>
      <c r="D894" s="18">
        <v>45985</v>
      </c>
      <c r="E894" s="18">
        <v>46003</v>
      </c>
      <c r="F894" s="18">
        <v>46006</v>
      </c>
      <c r="G894" t="s">
        <v>41</v>
      </c>
      <c r="H894">
        <v>48</v>
      </c>
      <c r="J894">
        <v>10493</v>
      </c>
      <c r="K894" t="s">
        <v>205</v>
      </c>
      <c r="L894">
        <v>12066.949999999999</v>
      </c>
      <c r="M894">
        <v>14060.62</v>
      </c>
      <c r="N894">
        <v>1049.3</v>
      </c>
      <c r="O894">
        <v>1206.6949999999999</v>
      </c>
      <c r="P894">
        <v>1406.0620000000001</v>
      </c>
      <c r="Q894">
        <v>0.1</v>
      </c>
      <c r="R894">
        <v>11</v>
      </c>
      <c r="S894">
        <v>2025</v>
      </c>
      <c r="T894">
        <v>12</v>
      </c>
      <c r="U894">
        <v>2025</v>
      </c>
      <c r="V894">
        <v>46051</v>
      </c>
      <c r="W894" t="s">
        <v>157</v>
      </c>
      <c r="X894">
        <v>2026</v>
      </c>
      <c r="Y894" t="str">
        <f t="shared" si="65"/>
        <v>México</v>
      </c>
      <c r="Z894" t="str">
        <f t="shared" si="66"/>
        <v>IC</v>
      </c>
      <c r="AA894" s="1">
        <f t="shared" si="67"/>
        <v>0.5</v>
      </c>
      <c r="AB894">
        <f t="shared" si="68"/>
        <v>603.34749999999997</v>
      </c>
      <c r="AC894" s="18">
        <f t="shared" si="69"/>
        <v>45979</v>
      </c>
    </row>
    <row r="895" spans="1:29">
      <c r="A895" t="s">
        <v>176</v>
      </c>
      <c r="B895">
        <v>861</v>
      </c>
      <c r="C895">
        <v>0</v>
      </c>
      <c r="D895" s="18">
        <v>45985</v>
      </c>
      <c r="E895" s="18">
        <v>45930</v>
      </c>
      <c r="F895" s="18">
        <v>45932</v>
      </c>
      <c r="G895" t="s">
        <v>39</v>
      </c>
      <c r="H895">
        <v>48</v>
      </c>
      <c r="J895">
        <v>275.92</v>
      </c>
      <c r="K895" t="s">
        <v>151</v>
      </c>
      <c r="L895">
        <v>275.92</v>
      </c>
      <c r="M895">
        <v>320.06720000000001</v>
      </c>
      <c r="N895">
        <v>27.59</v>
      </c>
      <c r="O895">
        <v>27.59</v>
      </c>
      <c r="P895">
        <v>32.004399999999997</v>
      </c>
      <c r="Q895">
        <v>9.9992751522180331E-2</v>
      </c>
      <c r="R895">
        <v>11</v>
      </c>
      <c r="S895">
        <v>2025</v>
      </c>
      <c r="T895">
        <v>9</v>
      </c>
      <c r="U895">
        <v>2025</v>
      </c>
      <c r="V895">
        <v>45977</v>
      </c>
      <c r="W895" t="s">
        <v>159</v>
      </c>
      <c r="X895">
        <v>2025</v>
      </c>
      <c r="Y895" t="str">
        <f t="shared" si="65"/>
        <v>México</v>
      </c>
      <c r="Z895" t="str">
        <f t="shared" si="66"/>
        <v>IC</v>
      </c>
      <c r="AA895" s="1">
        <f t="shared" si="67"/>
        <v>0.5</v>
      </c>
      <c r="AB895">
        <f t="shared" si="68"/>
        <v>13.795</v>
      </c>
      <c r="AC895" s="18">
        <f t="shared" si="69"/>
        <v>45677</v>
      </c>
    </row>
    <row r="896" spans="1:29">
      <c r="A896" t="s">
        <v>176</v>
      </c>
      <c r="B896">
        <v>862</v>
      </c>
      <c r="C896">
        <v>0</v>
      </c>
      <c r="D896" s="18">
        <v>45985</v>
      </c>
      <c r="E896" s="18">
        <v>46008</v>
      </c>
      <c r="F896" s="18">
        <v>46009</v>
      </c>
      <c r="G896" t="s">
        <v>39</v>
      </c>
      <c r="H896">
        <v>48</v>
      </c>
      <c r="J896">
        <v>263.72000000000003</v>
      </c>
      <c r="K896" t="s">
        <v>131</v>
      </c>
      <c r="L896">
        <v>226.79920000000001</v>
      </c>
      <c r="M896">
        <v>263.72000000000003</v>
      </c>
      <c r="N896">
        <v>0</v>
      </c>
      <c r="O896">
        <v>0</v>
      </c>
      <c r="P896">
        <v>0</v>
      </c>
      <c r="Q896">
        <v>0</v>
      </c>
      <c r="R896">
        <v>11</v>
      </c>
      <c r="S896">
        <v>2025</v>
      </c>
      <c r="T896">
        <v>12</v>
      </c>
      <c r="U896">
        <v>2025</v>
      </c>
      <c r="V896">
        <v>46054</v>
      </c>
      <c r="W896" t="s">
        <v>164</v>
      </c>
      <c r="X896">
        <v>2026</v>
      </c>
      <c r="Y896" t="str">
        <f t="shared" si="65"/>
        <v>México</v>
      </c>
      <c r="Z896" t="str">
        <f t="shared" si="66"/>
        <v>IC</v>
      </c>
      <c r="AA896" s="1">
        <f t="shared" si="67"/>
        <v>0.5</v>
      </c>
      <c r="AB896">
        <f t="shared" si="68"/>
        <v>0</v>
      </c>
      <c r="AC896" s="18">
        <f t="shared" si="69"/>
        <v>45677</v>
      </c>
    </row>
    <row r="897" spans="1:29">
      <c r="A897" t="s">
        <v>176</v>
      </c>
      <c r="B897">
        <v>863</v>
      </c>
      <c r="C897">
        <v>1</v>
      </c>
      <c r="D897" s="18">
        <v>45986</v>
      </c>
      <c r="E897" s="18">
        <v>46020</v>
      </c>
      <c r="F897" s="18">
        <v>46025</v>
      </c>
      <c r="G897" t="s">
        <v>54</v>
      </c>
      <c r="H897">
        <v>48</v>
      </c>
      <c r="J897">
        <v>14492.61</v>
      </c>
      <c r="K897" t="s">
        <v>151</v>
      </c>
      <c r="L897">
        <v>14492.61</v>
      </c>
      <c r="M897">
        <v>16811.427599999999</v>
      </c>
      <c r="N897">
        <v>1992.61</v>
      </c>
      <c r="O897">
        <v>1992.61</v>
      </c>
      <c r="P897">
        <v>2311.4275999999995</v>
      </c>
      <c r="Q897">
        <v>0.13749145254029466</v>
      </c>
      <c r="R897">
        <v>11</v>
      </c>
      <c r="S897">
        <v>2025</v>
      </c>
      <c r="T897">
        <v>12</v>
      </c>
      <c r="U897">
        <v>2025</v>
      </c>
      <c r="V897">
        <v>46070</v>
      </c>
      <c r="W897" t="s">
        <v>164</v>
      </c>
      <c r="X897">
        <v>2026</v>
      </c>
      <c r="Y897" t="str">
        <f t="shared" si="65"/>
        <v>México</v>
      </c>
      <c r="Z897" t="str">
        <f t="shared" si="66"/>
        <v>Retail</v>
      </c>
      <c r="AA897" s="1">
        <f t="shared" si="67"/>
        <v>0.05</v>
      </c>
      <c r="AB897">
        <f t="shared" ref="AB897:AB960" si="70">O897-O897*AA897</f>
        <v>1892.9794999999999</v>
      </c>
      <c r="AC897" s="18">
        <f t="shared" si="69"/>
        <v>45595</v>
      </c>
    </row>
    <row r="898" spans="1:29">
      <c r="A898" t="s">
        <v>176</v>
      </c>
      <c r="B898">
        <v>864</v>
      </c>
      <c r="C898">
        <v>0</v>
      </c>
      <c r="D898" s="18">
        <v>45987</v>
      </c>
      <c r="E898" s="18">
        <v>46006</v>
      </c>
      <c r="F898" s="18">
        <v>46006</v>
      </c>
      <c r="G898" t="s">
        <v>45</v>
      </c>
      <c r="H898">
        <v>48</v>
      </c>
      <c r="J898">
        <v>287.76</v>
      </c>
      <c r="K898" t="s">
        <v>131</v>
      </c>
      <c r="L898">
        <v>247.47359999999998</v>
      </c>
      <c r="M898">
        <v>287.76</v>
      </c>
      <c r="N898">
        <v>36.450000000000003</v>
      </c>
      <c r="O898">
        <v>31.347000000000001</v>
      </c>
      <c r="P898">
        <v>36.450000000000003</v>
      </c>
      <c r="Q898">
        <v>0.12666805671392828</v>
      </c>
      <c r="R898">
        <v>11</v>
      </c>
      <c r="S898">
        <v>2025</v>
      </c>
      <c r="T898">
        <v>12</v>
      </c>
      <c r="U898">
        <v>2025</v>
      </c>
      <c r="V898">
        <v>46051</v>
      </c>
      <c r="W898" t="s">
        <v>157</v>
      </c>
      <c r="X898">
        <v>2026</v>
      </c>
      <c r="Y898" t="str">
        <f t="shared" ref="Y898:Y961" si="71">_xlfn.XLOOKUP(G898,AH:AH,AK:AK,"0")</f>
        <v>México</v>
      </c>
      <c r="Z898" t="str">
        <f t="shared" ref="Z898:Z961" si="72">_xlfn.XLOOKUP(G898,AH:AH,AI:AI,"0")</f>
        <v>IC</v>
      </c>
      <c r="AA898" s="1">
        <f t="shared" ref="AA898:AA961" si="73">_xlfn.XLOOKUP(G898,AH:AH,AJ:AJ,"0")</f>
        <v>0.75</v>
      </c>
      <c r="AB898">
        <f t="shared" si="70"/>
        <v>7.8367500000000021</v>
      </c>
      <c r="AC898" s="18">
        <f t="shared" ref="AC898:AC961" si="74">_xlfn.XLOOKUP(G898,AH:AH,AL:AL,"0")</f>
        <v>45536</v>
      </c>
    </row>
    <row r="899" spans="1:29">
      <c r="A899" t="s">
        <v>176</v>
      </c>
      <c r="B899">
        <v>866</v>
      </c>
      <c r="C899">
        <v>0</v>
      </c>
      <c r="D899" s="18">
        <v>45988</v>
      </c>
      <c r="E899" s="18">
        <v>46328</v>
      </c>
      <c r="F899" s="18">
        <v>46332</v>
      </c>
      <c r="G899" t="s">
        <v>52</v>
      </c>
      <c r="H899">
        <v>48</v>
      </c>
      <c r="I899" t="s">
        <v>179</v>
      </c>
      <c r="J899">
        <v>83104</v>
      </c>
      <c r="K899" t="s">
        <v>178</v>
      </c>
      <c r="L899">
        <v>3988.9920000000002</v>
      </c>
      <c r="M899">
        <v>4653.8240000000005</v>
      </c>
      <c r="N899">
        <v>9972.48</v>
      </c>
      <c r="O899">
        <v>478.67903999999999</v>
      </c>
      <c r="P899">
        <v>558.45888000000002</v>
      </c>
      <c r="Q899">
        <v>0.12</v>
      </c>
      <c r="R899">
        <v>11</v>
      </c>
      <c r="S899">
        <v>2025</v>
      </c>
      <c r="T899">
        <v>11</v>
      </c>
      <c r="U899">
        <v>2026</v>
      </c>
      <c r="V899">
        <v>46377</v>
      </c>
      <c r="W899" t="s">
        <v>132</v>
      </c>
      <c r="X899">
        <v>2026</v>
      </c>
      <c r="Y899" t="str">
        <f t="shared" si="71"/>
        <v>México</v>
      </c>
      <c r="Z899" t="str">
        <f t="shared" si="72"/>
        <v>Retail</v>
      </c>
      <c r="AA899" s="1">
        <f t="shared" si="73"/>
        <v>0</v>
      </c>
      <c r="AB899">
        <f t="shared" si="70"/>
        <v>478.67903999999999</v>
      </c>
      <c r="AC899" s="18">
        <f t="shared" si="74"/>
        <v>45845</v>
      </c>
    </row>
    <row r="900" spans="1:29">
      <c r="A900" t="s">
        <v>176</v>
      </c>
      <c r="B900">
        <v>867</v>
      </c>
      <c r="C900">
        <v>0</v>
      </c>
      <c r="D900" s="18">
        <v>45988</v>
      </c>
      <c r="E900" s="18">
        <v>46169</v>
      </c>
      <c r="F900" s="18">
        <v>46175</v>
      </c>
      <c r="G900" t="s">
        <v>33</v>
      </c>
      <c r="H900">
        <v>48</v>
      </c>
      <c r="J900">
        <v>16067.26</v>
      </c>
      <c r="K900" t="s">
        <v>151</v>
      </c>
      <c r="L900">
        <v>16067.26</v>
      </c>
      <c r="M900">
        <v>18638.0216</v>
      </c>
      <c r="N900">
        <v>3410.67</v>
      </c>
      <c r="O900">
        <v>3410.67</v>
      </c>
      <c r="P900">
        <v>3956.3771999999999</v>
      </c>
      <c r="Q900">
        <v>0.21227452596148938</v>
      </c>
      <c r="R900">
        <v>11</v>
      </c>
      <c r="S900">
        <v>2025</v>
      </c>
      <c r="T900">
        <v>5</v>
      </c>
      <c r="U900">
        <v>2026</v>
      </c>
      <c r="V900">
        <v>46220</v>
      </c>
      <c r="W900" t="s">
        <v>154</v>
      </c>
      <c r="X900">
        <v>2026</v>
      </c>
      <c r="Y900" t="str">
        <f t="shared" si="71"/>
        <v>México</v>
      </c>
      <c r="Z900" t="str">
        <f t="shared" si="72"/>
        <v>IC</v>
      </c>
      <c r="AA900" s="1">
        <f t="shared" si="73"/>
        <v>0.5</v>
      </c>
      <c r="AB900">
        <f t="shared" si="70"/>
        <v>1705.335</v>
      </c>
      <c r="AC900" s="18">
        <f t="shared" si="74"/>
        <v>45777</v>
      </c>
    </row>
    <row r="901" spans="1:29">
      <c r="A901" t="s">
        <v>176</v>
      </c>
      <c r="B901">
        <v>868</v>
      </c>
      <c r="C901">
        <v>0</v>
      </c>
      <c r="D901" s="18">
        <v>45988</v>
      </c>
      <c r="E901" s="18">
        <v>46017</v>
      </c>
      <c r="F901" s="18">
        <v>46031</v>
      </c>
      <c r="G901" t="s">
        <v>29</v>
      </c>
      <c r="H901">
        <v>48</v>
      </c>
      <c r="I901" t="s">
        <v>209</v>
      </c>
      <c r="J901">
        <v>7904.33</v>
      </c>
      <c r="K901" t="s">
        <v>131</v>
      </c>
      <c r="L901">
        <v>6797.7237999999998</v>
      </c>
      <c r="M901">
        <v>7904.33</v>
      </c>
      <c r="N901">
        <v>165.25</v>
      </c>
      <c r="O901">
        <v>142.11500000000001</v>
      </c>
      <c r="P901">
        <v>165.25</v>
      </c>
      <c r="Q901">
        <v>2.0906262769899538E-2</v>
      </c>
      <c r="R901">
        <v>11</v>
      </c>
      <c r="S901">
        <v>2025</v>
      </c>
      <c r="T901">
        <v>12</v>
      </c>
      <c r="U901">
        <v>2025</v>
      </c>
      <c r="V901">
        <v>46076</v>
      </c>
      <c r="W901" t="s">
        <v>164</v>
      </c>
      <c r="X901">
        <v>2026</v>
      </c>
      <c r="Y901" t="str">
        <f t="shared" si="71"/>
        <v>Madrid</v>
      </c>
      <c r="Z901" t="str">
        <f t="shared" si="72"/>
        <v>Retail</v>
      </c>
      <c r="AA901" s="1">
        <f t="shared" si="73"/>
        <v>7.0000000000000007E-2</v>
      </c>
      <c r="AB901">
        <f t="shared" si="70"/>
        <v>132.16695000000001</v>
      </c>
      <c r="AC901" s="18">
        <f t="shared" si="74"/>
        <v>45733</v>
      </c>
    </row>
    <row r="902" spans="1:29">
      <c r="A902" t="s">
        <v>176</v>
      </c>
      <c r="B902">
        <v>869</v>
      </c>
      <c r="C902">
        <v>0</v>
      </c>
      <c r="D902" s="18">
        <v>45989</v>
      </c>
      <c r="E902" s="18">
        <v>45993</v>
      </c>
      <c r="F902" s="18">
        <v>45996</v>
      </c>
      <c r="G902" t="s">
        <v>49</v>
      </c>
      <c r="H902">
        <v>48</v>
      </c>
      <c r="J902">
        <v>1335.81</v>
      </c>
      <c r="K902" t="s">
        <v>131</v>
      </c>
      <c r="L902">
        <v>1148.7965999999999</v>
      </c>
      <c r="M902">
        <v>1335.81</v>
      </c>
      <c r="N902">
        <v>56.2</v>
      </c>
      <c r="O902">
        <v>48.332000000000001</v>
      </c>
      <c r="P902">
        <v>56.2</v>
      </c>
      <c r="Q902">
        <v>4.2071851535772309E-2</v>
      </c>
      <c r="R902">
        <v>11</v>
      </c>
      <c r="S902">
        <v>2025</v>
      </c>
      <c r="T902">
        <v>12</v>
      </c>
      <c r="U902">
        <v>2025</v>
      </c>
      <c r="V902">
        <v>46041</v>
      </c>
      <c r="W902" t="s">
        <v>157</v>
      </c>
      <c r="X902">
        <v>2026</v>
      </c>
      <c r="Y902" t="str">
        <f t="shared" si="71"/>
        <v>México</v>
      </c>
      <c r="Z902" t="str">
        <f t="shared" si="72"/>
        <v>Retail</v>
      </c>
      <c r="AA902" s="1">
        <f t="shared" si="73"/>
        <v>0</v>
      </c>
      <c r="AB902">
        <f t="shared" si="70"/>
        <v>48.332000000000001</v>
      </c>
      <c r="AC902" s="18">
        <f t="shared" si="74"/>
        <v>45552</v>
      </c>
    </row>
    <row r="903" spans="1:29">
      <c r="A903" t="s">
        <v>176</v>
      </c>
      <c r="B903">
        <v>870</v>
      </c>
      <c r="C903">
        <v>0</v>
      </c>
      <c r="D903" s="18">
        <v>45992</v>
      </c>
      <c r="E903" s="18">
        <v>46138</v>
      </c>
      <c r="F903" s="18">
        <v>46144</v>
      </c>
      <c r="G903" t="s">
        <v>49</v>
      </c>
      <c r="H903">
        <v>49</v>
      </c>
      <c r="J903">
        <v>19002</v>
      </c>
      <c r="K903" t="s">
        <v>131</v>
      </c>
      <c r="L903">
        <v>16341.72</v>
      </c>
      <c r="M903">
        <v>19002</v>
      </c>
      <c r="N903">
        <v>2850.3</v>
      </c>
      <c r="O903">
        <v>2451.2580000000003</v>
      </c>
      <c r="P903">
        <v>2850.3</v>
      </c>
      <c r="Q903">
        <v>0.15000000000000002</v>
      </c>
      <c r="R903">
        <v>12</v>
      </c>
      <c r="S903">
        <v>2025</v>
      </c>
      <c r="T903">
        <v>4</v>
      </c>
      <c r="U903">
        <v>2026</v>
      </c>
      <c r="V903">
        <v>46189</v>
      </c>
      <c r="W903" t="s">
        <v>152</v>
      </c>
      <c r="X903">
        <v>2026</v>
      </c>
      <c r="Y903" t="str">
        <f t="shared" si="71"/>
        <v>México</v>
      </c>
      <c r="Z903" t="str">
        <f t="shared" si="72"/>
        <v>Retail</v>
      </c>
      <c r="AA903" s="1">
        <f t="shared" si="73"/>
        <v>0</v>
      </c>
      <c r="AB903">
        <f t="shared" si="70"/>
        <v>2451.2580000000003</v>
      </c>
      <c r="AC903" s="18">
        <f t="shared" si="74"/>
        <v>45552</v>
      </c>
    </row>
    <row r="904" spans="1:29">
      <c r="A904" t="s">
        <v>176</v>
      </c>
      <c r="B904">
        <v>871</v>
      </c>
      <c r="C904">
        <v>0</v>
      </c>
      <c r="D904" s="18">
        <v>45992</v>
      </c>
      <c r="E904" s="18">
        <v>45993</v>
      </c>
      <c r="F904" s="18">
        <v>45993</v>
      </c>
      <c r="G904" t="s">
        <v>37</v>
      </c>
      <c r="H904">
        <v>49</v>
      </c>
      <c r="J904">
        <v>104592</v>
      </c>
      <c r="K904" t="s">
        <v>178</v>
      </c>
      <c r="L904">
        <v>5020.4160000000002</v>
      </c>
      <c r="M904">
        <v>5857.152</v>
      </c>
      <c r="N904">
        <v>800</v>
      </c>
      <c r="O904">
        <v>38.4</v>
      </c>
      <c r="P904">
        <v>44.800000000000004</v>
      </c>
      <c r="Q904">
        <v>7.6487685482637289E-3</v>
      </c>
      <c r="R904">
        <v>12</v>
      </c>
      <c r="S904">
        <v>2025</v>
      </c>
      <c r="T904">
        <v>12</v>
      </c>
      <c r="U904">
        <v>2025</v>
      </c>
      <c r="V904">
        <v>46038</v>
      </c>
      <c r="W904" t="s">
        <v>157</v>
      </c>
      <c r="X904">
        <v>2026</v>
      </c>
      <c r="Y904" t="str">
        <f t="shared" si="71"/>
        <v>México</v>
      </c>
      <c r="Z904" t="str">
        <f t="shared" si="72"/>
        <v>IC</v>
      </c>
      <c r="AA904" s="1">
        <f t="shared" si="73"/>
        <v>0.6</v>
      </c>
      <c r="AB904">
        <f t="shared" si="70"/>
        <v>15.36</v>
      </c>
      <c r="AC904" s="18">
        <f t="shared" si="74"/>
        <v>45807</v>
      </c>
    </row>
    <row r="905" spans="1:29">
      <c r="A905" t="s">
        <v>176</v>
      </c>
      <c r="B905">
        <v>872</v>
      </c>
      <c r="C905">
        <v>0</v>
      </c>
      <c r="D905" s="18">
        <v>45993</v>
      </c>
      <c r="E905" s="18">
        <v>46328</v>
      </c>
      <c r="F905" s="18">
        <v>46332</v>
      </c>
      <c r="G905" t="s">
        <v>54</v>
      </c>
      <c r="H905">
        <v>49</v>
      </c>
      <c r="J905">
        <v>41552</v>
      </c>
      <c r="K905" t="s">
        <v>178</v>
      </c>
      <c r="L905">
        <v>1994.4960000000001</v>
      </c>
      <c r="M905">
        <v>2326.9120000000003</v>
      </c>
      <c r="N905">
        <v>4986.24</v>
      </c>
      <c r="O905">
        <v>239.33951999999999</v>
      </c>
      <c r="P905">
        <v>279.22944000000001</v>
      </c>
      <c r="Q905">
        <v>0.12</v>
      </c>
      <c r="R905">
        <v>12</v>
      </c>
      <c r="S905">
        <v>2025</v>
      </c>
      <c r="T905">
        <v>11</v>
      </c>
      <c r="U905">
        <v>2026</v>
      </c>
      <c r="V905">
        <v>46377</v>
      </c>
      <c r="W905" t="s">
        <v>132</v>
      </c>
      <c r="X905">
        <v>2026</v>
      </c>
      <c r="Y905" t="str">
        <f t="shared" si="71"/>
        <v>México</v>
      </c>
      <c r="Z905" t="str">
        <f t="shared" si="72"/>
        <v>Retail</v>
      </c>
      <c r="AA905" s="1">
        <f t="shared" si="73"/>
        <v>0.05</v>
      </c>
      <c r="AB905">
        <f t="shared" si="70"/>
        <v>227.372544</v>
      </c>
      <c r="AC905" s="18">
        <f t="shared" si="74"/>
        <v>45595</v>
      </c>
    </row>
    <row r="906" spans="1:29">
      <c r="A906" t="s">
        <v>176</v>
      </c>
      <c r="B906">
        <v>873</v>
      </c>
      <c r="C906">
        <v>0</v>
      </c>
      <c r="D906" s="18">
        <v>45993</v>
      </c>
      <c r="E906" s="18">
        <v>45957</v>
      </c>
      <c r="F906" s="18">
        <v>46022</v>
      </c>
      <c r="G906" t="s">
        <v>33</v>
      </c>
      <c r="H906">
        <v>49</v>
      </c>
      <c r="J906">
        <v>4827</v>
      </c>
      <c r="K906" t="s">
        <v>131</v>
      </c>
      <c r="L906">
        <v>4151.22</v>
      </c>
      <c r="M906">
        <v>4827</v>
      </c>
      <c r="N906">
        <v>536.09</v>
      </c>
      <c r="O906">
        <v>461.03740000000005</v>
      </c>
      <c r="P906">
        <v>536.09</v>
      </c>
      <c r="Q906">
        <v>0.11106070022788482</v>
      </c>
      <c r="R906">
        <v>12</v>
      </c>
      <c r="S906">
        <v>2025</v>
      </c>
      <c r="T906">
        <v>10</v>
      </c>
      <c r="U906">
        <v>2025</v>
      </c>
      <c r="V906">
        <v>46067</v>
      </c>
      <c r="W906" t="s">
        <v>164</v>
      </c>
      <c r="X906">
        <v>2026</v>
      </c>
      <c r="Y906" t="str">
        <f t="shared" si="71"/>
        <v>México</v>
      </c>
      <c r="Z906" t="str">
        <f t="shared" si="72"/>
        <v>IC</v>
      </c>
      <c r="AA906" s="1">
        <f t="shared" si="73"/>
        <v>0.5</v>
      </c>
      <c r="AB906">
        <f t="shared" si="70"/>
        <v>230.51870000000002</v>
      </c>
      <c r="AC906" s="18">
        <f t="shared" si="74"/>
        <v>45777</v>
      </c>
    </row>
    <row r="907" spans="1:29">
      <c r="A907" t="s">
        <v>176</v>
      </c>
      <c r="B907">
        <v>874</v>
      </c>
      <c r="C907">
        <v>0</v>
      </c>
      <c r="D907" s="18">
        <v>45993</v>
      </c>
      <c r="E907" s="18">
        <v>46230</v>
      </c>
      <c r="F907" s="18">
        <v>46236</v>
      </c>
      <c r="G907" t="s">
        <v>52</v>
      </c>
      <c r="H907">
        <v>49</v>
      </c>
      <c r="I907" t="s">
        <v>177</v>
      </c>
      <c r="J907">
        <v>18040</v>
      </c>
      <c r="K907" t="s">
        <v>131</v>
      </c>
      <c r="L907">
        <v>15514.4</v>
      </c>
      <c r="M907">
        <v>18040</v>
      </c>
      <c r="N907">
        <v>3247.2</v>
      </c>
      <c r="O907">
        <v>2792.5919999999996</v>
      </c>
      <c r="P907">
        <v>3247.2</v>
      </c>
      <c r="Q907">
        <v>0.18</v>
      </c>
      <c r="R907">
        <v>12</v>
      </c>
      <c r="S907">
        <v>2025</v>
      </c>
      <c r="T907">
        <v>7</v>
      </c>
      <c r="U907">
        <v>2026</v>
      </c>
      <c r="V907">
        <v>46281</v>
      </c>
      <c r="W907" t="s">
        <v>153</v>
      </c>
      <c r="X907">
        <v>2026</v>
      </c>
      <c r="Y907" t="str">
        <f t="shared" si="71"/>
        <v>México</v>
      </c>
      <c r="Z907" t="str">
        <f t="shared" si="72"/>
        <v>Retail</v>
      </c>
      <c r="AA907" s="1">
        <f t="shared" si="73"/>
        <v>0</v>
      </c>
      <c r="AB907">
        <f t="shared" si="70"/>
        <v>2792.5919999999996</v>
      </c>
      <c r="AC907" s="18">
        <f t="shared" si="74"/>
        <v>45845</v>
      </c>
    </row>
    <row r="908" spans="1:29">
      <c r="A908" t="s">
        <v>176</v>
      </c>
      <c r="B908">
        <v>875</v>
      </c>
      <c r="C908">
        <v>0</v>
      </c>
      <c r="D908" s="18">
        <v>45993</v>
      </c>
      <c r="E908" s="18">
        <v>46025</v>
      </c>
      <c r="F908" s="18">
        <v>46029</v>
      </c>
      <c r="G908" t="s">
        <v>37</v>
      </c>
      <c r="H908">
        <v>49</v>
      </c>
      <c r="J908">
        <v>6617.34</v>
      </c>
      <c r="K908" t="s">
        <v>131</v>
      </c>
      <c r="L908">
        <v>5690.9124000000002</v>
      </c>
      <c r="M908">
        <v>6617.34</v>
      </c>
      <c r="N908">
        <v>284.42</v>
      </c>
      <c r="O908">
        <v>244.60120000000001</v>
      </c>
      <c r="P908">
        <v>284.42</v>
      </c>
      <c r="Q908">
        <v>4.2981016541389742E-2</v>
      </c>
      <c r="R908">
        <v>12</v>
      </c>
      <c r="S908">
        <v>2025</v>
      </c>
      <c r="T908">
        <v>1</v>
      </c>
      <c r="U908">
        <v>2026</v>
      </c>
      <c r="V908">
        <v>46074</v>
      </c>
      <c r="W908" t="s">
        <v>164</v>
      </c>
      <c r="X908">
        <v>2026</v>
      </c>
      <c r="Y908" t="str">
        <f t="shared" si="71"/>
        <v>México</v>
      </c>
      <c r="Z908" t="str">
        <f t="shared" si="72"/>
        <v>IC</v>
      </c>
      <c r="AA908" s="1">
        <f t="shared" si="73"/>
        <v>0.6</v>
      </c>
      <c r="AB908">
        <f t="shared" si="70"/>
        <v>97.840480000000014</v>
      </c>
      <c r="AC908" s="18">
        <f t="shared" si="74"/>
        <v>45807</v>
      </c>
    </row>
    <row r="909" spans="1:29">
      <c r="A909" t="s">
        <v>176</v>
      </c>
      <c r="B909">
        <v>876</v>
      </c>
      <c r="C909">
        <v>1</v>
      </c>
      <c r="D909" s="18">
        <v>45993</v>
      </c>
      <c r="E909" s="18">
        <v>45807</v>
      </c>
      <c r="F909" s="18">
        <v>45809</v>
      </c>
      <c r="G909" t="s">
        <v>49</v>
      </c>
      <c r="H909">
        <v>49</v>
      </c>
      <c r="I909" t="s">
        <v>196</v>
      </c>
      <c r="J909">
        <v>508.64</v>
      </c>
      <c r="K909" t="s">
        <v>131</v>
      </c>
      <c r="L909">
        <v>437.43039999999996</v>
      </c>
      <c r="M909">
        <v>508.64</v>
      </c>
      <c r="N909">
        <v>39.79</v>
      </c>
      <c r="O909">
        <v>34.2194</v>
      </c>
      <c r="P909">
        <v>39.79</v>
      </c>
      <c r="Q909">
        <v>7.8228216420257957E-2</v>
      </c>
      <c r="R909">
        <v>12</v>
      </c>
      <c r="S909">
        <v>2025</v>
      </c>
      <c r="T909">
        <v>5</v>
      </c>
      <c r="U909">
        <v>2025</v>
      </c>
      <c r="V909">
        <v>45854</v>
      </c>
      <c r="W909" t="s">
        <v>154</v>
      </c>
      <c r="X909">
        <v>2025</v>
      </c>
      <c r="Y909" t="str">
        <f t="shared" si="71"/>
        <v>México</v>
      </c>
      <c r="Z909" t="str">
        <f t="shared" si="72"/>
        <v>Retail</v>
      </c>
      <c r="AA909" s="1">
        <f t="shared" si="73"/>
        <v>0</v>
      </c>
      <c r="AB909">
        <f t="shared" si="70"/>
        <v>34.2194</v>
      </c>
      <c r="AC909" s="18">
        <f t="shared" si="74"/>
        <v>45552</v>
      </c>
    </row>
    <row r="910" spans="1:29">
      <c r="A910" t="s">
        <v>176</v>
      </c>
      <c r="B910">
        <v>877</v>
      </c>
      <c r="C910">
        <v>1</v>
      </c>
      <c r="D910" s="18">
        <v>45993</v>
      </c>
      <c r="E910" s="18">
        <v>45978</v>
      </c>
      <c r="F910" s="18">
        <v>45987</v>
      </c>
      <c r="G910" t="s">
        <v>35</v>
      </c>
      <c r="H910">
        <v>49</v>
      </c>
      <c r="J910">
        <v>10000</v>
      </c>
      <c r="K910" t="s">
        <v>131</v>
      </c>
      <c r="L910">
        <v>8600</v>
      </c>
      <c r="M910">
        <v>10000</v>
      </c>
      <c r="N910">
        <v>1057.5</v>
      </c>
      <c r="O910">
        <v>909.44999999999993</v>
      </c>
      <c r="P910">
        <v>1057.5</v>
      </c>
      <c r="Q910">
        <v>0.10575</v>
      </c>
      <c r="R910">
        <v>12</v>
      </c>
      <c r="S910">
        <v>2025</v>
      </c>
      <c r="T910">
        <v>11</v>
      </c>
      <c r="U910">
        <v>2025</v>
      </c>
      <c r="V910">
        <v>46032</v>
      </c>
      <c r="W910" t="s">
        <v>157</v>
      </c>
      <c r="X910">
        <v>2026</v>
      </c>
      <c r="Y910" t="str">
        <f t="shared" si="71"/>
        <v>México</v>
      </c>
      <c r="Z910" t="str">
        <f t="shared" si="72"/>
        <v>IC</v>
      </c>
      <c r="AA910" s="1">
        <f t="shared" si="73"/>
        <v>0.5</v>
      </c>
      <c r="AB910">
        <f t="shared" si="70"/>
        <v>454.72499999999997</v>
      </c>
      <c r="AC910" s="18">
        <f t="shared" si="74"/>
        <v>45665</v>
      </c>
    </row>
    <row r="911" spans="1:29">
      <c r="A911" t="s">
        <v>176</v>
      </c>
      <c r="B911">
        <v>878</v>
      </c>
      <c r="C911">
        <v>0</v>
      </c>
      <c r="D911" s="18">
        <v>45994</v>
      </c>
      <c r="E911" s="18">
        <v>45995</v>
      </c>
      <c r="F911" s="18">
        <v>45996</v>
      </c>
      <c r="G911" t="s">
        <v>47</v>
      </c>
      <c r="H911">
        <v>49</v>
      </c>
      <c r="J911">
        <v>1100</v>
      </c>
      <c r="K911" t="s">
        <v>151</v>
      </c>
      <c r="L911">
        <v>1100</v>
      </c>
      <c r="M911">
        <v>1276</v>
      </c>
      <c r="N911">
        <v>280</v>
      </c>
      <c r="O911">
        <v>280</v>
      </c>
      <c r="P911">
        <v>324.79999999999995</v>
      </c>
      <c r="Q911">
        <v>0.25454545454545452</v>
      </c>
      <c r="R911">
        <v>12</v>
      </c>
      <c r="S911">
        <v>2025</v>
      </c>
      <c r="T911">
        <v>12</v>
      </c>
      <c r="U911">
        <v>2025</v>
      </c>
      <c r="V911">
        <v>46041</v>
      </c>
      <c r="W911" t="s">
        <v>157</v>
      </c>
      <c r="X911">
        <v>2026</v>
      </c>
      <c r="Y911" t="str">
        <f t="shared" si="71"/>
        <v>México</v>
      </c>
      <c r="Z911" t="str">
        <f t="shared" si="72"/>
        <v>IC</v>
      </c>
      <c r="AA911" s="1">
        <f t="shared" si="73"/>
        <v>0.65</v>
      </c>
      <c r="AB911">
        <f t="shared" si="70"/>
        <v>98</v>
      </c>
      <c r="AC911" s="18">
        <f t="shared" si="74"/>
        <v>45852</v>
      </c>
    </row>
    <row r="912" spans="1:29">
      <c r="A912" t="s">
        <v>176</v>
      </c>
      <c r="B912">
        <v>879</v>
      </c>
      <c r="C912">
        <v>1</v>
      </c>
      <c r="D912" s="18">
        <v>45994</v>
      </c>
      <c r="E912" s="18">
        <v>45950</v>
      </c>
      <c r="F912" s="18">
        <v>45954</v>
      </c>
      <c r="G912" t="s">
        <v>43</v>
      </c>
      <c r="H912">
        <v>49</v>
      </c>
      <c r="J912">
        <v>5281.02</v>
      </c>
      <c r="K912" t="s">
        <v>131</v>
      </c>
      <c r="L912">
        <v>4541.6772000000001</v>
      </c>
      <c r="M912">
        <v>5281.02</v>
      </c>
      <c r="N912">
        <v>647.19000000000005</v>
      </c>
      <c r="O912">
        <v>556.58339999999998</v>
      </c>
      <c r="P912">
        <v>647.19000000000005</v>
      </c>
      <c r="Q912">
        <v>0.12255018916800163</v>
      </c>
      <c r="R912">
        <v>12</v>
      </c>
      <c r="S912">
        <v>2025</v>
      </c>
      <c r="T912">
        <v>10</v>
      </c>
      <c r="U912">
        <v>2025</v>
      </c>
      <c r="V912">
        <v>45999</v>
      </c>
      <c r="W912" t="s">
        <v>132</v>
      </c>
      <c r="X912">
        <v>2025</v>
      </c>
      <c r="Y912" t="str">
        <f t="shared" si="71"/>
        <v>México</v>
      </c>
      <c r="Z912" t="str">
        <f t="shared" si="72"/>
        <v>IC</v>
      </c>
      <c r="AA912" s="1">
        <f t="shared" si="73"/>
        <v>0.5</v>
      </c>
      <c r="AB912">
        <f t="shared" si="70"/>
        <v>278.29169999999999</v>
      </c>
      <c r="AC912" s="18">
        <f t="shared" si="74"/>
        <v>45624</v>
      </c>
    </row>
    <row r="913" spans="1:29">
      <c r="A913" t="s">
        <v>176</v>
      </c>
      <c r="B913">
        <v>880</v>
      </c>
      <c r="C913">
        <v>1</v>
      </c>
      <c r="D913" s="18">
        <v>45994</v>
      </c>
      <c r="E913" s="18">
        <v>45955</v>
      </c>
      <c r="F913" s="18">
        <v>45959</v>
      </c>
      <c r="G913" t="s">
        <v>52</v>
      </c>
      <c r="H913">
        <v>49</v>
      </c>
      <c r="I913" t="s">
        <v>177</v>
      </c>
      <c r="J913">
        <v>7141.22</v>
      </c>
      <c r="K913" t="s">
        <v>131</v>
      </c>
      <c r="L913">
        <v>6141.4492</v>
      </c>
      <c r="M913">
        <v>7141.22</v>
      </c>
      <c r="N913">
        <v>419.24</v>
      </c>
      <c r="O913">
        <v>360.54640000000001</v>
      </c>
      <c r="P913">
        <v>419.24</v>
      </c>
      <c r="Q913">
        <v>5.8707055657156622E-2</v>
      </c>
      <c r="R913">
        <v>12</v>
      </c>
      <c r="S913">
        <v>2025</v>
      </c>
      <c r="T913">
        <v>10</v>
      </c>
      <c r="U913">
        <v>2025</v>
      </c>
      <c r="V913">
        <v>46004</v>
      </c>
      <c r="W913" t="s">
        <v>132</v>
      </c>
      <c r="X913">
        <v>2025</v>
      </c>
      <c r="Y913" t="str">
        <f t="shared" si="71"/>
        <v>México</v>
      </c>
      <c r="Z913" t="str">
        <f t="shared" si="72"/>
        <v>Retail</v>
      </c>
      <c r="AA913" s="1">
        <f t="shared" si="73"/>
        <v>0</v>
      </c>
      <c r="AB913">
        <f t="shared" si="70"/>
        <v>360.54640000000001</v>
      </c>
      <c r="AC913" s="18">
        <f t="shared" si="74"/>
        <v>45845</v>
      </c>
    </row>
    <row r="914" spans="1:29">
      <c r="A914" t="s">
        <v>176</v>
      </c>
      <c r="B914">
        <v>881</v>
      </c>
      <c r="C914">
        <v>0</v>
      </c>
      <c r="D914" s="18">
        <v>45994</v>
      </c>
      <c r="E914" s="18">
        <v>46050</v>
      </c>
      <c r="F914" s="18">
        <v>46054</v>
      </c>
      <c r="G914" t="s">
        <v>47</v>
      </c>
      <c r="H914">
        <v>49</v>
      </c>
      <c r="J914">
        <v>81600</v>
      </c>
      <c r="K914" t="s">
        <v>178</v>
      </c>
      <c r="L914">
        <v>3916.8</v>
      </c>
      <c r="M914">
        <v>4569.6000000000004</v>
      </c>
      <c r="N914">
        <v>6000</v>
      </c>
      <c r="O914">
        <v>288</v>
      </c>
      <c r="P914">
        <v>336</v>
      </c>
      <c r="Q914">
        <v>7.3529411764705885E-2</v>
      </c>
      <c r="R914">
        <v>12</v>
      </c>
      <c r="S914">
        <v>2025</v>
      </c>
      <c r="T914">
        <v>1</v>
      </c>
      <c r="U914">
        <v>2026</v>
      </c>
      <c r="V914">
        <v>46099</v>
      </c>
      <c r="W914" t="s">
        <v>150</v>
      </c>
      <c r="X914">
        <v>2026</v>
      </c>
      <c r="Y914" t="str">
        <f t="shared" si="71"/>
        <v>México</v>
      </c>
      <c r="Z914" t="str">
        <f t="shared" si="72"/>
        <v>IC</v>
      </c>
      <c r="AA914" s="1">
        <f t="shared" si="73"/>
        <v>0.65</v>
      </c>
      <c r="AB914">
        <f t="shared" si="70"/>
        <v>100.79999999999998</v>
      </c>
      <c r="AC914" s="18">
        <f t="shared" si="74"/>
        <v>45852</v>
      </c>
    </row>
    <row r="915" spans="1:29">
      <c r="A915" t="s">
        <v>176</v>
      </c>
      <c r="B915">
        <v>882</v>
      </c>
      <c r="C915">
        <v>0</v>
      </c>
      <c r="D915" s="18">
        <v>45994</v>
      </c>
      <c r="E915" s="18">
        <v>46032</v>
      </c>
      <c r="F915" s="18">
        <v>46036</v>
      </c>
      <c r="G915" t="s">
        <v>52</v>
      </c>
      <c r="H915">
        <v>49</v>
      </c>
      <c r="I915" t="s">
        <v>177</v>
      </c>
      <c r="J915">
        <v>427120</v>
      </c>
      <c r="K915" t="s">
        <v>193</v>
      </c>
      <c r="L915">
        <v>2349.16</v>
      </c>
      <c r="M915">
        <v>2733.5680000000002</v>
      </c>
      <c r="N915">
        <v>30976</v>
      </c>
      <c r="O915">
        <v>170.36799999999999</v>
      </c>
      <c r="P915">
        <v>198.24640000000002</v>
      </c>
      <c r="Q915">
        <v>7.2522944371605169E-2</v>
      </c>
      <c r="R915">
        <v>12</v>
      </c>
      <c r="S915">
        <v>2025</v>
      </c>
      <c r="T915">
        <v>1</v>
      </c>
      <c r="U915">
        <v>2026</v>
      </c>
      <c r="V915">
        <v>46081</v>
      </c>
      <c r="W915" t="s">
        <v>164</v>
      </c>
      <c r="X915">
        <v>2026</v>
      </c>
      <c r="Y915" t="str">
        <f t="shared" si="71"/>
        <v>México</v>
      </c>
      <c r="Z915" t="str">
        <f t="shared" si="72"/>
        <v>Retail</v>
      </c>
      <c r="AA915" s="1">
        <f t="shared" si="73"/>
        <v>0</v>
      </c>
      <c r="AB915">
        <f t="shared" si="70"/>
        <v>170.36799999999999</v>
      </c>
      <c r="AC915" s="18">
        <f t="shared" si="74"/>
        <v>45845</v>
      </c>
    </row>
    <row r="916" spans="1:29">
      <c r="A916" t="s">
        <v>176</v>
      </c>
      <c r="B916">
        <v>883</v>
      </c>
      <c r="C916">
        <v>0</v>
      </c>
      <c r="D916" s="18">
        <v>45994</v>
      </c>
      <c r="E916" s="18">
        <v>46065</v>
      </c>
      <c r="F916" s="18">
        <v>46070</v>
      </c>
      <c r="G916" t="s">
        <v>47</v>
      </c>
      <c r="H916">
        <v>49</v>
      </c>
      <c r="J916">
        <v>4849.3900000000003</v>
      </c>
      <c r="K916" t="s">
        <v>131</v>
      </c>
      <c r="L916">
        <v>4170.4754000000003</v>
      </c>
      <c r="M916">
        <v>4849.3900000000003</v>
      </c>
      <c r="N916">
        <v>264.5</v>
      </c>
      <c r="O916">
        <v>227.47</v>
      </c>
      <c r="P916">
        <v>264.5</v>
      </c>
      <c r="Q916">
        <v>5.4542942514419337E-2</v>
      </c>
      <c r="R916">
        <v>12</v>
      </c>
      <c r="S916">
        <v>2025</v>
      </c>
      <c r="T916">
        <v>2</v>
      </c>
      <c r="U916">
        <v>2026</v>
      </c>
      <c r="V916">
        <v>46115</v>
      </c>
      <c r="W916" t="s">
        <v>173</v>
      </c>
      <c r="X916">
        <v>2026</v>
      </c>
      <c r="Y916" t="str">
        <f t="shared" si="71"/>
        <v>México</v>
      </c>
      <c r="Z916" t="str">
        <f t="shared" si="72"/>
        <v>IC</v>
      </c>
      <c r="AA916" s="1">
        <f t="shared" si="73"/>
        <v>0.65</v>
      </c>
      <c r="AB916">
        <f t="shared" si="70"/>
        <v>79.614499999999992</v>
      </c>
      <c r="AC916" s="18">
        <f t="shared" si="74"/>
        <v>45852</v>
      </c>
    </row>
    <row r="917" spans="1:29">
      <c r="A917" t="s">
        <v>176</v>
      </c>
      <c r="B917">
        <v>884</v>
      </c>
      <c r="C917">
        <v>0</v>
      </c>
      <c r="D917" s="18">
        <v>45994</v>
      </c>
      <c r="E917" s="18">
        <v>45941</v>
      </c>
      <c r="F917" s="18">
        <v>45943</v>
      </c>
      <c r="G917" t="s">
        <v>44</v>
      </c>
      <c r="H917">
        <v>49</v>
      </c>
      <c r="J917">
        <v>759.07</v>
      </c>
      <c r="K917" t="s">
        <v>131</v>
      </c>
      <c r="L917">
        <v>652.80020000000002</v>
      </c>
      <c r="M917">
        <v>759.07</v>
      </c>
      <c r="N917">
        <v>63.52</v>
      </c>
      <c r="O917">
        <v>54.627200000000002</v>
      </c>
      <c r="P917">
        <v>63.52</v>
      </c>
      <c r="Q917">
        <v>8.3681346911352053E-2</v>
      </c>
      <c r="R917">
        <v>12</v>
      </c>
      <c r="S917">
        <v>2025</v>
      </c>
      <c r="T917">
        <v>10</v>
      </c>
      <c r="U917">
        <v>2025</v>
      </c>
      <c r="V917">
        <v>45988</v>
      </c>
      <c r="W917" t="s">
        <v>159</v>
      </c>
      <c r="X917">
        <v>2025</v>
      </c>
      <c r="Y917" t="str">
        <f t="shared" si="71"/>
        <v>México</v>
      </c>
      <c r="Z917" t="str">
        <f t="shared" si="72"/>
        <v>IC</v>
      </c>
      <c r="AA917" s="1">
        <f t="shared" si="73"/>
        <v>0.5</v>
      </c>
      <c r="AB917">
        <f t="shared" si="70"/>
        <v>27.313600000000001</v>
      </c>
      <c r="AC917" s="18">
        <f t="shared" si="74"/>
        <v>45677</v>
      </c>
    </row>
    <row r="918" spans="1:29">
      <c r="A918" t="s">
        <v>176</v>
      </c>
      <c r="B918">
        <v>885</v>
      </c>
      <c r="C918">
        <v>0</v>
      </c>
      <c r="D918" s="18">
        <v>45995</v>
      </c>
      <c r="E918" s="18">
        <v>46011</v>
      </c>
      <c r="F918" s="18">
        <v>46018</v>
      </c>
      <c r="G918" t="s">
        <v>47</v>
      </c>
      <c r="H918">
        <v>49</v>
      </c>
      <c r="J918">
        <v>1</v>
      </c>
      <c r="K918" t="s">
        <v>131</v>
      </c>
      <c r="L918">
        <v>0.86</v>
      </c>
      <c r="M918">
        <v>1</v>
      </c>
      <c r="N918">
        <v>1</v>
      </c>
      <c r="O918">
        <v>0.86</v>
      </c>
      <c r="P918">
        <v>1</v>
      </c>
      <c r="Q918">
        <v>1</v>
      </c>
      <c r="R918">
        <v>12</v>
      </c>
      <c r="S918">
        <v>2025</v>
      </c>
      <c r="T918">
        <v>12</v>
      </c>
      <c r="U918">
        <v>2025</v>
      </c>
      <c r="V918">
        <v>46063</v>
      </c>
      <c r="W918" t="s">
        <v>164</v>
      </c>
      <c r="X918">
        <v>2026</v>
      </c>
      <c r="Y918" t="str">
        <f t="shared" si="71"/>
        <v>México</v>
      </c>
      <c r="Z918" t="str">
        <f t="shared" si="72"/>
        <v>IC</v>
      </c>
      <c r="AA918" s="1">
        <f t="shared" si="73"/>
        <v>0.65</v>
      </c>
      <c r="AB918">
        <f t="shared" si="70"/>
        <v>0.30099999999999993</v>
      </c>
      <c r="AC918" s="18">
        <f t="shared" si="74"/>
        <v>45852</v>
      </c>
    </row>
    <row r="919" spans="1:29">
      <c r="A919" t="s">
        <v>176</v>
      </c>
      <c r="B919">
        <v>886</v>
      </c>
      <c r="C919">
        <v>0</v>
      </c>
      <c r="D919" s="18">
        <v>45995</v>
      </c>
      <c r="E919" s="18">
        <v>46226</v>
      </c>
      <c r="F919" s="18">
        <v>46241</v>
      </c>
      <c r="G919" t="s">
        <v>26</v>
      </c>
      <c r="H919">
        <v>49</v>
      </c>
      <c r="I919" t="s">
        <v>149</v>
      </c>
      <c r="J919">
        <v>335788</v>
      </c>
      <c r="K919" t="s">
        <v>131</v>
      </c>
      <c r="L919">
        <v>288777.68</v>
      </c>
      <c r="M919">
        <v>335788</v>
      </c>
      <c r="N919">
        <v>50539</v>
      </c>
      <c r="O919">
        <v>43463.54</v>
      </c>
      <c r="P919">
        <v>50539</v>
      </c>
      <c r="Q919">
        <v>0.15050865426995605</v>
      </c>
      <c r="R919">
        <v>12</v>
      </c>
      <c r="S919">
        <v>2025</v>
      </c>
      <c r="T919">
        <v>7</v>
      </c>
      <c r="U919">
        <v>2026</v>
      </c>
      <c r="V919">
        <v>46286</v>
      </c>
      <c r="W919" t="s">
        <v>153</v>
      </c>
      <c r="X919">
        <v>2026</v>
      </c>
      <c r="Y919" t="str">
        <f t="shared" si="71"/>
        <v>Madrid</v>
      </c>
      <c r="Z919" t="str">
        <f t="shared" si="72"/>
        <v>Retail</v>
      </c>
      <c r="AA919" s="1">
        <f t="shared" si="73"/>
        <v>7.0000000000000007E-2</v>
      </c>
      <c r="AB919">
        <f t="shared" si="70"/>
        <v>40421.092199999999</v>
      </c>
      <c r="AC919" s="18">
        <f t="shared" si="74"/>
        <v>45733</v>
      </c>
    </row>
    <row r="920" spans="1:29">
      <c r="A920" t="s">
        <v>176</v>
      </c>
      <c r="B920">
        <v>887</v>
      </c>
      <c r="C920">
        <v>0</v>
      </c>
      <c r="D920" s="18">
        <v>45995</v>
      </c>
      <c r="E920" s="18">
        <v>45731</v>
      </c>
      <c r="F920" s="18">
        <v>46099</v>
      </c>
      <c r="G920" t="s">
        <v>24</v>
      </c>
      <c r="H920">
        <v>49</v>
      </c>
      <c r="I920" t="s">
        <v>204</v>
      </c>
      <c r="J920">
        <v>200000</v>
      </c>
      <c r="K920" t="s">
        <v>178</v>
      </c>
      <c r="L920">
        <v>9600</v>
      </c>
      <c r="M920">
        <v>11200</v>
      </c>
      <c r="N920">
        <v>0</v>
      </c>
      <c r="O920">
        <v>0</v>
      </c>
      <c r="P920">
        <v>0</v>
      </c>
      <c r="Q920">
        <v>0</v>
      </c>
      <c r="R920">
        <v>12</v>
      </c>
      <c r="S920">
        <v>2025</v>
      </c>
      <c r="T920">
        <v>3</v>
      </c>
      <c r="U920">
        <v>2025</v>
      </c>
      <c r="V920">
        <v>46144</v>
      </c>
      <c r="W920" t="s">
        <v>172</v>
      </c>
      <c r="X920">
        <v>2026</v>
      </c>
      <c r="Y920" t="str">
        <f t="shared" si="71"/>
        <v>Madrid</v>
      </c>
      <c r="Z920" t="str">
        <f t="shared" si="72"/>
        <v>Retail</v>
      </c>
      <c r="AA920" s="1">
        <f t="shared" si="73"/>
        <v>7.0000000000000007E-2</v>
      </c>
      <c r="AB920">
        <f t="shared" si="70"/>
        <v>0</v>
      </c>
      <c r="AC920" s="18">
        <f t="shared" si="74"/>
        <v>45733</v>
      </c>
    </row>
    <row r="921" spans="1:29">
      <c r="A921" t="s">
        <v>176</v>
      </c>
      <c r="B921">
        <v>888</v>
      </c>
      <c r="C921">
        <v>0</v>
      </c>
      <c r="D921" s="18">
        <v>45995</v>
      </c>
      <c r="E921" s="18">
        <v>46013</v>
      </c>
      <c r="F921" s="18">
        <v>46013</v>
      </c>
      <c r="G921" t="s">
        <v>53</v>
      </c>
      <c r="H921">
        <v>49</v>
      </c>
      <c r="I921" t="s">
        <v>200</v>
      </c>
      <c r="J921">
        <v>24249</v>
      </c>
      <c r="K921" t="s">
        <v>178</v>
      </c>
      <c r="L921">
        <v>1163.952</v>
      </c>
      <c r="M921">
        <v>1357.944</v>
      </c>
      <c r="N921">
        <v>2100</v>
      </c>
      <c r="O921">
        <v>100.8</v>
      </c>
      <c r="P921">
        <v>117.60000000000001</v>
      </c>
      <c r="Q921">
        <v>8.6601509340591368E-2</v>
      </c>
      <c r="R921">
        <v>12</v>
      </c>
      <c r="S921">
        <v>2025</v>
      </c>
      <c r="T921">
        <v>12</v>
      </c>
      <c r="U921">
        <v>2025</v>
      </c>
      <c r="V921">
        <v>46058</v>
      </c>
      <c r="W921" t="s">
        <v>164</v>
      </c>
      <c r="X921">
        <v>2026</v>
      </c>
      <c r="Y921" t="str">
        <f t="shared" si="71"/>
        <v>México</v>
      </c>
      <c r="Z921" t="str">
        <f t="shared" si="72"/>
        <v>Retail</v>
      </c>
      <c r="AA921" s="1">
        <f t="shared" si="73"/>
        <v>0.05</v>
      </c>
      <c r="AB921">
        <f t="shared" si="70"/>
        <v>95.759999999999991</v>
      </c>
      <c r="AC921" s="18">
        <f t="shared" si="74"/>
        <v>45719</v>
      </c>
    </row>
    <row r="922" spans="1:29">
      <c r="A922" t="s">
        <v>176</v>
      </c>
      <c r="B922">
        <v>889</v>
      </c>
      <c r="C922">
        <v>0</v>
      </c>
      <c r="D922" s="18">
        <v>45995</v>
      </c>
      <c r="E922" s="18">
        <v>46013</v>
      </c>
      <c r="F922" s="18">
        <v>46019</v>
      </c>
      <c r="G922" t="s">
        <v>54</v>
      </c>
      <c r="H922">
        <v>49</v>
      </c>
      <c r="J922">
        <v>13350.88</v>
      </c>
      <c r="K922" t="s">
        <v>131</v>
      </c>
      <c r="L922">
        <v>11481.756799999999</v>
      </c>
      <c r="M922">
        <v>13350.88</v>
      </c>
      <c r="N922">
        <v>2236.17</v>
      </c>
      <c r="O922">
        <v>1923.1061999999999</v>
      </c>
      <c r="P922">
        <v>2236.17</v>
      </c>
      <c r="Q922">
        <v>0.16749233009359682</v>
      </c>
      <c r="R922">
        <v>12</v>
      </c>
      <c r="S922">
        <v>2025</v>
      </c>
      <c r="T922">
        <v>12</v>
      </c>
      <c r="U922">
        <v>2025</v>
      </c>
      <c r="V922">
        <v>46064</v>
      </c>
      <c r="W922" t="s">
        <v>164</v>
      </c>
      <c r="X922">
        <v>2026</v>
      </c>
      <c r="Y922" t="str">
        <f t="shared" si="71"/>
        <v>México</v>
      </c>
      <c r="Z922" t="str">
        <f t="shared" si="72"/>
        <v>Retail</v>
      </c>
      <c r="AA922" s="1">
        <f t="shared" si="73"/>
        <v>0.05</v>
      </c>
      <c r="AB922">
        <f t="shared" si="70"/>
        <v>1826.9508899999998</v>
      </c>
      <c r="AC922" s="18">
        <f t="shared" si="74"/>
        <v>45595</v>
      </c>
    </row>
    <row r="923" spans="1:29">
      <c r="A923" t="s">
        <v>176</v>
      </c>
      <c r="B923">
        <v>890</v>
      </c>
      <c r="C923">
        <v>0</v>
      </c>
      <c r="D923" s="18">
        <v>45995</v>
      </c>
      <c r="E923" s="18">
        <v>46017</v>
      </c>
      <c r="F923" s="18">
        <v>46025</v>
      </c>
      <c r="G923" t="s">
        <v>39</v>
      </c>
      <c r="H923">
        <v>49</v>
      </c>
      <c r="J923">
        <v>40428</v>
      </c>
      <c r="K923" t="s">
        <v>178</v>
      </c>
      <c r="L923">
        <v>1940.5440000000001</v>
      </c>
      <c r="M923">
        <v>2263.9679999999998</v>
      </c>
      <c r="N923">
        <v>0</v>
      </c>
      <c r="O923">
        <v>0</v>
      </c>
      <c r="P923">
        <v>0</v>
      </c>
      <c r="Q923">
        <v>0</v>
      </c>
      <c r="R923">
        <v>12</v>
      </c>
      <c r="S923">
        <v>2025</v>
      </c>
      <c r="T923">
        <v>12</v>
      </c>
      <c r="U923">
        <v>2025</v>
      </c>
      <c r="V923">
        <v>46070</v>
      </c>
      <c r="W923" t="s">
        <v>164</v>
      </c>
      <c r="X923">
        <v>2026</v>
      </c>
      <c r="Y923" t="str">
        <f t="shared" si="71"/>
        <v>México</v>
      </c>
      <c r="Z923" t="str">
        <f t="shared" si="72"/>
        <v>IC</v>
      </c>
      <c r="AA923" s="1">
        <f t="shared" si="73"/>
        <v>0.5</v>
      </c>
      <c r="AB923">
        <f t="shared" si="70"/>
        <v>0</v>
      </c>
      <c r="AC923" s="18">
        <f t="shared" si="74"/>
        <v>45677</v>
      </c>
    </row>
    <row r="924" spans="1:29">
      <c r="A924" t="s">
        <v>176</v>
      </c>
      <c r="B924">
        <v>891</v>
      </c>
      <c r="C924">
        <v>0</v>
      </c>
      <c r="D924" s="18">
        <v>45996</v>
      </c>
      <c r="E924" s="18">
        <v>46184</v>
      </c>
      <c r="F924" s="18">
        <v>46226</v>
      </c>
      <c r="G924" t="s">
        <v>51</v>
      </c>
      <c r="H924">
        <v>49</v>
      </c>
      <c r="J924">
        <v>5550906</v>
      </c>
      <c r="K924" t="s">
        <v>178</v>
      </c>
      <c r="L924">
        <v>266443.48800000001</v>
      </c>
      <c r="M924">
        <v>310850.73600000003</v>
      </c>
      <c r="N924">
        <v>236410</v>
      </c>
      <c r="O924">
        <v>11347.68</v>
      </c>
      <c r="P924">
        <v>13238.960000000001</v>
      </c>
      <c r="Q924">
        <v>4.2589443957436857E-2</v>
      </c>
      <c r="R924">
        <v>12</v>
      </c>
      <c r="S924">
        <v>2025</v>
      </c>
      <c r="T924">
        <v>6</v>
      </c>
      <c r="U924">
        <v>2026</v>
      </c>
      <c r="V924">
        <v>46271</v>
      </c>
      <c r="W924" t="s">
        <v>153</v>
      </c>
      <c r="X924">
        <v>2026</v>
      </c>
      <c r="Y924" t="str">
        <f t="shared" si="71"/>
        <v>México</v>
      </c>
      <c r="Z924" t="str">
        <f t="shared" si="72"/>
        <v>Retail</v>
      </c>
      <c r="AA924" s="1">
        <f t="shared" si="73"/>
        <v>0</v>
      </c>
      <c r="AB924">
        <f t="shared" si="70"/>
        <v>11347.68</v>
      </c>
      <c r="AC924" s="18">
        <f t="shared" si="74"/>
        <v>45552</v>
      </c>
    </row>
    <row r="925" spans="1:29">
      <c r="A925" t="s">
        <v>176</v>
      </c>
      <c r="B925">
        <v>892</v>
      </c>
      <c r="C925">
        <v>0</v>
      </c>
      <c r="D925" s="18">
        <v>45996</v>
      </c>
      <c r="E925" s="18">
        <v>45939</v>
      </c>
      <c r="F925" s="18">
        <v>45942</v>
      </c>
      <c r="G925" t="s">
        <v>37</v>
      </c>
      <c r="H925">
        <v>49</v>
      </c>
      <c r="J925">
        <v>4772.49</v>
      </c>
      <c r="K925" t="s">
        <v>131</v>
      </c>
      <c r="L925">
        <v>4104.3413999999993</v>
      </c>
      <c r="M925">
        <v>4772.49</v>
      </c>
      <c r="N925">
        <v>387.25</v>
      </c>
      <c r="O925">
        <v>333.03499999999997</v>
      </c>
      <c r="P925">
        <v>387.25</v>
      </c>
      <c r="Q925">
        <v>8.1142129161087817E-2</v>
      </c>
      <c r="R925">
        <v>12</v>
      </c>
      <c r="S925">
        <v>2025</v>
      </c>
      <c r="T925">
        <v>10</v>
      </c>
      <c r="U925">
        <v>2025</v>
      </c>
      <c r="V925">
        <v>45987</v>
      </c>
      <c r="W925" t="s">
        <v>159</v>
      </c>
      <c r="X925">
        <v>2025</v>
      </c>
      <c r="Y925" t="str">
        <f t="shared" si="71"/>
        <v>México</v>
      </c>
      <c r="Z925" t="str">
        <f t="shared" si="72"/>
        <v>IC</v>
      </c>
      <c r="AA925" s="1">
        <f t="shared" si="73"/>
        <v>0.6</v>
      </c>
      <c r="AB925">
        <f t="shared" si="70"/>
        <v>133.214</v>
      </c>
      <c r="AC925" s="18">
        <f t="shared" si="74"/>
        <v>45807</v>
      </c>
    </row>
    <row r="926" spans="1:29">
      <c r="A926" t="s">
        <v>176</v>
      </c>
      <c r="B926">
        <v>893</v>
      </c>
      <c r="C926">
        <v>0</v>
      </c>
      <c r="D926" s="18">
        <v>45996</v>
      </c>
      <c r="E926" s="18">
        <v>46010</v>
      </c>
      <c r="F926" s="18">
        <v>46039</v>
      </c>
      <c r="G926" t="s">
        <v>47</v>
      </c>
      <c r="H926">
        <v>49</v>
      </c>
      <c r="J926">
        <v>118650.04</v>
      </c>
      <c r="K926" t="s">
        <v>131</v>
      </c>
      <c r="L926">
        <v>102039.03439999999</v>
      </c>
      <c r="M926">
        <v>118650.04</v>
      </c>
      <c r="N926">
        <v>10840.04</v>
      </c>
      <c r="O926">
        <v>9322.4344000000001</v>
      </c>
      <c r="P926">
        <v>10840.04</v>
      </c>
      <c r="Q926">
        <v>9.1361452554082581E-2</v>
      </c>
      <c r="R926">
        <v>12</v>
      </c>
      <c r="S926">
        <v>2025</v>
      </c>
      <c r="T926">
        <v>12</v>
      </c>
      <c r="U926">
        <v>2025</v>
      </c>
      <c r="V926">
        <v>46084</v>
      </c>
      <c r="W926" t="s">
        <v>150</v>
      </c>
      <c r="X926">
        <v>2026</v>
      </c>
      <c r="Y926" t="str">
        <f t="shared" si="71"/>
        <v>México</v>
      </c>
      <c r="Z926" t="str">
        <f t="shared" si="72"/>
        <v>IC</v>
      </c>
      <c r="AA926" s="1">
        <f t="shared" si="73"/>
        <v>0.65</v>
      </c>
      <c r="AB926">
        <f t="shared" si="70"/>
        <v>3262.8520399999998</v>
      </c>
      <c r="AC926" s="18">
        <f t="shared" si="74"/>
        <v>45852</v>
      </c>
    </row>
    <row r="927" spans="1:29">
      <c r="A927" t="s">
        <v>176</v>
      </c>
      <c r="B927">
        <v>894</v>
      </c>
      <c r="C927">
        <v>0</v>
      </c>
      <c r="D927" s="18">
        <v>45996</v>
      </c>
      <c r="E927" s="18">
        <v>45996</v>
      </c>
      <c r="F927" s="18">
        <v>45998</v>
      </c>
      <c r="G927" t="s">
        <v>53</v>
      </c>
      <c r="H927">
        <v>49</v>
      </c>
      <c r="I927" t="s">
        <v>183</v>
      </c>
      <c r="J927">
        <v>6855.53</v>
      </c>
      <c r="K927" t="s">
        <v>178</v>
      </c>
      <c r="L927">
        <v>329.06543999999997</v>
      </c>
      <c r="M927">
        <v>383.90967999999998</v>
      </c>
      <c r="N927">
        <v>800</v>
      </c>
      <c r="O927">
        <v>38.4</v>
      </c>
      <c r="P927">
        <v>44.800000000000004</v>
      </c>
      <c r="Q927">
        <v>0.11669411409475271</v>
      </c>
      <c r="R927">
        <v>12</v>
      </c>
      <c r="S927">
        <v>2025</v>
      </c>
      <c r="T927">
        <v>12</v>
      </c>
      <c r="U927">
        <v>2025</v>
      </c>
      <c r="V927">
        <v>46043</v>
      </c>
      <c r="W927" t="s">
        <v>157</v>
      </c>
      <c r="X927">
        <v>2026</v>
      </c>
      <c r="Y927" t="str">
        <f t="shared" si="71"/>
        <v>México</v>
      </c>
      <c r="Z927" t="str">
        <f t="shared" si="72"/>
        <v>Retail</v>
      </c>
      <c r="AA927" s="1">
        <f t="shared" si="73"/>
        <v>0.05</v>
      </c>
      <c r="AB927">
        <f t="shared" si="70"/>
        <v>36.479999999999997</v>
      </c>
      <c r="AC927" s="18">
        <f t="shared" si="74"/>
        <v>45719</v>
      </c>
    </row>
    <row r="928" spans="1:29">
      <c r="A928" t="s">
        <v>176</v>
      </c>
      <c r="B928">
        <v>895</v>
      </c>
      <c r="C928">
        <v>0</v>
      </c>
      <c r="D928" s="18">
        <v>45999</v>
      </c>
      <c r="E928" s="18">
        <v>46113</v>
      </c>
      <c r="F928" s="18">
        <v>46121</v>
      </c>
      <c r="G928" t="s">
        <v>54</v>
      </c>
      <c r="H928">
        <v>50</v>
      </c>
      <c r="J928">
        <v>351300</v>
      </c>
      <c r="K928" t="s">
        <v>178</v>
      </c>
      <c r="L928">
        <v>16862.400000000001</v>
      </c>
      <c r="M928">
        <v>19672.8</v>
      </c>
      <c r="N928">
        <v>52695</v>
      </c>
      <c r="O928">
        <v>2529.36</v>
      </c>
      <c r="P928">
        <v>2950.92</v>
      </c>
      <c r="Q928">
        <v>0.15</v>
      </c>
      <c r="R928">
        <v>12</v>
      </c>
      <c r="S928">
        <v>2025</v>
      </c>
      <c r="T928">
        <v>4</v>
      </c>
      <c r="U928">
        <v>2026</v>
      </c>
      <c r="V928">
        <v>46166</v>
      </c>
      <c r="W928" t="s">
        <v>172</v>
      </c>
      <c r="X928">
        <v>2026</v>
      </c>
      <c r="Y928" t="str">
        <f t="shared" si="71"/>
        <v>México</v>
      </c>
      <c r="Z928" t="str">
        <f t="shared" si="72"/>
        <v>Retail</v>
      </c>
      <c r="AA928" s="1">
        <f t="shared" si="73"/>
        <v>0.05</v>
      </c>
      <c r="AB928">
        <f t="shared" si="70"/>
        <v>2402.8920000000003</v>
      </c>
      <c r="AC928" s="18">
        <f t="shared" si="74"/>
        <v>45595</v>
      </c>
    </row>
    <row r="929" spans="1:29">
      <c r="A929" t="s">
        <v>176</v>
      </c>
      <c r="B929">
        <v>896</v>
      </c>
      <c r="C929">
        <v>0</v>
      </c>
      <c r="D929" s="18">
        <v>45999</v>
      </c>
      <c r="E929" s="18">
        <v>46009</v>
      </c>
      <c r="F929" s="18">
        <v>46017</v>
      </c>
      <c r="G929" t="s">
        <v>56</v>
      </c>
      <c r="H929">
        <v>50</v>
      </c>
      <c r="J929">
        <v>11918</v>
      </c>
      <c r="K929" t="s">
        <v>131</v>
      </c>
      <c r="L929">
        <v>10249.48</v>
      </c>
      <c r="M929">
        <v>11918</v>
      </c>
      <c r="N929">
        <v>1771.95</v>
      </c>
      <c r="O929">
        <v>1523.877</v>
      </c>
      <c r="P929">
        <v>1771.95</v>
      </c>
      <c r="Q929">
        <v>0.14867846954186945</v>
      </c>
      <c r="R929">
        <v>12</v>
      </c>
      <c r="S929">
        <v>2025</v>
      </c>
      <c r="T929">
        <v>12</v>
      </c>
      <c r="U929">
        <v>2025</v>
      </c>
      <c r="V929">
        <v>46062</v>
      </c>
      <c r="W929" t="s">
        <v>164</v>
      </c>
      <c r="X929">
        <v>2026</v>
      </c>
      <c r="Y929" t="str">
        <f t="shared" si="71"/>
        <v>México</v>
      </c>
      <c r="Z929" t="str">
        <f t="shared" si="72"/>
        <v>IC</v>
      </c>
      <c r="AA929" s="1">
        <f t="shared" si="73"/>
        <v>0.5</v>
      </c>
      <c r="AB929">
        <f t="shared" si="70"/>
        <v>761.93849999999998</v>
      </c>
      <c r="AC929" s="18">
        <f t="shared" si="74"/>
        <v>45737</v>
      </c>
    </row>
    <row r="930" spans="1:29">
      <c r="A930" t="s">
        <v>176</v>
      </c>
      <c r="B930">
        <v>897</v>
      </c>
      <c r="C930">
        <v>0</v>
      </c>
      <c r="D930" s="18">
        <v>45999</v>
      </c>
      <c r="E930" s="18">
        <v>46006</v>
      </c>
      <c r="F930" s="18">
        <v>46017</v>
      </c>
      <c r="G930" t="s">
        <v>59</v>
      </c>
      <c r="H930">
        <v>50</v>
      </c>
      <c r="J930">
        <v>21206</v>
      </c>
      <c r="K930" t="s">
        <v>131</v>
      </c>
      <c r="L930">
        <v>18237.16</v>
      </c>
      <c r="M930">
        <v>21206</v>
      </c>
      <c r="N930">
        <v>0</v>
      </c>
      <c r="O930">
        <v>0</v>
      </c>
      <c r="P930">
        <v>0</v>
      </c>
      <c r="Q930">
        <v>0</v>
      </c>
      <c r="R930">
        <v>12</v>
      </c>
      <c r="S930">
        <v>2025</v>
      </c>
      <c r="T930">
        <v>12</v>
      </c>
      <c r="U930">
        <v>2025</v>
      </c>
      <c r="V930">
        <v>46062</v>
      </c>
      <c r="W930" t="s">
        <v>164</v>
      </c>
      <c r="X930">
        <v>2026</v>
      </c>
      <c r="Y930" t="str">
        <f t="shared" si="71"/>
        <v>México</v>
      </c>
      <c r="Z930" t="str">
        <f t="shared" si="72"/>
        <v>IC</v>
      </c>
      <c r="AA930" s="1">
        <f t="shared" si="73"/>
        <v>0.5</v>
      </c>
      <c r="AB930">
        <f t="shared" si="70"/>
        <v>0</v>
      </c>
      <c r="AC930" s="18">
        <f t="shared" si="74"/>
        <v>45734</v>
      </c>
    </row>
    <row r="931" spans="1:29">
      <c r="A931" t="s">
        <v>176</v>
      </c>
      <c r="B931">
        <v>898</v>
      </c>
      <c r="C931">
        <v>0</v>
      </c>
      <c r="D931" s="18">
        <v>45999</v>
      </c>
      <c r="E931" s="18">
        <v>46054</v>
      </c>
      <c r="F931" s="18">
        <v>46061</v>
      </c>
      <c r="G931" t="s">
        <v>59</v>
      </c>
      <c r="H931">
        <v>50</v>
      </c>
      <c r="J931">
        <v>45575</v>
      </c>
      <c r="K931" t="s">
        <v>131</v>
      </c>
      <c r="L931">
        <v>39194.5</v>
      </c>
      <c r="M931">
        <v>45575</v>
      </c>
      <c r="N931">
        <v>6444</v>
      </c>
      <c r="O931">
        <v>5541.84</v>
      </c>
      <c r="P931">
        <v>6444</v>
      </c>
      <c r="Q931">
        <v>0.14139330773450356</v>
      </c>
      <c r="R931">
        <v>12</v>
      </c>
      <c r="S931">
        <v>2025</v>
      </c>
      <c r="T931">
        <v>2</v>
      </c>
      <c r="U931">
        <v>2026</v>
      </c>
      <c r="V931">
        <v>46106</v>
      </c>
      <c r="W931" t="s">
        <v>150</v>
      </c>
      <c r="X931">
        <v>2026</v>
      </c>
      <c r="Y931" t="str">
        <f t="shared" si="71"/>
        <v>México</v>
      </c>
      <c r="Z931" t="str">
        <f t="shared" si="72"/>
        <v>IC</v>
      </c>
      <c r="AA931" s="1">
        <f t="shared" si="73"/>
        <v>0.5</v>
      </c>
      <c r="AB931">
        <f t="shared" si="70"/>
        <v>2770.92</v>
      </c>
      <c r="AC931" s="18">
        <f t="shared" si="74"/>
        <v>45734</v>
      </c>
    </row>
    <row r="932" spans="1:29">
      <c r="A932" t="s">
        <v>176</v>
      </c>
      <c r="B932">
        <v>899</v>
      </c>
      <c r="C932">
        <v>0</v>
      </c>
      <c r="D932" s="18">
        <v>45999</v>
      </c>
      <c r="E932" s="18">
        <v>46006</v>
      </c>
      <c r="F932" s="18">
        <v>46059</v>
      </c>
      <c r="G932" t="s">
        <v>35</v>
      </c>
      <c r="H932">
        <v>50</v>
      </c>
      <c r="J932">
        <v>55133.5</v>
      </c>
      <c r="K932" t="s">
        <v>131</v>
      </c>
      <c r="L932">
        <v>47414.81</v>
      </c>
      <c r="M932">
        <v>55133.5</v>
      </c>
      <c r="N932">
        <v>500</v>
      </c>
      <c r="O932">
        <v>430</v>
      </c>
      <c r="P932">
        <v>500</v>
      </c>
      <c r="Q932">
        <v>9.0688964059963545E-3</v>
      </c>
      <c r="R932">
        <v>12</v>
      </c>
      <c r="S932">
        <v>2025</v>
      </c>
      <c r="T932">
        <v>12</v>
      </c>
      <c r="U932">
        <v>2025</v>
      </c>
      <c r="V932">
        <v>46104</v>
      </c>
      <c r="W932" t="s">
        <v>150</v>
      </c>
      <c r="X932">
        <v>2026</v>
      </c>
      <c r="Y932" t="str">
        <f t="shared" si="71"/>
        <v>México</v>
      </c>
      <c r="Z932" t="str">
        <f t="shared" si="72"/>
        <v>IC</v>
      </c>
      <c r="AA932" s="1">
        <f t="shared" si="73"/>
        <v>0.5</v>
      </c>
      <c r="AB932">
        <f t="shared" si="70"/>
        <v>215</v>
      </c>
      <c r="AC932" s="18">
        <f t="shared" si="74"/>
        <v>45665</v>
      </c>
    </row>
    <row r="933" spans="1:29">
      <c r="A933" t="s">
        <v>176</v>
      </c>
      <c r="B933">
        <v>900</v>
      </c>
      <c r="C933">
        <v>0</v>
      </c>
      <c r="D933" s="18">
        <v>46000</v>
      </c>
      <c r="E933" s="18">
        <v>46000</v>
      </c>
      <c r="F933" s="18">
        <v>46031</v>
      </c>
      <c r="G933" t="s">
        <v>49</v>
      </c>
      <c r="H933">
        <v>50</v>
      </c>
      <c r="J933">
        <v>13767.72</v>
      </c>
      <c r="K933" t="s">
        <v>178</v>
      </c>
      <c r="L933">
        <v>660.85055999999997</v>
      </c>
      <c r="M933">
        <v>770.99231999999995</v>
      </c>
      <c r="N933">
        <v>0</v>
      </c>
      <c r="O933">
        <v>0</v>
      </c>
      <c r="P933">
        <v>0</v>
      </c>
      <c r="Q933">
        <v>0</v>
      </c>
      <c r="R933">
        <v>12</v>
      </c>
      <c r="S933">
        <v>2025</v>
      </c>
      <c r="T933">
        <v>12</v>
      </c>
      <c r="U933">
        <v>2025</v>
      </c>
      <c r="V933">
        <v>46076</v>
      </c>
      <c r="W933" t="s">
        <v>164</v>
      </c>
      <c r="X933">
        <v>2026</v>
      </c>
      <c r="Y933" t="str">
        <f t="shared" si="71"/>
        <v>México</v>
      </c>
      <c r="Z933" t="str">
        <f t="shared" si="72"/>
        <v>Retail</v>
      </c>
      <c r="AA933" s="1">
        <f t="shared" si="73"/>
        <v>0</v>
      </c>
      <c r="AB933">
        <f t="shared" si="70"/>
        <v>0</v>
      </c>
      <c r="AC933" s="18">
        <f t="shared" si="74"/>
        <v>45552</v>
      </c>
    </row>
    <row r="934" spans="1:29">
      <c r="A934" t="s">
        <v>176</v>
      </c>
      <c r="B934">
        <v>901</v>
      </c>
      <c r="C934">
        <v>0</v>
      </c>
      <c r="D934" s="18">
        <v>46000</v>
      </c>
      <c r="E934" s="18">
        <v>46012</v>
      </c>
      <c r="F934" s="18">
        <v>46022</v>
      </c>
      <c r="G934" t="s">
        <v>51</v>
      </c>
      <c r="H934">
        <v>50</v>
      </c>
      <c r="J934">
        <v>10351</v>
      </c>
      <c r="K934" t="s">
        <v>151</v>
      </c>
      <c r="L934">
        <v>10351</v>
      </c>
      <c r="M934">
        <v>12007.16</v>
      </c>
      <c r="N934">
        <v>1118.67</v>
      </c>
      <c r="O934">
        <v>1118.67</v>
      </c>
      <c r="P934">
        <v>1297.6572000000001</v>
      </c>
      <c r="Q934">
        <v>0.10807361607574148</v>
      </c>
      <c r="R934">
        <v>12</v>
      </c>
      <c r="S934">
        <v>2025</v>
      </c>
      <c r="T934">
        <v>12</v>
      </c>
      <c r="U934">
        <v>2025</v>
      </c>
      <c r="V934">
        <v>46067</v>
      </c>
      <c r="W934" t="s">
        <v>164</v>
      </c>
      <c r="X934">
        <v>2026</v>
      </c>
      <c r="Y934" t="str">
        <f t="shared" si="71"/>
        <v>México</v>
      </c>
      <c r="Z934" t="str">
        <f t="shared" si="72"/>
        <v>Retail</v>
      </c>
      <c r="AA934" s="1">
        <f t="shared" si="73"/>
        <v>0</v>
      </c>
      <c r="AB934">
        <f t="shared" si="70"/>
        <v>1118.67</v>
      </c>
      <c r="AC934" s="18">
        <f t="shared" si="74"/>
        <v>45552</v>
      </c>
    </row>
    <row r="935" spans="1:29">
      <c r="A935" t="s">
        <v>176</v>
      </c>
      <c r="B935">
        <v>902</v>
      </c>
      <c r="C935">
        <v>0</v>
      </c>
      <c r="D935" s="18">
        <v>46000</v>
      </c>
      <c r="E935" s="18">
        <v>46123</v>
      </c>
      <c r="F935" s="18">
        <v>46126</v>
      </c>
      <c r="G935" t="s">
        <v>35</v>
      </c>
      <c r="H935">
        <v>50</v>
      </c>
      <c r="J935">
        <v>4077.73</v>
      </c>
      <c r="K935" t="s">
        <v>131</v>
      </c>
      <c r="L935">
        <v>3506.8478</v>
      </c>
      <c r="M935">
        <v>4077.73</v>
      </c>
      <c r="N935">
        <v>320.56</v>
      </c>
      <c r="O935">
        <v>275.6816</v>
      </c>
      <c r="P935">
        <v>320.56</v>
      </c>
      <c r="Q935">
        <v>7.8612365212998414E-2</v>
      </c>
      <c r="R935">
        <v>12</v>
      </c>
      <c r="S935">
        <v>2025</v>
      </c>
      <c r="T935">
        <v>4</v>
      </c>
      <c r="U935">
        <v>2026</v>
      </c>
      <c r="V935">
        <v>46171</v>
      </c>
      <c r="W935" t="s">
        <v>172</v>
      </c>
      <c r="X935">
        <v>2026</v>
      </c>
      <c r="Y935" t="str">
        <f t="shared" si="71"/>
        <v>México</v>
      </c>
      <c r="Z935" t="str">
        <f t="shared" si="72"/>
        <v>IC</v>
      </c>
      <c r="AA935" s="1">
        <f t="shared" si="73"/>
        <v>0.5</v>
      </c>
      <c r="AB935">
        <f t="shared" si="70"/>
        <v>137.8408</v>
      </c>
      <c r="AC935" s="18">
        <f t="shared" si="74"/>
        <v>45665</v>
      </c>
    </row>
    <row r="936" spans="1:29">
      <c r="A936" t="s">
        <v>176</v>
      </c>
      <c r="B936">
        <v>903</v>
      </c>
      <c r="C936">
        <v>0</v>
      </c>
      <c r="D936" s="18">
        <v>46000</v>
      </c>
      <c r="E936" s="18">
        <v>46148</v>
      </c>
      <c r="F936" s="18">
        <v>46169</v>
      </c>
      <c r="G936" t="s">
        <v>35</v>
      </c>
      <c r="H936">
        <v>50</v>
      </c>
      <c r="J936">
        <v>56995.839999999997</v>
      </c>
      <c r="K936" t="s">
        <v>131</v>
      </c>
      <c r="L936">
        <v>49016.422399999996</v>
      </c>
      <c r="M936">
        <v>56995.839999999997</v>
      </c>
      <c r="N936">
        <v>6277.34</v>
      </c>
      <c r="O936">
        <v>5398.5123999999996</v>
      </c>
      <c r="P936">
        <v>6277.34</v>
      </c>
      <c r="Q936">
        <v>0.11013680998472872</v>
      </c>
      <c r="R936">
        <v>12</v>
      </c>
      <c r="S936">
        <v>2025</v>
      </c>
      <c r="T936">
        <v>5</v>
      </c>
      <c r="U936">
        <v>2026</v>
      </c>
      <c r="V936">
        <v>46214</v>
      </c>
      <c r="W936" t="s">
        <v>154</v>
      </c>
      <c r="X936">
        <v>2026</v>
      </c>
      <c r="Y936" t="str">
        <f t="shared" si="71"/>
        <v>México</v>
      </c>
      <c r="Z936" t="str">
        <f t="shared" si="72"/>
        <v>IC</v>
      </c>
      <c r="AA936" s="1">
        <f t="shared" si="73"/>
        <v>0.5</v>
      </c>
      <c r="AB936">
        <f t="shared" si="70"/>
        <v>2699.2561999999998</v>
      </c>
      <c r="AC936" s="18">
        <f t="shared" si="74"/>
        <v>45665</v>
      </c>
    </row>
    <row r="937" spans="1:29">
      <c r="A937" t="s">
        <v>176</v>
      </c>
      <c r="B937">
        <v>904</v>
      </c>
      <c r="C937">
        <v>0</v>
      </c>
      <c r="D937" s="18">
        <v>46000</v>
      </c>
      <c r="E937" s="18">
        <v>46019</v>
      </c>
      <c r="F937" s="18">
        <v>46025</v>
      </c>
      <c r="G937" t="s">
        <v>35</v>
      </c>
      <c r="H937">
        <v>50</v>
      </c>
      <c r="J937">
        <v>8208</v>
      </c>
      <c r="K937" t="s">
        <v>131</v>
      </c>
      <c r="L937">
        <v>7058.88</v>
      </c>
      <c r="M937">
        <v>8208</v>
      </c>
      <c r="N937">
        <v>778.28</v>
      </c>
      <c r="O937">
        <v>669.32079999999996</v>
      </c>
      <c r="P937">
        <v>778.28</v>
      </c>
      <c r="Q937">
        <v>9.481968810916179E-2</v>
      </c>
      <c r="R937">
        <v>12</v>
      </c>
      <c r="S937">
        <v>2025</v>
      </c>
      <c r="T937">
        <v>12</v>
      </c>
      <c r="U937">
        <v>2025</v>
      </c>
      <c r="V937">
        <v>46070</v>
      </c>
      <c r="W937" t="s">
        <v>164</v>
      </c>
      <c r="X937">
        <v>2026</v>
      </c>
      <c r="Y937" t="str">
        <f t="shared" si="71"/>
        <v>México</v>
      </c>
      <c r="Z937" t="str">
        <f t="shared" si="72"/>
        <v>IC</v>
      </c>
      <c r="AA937" s="1">
        <f t="shared" si="73"/>
        <v>0.5</v>
      </c>
      <c r="AB937">
        <f t="shared" si="70"/>
        <v>334.66039999999998</v>
      </c>
      <c r="AC937" s="18">
        <f t="shared" si="74"/>
        <v>45665</v>
      </c>
    </row>
    <row r="938" spans="1:29">
      <c r="A938" t="s">
        <v>176</v>
      </c>
      <c r="B938">
        <v>905</v>
      </c>
      <c r="C938">
        <v>0</v>
      </c>
      <c r="D938" s="18">
        <v>46000</v>
      </c>
      <c r="E938" s="18">
        <v>46025</v>
      </c>
      <c r="F938" s="18">
        <v>46031</v>
      </c>
      <c r="G938" t="s">
        <v>35</v>
      </c>
      <c r="H938">
        <v>50</v>
      </c>
      <c r="J938">
        <v>11144</v>
      </c>
      <c r="K938" t="s">
        <v>131</v>
      </c>
      <c r="L938">
        <v>9583.84</v>
      </c>
      <c r="M938">
        <v>11144</v>
      </c>
      <c r="N938">
        <v>0</v>
      </c>
      <c r="O938">
        <v>0</v>
      </c>
      <c r="P938">
        <v>0</v>
      </c>
      <c r="Q938">
        <v>0</v>
      </c>
      <c r="R938">
        <v>12</v>
      </c>
      <c r="S938">
        <v>2025</v>
      </c>
      <c r="T938">
        <v>1</v>
      </c>
      <c r="U938">
        <v>2026</v>
      </c>
      <c r="V938">
        <v>46076</v>
      </c>
      <c r="W938" t="s">
        <v>164</v>
      </c>
      <c r="X938">
        <v>2026</v>
      </c>
      <c r="Y938" t="str">
        <f t="shared" si="71"/>
        <v>México</v>
      </c>
      <c r="Z938" t="str">
        <f t="shared" si="72"/>
        <v>IC</v>
      </c>
      <c r="AA938" s="1">
        <f t="shared" si="73"/>
        <v>0.5</v>
      </c>
      <c r="AB938">
        <f t="shared" si="70"/>
        <v>0</v>
      </c>
      <c r="AC938" s="18">
        <f t="shared" si="74"/>
        <v>45665</v>
      </c>
    </row>
    <row r="939" spans="1:29">
      <c r="A939" t="s">
        <v>176</v>
      </c>
      <c r="B939">
        <v>907</v>
      </c>
      <c r="C939">
        <v>0</v>
      </c>
      <c r="D939" s="18">
        <v>46001</v>
      </c>
      <c r="E939" s="18">
        <v>46128</v>
      </c>
      <c r="F939" s="18">
        <v>46131</v>
      </c>
      <c r="G939" t="s">
        <v>39</v>
      </c>
      <c r="H939">
        <v>50</v>
      </c>
      <c r="J939">
        <v>23996</v>
      </c>
      <c r="K939" t="s">
        <v>178</v>
      </c>
      <c r="L939">
        <v>1151.808</v>
      </c>
      <c r="M939">
        <v>1343.7760000000001</v>
      </c>
      <c r="N939">
        <v>10</v>
      </c>
      <c r="O939">
        <v>0.48</v>
      </c>
      <c r="P939">
        <v>0.56000000000000005</v>
      </c>
      <c r="Q939">
        <v>4.167361226871145E-4</v>
      </c>
      <c r="R939">
        <v>12</v>
      </c>
      <c r="S939">
        <v>2025</v>
      </c>
      <c r="T939">
        <v>4</v>
      </c>
      <c r="U939">
        <v>2026</v>
      </c>
      <c r="V939">
        <v>46176</v>
      </c>
      <c r="W939" t="s">
        <v>152</v>
      </c>
      <c r="X939">
        <v>2026</v>
      </c>
      <c r="Y939" t="str">
        <f t="shared" si="71"/>
        <v>México</v>
      </c>
      <c r="Z939" t="str">
        <f t="shared" si="72"/>
        <v>IC</v>
      </c>
      <c r="AA939" s="1">
        <f t="shared" si="73"/>
        <v>0.5</v>
      </c>
      <c r="AB939">
        <f t="shared" si="70"/>
        <v>0.24</v>
      </c>
      <c r="AC939" s="18">
        <f t="shared" si="74"/>
        <v>45677</v>
      </c>
    </row>
    <row r="940" spans="1:29">
      <c r="A940" t="s">
        <v>176</v>
      </c>
      <c r="B940">
        <v>908</v>
      </c>
      <c r="C940">
        <v>0</v>
      </c>
      <c r="D940" s="18">
        <v>46001</v>
      </c>
      <c r="E940" s="18">
        <v>46023</v>
      </c>
      <c r="F940" s="18">
        <v>46029</v>
      </c>
      <c r="G940" t="s">
        <v>44</v>
      </c>
      <c r="H940">
        <v>50</v>
      </c>
      <c r="J940">
        <v>2490</v>
      </c>
      <c r="K940" t="s">
        <v>131</v>
      </c>
      <c r="L940">
        <v>2141.4</v>
      </c>
      <c r="M940">
        <v>2490</v>
      </c>
      <c r="N940">
        <v>253.92</v>
      </c>
      <c r="O940">
        <v>218.37119999999999</v>
      </c>
      <c r="P940">
        <v>253.92</v>
      </c>
      <c r="Q940">
        <v>0.10197590361445782</v>
      </c>
      <c r="R940">
        <v>12</v>
      </c>
      <c r="S940">
        <v>2025</v>
      </c>
      <c r="T940">
        <v>1</v>
      </c>
      <c r="U940">
        <v>2026</v>
      </c>
      <c r="V940">
        <v>46074</v>
      </c>
      <c r="W940" t="s">
        <v>164</v>
      </c>
      <c r="X940">
        <v>2026</v>
      </c>
      <c r="Y940" t="str">
        <f t="shared" si="71"/>
        <v>México</v>
      </c>
      <c r="Z940" t="str">
        <f t="shared" si="72"/>
        <v>IC</v>
      </c>
      <c r="AA940" s="1">
        <f t="shared" si="73"/>
        <v>0.5</v>
      </c>
      <c r="AB940">
        <f t="shared" si="70"/>
        <v>109.18559999999999</v>
      </c>
      <c r="AC940" s="18">
        <f t="shared" si="74"/>
        <v>45677</v>
      </c>
    </row>
    <row r="941" spans="1:29">
      <c r="A941" t="s">
        <v>176</v>
      </c>
      <c r="B941">
        <v>909</v>
      </c>
      <c r="C941">
        <v>0</v>
      </c>
      <c r="D941" s="18">
        <v>46001</v>
      </c>
      <c r="E941" s="18">
        <v>46030</v>
      </c>
      <c r="F941" s="18">
        <v>46105</v>
      </c>
      <c r="G941" t="s">
        <v>36</v>
      </c>
      <c r="H941">
        <v>50</v>
      </c>
      <c r="J941">
        <v>31627</v>
      </c>
      <c r="K941" t="s">
        <v>178</v>
      </c>
      <c r="L941">
        <v>1518.096</v>
      </c>
      <c r="M941">
        <v>1771.1120000000001</v>
      </c>
      <c r="N941">
        <v>35</v>
      </c>
      <c r="O941">
        <v>1.68</v>
      </c>
      <c r="P941">
        <v>1.96</v>
      </c>
      <c r="Q941">
        <v>1.1066493818572738E-3</v>
      </c>
      <c r="R941">
        <v>12</v>
      </c>
      <c r="S941">
        <v>2025</v>
      </c>
      <c r="T941">
        <v>1</v>
      </c>
      <c r="U941">
        <v>2026</v>
      </c>
      <c r="V941">
        <v>46150</v>
      </c>
      <c r="W941" t="s">
        <v>172</v>
      </c>
      <c r="X941">
        <v>2026</v>
      </c>
      <c r="Y941" t="str">
        <f t="shared" si="71"/>
        <v>México</v>
      </c>
      <c r="Z941" t="str">
        <f t="shared" si="72"/>
        <v>IC</v>
      </c>
      <c r="AA941" s="1">
        <f t="shared" si="73"/>
        <v>0.5</v>
      </c>
      <c r="AB941">
        <f t="shared" si="70"/>
        <v>0.84</v>
      </c>
      <c r="AC941" s="18">
        <f t="shared" si="74"/>
        <v>45639</v>
      </c>
    </row>
    <row r="942" spans="1:29">
      <c r="A942" t="s">
        <v>176</v>
      </c>
      <c r="B942">
        <v>910</v>
      </c>
      <c r="C942">
        <v>0</v>
      </c>
      <c r="D942" s="18">
        <v>46001</v>
      </c>
      <c r="E942" s="18">
        <v>46045</v>
      </c>
      <c r="F942" s="18">
        <v>46048</v>
      </c>
      <c r="G942" t="s">
        <v>54</v>
      </c>
      <c r="H942">
        <v>50</v>
      </c>
      <c r="J942">
        <v>767.06</v>
      </c>
      <c r="K942" t="s">
        <v>131</v>
      </c>
      <c r="L942">
        <v>659.6715999999999</v>
      </c>
      <c r="M942">
        <v>767.06</v>
      </c>
      <c r="N942">
        <v>0</v>
      </c>
      <c r="O942">
        <v>0</v>
      </c>
      <c r="P942">
        <v>0</v>
      </c>
      <c r="Q942">
        <v>0</v>
      </c>
      <c r="R942">
        <v>12</v>
      </c>
      <c r="S942">
        <v>2025</v>
      </c>
      <c r="T942">
        <v>1</v>
      </c>
      <c r="U942">
        <v>2026</v>
      </c>
      <c r="V942">
        <v>46093</v>
      </c>
      <c r="W942" t="s">
        <v>150</v>
      </c>
      <c r="X942">
        <v>2026</v>
      </c>
      <c r="Y942" t="str">
        <f t="shared" si="71"/>
        <v>México</v>
      </c>
      <c r="Z942" t="str">
        <f t="shared" si="72"/>
        <v>Retail</v>
      </c>
      <c r="AA942" s="1">
        <f t="shared" si="73"/>
        <v>0.05</v>
      </c>
      <c r="AB942">
        <f t="shared" si="70"/>
        <v>0</v>
      </c>
      <c r="AC942" s="18">
        <f t="shared" si="74"/>
        <v>45595</v>
      </c>
    </row>
    <row r="943" spans="1:29">
      <c r="A943" t="s">
        <v>176</v>
      </c>
      <c r="B943">
        <v>911</v>
      </c>
      <c r="C943">
        <v>0</v>
      </c>
      <c r="D943" s="18">
        <v>46002</v>
      </c>
      <c r="E943" s="18">
        <v>45945</v>
      </c>
      <c r="F943" s="18">
        <v>45951</v>
      </c>
      <c r="G943" t="s">
        <v>47</v>
      </c>
      <c r="H943">
        <v>50</v>
      </c>
      <c r="J943">
        <v>13252</v>
      </c>
      <c r="K943" t="s">
        <v>131</v>
      </c>
      <c r="L943">
        <v>11396.72</v>
      </c>
      <c r="M943">
        <v>13252</v>
      </c>
      <c r="N943">
        <v>1325.2</v>
      </c>
      <c r="O943">
        <v>1139.672</v>
      </c>
      <c r="P943">
        <v>1325.2</v>
      </c>
      <c r="Q943">
        <v>0.1</v>
      </c>
      <c r="R943">
        <v>12</v>
      </c>
      <c r="S943">
        <v>2025</v>
      </c>
      <c r="T943">
        <v>10</v>
      </c>
      <c r="U943">
        <v>2025</v>
      </c>
      <c r="V943">
        <v>45996</v>
      </c>
      <c r="W943" t="s">
        <v>132</v>
      </c>
      <c r="X943">
        <v>2025</v>
      </c>
      <c r="Y943" t="str">
        <f t="shared" si="71"/>
        <v>México</v>
      </c>
      <c r="Z943" t="str">
        <f t="shared" si="72"/>
        <v>IC</v>
      </c>
      <c r="AA943" s="1">
        <f t="shared" si="73"/>
        <v>0.65</v>
      </c>
      <c r="AB943">
        <f t="shared" si="70"/>
        <v>398.88519999999994</v>
      </c>
      <c r="AC943" s="18">
        <f t="shared" si="74"/>
        <v>45852</v>
      </c>
    </row>
    <row r="944" spans="1:29">
      <c r="A944" t="s">
        <v>176</v>
      </c>
      <c r="B944">
        <v>912</v>
      </c>
      <c r="C944">
        <v>1</v>
      </c>
      <c r="D944" s="18">
        <v>46002</v>
      </c>
      <c r="E944" s="18">
        <v>45847</v>
      </c>
      <c r="F944" s="18">
        <v>45849</v>
      </c>
      <c r="G944" t="s">
        <v>45</v>
      </c>
      <c r="H944">
        <v>50</v>
      </c>
      <c r="J944">
        <v>2058</v>
      </c>
      <c r="K944" t="s">
        <v>131</v>
      </c>
      <c r="L944">
        <v>1769.8799999999999</v>
      </c>
      <c r="M944">
        <v>2058</v>
      </c>
      <c r="N944">
        <v>170.37</v>
      </c>
      <c r="O944">
        <v>146.51820000000001</v>
      </c>
      <c r="P944">
        <v>170.37</v>
      </c>
      <c r="Q944">
        <v>8.2784256559766775E-2</v>
      </c>
      <c r="R944">
        <v>12</v>
      </c>
      <c r="S944">
        <v>2025</v>
      </c>
      <c r="T944">
        <v>7</v>
      </c>
      <c r="U944">
        <v>2025</v>
      </c>
      <c r="V944">
        <v>45894</v>
      </c>
      <c r="W944" t="s">
        <v>160</v>
      </c>
      <c r="X944">
        <v>2025</v>
      </c>
      <c r="Y944" t="str">
        <f t="shared" si="71"/>
        <v>México</v>
      </c>
      <c r="Z944" t="str">
        <f t="shared" si="72"/>
        <v>IC</v>
      </c>
      <c r="AA944" s="1">
        <f t="shared" si="73"/>
        <v>0.75</v>
      </c>
      <c r="AB944">
        <f t="shared" si="70"/>
        <v>36.629549999999995</v>
      </c>
      <c r="AC944" s="18">
        <f t="shared" si="74"/>
        <v>45536</v>
      </c>
    </row>
    <row r="945" spans="1:29">
      <c r="A945" t="s">
        <v>176</v>
      </c>
      <c r="B945">
        <v>913</v>
      </c>
      <c r="C945">
        <v>0</v>
      </c>
      <c r="D945" s="18">
        <v>46002</v>
      </c>
      <c r="E945" s="18">
        <v>46270</v>
      </c>
      <c r="F945" s="18">
        <v>46278</v>
      </c>
      <c r="G945" t="s">
        <v>45</v>
      </c>
      <c r="H945">
        <v>50</v>
      </c>
      <c r="J945">
        <v>299292.08</v>
      </c>
      <c r="K945" t="s">
        <v>178</v>
      </c>
      <c r="L945">
        <v>14366.019840000001</v>
      </c>
      <c r="M945">
        <v>16760.356480000002</v>
      </c>
      <c r="N945">
        <v>35510.400000000001</v>
      </c>
      <c r="O945">
        <v>1704.4992000000002</v>
      </c>
      <c r="P945">
        <v>1988.5824000000002</v>
      </c>
      <c r="Q945">
        <v>0.11864797758764616</v>
      </c>
      <c r="R945">
        <v>12</v>
      </c>
      <c r="S945">
        <v>2025</v>
      </c>
      <c r="T945">
        <v>9</v>
      </c>
      <c r="U945">
        <v>2026</v>
      </c>
      <c r="V945">
        <v>46323</v>
      </c>
      <c r="W945" t="s">
        <v>161</v>
      </c>
      <c r="X945">
        <v>2026</v>
      </c>
      <c r="Y945" t="str">
        <f t="shared" si="71"/>
        <v>México</v>
      </c>
      <c r="Z945" t="str">
        <f t="shared" si="72"/>
        <v>IC</v>
      </c>
      <c r="AA945" s="1">
        <f t="shared" si="73"/>
        <v>0.75</v>
      </c>
      <c r="AB945">
        <f t="shared" si="70"/>
        <v>426.12480000000005</v>
      </c>
      <c r="AC945" s="18">
        <f t="shared" si="74"/>
        <v>45536</v>
      </c>
    </row>
    <row r="946" spans="1:29">
      <c r="A946" t="s">
        <v>176</v>
      </c>
      <c r="B946">
        <v>914</v>
      </c>
      <c r="C946">
        <v>0</v>
      </c>
      <c r="D946" s="18">
        <v>46003</v>
      </c>
      <c r="E946" s="18">
        <v>46110</v>
      </c>
      <c r="F946" s="18">
        <v>46127</v>
      </c>
      <c r="G946" t="s">
        <v>35</v>
      </c>
      <c r="H946">
        <v>50</v>
      </c>
      <c r="J946">
        <v>7590.6</v>
      </c>
      <c r="K946" t="s">
        <v>131</v>
      </c>
      <c r="L946">
        <v>6527.9160000000002</v>
      </c>
      <c r="M946">
        <v>7590.6</v>
      </c>
      <c r="N946">
        <v>70</v>
      </c>
      <c r="O946">
        <v>60.199999999999996</v>
      </c>
      <c r="P946">
        <v>70</v>
      </c>
      <c r="Q946">
        <v>9.2219323900613916E-3</v>
      </c>
      <c r="R946">
        <v>12</v>
      </c>
      <c r="S946">
        <v>2025</v>
      </c>
      <c r="T946">
        <v>3</v>
      </c>
      <c r="U946">
        <v>2026</v>
      </c>
      <c r="V946">
        <v>46172</v>
      </c>
      <c r="W946" t="s">
        <v>172</v>
      </c>
      <c r="X946">
        <v>2026</v>
      </c>
      <c r="Y946" t="str">
        <f t="shared" si="71"/>
        <v>México</v>
      </c>
      <c r="Z946" t="str">
        <f t="shared" si="72"/>
        <v>IC</v>
      </c>
      <c r="AA946" s="1">
        <f t="shared" si="73"/>
        <v>0.5</v>
      </c>
      <c r="AB946">
        <f t="shared" si="70"/>
        <v>30.099999999999998</v>
      </c>
      <c r="AC946" s="18">
        <f t="shared" si="74"/>
        <v>45665</v>
      </c>
    </row>
    <row r="947" spans="1:29">
      <c r="A947" t="s">
        <v>176</v>
      </c>
      <c r="B947">
        <v>915</v>
      </c>
      <c r="C947">
        <v>1</v>
      </c>
      <c r="D947" s="18">
        <v>46003</v>
      </c>
      <c r="E947" s="18">
        <v>46010</v>
      </c>
      <c r="F947" s="18">
        <v>46012</v>
      </c>
      <c r="G947" t="s">
        <v>29</v>
      </c>
      <c r="H947">
        <v>50</v>
      </c>
      <c r="I947" t="s">
        <v>149</v>
      </c>
      <c r="J947">
        <v>32419.9</v>
      </c>
      <c r="K947" t="s">
        <v>131</v>
      </c>
      <c r="L947">
        <v>27881.114000000001</v>
      </c>
      <c r="M947">
        <v>32419.9</v>
      </c>
      <c r="N947">
        <v>4118.49</v>
      </c>
      <c r="O947">
        <v>3541.9013999999997</v>
      </c>
      <c r="P947">
        <v>4118.49</v>
      </c>
      <c r="Q947">
        <v>0.12703586377502704</v>
      </c>
      <c r="R947">
        <v>12</v>
      </c>
      <c r="S947">
        <v>2025</v>
      </c>
      <c r="T947">
        <v>12</v>
      </c>
      <c r="U947">
        <v>2025</v>
      </c>
      <c r="V947">
        <v>46057</v>
      </c>
      <c r="W947" t="s">
        <v>164</v>
      </c>
      <c r="X947">
        <v>2026</v>
      </c>
      <c r="Y947" t="str">
        <f t="shared" si="71"/>
        <v>Madrid</v>
      </c>
      <c r="Z947" t="str">
        <f t="shared" si="72"/>
        <v>Retail</v>
      </c>
      <c r="AA947" s="1">
        <f t="shared" si="73"/>
        <v>7.0000000000000007E-2</v>
      </c>
      <c r="AB947">
        <f t="shared" si="70"/>
        <v>3293.9683019999998</v>
      </c>
      <c r="AC947" s="18">
        <f t="shared" si="74"/>
        <v>45733</v>
      </c>
    </row>
    <row r="948" spans="1:29">
      <c r="A948" t="s">
        <v>176</v>
      </c>
      <c r="B948">
        <v>916</v>
      </c>
      <c r="C948">
        <v>0</v>
      </c>
      <c r="D948" s="18">
        <v>46006</v>
      </c>
      <c r="E948" s="18">
        <v>46302</v>
      </c>
      <c r="F948" s="18">
        <v>46310</v>
      </c>
      <c r="G948" t="s">
        <v>45</v>
      </c>
      <c r="H948">
        <v>51</v>
      </c>
      <c r="J948">
        <v>21125</v>
      </c>
      <c r="K948" t="s">
        <v>131</v>
      </c>
      <c r="L948">
        <v>18167.5</v>
      </c>
      <c r="M948">
        <v>21125</v>
      </c>
      <c r="N948">
        <v>4225</v>
      </c>
      <c r="O948">
        <v>3633.5</v>
      </c>
      <c r="P948">
        <v>4225</v>
      </c>
      <c r="Q948">
        <v>0.2</v>
      </c>
      <c r="R948">
        <v>12</v>
      </c>
      <c r="S948">
        <v>2025</v>
      </c>
      <c r="T948">
        <v>10</v>
      </c>
      <c r="U948">
        <v>2026</v>
      </c>
      <c r="V948">
        <v>46355</v>
      </c>
      <c r="W948" t="s">
        <v>159</v>
      </c>
      <c r="X948">
        <v>2026</v>
      </c>
      <c r="Y948" t="str">
        <f t="shared" si="71"/>
        <v>México</v>
      </c>
      <c r="Z948" t="str">
        <f t="shared" si="72"/>
        <v>IC</v>
      </c>
      <c r="AA948" s="1">
        <f t="shared" si="73"/>
        <v>0.75</v>
      </c>
      <c r="AB948">
        <f t="shared" si="70"/>
        <v>908.375</v>
      </c>
      <c r="AC948" s="18">
        <f t="shared" si="74"/>
        <v>45536</v>
      </c>
    </row>
    <row r="949" spans="1:29">
      <c r="A949" t="s">
        <v>176</v>
      </c>
      <c r="B949">
        <v>917</v>
      </c>
      <c r="C949">
        <v>0</v>
      </c>
      <c r="D949" s="18">
        <v>46007</v>
      </c>
      <c r="E949" s="18">
        <v>46111</v>
      </c>
      <c r="F949" s="18">
        <v>46122</v>
      </c>
      <c r="G949" t="s">
        <v>57</v>
      </c>
      <c r="H949">
        <v>51</v>
      </c>
      <c r="J949">
        <v>25000</v>
      </c>
      <c r="K949" t="s">
        <v>151</v>
      </c>
      <c r="L949">
        <v>25000</v>
      </c>
      <c r="M949">
        <v>28999.999999999996</v>
      </c>
      <c r="N949">
        <v>2500</v>
      </c>
      <c r="O949">
        <v>2500</v>
      </c>
      <c r="P949">
        <v>2900</v>
      </c>
      <c r="Q949">
        <v>0.1</v>
      </c>
      <c r="R949">
        <v>12</v>
      </c>
      <c r="S949">
        <v>2025</v>
      </c>
      <c r="T949">
        <v>3</v>
      </c>
      <c r="U949">
        <v>2026</v>
      </c>
      <c r="V949">
        <v>46167</v>
      </c>
      <c r="W949" t="s">
        <v>172</v>
      </c>
      <c r="X949">
        <v>2026</v>
      </c>
      <c r="Y949" t="str">
        <f t="shared" si="71"/>
        <v>México</v>
      </c>
      <c r="Z949" t="str">
        <f t="shared" si="72"/>
        <v>IC</v>
      </c>
      <c r="AA949" s="1">
        <f t="shared" si="73"/>
        <v>0.5</v>
      </c>
      <c r="AB949">
        <f t="shared" si="70"/>
        <v>1250</v>
      </c>
      <c r="AC949" s="18">
        <f t="shared" si="74"/>
        <v>45639</v>
      </c>
    </row>
    <row r="950" spans="1:29">
      <c r="A950" t="s">
        <v>176</v>
      </c>
      <c r="B950">
        <v>918</v>
      </c>
      <c r="C950">
        <v>0</v>
      </c>
      <c r="D950" s="18">
        <v>46007</v>
      </c>
      <c r="E950" s="18">
        <v>46011</v>
      </c>
      <c r="F950" s="18">
        <v>46019</v>
      </c>
      <c r="G950" t="s">
        <v>45</v>
      </c>
      <c r="H950">
        <v>51</v>
      </c>
      <c r="J950">
        <v>400</v>
      </c>
      <c r="K950" t="s">
        <v>131</v>
      </c>
      <c r="L950">
        <v>344</v>
      </c>
      <c r="M950">
        <v>400</v>
      </c>
      <c r="N950">
        <v>400</v>
      </c>
      <c r="O950">
        <v>344</v>
      </c>
      <c r="P950">
        <v>400</v>
      </c>
      <c r="Q950">
        <v>1</v>
      </c>
      <c r="R950">
        <v>12</v>
      </c>
      <c r="S950">
        <v>2025</v>
      </c>
      <c r="T950">
        <v>12</v>
      </c>
      <c r="U950">
        <v>2025</v>
      </c>
      <c r="V950">
        <v>46064</v>
      </c>
      <c r="W950" t="s">
        <v>164</v>
      </c>
      <c r="X950">
        <v>2026</v>
      </c>
      <c r="Y950" t="str">
        <f t="shared" si="71"/>
        <v>México</v>
      </c>
      <c r="Z950" t="str">
        <f t="shared" si="72"/>
        <v>IC</v>
      </c>
      <c r="AA950" s="1">
        <f t="shared" si="73"/>
        <v>0.75</v>
      </c>
      <c r="AB950">
        <f t="shared" si="70"/>
        <v>86</v>
      </c>
      <c r="AC950" s="18">
        <f t="shared" si="74"/>
        <v>45536</v>
      </c>
    </row>
    <row r="951" spans="1:29">
      <c r="A951" t="s">
        <v>176</v>
      </c>
      <c r="B951">
        <v>919</v>
      </c>
      <c r="C951">
        <v>0</v>
      </c>
      <c r="D951" s="18">
        <v>46007</v>
      </c>
      <c r="E951" s="18">
        <v>46012</v>
      </c>
      <c r="F951" s="18">
        <v>46019</v>
      </c>
      <c r="G951" t="s">
        <v>44</v>
      </c>
      <c r="H951">
        <v>51</v>
      </c>
      <c r="J951">
        <v>16765</v>
      </c>
      <c r="K951" t="s">
        <v>131</v>
      </c>
      <c r="L951">
        <v>14417.9</v>
      </c>
      <c r="M951">
        <v>16765</v>
      </c>
      <c r="N951">
        <v>1425</v>
      </c>
      <c r="O951">
        <v>1225.5</v>
      </c>
      <c r="P951">
        <v>1425</v>
      </c>
      <c r="Q951">
        <v>8.499850879809126E-2</v>
      </c>
      <c r="R951">
        <v>12</v>
      </c>
      <c r="S951">
        <v>2025</v>
      </c>
      <c r="T951">
        <v>12</v>
      </c>
      <c r="U951">
        <v>2025</v>
      </c>
      <c r="V951">
        <v>46064</v>
      </c>
      <c r="W951" t="s">
        <v>164</v>
      </c>
      <c r="X951">
        <v>2026</v>
      </c>
      <c r="Y951" t="str">
        <f t="shared" si="71"/>
        <v>México</v>
      </c>
      <c r="Z951" t="str">
        <f t="shared" si="72"/>
        <v>IC</v>
      </c>
      <c r="AA951" s="1">
        <f t="shared" si="73"/>
        <v>0.5</v>
      </c>
      <c r="AB951">
        <f t="shared" si="70"/>
        <v>612.75</v>
      </c>
      <c r="AC951" s="18">
        <f t="shared" si="74"/>
        <v>45677</v>
      </c>
    </row>
    <row r="952" spans="1:29">
      <c r="A952" t="s">
        <v>176</v>
      </c>
      <c r="B952">
        <v>920</v>
      </c>
      <c r="C952">
        <v>1</v>
      </c>
      <c r="D952" s="18">
        <v>46007</v>
      </c>
      <c r="E952" s="18">
        <v>45954</v>
      </c>
      <c r="F952" s="18">
        <v>45957</v>
      </c>
      <c r="G952" t="s">
        <v>47</v>
      </c>
      <c r="H952">
        <v>51</v>
      </c>
      <c r="J952">
        <v>5067.5200000000004</v>
      </c>
      <c r="K952" t="s">
        <v>131</v>
      </c>
      <c r="L952">
        <v>4358.0672000000004</v>
      </c>
      <c r="M952">
        <v>5067.5200000000004</v>
      </c>
      <c r="N952">
        <v>361.9</v>
      </c>
      <c r="O952">
        <v>311.23399999999998</v>
      </c>
      <c r="P952">
        <v>361.9</v>
      </c>
      <c r="Q952">
        <v>7.1415603687799936E-2</v>
      </c>
      <c r="R952">
        <v>12</v>
      </c>
      <c r="S952">
        <v>2025</v>
      </c>
      <c r="T952">
        <v>10</v>
      </c>
      <c r="U952">
        <v>2025</v>
      </c>
      <c r="V952">
        <v>46002</v>
      </c>
      <c r="W952" t="s">
        <v>132</v>
      </c>
      <c r="X952">
        <v>2025</v>
      </c>
      <c r="Y952" t="str">
        <f t="shared" si="71"/>
        <v>México</v>
      </c>
      <c r="Z952" t="str">
        <f t="shared" si="72"/>
        <v>IC</v>
      </c>
      <c r="AA952" s="1">
        <f t="shared" si="73"/>
        <v>0.65</v>
      </c>
      <c r="AB952">
        <f t="shared" si="70"/>
        <v>108.93189999999998</v>
      </c>
      <c r="AC952" s="18">
        <f t="shared" si="74"/>
        <v>45852</v>
      </c>
    </row>
    <row r="953" spans="1:29">
      <c r="A953" t="s">
        <v>176</v>
      </c>
      <c r="B953">
        <v>921</v>
      </c>
      <c r="C953">
        <v>1</v>
      </c>
      <c r="D953" s="18">
        <v>46007</v>
      </c>
      <c r="E953" s="18">
        <v>45954</v>
      </c>
      <c r="F953" s="18">
        <v>45957</v>
      </c>
      <c r="G953" t="s">
        <v>47</v>
      </c>
      <c r="H953">
        <v>51</v>
      </c>
      <c r="J953">
        <v>2533.7600000000002</v>
      </c>
      <c r="K953" t="s">
        <v>131</v>
      </c>
      <c r="L953">
        <v>2179.0336000000002</v>
      </c>
      <c r="M953">
        <v>2533.7600000000002</v>
      </c>
      <c r="N953">
        <v>180.95</v>
      </c>
      <c r="O953">
        <v>155.61699999999999</v>
      </c>
      <c r="P953">
        <v>180.95</v>
      </c>
      <c r="Q953">
        <v>7.1415603687799936E-2</v>
      </c>
      <c r="R953">
        <v>12</v>
      </c>
      <c r="S953">
        <v>2025</v>
      </c>
      <c r="T953">
        <v>10</v>
      </c>
      <c r="U953">
        <v>2025</v>
      </c>
      <c r="V953">
        <v>46002</v>
      </c>
      <c r="W953" t="s">
        <v>132</v>
      </c>
      <c r="X953">
        <v>2025</v>
      </c>
      <c r="Y953" t="str">
        <f t="shared" si="71"/>
        <v>México</v>
      </c>
      <c r="Z953" t="str">
        <f t="shared" si="72"/>
        <v>IC</v>
      </c>
      <c r="AA953" s="1">
        <f t="shared" si="73"/>
        <v>0.65</v>
      </c>
      <c r="AB953">
        <f t="shared" si="70"/>
        <v>54.465949999999992</v>
      </c>
      <c r="AC953" s="18">
        <f t="shared" si="74"/>
        <v>45852</v>
      </c>
    </row>
    <row r="954" spans="1:29">
      <c r="A954" t="s">
        <v>176</v>
      </c>
      <c r="B954">
        <v>922</v>
      </c>
      <c r="C954">
        <v>0</v>
      </c>
      <c r="D954" s="18">
        <v>46007</v>
      </c>
      <c r="E954" s="18">
        <v>45970</v>
      </c>
      <c r="F954" s="18">
        <v>45972</v>
      </c>
      <c r="G954" t="s">
        <v>47</v>
      </c>
      <c r="H954">
        <v>51</v>
      </c>
      <c r="J954">
        <v>2403.5</v>
      </c>
      <c r="K954" t="s">
        <v>151</v>
      </c>
      <c r="L954">
        <v>2403.5</v>
      </c>
      <c r="M954">
        <v>2788.06</v>
      </c>
      <c r="N954">
        <v>216.35</v>
      </c>
      <c r="O954">
        <v>216.35</v>
      </c>
      <c r="P954">
        <v>250.96599999999998</v>
      </c>
      <c r="Q954">
        <v>9.0014562096941961E-2</v>
      </c>
      <c r="R954">
        <v>12</v>
      </c>
      <c r="S954">
        <v>2025</v>
      </c>
      <c r="T954">
        <v>11</v>
      </c>
      <c r="U954">
        <v>2025</v>
      </c>
      <c r="V954">
        <v>46017</v>
      </c>
      <c r="W954" t="s">
        <v>132</v>
      </c>
      <c r="X954">
        <v>2025</v>
      </c>
      <c r="Y954" t="str">
        <f t="shared" si="71"/>
        <v>México</v>
      </c>
      <c r="Z954" t="str">
        <f t="shared" si="72"/>
        <v>IC</v>
      </c>
      <c r="AA954" s="1">
        <f t="shared" si="73"/>
        <v>0.65</v>
      </c>
      <c r="AB954">
        <f t="shared" si="70"/>
        <v>75.722499999999997</v>
      </c>
      <c r="AC954" s="18">
        <f t="shared" si="74"/>
        <v>45852</v>
      </c>
    </row>
    <row r="955" spans="1:29">
      <c r="A955" t="s">
        <v>176</v>
      </c>
      <c r="B955">
        <v>923</v>
      </c>
      <c r="C955">
        <v>0</v>
      </c>
      <c r="D955" s="18">
        <v>46007</v>
      </c>
      <c r="E955" s="18">
        <v>45973</v>
      </c>
      <c r="F955" s="18">
        <v>45974</v>
      </c>
      <c r="G955" t="s">
        <v>47</v>
      </c>
      <c r="H955">
        <v>51</v>
      </c>
      <c r="J955">
        <v>1039.5</v>
      </c>
      <c r="K955" t="s">
        <v>151</v>
      </c>
      <c r="L955">
        <v>1039.5</v>
      </c>
      <c r="M955">
        <v>1205.82</v>
      </c>
      <c r="N955">
        <v>93.56</v>
      </c>
      <c r="O955">
        <v>93.56</v>
      </c>
      <c r="P955">
        <v>108.5296</v>
      </c>
      <c r="Q955">
        <v>9.0004810004810004E-2</v>
      </c>
      <c r="R955">
        <v>12</v>
      </c>
      <c r="S955">
        <v>2025</v>
      </c>
      <c r="T955">
        <v>11</v>
      </c>
      <c r="U955">
        <v>2025</v>
      </c>
      <c r="V955">
        <v>46019</v>
      </c>
      <c r="W955" t="s">
        <v>132</v>
      </c>
      <c r="X955">
        <v>2025</v>
      </c>
      <c r="Y955" t="str">
        <f t="shared" si="71"/>
        <v>México</v>
      </c>
      <c r="Z955" t="str">
        <f t="shared" si="72"/>
        <v>IC</v>
      </c>
      <c r="AA955" s="1">
        <f t="shared" si="73"/>
        <v>0.65</v>
      </c>
      <c r="AB955">
        <f t="shared" si="70"/>
        <v>32.746000000000002</v>
      </c>
      <c r="AC955" s="18">
        <f t="shared" si="74"/>
        <v>45852</v>
      </c>
    </row>
    <row r="956" spans="1:29">
      <c r="A956" t="s">
        <v>176</v>
      </c>
      <c r="B956">
        <v>924</v>
      </c>
      <c r="C956">
        <v>0</v>
      </c>
      <c r="D956" s="18">
        <v>46007</v>
      </c>
      <c r="E956" s="18">
        <v>46122</v>
      </c>
      <c r="F956" s="18">
        <v>46135</v>
      </c>
      <c r="G956" t="s">
        <v>47</v>
      </c>
      <c r="H956">
        <v>51</v>
      </c>
      <c r="J956">
        <v>41259</v>
      </c>
      <c r="K956" t="s">
        <v>131</v>
      </c>
      <c r="L956">
        <v>35482.74</v>
      </c>
      <c r="M956">
        <v>41259</v>
      </c>
      <c r="N956">
        <v>6059</v>
      </c>
      <c r="O956">
        <v>5210.74</v>
      </c>
      <c r="P956">
        <v>6059</v>
      </c>
      <c r="Q956">
        <v>0.14685280787222182</v>
      </c>
      <c r="R956">
        <v>12</v>
      </c>
      <c r="S956">
        <v>2025</v>
      </c>
      <c r="T956">
        <v>4</v>
      </c>
      <c r="U956">
        <v>2026</v>
      </c>
      <c r="V956">
        <v>46180</v>
      </c>
      <c r="W956" t="s">
        <v>152</v>
      </c>
      <c r="X956">
        <v>2026</v>
      </c>
      <c r="Y956" t="str">
        <f t="shared" si="71"/>
        <v>México</v>
      </c>
      <c r="Z956" t="str">
        <f t="shared" si="72"/>
        <v>IC</v>
      </c>
      <c r="AA956" s="1">
        <f t="shared" si="73"/>
        <v>0.65</v>
      </c>
      <c r="AB956">
        <f t="shared" si="70"/>
        <v>1823.759</v>
      </c>
      <c r="AC956" s="18">
        <f t="shared" si="74"/>
        <v>45852</v>
      </c>
    </row>
    <row r="957" spans="1:29">
      <c r="A957" t="s">
        <v>176</v>
      </c>
      <c r="B957">
        <v>925</v>
      </c>
      <c r="C957">
        <v>0</v>
      </c>
      <c r="D957" s="18">
        <v>46007</v>
      </c>
      <c r="E957" s="18">
        <v>45972</v>
      </c>
      <c r="F957" s="18">
        <v>45973</v>
      </c>
      <c r="G957" t="s">
        <v>34</v>
      </c>
      <c r="H957">
        <v>51</v>
      </c>
      <c r="J957">
        <v>136</v>
      </c>
      <c r="K957" t="s">
        <v>151</v>
      </c>
      <c r="L957">
        <v>136</v>
      </c>
      <c r="M957">
        <v>157.76</v>
      </c>
      <c r="N957">
        <v>12.3</v>
      </c>
      <c r="O957">
        <v>12.3</v>
      </c>
      <c r="P957">
        <v>14.268000000000001</v>
      </c>
      <c r="Q957">
        <v>9.0441176470588247E-2</v>
      </c>
      <c r="R957">
        <v>12</v>
      </c>
      <c r="S957">
        <v>2025</v>
      </c>
      <c r="T957">
        <v>11</v>
      </c>
      <c r="U957">
        <v>2025</v>
      </c>
      <c r="V957">
        <v>46018</v>
      </c>
      <c r="W957" t="s">
        <v>132</v>
      </c>
      <c r="X957">
        <v>2025</v>
      </c>
      <c r="Y957" t="str">
        <f t="shared" si="71"/>
        <v>México</v>
      </c>
      <c r="Z957" t="str">
        <f t="shared" si="72"/>
        <v>IC</v>
      </c>
      <c r="AA957" s="1">
        <f t="shared" si="73"/>
        <v>0.5</v>
      </c>
      <c r="AB957">
        <f t="shared" si="70"/>
        <v>6.15</v>
      </c>
      <c r="AC957" s="18">
        <f t="shared" si="74"/>
        <v>45536</v>
      </c>
    </row>
    <row r="958" spans="1:29">
      <c r="A958" t="s">
        <v>176</v>
      </c>
      <c r="B958">
        <v>926</v>
      </c>
      <c r="C958">
        <v>0</v>
      </c>
      <c r="D958" s="18">
        <v>46008</v>
      </c>
      <c r="E958" s="18">
        <v>46005</v>
      </c>
      <c r="F958" s="18">
        <v>46008</v>
      </c>
      <c r="G958" t="s">
        <v>47</v>
      </c>
      <c r="H958">
        <v>51</v>
      </c>
      <c r="J958">
        <v>1383.74</v>
      </c>
      <c r="K958" t="s">
        <v>131</v>
      </c>
      <c r="L958">
        <v>1190.0164</v>
      </c>
      <c r="M958">
        <v>1383.74</v>
      </c>
      <c r="N958">
        <v>0</v>
      </c>
      <c r="O958">
        <v>0</v>
      </c>
      <c r="P958">
        <v>0</v>
      </c>
      <c r="Q958">
        <v>0</v>
      </c>
      <c r="R958">
        <v>12</v>
      </c>
      <c r="S958">
        <v>2025</v>
      </c>
      <c r="T958">
        <v>12</v>
      </c>
      <c r="U958">
        <v>2025</v>
      </c>
      <c r="V958">
        <v>46053</v>
      </c>
      <c r="W958" t="s">
        <v>157</v>
      </c>
      <c r="X958">
        <v>2026</v>
      </c>
      <c r="Y958" t="str">
        <f t="shared" si="71"/>
        <v>México</v>
      </c>
      <c r="Z958" t="str">
        <f t="shared" si="72"/>
        <v>IC</v>
      </c>
      <c r="AA958" s="1">
        <f t="shared" si="73"/>
        <v>0.65</v>
      </c>
      <c r="AB958">
        <f t="shared" si="70"/>
        <v>0</v>
      </c>
      <c r="AC958" s="18">
        <f t="shared" si="74"/>
        <v>45852</v>
      </c>
    </row>
    <row r="959" spans="1:29">
      <c r="A959" t="s">
        <v>176</v>
      </c>
      <c r="B959">
        <v>927</v>
      </c>
      <c r="C959">
        <v>0</v>
      </c>
      <c r="D959" s="18">
        <v>46008</v>
      </c>
      <c r="E959" s="18">
        <v>46012</v>
      </c>
      <c r="F959" s="18">
        <v>46015</v>
      </c>
      <c r="G959" t="s">
        <v>52</v>
      </c>
      <c r="H959">
        <v>51</v>
      </c>
      <c r="I959" t="s">
        <v>177</v>
      </c>
      <c r="J959">
        <v>3064</v>
      </c>
      <c r="K959" t="s">
        <v>131</v>
      </c>
      <c r="L959">
        <v>2635.04</v>
      </c>
      <c r="M959">
        <v>3064</v>
      </c>
      <c r="N959">
        <v>106.4</v>
      </c>
      <c r="O959">
        <v>91.504000000000005</v>
      </c>
      <c r="P959">
        <v>106.4</v>
      </c>
      <c r="Q959">
        <v>3.4725848563968674E-2</v>
      </c>
      <c r="R959">
        <v>12</v>
      </c>
      <c r="S959">
        <v>2025</v>
      </c>
      <c r="T959">
        <v>12</v>
      </c>
      <c r="U959">
        <v>2025</v>
      </c>
      <c r="V959">
        <v>46060</v>
      </c>
      <c r="W959" t="s">
        <v>164</v>
      </c>
      <c r="X959">
        <v>2026</v>
      </c>
      <c r="Y959" t="str">
        <f t="shared" si="71"/>
        <v>México</v>
      </c>
      <c r="Z959" t="str">
        <f t="shared" si="72"/>
        <v>Retail</v>
      </c>
      <c r="AA959" s="1">
        <f t="shared" si="73"/>
        <v>0</v>
      </c>
      <c r="AB959">
        <f t="shared" si="70"/>
        <v>91.504000000000005</v>
      </c>
      <c r="AC959" s="18">
        <f t="shared" si="74"/>
        <v>45845</v>
      </c>
    </row>
    <row r="960" spans="1:29">
      <c r="A960" t="s">
        <v>176</v>
      </c>
      <c r="B960">
        <v>928</v>
      </c>
      <c r="C960">
        <v>0</v>
      </c>
      <c r="D960" s="18">
        <v>46009</v>
      </c>
      <c r="E960" s="18">
        <v>46204</v>
      </c>
      <c r="F960" s="18">
        <v>46219</v>
      </c>
      <c r="G960" t="s">
        <v>37</v>
      </c>
      <c r="H960">
        <v>51</v>
      </c>
      <c r="J960">
        <v>31181</v>
      </c>
      <c r="K960" t="s">
        <v>131</v>
      </c>
      <c r="L960">
        <v>26815.66</v>
      </c>
      <c r="M960">
        <v>31181</v>
      </c>
      <c r="N960">
        <v>3000</v>
      </c>
      <c r="O960">
        <v>2580</v>
      </c>
      <c r="P960">
        <v>3000</v>
      </c>
      <c r="Q960">
        <v>9.6212437061030762E-2</v>
      </c>
      <c r="R960">
        <v>12</v>
      </c>
      <c r="S960">
        <v>2025</v>
      </c>
      <c r="T960">
        <v>7</v>
      </c>
      <c r="U960">
        <v>2026</v>
      </c>
      <c r="V960">
        <v>46264</v>
      </c>
      <c r="W960" t="s">
        <v>160</v>
      </c>
      <c r="X960">
        <v>2026</v>
      </c>
      <c r="Y960" t="str">
        <f t="shared" si="71"/>
        <v>México</v>
      </c>
      <c r="Z960" t="str">
        <f t="shared" si="72"/>
        <v>IC</v>
      </c>
      <c r="AA960" s="1">
        <f t="shared" si="73"/>
        <v>0.6</v>
      </c>
      <c r="AB960">
        <f t="shared" si="70"/>
        <v>1032</v>
      </c>
      <c r="AC960" s="18">
        <f t="shared" si="74"/>
        <v>45807</v>
      </c>
    </row>
    <row r="961" spans="1:29">
      <c r="A961" t="s">
        <v>176</v>
      </c>
      <c r="B961">
        <v>929</v>
      </c>
      <c r="C961">
        <v>0</v>
      </c>
      <c r="D961" s="18">
        <v>46009</v>
      </c>
      <c r="E961" s="18">
        <v>46066</v>
      </c>
      <c r="F961" s="18">
        <v>46075</v>
      </c>
      <c r="G961" t="s">
        <v>57</v>
      </c>
      <c r="H961">
        <v>51</v>
      </c>
      <c r="J961">
        <v>5762.2</v>
      </c>
      <c r="K961" t="s">
        <v>151</v>
      </c>
      <c r="L961">
        <v>5762.2</v>
      </c>
      <c r="M961">
        <v>6684.1519999999991</v>
      </c>
      <c r="N961">
        <v>158.6</v>
      </c>
      <c r="O961">
        <v>158.6</v>
      </c>
      <c r="P961">
        <v>183.97599999999997</v>
      </c>
      <c r="Q961">
        <v>2.7524209503314707E-2</v>
      </c>
      <c r="R961">
        <v>12</v>
      </c>
      <c r="S961">
        <v>2025</v>
      </c>
      <c r="T961">
        <v>2</v>
      </c>
      <c r="U961">
        <v>2026</v>
      </c>
      <c r="V961">
        <v>46120</v>
      </c>
      <c r="W961" t="s">
        <v>173</v>
      </c>
      <c r="X961">
        <v>2026</v>
      </c>
      <c r="Y961" t="str">
        <f t="shared" si="71"/>
        <v>México</v>
      </c>
      <c r="Z961" t="str">
        <f t="shared" si="72"/>
        <v>IC</v>
      </c>
      <c r="AA961" s="1">
        <f t="shared" si="73"/>
        <v>0.5</v>
      </c>
      <c r="AB961">
        <f t="shared" ref="AB961:AB990" si="75">O961-O961*AA961</f>
        <v>79.3</v>
      </c>
      <c r="AC961" s="18">
        <f t="shared" si="74"/>
        <v>45639</v>
      </c>
    </row>
    <row r="962" spans="1:29">
      <c r="A962" t="s">
        <v>176</v>
      </c>
      <c r="B962">
        <v>930</v>
      </c>
      <c r="C962">
        <v>0</v>
      </c>
      <c r="D962" s="18">
        <v>46009</v>
      </c>
      <c r="E962" s="18">
        <v>45912</v>
      </c>
      <c r="F962" s="18">
        <v>45916</v>
      </c>
      <c r="G962" t="s">
        <v>47</v>
      </c>
      <c r="H962">
        <v>51</v>
      </c>
      <c r="J962">
        <v>3485</v>
      </c>
      <c r="K962" t="s">
        <v>131</v>
      </c>
      <c r="L962">
        <v>2997.1</v>
      </c>
      <c r="M962">
        <v>3485</v>
      </c>
      <c r="N962">
        <v>348.5</v>
      </c>
      <c r="O962">
        <v>299.70999999999998</v>
      </c>
      <c r="P962">
        <v>348.5</v>
      </c>
      <c r="Q962">
        <v>9.9999999999999992E-2</v>
      </c>
      <c r="R962">
        <v>12</v>
      </c>
      <c r="S962">
        <v>2025</v>
      </c>
      <c r="T962">
        <v>9</v>
      </c>
      <c r="U962">
        <v>2025</v>
      </c>
      <c r="V962">
        <v>45961</v>
      </c>
      <c r="W962" t="s">
        <v>161</v>
      </c>
      <c r="X962">
        <v>2025</v>
      </c>
      <c r="Y962" t="str">
        <f t="shared" ref="Y962:Y990" si="76">_xlfn.XLOOKUP(G962,AH:AH,AK:AK,"0")</f>
        <v>México</v>
      </c>
      <c r="Z962" t="str">
        <f t="shared" ref="Z962:Z990" si="77">_xlfn.XLOOKUP(G962,AH:AH,AI:AI,"0")</f>
        <v>IC</v>
      </c>
      <c r="AA962" s="1">
        <f t="shared" ref="AA962:AA990" si="78">_xlfn.XLOOKUP(G962,AH:AH,AJ:AJ,"0")</f>
        <v>0.65</v>
      </c>
      <c r="AB962">
        <f t="shared" si="75"/>
        <v>104.89849999999998</v>
      </c>
      <c r="AC962" s="18">
        <f t="shared" ref="AC962:AC990" si="79">_xlfn.XLOOKUP(G962,AH:AH,AL:AL,"0")</f>
        <v>45852</v>
      </c>
    </row>
    <row r="963" spans="1:29">
      <c r="A963" t="s">
        <v>176</v>
      </c>
      <c r="B963">
        <v>931</v>
      </c>
      <c r="C963">
        <v>0</v>
      </c>
      <c r="D963" s="18">
        <v>46009</v>
      </c>
      <c r="E963" s="18">
        <v>46096</v>
      </c>
      <c r="F963" s="18">
        <v>46111</v>
      </c>
      <c r="G963" t="s">
        <v>53</v>
      </c>
      <c r="H963">
        <v>51</v>
      </c>
      <c r="I963" t="s">
        <v>177</v>
      </c>
      <c r="J963">
        <v>16000</v>
      </c>
      <c r="K963" t="s">
        <v>131</v>
      </c>
      <c r="L963">
        <v>13760</v>
      </c>
      <c r="M963">
        <v>16000</v>
      </c>
      <c r="N963">
        <v>0</v>
      </c>
      <c r="O963">
        <v>0</v>
      </c>
      <c r="P963">
        <v>0</v>
      </c>
      <c r="Q963">
        <v>0</v>
      </c>
      <c r="R963">
        <v>12</v>
      </c>
      <c r="S963">
        <v>2025</v>
      </c>
      <c r="T963">
        <v>3</v>
      </c>
      <c r="U963">
        <v>2026</v>
      </c>
      <c r="V963">
        <v>46156</v>
      </c>
      <c r="W963" t="s">
        <v>172</v>
      </c>
      <c r="X963">
        <v>2026</v>
      </c>
      <c r="Y963" t="str">
        <f t="shared" si="76"/>
        <v>México</v>
      </c>
      <c r="Z963" t="str">
        <f t="shared" si="77"/>
        <v>Retail</v>
      </c>
      <c r="AA963" s="1">
        <f t="shared" si="78"/>
        <v>0.05</v>
      </c>
      <c r="AB963">
        <f t="shared" si="75"/>
        <v>0</v>
      </c>
      <c r="AC963" s="18">
        <f t="shared" si="79"/>
        <v>45719</v>
      </c>
    </row>
    <row r="964" spans="1:29">
      <c r="A964" t="s">
        <v>176</v>
      </c>
      <c r="B964">
        <v>932</v>
      </c>
      <c r="C964">
        <v>0</v>
      </c>
      <c r="D964" s="18">
        <v>46009</v>
      </c>
      <c r="E964" s="18">
        <v>46096</v>
      </c>
      <c r="F964" s="18">
        <v>46110</v>
      </c>
      <c r="G964" t="s">
        <v>53</v>
      </c>
      <c r="H964">
        <v>51</v>
      </c>
      <c r="I964" t="s">
        <v>200</v>
      </c>
      <c r="J964">
        <v>273000</v>
      </c>
      <c r="K964" t="s">
        <v>178</v>
      </c>
      <c r="L964">
        <v>13104</v>
      </c>
      <c r="M964">
        <v>15288</v>
      </c>
      <c r="N964">
        <v>0</v>
      </c>
      <c r="O964">
        <v>0</v>
      </c>
      <c r="P964">
        <v>0</v>
      </c>
      <c r="Q964">
        <v>0</v>
      </c>
      <c r="R964">
        <v>12</v>
      </c>
      <c r="S964">
        <v>2025</v>
      </c>
      <c r="T964">
        <v>3</v>
      </c>
      <c r="U964">
        <v>2026</v>
      </c>
      <c r="V964">
        <v>46155</v>
      </c>
      <c r="W964" t="s">
        <v>172</v>
      </c>
      <c r="X964">
        <v>2026</v>
      </c>
      <c r="Y964" t="str">
        <f t="shared" si="76"/>
        <v>México</v>
      </c>
      <c r="Z964" t="str">
        <f t="shared" si="77"/>
        <v>Retail</v>
      </c>
      <c r="AA964" s="1">
        <f t="shared" si="78"/>
        <v>0.05</v>
      </c>
      <c r="AB964">
        <f t="shared" si="75"/>
        <v>0</v>
      </c>
      <c r="AC964" s="18">
        <f t="shared" si="79"/>
        <v>45719</v>
      </c>
    </row>
    <row r="965" spans="1:29">
      <c r="A965" t="s">
        <v>176</v>
      </c>
      <c r="B965">
        <v>933</v>
      </c>
      <c r="C965">
        <v>0</v>
      </c>
      <c r="D965" s="18">
        <v>46009</v>
      </c>
      <c r="E965" s="18">
        <v>46017</v>
      </c>
      <c r="F965" s="18">
        <v>46020</v>
      </c>
      <c r="G965" t="s">
        <v>53</v>
      </c>
      <c r="H965">
        <v>51</v>
      </c>
      <c r="I965" t="s">
        <v>200</v>
      </c>
      <c r="J965">
        <v>2660</v>
      </c>
      <c r="K965" t="s">
        <v>131</v>
      </c>
      <c r="L965">
        <v>2287.6</v>
      </c>
      <c r="M965">
        <v>2660</v>
      </c>
      <c r="N965">
        <v>441.54</v>
      </c>
      <c r="O965">
        <v>379.7244</v>
      </c>
      <c r="P965">
        <v>441.54</v>
      </c>
      <c r="Q965">
        <v>0.16599248120300752</v>
      </c>
      <c r="R965">
        <v>12</v>
      </c>
      <c r="S965">
        <v>2025</v>
      </c>
      <c r="T965">
        <v>12</v>
      </c>
      <c r="U965">
        <v>2025</v>
      </c>
      <c r="V965">
        <v>46065</v>
      </c>
      <c r="W965" t="s">
        <v>164</v>
      </c>
      <c r="X965">
        <v>2026</v>
      </c>
      <c r="Y965" t="str">
        <f t="shared" si="76"/>
        <v>México</v>
      </c>
      <c r="Z965" t="str">
        <f t="shared" si="77"/>
        <v>Retail</v>
      </c>
      <c r="AA965" s="1">
        <f t="shared" si="78"/>
        <v>0.05</v>
      </c>
      <c r="AB965">
        <f t="shared" si="75"/>
        <v>360.73818</v>
      </c>
      <c r="AC965" s="18">
        <f t="shared" si="79"/>
        <v>45719</v>
      </c>
    </row>
    <row r="966" spans="1:29">
      <c r="A966" t="s">
        <v>176</v>
      </c>
      <c r="B966">
        <v>934</v>
      </c>
      <c r="C966">
        <v>0</v>
      </c>
      <c r="D966" s="18">
        <v>46009</v>
      </c>
      <c r="E966" s="18">
        <v>46058</v>
      </c>
      <c r="F966" s="18">
        <v>46074</v>
      </c>
      <c r="G966" t="s">
        <v>37</v>
      </c>
      <c r="H966">
        <v>51</v>
      </c>
      <c r="J966">
        <v>1200</v>
      </c>
      <c r="K966" t="s">
        <v>131</v>
      </c>
      <c r="L966">
        <v>1032</v>
      </c>
      <c r="M966">
        <v>1200</v>
      </c>
      <c r="N966">
        <v>0</v>
      </c>
      <c r="O966">
        <v>0</v>
      </c>
      <c r="P966">
        <v>0</v>
      </c>
      <c r="Q966">
        <v>0</v>
      </c>
      <c r="R966">
        <v>12</v>
      </c>
      <c r="S966">
        <v>2025</v>
      </c>
      <c r="T966">
        <v>2</v>
      </c>
      <c r="U966">
        <v>2026</v>
      </c>
      <c r="V966">
        <v>46119</v>
      </c>
      <c r="W966" t="s">
        <v>173</v>
      </c>
      <c r="X966">
        <v>2026</v>
      </c>
      <c r="Y966" t="str">
        <f t="shared" si="76"/>
        <v>México</v>
      </c>
      <c r="Z966" t="str">
        <f t="shared" si="77"/>
        <v>IC</v>
      </c>
      <c r="AA966" s="1">
        <f t="shared" si="78"/>
        <v>0.6</v>
      </c>
      <c r="AB966">
        <f t="shared" si="75"/>
        <v>0</v>
      </c>
      <c r="AC966" s="18">
        <f t="shared" si="79"/>
        <v>45807</v>
      </c>
    </row>
    <row r="967" spans="1:29">
      <c r="A967" t="s">
        <v>176</v>
      </c>
      <c r="B967">
        <v>936</v>
      </c>
      <c r="C967">
        <v>0</v>
      </c>
      <c r="D967" s="18">
        <v>46010</v>
      </c>
      <c r="E967" s="18">
        <v>46281</v>
      </c>
      <c r="F967" s="18">
        <v>46285</v>
      </c>
      <c r="G967" t="s">
        <v>53</v>
      </c>
      <c r="H967">
        <v>51</v>
      </c>
      <c r="I967" t="s">
        <v>200</v>
      </c>
      <c r="J967">
        <v>5421</v>
      </c>
      <c r="K967" t="s">
        <v>151</v>
      </c>
      <c r="L967">
        <v>5421</v>
      </c>
      <c r="M967">
        <v>6288.36</v>
      </c>
      <c r="N967">
        <v>769</v>
      </c>
      <c r="O967">
        <v>769</v>
      </c>
      <c r="P967">
        <v>892.04</v>
      </c>
      <c r="Q967">
        <v>0.14185574617229293</v>
      </c>
      <c r="R967">
        <v>12</v>
      </c>
      <c r="S967">
        <v>2025</v>
      </c>
      <c r="T967">
        <v>9</v>
      </c>
      <c r="U967">
        <v>2026</v>
      </c>
      <c r="V967">
        <v>46330</v>
      </c>
      <c r="W967" t="s">
        <v>159</v>
      </c>
      <c r="X967">
        <v>2026</v>
      </c>
      <c r="Y967" t="str">
        <f t="shared" si="76"/>
        <v>México</v>
      </c>
      <c r="Z967" t="str">
        <f t="shared" si="77"/>
        <v>Retail</v>
      </c>
      <c r="AA967" s="1">
        <f t="shared" si="78"/>
        <v>0.05</v>
      </c>
      <c r="AB967">
        <f t="shared" si="75"/>
        <v>730.55</v>
      </c>
      <c r="AC967" s="18">
        <f t="shared" si="79"/>
        <v>45719</v>
      </c>
    </row>
    <row r="968" spans="1:29">
      <c r="A968" t="s">
        <v>176</v>
      </c>
      <c r="B968">
        <v>937</v>
      </c>
      <c r="C968">
        <v>0</v>
      </c>
      <c r="D968" s="18">
        <v>46010</v>
      </c>
      <c r="E968" s="18">
        <v>46072</v>
      </c>
      <c r="F968" s="18">
        <v>46092</v>
      </c>
      <c r="G968" t="s">
        <v>56</v>
      </c>
      <c r="H968">
        <v>51</v>
      </c>
      <c r="J968">
        <v>15093.21</v>
      </c>
      <c r="K968" t="s">
        <v>131</v>
      </c>
      <c r="L968">
        <v>12980.160599999999</v>
      </c>
      <c r="M968">
        <v>15093.21</v>
      </c>
      <c r="N968">
        <v>536.88</v>
      </c>
      <c r="O968">
        <v>461.71679999999998</v>
      </c>
      <c r="P968">
        <v>536.88</v>
      </c>
      <c r="Q968">
        <v>3.5570962041871809E-2</v>
      </c>
      <c r="R968">
        <v>12</v>
      </c>
      <c r="S968">
        <v>2025</v>
      </c>
      <c r="T968">
        <v>2</v>
      </c>
      <c r="U968">
        <v>2026</v>
      </c>
      <c r="V968">
        <v>46137</v>
      </c>
      <c r="W968" t="s">
        <v>173</v>
      </c>
      <c r="X968">
        <v>2026</v>
      </c>
      <c r="Y968" t="str">
        <f t="shared" si="76"/>
        <v>México</v>
      </c>
      <c r="Z968" t="str">
        <f t="shared" si="77"/>
        <v>IC</v>
      </c>
      <c r="AA968" s="1">
        <f t="shared" si="78"/>
        <v>0.5</v>
      </c>
      <c r="AB968">
        <f t="shared" si="75"/>
        <v>230.85839999999999</v>
      </c>
      <c r="AC968" s="18">
        <f t="shared" si="79"/>
        <v>45737</v>
      </c>
    </row>
    <row r="969" spans="1:29">
      <c r="A969" t="s">
        <v>176</v>
      </c>
      <c r="B969">
        <v>938</v>
      </c>
      <c r="C969">
        <v>0</v>
      </c>
      <c r="D969" s="18">
        <v>46010</v>
      </c>
      <c r="E969" s="18">
        <v>46010</v>
      </c>
      <c r="F969" s="18">
        <v>46026</v>
      </c>
      <c r="G969" t="s">
        <v>54</v>
      </c>
      <c r="H969">
        <v>51</v>
      </c>
      <c r="J969">
        <v>46492.45</v>
      </c>
      <c r="K969" t="s">
        <v>131</v>
      </c>
      <c r="L969">
        <v>39983.506999999998</v>
      </c>
      <c r="M969">
        <v>46492.45</v>
      </c>
      <c r="N969">
        <v>7301.8</v>
      </c>
      <c r="O969">
        <v>6279.5479999999998</v>
      </c>
      <c r="P969">
        <v>7301.8</v>
      </c>
      <c r="Q969">
        <v>0.15705345706668503</v>
      </c>
      <c r="R969">
        <v>12</v>
      </c>
      <c r="S969">
        <v>2025</v>
      </c>
      <c r="T969">
        <v>12</v>
      </c>
      <c r="U969">
        <v>2025</v>
      </c>
      <c r="V969">
        <v>46071</v>
      </c>
      <c r="W969" t="s">
        <v>164</v>
      </c>
      <c r="X969">
        <v>2026</v>
      </c>
      <c r="Y969" t="str">
        <f t="shared" si="76"/>
        <v>México</v>
      </c>
      <c r="Z969" t="str">
        <f t="shared" si="77"/>
        <v>Retail</v>
      </c>
      <c r="AA969" s="1">
        <f t="shared" si="78"/>
        <v>0.05</v>
      </c>
      <c r="AB969">
        <f t="shared" si="75"/>
        <v>5965.5706</v>
      </c>
      <c r="AC969" s="18">
        <f t="shared" si="79"/>
        <v>45595</v>
      </c>
    </row>
    <row r="970" spans="1:29">
      <c r="A970" t="s">
        <v>176</v>
      </c>
      <c r="B970">
        <v>939</v>
      </c>
      <c r="C970">
        <v>0</v>
      </c>
      <c r="D970" s="18">
        <v>46013</v>
      </c>
      <c r="E970" s="18">
        <v>46099</v>
      </c>
      <c r="F970" s="18">
        <v>46110</v>
      </c>
      <c r="G970" t="s">
        <v>45</v>
      </c>
      <c r="H970">
        <v>52</v>
      </c>
      <c r="J970">
        <v>291840</v>
      </c>
      <c r="K970" t="s">
        <v>178</v>
      </c>
      <c r="L970">
        <v>14008.32</v>
      </c>
      <c r="M970">
        <v>16343.04</v>
      </c>
      <c r="N970">
        <v>20000</v>
      </c>
      <c r="O970">
        <v>960</v>
      </c>
      <c r="P970">
        <v>1120</v>
      </c>
      <c r="Q970">
        <v>6.853070175438597E-2</v>
      </c>
      <c r="R970">
        <v>12</v>
      </c>
      <c r="S970">
        <v>2025</v>
      </c>
      <c r="T970">
        <v>3</v>
      </c>
      <c r="U970">
        <v>2026</v>
      </c>
      <c r="V970">
        <v>46155</v>
      </c>
      <c r="W970" t="s">
        <v>172</v>
      </c>
      <c r="X970">
        <v>2026</v>
      </c>
      <c r="Y970" t="str">
        <f t="shared" si="76"/>
        <v>México</v>
      </c>
      <c r="Z970" t="str">
        <f t="shared" si="77"/>
        <v>IC</v>
      </c>
      <c r="AA970" s="1">
        <f t="shared" si="78"/>
        <v>0.75</v>
      </c>
      <c r="AB970">
        <f t="shared" si="75"/>
        <v>240</v>
      </c>
      <c r="AC970" s="18">
        <f t="shared" si="79"/>
        <v>45536</v>
      </c>
    </row>
    <row r="971" spans="1:29">
      <c r="A971" t="s">
        <v>176</v>
      </c>
      <c r="B971">
        <v>940</v>
      </c>
      <c r="C971">
        <v>0</v>
      </c>
      <c r="D971" s="18">
        <v>46014</v>
      </c>
      <c r="E971" s="18">
        <v>46096</v>
      </c>
      <c r="F971" s="18">
        <v>46110</v>
      </c>
      <c r="G971" t="s">
        <v>53</v>
      </c>
      <c r="H971">
        <v>52</v>
      </c>
      <c r="I971" t="s">
        <v>200</v>
      </c>
      <c r="J971">
        <v>15000</v>
      </c>
      <c r="K971" t="s">
        <v>131</v>
      </c>
      <c r="L971">
        <v>12900</v>
      </c>
      <c r="M971">
        <v>15000</v>
      </c>
      <c r="N971">
        <v>1000</v>
      </c>
      <c r="O971">
        <v>860</v>
      </c>
      <c r="P971">
        <v>1000</v>
      </c>
      <c r="Q971">
        <v>6.6666666666666666E-2</v>
      </c>
      <c r="R971">
        <v>12</v>
      </c>
      <c r="S971">
        <v>2025</v>
      </c>
      <c r="T971">
        <v>3</v>
      </c>
      <c r="U971">
        <v>2026</v>
      </c>
      <c r="V971">
        <v>46155</v>
      </c>
      <c r="W971" t="s">
        <v>172</v>
      </c>
      <c r="X971">
        <v>2026</v>
      </c>
      <c r="Y971" t="str">
        <f t="shared" si="76"/>
        <v>México</v>
      </c>
      <c r="Z971" t="str">
        <f t="shared" si="77"/>
        <v>Retail</v>
      </c>
      <c r="AA971" s="1">
        <f t="shared" si="78"/>
        <v>0.05</v>
      </c>
      <c r="AB971">
        <f t="shared" si="75"/>
        <v>817</v>
      </c>
      <c r="AC971" s="18">
        <f t="shared" si="79"/>
        <v>45719</v>
      </c>
    </row>
    <row r="972" spans="1:29">
      <c r="A972" t="s">
        <v>176</v>
      </c>
      <c r="B972">
        <v>941</v>
      </c>
      <c r="C972">
        <v>0</v>
      </c>
      <c r="D972" s="18">
        <v>46014</v>
      </c>
      <c r="E972" s="18">
        <v>46019</v>
      </c>
      <c r="F972" s="18">
        <v>46024</v>
      </c>
      <c r="G972" t="s">
        <v>53</v>
      </c>
      <c r="H972">
        <v>52</v>
      </c>
      <c r="I972" t="s">
        <v>200</v>
      </c>
      <c r="J972">
        <v>20200</v>
      </c>
      <c r="K972" t="s">
        <v>131</v>
      </c>
      <c r="L972">
        <v>17372</v>
      </c>
      <c r="M972">
        <v>20200</v>
      </c>
      <c r="N972">
        <v>1912.92</v>
      </c>
      <c r="O972">
        <v>1645.1112000000001</v>
      </c>
      <c r="P972">
        <v>1912.92</v>
      </c>
      <c r="Q972">
        <v>9.4699009900990103E-2</v>
      </c>
      <c r="R972">
        <v>12</v>
      </c>
      <c r="S972">
        <v>2025</v>
      </c>
      <c r="T972">
        <v>12</v>
      </c>
      <c r="U972">
        <v>2025</v>
      </c>
      <c r="V972">
        <v>46069</v>
      </c>
      <c r="W972" t="s">
        <v>164</v>
      </c>
      <c r="X972">
        <v>2026</v>
      </c>
      <c r="Y972" t="str">
        <f t="shared" si="76"/>
        <v>México</v>
      </c>
      <c r="Z972" t="str">
        <f t="shared" si="77"/>
        <v>Retail</v>
      </c>
      <c r="AA972" s="1">
        <f t="shared" si="78"/>
        <v>0.05</v>
      </c>
      <c r="AB972">
        <f t="shared" si="75"/>
        <v>1562.85564</v>
      </c>
      <c r="AC972" s="18">
        <f t="shared" si="79"/>
        <v>45719</v>
      </c>
    </row>
    <row r="973" spans="1:29">
      <c r="A973" t="s">
        <v>176</v>
      </c>
      <c r="B973">
        <v>942</v>
      </c>
      <c r="C973">
        <v>0</v>
      </c>
      <c r="D973" s="18">
        <v>46014</v>
      </c>
      <c r="E973" s="18">
        <v>46011</v>
      </c>
      <c r="F973" s="18">
        <v>46014</v>
      </c>
      <c r="G973" t="s">
        <v>35</v>
      </c>
      <c r="H973">
        <v>52</v>
      </c>
      <c r="J973">
        <v>1155.8900000000001</v>
      </c>
      <c r="K973" t="s">
        <v>131</v>
      </c>
      <c r="L973">
        <v>994.06540000000007</v>
      </c>
      <c r="M973">
        <v>1155.8900000000001</v>
      </c>
      <c r="N973">
        <v>103.2</v>
      </c>
      <c r="O973">
        <v>88.751999999999995</v>
      </c>
      <c r="P973">
        <v>103.2</v>
      </c>
      <c r="Q973">
        <v>8.9281852079350105E-2</v>
      </c>
      <c r="R973">
        <v>12</v>
      </c>
      <c r="S973">
        <v>2025</v>
      </c>
      <c r="T973">
        <v>12</v>
      </c>
      <c r="U973">
        <v>2025</v>
      </c>
      <c r="V973">
        <v>46059</v>
      </c>
      <c r="W973" t="s">
        <v>164</v>
      </c>
      <c r="X973">
        <v>2026</v>
      </c>
      <c r="Y973" t="str">
        <f t="shared" si="76"/>
        <v>México</v>
      </c>
      <c r="Z973" t="str">
        <f t="shared" si="77"/>
        <v>IC</v>
      </c>
      <c r="AA973" s="1">
        <f t="shared" si="78"/>
        <v>0.5</v>
      </c>
      <c r="AB973">
        <f t="shared" si="75"/>
        <v>44.375999999999998</v>
      </c>
      <c r="AC973" s="18">
        <f t="shared" si="79"/>
        <v>45665</v>
      </c>
    </row>
    <row r="974" spans="1:29">
      <c r="A974" t="s">
        <v>176</v>
      </c>
      <c r="B974">
        <v>943</v>
      </c>
      <c r="C974">
        <v>0</v>
      </c>
      <c r="D974" s="18">
        <v>46015</v>
      </c>
      <c r="E974" s="18">
        <v>46011</v>
      </c>
      <c r="F974" s="18">
        <v>46014</v>
      </c>
      <c r="G974" t="s">
        <v>47</v>
      </c>
      <c r="H974">
        <v>52</v>
      </c>
      <c r="J974">
        <v>1080</v>
      </c>
      <c r="K974" t="s">
        <v>131</v>
      </c>
      <c r="L974">
        <v>928.8</v>
      </c>
      <c r="M974">
        <v>1080</v>
      </c>
      <c r="N974">
        <v>97.2</v>
      </c>
      <c r="O974">
        <v>83.591999999999999</v>
      </c>
      <c r="P974">
        <v>97.2</v>
      </c>
      <c r="Q974">
        <v>0.09</v>
      </c>
      <c r="R974">
        <v>12</v>
      </c>
      <c r="S974">
        <v>2025</v>
      </c>
      <c r="T974">
        <v>12</v>
      </c>
      <c r="U974">
        <v>2025</v>
      </c>
      <c r="V974">
        <v>46059</v>
      </c>
      <c r="W974" t="s">
        <v>164</v>
      </c>
      <c r="X974">
        <v>2026</v>
      </c>
      <c r="Y974" t="str">
        <f t="shared" si="76"/>
        <v>México</v>
      </c>
      <c r="Z974" t="str">
        <f t="shared" si="77"/>
        <v>IC</v>
      </c>
      <c r="AA974" s="1">
        <f t="shared" si="78"/>
        <v>0.65</v>
      </c>
      <c r="AB974">
        <f t="shared" si="75"/>
        <v>29.257199999999997</v>
      </c>
      <c r="AC974" s="18">
        <f t="shared" si="79"/>
        <v>45852</v>
      </c>
    </row>
    <row r="975" spans="1:29">
      <c r="A975" t="s">
        <v>176</v>
      </c>
      <c r="B975">
        <v>944</v>
      </c>
      <c r="C975">
        <v>0</v>
      </c>
      <c r="D975" s="18">
        <v>46015</v>
      </c>
      <c r="E975" s="18">
        <v>45974</v>
      </c>
      <c r="F975" s="18">
        <v>45976</v>
      </c>
      <c r="G975" t="s">
        <v>47</v>
      </c>
      <c r="H975">
        <v>52</v>
      </c>
      <c r="J975">
        <v>84200</v>
      </c>
      <c r="K975" t="s">
        <v>178</v>
      </c>
      <c r="L975">
        <v>4041.6</v>
      </c>
      <c r="M975">
        <v>4715.2</v>
      </c>
      <c r="N975">
        <v>5520</v>
      </c>
      <c r="O975">
        <v>264.95999999999998</v>
      </c>
      <c r="P975">
        <v>309.12</v>
      </c>
      <c r="Q975">
        <v>6.5558194774346795E-2</v>
      </c>
      <c r="R975">
        <v>12</v>
      </c>
      <c r="S975">
        <v>2025</v>
      </c>
      <c r="T975">
        <v>11</v>
      </c>
      <c r="U975">
        <v>2025</v>
      </c>
      <c r="V975">
        <v>46021</v>
      </c>
      <c r="W975" t="s">
        <v>132</v>
      </c>
      <c r="X975">
        <v>2025</v>
      </c>
      <c r="Y975" t="str">
        <f t="shared" si="76"/>
        <v>México</v>
      </c>
      <c r="Z975" t="str">
        <f t="shared" si="77"/>
        <v>IC</v>
      </c>
      <c r="AA975" s="1">
        <f t="shared" si="78"/>
        <v>0.65</v>
      </c>
      <c r="AB975">
        <f t="shared" si="75"/>
        <v>92.73599999999999</v>
      </c>
      <c r="AC975" s="18">
        <f t="shared" si="79"/>
        <v>45852</v>
      </c>
    </row>
    <row r="976" spans="1:29">
      <c r="A976" t="s">
        <v>176</v>
      </c>
      <c r="B976">
        <v>945</v>
      </c>
      <c r="C976">
        <v>1</v>
      </c>
      <c r="D976" s="18">
        <v>46017</v>
      </c>
      <c r="E976" s="18">
        <v>46009</v>
      </c>
      <c r="F976" s="18">
        <v>46012</v>
      </c>
      <c r="G976" t="s">
        <v>47</v>
      </c>
      <c r="H976">
        <v>52</v>
      </c>
      <c r="J976">
        <v>2308</v>
      </c>
      <c r="K976" t="s">
        <v>205</v>
      </c>
      <c r="L976">
        <v>2654.2</v>
      </c>
      <c r="M976">
        <v>3092.7200000000003</v>
      </c>
      <c r="N976">
        <v>268.89999999999998</v>
      </c>
      <c r="O976">
        <v>309.23499999999996</v>
      </c>
      <c r="P976">
        <v>360.32599999999996</v>
      </c>
      <c r="Q976">
        <v>0.11650779896013864</v>
      </c>
      <c r="R976">
        <v>12</v>
      </c>
      <c r="S976">
        <v>2025</v>
      </c>
      <c r="T976">
        <v>12</v>
      </c>
      <c r="U976">
        <v>2025</v>
      </c>
      <c r="V976">
        <v>46057</v>
      </c>
      <c r="W976" t="s">
        <v>164</v>
      </c>
      <c r="X976">
        <v>2026</v>
      </c>
      <c r="Y976" t="str">
        <f t="shared" si="76"/>
        <v>México</v>
      </c>
      <c r="Z976" t="str">
        <f t="shared" si="77"/>
        <v>IC</v>
      </c>
      <c r="AA976" s="1">
        <f t="shared" si="78"/>
        <v>0.65</v>
      </c>
      <c r="AB976">
        <f t="shared" si="75"/>
        <v>108.23224999999996</v>
      </c>
      <c r="AC976" s="18">
        <f t="shared" si="79"/>
        <v>45852</v>
      </c>
    </row>
    <row r="977" spans="1:29">
      <c r="A977" t="s">
        <v>176</v>
      </c>
      <c r="B977">
        <v>946</v>
      </c>
      <c r="C977">
        <v>1</v>
      </c>
      <c r="D977" s="18">
        <v>46017</v>
      </c>
      <c r="E977" s="18">
        <v>46009</v>
      </c>
      <c r="F977" s="18">
        <v>46012</v>
      </c>
      <c r="G977" t="s">
        <v>47</v>
      </c>
      <c r="H977">
        <v>52</v>
      </c>
      <c r="J977">
        <v>2464</v>
      </c>
      <c r="K977" t="s">
        <v>205</v>
      </c>
      <c r="L977">
        <v>2833.6</v>
      </c>
      <c r="M977">
        <v>3301.76</v>
      </c>
      <c r="N977">
        <v>230.8</v>
      </c>
      <c r="O977">
        <v>265.42</v>
      </c>
      <c r="P977">
        <v>309.27200000000005</v>
      </c>
      <c r="Q977">
        <v>9.3668831168831179E-2</v>
      </c>
      <c r="R977">
        <v>12</v>
      </c>
      <c r="S977">
        <v>2025</v>
      </c>
      <c r="T977">
        <v>12</v>
      </c>
      <c r="U977">
        <v>2025</v>
      </c>
      <c r="V977">
        <v>46057</v>
      </c>
      <c r="W977" t="s">
        <v>164</v>
      </c>
      <c r="X977">
        <v>2026</v>
      </c>
      <c r="Y977" t="str">
        <f t="shared" si="76"/>
        <v>México</v>
      </c>
      <c r="Z977" t="str">
        <f t="shared" si="77"/>
        <v>IC</v>
      </c>
      <c r="AA977" s="1">
        <f t="shared" si="78"/>
        <v>0.65</v>
      </c>
      <c r="AB977">
        <f t="shared" si="75"/>
        <v>92.896999999999991</v>
      </c>
      <c r="AC977" s="18">
        <f t="shared" si="79"/>
        <v>45852</v>
      </c>
    </row>
    <row r="978" spans="1:29">
      <c r="A978" t="s">
        <v>176</v>
      </c>
      <c r="B978">
        <v>947</v>
      </c>
      <c r="C978">
        <v>0</v>
      </c>
      <c r="D978" s="18">
        <v>46017</v>
      </c>
      <c r="E978" s="18">
        <v>46018</v>
      </c>
      <c r="F978" s="18">
        <v>46019</v>
      </c>
      <c r="G978" t="s">
        <v>47</v>
      </c>
      <c r="H978">
        <v>52</v>
      </c>
      <c r="J978">
        <v>142.08000000000001</v>
      </c>
      <c r="K978" t="s">
        <v>131</v>
      </c>
      <c r="L978">
        <v>122.18880000000001</v>
      </c>
      <c r="M978">
        <v>142.08000000000001</v>
      </c>
      <c r="N978">
        <v>14.21</v>
      </c>
      <c r="O978">
        <v>12.220600000000001</v>
      </c>
      <c r="P978">
        <v>14.21</v>
      </c>
      <c r="Q978">
        <v>0.10001407657657657</v>
      </c>
      <c r="R978">
        <v>12</v>
      </c>
      <c r="S978">
        <v>2025</v>
      </c>
      <c r="T978">
        <v>12</v>
      </c>
      <c r="U978">
        <v>2025</v>
      </c>
      <c r="V978">
        <v>46064</v>
      </c>
      <c r="W978" t="s">
        <v>164</v>
      </c>
      <c r="X978">
        <v>2026</v>
      </c>
      <c r="Y978" t="str">
        <f t="shared" si="76"/>
        <v>México</v>
      </c>
      <c r="Z978" t="str">
        <f t="shared" si="77"/>
        <v>IC</v>
      </c>
      <c r="AA978" s="1">
        <f t="shared" si="78"/>
        <v>0.65</v>
      </c>
      <c r="AB978">
        <f t="shared" si="75"/>
        <v>4.2772100000000002</v>
      </c>
      <c r="AC978" s="18">
        <f t="shared" si="79"/>
        <v>45852</v>
      </c>
    </row>
    <row r="979" spans="1:29">
      <c r="A979" t="s">
        <v>176</v>
      </c>
      <c r="B979">
        <v>948</v>
      </c>
      <c r="C979">
        <v>0</v>
      </c>
      <c r="D979" s="18">
        <v>46020</v>
      </c>
      <c r="E979" s="18">
        <v>45946</v>
      </c>
      <c r="F979" s="18">
        <v>45950</v>
      </c>
      <c r="G979" t="s">
        <v>44</v>
      </c>
      <c r="H979">
        <v>53</v>
      </c>
      <c r="J979">
        <v>3052</v>
      </c>
      <c r="K979" t="s">
        <v>131</v>
      </c>
      <c r="L979">
        <v>2624.72</v>
      </c>
      <c r="M979">
        <v>3052</v>
      </c>
      <c r="N979">
        <v>277.32</v>
      </c>
      <c r="O979">
        <v>238.49519999999998</v>
      </c>
      <c r="P979">
        <v>277.32</v>
      </c>
      <c r="Q979">
        <v>9.0865006553079941E-2</v>
      </c>
      <c r="R979">
        <v>12</v>
      </c>
      <c r="S979">
        <v>2025</v>
      </c>
      <c r="T979">
        <v>10</v>
      </c>
      <c r="U979">
        <v>2025</v>
      </c>
      <c r="V979">
        <v>45995</v>
      </c>
      <c r="W979" t="s">
        <v>132</v>
      </c>
      <c r="X979">
        <v>2025</v>
      </c>
      <c r="Y979" t="str">
        <f t="shared" si="76"/>
        <v>México</v>
      </c>
      <c r="Z979" t="str">
        <f t="shared" si="77"/>
        <v>IC</v>
      </c>
      <c r="AA979" s="1">
        <f t="shared" si="78"/>
        <v>0.5</v>
      </c>
      <c r="AB979">
        <f t="shared" si="75"/>
        <v>119.24759999999999</v>
      </c>
      <c r="AC979" s="18">
        <f t="shared" si="79"/>
        <v>45677</v>
      </c>
    </row>
    <row r="980" spans="1:29">
      <c r="A980" t="s">
        <v>176</v>
      </c>
      <c r="B980">
        <v>949</v>
      </c>
      <c r="C980">
        <v>0</v>
      </c>
      <c r="D980" s="18">
        <v>46020</v>
      </c>
      <c r="E980" s="18">
        <v>45997</v>
      </c>
      <c r="F980" s="18">
        <v>46001</v>
      </c>
      <c r="G980" t="s">
        <v>47</v>
      </c>
      <c r="H980">
        <v>53</v>
      </c>
      <c r="J980">
        <v>1685.86</v>
      </c>
      <c r="K980" t="s">
        <v>131</v>
      </c>
      <c r="L980">
        <v>1449.8395999999998</v>
      </c>
      <c r="M980">
        <v>1685.86</v>
      </c>
      <c r="N980">
        <v>296.58</v>
      </c>
      <c r="O980">
        <v>255.05879999999999</v>
      </c>
      <c r="P980">
        <v>296.58</v>
      </c>
      <c r="Q980">
        <v>0.17592208131161546</v>
      </c>
      <c r="R980">
        <v>12</v>
      </c>
      <c r="S980">
        <v>2025</v>
      </c>
      <c r="T980">
        <v>12</v>
      </c>
      <c r="U980">
        <v>2025</v>
      </c>
      <c r="V980">
        <v>46046</v>
      </c>
      <c r="W980" t="s">
        <v>157</v>
      </c>
      <c r="X980">
        <v>2026</v>
      </c>
      <c r="Y980" t="str">
        <f t="shared" si="76"/>
        <v>México</v>
      </c>
      <c r="Z980" t="str">
        <f t="shared" si="77"/>
        <v>IC</v>
      </c>
      <c r="AA980" s="1">
        <f t="shared" si="78"/>
        <v>0.65</v>
      </c>
      <c r="AB980">
        <f t="shared" si="75"/>
        <v>89.270579999999995</v>
      </c>
      <c r="AC980" s="18">
        <f t="shared" si="79"/>
        <v>45852</v>
      </c>
    </row>
    <row r="981" spans="1:29">
      <c r="A981" t="s">
        <v>176</v>
      </c>
      <c r="B981">
        <v>950</v>
      </c>
      <c r="C981">
        <v>0</v>
      </c>
      <c r="D981" s="18">
        <v>46020</v>
      </c>
      <c r="E981" s="18">
        <v>46026</v>
      </c>
      <c r="F981" s="18">
        <v>46026</v>
      </c>
      <c r="G981" t="s">
        <v>58</v>
      </c>
      <c r="H981">
        <v>53</v>
      </c>
      <c r="J981">
        <v>652.66</v>
      </c>
      <c r="K981" t="s">
        <v>131</v>
      </c>
      <c r="L981">
        <v>561.2876</v>
      </c>
      <c r="M981">
        <v>652.66</v>
      </c>
      <c r="N981">
        <v>70</v>
      </c>
      <c r="O981">
        <v>60.199999999999996</v>
      </c>
      <c r="P981">
        <v>70</v>
      </c>
      <c r="Q981">
        <v>0.10725339380381821</v>
      </c>
      <c r="R981">
        <v>12</v>
      </c>
      <c r="S981">
        <v>2025</v>
      </c>
      <c r="T981">
        <v>1</v>
      </c>
      <c r="U981">
        <v>2026</v>
      </c>
      <c r="V981">
        <v>46071</v>
      </c>
      <c r="W981" t="s">
        <v>164</v>
      </c>
      <c r="X981">
        <v>2026</v>
      </c>
      <c r="Y981" t="str">
        <f t="shared" si="76"/>
        <v>México</v>
      </c>
      <c r="Z981" t="str">
        <f t="shared" si="77"/>
        <v>IC</v>
      </c>
      <c r="AA981" s="1">
        <f t="shared" si="78"/>
        <v>0.5</v>
      </c>
      <c r="AB981">
        <f t="shared" si="75"/>
        <v>30.099999999999998</v>
      </c>
      <c r="AC981" s="18">
        <f t="shared" si="79"/>
        <v>45762</v>
      </c>
    </row>
    <row r="982" spans="1:29">
      <c r="A982" t="s">
        <v>176</v>
      </c>
      <c r="B982">
        <v>951</v>
      </c>
      <c r="C982">
        <v>0</v>
      </c>
      <c r="D982" s="18">
        <v>46021</v>
      </c>
      <c r="E982" s="18">
        <v>46094</v>
      </c>
      <c r="F982" s="18">
        <v>46099</v>
      </c>
      <c r="G982" t="s">
        <v>49</v>
      </c>
      <c r="H982">
        <v>53</v>
      </c>
      <c r="J982">
        <v>100000</v>
      </c>
      <c r="K982" t="s">
        <v>178</v>
      </c>
      <c r="L982">
        <v>4800</v>
      </c>
      <c r="M982">
        <v>5600</v>
      </c>
      <c r="N982">
        <v>1000</v>
      </c>
      <c r="O982">
        <v>48</v>
      </c>
      <c r="P982">
        <v>56</v>
      </c>
      <c r="Q982">
        <v>0.01</v>
      </c>
      <c r="R982">
        <v>12</v>
      </c>
      <c r="S982">
        <v>2025</v>
      </c>
      <c r="T982">
        <v>3</v>
      </c>
      <c r="U982">
        <v>2026</v>
      </c>
      <c r="V982">
        <v>46144</v>
      </c>
      <c r="W982" t="s">
        <v>172</v>
      </c>
      <c r="X982">
        <v>2026</v>
      </c>
      <c r="Y982" t="str">
        <f t="shared" si="76"/>
        <v>México</v>
      </c>
      <c r="Z982" t="str">
        <f t="shared" si="77"/>
        <v>Retail</v>
      </c>
      <c r="AA982" s="1">
        <f t="shared" si="78"/>
        <v>0</v>
      </c>
      <c r="AB982">
        <f t="shared" si="75"/>
        <v>48</v>
      </c>
      <c r="AC982" s="18">
        <f t="shared" si="79"/>
        <v>45552</v>
      </c>
    </row>
    <row r="983" spans="1:29">
      <c r="A983" t="s">
        <v>176</v>
      </c>
      <c r="B983">
        <v>952</v>
      </c>
      <c r="C983">
        <v>0</v>
      </c>
      <c r="D983" s="18">
        <v>46024</v>
      </c>
      <c r="E983" s="18">
        <v>46108</v>
      </c>
      <c r="F983" s="18">
        <v>46123</v>
      </c>
      <c r="G983" t="s">
        <v>53</v>
      </c>
      <c r="H983">
        <v>1</v>
      </c>
      <c r="I983" t="s">
        <v>200</v>
      </c>
      <c r="J983">
        <v>6329</v>
      </c>
      <c r="K983" t="s">
        <v>131</v>
      </c>
      <c r="L983">
        <v>5442.94</v>
      </c>
      <c r="M983">
        <v>6329</v>
      </c>
      <c r="N983">
        <v>752.2</v>
      </c>
      <c r="O983">
        <v>646.89200000000005</v>
      </c>
      <c r="P983">
        <v>752.2</v>
      </c>
      <c r="Q983">
        <v>0.11884973929530733</v>
      </c>
      <c r="R983">
        <v>1</v>
      </c>
      <c r="S983">
        <v>2026</v>
      </c>
      <c r="T983">
        <v>3</v>
      </c>
      <c r="U983">
        <v>2026</v>
      </c>
      <c r="V983">
        <v>46168</v>
      </c>
      <c r="W983" t="s">
        <v>172</v>
      </c>
      <c r="X983">
        <v>2026</v>
      </c>
      <c r="Y983" t="str">
        <f t="shared" si="76"/>
        <v>México</v>
      </c>
      <c r="Z983" t="str">
        <f t="shared" si="77"/>
        <v>Retail</v>
      </c>
      <c r="AA983" s="1">
        <f t="shared" si="78"/>
        <v>0.05</v>
      </c>
      <c r="AB983">
        <f t="shared" si="75"/>
        <v>614.54740000000004</v>
      </c>
      <c r="AC983" s="18">
        <f t="shared" si="79"/>
        <v>45719</v>
      </c>
    </row>
    <row r="984" spans="1:29">
      <c r="A984" t="s">
        <v>176</v>
      </c>
      <c r="B984">
        <v>953</v>
      </c>
      <c r="C984">
        <v>0</v>
      </c>
      <c r="D984" s="18">
        <v>46028</v>
      </c>
      <c r="E984" s="18">
        <v>46029</v>
      </c>
      <c r="F984" s="18">
        <v>46040</v>
      </c>
      <c r="G984" t="s">
        <v>44</v>
      </c>
      <c r="H984">
        <v>2</v>
      </c>
      <c r="J984">
        <v>10472.799999999999</v>
      </c>
      <c r="K984" t="s">
        <v>131</v>
      </c>
      <c r="L984">
        <v>9006.6079999999984</v>
      </c>
      <c r="M984">
        <v>10472.799999999999</v>
      </c>
      <c r="N984">
        <v>1047.28</v>
      </c>
      <c r="O984">
        <v>900.66079999999999</v>
      </c>
      <c r="P984">
        <v>1047.28</v>
      </c>
      <c r="Q984">
        <v>0.10000000000000002</v>
      </c>
      <c r="R984">
        <v>1</v>
      </c>
      <c r="S984">
        <v>2026</v>
      </c>
      <c r="T984">
        <v>1</v>
      </c>
      <c r="U984">
        <v>2026</v>
      </c>
      <c r="V984">
        <v>46085</v>
      </c>
      <c r="W984" t="s">
        <v>150</v>
      </c>
      <c r="X984">
        <v>2026</v>
      </c>
      <c r="Y984" t="str">
        <f t="shared" si="76"/>
        <v>México</v>
      </c>
      <c r="Z984" t="str">
        <f t="shared" si="77"/>
        <v>IC</v>
      </c>
      <c r="AA984" s="1">
        <f t="shared" si="78"/>
        <v>0.5</v>
      </c>
      <c r="AB984">
        <f t="shared" si="75"/>
        <v>450.3304</v>
      </c>
      <c r="AC984" s="18">
        <f t="shared" si="79"/>
        <v>45677</v>
      </c>
    </row>
    <row r="985" spans="1:29">
      <c r="A985" t="s">
        <v>176</v>
      </c>
      <c r="B985">
        <v>954</v>
      </c>
      <c r="C985">
        <v>0</v>
      </c>
      <c r="D985" s="18">
        <v>46028</v>
      </c>
      <c r="E985" s="18">
        <v>46098</v>
      </c>
      <c r="F985" s="18">
        <v>46103</v>
      </c>
      <c r="G985" t="s">
        <v>51</v>
      </c>
      <c r="H985">
        <v>2</v>
      </c>
      <c r="I985" t="s">
        <v>184</v>
      </c>
      <c r="J985">
        <v>5140.29</v>
      </c>
      <c r="K985" t="s">
        <v>131</v>
      </c>
      <c r="L985">
        <v>4420.6494000000002</v>
      </c>
      <c r="M985">
        <v>5140.29</v>
      </c>
      <c r="N985">
        <v>406</v>
      </c>
      <c r="O985">
        <v>349.15999999999997</v>
      </c>
      <c r="P985">
        <v>406</v>
      </c>
      <c r="Q985">
        <v>7.898387055983222E-2</v>
      </c>
      <c r="R985">
        <v>1</v>
      </c>
      <c r="S985">
        <v>2026</v>
      </c>
      <c r="T985">
        <v>3</v>
      </c>
      <c r="U985">
        <v>2026</v>
      </c>
      <c r="V985">
        <v>46148</v>
      </c>
      <c r="W985" t="s">
        <v>172</v>
      </c>
      <c r="X985">
        <v>2026</v>
      </c>
      <c r="Y985" t="str">
        <f t="shared" si="76"/>
        <v>México</v>
      </c>
      <c r="Z985" t="str">
        <f t="shared" si="77"/>
        <v>Retail</v>
      </c>
      <c r="AA985" s="1">
        <f t="shared" si="78"/>
        <v>0</v>
      </c>
      <c r="AB985">
        <f t="shared" si="75"/>
        <v>349.15999999999997</v>
      </c>
      <c r="AC985" s="18">
        <f t="shared" si="79"/>
        <v>45552</v>
      </c>
    </row>
    <row r="986" spans="1:29">
      <c r="A986" t="s">
        <v>176</v>
      </c>
      <c r="B986">
        <v>955</v>
      </c>
      <c r="C986">
        <v>0</v>
      </c>
      <c r="D986" s="18">
        <v>46028</v>
      </c>
      <c r="E986" s="18">
        <v>46280</v>
      </c>
      <c r="F986" s="18">
        <v>46289</v>
      </c>
      <c r="G986" t="s">
        <v>51</v>
      </c>
      <c r="H986">
        <v>2</v>
      </c>
      <c r="I986" t="s">
        <v>184</v>
      </c>
      <c r="J986">
        <v>127190</v>
      </c>
      <c r="K986" t="s">
        <v>131</v>
      </c>
      <c r="L986">
        <v>109383.4</v>
      </c>
      <c r="M986">
        <v>127190</v>
      </c>
      <c r="N986">
        <v>21365</v>
      </c>
      <c r="O986">
        <v>18373.900000000001</v>
      </c>
      <c r="P986">
        <v>21365</v>
      </c>
      <c r="Q986">
        <v>0.16797704222030035</v>
      </c>
      <c r="R986">
        <v>1</v>
      </c>
      <c r="S986">
        <v>2026</v>
      </c>
      <c r="T986">
        <v>9</v>
      </c>
      <c r="U986">
        <v>2026</v>
      </c>
      <c r="V986">
        <v>46334</v>
      </c>
      <c r="W986" t="s">
        <v>159</v>
      </c>
      <c r="X986">
        <v>2026</v>
      </c>
      <c r="Y986" t="str">
        <f t="shared" si="76"/>
        <v>México</v>
      </c>
      <c r="Z986" t="str">
        <f t="shared" si="77"/>
        <v>Retail</v>
      </c>
      <c r="AA986" s="1">
        <f t="shared" si="78"/>
        <v>0</v>
      </c>
      <c r="AB986">
        <f t="shared" si="75"/>
        <v>18373.900000000001</v>
      </c>
      <c r="AC986" s="18">
        <f t="shared" si="79"/>
        <v>45552</v>
      </c>
    </row>
    <row r="987" spans="1:29">
      <c r="A987" t="s">
        <v>176</v>
      </c>
      <c r="B987">
        <v>956</v>
      </c>
      <c r="C987">
        <v>0</v>
      </c>
      <c r="D987" s="18">
        <v>46029</v>
      </c>
      <c r="E987" s="18">
        <v>46009</v>
      </c>
      <c r="F987" s="18">
        <v>46024</v>
      </c>
      <c r="G987" t="s">
        <v>35</v>
      </c>
      <c r="H987">
        <v>2</v>
      </c>
      <c r="J987">
        <v>63072</v>
      </c>
      <c r="K987" t="s">
        <v>131</v>
      </c>
      <c r="L987">
        <v>54241.919999999998</v>
      </c>
      <c r="M987">
        <v>63072</v>
      </c>
      <c r="N987">
        <v>7081.45</v>
      </c>
      <c r="O987">
        <v>6090.0469999999996</v>
      </c>
      <c r="P987">
        <v>7081.45</v>
      </c>
      <c r="Q987">
        <v>0.11227565322171486</v>
      </c>
      <c r="R987">
        <v>1</v>
      </c>
      <c r="S987">
        <v>2026</v>
      </c>
      <c r="T987">
        <v>12</v>
      </c>
      <c r="U987">
        <v>2025</v>
      </c>
      <c r="V987">
        <v>46069</v>
      </c>
      <c r="W987" t="s">
        <v>164</v>
      </c>
      <c r="X987">
        <v>2026</v>
      </c>
      <c r="Y987" t="str">
        <f t="shared" si="76"/>
        <v>México</v>
      </c>
      <c r="Z987" t="str">
        <f t="shared" si="77"/>
        <v>IC</v>
      </c>
      <c r="AA987" s="1">
        <f t="shared" si="78"/>
        <v>0.5</v>
      </c>
      <c r="AB987">
        <f t="shared" si="75"/>
        <v>3045.0234999999998</v>
      </c>
      <c r="AC987" s="18">
        <f t="shared" si="79"/>
        <v>45665</v>
      </c>
    </row>
    <row r="988" spans="1:29">
      <c r="A988" t="s">
        <v>176</v>
      </c>
      <c r="B988">
        <v>957</v>
      </c>
      <c r="C988">
        <v>0</v>
      </c>
      <c r="D988" s="18">
        <v>46029</v>
      </c>
      <c r="E988" s="18">
        <v>46045</v>
      </c>
      <c r="F988" s="18">
        <v>46047</v>
      </c>
      <c r="G988" t="s">
        <v>45</v>
      </c>
      <c r="H988">
        <v>2</v>
      </c>
      <c r="J988">
        <v>5954.36</v>
      </c>
      <c r="K988" t="s">
        <v>131</v>
      </c>
      <c r="L988">
        <v>5120.7495999999992</v>
      </c>
      <c r="M988">
        <v>5954.36</v>
      </c>
      <c r="N988">
        <v>117.48</v>
      </c>
      <c r="O988">
        <v>101.03280000000001</v>
      </c>
      <c r="P988">
        <v>117.48</v>
      </c>
      <c r="Q988">
        <v>1.9730080142954076E-2</v>
      </c>
      <c r="R988">
        <v>1</v>
      </c>
      <c r="S988">
        <v>2026</v>
      </c>
      <c r="T988">
        <v>1</v>
      </c>
      <c r="U988">
        <v>2026</v>
      </c>
      <c r="V988">
        <v>46092</v>
      </c>
      <c r="W988" t="s">
        <v>150</v>
      </c>
      <c r="X988">
        <v>2026</v>
      </c>
      <c r="Y988" t="str">
        <f t="shared" si="76"/>
        <v>México</v>
      </c>
      <c r="Z988" t="str">
        <f t="shared" si="77"/>
        <v>IC</v>
      </c>
      <c r="AA988" s="1">
        <f t="shared" si="78"/>
        <v>0.75</v>
      </c>
      <c r="AB988">
        <f t="shared" si="75"/>
        <v>25.258200000000002</v>
      </c>
      <c r="AC988" s="18">
        <f t="shared" si="79"/>
        <v>45536</v>
      </c>
    </row>
    <row r="989" spans="1:29">
      <c r="A989" t="s">
        <v>176</v>
      </c>
      <c r="B989">
        <v>959</v>
      </c>
      <c r="C989">
        <v>0</v>
      </c>
      <c r="D989" s="18">
        <v>46029</v>
      </c>
      <c r="E989" s="18">
        <v>46029</v>
      </c>
      <c r="F989" s="18">
        <v>46033</v>
      </c>
      <c r="G989" t="s">
        <v>51</v>
      </c>
      <c r="H989">
        <v>2</v>
      </c>
      <c r="I989" t="s">
        <v>184</v>
      </c>
      <c r="J989">
        <v>7228</v>
      </c>
      <c r="K989" t="s">
        <v>178</v>
      </c>
      <c r="L989">
        <v>346.94400000000002</v>
      </c>
      <c r="M989">
        <v>404.76800000000003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2026</v>
      </c>
      <c r="T989">
        <v>1</v>
      </c>
      <c r="U989">
        <v>2026</v>
      </c>
      <c r="V989">
        <v>46078</v>
      </c>
      <c r="W989" t="s">
        <v>164</v>
      </c>
      <c r="X989">
        <v>2026</v>
      </c>
      <c r="Y989" t="str">
        <f t="shared" si="76"/>
        <v>México</v>
      </c>
      <c r="Z989" t="str">
        <f t="shared" si="77"/>
        <v>Retail</v>
      </c>
      <c r="AA989" s="1">
        <f t="shared" si="78"/>
        <v>0</v>
      </c>
      <c r="AB989">
        <f t="shared" si="75"/>
        <v>0</v>
      </c>
      <c r="AC989" s="18">
        <f t="shared" si="79"/>
        <v>45552</v>
      </c>
    </row>
    <row r="990" spans="1:29">
      <c r="A990" t="s">
        <v>176</v>
      </c>
      <c r="B990">
        <v>960</v>
      </c>
      <c r="C990">
        <v>0</v>
      </c>
      <c r="D990" s="18">
        <v>46029</v>
      </c>
      <c r="E990" s="18">
        <v>46035</v>
      </c>
      <c r="F990" s="18">
        <v>46038</v>
      </c>
      <c r="G990" t="s">
        <v>61</v>
      </c>
      <c r="H990">
        <v>2</v>
      </c>
      <c r="J990">
        <v>0</v>
      </c>
      <c r="K990" t="s">
        <v>131</v>
      </c>
      <c r="L990">
        <v>0</v>
      </c>
      <c r="M990">
        <v>0</v>
      </c>
      <c r="N990">
        <v>0</v>
      </c>
      <c r="O990">
        <v>0</v>
      </c>
      <c r="P990">
        <v>0</v>
      </c>
      <c r="Q990" t="e">
        <v>#DIV/0!</v>
      </c>
      <c r="R990">
        <v>1</v>
      </c>
      <c r="S990">
        <v>2026</v>
      </c>
      <c r="T990">
        <v>1</v>
      </c>
      <c r="U990">
        <v>2026</v>
      </c>
      <c r="V990">
        <v>46083</v>
      </c>
      <c r="W990" t="s">
        <v>150</v>
      </c>
      <c r="X990">
        <v>2026</v>
      </c>
      <c r="Y990" t="str">
        <f t="shared" si="76"/>
        <v>México</v>
      </c>
      <c r="Z990" t="str">
        <f t="shared" si="77"/>
        <v>Retail</v>
      </c>
      <c r="AA990" s="1">
        <f t="shared" si="78"/>
        <v>0</v>
      </c>
      <c r="AB990">
        <f t="shared" si="75"/>
        <v>0</v>
      </c>
      <c r="AC990" s="18">
        <f t="shared" si="79"/>
        <v>45824</v>
      </c>
    </row>
  </sheetData>
  <autoFilter ref="A1:AC990" xr:uid="{0E3A5820-5C21-47C3-90DB-89320818A1B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8D339-D48B-4534-801F-32D0E6CEC5C9}">
  <dimension ref="A1:AJ71"/>
  <sheetViews>
    <sheetView tabSelected="1" workbookViewId="0">
      <selection activeCell="A7" sqref="A7"/>
    </sheetView>
  </sheetViews>
  <sheetFormatPr defaultRowHeight="15"/>
  <cols>
    <col min="1" max="1" width="11.140625" bestFit="1" customWidth="1"/>
    <col min="2" max="2" width="18.7109375" bestFit="1" customWidth="1"/>
    <col min="3" max="3" width="23.85546875" bestFit="1" customWidth="1"/>
    <col min="4" max="4" width="30.7109375" customWidth="1"/>
    <col min="5" max="5" width="27.85546875" bestFit="1" customWidth="1"/>
    <col min="32" max="32" width="15.42578125" bestFit="1" customWidth="1"/>
    <col min="36" max="36" width="11.42578125" bestFit="1" customWidth="1"/>
  </cols>
  <sheetData>
    <row r="1" spans="1:36">
      <c r="B1" s="3" t="s">
        <v>7</v>
      </c>
      <c r="C1" s="4">
        <v>1</v>
      </c>
    </row>
    <row r="2" spans="1:36">
      <c r="B2" s="3" t="s">
        <v>0</v>
      </c>
      <c r="C2" t="s">
        <v>1</v>
      </c>
      <c r="D2" s="9" t="s">
        <v>210</v>
      </c>
      <c r="AF2" t="s">
        <v>76</v>
      </c>
      <c r="AG2" t="s">
        <v>77</v>
      </c>
      <c r="AH2" t="s">
        <v>78</v>
      </c>
      <c r="AI2" t="s">
        <v>79</v>
      </c>
      <c r="AJ2" t="s">
        <v>80</v>
      </c>
    </row>
    <row r="3" spans="1:36">
      <c r="B3" s="3" t="s">
        <v>2</v>
      </c>
      <c r="C3" s="4">
        <v>2026</v>
      </c>
      <c r="AF3" t="s">
        <v>34</v>
      </c>
      <c r="AG3" t="s">
        <v>14</v>
      </c>
      <c r="AH3" s="1">
        <v>0.5</v>
      </c>
      <c r="AI3" t="s">
        <v>31</v>
      </c>
      <c r="AJ3" s="27">
        <v>45536</v>
      </c>
    </row>
    <row r="4" spans="1:36">
      <c r="B4" s="3" t="s">
        <v>68</v>
      </c>
      <c r="C4" t="s">
        <v>1</v>
      </c>
      <c r="AF4" t="s">
        <v>45</v>
      </c>
      <c r="AG4" t="s">
        <v>14</v>
      </c>
      <c r="AH4" s="1">
        <v>0.75</v>
      </c>
      <c r="AI4" t="s">
        <v>31</v>
      </c>
      <c r="AJ4" s="27">
        <v>45536</v>
      </c>
    </row>
    <row r="5" spans="1:36">
      <c r="AF5" t="s">
        <v>43</v>
      </c>
      <c r="AG5" t="s">
        <v>14</v>
      </c>
      <c r="AH5" s="1">
        <v>0.5</v>
      </c>
      <c r="AI5" t="s">
        <v>13</v>
      </c>
      <c r="AJ5" s="27">
        <v>45624</v>
      </c>
    </row>
    <row r="6" spans="1:36">
      <c r="B6" s="3" t="s">
        <v>8</v>
      </c>
      <c r="C6" t="s">
        <v>81</v>
      </c>
      <c r="D6" t="s">
        <v>83</v>
      </c>
      <c r="E6" t="s">
        <v>82</v>
      </c>
      <c r="AF6" t="s">
        <v>36</v>
      </c>
      <c r="AG6" t="s">
        <v>14</v>
      </c>
      <c r="AH6" s="1">
        <v>0.5</v>
      </c>
      <c r="AI6" t="s">
        <v>31</v>
      </c>
      <c r="AJ6" s="27">
        <v>45639</v>
      </c>
    </row>
    <row r="7" spans="1:36">
      <c r="A7" s="26" t="s">
        <v>74</v>
      </c>
      <c r="B7" s="4" t="s">
        <v>13</v>
      </c>
      <c r="C7" s="92">
        <v>369563.97799999994</v>
      </c>
      <c r="D7" s="92">
        <v>47523.209059519999</v>
      </c>
      <c r="E7" s="92">
        <v>55913.721599999997</v>
      </c>
      <c r="AF7" t="s">
        <v>57</v>
      </c>
      <c r="AG7" t="s">
        <v>14</v>
      </c>
      <c r="AH7" s="1">
        <v>0.5</v>
      </c>
      <c r="AI7" t="s">
        <v>31</v>
      </c>
      <c r="AJ7" s="27">
        <v>45639</v>
      </c>
    </row>
    <row r="8" spans="1:36">
      <c r="B8" s="5" t="s">
        <v>14</v>
      </c>
      <c r="C8" s="92">
        <v>143862.59319999997</v>
      </c>
      <c r="D8" s="92">
        <v>6797.125606399999</v>
      </c>
      <c r="E8" s="92">
        <v>12074.846399999999</v>
      </c>
      <c r="AF8" t="s">
        <v>86</v>
      </c>
      <c r="AG8" t="s">
        <v>14</v>
      </c>
      <c r="AH8" s="1">
        <v>0.5</v>
      </c>
      <c r="AI8" t="s">
        <v>31</v>
      </c>
      <c r="AJ8" s="27">
        <v>45639</v>
      </c>
    </row>
    <row r="9" spans="1:36">
      <c r="A9" s="18">
        <f t="shared" ref="A9:A35" si="0">_xlfn.XLOOKUP(B9,$AF$3:$AF$71,$AJ$3:$AJ$71," ")</f>
        <v>45917</v>
      </c>
      <c r="B9" s="6" t="s">
        <v>15</v>
      </c>
      <c r="C9" s="92">
        <v>17732.260000000002</v>
      </c>
      <c r="D9" s="92">
        <v>676.85359679999988</v>
      </c>
      <c r="E9" s="92">
        <v>1129.4232</v>
      </c>
      <c r="AF9" t="s">
        <v>35</v>
      </c>
      <c r="AG9" t="s">
        <v>14</v>
      </c>
      <c r="AH9" s="1">
        <v>0.5</v>
      </c>
      <c r="AI9" t="s">
        <v>31</v>
      </c>
      <c r="AJ9" s="27">
        <v>45665</v>
      </c>
    </row>
    <row r="10" spans="1:36">
      <c r="A10" s="18">
        <f t="shared" si="0"/>
        <v>0</v>
      </c>
      <c r="B10" s="6" t="s">
        <v>211</v>
      </c>
      <c r="C10" s="92">
        <v>15188.7988</v>
      </c>
      <c r="D10" s="92">
        <v>356.83084799999995</v>
      </c>
      <c r="E10" s="92">
        <v>598.13599999999997</v>
      </c>
      <c r="AF10" t="s">
        <v>44</v>
      </c>
      <c r="AG10" t="s">
        <v>14</v>
      </c>
      <c r="AH10" s="1">
        <v>0.5</v>
      </c>
      <c r="AI10" t="s">
        <v>31</v>
      </c>
      <c r="AJ10" s="27">
        <v>45677</v>
      </c>
    </row>
    <row r="11" spans="1:36">
      <c r="A11" s="18">
        <f t="shared" si="0"/>
        <v>45778</v>
      </c>
      <c r="B11" s="6" t="s">
        <v>16</v>
      </c>
      <c r="C11" s="92">
        <v>57506.524399999995</v>
      </c>
      <c r="D11" s="92">
        <v>2270.9923199999998</v>
      </c>
      <c r="E11" s="92">
        <v>3784.9872</v>
      </c>
      <c r="AF11" t="s">
        <v>39</v>
      </c>
      <c r="AG11" t="s">
        <v>14</v>
      </c>
      <c r="AH11" s="1">
        <v>0.5</v>
      </c>
      <c r="AI11" t="s">
        <v>31</v>
      </c>
      <c r="AJ11" s="27">
        <v>45677</v>
      </c>
    </row>
    <row r="12" spans="1:36">
      <c r="A12" s="18">
        <f t="shared" si="0"/>
        <v>45778</v>
      </c>
      <c r="B12" s="6" t="s">
        <v>18</v>
      </c>
      <c r="C12" s="92">
        <v>8701</v>
      </c>
      <c r="D12" s="92">
        <v>557.2593599999999</v>
      </c>
      <c r="E12" s="92">
        <v>931</v>
      </c>
      <c r="AF12" t="s">
        <v>46</v>
      </c>
      <c r="AG12" t="s">
        <v>14</v>
      </c>
      <c r="AH12" s="1">
        <v>0.5</v>
      </c>
      <c r="AI12" t="s">
        <v>31</v>
      </c>
      <c r="AJ12" s="27">
        <v>45695</v>
      </c>
    </row>
    <row r="13" spans="1:36">
      <c r="A13" s="18">
        <f t="shared" si="0"/>
        <v>45861</v>
      </c>
      <c r="B13" s="6" t="s">
        <v>21</v>
      </c>
      <c r="C13" s="92">
        <v>12451.21</v>
      </c>
      <c r="D13" s="92">
        <v>725.96948159999988</v>
      </c>
      <c r="E13" s="92">
        <v>1212.8600000000001</v>
      </c>
      <c r="AF13" t="s">
        <v>40</v>
      </c>
      <c r="AG13" t="s">
        <v>14</v>
      </c>
      <c r="AH13" s="1">
        <v>0.5</v>
      </c>
      <c r="AI13" t="s">
        <v>31</v>
      </c>
      <c r="AJ13" s="27">
        <v>45705</v>
      </c>
    </row>
    <row r="14" spans="1:36">
      <c r="A14" s="18">
        <f t="shared" si="0"/>
        <v>45624</v>
      </c>
      <c r="B14" s="6" t="s">
        <v>43</v>
      </c>
      <c r="C14" s="92">
        <v>32282.799999999999</v>
      </c>
      <c r="D14" s="92">
        <v>2209.2199999999998</v>
      </c>
      <c r="E14" s="92">
        <v>4418.4399999999996</v>
      </c>
      <c r="AF14" t="s">
        <v>59</v>
      </c>
      <c r="AG14" t="s">
        <v>14</v>
      </c>
      <c r="AH14" s="1">
        <v>0.5</v>
      </c>
      <c r="AI14" t="s">
        <v>31</v>
      </c>
      <c r="AJ14" s="27">
        <v>45734</v>
      </c>
    </row>
    <row r="15" spans="1:36">
      <c r="A15" s="18" t="str">
        <f t="shared" si="0"/>
        <v xml:space="preserve"> </v>
      </c>
      <c r="B15" s="5" t="s">
        <v>22</v>
      </c>
      <c r="C15" s="92">
        <v>225701.38479999997</v>
      </c>
      <c r="D15" s="92">
        <v>40726.083453119994</v>
      </c>
      <c r="E15" s="92">
        <v>43838.875200000002</v>
      </c>
      <c r="AF15" t="s">
        <v>56</v>
      </c>
      <c r="AG15" t="s">
        <v>14</v>
      </c>
      <c r="AH15" s="1">
        <v>0.5</v>
      </c>
      <c r="AI15" t="s">
        <v>31</v>
      </c>
      <c r="AJ15" s="27">
        <v>45737</v>
      </c>
    </row>
    <row r="16" spans="1:36">
      <c r="A16" s="18">
        <f t="shared" si="0"/>
        <v>45733</v>
      </c>
      <c r="B16" s="6" t="s">
        <v>24</v>
      </c>
      <c r="C16" s="92">
        <v>83567.308799999999</v>
      </c>
      <c r="D16" s="92">
        <v>19144.287708</v>
      </c>
      <c r="E16" s="92">
        <v>20631.264800000001</v>
      </c>
      <c r="AF16" t="s">
        <v>38</v>
      </c>
      <c r="AG16" t="s">
        <v>14</v>
      </c>
      <c r="AH16" s="1">
        <v>0.6</v>
      </c>
      <c r="AI16" t="s">
        <v>31</v>
      </c>
      <c r="AJ16" s="27">
        <v>45740</v>
      </c>
    </row>
    <row r="17" spans="1:36">
      <c r="A17" s="18">
        <f t="shared" si="0"/>
        <v>45733</v>
      </c>
      <c r="B17" s="6" t="s">
        <v>26</v>
      </c>
      <c r="C17" s="92">
        <v>34898.750799999994</v>
      </c>
      <c r="D17" s="92">
        <v>5216.9041919999981</v>
      </c>
      <c r="E17" s="92">
        <v>5609.5743999999995</v>
      </c>
      <c r="AF17" t="s">
        <v>25</v>
      </c>
      <c r="AG17" t="s">
        <v>14</v>
      </c>
      <c r="AH17" s="1">
        <v>0.4</v>
      </c>
      <c r="AI17" t="s">
        <v>13</v>
      </c>
      <c r="AJ17" s="27">
        <v>45754</v>
      </c>
    </row>
    <row r="18" spans="1:36">
      <c r="A18" s="18">
        <f t="shared" si="0"/>
        <v>45810</v>
      </c>
      <c r="B18" s="6" t="s">
        <v>27</v>
      </c>
      <c r="C18" s="92">
        <v>30014.802800000001</v>
      </c>
      <c r="D18" s="92">
        <v>4523.7320399999999</v>
      </c>
      <c r="E18" s="92">
        <v>4864.2280000000001</v>
      </c>
      <c r="AF18" t="s">
        <v>58</v>
      </c>
      <c r="AG18" t="s">
        <v>14</v>
      </c>
      <c r="AH18" s="1">
        <v>0.5</v>
      </c>
      <c r="AI18" t="s">
        <v>31</v>
      </c>
      <c r="AJ18" s="27">
        <v>45762</v>
      </c>
    </row>
    <row r="19" spans="1:36">
      <c r="A19" s="18">
        <f t="shared" si="0"/>
        <v>46034</v>
      </c>
      <c r="B19" s="6" t="s">
        <v>102</v>
      </c>
      <c r="C19" s="92">
        <v>19244.214399999997</v>
      </c>
      <c r="D19" s="92">
        <v>3214.6082399999996</v>
      </c>
      <c r="E19" s="92">
        <v>3456.5679999999998</v>
      </c>
      <c r="AF19" t="s">
        <v>87</v>
      </c>
      <c r="AG19" t="s">
        <v>14</v>
      </c>
      <c r="AH19" s="1">
        <v>0.4</v>
      </c>
      <c r="AI19" t="s">
        <v>13</v>
      </c>
      <c r="AJ19" s="27">
        <v>45769</v>
      </c>
    </row>
    <row r="20" spans="1:36">
      <c r="A20" s="18">
        <f t="shared" si="0"/>
        <v>45978</v>
      </c>
      <c r="B20" s="6" t="s">
        <v>103</v>
      </c>
      <c r="C20" s="92">
        <v>27259.42</v>
      </c>
      <c r="D20" s="92">
        <v>2473.0842719999996</v>
      </c>
      <c r="E20" s="92">
        <v>2659.2303999999999</v>
      </c>
      <c r="AF20" t="s">
        <v>33</v>
      </c>
      <c r="AG20" t="s">
        <v>14</v>
      </c>
      <c r="AH20" s="1">
        <v>0.5</v>
      </c>
      <c r="AI20" t="s">
        <v>31</v>
      </c>
      <c r="AJ20" s="27">
        <v>45777</v>
      </c>
    </row>
    <row r="21" spans="1:36">
      <c r="A21" s="18">
        <f t="shared" si="0"/>
        <v>45733</v>
      </c>
      <c r="B21" s="6" t="s">
        <v>29</v>
      </c>
      <c r="C21" s="92">
        <v>30716.887999999999</v>
      </c>
      <c r="D21" s="92">
        <v>6153.4670011199996</v>
      </c>
      <c r="E21" s="92">
        <v>6618.0096000000003</v>
      </c>
      <c r="AF21" t="s">
        <v>18</v>
      </c>
      <c r="AG21" t="s">
        <v>14</v>
      </c>
      <c r="AH21" s="1">
        <v>0.4</v>
      </c>
      <c r="AI21" t="s">
        <v>13</v>
      </c>
      <c r="AJ21" s="27">
        <v>45778</v>
      </c>
    </row>
    <row r="22" spans="1:36">
      <c r="A22" s="18" t="str">
        <f t="shared" si="0"/>
        <v xml:space="preserve"> </v>
      </c>
      <c r="B22" s="4" t="s">
        <v>31</v>
      </c>
      <c r="C22" s="92">
        <v>1517102.27352</v>
      </c>
      <c r="D22" s="92">
        <v>64558.084325199998</v>
      </c>
      <c r="E22" s="92">
        <v>146068.99639999997</v>
      </c>
      <c r="AF22" t="s">
        <v>16</v>
      </c>
      <c r="AG22" t="s">
        <v>14</v>
      </c>
      <c r="AH22" s="1">
        <v>0.4</v>
      </c>
      <c r="AI22" t="s">
        <v>13</v>
      </c>
      <c r="AJ22" s="27">
        <v>45778</v>
      </c>
    </row>
    <row r="23" spans="1:36">
      <c r="A23" s="18" t="str">
        <f t="shared" si="0"/>
        <v xml:space="preserve"> </v>
      </c>
      <c r="B23" s="5" t="s">
        <v>14</v>
      </c>
      <c r="C23" s="92">
        <v>1206608.6435199999</v>
      </c>
      <c r="D23" s="92">
        <v>50376.158969999997</v>
      </c>
      <c r="E23" s="92">
        <v>131671.2096</v>
      </c>
      <c r="AF23" t="s">
        <v>48</v>
      </c>
      <c r="AG23" t="s">
        <v>14</v>
      </c>
      <c r="AH23" s="1">
        <v>0.5</v>
      </c>
      <c r="AI23" t="s">
        <v>31</v>
      </c>
      <c r="AJ23" s="27">
        <v>45793</v>
      </c>
    </row>
    <row r="24" spans="1:36">
      <c r="A24" s="18">
        <f t="shared" si="0"/>
        <v>45831</v>
      </c>
      <c r="B24" s="6" t="s">
        <v>42</v>
      </c>
      <c r="C24" s="92">
        <v>2595</v>
      </c>
      <c r="D24" s="92">
        <v>179.19389999999999</v>
      </c>
      <c r="E24" s="92">
        <v>359.25</v>
      </c>
      <c r="AF24" t="s">
        <v>17</v>
      </c>
      <c r="AG24" t="s">
        <v>14</v>
      </c>
      <c r="AH24" s="1">
        <v>0.4</v>
      </c>
      <c r="AI24" t="s">
        <v>13</v>
      </c>
      <c r="AJ24" s="27">
        <v>45804</v>
      </c>
    </row>
    <row r="25" spans="1:36">
      <c r="A25" s="18">
        <f t="shared" si="0"/>
        <v>45677</v>
      </c>
      <c r="B25" s="6" t="s">
        <v>44</v>
      </c>
      <c r="C25" s="92">
        <v>20426.55</v>
      </c>
      <c r="D25" s="92">
        <v>1118.7236039999998</v>
      </c>
      <c r="E25" s="92">
        <v>2242.83</v>
      </c>
      <c r="AF25" t="s">
        <v>37</v>
      </c>
      <c r="AG25" t="s">
        <v>14</v>
      </c>
      <c r="AH25" s="1">
        <v>0.6</v>
      </c>
      <c r="AI25" t="s">
        <v>31</v>
      </c>
      <c r="AJ25" s="27">
        <v>45807</v>
      </c>
    </row>
    <row r="26" spans="1:36">
      <c r="A26" s="18">
        <f t="shared" si="0"/>
        <v>45777</v>
      </c>
      <c r="B26" s="6" t="s">
        <v>33</v>
      </c>
      <c r="C26" s="92">
        <v>24378.889200000001</v>
      </c>
      <c r="D26" s="92">
        <v>1776.20244</v>
      </c>
      <c r="E26" s="92">
        <v>3555.4691999999995</v>
      </c>
      <c r="AF26" t="s">
        <v>88</v>
      </c>
      <c r="AG26" t="s">
        <v>14</v>
      </c>
      <c r="AH26" s="1">
        <v>0.5</v>
      </c>
      <c r="AI26" t="s">
        <v>31</v>
      </c>
      <c r="AJ26" s="27">
        <v>45814</v>
      </c>
    </row>
    <row r="27" spans="1:36">
      <c r="A27" s="18">
        <f t="shared" si="0"/>
        <v>46043</v>
      </c>
      <c r="B27" s="6" t="s">
        <v>212</v>
      </c>
      <c r="C27" s="92">
        <v>1047.7</v>
      </c>
      <c r="D27" s="92">
        <v>63.395206399999992</v>
      </c>
      <c r="E27" s="92">
        <v>127.28576000000001</v>
      </c>
      <c r="AF27" t="s">
        <v>19</v>
      </c>
      <c r="AG27" t="s">
        <v>14</v>
      </c>
      <c r="AH27" s="1">
        <v>0.4</v>
      </c>
      <c r="AI27" t="s">
        <v>13</v>
      </c>
      <c r="AJ27" s="27">
        <v>45824</v>
      </c>
    </row>
    <row r="28" spans="1:36">
      <c r="A28" s="18">
        <f t="shared" si="0"/>
        <v>45665</v>
      </c>
      <c r="B28" s="6" t="s">
        <v>35</v>
      </c>
      <c r="C28" s="92">
        <v>269972.33184</v>
      </c>
      <c r="D28" s="92">
        <v>15352.506086400001</v>
      </c>
      <c r="E28" s="92">
        <v>30779.079760000001</v>
      </c>
      <c r="AF28" t="s">
        <v>23</v>
      </c>
      <c r="AG28" t="s">
        <v>14</v>
      </c>
      <c r="AH28" s="1">
        <v>0.4</v>
      </c>
      <c r="AI28" t="s">
        <v>13</v>
      </c>
      <c r="AJ28" s="27">
        <v>45824</v>
      </c>
    </row>
    <row r="29" spans="1:36">
      <c r="A29" s="18">
        <f t="shared" si="0"/>
        <v>45807</v>
      </c>
      <c r="B29" s="6" t="s">
        <v>37</v>
      </c>
      <c r="C29" s="92">
        <v>245853.53</v>
      </c>
      <c r="D29" s="92">
        <v>13871.432470399999</v>
      </c>
      <c r="E29" s="92">
        <v>34762.01</v>
      </c>
      <c r="AF29" t="s">
        <v>42</v>
      </c>
      <c r="AG29" t="s">
        <v>14</v>
      </c>
      <c r="AH29" s="1">
        <v>0.5</v>
      </c>
      <c r="AI29" t="s">
        <v>31</v>
      </c>
      <c r="AJ29" s="27">
        <v>45831</v>
      </c>
    </row>
    <row r="30" spans="1:36">
      <c r="A30" s="18">
        <f t="shared" si="0"/>
        <v>45740</v>
      </c>
      <c r="B30" s="6" t="s">
        <v>38</v>
      </c>
      <c r="C30" s="92">
        <v>8610</v>
      </c>
      <c r="D30" s="92">
        <v>343.57344000000001</v>
      </c>
      <c r="E30" s="92">
        <v>861</v>
      </c>
      <c r="AF30" t="s">
        <v>47</v>
      </c>
      <c r="AG30" t="s">
        <v>14</v>
      </c>
      <c r="AH30" s="1">
        <v>0.65</v>
      </c>
      <c r="AI30" t="s">
        <v>31</v>
      </c>
      <c r="AJ30" s="27">
        <v>45852</v>
      </c>
    </row>
    <row r="31" spans="1:36">
      <c r="A31" s="18">
        <f t="shared" si="0"/>
        <v>45677</v>
      </c>
      <c r="B31" s="6" t="s">
        <v>39</v>
      </c>
      <c r="C31" s="92">
        <v>51956.060799999992</v>
      </c>
      <c r="D31" s="92">
        <v>877.94600000000003</v>
      </c>
      <c r="E31" s="92">
        <v>1759.48</v>
      </c>
      <c r="AF31" t="s">
        <v>21</v>
      </c>
      <c r="AG31" t="s">
        <v>14</v>
      </c>
      <c r="AH31" s="1">
        <v>0.4</v>
      </c>
      <c r="AI31" t="s">
        <v>13</v>
      </c>
      <c r="AJ31" s="27">
        <v>45861</v>
      </c>
    </row>
    <row r="32" spans="1:36">
      <c r="A32" s="18">
        <f t="shared" si="0"/>
        <v>45979</v>
      </c>
      <c r="B32" s="6" t="s">
        <v>41</v>
      </c>
      <c r="C32" s="92">
        <v>14328.48</v>
      </c>
      <c r="D32" s="92">
        <v>716.16660000000002</v>
      </c>
      <c r="E32" s="92">
        <v>1432.848</v>
      </c>
      <c r="AF32" t="s">
        <v>30</v>
      </c>
      <c r="AG32" t="s">
        <v>28</v>
      </c>
      <c r="AH32" s="1">
        <v>0.2</v>
      </c>
      <c r="AI32" t="s">
        <v>13</v>
      </c>
      <c r="AJ32" s="27">
        <v>45748</v>
      </c>
    </row>
    <row r="33" spans="1:36">
      <c r="A33" s="18">
        <f t="shared" si="0"/>
        <v>45737</v>
      </c>
      <c r="B33" s="6" t="s">
        <v>56</v>
      </c>
      <c r="C33" s="92">
        <v>31329.4</v>
      </c>
      <c r="D33" s="92">
        <v>1066.8751999999999</v>
      </c>
      <c r="E33" s="92">
        <v>2145.08</v>
      </c>
      <c r="AF33" t="s">
        <v>32</v>
      </c>
      <c r="AG33" t="s">
        <v>28</v>
      </c>
      <c r="AH33" s="1">
        <v>0.2</v>
      </c>
      <c r="AI33" t="s">
        <v>13</v>
      </c>
      <c r="AJ33" s="27">
        <v>45809</v>
      </c>
    </row>
    <row r="34" spans="1:36">
      <c r="A34" s="18">
        <f t="shared" si="0"/>
        <v>45639</v>
      </c>
      <c r="B34" s="6" t="s">
        <v>57</v>
      </c>
      <c r="C34" s="92">
        <v>27327</v>
      </c>
      <c r="D34" s="92">
        <v>2236.0626783999996</v>
      </c>
      <c r="E34" s="92">
        <v>4486.4865599999994</v>
      </c>
      <c r="AF34" t="s">
        <v>89</v>
      </c>
      <c r="AG34" t="s">
        <v>28</v>
      </c>
      <c r="AH34" s="1">
        <v>0.2</v>
      </c>
      <c r="AI34" t="s">
        <v>13</v>
      </c>
      <c r="AJ34" s="27">
        <v>45870</v>
      </c>
    </row>
    <row r="35" spans="1:36">
      <c r="A35" s="18">
        <f t="shared" si="0"/>
        <v>45762</v>
      </c>
      <c r="B35" s="6" t="s">
        <v>58</v>
      </c>
      <c r="C35" s="92">
        <v>57596.051679999997</v>
      </c>
      <c r="D35" s="92">
        <v>667.86266879999994</v>
      </c>
      <c r="E35" s="92">
        <v>1339.9003200000002</v>
      </c>
      <c r="AF35" t="s">
        <v>90</v>
      </c>
      <c r="AG35" t="s">
        <v>28</v>
      </c>
      <c r="AH35" s="1">
        <v>0.2</v>
      </c>
      <c r="AI35" t="s">
        <v>31</v>
      </c>
      <c r="AJ35" s="27">
        <v>45870</v>
      </c>
    </row>
    <row r="36" spans="1:36">
      <c r="A36" s="18">
        <f>_xlfn.XLOOKUP(B36,$AF$3:$AF$71,$AJ$3:$AJ$71," ")</f>
        <v>45536</v>
      </c>
      <c r="B36" s="6" t="s">
        <v>45</v>
      </c>
      <c r="C36" s="92">
        <v>427900</v>
      </c>
      <c r="D36" s="92">
        <v>11476.959031999999</v>
      </c>
      <c r="E36" s="92">
        <v>46018.28</v>
      </c>
      <c r="AF36" t="s">
        <v>91</v>
      </c>
      <c r="AG36" t="s">
        <v>28</v>
      </c>
      <c r="AH36" s="1">
        <v>0.2</v>
      </c>
      <c r="AI36" t="s">
        <v>13</v>
      </c>
      <c r="AJ36" s="27">
        <v>45894</v>
      </c>
    </row>
    <row r="37" spans="1:36">
      <c r="A37" s="18">
        <f t="shared" ref="A37:A44" si="1">_xlfn.XLOOKUP(B37,$AF$3:$AF$71,$AJ$3:$AJ$71," ")</f>
        <v>45852</v>
      </c>
      <c r="B37" s="6" t="s">
        <v>47</v>
      </c>
      <c r="C37" s="92">
        <v>23287.65</v>
      </c>
      <c r="D37" s="92">
        <v>629.25964359999989</v>
      </c>
      <c r="E37" s="92">
        <v>1802.21</v>
      </c>
      <c r="AF37" t="s">
        <v>54</v>
      </c>
      <c r="AG37" t="s">
        <v>22</v>
      </c>
      <c r="AH37" s="1">
        <v>0.05</v>
      </c>
      <c r="AI37" t="s">
        <v>31</v>
      </c>
      <c r="AJ37" s="27">
        <v>45595</v>
      </c>
    </row>
    <row r="38" spans="1:36">
      <c r="A38" s="18" t="str">
        <f t="shared" si="1"/>
        <v xml:space="preserve"> </v>
      </c>
      <c r="B38" s="5" t="s">
        <v>22</v>
      </c>
      <c r="C38" s="92">
        <v>310493.62999999989</v>
      </c>
      <c r="D38" s="92">
        <v>14181.925355199997</v>
      </c>
      <c r="E38" s="92">
        <v>14397.786799999998</v>
      </c>
      <c r="AF38" t="s">
        <v>53</v>
      </c>
      <c r="AG38" t="s">
        <v>22</v>
      </c>
      <c r="AH38" s="1">
        <v>0.05</v>
      </c>
      <c r="AI38" t="s">
        <v>31</v>
      </c>
      <c r="AJ38" s="27">
        <v>45719</v>
      </c>
    </row>
    <row r="39" spans="1:36">
      <c r="A39" s="18">
        <f t="shared" si="1"/>
        <v>45552</v>
      </c>
      <c r="B39" s="6" t="s">
        <v>49</v>
      </c>
      <c r="C39" s="92">
        <v>159449.34999999998</v>
      </c>
      <c r="D39" s="92">
        <v>3150.0117839999994</v>
      </c>
      <c r="E39" s="92">
        <v>3157.59</v>
      </c>
      <c r="AF39" t="s">
        <v>24</v>
      </c>
      <c r="AG39" t="s">
        <v>22</v>
      </c>
      <c r="AH39" s="1">
        <v>7.0000000000000007E-2</v>
      </c>
      <c r="AI39" t="s">
        <v>13</v>
      </c>
      <c r="AJ39" s="27">
        <v>45733</v>
      </c>
    </row>
    <row r="40" spans="1:36">
      <c r="A40" s="18">
        <f t="shared" si="1"/>
        <v>45588</v>
      </c>
      <c r="B40" s="6" t="s">
        <v>50</v>
      </c>
      <c r="C40" s="92">
        <v>57230.37</v>
      </c>
      <c r="D40" s="92">
        <v>4691.2040239999997</v>
      </c>
      <c r="E40" s="92">
        <v>4702.49</v>
      </c>
      <c r="AF40" t="s">
        <v>26</v>
      </c>
      <c r="AG40" t="s">
        <v>22</v>
      </c>
      <c r="AH40" s="1">
        <v>7.0000000000000007E-2</v>
      </c>
      <c r="AI40" t="s">
        <v>13</v>
      </c>
      <c r="AJ40" s="27">
        <v>45733</v>
      </c>
    </row>
    <row r="41" spans="1:36">
      <c r="A41" s="18">
        <f t="shared" si="1"/>
        <v>45552</v>
      </c>
      <c r="B41" s="6" t="s">
        <v>51</v>
      </c>
      <c r="C41" s="92">
        <v>47166.522799999992</v>
      </c>
      <c r="D41" s="92">
        <v>1597.842232</v>
      </c>
      <c r="E41" s="92">
        <v>1602.2932000000001</v>
      </c>
      <c r="AF41" t="s">
        <v>29</v>
      </c>
      <c r="AG41" t="s">
        <v>22</v>
      </c>
      <c r="AH41" s="1">
        <v>7.0000000000000007E-2</v>
      </c>
      <c r="AI41" t="s">
        <v>13</v>
      </c>
      <c r="AJ41" s="27">
        <v>45733</v>
      </c>
    </row>
    <row r="42" spans="1:36">
      <c r="A42" s="18">
        <f t="shared" si="1"/>
        <v>45845</v>
      </c>
      <c r="B42" s="6" t="s">
        <v>52</v>
      </c>
      <c r="C42" s="92">
        <v>9793.2199999999993</v>
      </c>
      <c r="D42" s="92">
        <v>1248.4764479999999</v>
      </c>
      <c r="E42" s="92">
        <v>1251.48</v>
      </c>
      <c r="AF42" t="s">
        <v>27</v>
      </c>
      <c r="AG42" t="s">
        <v>22</v>
      </c>
      <c r="AH42" s="1">
        <v>7.0000000000000007E-2</v>
      </c>
      <c r="AI42" t="s">
        <v>13</v>
      </c>
      <c r="AJ42" s="27">
        <v>45810</v>
      </c>
    </row>
    <row r="43" spans="1:36">
      <c r="A43" s="18">
        <f t="shared" si="1"/>
        <v>45719</v>
      </c>
      <c r="B43" s="6" t="s">
        <v>53</v>
      </c>
      <c r="C43" s="92">
        <v>25312.523999999998</v>
      </c>
      <c r="D43" s="92">
        <v>2896.2717715999993</v>
      </c>
      <c r="E43" s="92">
        <v>3051.8404</v>
      </c>
      <c r="AF43" t="s">
        <v>49</v>
      </c>
      <c r="AG43" t="s">
        <v>22</v>
      </c>
      <c r="AH43" s="8">
        <v>0</v>
      </c>
      <c r="AI43" t="s">
        <v>31</v>
      </c>
      <c r="AJ43" s="27">
        <v>45552</v>
      </c>
    </row>
    <row r="44" spans="1:36">
      <c r="A44" s="18">
        <f t="shared" si="1"/>
        <v>45595</v>
      </c>
      <c r="B44" s="6" t="s">
        <v>54</v>
      </c>
      <c r="C44" s="92">
        <v>11541.6432</v>
      </c>
      <c r="D44" s="92">
        <v>598.11909560000004</v>
      </c>
      <c r="E44" s="92">
        <v>632.09319999999991</v>
      </c>
      <c r="AF44" t="s">
        <v>62</v>
      </c>
      <c r="AG44" t="s">
        <v>22</v>
      </c>
      <c r="AH44" s="8">
        <v>0</v>
      </c>
      <c r="AI44" t="s">
        <v>31</v>
      </c>
      <c r="AJ44" s="27">
        <v>45536</v>
      </c>
    </row>
    <row r="45" spans="1:36">
      <c r="A45" s="18" t="str">
        <f>_xlfn.XLOOKUP(B45,$AF$5:$AF$71,$AJ$5:$AJ$71," ")</f>
        <v xml:space="preserve"> </v>
      </c>
      <c r="B45" s="4" t="s">
        <v>55</v>
      </c>
      <c r="C45" s="92">
        <v>1886666.2515199997</v>
      </c>
      <c r="D45" s="92">
        <v>112081.29338471999</v>
      </c>
      <c r="E45" s="92">
        <v>201982.71799999996</v>
      </c>
      <c r="AF45" t="s">
        <v>51</v>
      </c>
      <c r="AG45" t="s">
        <v>22</v>
      </c>
      <c r="AH45" s="8">
        <v>0</v>
      </c>
      <c r="AI45" t="s">
        <v>31</v>
      </c>
      <c r="AJ45" s="27">
        <v>45552</v>
      </c>
    </row>
    <row r="46" spans="1:36">
      <c r="A46" s="18" t="str">
        <f>_xlfn.XLOOKUP(B46,$AF$5:$AF$71,$AJ$5:$AJ$71," ")</f>
        <v xml:space="preserve"> </v>
      </c>
      <c r="AF46" t="s">
        <v>60</v>
      </c>
      <c r="AG46" t="s">
        <v>22</v>
      </c>
      <c r="AH46" s="8">
        <v>0</v>
      </c>
      <c r="AI46" t="s">
        <v>31</v>
      </c>
      <c r="AJ46" s="27">
        <v>45635</v>
      </c>
    </row>
    <row r="47" spans="1:36">
      <c r="AF47" t="s">
        <v>61</v>
      </c>
      <c r="AG47" t="s">
        <v>22</v>
      </c>
      <c r="AH47" s="8">
        <v>0</v>
      </c>
      <c r="AI47" t="s">
        <v>31</v>
      </c>
      <c r="AJ47" s="27">
        <v>45824</v>
      </c>
    </row>
    <row r="48" spans="1:36">
      <c r="AF48" t="s">
        <v>52</v>
      </c>
      <c r="AG48" t="s">
        <v>22</v>
      </c>
      <c r="AH48" s="8">
        <v>0</v>
      </c>
      <c r="AI48" t="s">
        <v>31</v>
      </c>
      <c r="AJ48" s="27">
        <v>45845</v>
      </c>
    </row>
    <row r="49" spans="32:36">
      <c r="AF49" s="28" t="s">
        <v>15</v>
      </c>
      <c r="AG49" t="s">
        <v>14</v>
      </c>
      <c r="AH49" s="1">
        <v>0.4</v>
      </c>
      <c r="AI49" t="s">
        <v>13</v>
      </c>
      <c r="AJ49" s="27">
        <v>45917</v>
      </c>
    </row>
    <row r="50" spans="32:36">
      <c r="AF50" s="28" t="s">
        <v>92</v>
      </c>
      <c r="AG50" t="s">
        <v>14</v>
      </c>
      <c r="AH50" s="1">
        <v>0.4</v>
      </c>
      <c r="AI50" t="s">
        <v>13</v>
      </c>
      <c r="AJ50" s="27">
        <v>45922</v>
      </c>
    </row>
    <row r="51" spans="32:36">
      <c r="AF51" s="28" t="s">
        <v>20</v>
      </c>
      <c r="AG51" t="s">
        <v>14</v>
      </c>
      <c r="AH51" s="1">
        <v>0.4</v>
      </c>
      <c r="AI51" t="s">
        <v>13</v>
      </c>
      <c r="AJ51" s="27">
        <v>45931</v>
      </c>
    </row>
    <row r="52" spans="32:36">
      <c r="AF52" t="s">
        <v>93</v>
      </c>
      <c r="AG52" t="s">
        <v>28</v>
      </c>
      <c r="AH52" s="1">
        <v>0.2</v>
      </c>
      <c r="AI52" t="s">
        <v>13</v>
      </c>
      <c r="AJ52" s="27">
        <v>45870</v>
      </c>
    </row>
    <row r="53" spans="32:36">
      <c r="AF53" t="s">
        <v>94</v>
      </c>
      <c r="AG53" t="s">
        <v>28</v>
      </c>
      <c r="AH53" s="1">
        <v>0.2</v>
      </c>
      <c r="AI53" t="s">
        <v>13</v>
      </c>
      <c r="AJ53" s="27">
        <v>45902</v>
      </c>
    </row>
    <row r="54" spans="32:36">
      <c r="AF54" t="s">
        <v>95</v>
      </c>
      <c r="AG54" t="s">
        <v>96</v>
      </c>
      <c r="AH54" s="1">
        <v>0.15</v>
      </c>
      <c r="AI54" t="s">
        <v>13</v>
      </c>
      <c r="AJ54" s="27">
        <v>45919</v>
      </c>
    </row>
    <row r="55" spans="32:36">
      <c r="AF55" t="s">
        <v>97</v>
      </c>
      <c r="AG55" t="s">
        <v>96</v>
      </c>
      <c r="AH55" s="1">
        <v>0.15</v>
      </c>
      <c r="AI55" t="s">
        <v>13</v>
      </c>
      <c r="AJ55" s="27">
        <v>45923</v>
      </c>
    </row>
    <row r="56" spans="32:36">
      <c r="AF56" t="s">
        <v>98</v>
      </c>
      <c r="AG56" t="s">
        <v>96</v>
      </c>
      <c r="AH56" s="1">
        <v>0.15</v>
      </c>
      <c r="AI56" t="s">
        <v>13</v>
      </c>
      <c r="AJ56" s="27">
        <v>45924</v>
      </c>
    </row>
    <row r="57" spans="32:36">
      <c r="AF57" t="s">
        <v>99</v>
      </c>
      <c r="AG57" t="s">
        <v>96</v>
      </c>
      <c r="AH57" s="1">
        <v>0.15</v>
      </c>
      <c r="AI57" t="s">
        <v>13</v>
      </c>
      <c r="AJ57" s="27">
        <v>45924</v>
      </c>
    </row>
    <row r="58" spans="32:36">
      <c r="AF58" t="s">
        <v>100</v>
      </c>
      <c r="AG58" t="s">
        <v>14</v>
      </c>
      <c r="AH58" s="1">
        <v>0.5</v>
      </c>
      <c r="AI58" s="28" t="s">
        <v>31</v>
      </c>
      <c r="AJ58" s="27">
        <v>45664</v>
      </c>
    </row>
    <row r="59" spans="32:36">
      <c r="AF59" t="s">
        <v>101</v>
      </c>
      <c r="AG59" t="s">
        <v>14</v>
      </c>
      <c r="AH59" s="1">
        <v>0.5</v>
      </c>
      <c r="AI59" s="28" t="s">
        <v>31</v>
      </c>
      <c r="AJ59" s="27">
        <v>45664</v>
      </c>
    </row>
    <row r="60" spans="32:36">
      <c r="AF60" t="s">
        <v>41</v>
      </c>
      <c r="AG60" t="s">
        <v>14</v>
      </c>
      <c r="AH60" s="1">
        <v>0.5</v>
      </c>
      <c r="AI60" s="28" t="s">
        <v>31</v>
      </c>
      <c r="AJ60" s="27">
        <v>45979</v>
      </c>
    </row>
    <row r="61" spans="32:36">
      <c r="AF61" t="s">
        <v>102</v>
      </c>
      <c r="AG61" t="s">
        <v>22</v>
      </c>
      <c r="AH61" s="1">
        <v>7.0000000000000007E-2</v>
      </c>
      <c r="AI61" t="s">
        <v>13</v>
      </c>
      <c r="AJ61" s="27">
        <v>46034</v>
      </c>
    </row>
    <row r="62" spans="32:36">
      <c r="AF62" t="s">
        <v>103</v>
      </c>
      <c r="AG62" t="s">
        <v>22</v>
      </c>
      <c r="AH62" s="1">
        <v>7.0000000000000007E-2</v>
      </c>
      <c r="AI62" t="s">
        <v>13</v>
      </c>
      <c r="AJ62" s="27">
        <v>45978</v>
      </c>
    </row>
    <row r="63" spans="32:36">
      <c r="AF63" t="s">
        <v>104</v>
      </c>
      <c r="AG63" t="s">
        <v>14</v>
      </c>
      <c r="AH63" s="1">
        <v>0.4</v>
      </c>
      <c r="AI63" t="s">
        <v>13</v>
      </c>
      <c r="AJ63" s="27">
        <v>46001</v>
      </c>
    </row>
    <row r="64" spans="32:36">
      <c r="AF64" t="s">
        <v>105</v>
      </c>
      <c r="AG64" t="s">
        <v>14</v>
      </c>
      <c r="AH64" s="1">
        <v>0.4</v>
      </c>
      <c r="AI64" t="s">
        <v>13</v>
      </c>
      <c r="AJ64" s="27">
        <v>46001</v>
      </c>
    </row>
    <row r="65" spans="32:36">
      <c r="AF65" t="s">
        <v>106</v>
      </c>
      <c r="AG65" t="s">
        <v>14</v>
      </c>
      <c r="AH65" s="1">
        <v>0.4</v>
      </c>
      <c r="AI65" t="s">
        <v>13</v>
      </c>
      <c r="AJ65" s="27">
        <v>45980</v>
      </c>
    </row>
    <row r="66" spans="32:36">
      <c r="AF66" s="28" t="s">
        <v>63</v>
      </c>
      <c r="AG66" t="s">
        <v>22</v>
      </c>
      <c r="AH66" s="1">
        <v>0</v>
      </c>
      <c r="AI66" s="28" t="s">
        <v>31</v>
      </c>
      <c r="AJ66" s="27"/>
    </row>
    <row r="67" spans="32:36">
      <c r="AF67" t="s">
        <v>50</v>
      </c>
      <c r="AG67" t="s">
        <v>22</v>
      </c>
      <c r="AI67" s="28" t="s">
        <v>31</v>
      </c>
      <c r="AJ67" s="18">
        <v>45588</v>
      </c>
    </row>
    <row r="68" spans="32:36">
      <c r="AF68" t="s">
        <v>212</v>
      </c>
      <c r="AG68" t="s">
        <v>14</v>
      </c>
      <c r="AH68" s="1">
        <v>0.5</v>
      </c>
      <c r="AI68" s="28" t="s">
        <v>31</v>
      </c>
      <c r="AJ68" s="18">
        <v>46043</v>
      </c>
    </row>
    <row r="69" spans="32:36">
      <c r="AF69" t="s">
        <v>213</v>
      </c>
      <c r="AG69" t="s">
        <v>14</v>
      </c>
      <c r="AH69" s="1">
        <v>0.5</v>
      </c>
      <c r="AI69" t="s">
        <v>31</v>
      </c>
      <c r="AJ69" s="18">
        <v>46041</v>
      </c>
    </row>
    <row r="70" spans="32:36">
      <c r="AF70" t="s">
        <v>211</v>
      </c>
      <c r="AG70" t="s">
        <v>14</v>
      </c>
      <c r="AH70" s="1">
        <v>0.4</v>
      </c>
      <c r="AI70" t="s">
        <v>13</v>
      </c>
    </row>
    <row r="71" spans="32:36">
      <c r="AF71" t="s">
        <v>214</v>
      </c>
      <c r="AG71" t="s">
        <v>22</v>
      </c>
      <c r="AH71" s="1">
        <v>0.05</v>
      </c>
      <c r="AI71" t="s">
        <v>31</v>
      </c>
      <c r="AJ71" s="18">
        <v>46056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F3CBE-0B64-4A11-A684-8B8734BFD8EC}">
  <dimension ref="A1:AJ137"/>
  <sheetViews>
    <sheetView workbookViewId="0">
      <selection activeCell="G23" sqref="G23"/>
    </sheetView>
  </sheetViews>
  <sheetFormatPr defaultColWidth="11.42578125" defaultRowHeight="14.45"/>
  <cols>
    <col min="1" max="1" width="18.7109375" bestFit="1" customWidth="1"/>
    <col min="2" max="2" width="23.85546875" bestFit="1" customWidth="1"/>
    <col min="3" max="3" width="28.5703125" bestFit="1" customWidth="1"/>
    <col min="4" max="4" width="27.85546875" bestFit="1" customWidth="1"/>
    <col min="5" max="8" width="9.28515625" bestFit="1" customWidth="1"/>
    <col min="9" max="9" width="8.28515625" bestFit="1" customWidth="1"/>
    <col min="10" max="10" width="9.28515625" bestFit="1" customWidth="1"/>
    <col min="11" max="11" width="18.7109375" bestFit="1" customWidth="1"/>
    <col min="12" max="12" width="23.85546875" bestFit="1" customWidth="1"/>
    <col min="13" max="13" width="28.5703125" bestFit="1" customWidth="1"/>
    <col min="14" max="14" width="27.85546875" bestFit="1" customWidth="1"/>
    <col min="32" max="32" width="15" bestFit="1" customWidth="1"/>
    <col min="33" max="33" width="15.42578125" bestFit="1" customWidth="1"/>
    <col min="34" max="34" width="16.42578125" bestFit="1" customWidth="1"/>
    <col min="35" max="35" width="13.42578125" bestFit="1" customWidth="1"/>
    <col min="36" max="36" width="11.42578125" bestFit="1" customWidth="1"/>
  </cols>
  <sheetData>
    <row r="1" spans="1:36">
      <c r="A1" s="3" t="s">
        <v>0</v>
      </c>
      <c r="B1" t="s">
        <v>1</v>
      </c>
      <c r="K1" s="3" t="s">
        <v>0</v>
      </c>
      <c r="L1" t="s">
        <v>1</v>
      </c>
    </row>
    <row r="2" spans="1:36">
      <c r="A2" s="3" t="s">
        <v>2</v>
      </c>
      <c r="B2" s="4">
        <v>2026</v>
      </c>
      <c r="C2" s="9" t="s">
        <v>3</v>
      </c>
      <c r="D2" s="9" t="s">
        <v>215</v>
      </c>
      <c r="K2" s="3" t="s">
        <v>2</v>
      </c>
      <c r="L2" s="4">
        <v>2026</v>
      </c>
      <c r="M2" s="9" t="s">
        <v>5</v>
      </c>
      <c r="N2" s="9" t="s">
        <v>216</v>
      </c>
    </row>
    <row r="3" spans="1:36">
      <c r="A3" s="3" t="s">
        <v>7</v>
      </c>
      <c r="B3" s="4">
        <v>1</v>
      </c>
      <c r="K3" s="3" t="s">
        <v>7</v>
      </c>
      <c r="L3" s="4">
        <v>1</v>
      </c>
    </row>
    <row r="4" spans="1:36">
      <c r="AF4" t="s">
        <v>76</v>
      </c>
      <c r="AG4" t="s">
        <v>77</v>
      </c>
      <c r="AH4" t="s">
        <v>78</v>
      </c>
      <c r="AI4" t="s">
        <v>79</v>
      </c>
      <c r="AJ4" t="s">
        <v>80</v>
      </c>
    </row>
    <row r="5" spans="1:36">
      <c r="A5" s="3" t="s">
        <v>8</v>
      </c>
      <c r="B5" t="s">
        <v>81</v>
      </c>
      <c r="C5" t="s">
        <v>83</v>
      </c>
      <c r="D5" t="s">
        <v>82</v>
      </c>
      <c r="K5" s="3" t="s">
        <v>8</v>
      </c>
      <c r="L5" t="s">
        <v>81</v>
      </c>
      <c r="M5" t="s">
        <v>83</v>
      </c>
      <c r="N5" t="s">
        <v>82</v>
      </c>
      <c r="AF5" t="s">
        <v>34</v>
      </c>
      <c r="AG5" t="s">
        <v>14</v>
      </c>
      <c r="AH5" s="1">
        <v>0.5</v>
      </c>
      <c r="AI5" t="s">
        <v>31</v>
      </c>
      <c r="AJ5" s="27">
        <v>45536</v>
      </c>
    </row>
    <row r="6" spans="1:36">
      <c r="A6" s="4" t="s">
        <v>13</v>
      </c>
      <c r="B6" s="92">
        <v>369563.97799999994</v>
      </c>
      <c r="C6" s="92">
        <v>47523.209059519999</v>
      </c>
      <c r="D6" s="92">
        <v>55913.721599999997</v>
      </c>
      <c r="K6" s="4" t="s">
        <v>13</v>
      </c>
      <c r="L6" s="92">
        <v>369563.97799999994</v>
      </c>
      <c r="M6" s="92">
        <v>47523.209059519999</v>
      </c>
      <c r="N6" s="92">
        <v>55913.721599999997</v>
      </c>
      <c r="AF6" t="s">
        <v>45</v>
      </c>
      <c r="AG6" t="s">
        <v>14</v>
      </c>
      <c r="AH6" s="1">
        <v>0.75</v>
      </c>
      <c r="AI6" t="s">
        <v>31</v>
      </c>
      <c r="AJ6" s="27">
        <v>45536</v>
      </c>
    </row>
    <row r="7" spans="1:36">
      <c r="A7" s="5" t="s">
        <v>14</v>
      </c>
      <c r="B7" s="92">
        <v>143862.59319999997</v>
      </c>
      <c r="C7" s="92">
        <v>6797.125606399999</v>
      </c>
      <c r="D7" s="92">
        <v>12074.846399999999</v>
      </c>
      <c r="K7" s="5" t="s">
        <v>14</v>
      </c>
      <c r="L7" s="92">
        <v>143862.59319999997</v>
      </c>
      <c r="M7" s="92">
        <v>6797.125606399999</v>
      </c>
      <c r="N7" s="92">
        <v>12074.846399999999</v>
      </c>
      <c r="AF7" t="s">
        <v>43</v>
      </c>
      <c r="AG7" t="s">
        <v>14</v>
      </c>
      <c r="AH7" s="1">
        <v>0.5</v>
      </c>
      <c r="AI7" t="s">
        <v>13</v>
      </c>
      <c r="AJ7" s="27">
        <v>45624</v>
      </c>
    </row>
    <row r="8" spans="1:36">
      <c r="A8" s="6" t="s">
        <v>15</v>
      </c>
      <c r="B8" s="92">
        <v>17732.260000000002</v>
      </c>
      <c r="C8" s="92">
        <v>676.85359679999988</v>
      </c>
      <c r="D8" s="92">
        <v>1129.4232</v>
      </c>
      <c r="K8" s="6" t="s">
        <v>15</v>
      </c>
      <c r="L8" s="92">
        <v>17732.260000000002</v>
      </c>
      <c r="M8" s="92">
        <v>676.85359679999988</v>
      </c>
      <c r="N8" s="92">
        <v>1129.4232</v>
      </c>
      <c r="AF8" t="s">
        <v>36</v>
      </c>
      <c r="AG8" t="s">
        <v>14</v>
      </c>
      <c r="AH8" s="1">
        <v>0.5</v>
      </c>
      <c r="AI8" t="s">
        <v>31</v>
      </c>
      <c r="AJ8" s="27">
        <v>45639</v>
      </c>
    </row>
    <row r="9" spans="1:36">
      <c r="A9" s="6" t="s">
        <v>211</v>
      </c>
      <c r="B9" s="92">
        <v>15188.7988</v>
      </c>
      <c r="C9" s="92">
        <v>356.83084799999995</v>
      </c>
      <c r="D9" s="92">
        <v>598.13599999999997</v>
      </c>
      <c r="K9" s="6" t="s">
        <v>211</v>
      </c>
      <c r="L9" s="92">
        <v>15188.7988</v>
      </c>
      <c r="M9" s="92">
        <v>356.83084799999995</v>
      </c>
      <c r="N9" s="92">
        <v>598.13599999999997</v>
      </c>
      <c r="AF9" t="s">
        <v>57</v>
      </c>
      <c r="AG9" t="s">
        <v>14</v>
      </c>
      <c r="AH9" s="1">
        <v>0.5</v>
      </c>
      <c r="AI9" t="s">
        <v>31</v>
      </c>
      <c r="AJ9" s="27">
        <v>45639</v>
      </c>
    </row>
    <row r="10" spans="1:36">
      <c r="A10" s="6" t="s">
        <v>16</v>
      </c>
      <c r="B10" s="92">
        <v>57506.524399999995</v>
      </c>
      <c r="C10" s="92">
        <v>2270.9923199999998</v>
      </c>
      <c r="D10" s="92">
        <v>3784.9872</v>
      </c>
      <c r="K10" s="6" t="s">
        <v>16</v>
      </c>
      <c r="L10" s="92">
        <v>57506.524399999995</v>
      </c>
      <c r="M10" s="92">
        <v>2270.9923199999998</v>
      </c>
      <c r="N10" s="92">
        <v>3784.9872</v>
      </c>
      <c r="AF10" t="s">
        <v>86</v>
      </c>
      <c r="AG10" t="s">
        <v>14</v>
      </c>
      <c r="AH10" s="1">
        <v>0.5</v>
      </c>
      <c r="AI10" t="s">
        <v>31</v>
      </c>
      <c r="AJ10" s="27">
        <v>45639</v>
      </c>
    </row>
    <row r="11" spans="1:36">
      <c r="A11" s="6" t="s">
        <v>18</v>
      </c>
      <c r="B11" s="92">
        <v>8701</v>
      </c>
      <c r="C11" s="92">
        <v>557.2593599999999</v>
      </c>
      <c r="D11" s="92">
        <v>931</v>
      </c>
      <c r="K11" s="6" t="s">
        <v>18</v>
      </c>
      <c r="L11" s="92">
        <v>8701</v>
      </c>
      <c r="M11" s="92">
        <v>557.2593599999999</v>
      </c>
      <c r="N11" s="92">
        <v>931</v>
      </c>
      <c r="AF11" t="s">
        <v>35</v>
      </c>
      <c r="AG11" t="s">
        <v>14</v>
      </c>
      <c r="AH11" s="1">
        <v>0.5</v>
      </c>
      <c r="AI11" t="s">
        <v>31</v>
      </c>
      <c r="AJ11" s="27">
        <v>45665</v>
      </c>
    </row>
    <row r="12" spans="1:36">
      <c r="A12" s="6" t="s">
        <v>21</v>
      </c>
      <c r="B12" s="92">
        <v>12451.21</v>
      </c>
      <c r="C12" s="92">
        <v>725.96948159999988</v>
      </c>
      <c r="D12" s="92">
        <v>1212.8600000000001</v>
      </c>
      <c r="K12" s="6" t="s">
        <v>21</v>
      </c>
      <c r="L12" s="92">
        <v>12451.21</v>
      </c>
      <c r="M12" s="92">
        <v>725.96948159999988</v>
      </c>
      <c r="N12" s="92">
        <v>1212.8600000000001</v>
      </c>
      <c r="AF12" t="s">
        <v>44</v>
      </c>
      <c r="AG12" t="s">
        <v>14</v>
      </c>
      <c r="AH12" s="1">
        <v>0.5</v>
      </c>
      <c r="AI12" t="s">
        <v>31</v>
      </c>
      <c r="AJ12" s="27">
        <v>45677</v>
      </c>
    </row>
    <row r="13" spans="1:36">
      <c r="A13" s="6" t="s">
        <v>43</v>
      </c>
      <c r="B13" s="92">
        <v>32282.799999999999</v>
      </c>
      <c r="C13" s="92">
        <v>2209.2199999999998</v>
      </c>
      <c r="D13" s="92">
        <v>4418.4399999999996</v>
      </c>
      <c r="K13" s="6" t="s">
        <v>43</v>
      </c>
      <c r="L13" s="92">
        <v>32282.799999999999</v>
      </c>
      <c r="M13" s="92">
        <v>2209.2199999999998</v>
      </c>
      <c r="N13" s="92">
        <v>4418.4399999999996</v>
      </c>
      <c r="AF13" t="s">
        <v>39</v>
      </c>
      <c r="AG13" t="s">
        <v>14</v>
      </c>
      <c r="AH13" s="1">
        <v>0.5</v>
      </c>
      <c r="AI13" t="s">
        <v>31</v>
      </c>
      <c r="AJ13" s="27">
        <v>45677</v>
      </c>
    </row>
    <row r="14" spans="1:36">
      <c r="A14" s="5" t="s">
        <v>22</v>
      </c>
      <c r="B14" s="92">
        <v>225701.38479999997</v>
      </c>
      <c r="C14" s="92">
        <v>40726.083453119994</v>
      </c>
      <c r="D14" s="92">
        <v>43838.875200000002</v>
      </c>
      <c r="K14" s="5" t="s">
        <v>22</v>
      </c>
      <c r="L14" s="92">
        <v>225701.38479999997</v>
      </c>
      <c r="M14" s="92">
        <v>40726.083453119994</v>
      </c>
      <c r="N14" s="92">
        <v>43838.875200000002</v>
      </c>
      <c r="AF14" t="s">
        <v>46</v>
      </c>
      <c r="AG14" t="s">
        <v>14</v>
      </c>
      <c r="AH14" s="1">
        <v>0.5</v>
      </c>
      <c r="AI14" t="s">
        <v>31</v>
      </c>
      <c r="AJ14" s="27">
        <v>45695</v>
      </c>
    </row>
    <row r="15" spans="1:36">
      <c r="A15" s="6" t="s">
        <v>24</v>
      </c>
      <c r="B15" s="92">
        <v>83567.308799999999</v>
      </c>
      <c r="C15" s="92">
        <v>19144.287708</v>
      </c>
      <c r="D15" s="92">
        <v>20631.264800000001</v>
      </c>
      <c r="K15" s="6" t="s">
        <v>24</v>
      </c>
      <c r="L15" s="92">
        <v>83567.308799999999</v>
      </c>
      <c r="M15" s="92">
        <v>19144.287708</v>
      </c>
      <c r="N15" s="92">
        <v>20631.264800000001</v>
      </c>
      <c r="AF15" t="s">
        <v>40</v>
      </c>
      <c r="AG15" t="s">
        <v>14</v>
      </c>
      <c r="AH15" s="1">
        <v>0.5</v>
      </c>
      <c r="AI15" t="s">
        <v>31</v>
      </c>
      <c r="AJ15" s="27">
        <v>45705</v>
      </c>
    </row>
    <row r="16" spans="1:36">
      <c r="A16" s="6" t="s">
        <v>26</v>
      </c>
      <c r="B16" s="92">
        <v>34898.750799999994</v>
      </c>
      <c r="C16" s="92">
        <v>5216.9041919999981</v>
      </c>
      <c r="D16" s="92">
        <v>5609.5743999999995</v>
      </c>
      <c r="K16" s="6" t="s">
        <v>26</v>
      </c>
      <c r="L16" s="92">
        <v>34898.750799999994</v>
      </c>
      <c r="M16" s="92">
        <v>5216.9041919999981</v>
      </c>
      <c r="N16" s="92">
        <v>5609.5743999999995</v>
      </c>
      <c r="AF16" t="s">
        <v>59</v>
      </c>
      <c r="AG16" t="s">
        <v>14</v>
      </c>
      <c r="AH16" s="1">
        <v>0.5</v>
      </c>
      <c r="AI16" t="s">
        <v>31</v>
      </c>
      <c r="AJ16" s="27">
        <v>45734</v>
      </c>
    </row>
    <row r="17" spans="1:36">
      <c r="A17" s="6" t="s">
        <v>27</v>
      </c>
      <c r="B17" s="92">
        <v>30014.802800000001</v>
      </c>
      <c r="C17" s="92">
        <v>4523.7320399999999</v>
      </c>
      <c r="D17" s="92">
        <v>4864.2280000000001</v>
      </c>
      <c r="K17" s="6" t="s">
        <v>27</v>
      </c>
      <c r="L17" s="92">
        <v>30014.802800000001</v>
      </c>
      <c r="M17" s="92">
        <v>4523.7320399999999</v>
      </c>
      <c r="N17" s="92">
        <v>4864.2280000000001</v>
      </c>
      <c r="AF17" t="s">
        <v>56</v>
      </c>
      <c r="AG17" t="s">
        <v>14</v>
      </c>
      <c r="AH17" s="1">
        <v>0.5</v>
      </c>
      <c r="AI17" t="s">
        <v>31</v>
      </c>
      <c r="AJ17" s="27">
        <v>45737</v>
      </c>
    </row>
    <row r="18" spans="1:36">
      <c r="A18" s="6" t="s">
        <v>102</v>
      </c>
      <c r="B18" s="92">
        <v>19244.214399999997</v>
      </c>
      <c r="C18" s="92">
        <v>3214.6082399999996</v>
      </c>
      <c r="D18" s="92">
        <v>3456.5679999999998</v>
      </c>
      <c r="K18" s="6" t="s">
        <v>102</v>
      </c>
      <c r="L18" s="92">
        <v>19244.214399999997</v>
      </c>
      <c r="M18" s="92">
        <v>3214.6082399999996</v>
      </c>
      <c r="N18" s="92">
        <v>3456.5679999999998</v>
      </c>
      <c r="AF18" t="s">
        <v>38</v>
      </c>
      <c r="AG18" t="s">
        <v>14</v>
      </c>
      <c r="AH18" s="1">
        <v>0.6</v>
      </c>
      <c r="AI18" t="s">
        <v>31</v>
      </c>
      <c r="AJ18" s="27">
        <v>45740</v>
      </c>
    </row>
    <row r="19" spans="1:36">
      <c r="A19" s="6" t="s">
        <v>103</v>
      </c>
      <c r="B19" s="92">
        <v>27259.42</v>
      </c>
      <c r="C19" s="92">
        <v>2473.0842719999996</v>
      </c>
      <c r="D19" s="92">
        <v>2659.2303999999999</v>
      </c>
      <c r="K19" s="6" t="s">
        <v>103</v>
      </c>
      <c r="L19" s="92">
        <v>27259.42</v>
      </c>
      <c r="M19" s="92">
        <v>2473.0842719999996</v>
      </c>
      <c r="N19" s="92">
        <v>2659.2303999999999</v>
      </c>
      <c r="AF19" t="s">
        <v>25</v>
      </c>
      <c r="AG19" t="s">
        <v>14</v>
      </c>
      <c r="AH19" s="1">
        <v>0.4</v>
      </c>
      <c r="AI19" t="s">
        <v>13</v>
      </c>
      <c r="AJ19" s="27">
        <v>45754</v>
      </c>
    </row>
    <row r="20" spans="1:36">
      <c r="A20" s="6" t="s">
        <v>29</v>
      </c>
      <c r="B20" s="92">
        <v>30716.887999999999</v>
      </c>
      <c r="C20" s="92">
        <v>6153.4670011199996</v>
      </c>
      <c r="D20" s="92">
        <v>6618.0096000000003</v>
      </c>
      <c r="K20" s="6" t="s">
        <v>29</v>
      </c>
      <c r="L20" s="92">
        <v>30716.887999999999</v>
      </c>
      <c r="M20" s="92">
        <v>6153.4670011199996</v>
      </c>
      <c r="N20" s="92">
        <v>6618.0096000000003</v>
      </c>
      <c r="AF20" t="s">
        <v>58</v>
      </c>
      <c r="AG20" t="s">
        <v>14</v>
      </c>
      <c r="AH20" s="1">
        <v>0.5</v>
      </c>
      <c r="AI20" t="s">
        <v>31</v>
      </c>
      <c r="AJ20" s="27">
        <v>45762</v>
      </c>
    </row>
    <row r="21" spans="1:36">
      <c r="A21" s="4" t="s">
        <v>31</v>
      </c>
      <c r="B21" s="92">
        <v>1517102.27352</v>
      </c>
      <c r="C21" s="92">
        <v>64558.084325199998</v>
      </c>
      <c r="D21" s="92">
        <v>146068.99639999997</v>
      </c>
      <c r="K21" s="4" t="s">
        <v>31</v>
      </c>
      <c r="L21" s="92">
        <v>1517102.27352</v>
      </c>
      <c r="M21" s="92">
        <v>64558.084325199998</v>
      </c>
      <c r="N21" s="92">
        <v>146068.99639999997</v>
      </c>
      <c r="AF21" t="s">
        <v>87</v>
      </c>
      <c r="AG21" t="s">
        <v>14</v>
      </c>
      <c r="AH21" s="1">
        <v>0.4</v>
      </c>
      <c r="AI21" t="s">
        <v>13</v>
      </c>
      <c r="AJ21" s="27">
        <v>45769</v>
      </c>
    </row>
    <row r="22" spans="1:36">
      <c r="A22" s="5" t="s">
        <v>14</v>
      </c>
      <c r="B22" s="92">
        <v>1206608.6435199999</v>
      </c>
      <c r="C22" s="92">
        <v>50376.158969999997</v>
      </c>
      <c r="D22" s="92">
        <v>131671.2096</v>
      </c>
      <c r="K22" s="5" t="s">
        <v>14</v>
      </c>
      <c r="L22" s="92">
        <v>1206608.6435199999</v>
      </c>
      <c r="M22" s="92">
        <v>50376.158969999997</v>
      </c>
      <c r="N22" s="92">
        <v>131671.2096</v>
      </c>
      <c r="AF22" t="s">
        <v>33</v>
      </c>
      <c r="AG22" t="s">
        <v>14</v>
      </c>
      <c r="AH22" s="1">
        <v>0.5</v>
      </c>
      <c r="AI22" t="s">
        <v>31</v>
      </c>
      <c r="AJ22" s="27">
        <v>45777</v>
      </c>
    </row>
    <row r="23" spans="1:36">
      <c r="A23" s="6" t="s">
        <v>42</v>
      </c>
      <c r="B23" s="92">
        <v>2595</v>
      </c>
      <c r="C23" s="92">
        <v>179.19389999999999</v>
      </c>
      <c r="D23" s="92">
        <v>359.25</v>
      </c>
      <c r="K23" s="6" t="s">
        <v>42</v>
      </c>
      <c r="L23" s="92">
        <v>2595</v>
      </c>
      <c r="M23" s="92">
        <v>179.19389999999999</v>
      </c>
      <c r="N23" s="92">
        <v>359.25</v>
      </c>
      <c r="AF23" t="s">
        <v>18</v>
      </c>
      <c r="AG23" t="s">
        <v>14</v>
      </c>
      <c r="AH23" s="1">
        <v>0.4</v>
      </c>
      <c r="AI23" t="s">
        <v>13</v>
      </c>
      <c r="AJ23" s="27">
        <v>45778</v>
      </c>
    </row>
    <row r="24" spans="1:36">
      <c r="A24" s="6" t="s">
        <v>44</v>
      </c>
      <c r="B24" s="92">
        <v>20426.55</v>
      </c>
      <c r="C24" s="92">
        <v>1118.7236039999998</v>
      </c>
      <c r="D24" s="92">
        <v>2242.83</v>
      </c>
      <c r="K24" s="6" t="s">
        <v>44</v>
      </c>
      <c r="L24" s="92">
        <v>20426.55</v>
      </c>
      <c r="M24" s="92">
        <v>1118.7236039999998</v>
      </c>
      <c r="N24" s="92">
        <v>2242.83</v>
      </c>
      <c r="AF24" t="s">
        <v>16</v>
      </c>
      <c r="AG24" t="s">
        <v>14</v>
      </c>
      <c r="AH24" s="1">
        <v>0.4</v>
      </c>
      <c r="AI24" t="s">
        <v>13</v>
      </c>
      <c r="AJ24" s="27">
        <v>45778</v>
      </c>
    </row>
    <row r="25" spans="1:36">
      <c r="A25" s="6" t="s">
        <v>33</v>
      </c>
      <c r="B25" s="92">
        <v>24378.889200000001</v>
      </c>
      <c r="C25" s="92">
        <v>1776.20244</v>
      </c>
      <c r="D25" s="92">
        <v>3555.4691999999995</v>
      </c>
      <c r="K25" s="6" t="s">
        <v>33</v>
      </c>
      <c r="L25" s="92">
        <v>24378.889200000001</v>
      </c>
      <c r="M25" s="92">
        <v>1776.20244</v>
      </c>
      <c r="N25" s="92">
        <v>3555.4691999999995</v>
      </c>
      <c r="AF25" t="s">
        <v>48</v>
      </c>
      <c r="AG25" t="s">
        <v>14</v>
      </c>
      <c r="AH25" s="1">
        <v>0.5</v>
      </c>
      <c r="AI25" t="s">
        <v>31</v>
      </c>
      <c r="AJ25" s="27">
        <v>45793</v>
      </c>
    </row>
    <row r="26" spans="1:36">
      <c r="A26" s="6" t="s">
        <v>212</v>
      </c>
      <c r="B26" s="92">
        <v>1047.7</v>
      </c>
      <c r="C26" s="92">
        <v>63.395206399999992</v>
      </c>
      <c r="D26" s="92">
        <v>127.28576000000001</v>
      </c>
      <c r="K26" s="6" t="s">
        <v>212</v>
      </c>
      <c r="L26" s="92">
        <v>1047.7</v>
      </c>
      <c r="M26" s="92">
        <v>63.395206399999992</v>
      </c>
      <c r="N26" s="92">
        <v>127.28576000000001</v>
      </c>
      <c r="AF26" t="s">
        <v>17</v>
      </c>
      <c r="AG26" t="s">
        <v>14</v>
      </c>
      <c r="AH26" s="1">
        <v>0.4</v>
      </c>
      <c r="AI26" t="s">
        <v>13</v>
      </c>
      <c r="AJ26" s="27">
        <v>45804</v>
      </c>
    </row>
    <row r="27" spans="1:36">
      <c r="A27" s="6" t="s">
        <v>35</v>
      </c>
      <c r="B27" s="92">
        <v>269972.33184</v>
      </c>
      <c r="C27" s="92">
        <v>15352.506086400001</v>
      </c>
      <c r="D27" s="92">
        <v>30779.079760000001</v>
      </c>
      <c r="K27" s="6" t="s">
        <v>35</v>
      </c>
      <c r="L27" s="92">
        <v>269972.33184</v>
      </c>
      <c r="M27" s="92">
        <v>15352.506086400001</v>
      </c>
      <c r="N27" s="92">
        <v>30779.079760000001</v>
      </c>
      <c r="AF27" t="s">
        <v>37</v>
      </c>
      <c r="AG27" t="s">
        <v>14</v>
      </c>
      <c r="AH27" s="1">
        <v>0.6</v>
      </c>
      <c r="AI27" t="s">
        <v>31</v>
      </c>
      <c r="AJ27" s="27">
        <v>45807</v>
      </c>
    </row>
    <row r="28" spans="1:36">
      <c r="A28" s="6" t="s">
        <v>37</v>
      </c>
      <c r="B28" s="92">
        <v>245853.53</v>
      </c>
      <c r="C28" s="92">
        <v>13871.432470399999</v>
      </c>
      <c r="D28" s="92">
        <v>34762.01</v>
      </c>
      <c r="K28" s="6" t="s">
        <v>37</v>
      </c>
      <c r="L28" s="92">
        <v>245853.53</v>
      </c>
      <c r="M28" s="92">
        <v>13871.432470399999</v>
      </c>
      <c r="N28" s="92">
        <v>34762.01</v>
      </c>
      <c r="AF28" t="s">
        <v>88</v>
      </c>
      <c r="AG28" t="s">
        <v>14</v>
      </c>
      <c r="AH28" s="1">
        <v>0.5</v>
      </c>
      <c r="AI28" t="s">
        <v>31</v>
      </c>
      <c r="AJ28" s="27">
        <v>45814</v>
      </c>
    </row>
    <row r="29" spans="1:36">
      <c r="A29" s="6" t="s">
        <v>38</v>
      </c>
      <c r="B29" s="92">
        <v>8610</v>
      </c>
      <c r="C29" s="92">
        <v>343.57344000000001</v>
      </c>
      <c r="D29" s="92">
        <v>861</v>
      </c>
      <c r="K29" s="6" t="s">
        <v>38</v>
      </c>
      <c r="L29" s="92">
        <v>8610</v>
      </c>
      <c r="M29" s="92">
        <v>343.57344000000001</v>
      </c>
      <c r="N29" s="92">
        <v>861</v>
      </c>
      <c r="AF29" t="s">
        <v>19</v>
      </c>
      <c r="AG29" t="s">
        <v>14</v>
      </c>
      <c r="AH29" s="1">
        <v>0.4</v>
      </c>
      <c r="AI29" t="s">
        <v>13</v>
      </c>
      <c r="AJ29" s="27">
        <v>45824</v>
      </c>
    </row>
    <row r="30" spans="1:36">
      <c r="A30" s="6" t="s">
        <v>39</v>
      </c>
      <c r="B30" s="92">
        <v>51956.060799999992</v>
      </c>
      <c r="C30" s="92">
        <v>877.94600000000003</v>
      </c>
      <c r="D30" s="92">
        <v>1759.48</v>
      </c>
      <c r="K30" s="6" t="s">
        <v>39</v>
      </c>
      <c r="L30" s="92">
        <v>51956.060799999992</v>
      </c>
      <c r="M30" s="92">
        <v>877.94600000000003</v>
      </c>
      <c r="N30" s="92">
        <v>1759.48</v>
      </c>
      <c r="AF30" t="s">
        <v>23</v>
      </c>
      <c r="AG30" t="s">
        <v>14</v>
      </c>
      <c r="AH30" s="1">
        <v>0.4</v>
      </c>
      <c r="AI30" t="s">
        <v>13</v>
      </c>
      <c r="AJ30" s="27">
        <v>45824</v>
      </c>
    </row>
    <row r="31" spans="1:36">
      <c r="A31" s="6" t="s">
        <v>41</v>
      </c>
      <c r="B31" s="92">
        <v>14328.48</v>
      </c>
      <c r="C31" s="92">
        <v>716.16660000000002</v>
      </c>
      <c r="D31" s="92">
        <v>1432.848</v>
      </c>
      <c r="K31" s="6" t="s">
        <v>41</v>
      </c>
      <c r="L31" s="92">
        <v>14328.48</v>
      </c>
      <c r="M31" s="92">
        <v>716.16660000000002</v>
      </c>
      <c r="N31" s="92">
        <v>1432.848</v>
      </c>
      <c r="AF31" t="s">
        <v>42</v>
      </c>
      <c r="AG31" t="s">
        <v>14</v>
      </c>
      <c r="AH31" s="1">
        <v>0.5</v>
      </c>
      <c r="AI31" t="s">
        <v>31</v>
      </c>
      <c r="AJ31" s="27">
        <v>45831</v>
      </c>
    </row>
    <row r="32" spans="1:36">
      <c r="A32" s="6" t="s">
        <v>56</v>
      </c>
      <c r="B32" s="92">
        <v>31329.4</v>
      </c>
      <c r="C32" s="92">
        <v>1066.8751999999999</v>
      </c>
      <c r="D32" s="92">
        <v>2145.08</v>
      </c>
      <c r="K32" s="6" t="s">
        <v>56</v>
      </c>
      <c r="L32" s="92">
        <v>31329.4</v>
      </c>
      <c r="M32" s="92">
        <v>1066.8751999999999</v>
      </c>
      <c r="N32" s="92">
        <v>2145.08</v>
      </c>
      <c r="AF32" t="s">
        <v>47</v>
      </c>
      <c r="AG32" t="s">
        <v>14</v>
      </c>
      <c r="AH32" s="1">
        <v>0.65</v>
      </c>
      <c r="AI32" t="s">
        <v>31</v>
      </c>
      <c r="AJ32" s="27">
        <v>45852</v>
      </c>
    </row>
    <row r="33" spans="1:36">
      <c r="A33" s="6" t="s">
        <v>57</v>
      </c>
      <c r="B33" s="92">
        <v>27327</v>
      </c>
      <c r="C33" s="92">
        <v>2236.0626783999996</v>
      </c>
      <c r="D33" s="92">
        <v>4486.4865599999994</v>
      </c>
      <c r="K33" s="6" t="s">
        <v>57</v>
      </c>
      <c r="L33" s="92">
        <v>27327</v>
      </c>
      <c r="M33" s="92">
        <v>2236.0626783999996</v>
      </c>
      <c r="N33" s="92">
        <v>4486.4865599999994</v>
      </c>
      <c r="AF33" t="s">
        <v>21</v>
      </c>
      <c r="AG33" t="s">
        <v>14</v>
      </c>
      <c r="AH33" s="1">
        <v>0.4</v>
      </c>
      <c r="AI33" t="s">
        <v>13</v>
      </c>
      <c r="AJ33" s="27">
        <v>45861</v>
      </c>
    </row>
    <row r="34" spans="1:36">
      <c r="A34" s="6" t="s">
        <v>58</v>
      </c>
      <c r="B34" s="92">
        <v>57596.051679999997</v>
      </c>
      <c r="C34" s="92">
        <v>667.86266879999994</v>
      </c>
      <c r="D34" s="92">
        <v>1339.9003200000002</v>
      </c>
      <c r="K34" s="6" t="s">
        <v>58</v>
      </c>
      <c r="L34" s="92">
        <v>57596.051679999997</v>
      </c>
      <c r="M34" s="92">
        <v>667.86266879999994</v>
      </c>
      <c r="N34" s="92">
        <v>1339.9003200000002</v>
      </c>
      <c r="AF34" t="s">
        <v>30</v>
      </c>
      <c r="AG34" t="s">
        <v>28</v>
      </c>
      <c r="AH34" s="1">
        <v>0.2</v>
      </c>
      <c r="AI34" t="s">
        <v>13</v>
      </c>
      <c r="AJ34" s="27">
        <v>45748</v>
      </c>
    </row>
    <row r="35" spans="1:36">
      <c r="A35" s="6" t="s">
        <v>45</v>
      </c>
      <c r="B35" s="92">
        <v>427900</v>
      </c>
      <c r="C35" s="92">
        <v>11476.959031999999</v>
      </c>
      <c r="D35" s="92">
        <v>46018.28</v>
      </c>
      <c r="K35" s="6" t="s">
        <v>45</v>
      </c>
      <c r="L35" s="92">
        <v>427900</v>
      </c>
      <c r="M35" s="92">
        <v>11476.959031999999</v>
      </c>
      <c r="N35" s="92">
        <v>46018.28</v>
      </c>
      <c r="AF35" t="s">
        <v>32</v>
      </c>
      <c r="AG35" t="s">
        <v>28</v>
      </c>
      <c r="AH35" s="1">
        <v>0.2</v>
      </c>
      <c r="AI35" t="s">
        <v>13</v>
      </c>
      <c r="AJ35" s="27">
        <v>45809</v>
      </c>
    </row>
    <row r="36" spans="1:36">
      <c r="A36" s="6" t="s">
        <v>47</v>
      </c>
      <c r="B36" s="92">
        <v>23287.65</v>
      </c>
      <c r="C36" s="92">
        <v>629.25964359999989</v>
      </c>
      <c r="D36" s="92">
        <v>1802.21</v>
      </c>
      <c r="K36" s="6" t="s">
        <v>47</v>
      </c>
      <c r="L36" s="92">
        <v>23287.65</v>
      </c>
      <c r="M36" s="92">
        <v>629.25964359999989</v>
      </c>
      <c r="N36" s="92">
        <v>1802.21</v>
      </c>
      <c r="AF36" t="s">
        <v>89</v>
      </c>
      <c r="AG36" t="s">
        <v>28</v>
      </c>
      <c r="AH36" s="1">
        <v>0.2</v>
      </c>
      <c r="AI36" t="s">
        <v>13</v>
      </c>
      <c r="AJ36" s="27">
        <v>45870</v>
      </c>
    </row>
    <row r="37" spans="1:36">
      <c r="A37" s="5" t="s">
        <v>22</v>
      </c>
      <c r="B37" s="92">
        <v>310493.62999999989</v>
      </c>
      <c r="C37" s="92">
        <v>14181.925355199997</v>
      </c>
      <c r="D37" s="92">
        <v>14397.786799999998</v>
      </c>
      <c r="K37" s="5" t="s">
        <v>22</v>
      </c>
      <c r="L37" s="92">
        <v>310493.62999999989</v>
      </c>
      <c r="M37" s="92">
        <v>14181.925355199997</v>
      </c>
      <c r="N37" s="92">
        <v>14397.786799999998</v>
      </c>
      <c r="AF37" t="s">
        <v>90</v>
      </c>
      <c r="AG37" t="s">
        <v>28</v>
      </c>
      <c r="AH37" s="1">
        <v>0.2</v>
      </c>
      <c r="AI37" t="s">
        <v>31</v>
      </c>
      <c r="AJ37" s="27">
        <v>45870</v>
      </c>
    </row>
    <row r="38" spans="1:36">
      <c r="A38" s="6" t="s">
        <v>49</v>
      </c>
      <c r="B38" s="92">
        <v>159449.34999999998</v>
      </c>
      <c r="C38" s="92">
        <v>3150.0117839999994</v>
      </c>
      <c r="D38" s="92">
        <v>3157.59</v>
      </c>
      <c r="K38" s="6" t="s">
        <v>49</v>
      </c>
      <c r="L38" s="92">
        <v>159449.34999999998</v>
      </c>
      <c r="M38" s="92">
        <v>3150.0117839999994</v>
      </c>
      <c r="N38" s="92">
        <v>3157.59</v>
      </c>
      <c r="AF38" t="s">
        <v>91</v>
      </c>
      <c r="AG38" t="s">
        <v>28</v>
      </c>
      <c r="AH38" s="1">
        <v>0.2</v>
      </c>
      <c r="AI38" t="s">
        <v>13</v>
      </c>
      <c r="AJ38" s="27">
        <v>45894</v>
      </c>
    </row>
    <row r="39" spans="1:36">
      <c r="A39" s="6" t="s">
        <v>50</v>
      </c>
      <c r="B39" s="92">
        <v>57230.37</v>
      </c>
      <c r="C39" s="92">
        <v>4691.2040239999997</v>
      </c>
      <c r="D39" s="92">
        <v>4702.49</v>
      </c>
      <c r="K39" s="6" t="s">
        <v>50</v>
      </c>
      <c r="L39" s="92">
        <v>57230.37</v>
      </c>
      <c r="M39" s="92">
        <v>4691.2040239999997</v>
      </c>
      <c r="N39" s="92">
        <v>4702.49</v>
      </c>
      <c r="AF39" t="s">
        <v>54</v>
      </c>
      <c r="AG39" t="s">
        <v>22</v>
      </c>
      <c r="AH39" s="1">
        <v>0.05</v>
      </c>
      <c r="AI39" t="s">
        <v>31</v>
      </c>
      <c r="AJ39" s="27">
        <v>45595</v>
      </c>
    </row>
    <row r="40" spans="1:36">
      <c r="A40" s="6" t="s">
        <v>51</v>
      </c>
      <c r="B40" s="92">
        <v>47166.522799999992</v>
      </c>
      <c r="C40" s="92">
        <v>1597.842232</v>
      </c>
      <c r="D40" s="92">
        <v>1602.2932000000001</v>
      </c>
      <c r="K40" s="6" t="s">
        <v>51</v>
      </c>
      <c r="L40" s="92">
        <v>47166.522799999992</v>
      </c>
      <c r="M40" s="92">
        <v>1597.842232</v>
      </c>
      <c r="N40" s="92">
        <v>1602.2932000000001</v>
      </c>
      <c r="AF40" t="s">
        <v>53</v>
      </c>
      <c r="AG40" t="s">
        <v>22</v>
      </c>
      <c r="AH40" s="1">
        <v>0.05</v>
      </c>
      <c r="AI40" t="s">
        <v>31</v>
      </c>
      <c r="AJ40" s="27">
        <v>45719</v>
      </c>
    </row>
    <row r="41" spans="1:36">
      <c r="A41" s="6" t="s">
        <v>52</v>
      </c>
      <c r="B41" s="92">
        <v>9793.2199999999993</v>
      </c>
      <c r="C41" s="92">
        <v>1248.4764479999999</v>
      </c>
      <c r="D41" s="92">
        <v>1251.48</v>
      </c>
      <c r="K41" s="6" t="s">
        <v>52</v>
      </c>
      <c r="L41" s="92">
        <v>9793.2199999999993</v>
      </c>
      <c r="M41" s="92">
        <v>1248.4764479999999</v>
      </c>
      <c r="N41" s="92">
        <v>1251.48</v>
      </c>
      <c r="AF41" t="s">
        <v>24</v>
      </c>
      <c r="AG41" t="s">
        <v>22</v>
      </c>
      <c r="AH41" s="1">
        <v>7.0000000000000007E-2</v>
      </c>
      <c r="AI41" t="s">
        <v>13</v>
      </c>
      <c r="AJ41" s="27">
        <v>45733</v>
      </c>
    </row>
    <row r="42" spans="1:36">
      <c r="A42" s="6" t="s">
        <v>53</v>
      </c>
      <c r="B42" s="92">
        <v>25312.523999999998</v>
      </c>
      <c r="C42" s="92">
        <v>2896.2717715999993</v>
      </c>
      <c r="D42" s="92">
        <v>3051.8404</v>
      </c>
      <c r="K42" s="6" t="s">
        <v>53</v>
      </c>
      <c r="L42" s="92">
        <v>25312.523999999998</v>
      </c>
      <c r="M42" s="92">
        <v>2896.2717715999993</v>
      </c>
      <c r="N42" s="92">
        <v>3051.8404</v>
      </c>
      <c r="AF42" t="s">
        <v>26</v>
      </c>
      <c r="AG42" t="s">
        <v>22</v>
      </c>
      <c r="AH42" s="1">
        <v>7.0000000000000007E-2</v>
      </c>
      <c r="AI42" t="s">
        <v>13</v>
      </c>
      <c r="AJ42" s="27">
        <v>45733</v>
      </c>
    </row>
    <row r="43" spans="1:36">
      <c r="A43" s="6" t="s">
        <v>54</v>
      </c>
      <c r="B43" s="92">
        <v>11541.6432</v>
      </c>
      <c r="C43" s="92">
        <v>598.11909560000004</v>
      </c>
      <c r="D43" s="92">
        <v>632.09319999999991</v>
      </c>
      <c r="K43" s="6" t="s">
        <v>54</v>
      </c>
      <c r="L43" s="92">
        <v>11541.6432</v>
      </c>
      <c r="M43" s="92">
        <v>598.11909560000004</v>
      </c>
      <c r="N43" s="92">
        <v>632.09319999999991</v>
      </c>
      <c r="AF43" t="s">
        <v>29</v>
      </c>
      <c r="AG43" t="s">
        <v>22</v>
      </c>
      <c r="AH43" s="1">
        <v>7.0000000000000007E-2</v>
      </c>
      <c r="AI43" t="s">
        <v>13</v>
      </c>
      <c r="AJ43" s="27">
        <v>45733</v>
      </c>
    </row>
    <row r="44" spans="1:36">
      <c r="A44" s="4" t="s">
        <v>55</v>
      </c>
      <c r="B44" s="92">
        <v>1886666.2515199997</v>
      </c>
      <c r="C44" s="92">
        <v>112081.29338471999</v>
      </c>
      <c r="D44" s="92">
        <v>201982.71799999996</v>
      </c>
      <c r="K44" s="4" t="s">
        <v>55</v>
      </c>
      <c r="L44" s="92">
        <v>1886666.2515199997</v>
      </c>
      <c r="M44" s="92">
        <v>112081.29338471999</v>
      </c>
      <c r="N44" s="92">
        <v>201982.71799999996</v>
      </c>
      <c r="AF44" t="s">
        <v>27</v>
      </c>
      <c r="AG44" t="s">
        <v>22</v>
      </c>
      <c r="AH44" s="1">
        <v>7.0000000000000007E-2</v>
      </c>
      <c r="AI44" t="s">
        <v>13</v>
      </c>
      <c r="AJ44" s="27">
        <v>45810</v>
      </c>
    </row>
    <row r="45" spans="1:36">
      <c r="AF45" t="s">
        <v>49</v>
      </c>
      <c r="AG45" t="s">
        <v>22</v>
      </c>
      <c r="AH45" s="8">
        <v>0</v>
      </c>
      <c r="AI45" t="s">
        <v>31</v>
      </c>
      <c r="AJ45" s="27">
        <v>45552</v>
      </c>
    </row>
    <row r="46" spans="1:36">
      <c r="AF46" t="s">
        <v>62</v>
      </c>
      <c r="AG46" t="s">
        <v>22</v>
      </c>
      <c r="AH46" s="8">
        <v>0</v>
      </c>
      <c r="AI46" t="s">
        <v>31</v>
      </c>
      <c r="AJ46" s="27">
        <v>45536</v>
      </c>
    </row>
    <row r="47" spans="1:36">
      <c r="AF47" t="s">
        <v>51</v>
      </c>
      <c r="AG47" t="s">
        <v>22</v>
      </c>
      <c r="AH47" s="8">
        <v>0</v>
      </c>
      <c r="AI47" t="s">
        <v>31</v>
      </c>
      <c r="AJ47" s="27">
        <v>45552</v>
      </c>
    </row>
    <row r="48" spans="1:36">
      <c r="AF48" t="s">
        <v>60</v>
      </c>
      <c r="AG48" t="s">
        <v>22</v>
      </c>
      <c r="AH48" s="8">
        <v>0</v>
      </c>
      <c r="AI48" t="s">
        <v>31</v>
      </c>
      <c r="AJ48" s="27">
        <v>45635</v>
      </c>
    </row>
    <row r="49" spans="1:36">
      <c r="AF49" t="s">
        <v>61</v>
      </c>
      <c r="AG49" t="s">
        <v>22</v>
      </c>
      <c r="AH49" s="8">
        <v>0</v>
      </c>
      <c r="AI49" t="s">
        <v>31</v>
      </c>
      <c r="AJ49" s="27">
        <v>45824</v>
      </c>
    </row>
    <row r="50" spans="1:36">
      <c r="AF50" t="s">
        <v>52</v>
      </c>
      <c r="AG50" t="s">
        <v>22</v>
      </c>
      <c r="AH50" s="8">
        <v>0</v>
      </c>
      <c r="AI50" t="s">
        <v>31</v>
      </c>
      <c r="AJ50" s="27">
        <v>45845</v>
      </c>
    </row>
    <row r="51" spans="1:36">
      <c r="A51" s="3" t="s">
        <v>0</v>
      </c>
      <c r="B51" t="s">
        <v>1</v>
      </c>
      <c r="AF51" s="28" t="s">
        <v>15</v>
      </c>
      <c r="AG51" t="s">
        <v>14</v>
      </c>
      <c r="AH51" s="1">
        <v>0.4</v>
      </c>
      <c r="AI51" t="s">
        <v>13</v>
      </c>
      <c r="AJ51" s="27">
        <v>45917</v>
      </c>
    </row>
    <row r="52" spans="1:36">
      <c r="A52" s="3" t="s">
        <v>68</v>
      </c>
      <c r="B52" s="4">
        <v>2026</v>
      </c>
      <c r="AF52" s="28" t="s">
        <v>92</v>
      </c>
      <c r="AG52" t="s">
        <v>14</v>
      </c>
      <c r="AH52" s="1">
        <v>0.4</v>
      </c>
      <c r="AI52" t="s">
        <v>13</v>
      </c>
      <c r="AJ52" s="27">
        <v>45922</v>
      </c>
    </row>
    <row r="53" spans="1:36">
      <c r="A53" s="3" t="s">
        <v>64</v>
      </c>
      <c r="B53" t="s">
        <v>1</v>
      </c>
      <c r="C53" s="9" t="s">
        <v>135</v>
      </c>
      <c r="D53" s="89" t="s">
        <v>136</v>
      </c>
      <c r="AF53" s="28" t="s">
        <v>20</v>
      </c>
      <c r="AG53" t="s">
        <v>14</v>
      </c>
      <c r="AH53" s="1">
        <v>0.4</v>
      </c>
      <c r="AI53" t="s">
        <v>13</v>
      </c>
      <c r="AJ53" s="27">
        <v>45931</v>
      </c>
    </row>
    <row r="54" spans="1:36">
      <c r="A54" s="3" t="s">
        <v>77</v>
      </c>
      <c r="B54" t="s">
        <v>1</v>
      </c>
      <c r="AF54" t="s">
        <v>93</v>
      </c>
      <c r="AG54" t="s">
        <v>28</v>
      </c>
      <c r="AH54" s="1">
        <v>0.2</v>
      </c>
      <c r="AI54" t="s">
        <v>13</v>
      </c>
      <c r="AJ54" s="27">
        <v>45870</v>
      </c>
    </row>
    <row r="55" spans="1:36">
      <c r="AF55" t="s">
        <v>94</v>
      </c>
      <c r="AG55" t="s">
        <v>28</v>
      </c>
      <c r="AH55" s="1">
        <v>0.2</v>
      </c>
      <c r="AI55" t="s">
        <v>13</v>
      </c>
      <c r="AJ55" s="27">
        <v>45902</v>
      </c>
    </row>
    <row r="56" spans="1:36">
      <c r="A56" s="3" t="s">
        <v>81</v>
      </c>
      <c r="B56" s="3" t="s">
        <v>69</v>
      </c>
      <c r="AF56" t="s">
        <v>95</v>
      </c>
      <c r="AG56" t="s">
        <v>96</v>
      </c>
      <c r="AH56" s="1">
        <v>0.15</v>
      </c>
      <c r="AI56" t="s">
        <v>13</v>
      </c>
      <c r="AJ56" s="27">
        <v>45919</v>
      </c>
    </row>
    <row r="57" spans="1:36">
      <c r="A57" s="3" t="s">
        <v>8</v>
      </c>
      <c r="B57">
        <v>1</v>
      </c>
      <c r="C57">
        <v>2</v>
      </c>
      <c r="D57">
        <v>3</v>
      </c>
      <c r="E57">
        <v>4</v>
      </c>
      <c r="F57">
        <v>5</v>
      </c>
      <c r="G57">
        <v>6</v>
      </c>
      <c r="H57">
        <v>7</v>
      </c>
      <c r="I57">
        <v>8</v>
      </c>
      <c r="J57">
        <v>9</v>
      </c>
      <c r="K57">
        <v>10</v>
      </c>
      <c r="L57">
        <v>11</v>
      </c>
      <c r="M57">
        <v>12</v>
      </c>
      <c r="N57" t="s">
        <v>55</v>
      </c>
      <c r="AF57" t="s">
        <v>97</v>
      </c>
      <c r="AG57" t="s">
        <v>96</v>
      </c>
      <c r="AH57" s="1">
        <v>0.15</v>
      </c>
      <c r="AI57" t="s">
        <v>13</v>
      </c>
      <c r="AJ57" s="27">
        <v>45923</v>
      </c>
    </row>
    <row r="58" spans="1:36">
      <c r="A58" s="4" t="s">
        <v>15</v>
      </c>
      <c r="B58" s="92">
        <v>18792.29</v>
      </c>
      <c r="C58" s="92">
        <v>20277.404399999999</v>
      </c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>
        <v>39069.6944</v>
      </c>
      <c r="AF58" t="s">
        <v>98</v>
      </c>
      <c r="AG58" t="s">
        <v>96</v>
      </c>
      <c r="AH58" s="1">
        <v>0.15</v>
      </c>
      <c r="AI58" t="s">
        <v>13</v>
      </c>
      <c r="AJ58" s="27">
        <v>45924</v>
      </c>
    </row>
    <row r="59" spans="1:36">
      <c r="A59" s="4" t="s">
        <v>211</v>
      </c>
      <c r="B59" s="92"/>
      <c r="C59" s="92"/>
      <c r="D59" s="92"/>
      <c r="E59" s="92"/>
      <c r="F59" s="92"/>
      <c r="G59" s="92">
        <v>15188.7988</v>
      </c>
      <c r="H59" s="92"/>
      <c r="I59" s="92"/>
      <c r="J59" s="92"/>
      <c r="K59" s="92"/>
      <c r="L59" s="92"/>
      <c r="M59" s="92"/>
      <c r="N59" s="92">
        <v>15188.7988</v>
      </c>
      <c r="AF59" t="s">
        <v>99</v>
      </c>
      <c r="AG59" t="s">
        <v>96</v>
      </c>
      <c r="AH59" s="1">
        <v>0.15</v>
      </c>
      <c r="AI59" t="s">
        <v>13</v>
      </c>
      <c r="AJ59" s="27">
        <v>45924</v>
      </c>
    </row>
    <row r="60" spans="1:36" ht="15">
      <c r="A60" s="4" t="s">
        <v>16</v>
      </c>
      <c r="B60" s="92"/>
      <c r="C60" s="92"/>
      <c r="D60" s="92"/>
      <c r="E60" s="92"/>
      <c r="F60" s="92"/>
      <c r="G60" s="92">
        <v>82396.655999999988</v>
      </c>
      <c r="H60" s="92">
        <v>77265.801999999996</v>
      </c>
      <c r="I60" s="92"/>
      <c r="J60" s="92">
        <v>16659.4908</v>
      </c>
      <c r="K60" s="92">
        <v>16640.745199999998</v>
      </c>
      <c r="L60" s="92"/>
      <c r="M60" s="92"/>
      <c r="N60" s="92">
        <v>192962.69399999999</v>
      </c>
      <c r="AF60" t="s">
        <v>100</v>
      </c>
      <c r="AG60" t="s">
        <v>14</v>
      </c>
      <c r="AH60" s="1">
        <v>0.5</v>
      </c>
      <c r="AI60" s="28" t="s">
        <v>31</v>
      </c>
      <c r="AJ60" s="27">
        <v>45664</v>
      </c>
    </row>
    <row r="61" spans="1:36" ht="15">
      <c r="A61" s="4" t="s">
        <v>18</v>
      </c>
      <c r="B61" s="92"/>
      <c r="C61" s="92"/>
      <c r="D61" s="92"/>
      <c r="E61" s="92"/>
      <c r="F61" s="92">
        <v>8701</v>
      </c>
      <c r="G61" s="92"/>
      <c r="H61" s="92"/>
      <c r="I61" s="92"/>
      <c r="J61" s="92"/>
      <c r="K61" s="92"/>
      <c r="L61" s="92"/>
      <c r="M61" s="92"/>
      <c r="N61" s="92">
        <v>8701</v>
      </c>
      <c r="AF61" t="s">
        <v>101</v>
      </c>
      <c r="AG61" t="s">
        <v>14</v>
      </c>
      <c r="AH61" s="1">
        <v>0.5</v>
      </c>
      <c r="AI61" s="28" t="s">
        <v>31</v>
      </c>
      <c r="AJ61" s="27">
        <v>45664</v>
      </c>
    </row>
    <row r="62" spans="1:36" ht="15">
      <c r="A62" s="4" t="s">
        <v>24</v>
      </c>
      <c r="B62" s="92">
        <v>47139.720399999998</v>
      </c>
      <c r="C62" s="92"/>
      <c r="D62" s="92">
        <v>1837.4399999999998</v>
      </c>
      <c r="E62" s="92"/>
      <c r="F62" s="92">
        <v>110454.53879999998</v>
      </c>
      <c r="G62" s="92">
        <v>5226.96</v>
      </c>
      <c r="H62" s="92">
        <v>335788</v>
      </c>
      <c r="I62" s="92"/>
      <c r="J62" s="92">
        <v>74493</v>
      </c>
      <c r="K62" s="92"/>
      <c r="L62" s="92"/>
      <c r="M62" s="92"/>
      <c r="N62" s="92">
        <v>574939.65919999999</v>
      </c>
      <c r="AF62" t="s">
        <v>41</v>
      </c>
      <c r="AG62" t="s">
        <v>14</v>
      </c>
      <c r="AH62" s="1">
        <v>0.5</v>
      </c>
      <c r="AI62" s="28" t="s">
        <v>31</v>
      </c>
      <c r="AJ62" s="27">
        <v>45979</v>
      </c>
    </row>
    <row r="63" spans="1:36">
      <c r="A63" s="4" t="s">
        <v>19</v>
      </c>
      <c r="B63" s="92">
        <v>8585.6239999999998</v>
      </c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>
        <v>8585.6239999999998</v>
      </c>
      <c r="AF63" t="s">
        <v>102</v>
      </c>
      <c r="AG63" t="s">
        <v>22</v>
      </c>
      <c r="AH63" s="1">
        <v>7.0000000000000007E-2</v>
      </c>
      <c r="AI63" t="s">
        <v>13</v>
      </c>
      <c r="AJ63" s="27">
        <v>46034</v>
      </c>
    </row>
    <row r="64" spans="1:36">
      <c r="A64" s="4" t="s">
        <v>42</v>
      </c>
      <c r="B64" s="92">
        <v>2595</v>
      </c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>
        <v>2595</v>
      </c>
      <c r="AF64" t="s">
        <v>103</v>
      </c>
      <c r="AG64" t="s">
        <v>22</v>
      </c>
      <c r="AH64" s="1">
        <v>7.0000000000000007E-2</v>
      </c>
      <c r="AI64" t="s">
        <v>13</v>
      </c>
      <c r="AJ64" s="27">
        <v>45978</v>
      </c>
    </row>
    <row r="65" spans="1:36">
      <c r="A65" s="4" t="s">
        <v>44</v>
      </c>
      <c r="B65" s="92"/>
      <c r="C65" s="92">
        <v>4236.49</v>
      </c>
      <c r="D65" s="92">
        <v>34664.85</v>
      </c>
      <c r="E65" s="92">
        <v>1343.7760000000001</v>
      </c>
      <c r="F65" s="92"/>
      <c r="G65" s="92"/>
      <c r="H65" s="92"/>
      <c r="I65" s="92"/>
      <c r="J65" s="92"/>
      <c r="K65" s="92"/>
      <c r="L65" s="92"/>
      <c r="M65" s="92"/>
      <c r="N65" s="92">
        <v>40245.115999999995</v>
      </c>
      <c r="AF65" t="s">
        <v>104</v>
      </c>
      <c r="AG65" t="s">
        <v>14</v>
      </c>
      <c r="AH65" s="1">
        <v>0.4</v>
      </c>
      <c r="AI65" t="s">
        <v>13</v>
      </c>
      <c r="AJ65" s="27">
        <v>46001</v>
      </c>
    </row>
    <row r="66" spans="1:36">
      <c r="A66" s="4" t="s">
        <v>26</v>
      </c>
      <c r="B66" s="92"/>
      <c r="C66" s="92">
        <v>33604.190799999997</v>
      </c>
      <c r="D66" s="92"/>
      <c r="E66" s="92"/>
      <c r="F66" s="92">
        <v>129987.86</v>
      </c>
      <c r="G66" s="92"/>
      <c r="H66" s="92"/>
      <c r="I66" s="92"/>
      <c r="J66" s="92">
        <v>1294.56</v>
      </c>
      <c r="K66" s="92"/>
      <c r="L66" s="92"/>
      <c r="M66" s="92"/>
      <c r="N66" s="92">
        <v>164886.61079999999</v>
      </c>
      <c r="AF66" t="s">
        <v>105</v>
      </c>
      <c r="AG66" t="s">
        <v>14</v>
      </c>
      <c r="AH66" s="1">
        <v>0.4</v>
      </c>
      <c r="AI66" t="s">
        <v>13</v>
      </c>
      <c r="AJ66" s="27">
        <v>46001</v>
      </c>
    </row>
    <row r="67" spans="1:36">
      <c r="A67" s="4" t="s">
        <v>49</v>
      </c>
      <c r="B67" s="92">
        <v>12522.19</v>
      </c>
      <c r="C67" s="92">
        <v>22458.71</v>
      </c>
      <c r="D67" s="92">
        <v>110333.37000000001</v>
      </c>
      <c r="E67" s="92"/>
      <c r="F67" s="92">
        <v>12737.92</v>
      </c>
      <c r="G67" s="92"/>
      <c r="H67" s="92">
        <v>110431.99999999999</v>
      </c>
      <c r="I67" s="92"/>
      <c r="J67" s="92">
        <v>10217.24</v>
      </c>
      <c r="K67" s="92"/>
      <c r="L67" s="92"/>
      <c r="M67" s="92">
        <v>91640</v>
      </c>
      <c r="N67" s="92">
        <v>370341.43</v>
      </c>
      <c r="AF67" t="s">
        <v>106</v>
      </c>
      <c r="AG67" t="s">
        <v>14</v>
      </c>
      <c r="AH67" s="1">
        <v>0.4</v>
      </c>
      <c r="AI67" t="s">
        <v>13</v>
      </c>
      <c r="AJ67" s="27">
        <v>45980</v>
      </c>
    </row>
    <row r="68" spans="1:36" ht="15">
      <c r="A68" s="4" t="s">
        <v>46</v>
      </c>
      <c r="B68" s="92"/>
      <c r="C68" s="92"/>
      <c r="D68" s="92">
        <v>11490</v>
      </c>
      <c r="E68" s="92"/>
      <c r="F68" s="92"/>
      <c r="G68" s="92"/>
      <c r="H68" s="92"/>
      <c r="I68" s="92"/>
      <c r="J68" s="92"/>
      <c r="K68" s="92"/>
      <c r="L68" s="92"/>
      <c r="M68" s="92"/>
      <c r="N68" s="92">
        <v>11490</v>
      </c>
      <c r="AF68" s="28" t="s">
        <v>63</v>
      </c>
      <c r="AG68" t="s">
        <v>22</v>
      </c>
      <c r="AH68" s="1">
        <v>0</v>
      </c>
      <c r="AI68" s="28" t="s">
        <v>31</v>
      </c>
      <c r="AJ68" s="27"/>
    </row>
    <row r="69" spans="1:36" ht="15">
      <c r="A69" s="4" t="s">
        <v>27</v>
      </c>
      <c r="B69" s="92">
        <v>7951.7999999999993</v>
      </c>
      <c r="C69" s="92">
        <v>12464.199999999999</v>
      </c>
      <c r="D69" s="92">
        <v>186257.60399999999</v>
      </c>
      <c r="E69" s="92">
        <v>30014.802800000001</v>
      </c>
      <c r="F69" s="92"/>
      <c r="G69" s="92"/>
      <c r="H69" s="92"/>
      <c r="I69" s="92"/>
      <c r="J69" s="92"/>
      <c r="K69" s="92"/>
      <c r="L69" s="92"/>
      <c r="M69" s="92"/>
      <c r="N69" s="92">
        <v>236688.4068</v>
      </c>
      <c r="AF69" t="s">
        <v>50</v>
      </c>
      <c r="AG69" t="s">
        <v>22</v>
      </c>
      <c r="AI69" s="28" t="s">
        <v>31</v>
      </c>
      <c r="AJ69" s="18">
        <v>45588</v>
      </c>
    </row>
    <row r="70" spans="1:36">
      <c r="A70" s="4" t="s">
        <v>25</v>
      </c>
      <c r="B70" s="92"/>
      <c r="C70" s="92"/>
      <c r="D70" s="92"/>
      <c r="E70" s="92">
        <v>4113.3599999999997</v>
      </c>
      <c r="F70" s="92"/>
      <c r="G70" s="92"/>
      <c r="H70" s="92"/>
      <c r="I70" s="92"/>
      <c r="J70" s="92"/>
      <c r="K70" s="92"/>
      <c r="L70" s="92"/>
      <c r="M70" s="92"/>
      <c r="N70" s="92">
        <v>4113.3599999999997</v>
      </c>
      <c r="AF70" t="s">
        <v>212</v>
      </c>
      <c r="AG70" t="s">
        <v>14</v>
      </c>
      <c r="AH70" s="1">
        <v>0.5</v>
      </c>
      <c r="AI70" s="28" t="s">
        <v>31</v>
      </c>
      <c r="AJ70" s="18">
        <v>46043</v>
      </c>
    </row>
    <row r="71" spans="1:36">
      <c r="A71" s="4" t="s">
        <v>33</v>
      </c>
      <c r="B71" s="92"/>
      <c r="C71" s="92"/>
      <c r="D71" s="92">
        <v>21920.519999999997</v>
      </c>
      <c r="E71" s="92"/>
      <c r="F71" s="92"/>
      <c r="G71" s="92"/>
      <c r="H71" s="92">
        <v>10769.289200000001</v>
      </c>
      <c r="I71" s="92"/>
      <c r="J71" s="92"/>
      <c r="K71" s="92"/>
      <c r="L71" s="92">
        <v>11449.536</v>
      </c>
      <c r="M71" s="92"/>
      <c r="N71" s="92">
        <v>44139.345199999996</v>
      </c>
      <c r="AF71" t="s">
        <v>213</v>
      </c>
      <c r="AG71" t="s">
        <v>14</v>
      </c>
      <c r="AH71" s="1">
        <v>0.5</v>
      </c>
      <c r="AI71" t="s">
        <v>31</v>
      </c>
      <c r="AJ71" s="18">
        <v>46041</v>
      </c>
    </row>
    <row r="72" spans="1:36">
      <c r="A72" s="4" t="s">
        <v>102</v>
      </c>
      <c r="B72" s="92"/>
      <c r="C72" s="92"/>
      <c r="D72" s="92"/>
      <c r="E72" s="92">
        <v>16669.199999999997</v>
      </c>
      <c r="F72" s="92"/>
      <c r="G72" s="92">
        <v>3926.8087999999993</v>
      </c>
      <c r="H72" s="92">
        <v>3047.8999999999996</v>
      </c>
      <c r="I72" s="92">
        <v>2575.0144</v>
      </c>
      <c r="J72" s="92"/>
      <c r="K72" s="92"/>
      <c r="L72" s="92"/>
      <c r="M72" s="92"/>
      <c r="N72" s="92">
        <v>26218.923199999997</v>
      </c>
      <c r="AF72" t="s">
        <v>211</v>
      </c>
      <c r="AG72" t="s">
        <v>14</v>
      </c>
      <c r="AH72" s="1">
        <v>0.4</v>
      </c>
      <c r="AI72" t="s">
        <v>13</v>
      </c>
    </row>
    <row r="73" spans="1:36">
      <c r="A73" s="4" t="s">
        <v>51</v>
      </c>
      <c r="B73" s="92">
        <v>33626.47</v>
      </c>
      <c r="C73" s="92">
        <v>4972.8</v>
      </c>
      <c r="D73" s="92">
        <v>7979.1728000000003</v>
      </c>
      <c r="E73" s="92">
        <v>12575</v>
      </c>
      <c r="F73" s="92">
        <v>70</v>
      </c>
      <c r="G73" s="92"/>
      <c r="H73" s="92">
        <v>4878</v>
      </c>
      <c r="I73" s="92"/>
      <c r="J73" s="92">
        <v>17787.39</v>
      </c>
      <c r="K73" s="92"/>
      <c r="L73" s="92"/>
      <c r="M73" s="92"/>
      <c r="N73" s="92">
        <v>81888.832800000004</v>
      </c>
      <c r="AF73" t="s">
        <v>214</v>
      </c>
      <c r="AG73" t="s">
        <v>22</v>
      </c>
      <c r="AH73" s="1">
        <v>0.05</v>
      </c>
      <c r="AI73" t="s">
        <v>31</v>
      </c>
      <c r="AJ73" s="18">
        <v>46056</v>
      </c>
    </row>
    <row r="74" spans="1:36" ht="15">
      <c r="A74" s="4" t="s">
        <v>103</v>
      </c>
      <c r="B74" s="92"/>
      <c r="C74" s="92">
        <v>14047.019999999999</v>
      </c>
      <c r="D74" s="92"/>
      <c r="E74" s="92"/>
      <c r="F74" s="92"/>
      <c r="G74" s="92">
        <v>13212.4</v>
      </c>
      <c r="H74" s="92"/>
      <c r="I74" s="92"/>
      <c r="J74" s="92"/>
      <c r="K74" s="92"/>
      <c r="L74" s="92"/>
      <c r="M74" s="92"/>
      <c r="N74" s="92">
        <v>27259.42</v>
      </c>
    </row>
    <row r="75" spans="1:36">
      <c r="A75" s="4" t="s">
        <v>214</v>
      </c>
      <c r="B75" s="92"/>
      <c r="C75" s="92">
        <v>806.12</v>
      </c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>
        <v>806.12</v>
      </c>
    </row>
    <row r="76" spans="1:36">
      <c r="A76" s="4" t="s">
        <v>61</v>
      </c>
      <c r="B76" s="92"/>
      <c r="C76" s="92">
        <v>0</v>
      </c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>
        <v>0</v>
      </c>
    </row>
    <row r="77" spans="1:36">
      <c r="A77" s="4" t="s">
        <v>212</v>
      </c>
      <c r="B77" s="92">
        <v>456.40000000000003</v>
      </c>
      <c r="C77" s="92">
        <v>591.29999999999995</v>
      </c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>
        <v>1047.7</v>
      </c>
    </row>
    <row r="78" spans="1:36">
      <c r="A78" s="4" t="s">
        <v>34</v>
      </c>
      <c r="B78" s="92"/>
      <c r="C78" s="92"/>
      <c r="D78" s="92"/>
      <c r="E78" s="92">
        <v>71192.759999999995</v>
      </c>
      <c r="F78" s="92"/>
      <c r="G78" s="92"/>
      <c r="H78" s="92"/>
      <c r="I78" s="92"/>
      <c r="J78" s="92"/>
      <c r="K78" s="92"/>
      <c r="L78" s="92"/>
      <c r="M78" s="92"/>
      <c r="N78" s="92">
        <v>71192.759999999995</v>
      </c>
    </row>
    <row r="79" spans="1:36">
      <c r="A79" s="4" t="s">
        <v>35</v>
      </c>
      <c r="B79" s="92">
        <v>667.54183999999998</v>
      </c>
      <c r="C79" s="92">
        <v>45938.59</v>
      </c>
      <c r="D79" s="92">
        <v>115100.8</v>
      </c>
      <c r="E79" s="92">
        <v>73054.7</v>
      </c>
      <c r="F79" s="92">
        <v>56995.839999999997</v>
      </c>
      <c r="G79" s="92">
        <v>14609.817199999998</v>
      </c>
      <c r="H79" s="92"/>
      <c r="I79" s="92">
        <v>14330.62</v>
      </c>
      <c r="J79" s="92">
        <v>207138.14648</v>
      </c>
      <c r="K79" s="92"/>
      <c r="L79" s="92"/>
      <c r="M79" s="92"/>
      <c r="N79" s="92">
        <v>527836.05551999994</v>
      </c>
    </row>
    <row r="80" spans="1:36" ht="15">
      <c r="A80" s="4" t="s">
        <v>36</v>
      </c>
      <c r="B80" s="92">
        <v>7282.03</v>
      </c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>
        <v>7282.03</v>
      </c>
    </row>
    <row r="81" spans="1:14" ht="15">
      <c r="A81" s="4" t="s">
        <v>52</v>
      </c>
      <c r="B81" s="92">
        <v>14362.82</v>
      </c>
      <c r="C81" s="92">
        <v>30625</v>
      </c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>
        <v>44987.82</v>
      </c>
    </row>
    <row r="82" spans="1:14" ht="15">
      <c r="A82" s="4" t="s">
        <v>37</v>
      </c>
      <c r="B82" s="92"/>
      <c r="C82" s="92">
        <v>5224.53</v>
      </c>
      <c r="D82" s="92"/>
      <c r="E82" s="92">
        <v>19002</v>
      </c>
      <c r="F82" s="92">
        <v>10000</v>
      </c>
      <c r="G82" s="92">
        <v>548210.73600000003</v>
      </c>
      <c r="H82" s="92">
        <v>18040</v>
      </c>
      <c r="I82" s="92"/>
      <c r="J82" s="92"/>
      <c r="K82" s="92"/>
      <c r="L82" s="92"/>
      <c r="M82" s="92"/>
      <c r="N82" s="92">
        <v>600477.26600000006</v>
      </c>
    </row>
    <row r="83" spans="1:14" ht="15">
      <c r="A83" s="4" t="s">
        <v>38</v>
      </c>
      <c r="B83" s="92"/>
      <c r="C83" s="92">
        <v>10455.540000000001</v>
      </c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>
        <v>10455.540000000001</v>
      </c>
    </row>
    <row r="84" spans="1:14" ht="15">
      <c r="A84" s="4" t="s">
        <v>39</v>
      </c>
      <c r="B84" s="92">
        <v>11144</v>
      </c>
      <c r="C84" s="92">
        <v>1995</v>
      </c>
      <c r="D84" s="92">
        <v>49961.060799999992</v>
      </c>
      <c r="E84" s="92"/>
      <c r="F84" s="92"/>
      <c r="G84" s="92"/>
      <c r="H84" s="92">
        <v>35960</v>
      </c>
      <c r="I84" s="92"/>
      <c r="J84" s="92"/>
      <c r="K84" s="92"/>
      <c r="L84" s="92"/>
      <c r="M84" s="92"/>
      <c r="N84" s="92">
        <v>99060.060799999992</v>
      </c>
    </row>
    <row r="85" spans="1:14" ht="15">
      <c r="A85" s="4" t="s">
        <v>41</v>
      </c>
      <c r="B85" s="92">
        <v>1707</v>
      </c>
      <c r="C85" s="92">
        <v>8760</v>
      </c>
      <c r="D85" s="92"/>
      <c r="E85" s="92">
        <v>12183.48</v>
      </c>
      <c r="F85" s="92"/>
      <c r="G85" s="92"/>
      <c r="H85" s="92"/>
      <c r="I85" s="92"/>
      <c r="J85" s="92"/>
      <c r="K85" s="92"/>
      <c r="L85" s="92">
        <v>72800</v>
      </c>
      <c r="M85" s="92"/>
      <c r="N85" s="92">
        <v>95450.48</v>
      </c>
    </row>
    <row r="86" spans="1:14" ht="15">
      <c r="A86" s="4" t="s">
        <v>53</v>
      </c>
      <c r="B86" s="92">
        <v>63089.179999999993</v>
      </c>
      <c r="C86" s="92">
        <v>3688.57</v>
      </c>
      <c r="D86" s="92">
        <v>219073.35848</v>
      </c>
      <c r="E86" s="92">
        <v>55719.153999999995</v>
      </c>
      <c r="F86" s="92">
        <v>560</v>
      </c>
      <c r="G86" s="92"/>
      <c r="H86" s="92"/>
      <c r="I86" s="92"/>
      <c r="J86" s="92"/>
      <c r="K86" s="92"/>
      <c r="L86" s="92"/>
      <c r="M86" s="92"/>
      <c r="N86" s="92">
        <v>342130.26247999998</v>
      </c>
    </row>
    <row r="87" spans="1:14" ht="15">
      <c r="A87" s="4" t="s">
        <v>29</v>
      </c>
      <c r="B87" s="92">
        <v>8158.1059999999998</v>
      </c>
      <c r="C87" s="92">
        <v>23192.988399999998</v>
      </c>
      <c r="D87" s="92">
        <v>19202.199999999997</v>
      </c>
      <c r="E87" s="92">
        <v>73100.624799999991</v>
      </c>
      <c r="F87" s="92">
        <v>18638.0216</v>
      </c>
      <c r="G87" s="92">
        <v>6793.9</v>
      </c>
      <c r="H87" s="92"/>
      <c r="I87" s="92"/>
      <c r="J87" s="92"/>
      <c r="K87" s="92"/>
      <c r="L87" s="92"/>
      <c r="M87" s="92"/>
      <c r="N87" s="92">
        <v>149085.84079999998</v>
      </c>
    </row>
    <row r="88" spans="1:14" ht="15">
      <c r="A88" s="4" t="s">
        <v>56</v>
      </c>
      <c r="B88" s="92">
        <v>12321.4</v>
      </c>
      <c r="C88" s="92"/>
      <c r="D88" s="92">
        <v>19008</v>
      </c>
      <c r="E88" s="92">
        <v>33280.582399999999</v>
      </c>
      <c r="F88" s="92"/>
      <c r="G88" s="92"/>
      <c r="H88" s="92"/>
      <c r="I88" s="92"/>
      <c r="J88" s="92">
        <v>6288.36</v>
      </c>
      <c r="K88" s="92"/>
      <c r="L88" s="92"/>
      <c r="M88" s="92"/>
      <c r="N88" s="92">
        <v>70898.342399999994</v>
      </c>
    </row>
    <row r="89" spans="1:14" ht="15">
      <c r="A89" s="4" t="s">
        <v>57</v>
      </c>
      <c r="B89" s="92">
        <v>27839.7</v>
      </c>
      <c r="C89" s="92">
        <v>3696</v>
      </c>
      <c r="D89" s="92">
        <v>18319</v>
      </c>
      <c r="E89" s="92"/>
      <c r="F89" s="92"/>
      <c r="G89" s="92"/>
      <c r="H89" s="92">
        <v>31181</v>
      </c>
      <c r="I89" s="92"/>
      <c r="J89" s="92"/>
      <c r="K89" s="92">
        <v>21125</v>
      </c>
      <c r="L89" s="92"/>
      <c r="M89" s="92"/>
      <c r="N89" s="92">
        <v>102160.7</v>
      </c>
    </row>
    <row r="90" spans="1:14" ht="15">
      <c r="A90" s="4" t="s">
        <v>54</v>
      </c>
      <c r="B90" s="92">
        <v>8934.7272000000012</v>
      </c>
      <c r="C90" s="92">
        <v>15093.21</v>
      </c>
      <c r="D90" s="92"/>
      <c r="E90" s="92">
        <v>1077.328</v>
      </c>
      <c r="F90" s="92"/>
      <c r="G90" s="92"/>
      <c r="H90" s="92"/>
      <c r="I90" s="92"/>
      <c r="J90" s="92"/>
      <c r="K90" s="92"/>
      <c r="L90" s="92"/>
      <c r="M90" s="92"/>
      <c r="N90" s="92">
        <v>25105.265200000002</v>
      </c>
    </row>
    <row r="91" spans="1:14" ht="15">
      <c r="A91" s="4" t="s">
        <v>21</v>
      </c>
      <c r="B91" s="92">
        <v>1436</v>
      </c>
      <c r="C91" s="92"/>
      <c r="D91" s="92">
        <v>14720.13</v>
      </c>
      <c r="E91" s="92">
        <v>7147.49</v>
      </c>
      <c r="F91" s="92"/>
      <c r="G91" s="92">
        <v>3442.84</v>
      </c>
      <c r="H91" s="92"/>
      <c r="I91" s="92"/>
      <c r="J91" s="92"/>
      <c r="K91" s="92"/>
      <c r="L91" s="92"/>
      <c r="M91" s="92"/>
      <c r="N91" s="92">
        <v>26746.46</v>
      </c>
    </row>
    <row r="92" spans="1:14" ht="15">
      <c r="A92" s="4" t="s">
        <v>58</v>
      </c>
      <c r="B92" s="92">
        <v>5543.5608000000002</v>
      </c>
      <c r="C92" s="92"/>
      <c r="D92" s="92"/>
      <c r="E92" s="92"/>
      <c r="F92" s="92"/>
      <c r="G92" s="92">
        <v>44314.32</v>
      </c>
      <c r="H92" s="92"/>
      <c r="I92" s="92"/>
      <c r="J92" s="92"/>
      <c r="K92" s="92"/>
      <c r="L92" s="92"/>
      <c r="M92" s="92"/>
      <c r="N92" s="92">
        <v>49857.880799999999</v>
      </c>
    </row>
    <row r="93" spans="1:14" ht="15">
      <c r="A93" s="4" t="s">
        <v>43</v>
      </c>
      <c r="B93" s="92"/>
      <c r="C93" s="92">
        <v>32282.799999999999</v>
      </c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>
        <v>32282.799999999999</v>
      </c>
    </row>
    <row r="94" spans="1:14" ht="15">
      <c r="A94" s="4" t="s">
        <v>45</v>
      </c>
      <c r="B94" s="92">
        <v>111752.75</v>
      </c>
      <c r="C94" s="92">
        <v>543154.46</v>
      </c>
      <c r="D94" s="92">
        <v>31289.2484</v>
      </c>
      <c r="E94" s="92">
        <v>55900</v>
      </c>
      <c r="F94" s="92">
        <v>290000</v>
      </c>
      <c r="G94" s="92"/>
      <c r="H94" s="92">
        <v>56772.919000000002</v>
      </c>
      <c r="I94" s="92"/>
      <c r="J94" s="92"/>
      <c r="K94" s="92"/>
      <c r="L94" s="92"/>
      <c r="M94" s="92"/>
      <c r="N94" s="92">
        <v>1088869.3774000001</v>
      </c>
    </row>
    <row r="95" spans="1:14" ht="15">
      <c r="A95" s="4" t="s">
        <v>47</v>
      </c>
      <c r="B95" s="92">
        <v>23664.118399999999</v>
      </c>
      <c r="C95" s="92">
        <v>25117.616000000002</v>
      </c>
      <c r="D95" s="92">
        <v>19968.915199999999</v>
      </c>
      <c r="E95" s="92">
        <v>5189.8399999999992</v>
      </c>
      <c r="F95" s="92">
        <v>13210.35</v>
      </c>
      <c r="G95" s="92"/>
      <c r="H95" s="92"/>
      <c r="I95" s="92"/>
      <c r="J95" s="92"/>
      <c r="K95" s="92"/>
      <c r="L95" s="92"/>
      <c r="M95" s="92"/>
      <c r="N95" s="92">
        <v>87150.839600000007</v>
      </c>
    </row>
    <row r="96" spans="1:14" ht="15">
      <c r="A96" s="4" t="s">
        <v>55</v>
      </c>
      <c r="B96" s="92">
        <v>429572.42863999994</v>
      </c>
      <c r="C96" s="92">
        <v>862682.53960000002</v>
      </c>
      <c r="D96" s="92">
        <v>881125.66967999993</v>
      </c>
      <c r="E96" s="92">
        <v>471564.098</v>
      </c>
      <c r="F96" s="92">
        <v>651355.53039999993</v>
      </c>
      <c r="G96" s="92">
        <v>737323.23679999996</v>
      </c>
      <c r="H96" s="92">
        <v>684134.91020000004</v>
      </c>
      <c r="I96" s="92">
        <v>16905.634400000003</v>
      </c>
      <c r="J96" s="92">
        <v>333878.18727999995</v>
      </c>
      <c r="K96" s="92">
        <v>37765.745199999998</v>
      </c>
      <c r="L96" s="92">
        <v>84249.535999999993</v>
      </c>
      <c r="M96" s="92">
        <v>91640</v>
      </c>
      <c r="N96" s="92">
        <v>5282197.5161999995</v>
      </c>
    </row>
    <row r="98" spans="1:5" ht="15"/>
    <row r="99" spans="1:5" ht="15">
      <c r="B99" s="3" t="s">
        <v>0</v>
      </c>
      <c r="C99" t="s">
        <v>1</v>
      </c>
    </row>
    <row r="100" spans="1:5" ht="15">
      <c r="B100" s="3" t="s">
        <v>2</v>
      </c>
      <c r="C100" s="4">
        <v>2026</v>
      </c>
      <c r="D100" s="9" t="s">
        <v>70</v>
      </c>
      <c r="E100" s="9" t="s">
        <v>137</v>
      </c>
    </row>
    <row r="101" spans="1:5" ht="15"/>
    <row r="102" spans="1:5" ht="15">
      <c r="B102" s="3" t="s">
        <v>81</v>
      </c>
      <c r="C102" s="3" t="s">
        <v>69</v>
      </c>
    </row>
    <row r="103" spans="1:5" ht="15">
      <c r="B103" s="3" t="s">
        <v>8</v>
      </c>
      <c r="C103">
        <v>1</v>
      </c>
      <c r="D103" t="s">
        <v>55</v>
      </c>
    </row>
    <row r="104" spans="1:5" ht="15">
      <c r="A104" s="18">
        <f>_xlfn.XLOOKUP(B104,AF:AF,AJ:AJ)</f>
        <v>45917</v>
      </c>
      <c r="B104" s="4" t="s">
        <v>15</v>
      </c>
      <c r="C104" s="92">
        <v>17732.260000000002</v>
      </c>
      <c r="D104" s="92">
        <v>17732.260000000002</v>
      </c>
    </row>
    <row r="105" spans="1:5" ht="15">
      <c r="A105" s="18">
        <f>_xlfn.XLOOKUP(B105,AF:AF,AJ:AJ)</f>
        <v>0</v>
      </c>
      <c r="B105" s="4" t="s">
        <v>211</v>
      </c>
      <c r="C105" s="92">
        <v>15188.7988</v>
      </c>
      <c r="D105" s="92">
        <v>15188.7988</v>
      </c>
    </row>
    <row r="106" spans="1:5" ht="15">
      <c r="A106" s="18">
        <f>_xlfn.XLOOKUP(B106,AF:AF,AJ:AJ)</f>
        <v>45778</v>
      </c>
      <c r="B106" s="4" t="s">
        <v>16</v>
      </c>
      <c r="C106" s="92">
        <v>57506.524399999995</v>
      </c>
      <c r="D106" s="92">
        <v>57506.524399999995</v>
      </c>
    </row>
    <row r="107" spans="1:5" ht="15">
      <c r="A107" s="18">
        <f>_xlfn.XLOOKUP(B107,AF:AF,AJ:AJ)</f>
        <v>45778</v>
      </c>
      <c r="B107" s="4" t="s">
        <v>18</v>
      </c>
      <c r="C107" s="92">
        <v>8701</v>
      </c>
      <c r="D107" s="92">
        <v>8701</v>
      </c>
    </row>
    <row r="108" spans="1:5" ht="15">
      <c r="A108" s="18">
        <f>_xlfn.XLOOKUP(B108,AF:AF,AJ:AJ)</f>
        <v>45733</v>
      </c>
      <c r="B108" s="4" t="s">
        <v>24</v>
      </c>
      <c r="C108" s="92">
        <v>83567.308799999999</v>
      </c>
      <c r="D108" s="92">
        <v>83567.308799999999</v>
      </c>
    </row>
    <row r="109" spans="1:5" ht="15">
      <c r="A109" s="18">
        <f>_xlfn.XLOOKUP(B109,AF:AF,AJ:AJ)</f>
        <v>45831</v>
      </c>
      <c r="B109" s="4" t="s">
        <v>42</v>
      </c>
      <c r="C109" s="92">
        <v>2595</v>
      </c>
      <c r="D109" s="92">
        <v>2595</v>
      </c>
    </row>
    <row r="110" spans="1:5" ht="15">
      <c r="A110" s="18">
        <f>_xlfn.XLOOKUP(B110,AF:AF,AJ:AJ)</f>
        <v>45677</v>
      </c>
      <c r="B110" s="4" t="s">
        <v>44</v>
      </c>
      <c r="C110" s="92">
        <v>20426.55</v>
      </c>
      <c r="D110" s="92">
        <v>20426.55</v>
      </c>
    </row>
    <row r="111" spans="1:5" ht="15">
      <c r="A111" s="18">
        <f>_xlfn.XLOOKUP(B111,AF:AF,AJ:AJ)</f>
        <v>45733</v>
      </c>
      <c r="B111" s="4" t="s">
        <v>26</v>
      </c>
      <c r="C111" s="92">
        <v>34898.750799999994</v>
      </c>
      <c r="D111" s="92">
        <v>34898.750799999994</v>
      </c>
    </row>
    <row r="112" spans="1:5" ht="15">
      <c r="A112" s="18">
        <f>_xlfn.XLOOKUP(B112,AF:AF,AJ:AJ)</f>
        <v>45552</v>
      </c>
      <c r="B112" s="4" t="s">
        <v>49</v>
      </c>
      <c r="C112" s="92">
        <v>159449.34999999998</v>
      </c>
      <c r="D112" s="92">
        <v>159449.34999999998</v>
      </c>
    </row>
    <row r="113" spans="1:4" ht="15">
      <c r="A113" s="18">
        <f>_xlfn.XLOOKUP(B113,AF:AF,AJ:AJ)</f>
        <v>45588</v>
      </c>
      <c r="B113" s="4" t="s">
        <v>50</v>
      </c>
      <c r="C113" s="92">
        <v>57230.37</v>
      </c>
      <c r="D113" s="92">
        <v>57230.37</v>
      </c>
    </row>
    <row r="114" spans="1:4" ht="15">
      <c r="A114" s="18">
        <f>_xlfn.XLOOKUP(B114,AF:AF,AJ:AJ)</f>
        <v>45810</v>
      </c>
      <c r="B114" s="4" t="s">
        <v>27</v>
      </c>
      <c r="C114" s="92">
        <v>30014.802800000001</v>
      </c>
      <c r="D114" s="92">
        <v>30014.802800000001</v>
      </c>
    </row>
    <row r="115" spans="1:4" ht="15">
      <c r="A115" s="18">
        <f>_xlfn.XLOOKUP(B115,AF:AF,AJ:AJ)</f>
        <v>45777</v>
      </c>
      <c r="B115" s="4" t="s">
        <v>33</v>
      </c>
      <c r="C115" s="92">
        <v>24378.889200000001</v>
      </c>
      <c r="D115" s="92">
        <v>24378.889200000001</v>
      </c>
    </row>
    <row r="116" spans="1:4" ht="15">
      <c r="A116" s="18">
        <f>_xlfn.XLOOKUP(B116,AF:AF,AJ:AJ)</f>
        <v>46034</v>
      </c>
      <c r="B116" s="4" t="s">
        <v>102</v>
      </c>
      <c r="C116" s="92">
        <v>19244.214399999997</v>
      </c>
      <c r="D116" s="92">
        <v>19244.214399999997</v>
      </c>
    </row>
    <row r="117" spans="1:4" ht="15">
      <c r="A117" s="18">
        <f>_xlfn.XLOOKUP(B117,AF:AF,AJ:AJ)</f>
        <v>45552</v>
      </c>
      <c r="B117" s="4" t="s">
        <v>51</v>
      </c>
      <c r="C117" s="92">
        <v>47166.522799999992</v>
      </c>
      <c r="D117" s="92">
        <v>47166.522799999992</v>
      </c>
    </row>
    <row r="118" spans="1:4" ht="15">
      <c r="A118" s="18">
        <f>_xlfn.XLOOKUP(B118,AF:AF,AJ:AJ)</f>
        <v>45978</v>
      </c>
      <c r="B118" s="4" t="s">
        <v>103</v>
      </c>
      <c r="C118" s="92">
        <v>27259.42</v>
      </c>
      <c r="D118" s="92">
        <v>27259.42</v>
      </c>
    </row>
    <row r="119" spans="1:4" ht="15">
      <c r="A119" s="18">
        <f>_xlfn.XLOOKUP(B119,AF:AF,AJ:AJ)</f>
        <v>46043</v>
      </c>
      <c r="B119" s="4" t="s">
        <v>212</v>
      </c>
      <c r="C119" s="92">
        <v>1047.7</v>
      </c>
      <c r="D119" s="92">
        <v>1047.7</v>
      </c>
    </row>
    <row r="120" spans="1:4" ht="15">
      <c r="A120" s="18">
        <f>_xlfn.XLOOKUP(B120,AF:AF,AJ:AJ)</f>
        <v>45665</v>
      </c>
      <c r="B120" s="4" t="s">
        <v>35</v>
      </c>
      <c r="C120" s="92">
        <v>269972.33184</v>
      </c>
      <c r="D120" s="92">
        <v>269972.33184</v>
      </c>
    </row>
    <row r="121" spans="1:4" ht="15">
      <c r="A121" s="18">
        <f>_xlfn.XLOOKUP(B121,AF:AF,AJ:AJ)</f>
        <v>45845</v>
      </c>
      <c r="B121" s="4" t="s">
        <v>52</v>
      </c>
      <c r="C121" s="92">
        <v>9793.2199999999993</v>
      </c>
      <c r="D121" s="92">
        <v>9793.2199999999993</v>
      </c>
    </row>
    <row r="122" spans="1:4" ht="15">
      <c r="A122" s="18">
        <f>_xlfn.XLOOKUP(B122,AF:AF,AJ:AJ)</f>
        <v>45807</v>
      </c>
      <c r="B122" s="4" t="s">
        <v>37</v>
      </c>
      <c r="C122" s="92">
        <v>245853.53</v>
      </c>
      <c r="D122" s="92">
        <v>245853.53</v>
      </c>
    </row>
    <row r="123" spans="1:4" ht="15">
      <c r="A123" s="18">
        <f>_xlfn.XLOOKUP(B123,AF:AF,AJ:AJ)</f>
        <v>45740</v>
      </c>
      <c r="B123" s="4" t="s">
        <v>38</v>
      </c>
      <c r="C123" s="92">
        <v>8610</v>
      </c>
      <c r="D123" s="92">
        <v>8610</v>
      </c>
    </row>
    <row r="124" spans="1:4" ht="15">
      <c r="A124" s="18">
        <f>_xlfn.XLOOKUP(B124,AF:AF,AJ:AJ)</f>
        <v>45677</v>
      </c>
      <c r="B124" s="4" t="s">
        <v>39</v>
      </c>
      <c r="C124" s="92">
        <v>51956.060799999992</v>
      </c>
      <c r="D124" s="92">
        <v>51956.060799999992</v>
      </c>
    </row>
    <row r="125" spans="1:4" ht="15">
      <c r="A125" s="18">
        <f>_xlfn.XLOOKUP(B125,AF:AF,AJ:AJ)</f>
        <v>45979</v>
      </c>
      <c r="B125" s="4" t="s">
        <v>41</v>
      </c>
      <c r="C125" s="92">
        <v>14328.48</v>
      </c>
      <c r="D125" s="92">
        <v>14328.48</v>
      </c>
    </row>
    <row r="126" spans="1:4" ht="15">
      <c r="A126" s="18">
        <f>_xlfn.XLOOKUP(B126,AF:AF,AJ:AJ)</f>
        <v>45719</v>
      </c>
      <c r="B126" s="4" t="s">
        <v>53</v>
      </c>
      <c r="C126" s="92">
        <v>25312.523999999998</v>
      </c>
      <c r="D126" s="92">
        <v>25312.523999999998</v>
      </c>
    </row>
    <row r="127" spans="1:4" ht="15">
      <c r="A127" s="18">
        <f>_xlfn.XLOOKUP(B127,AF:AF,AJ:AJ)</f>
        <v>45733</v>
      </c>
      <c r="B127" s="4" t="s">
        <v>29</v>
      </c>
      <c r="C127" s="92">
        <v>30716.887999999999</v>
      </c>
      <c r="D127" s="92">
        <v>30716.887999999999</v>
      </c>
    </row>
    <row r="128" spans="1:4" ht="15">
      <c r="A128" s="18">
        <f>_xlfn.XLOOKUP(B128,AF:AF,AJ:AJ)</f>
        <v>45737</v>
      </c>
      <c r="B128" s="4" t="s">
        <v>56</v>
      </c>
      <c r="C128" s="92">
        <v>31329.4</v>
      </c>
      <c r="D128" s="92">
        <v>31329.4</v>
      </c>
    </row>
    <row r="129" spans="1:4" ht="15">
      <c r="A129" s="18">
        <f>_xlfn.XLOOKUP(B129,AF:AF,AJ:AJ)</f>
        <v>45639</v>
      </c>
      <c r="B129" s="4" t="s">
        <v>57</v>
      </c>
      <c r="C129" s="92">
        <v>27327</v>
      </c>
      <c r="D129" s="92">
        <v>27327</v>
      </c>
    </row>
    <row r="130" spans="1:4" ht="15">
      <c r="A130" s="18">
        <f>_xlfn.XLOOKUP(B130,AF:AF,AJ:AJ)</f>
        <v>45595</v>
      </c>
      <c r="B130" s="4" t="s">
        <v>54</v>
      </c>
      <c r="C130" s="92">
        <v>11541.6432</v>
      </c>
      <c r="D130" s="92">
        <v>11541.6432</v>
      </c>
    </row>
    <row r="131" spans="1:4" ht="15">
      <c r="A131" s="18">
        <f>_xlfn.XLOOKUP(B131,AF:AF,AJ:AJ)</f>
        <v>45861</v>
      </c>
      <c r="B131" s="4" t="s">
        <v>21</v>
      </c>
      <c r="C131" s="92">
        <v>12451.21</v>
      </c>
      <c r="D131" s="92">
        <v>12451.21</v>
      </c>
    </row>
    <row r="132" spans="1:4" ht="15">
      <c r="A132" s="18">
        <f>_xlfn.XLOOKUP(B132,AF:AF,AJ:AJ)</f>
        <v>45762</v>
      </c>
      <c r="B132" s="4" t="s">
        <v>58</v>
      </c>
      <c r="C132" s="92">
        <v>57596.051679999997</v>
      </c>
      <c r="D132" s="92">
        <v>57596.051679999997</v>
      </c>
    </row>
    <row r="133" spans="1:4" ht="15">
      <c r="A133" s="18">
        <f>_xlfn.XLOOKUP(B133,AF:AF,AJ:AJ)</f>
        <v>45624</v>
      </c>
      <c r="B133" s="4" t="s">
        <v>43</v>
      </c>
      <c r="C133" s="92">
        <v>32282.799999999999</v>
      </c>
      <c r="D133" s="92">
        <v>32282.799999999999</v>
      </c>
    </row>
    <row r="134" spans="1:4" ht="15">
      <c r="A134" s="18">
        <f>_xlfn.XLOOKUP(B134,AF:AF,AJ:AJ)</f>
        <v>45536</v>
      </c>
      <c r="B134" s="4" t="s">
        <v>45</v>
      </c>
      <c r="C134" s="92">
        <v>427900</v>
      </c>
      <c r="D134" s="92">
        <v>427900</v>
      </c>
    </row>
    <row r="135" spans="1:4" ht="15">
      <c r="A135" s="18">
        <f>_xlfn.XLOOKUP(B135,AF:AF,AJ:AJ)</f>
        <v>45852</v>
      </c>
      <c r="B135" s="4" t="s">
        <v>47</v>
      </c>
      <c r="C135" s="92">
        <v>23287.65</v>
      </c>
      <c r="D135" s="92">
        <v>23287.65</v>
      </c>
    </row>
    <row r="136" spans="1:4" ht="15">
      <c r="A136" s="18" t="e">
        <f>_xlfn.XLOOKUP(B136,AF:AF,AJ:AJ)</f>
        <v>#N/A</v>
      </c>
      <c r="B136" s="4" t="s">
        <v>55</v>
      </c>
      <c r="C136" s="92">
        <v>1886666.2515199999</v>
      </c>
      <c r="D136" s="92">
        <v>1886666.2515199999</v>
      </c>
    </row>
    <row r="137" spans="1:4" ht="15">
      <c r="A137" s="1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B028-E964-438B-9FD9-96FCE5747C92}">
  <dimension ref="A1:AM1116"/>
  <sheetViews>
    <sheetView workbookViewId="0">
      <pane ySplit="1" topLeftCell="AC2" activePane="bottomLeft" state="frozen"/>
      <selection pane="bottomLeft" activeCell="AF21" sqref="AF21"/>
    </sheetView>
  </sheetViews>
  <sheetFormatPr defaultColWidth="8.5703125" defaultRowHeight="14.45"/>
  <cols>
    <col min="4" max="4" width="12.5703125" style="18" customWidth="1"/>
    <col min="5" max="5" width="13" style="18" customWidth="1"/>
    <col min="6" max="6" width="11.42578125" style="18" customWidth="1"/>
    <col min="9" max="9" width="24.42578125" customWidth="1"/>
    <col min="12" max="12" width="14.5703125" customWidth="1"/>
    <col min="13" max="13" width="16.5703125" customWidth="1"/>
    <col min="22" max="22" width="12.42578125" customWidth="1"/>
    <col min="24" max="24" width="13.42578125" customWidth="1"/>
    <col min="28" max="28" width="15.42578125" customWidth="1"/>
    <col min="29" max="29" width="20.42578125" customWidth="1"/>
    <col min="30" max="30" width="18.42578125" customWidth="1"/>
    <col min="34" max="34" width="2.5703125" style="31" customWidth="1"/>
    <col min="35" max="35" width="15.42578125" customWidth="1"/>
    <col min="36" max="36" width="15.5703125" customWidth="1"/>
    <col min="37" max="37" width="14.5703125" customWidth="1"/>
    <col min="39" max="39" width="12.5703125" customWidth="1"/>
  </cols>
  <sheetData>
    <row r="1" spans="1:39">
      <c r="A1" s="68" t="s">
        <v>0</v>
      </c>
      <c r="B1" s="68" t="s">
        <v>109</v>
      </c>
      <c r="C1" s="68" t="s">
        <v>110</v>
      </c>
      <c r="D1" s="71" t="s">
        <v>111</v>
      </c>
      <c r="E1" s="71" t="s">
        <v>112</v>
      </c>
      <c r="F1" s="71" t="s">
        <v>113</v>
      </c>
      <c r="G1" s="68" t="s">
        <v>114</v>
      </c>
      <c r="H1" s="68" t="s">
        <v>115</v>
      </c>
      <c r="I1" s="68" t="s">
        <v>116</v>
      </c>
      <c r="J1" s="68" t="s">
        <v>117</v>
      </c>
      <c r="K1" s="68" t="s">
        <v>118</v>
      </c>
      <c r="L1" s="68" t="s">
        <v>119</v>
      </c>
      <c r="M1" s="68" t="s">
        <v>120</v>
      </c>
      <c r="N1" s="68" t="s">
        <v>121</v>
      </c>
      <c r="O1" s="68" t="s">
        <v>122</v>
      </c>
      <c r="P1" s="68" t="s">
        <v>123</v>
      </c>
      <c r="Q1" s="68" t="s">
        <v>124</v>
      </c>
      <c r="R1" s="68" t="s">
        <v>7</v>
      </c>
      <c r="S1" s="68" t="s">
        <v>2</v>
      </c>
      <c r="T1" s="68" t="s">
        <v>72</v>
      </c>
      <c r="U1" s="68" t="s">
        <v>68</v>
      </c>
      <c r="V1" s="68" t="s">
        <v>125</v>
      </c>
      <c r="W1" s="68" t="s">
        <v>126</v>
      </c>
      <c r="X1" s="68" t="s">
        <v>127</v>
      </c>
      <c r="Y1" s="68" t="s">
        <v>64</v>
      </c>
      <c r="Z1" s="68" t="s">
        <v>77</v>
      </c>
      <c r="AA1" s="69" t="s">
        <v>78</v>
      </c>
      <c r="AB1" s="70" t="s">
        <v>128</v>
      </c>
      <c r="AC1" s="70" t="s">
        <v>129</v>
      </c>
      <c r="AD1" s="71" t="s">
        <v>130</v>
      </c>
      <c r="AE1" s="24"/>
      <c r="AF1" s="24"/>
      <c r="AG1" s="24"/>
      <c r="AH1" s="30"/>
      <c r="AI1" t="s">
        <v>76</v>
      </c>
      <c r="AJ1" t="s">
        <v>77</v>
      </c>
      <c r="AK1" t="s">
        <v>78</v>
      </c>
      <c r="AL1" t="s">
        <v>79</v>
      </c>
      <c r="AM1" t="s">
        <v>80</v>
      </c>
    </row>
    <row r="2" spans="1:39">
      <c r="A2" s="73" t="s">
        <v>176</v>
      </c>
      <c r="B2" s="73">
        <v>1</v>
      </c>
      <c r="C2" s="73">
        <v>0</v>
      </c>
      <c r="D2" s="74">
        <v>45552</v>
      </c>
      <c r="E2" s="74">
        <v>45568</v>
      </c>
      <c r="F2" s="74">
        <v>45572</v>
      </c>
      <c r="G2" s="73" t="s">
        <v>62</v>
      </c>
      <c r="H2" s="73">
        <v>38</v>
      </c>
      <c r="I2" s="73"/>
      <c r="J2" s="73">
        <v>250</v>
      </c>
      <c r="K2" s="73" t="s">
        <v>151</v>
      </c>
      <c r="L2" s="73">
        <v>250</v>
      </c>
      <c r="M2" s="73">
        <v>290</v>
      </c>
      <c r="N2" s="73">
        <v>0</v>
      </c>
      <c r="O2" s="73">
        <v>0</v>
      </c>
      <c r="P2" s="73">
        <v>0</v>
      </c>
      <c r="Q2" s="75">
        <v>0</v>
      </c>
      <c r="R2" s="73">
        <v>9</v>
      </c>
      <c r="S2" s="73">
        <v>2024</v>
      </c>
      <c r="T2" s="73">
        <v>10</v>
      </c>
      <c r="U2" s="73">
        <v>2024</v>
      </c>
      <c r="V2" s="74">
        <v>45617</v>
      </c>
      <c r="W2" s="73" t="s">
        <v>159</v>
      </c>
      <c r="X2" s="73">
        <v>2024</v>
      </c>
      <c r="Y2" t="str">
        <f t="shared" ref="Y2:Y65" si="0">_xlfn.XLOOKUP(G2,AI:AI,AL:AL,"0")</f>
        <v>México</v>
      </c>
      <c r="Z2" t="str">
        <f t="shared" ref="Z2:Z65" si="1">_xlfn.XLOOKUP(G2,AI:AI,AJ:AJ,"0")</f>
        <v>Retail</v>
      </c>
      <c r="AA2" s="1">
        <f t="shared" ref="AA2:AA65" si="2">_xlfn.XLOOKUP(G2,AI:AI,AK:AK,"0")</f>
        <v>0</v>
      </c>
      <c r="AB2">
        <f>O2-O2*AA2</f>
        <v>0</v>
      </c>
      <c r="AC2">
        <f>AB2*1.16</f>
        <v>0</v>
      </c>
      <c r="AD2" s="18">
        <f t="shared" ref="AD2:AD65" si="3">_xlfn.XLOOKUP(G2,AI:AI,AM:AM,"0")</f>
        <v>45536</v>
      </c>
      <c r="AI2" t="s">
        <v>34</v>
      </c>
      <c r="AJ2" t="s">
        <v>14</v>
      </c>
      <c r="AK2" s="1">
        <v>0.5</v>
      </c>
      <c r="AL2" t="s">
        <v>31</v>
      </c>
      <c r="AM2" s="27">
        <v>45536</v>
      </c>
    </row>
    <row r="3" spans="1:39">
      <c r="A3" s="73" t="s">
        <v>176</v>
      </c>
      <c r="B3" s="73">
        <v>2</v>
      </c>
      <c r="C3" s="73">
        <v>1</v>
      </c>
      <c r="D3" s="74">
        <v>45555</v>
      </c>
      <c r="E3" s="74">
        <v>45646</v>
      </c>
      <c r="F3" s="74">
        <v>45652</v>
      </c>
      <c r="G3" s="73" t="s">
        <v>49</v>
      </c>
      <c r="H3" s="73">
        <v>38</v>
      </c>
      <c r="I3" s="73" t="s">
        <v>177</v>
      </c>
      <c r="J3" s="73">
        <v>11800</v>
      </c>
      <c r="K3" s="73" t="s">
        <v>131</v>
      </c>
      <c r="L3" s="73">
        <v>10148</v>
      </c>
      <c r="M3" s="73">
        <v>11800</v>
      </c>
      <c r="N3" s="73">
        <v>1269.98</v>
      </c>
      <c r="O3" s="73">
        <v>1092.1828</v>
      </c>
      <c r="P3" s="73">
        <v>1269.98</v>
      </c>
      <c r="Q3" s="75">
        <v>0.10762542372881356</v>
      </c>
      <c r="R3" s="73">
        <v>9</v>
      </c>
      <c r="S3" s="73">
        <v>2024</v>
      </c>
      <c r="T3" s="73">
        <v>12</v>
      </c>
      <c r="U3" s="73">
        <v>2024</v>
      </c>
      <c r="V3" s="74">
        <v>45697</v>
      </c>
      <c r="W3" s="73" t="s">
        <v>164</v>
      </c>
      <c r="X3" s="73">
        <v>2025</v>
      </c>
      <c r="Y3" t="str">
        <f>_xlfn.XLOOKUP(G3,AI:AI,AL:AL,"0")</f>
        <v>México</v>
      </c>
      <c r="Z3" t="str">
        <f t="shared" si="1"/>
        <v>Retail</v>
      </c>
      <c r="AA3" s="1">
        <f t="shared" si="2"/>
        <v>0</v>
      </c>
      <c r="AB3">
        <f t="shared" ref="AB3:AB66" si="4">O3-O3*AA3</f>
        <v>1092.1828</v>
      </c>
      <c r="AC3">
        <f t="shared" ref="AC3:AC66" si="5">AB3*1.16</f>
        <v>1266.9320479999999</v>
      </c>
      <c r="AD3" s="18">
        <f t="shared" si="3"/>
        <v>45552</v>
      </c>
      <c r="AI3" t="s">
        <v>45</v>
      </c>
      <c r="AJ3" t="s">
        <v>14</v>
      </c>
      <c r="AK3" s="1">
        <v>0.75</v>
      </c>
      <c r="AL3" t="s">
        <v>31</v>
      </c>
      <c r="AM3" s="27">
        <v>45536</v>
      </c>
    </row>
    <row r="4" spans="1:39">
      <c r="A4" s="73" t="s">
        <v>176</v>
      </c>
      <c r="B4" s="73">
        <v>3</v>
      </c>
      <c r="C4" s="73">
        <v>1</v>
      </c>
      <c r="D4" s="74">
        <v>45558</v>
      </c>
      <c r="E4" s="74">
        <v>45568</v>
      </c>
      <c r="F4" s="74">
        <v>45572</v>
      </c>
      <c r="G4" s="73" t="s">
        <v>49</v>
      </c>
      <c r="H4" s="73">
        <v>39</v>
      </c>
      <c r="I4" s="73" t="s">
        <v>177</v>
      </c>
      <c r="J4" s="73">
        <v>3400</v>
      </c>
      <c r="K4" s="73" t="s">
        <v>151</v>
      </c>
      <c r="L4" s="73">
        <v>3400</v>
      </c>
      <c r="M4" s="73">
        <v>3943.9999999999995</v>
      </c>
      <c r="N4" s="73">
        <v>340</v>
      </c>
      <c r="O4" s="73">
        <v>340</v>
      </c>
      <c r="P4" s="73">
        <v>394.4</v>
      </c>
      <c r="Q4" s="75">
        <v>0.1</v>
      </c>
      <c r="R4" s="73">
        <v>9</v>
      </c>
      <c r="S4" s="73">
        <v>2024</v>
      </c>
      <c r="T4" s="73">
        <v>10</v>
      </c>
      <c r="U4" s="73">
        <v>2024</v>
      </c>
      <c r="V4" s="74">
        <v>45617</v>
      </c>
      <c r="W4" s="73" t="s">
        <v>159</v>
      </c>
      <c r="X4" s="73">
        <v>2024</v>
      </c>
      <c r="Y4" t="str">
        <f t="shared" si="0"/>
        <v>México</v>
      </c>
      <c r="Z4" t="str">
        <f t="shared" si="1"/>
        <v>Retail</v>
      </c>
      <c r="AA4" s="1">
        <f t="shared" si="2"/>
        <v>0</v>
      </c>
      <c r="AB4">
        <f t="shared" si="4"/>
        <v>340</v>
      </c>
      <c r="AC4">
        <f t="shared" si="5"/>
        <v>394.4</v>
      </c>
      <c r="AD4" s="18">
        <f t="shared" si="3"/>
        <v>45552</v>
      </c>
      <c r="AI4" t="s">
        <v>43</v>
      </c>
      <c r="AJ4" t="s">
        <v>14</v>
      </c>
      <c r="AK4" s="1">
        <v>0.5</v>
      </c>
      <c r="AL4" t="s">
        <v>13</v>
      </c>
      <c r="AM4" s="27">
        <v>45624</v>
      </c>
    </row>
    <row r="5" spans="1:39">
      <c r="A5" s="73" t="s">
        <v>176</v>
      </c>
      <c r="B5" s="73">
        <v>4</v>
      </c>
      <c r="C5" s="73">
        <v>1</v>
      </c>
      <c r="D5" s="74">
        <v>45558</v>
      </c>
      <c r="E5" s="74">
        <v>45641</v>
      </c>
      <c r="F5" s="74">
        <v>45659</v>
      </c>
      <c r="G5" s="73" t="s">
        <v>49</v>
      </c>
      <c r="H5" s="73">
        <v>39</v>
      </c>
      <c r="I5" s="73" t="s">
        <v>177</v>
      </c>
      <c r="J5" s="73">
        <v>354545.26</v>
      </c>
      <c r="K5" s="73" t="s">
        <v>178</v>
      </c>
      <c r="L5" s="73">
        <v>17018.172480000001</v>
      </c>
      <c r="M5" s="73">
        <v>19854.53456</v>
      </c>
      <c r="N5" s="73">
        <v>74463.899999999994</v>
      </c>
      <c r="O5" s="73">
        <v>3574.2671999999998</v>
      </c>
      <c r="P5" s="73">
        <v>4169.9784</v>
      </c>
      <c r="Q5" s="75">
        <v>0.21002649986069477</v>
      </c>
      <c r="R5" s="73">
        <v>9</v>
      </c>
      <c r="S5" s="73">
        <v>2024</v>
      </c>
      <c r="T5" s="73">
        <v>12</v>
      </c>
      <c r="U5" s="73">
        <v>2024</v>
      </c>
      <c r="V5" s="74">
        <v>45704</v>
      </c>
      <c r="W5" s="73" t="s">
        <v>164</v>
      </c>
      <c r="X5" s="73">
        <v>2025</v>
      </c>
      <c r="Y5" t="str">
        <f t="shared" si="0"/>
        <v>México</v>
      </c>
      <c r="Z5" t="str">
        <f t="shared" si="1"/>
        <v>Retail</v>
      </c>
      <c r="AA5" s="1">
        <f t="shared" si="2"/>
        <v>0</v>
      </c>
      <c r="AB5">
        <f t="shared" si="4"/>
        <v>3574.2671999999998</v>
      </c>
      <c r="AC5">
        <f t="shared" si="5"/>
        <v>4146.1499519999998</v>
      </c>
      <c r="AD5" s="18">
        <f t="shared" si="3"/>
        <v>45552</v>
      </c>
      <c r="AI5" t="s">
        <v>36</v>
      </c>
      <c r="AJ5" t="s">
        <v>14</v>
      </c>
      <c r="AK5" s="1">
        <v>0.5</v>
      </c>
      <c r="AL5" t="s">
        <v>31</v>
      </c>
      <c r="AM5" s="27">
        <v>45639</v>
      </c>
    </row>
    <row r="6" spans="1:39">
      <c r="A6" s="73" t="s">
        <v>176</v>
      </c>
      <c r="B6" s="73">
        <v>6</v>
      </c>
      <c r="C6" s="73">
        <v>1</v>
      </c>
      <c r="D6" s="74">
        <v>45561</v>
      </c>
      <c r="E6" s="74">
        <v>45567</v>
      </c>
      <c r="F6" s="74">
        <v>45578</v>
      </c>
      <c r="G6" s="73" t="s">
        <v>49</v>
      </c>
      <c r="H6" s="73">
        <v>39</v>
      </c>
      <c r="I6" s="73" t="s">
        <v>177</v>
      </c>
      <c r="J6" s="73">
        <v>18389.47</v>
      </c>
      <c r="K6" s="73" t="s">
        <v>151</v>
      </c>
      <c r="L6" s="73">
        <v>18389.47</v>
      </c>
      <c r="M6" s="73">
        <v>21331.785199999998</v>
      </c>
      <c r="N6" s="73">
        <v>2913.47</v>
      </c>
      <c r="O6" s="73">
        <v>2913.47</v>
      </c>
      <c r="P6" s="73">
        <v>3379.6251999999995</v>
      </c>
      <c r="Q6" s="75">
        <v>0.15843142842072119</v>
      </c>
      <c r="R6" s="73">
        <v>9</v>
      </c>
      <c r="S6" s="73">
        <v>2024</v>
      </c>
      <c r="T6" s="73">
        <v>10</v>
      </c>
      <c r="U6" s="73">
        <v>2024</v>
      </c>
      <c r="V6" s="74">
        <v>45623</v>
      </c>
      <c r="W6" s="73" t="s">
        <v>159</v>
      </c>
      <c r="X6" s="73">
        <v>2024</v>
      </c>
      <c r="Y6" t="str">
        <f t="shared" si="0"/>
        <v>México</v>
      </c>
      <c r="Z6" t="str">
        <f t="shared" si="1"/>
        <v>Retail</v>
      </c>
      <c r="AA6" s="1">
        <f t="shared" si="2"/>
        <v>0</v>
      </c>
      <c r="AB6">
        <f t="shared" si="4"/>
        <v>2913.47</v>
      </c>
      <c r="AC6">
        <f t="shared" si="5"/>
        <v>3379.6251999999995</v>
      </c>
      <c r="AD6" s="18">
        <f t="shared" si="3"/>
        <v>45552</v>
      </c>
      <c r="AI6" t="s">
        <v>57</v>
      </c>
      <c r="AJ6" t="s">
        <v>14</v>
      </c>
      <c r="AK6" s="1">
        <v>0.5</v>
      </c>
      <c r="AL6" t="s">
        <v>31</v>
      </c>
      <c r="AM6" s="27">
        <v>45639</v>
      </c>
    </row>
    <row r="7" spans="1:39">
      <c r="A7" s="73" t="s">
        <v>176</v>
      </c>
      <c r="B7" s="73">
        <v>7</v>
      </c>
      <c r="C7" s="73">
        <v>1</v>
      </c>
      <c r="D7" s="74">
        <v>45565</v>
      </c>
      <c r="E7" s="74">
        <v>45601</v>
      </c>
      <c r="F7" s="74">
        <v>45614</v>
      </c>
      <c r="G7" s="73" t="s">
        <v>49</v>
      </c>
      <c r="H7" s="73">
        <v>40</v>
      </c>
      <c r="I7" s="73" t="s">
        <v>177</v>
      </c>
      <c r="J7" s="73">
        <v>182190.48</v>
      </c>
      <c r="K7" s="73" t="s">
        <v>151</v>
      </c>
      <c r="L7" s="73">
        <v>182190.48</v>
      </c>
      <c r="M7" s="73">
        <v>211340.95679999999</v>
      </c>
      <c r="N7" s="73">
        <v>25479.17</v>
      </c>
      <c r="O7" s="73">
        <v>25479.17</v>
      </c>
      <c r="P7" s="73">
        <v>29555.837199999994</v>
      </c>
      <c r="Q7" s="75">
        <v>0.13984907444121117</v>
      </c>
      <c r="R7" s="73">
        <v>9</v>
      </c>
      <c r="S7" s="73">
        <v>2024</v>
      </c>
      <c r="T7" s="73">
        <v>11</v>
      </c>
      <c r="U7" s="73">
        <v>2024</v>
      </c>
      <c r="V7" s="74">
        <v>45659</v>
      </c>
      <c r="W7" s="73" t="s">
        <v>157</v>
      </c>
      <c r="X7" s="73">
        <v>2025</v>
      </c>
      <c r="Y7" t="str">
        <f t="shared" si="0"/>
        <v>México</v>
      </c>
      <c r="Z7" t="str">
        <f t="shared" si="1"/>
        <v>Retail</v>
      </c>
      <c r="AA7" s="1">
        <f t="shared" si="2"/>
        <v>0</v>
      </c>
      <c r="AB7">
        <f t="shared" si="4"/>
        <v>25479.17</v>
      </c>
      <c r="AC7">
        <f t="shared" si="5"/>
        <v>29555.837199999994</v>
      </c>
      <c r="AD7" s="18">
        <f t="shared" si="3"/>
        <v>45552</v>
      </c>
      <c r="AI7" t="s">
        <v>86</v>
      </c>
      <c r="AJ7" t="s">
        <v>14</v>
      </c>
      <c r="AK7" s="1">
        <v>0.5</v>
      </c>
      <c r="AL7" t="s">
        <v>31</v>
      </c>
      <c r="AM7" s="27">
        <v>45639</v>
      </c>
    </row>
    <row r="8" spans="1:39">
      <c r="A8" s="73" t="s">
        <v>176</v>
      </c>
      <c r="B8" s="73">
        <v>8</v>
      </c>
      <c r="C8" s="73">
        <v>1</v>
      </c>
      <c r="D8" s="74">
        <v>45570</v>
      </c>
      <c r="E8" s="74">
        <v>45579</v>
      </c>
      <c r="F8" s="74">
        <v>45589</v>
      </c>
      <c r="G8" s="73" t="s">
        <v>49</v>
      </c>
      <c r="H8" s="73">
        <v>40</v>
      </c>
      <c r="I8" s="73" t="s">
        <v>177</v>
      </c>
      <c r="J8" s="73">
        <v>6473.42</v>
      </c>
      <c r="K8" s="73" t="s">
        <v>151</v>
      </c>
      <c r="L8" s="73">
        <v>6473.42</v>
      </c>
      <c r="M8" s="73">
        <v>7509.1671999999999</v>
      </c>
      <c r="N8" s="73">
        <v>1573.42</v>
      </c>
      <c r="O8" s="73">
        <v>1573.42</v>
      </c>
      <c r="P8" s="73">
        <v>1825.1671999999999</v>
      </c>
      <c r="Q8" s="75">
        <v>0.24305853783625966</v>
      </c>
      <c r="R8" s="73">
        <v>10</v>
      </c>
      <c r="S8" s="73">
        <v>2024</v>
      </c>
      <c r="T8" s="73">
        <v>10</v>
      </c>
      <c r="U8" s="73">
        <v>2024</v>
      </c>
      <c r="V8" s="74">
        <v>45634</v>
      </c>
      <c r="W8" s="73" t="s">
        <v>132</v>
      </c>
      <c r="X8" s="73">
        <v>2024</v>
      </c>
      <c r="Y8" t="str">
        <f t="shared" si="0"/>
        <v>México</v>
      </c>
      <c r="Z8" t="str">
        <f t="shared" si="1"/>
        <v>Retail</v>
      </c>
      <c r="AA8" s="1">
        <f t="shared" si="2"/>
        <v>0</v>
      </c>
      <c r="AB8">
        <f t="shared" si="4"/>
        <v>1573.42</v>
      </c>
      <c r="AC8">
        <f t="shared" si="5"/>
        <v>1825.1671999999999</v>
      </c>
      <c r="AD8" s="18">
        <f t="shared" si="3"/>
        <v>45552</v>
      </c>
      <c r="AI8" t="s">
        <v>35</v>
      </c>
      <c r="AJ8" t="s">
        <v>14</v>
      </c>
      <c r="AK8" s="1">
        <v>0.5</v>
      </c>
      <c r="AL8" t="s">
        <v>31</v>
      </c>
      <c r="AM8" s="27">
        <v>45665</v>
      </c>
    </row>
    <row r="9" spans="1:39">
      <c r="A9" s="73" t="s">
        <v>176</v>
      </c>
      <c r="B9" s="73">
        <v>9</v>
      </c>
      <c r="C9" s="73">
        <v>1</v>
      </c>
      <c r="D9" s="74">
        <v>45573</v>
      </c>
      <c r="E9" s="74">
        <v>45653</v>
      </c>
      <c r="F9" s="74">
        <v>45661</v>
      </c>
      <c r="G9" s="73" t="s">
        <v>49</v>
      </c>
      <c r="H9" s="73">
        <v>41</v>
      </c>
      <c r="I9" s="73" t="s">
        <v>177</v>
      </c>
      <c r="J9" s="73">
        <v>38649.61</v>
      </c>
      <c r="K9" s="73" t="s">
        <v>131</v>
      </c>
      <c r="L9" s="73">
        <v>33238.664599999996</v>
      </c>
      <c r="M9" s="73">
        <v>38649.61</v>
      </c>
      <c r="N9" s="73">
        <v>3188.81</v>
      </c>
      <c r="O9" s="73">
        <v>2742.3766000000001</v>
      </c>
      <c r="P9" s="73">
        <v>3188.81</v>
      </c>
      <c r="Q9" s="75">
        <v>8.2505619073517181E-2</v>
      </c>
      <c r="R9" s="73">
        <v>10</v>
      </c>
      <c r="S9" s="73">
        <v>2024</v>
      </c>
      <c r="T9" s="73">
        <v>12</v>
      </c>
      <c r="U9" s="73">
        <v>2024</v>
      </c>
      <c r="V9" s="74">
        <v>45706</v>
      </c>
      <c r="W9" s="73" t="s">
        <v>164</v>
      </c>
      <c r="X9" s="73">
        <v>2025</v>
      </c>
      <c r="Y9" t="str">
        <f t="shared" si="0"/>
        <v>México</v>
      </c>
      <c r="Z9" t="str">
        <f t="shared" si="1"/>
        <v>Retail</v>
      </c>
      <c r="AA9" s="1">
        <f t="shared" si="2"/>
        <v>0</v>
      </c>
      <c r="AB9">
        <f t="shared" si="4"/>
        <v>2742.3766000000001</v>
      </c>
      <c r="AC9">
        <f t="shared" si="5"/>
        <v>3181.1568560000001</v>
      </c>
      <c r="AD9" s="18">
        <f t="shared" si="3"/>
        <v>45552</v>
      </c>
      <c r="AI9" t="s">
        <v>44</v>
      </c>
      <c r="AJ9" t="s">
        <v>14</v>
      </c>
      <c r="AK9" s="1">
        <v>0.5</v>
      </c>
      <c r="AL9" t="s">
        <v>31</v>
      </c>
      <c r="AM9" s="27">
        <v>45677</v>
      </c>
    </row>
    <row r="10" spans="1:39">
      <c r="A10" s="73" t="s">
        <v>176</v>
      </c>
      <c r="B10" s="73">
        <v>10</v>
      </c>
      <c r="C10" s="73">
        <v>1</v>
      </c>
      <c r="D10" s="74">
        <v>45574</v>
      </c>
      <c r="E10" s="74">
        <v>45653</v>
      </c>
      <c r="F10" s="74">
        <v>45653</v>
      </c>
      <c r="G10" s="73" t="s">
        <v>49</v>
      </c>
      <c r="H10" s="73">
        <v>41</v>
      </c>
      <c r="I10" s="73" t="s">
        <v>177</v>
      </c>
      <c r="J10" s="73">
        <v>1455.62</v>
      </c>
      <c r="K10" s="73" t="s">
        <v>131</v>
      </c>
      <c r="L10" s="73">
        <v>1251.8331999999998</v>
      </c>
      <c r="M10" s="73">
        <v>1455.62</v>
      </c>
      <c r="N10" s="73">
        <v>294.64</v>
      </c>
      <c r="O10" s="73">
        <v>253.39039999999997</v>
      </c>
      <c r="P10" s="73">
        <v>294.64</v>
      </c>
      <c r="Q10" s="75">
        <v>0.20241546557480661</v>
      </c>
      <c r="R10" s="73">
        <v>10</v>
      </c>
      <c r="S10" s="73">
        <v>2024</v>
      </c>
      <c r="T10" s="73">
        <v>12</v>
      </c>
      <c r="U10" s="73">
        <v>2024</v>
      </c>
      <c r="V10" s="74">
        <v>45698</v>
      </c>
      <c r="W10" s="73" t="s">
        <v>164</v>
      </c>
      <c r="X10" s="73">
        <v>2025</v>
      </c>
      <c r="Y10" t="str">
        <f t="shared" si="0"/>
        <v>México</v>
      </c>
      <c r="Z10" t="str">
        <f t="shared" si="1"/>
        <v>Retail</v>
      </c>
      <c r="AA10" s="1">
        <f t="shared" si="2"/>
        <v>0</v>
      </c>
      <c r="AB10">
        <f t="shared" si="4"/>
        <v>253.39039999999997</v>
      </c>
      <c r="AC10">
        <f t="shared" si="5"/>
        <v>293.93286399999994</v>
      </c>
      <c r="AD10" s="18">
        <f t="shared" si="3"/>
        <v>45552</v>
      </c>
      <c r="AI10" t="s">
        <v>39</v>
      </c>
      <c r="AJ10" t="s">
        <v>14</v>
      </c>
      <c r="AK10" s="1">
        <v>0.5</v>
      </c>
      <c r="AL10" t="s">
        <v>31</v>
      </c>
      <c r="AM10" s="27">
        <v>45677</v>
      </c>
    </row>
    <row r="11" spans="1:39">
      <c r="A11" s="73" t="s">
        <v>176</v>
      </c>
      <c r="B11" s="73">
        <v>11</v>
      </c>
      <c r="C11" s="73">
        <v>1</v>
      </c>
      <c r="D11" s="74">
        <v>45574</v>
      </c>
      <c r="E11" s="74">
        <v>45655</v>
      </c>
      <c r="F11" s="74">
        <v>45661</v>
      </c>
      <c r="G11" s="73" t="s">
        <v>49</v>
      </c>
      <c r="H11" s="73">
        <v>41</v>
      </c>
      <c r="I11" s="73" t="s">
        <v>177</v>
      </c>
      <c r="J11" s="73">
        <v>1652.27</v>
      </c>
      <c r="K11" s="73" t="s">
        <v>131</v>
      </c>
      <c r="L11" s="73">
        <v>1420.9521999999999</v>
      </c>
      <c r="M11" s="73">
        <v>1652.27</v>
      </c>
      <c r="N11" s="73">
        <v>42.61</v>
      </c>
      <c r="O11" s="73">
        <v>36.644599999999997</v>
      </c>
      <c r="P11" s="73">
        <v>42.61</v>
      </c>
      <c r="Q11" s="75">
        <v>2.5788763337711147E-2</v>
      </c>
      <c r="R11" s="73">
        <v>10</v>
      </c>
      <c r="S11" s="73">
        <v>2024</v>
      </c>
      <c r="T11" s="73">
        <v>12</v>
      </c>
      <c r="U11" s="73">
        <v>2024</v>
      </c>
      <c r="V11" s="74">
        <v>45706</v>
      </c>
      <c r="W11" s="73" t="s">
        <v>164</v>
      </c>
      <c r="X11" s="73">
        <v>2025</v>
      </c>
      <c r="Y11" t="str">
        <f t="shared" si="0"/>
        <v>México</v>
      </c>
      <c r="Z11" t="str">
        <f t="shared" si="1"/>
        <v>Retail</v>
      </c>
      <c r="AA11" s="1">
        <f t="shared" si="2"/>
        <v>0</v>
      </c>
      <c r="AB11">
        <f t="shared" si="4"/>
        <v>36.644599999999997</v>
      </c>
      <c r="AC11">
        <f t="shared" si="5"/>
        <v>42.507735999999994</v>
      </c>
      <c r="AD11" s="18">
        <f t="shared" si="3"/>
        <v>45552</v>
      </c>
      <c r="AI11" t="s">
        <v>46</v>
      </c>
      <c r="AJ11" t="s">
        <v>14</v>
      </c>
      <c r="AK11" s="1">
        <v>0.5</v>
      </c>
      <c r="AL11" t="s">
        <v>31</v>
      </c>
      <c r="AM11" s="27">
        <v>45695</v>
      </c>
    </row>
    <row r="12" spans="1:39">
      <c r="A12" s="73" t="s">
        <v>176</v>
      </c>
      <c r="B12" s="73">
        <v>12</v>
      </c>
      <c r="C12" s="73">
        <v>1</v>
      </c>
      <c r="D12" s="74">
        <v>45575</v>
      </c>
      <c r="E12" s="74">
        <v>45644</v>
      </c>
      <c r="F12" s="74">
        <v>45654</v>
      </c>
      <c r="G12" s="73" t="s">
        <v>49</v>
      </c>
      <c r="H12" s="73">
        <v>41</v>
      </c>
      <c r="I12" s="73" t="s">
        <v>177</v>
      </c>
      <c r="J12" s="73">
        <v>31905.85</v>
      </c>
      <c r="K12" s="73" t="s">
        <v>151</v>
      </c>
      <c r="L12" s="73">
        <v>31905.85</v>
      </c>
      <c r="M12" s="73">
        <v>37010.785999999993</v>
      </c>
      <c r="N12" s="73">
        <v>9918.2800000000007</v>
      </c>
      <c r="O12" s="73">
        <v>9918.2800000000007</v>
      </c>
      <c r="P12" s="73">
        <v>11505.2048</v>
      </c>
      <c r="Q12" s="75">
        <v>0.31086086093929488</v>
      </c>
      <c r="R12" s="73">
        <v>10</v>
      </c>
      <c r="S12" s="73">
        <v>2024</v>
      </c>
      <c r="T12" s="73">
        <v>12</v>
      </c>
      <c r="U12" s="73">
        <v>2024</v>
      </c>
      <c r="V12" s="74">
        <v>45699</v>
      </c>
      <c r="W12" s="73" t="s">
        <v>164</v>
      </c>
      <c r="X12" s="73">
        <v>2025</v>
      </c>
      <c r="Y12" t="str">
        <f t="shared" si="0"/>
        <v>México</v>
      </c>
      <c r="Z12" t="str">
        <f t="shared" si="1"/>
        <v>Retail</v>
      </c>
      <c r="AA12" s="1">
        <f t="shared" si="2"/>
        <v>0</v>
      </c>
      <c r="AB12">
        <f t="shared" si="4"/>
        <v>9918.2800000000007</v>
      </c>
      <c r="AC12">
        <f t="shared" si="5"/>
        <v>11505.2048</v>
      </c>
      <c r="AD12" s="18">
        <f t="shared" si="3"/>
        <v>45552</v>
      </c>
      <c r="AI12" t="s">
        <v>40</v>
      </c>
      <c r="AJ12" t="s">
        <v>14</v>
      </c>
      <c r="AK12" s="1">
        <v>0.5</v>
      </c>
      <c r="AL12" t="s">
        <v>31</v>
      </c>
      <c r="AM12" s="27">
        <v>45705</v>
      </c>
    </row>
    <row r="13" spans="1:39">
      <c r="A13" s="73" t="s">
        <v>176</v>
      </c>
      <c r="B13" s="73">
        <v>13</v>
      </c>
      <c r="C13" s="73">
        <v>1</v>
      </c>
      <c r="D13" s="74">
        <v>45576</v>
      </c>
      <c r="E13" s="74">
        <v>45618</v>
      </c>
      <c r="F13" s="74">
        <v>45623</v>
      </c>
      <c r="G13" s="73" t="s">
        <v>49</v>
      </c>
      <c r="H13" s="73">
        <v>41</v>
      </c>
      <c r="I13" s="73" t="s">
        <v>177</v>
      </c>
      <c r="J13" s="73">
        <v>6490.08</v>
      </c>
      <c r="K13" s="73" t="s">
        <v>131</v>
      </c>
      <c r="L13" s="73">
        <v>5581.4687999999996</v>
      </c>
      <c r="M13" s="73">
        <v>6490.08</v>
      </c>
      <c r="N13" s="73">
        <v>1244.92</v>
      </c>
      <c r="O13" s="73">
        <v>1070.6312</v>
      </c>
      <c r="P13" s="73">
        <v>1244.92</v>
      </c>
      <c r="Q13" s="75">
        <v>0.19181889899662255</v>
      </c>
      <c r="R13" s="73">
        <v>10</v>
      </c>
      <c r="S13" s="73">
        <v>2024</v>
      </c>
      <c r="T13" s="73">
        <v>11</v>
      </c>
      <c r="U13" s="73">
        <v>2024</v>
      </c>
      <c r="V13" s="74">
        <v>45668</v>
      </c>
      <c r="W13" s="73" t="s">
        <v>157</v>
      </c>
      <c r="X13" s="73">
        <v>2025</v>
      </c>
      <c r="Y13" t="str">
        <f t="shared" si="0"/>
        <v>México</v>
      </c>
      <c r="Z13" t="str">
        <f t="shared" si="1"/>
        <v>Retail</v>
      </c>
      <c r="AA13" s="1">
        <f t="shared" si="2"/>
        <v>0</v>
      </c>
      <c r="AB13">
        <f t="shared" si="4"/>
        <v>1070.6312</v>
      </c>
      <c r="AC13">
        <f t="shared" si="5"/>
        <v>1241.932192</v>
      </c>
      <c r="AD13" s="18">
        <f t="shared" si="3"/>
        <v>45552</v>
      </c>
      <c r="AI13" t="s">
        <v>59</v>
      </c>
      <c r="AJ13" t="s">
        <v>14</v>
      </c>
      <c r="AK13" s="1">
        <v>0.5</v>
      </c>
      <c r="AL13" t="s">
        <v>31</v>
      </c>
      <c r="AM13" s="27">
        <v>45734</v>
      </c>
    </row>
    <row r="14" spans="1:39">
      <c r="A14" s="73" t="s">
        <v>176</v>
      </c>
      <c r="B14" s="73">
        <v>14</v>
      </c>
      <c r="C14" s="73">
        <v>1</v>
      </c>
      <c r="D14" s="74">
        <v>45583</v>
      </c>
      <c r="E14" s="74">
        <v>45964</v>
      </c>
      <c r="F14" s="74">
        <v>45991</v>
      </c>
      <c r="G14" s="73" t="s">
        <v>49</v>
      </c>
      <c r="H14" s="73">
        <v>42</v>
      </c>
      <c r="I14" s="73" t="s">
        <v>179</v>
      </c>
      <c r="J14" s="73">
        <v>53274.47</v>
      </c>
      <c r="K14" s="73" t="s">
        <v>131</v>
      </c>
      <c r="L14" s="73">
        <v>45816.044200000004</v>
      </c>
      <c r="M14" s="73">
        <v>53274.47</v>
      </c>
      <c r="N14" s="73">
        <v>6880.99</v>
      </c>
      <c r="O14" s="73">
        <v>5917.6513999999997</v>
      </c>
      <c r="P14" s="73">
        <v>6880.99</v>
      </c>
      <c r="Q14" s="75">
        <v>0.12916111600922542</v>
      </c>
      <c r="R14" s="73">
        <v>10</v>
      </c>
      <c r="S14" s="73">
        <v>2024</v>
      </c>
      <c r="T14" s="73">
        <v>11</v>
      </c>
      <c r="U14" s="73">
        <v>2025</v>
      </c>
      <c r="V14" s="74">
        <v>46036</v>
      </c>
      <c r="W14" s="73" t="s">
        <v>157</v>
      </c>
      <c r="X14" s="73">
        <v>2026</v>
      </c>
      <c r="Y14" t="str">
        <f t="shared" si="0"/>
        <v>México</v>
      </c>
      <c r="Z14" t="str">
        <f t="shared" si="1"/>
        <v>Retail</v>
      </c>
      <c r="AA14" s="1">
        <f t="shared" si="2"/>
        <v>0</v>
      </c>
      <c r="AB14">
        <f t="shared" si="4"/>
        <v>5917.6513999999997</v>
      </c>
      <c r="AC14">
        <f t="shared" si="5"/>
        <v>6864.4756239999988</v>
      </c>
      <c r="AD14" s="18">
        <f t="shared" si="3"/>
        <v>45552</v>
      </c>
      <c r="AI14" t="s">
        <v>56</v>
      </c>
      <c r="AJ14" t="s">
        <v>14</v>
      </c>
      <c r="AK14" s="1">
        <v>0.5</v>
      </c>
      <c r="AL14" t="s">
        <v>31</v>
      </c>
      <c r="AM14" s="27">
        <v>45737</v>
      </c>
    </row>
    <row r="15" spans="1:39">
      <c r="A15" s="73" t="s">
        <v>176</v>
      </c>
      <c r="B15" s="73">
        <v>15</v>
      </c>
      <c r="C15" s="73">
        <v>1</v>
      </c>
      <c r="D15" s="74">
        <v>45587</v>
      </c>
      <c r="E15" s="74">
        <v>45589</v>
      </c>
      <c r="F15" s="74">
        <v>45599</v>
      </c>
      <c r="G15" s="73" t="s">
        <v>49</v>
      </c>
      <c r="H15" s="73">
        <v>43</v>
      </c>
      <c r="I15" s="73" t="s">
        <v>177</v>
      </c>
      <c r="J15" s="73">
        <v>2327</v>
      </c>
      <c r="K15" s="73" t="s">
        <v>131</v>
      </c>
      <c r="L15" s="73">
        <v>2001.22</v>
      </c>
      <c r="M15" s="73">
        <v>2327</v>
      </c>
      <c r="N15" s="73">
        <v>0</v>
      </c>
      <c r="O15" s="73">
        <v>0</v>
      </c>
      <c r="P15" s="73">
        <v>0</v>
      </c>
      <c r="Q15" s="75">
        <v>0</v>
      </c>
      <c r="R15" s="73">
        <v>10</v>
      </c>
      <c r="S15" s="73">
        <v>2024</v>
      </c>
      <c r="T15" s="73">
        <v>10</v>
      </c>
      <c r="U15" s="73">
        <v>2024</v>
      </c>
      <c r="V15" s="74">
        <v>45644</v>
      </c>
      <c r="W15" s="73" t="s">
        <v>132</v>
      </c>
      <c r="X15" s="73">
        <v>2024</v>
      </c>
      <c r="Y15" t="str">
        <f t="shared" si="0"/>
        <v>México</v>
      </c>
      <c r="Z15" t="str">
        <f t="shared" si="1"/>
        <v>Retail</v>
      </c>
      <c r="AA15" s="1">
        <f t="shared" si="2"/>
        <v>0</v>
      </c>
      <c r="AB15">
        <f t="shared" si="4"/>
        <v>0</v>
      </c>
      <c r="AC15">
        <f t="shared" si="5"/>
        <v>0</v>
      </c>
      <c r="AD15" s="18">
        <f t="shared" si="3"/>
        <v>45552</v>
      </c>
      <c r="AI15" t="s">
        <v>38</v>
      </c>
      <c r="AJ15" t="s">
        <v>14</v>
      </c>
      <c r="AK15" s="1">
        <v>0.6</v>
      </c>
      <c r="AL15" t="s">
        <v>31</v>
      </c>
      <c r="AM15" s="27">
        <v>45740</v>
      </c>
    </row>
    <row r="16" spans="1:39">
      <c r="A16" s="73" t="s">
        <v>176</v>
      </c>
      <c r="B16" s="73">
        <v>16</v>
      </c>
      <c r="C16" s="73">
        <v>1</v>
      </c>
      <c r="D16" s="74">
        <v>45587</v>
      </c>
      <c r="E16" s="74">
        <v>45622</v>
      </c>
      <c r="F16" s="74">
        <v>45625</v>
      </c>
      <c r="G16" s="73" t="s">
        <v>49</v>
      </c>
      <c r="H16" s="73">
        <v>43</v>
      </c>
      <c r="I16" s="73" t="s">
        <v>177</v>
      </c>
      <c r="J16" s="73">
        <v>6385.17</v>
      </c>
      <c r="K16" s="73" t="s">
        <v>131</v>
      </c>
      <c r="L16" s="73">
        <v>5491.2461999999996</v>
      </c>
      <c r="M16" s="73">
        <v>6385.17</v>
      </c>
      <c r="N16" s="73">
        <v>866.04</v>
      </c>
      <c r="O16" s="73">
        <v>744.7944</v>
      </c>
      <c r="P16" s="73">
        <v>866.04</v>
      </c>
      <c r="Q16" s="75">
        <v>0.13563303717833669</v>
      </c>
      <c r="R16" s="73">
        <v>10</v>
      </c>
      <c r="S16" s="73">
        <v>2024</v>
      </c>
      <c r="T16" s="73">
        <v>11</v>
      </c>
      <c r="U16" s="73">
        <v>2024</v>
      </c>
      <c r="V16" s="74">
        <v>45670</v>
      </c>
      <c r="W16" s="73" t="s">
        <v>157</v>
      </c>
      <c r="X16" s="73">
        <v>2025</v>
      </c>
      <c r="Y16" t="str">
        <f t="shared" si="0"/>
        <v>México</v>
      </c>
      <c r="Z16" t="str">
        <f t="shared" si="1"/>
        <v>Retail</v>
      </c>
      <c r="AA16" s="1">
        <f t="shared" si="2"/>
        <v>0</v>
      </c>
      <c r="AB16">
        <f t="shared" si="4"/>
        <v>744.7944</v>
      </c>
      <c r="AC16">
        <f t="shared" si="5"/>
        <v>863.96150399999999</v>
      </c>
      <c r="AD16" s="18">
        <f t="shared" si="3"/>
        <v>45552</v>
      </c>
      <c r="AI16" t="s">
        <v>25</v>
      </c>
      <c r="AJ16" t="s">
        <v>14</v>
      </c>
      <c r="AK16" s="1">
        <v>0.4</v>
      </c>
      <c r="AL16" t="s">
        <v>13</v>
      </c>
      <c r="AM16" s="27">
        <v>45754</v>
      </c>
    </row>
    <row r="17" spans="1:39">
      <c r="A17" s="73" t="s">
        <v>176</v>
      </c>
      <c r="B17" s="73">
        <v>17</v>
      </c>
      <c r="C17" s="73">
        <v>1</v>
      </c>
      <c r="D17" s="74">
        <v>45587</v>
      </c>
      <c r="E17" s="74">
        <v>45589</v>
      </c>
      <c r="F17" s="74">
        <v>45589</v>
      </c>
      <c r="G17" s="73" t="s">
        <v>49</v>
      </c>
      <c r="H17" s="73">
        <v>43</v>
      </c>
      <c r="I17" s="73" t="s">
        <v>177</v>
      </c>
      <c r="J17" s="73">
        <v>1590</v>
      </c>
      <c r="K17" s="73" t="s">
        <v>151</v>
      </c>
      <c r="L17" s="73">
        <v>1590</v>
      </c>
      <c r="M17" s="73">
        <v>1844.3999999999999</v>
      </c>
      <c r="N17" s="73">
        <v>280</v>
      </c>
      <c r="O17" s="73">
        <v>280</v>
      </c>
      <c r="P17" s="73">
        <v>324.79999999999995</v>
      </c>
      <c r="Q17" s="75">
        <v>0.1761006289308176</v>
      </c>
      <c r="R17" s="73">
        <v>10</v>
      </c>
      <c r="S17" s="73">
        <v>2024</v>
      </c>
      <c r="T17" s="73">
        <v>10</v>
      </c>
      <c r="U17" s="73">
        <v>2024</v>
      </c>
      <c r="V17" s="74">
        <v>45634</v>
      </c>
      <c r="W17" s="73" t="s">
        <v>132</v>
      </c>
      <c r="X17" s="73">
        <v>2024</v>
      </c>
      <c r="Y17" t="str">
        <f t="shared" si="0"/>
        <v>México</v>
      </c>
      <c r="Z17" t="str">
        <f t="shared" si="1"/>
        <v>Retail</v>
      </c>
      <c r="AA17" s="1">
        <f t="shared" si="2"/>
        <v>0</v>
      </c>
      <c r="AB17">
        <f t="shared" si="4"/>
        <v>280</v>
      </c>
      <c r="AC17">
        <f t="shared" si="5"/>
        <v>324.79999999999995</v>
      </c>
      <c r="AD17" s="18">
        <f t="shared" si="3"/>
        <v>45552</v>
      </c>
      <c r="AI17" t="s">
        <v>58</v>
      </c>
      <c r="AJ17" t="s">
        <v>14</v>
      </c>
      <c r="AK17" s="1">
        <v>0.5</v>
      </c>
      <c r="AL17" t="s">
        <v>31</v>
      </c>
      <c r="AM17" s="27">
        <v>45762</v>
      </c>
    </row>
    <row r="18" spans="1:39">
      <c r="A18" s="73" t="s">
        <v>176</v>
      </c>
      <c r="B18" s="73">
        <v>18</v>
      </c>
      <c r="C18" s="73">
        <v>1</v>
      </c>
      <c r="D18" s="74">
        <v>45590</v>
      </c>
      <c r="E18" s="74">
        <v>45591</v>
      </c>
      <c r="F18" s="74">
        <v>45605</v>
      </c>
      <c r="G18" s="73" t="s">
        <v>49</v>
      </c>
      <c r="H18" s="73">
        <v>43</v>
      </c>
      <c r="I18" s="73" t="s">
        <v>177</v>
      </c>
      <c r="J18" s="73">
        <v>14493.36</v>
      </c>
      <c r="K18" s="73" t="s">
        <v>131</v>
      </c>
      <c r="L18" s="73">
        <v>12464.2896</v>
      </c>
      <c r="M18" s="73">
        <v>14493.36</v>
      </c>
      <c r="N18" s="73">
        <v>2056.36</v>
      </c>
      <c r="O18" s="73">
        <v>1768.4696000000001</v>
      </c>
      <c r="P18" s="73">
        <v>2056.36</v>
      </c>
      <c r="Q18" s="75">
        <v>0.14188290361931258</v>
      </c>
      <c r="R18" s="73">
        <v>10</v>
      </c>
      <c r="S18" s="73">
        <v>2024</v>
      </c>
      <c r="T18" s="73">
        <v>10</v>
      </c>
      <c r="U18" s="73">
        <v>2024</v>
      </c>
      <c r="V18" s="74">
        <v>45650</v>
      </c>
      <c r="W18" s="73" t="s">
        <v>132</v>
      </c>
      <c r="X18" s="73">
        <v>2024</v>
      </c>
      <c r="Y18" t="str">
        <f t="shared" si="0"/>
        <v>México</v>
      </c>
      <c r="Z18" t="str">
        <f t="shared" si="1"/>
        <v>Retail</v>
      </c>
      <c r="AA18" s="1">
        <f t="shared" si="2"/>
        <v>0</v>
      </c>
      <c r="AB18">
        <f t="shared" si="4"/>
        <v>1768.4696000000001</v>
      </c>
      <c r="AC18">
        <f t="shared" si="5"/>
        <v>2051.4247359999999</v>
      </c>
      <c r="AD18" s="18">
        <f t="shared" si="3"/>
        <v>45552</v>
      </c>
      <c r="AI18" t="s">
        <v>87</v>
      </c>
      <c r="AJ18" t="s">
        <v>14</v>
      </c>
      <c r="AK18" s="1">
        <v>0.4</v>
      </c>
      <c r="AL18" t="s">
        <v>13</v>
      </c>
      <c r="AM18" s="27">
        <v>45769</v>
      </c>
    </row>
    <row r="19" spans="1:39">
      <c r="A19" s="73" t="s">
        <v>176</v>
      </c>
      <c r="B19" s="73">
        <v>19</v>
      </c>
      <c r="C19" s="73">
        <v>1</v>
      </c>
      <c r="D19" s="74">
        <v>45593</v>
      </c>
      <c r="E19" s="74">
        <v>45598</v>
      </c>
      <c r="F19" s="74">
        <v>45601</v>
      </c>
      <c r="G19" s="73" t="s">
        <v>49</v>
      </c>
      <c r="H19" s="73">
        <v>44</v>
      </c>
      <c r="I19" s="73" t="s">
        <v>177</v>
      </c>
      <c r="J19" s="73">
        <v>1560</v>
      </c>
      <c r="K19" s="73" t="s">
        <v>131</v>
      </c>
      <c r="L19" s="73">
        <v>1341.6</v>
      </c>
      <c r="M19" s="73">
        <v>1560</v>
      </c>
      <c r="N19" s="73">
        <v>0</v>
      </c>
      <c r="O19" s="73">
        <v>0</v>
      </c>
      <c r="P19" s="73">
        <v>0</v>
      </c>
      <c r="Q19" s="75">
        <v>0</v>
      </c>
      <c r="R19" s="73">
        <v>10</v>
      </c>
      <c r="S19" s="73">
        <v>2024</v>
      </c>
      <c r="T19" s="73">
        <v>11</v>
      </c>
      <c r="U19" s="73">
        <v>2024</v>
      </c>
      <c r="V19" s="74">
        <v>45646</v>
      </c>
      <c r="W19" s="73" t="s">
        <v>132</v>
      </c>
      <c r="X19" s="73">
        <v>2024</v>
      </c>
      <c r="Y19" t="str">
        <f t="shared" si="0"/>
        <v>México</v>
      </c>
      <c r="Z19" t="str">
        <f t="shared" si="1"/>
        <v>Retail</v>
      </c>
      <c r="AA19" s="1">
        <f t="shared" si="2"/>
        <v>0</v>
      </c>
      <c r="AB19">
        <f t="shared" si="4"/>
        <v>0</v>
      </c>
      <c r="AC19">
        <f t="shared" si="5"/>
        <v>0</v>
      </c>
      <c r="AD19" s="18">
        <f t="shared" si="3"/>
        <v>45552</v>
      </c>
      <c r="AI19" t="s">
        <v>33</v>
      </c>
      <c r="AJ19" t="s">
        <v>14</v>
      </c>
      <c r="AK19" s="1">
        <v>0.5</v>
      </c>
      <c r="AL19" t="s">
        <v>31</v>
      </c>
      <c r="AM19" s="27">
        <v>45777</v>
      </c>
    </row>
    <row r="20" spans="1:39">
      <c r="A20" s="73" t="s">
        <v>176</v>
      </c>
      <c r="B20" s="73">
        <v>20</v>
      </c>
      <c r="C20" s="73">
        <v>1</v>
      </c>
      <c r="D20" s="74">
        <v>45593</v>
      </c>
      <c r="E20" s="74">
        <v>45597</v>
      </c>
      <c r="F20" s="74">
        <v>45598</v>
      </c>
      <c r="G20" s="73" t="s">
        <v>49</v>
      </c>
      <c r="H20" s="73">
        <v>44</v>
      </c>
      <c r="I20" s="73" t="s">
        <v>177</v>
      </c>
      <c r="J20" s="73">
        <v>803</v>
      </c>
      <c r="K20" s="73" t="s">
        <v>131</v>
      </c>
      <c r="L20" s="73">
        <v>690.58</v>
      </c>
      <c r="M20" s="73">
        <v>803</v>
      </c>
      <c r="N20" s="73">
        <v>0</v>
      </c>
      <c r="O20" s="73">
        <v>0</v>
      </c>
      <c r="P20" s="73">
        <v>0</v>
      </c>
      <c r="Q20" s="75">
        <v>0</v>
      </c>
      <c r="R20" s="73">
        <v>10</v>
      </c>
      <c r="S20" s="73">
        <v>2024</v>
      </c>
      <c r="T20" s="73">
        <v>11</v>
      </c>
      <c r="U20" s="73">
        <v>2024</v>
      </c>
      <c r="V20" s="74">
        <v>45643</v>
      </c>
      <c r="W20" s="73" t="s">
        <v>132</v>
      </c>
      <c r="X20" s="73">
        <v>2024</v>
      </c>
      <c r="Y20" t="str">
        <f t="shared" si="0"/>
        <v>México</v>
      </c>
      <c r="Z20" t="str">
        <f t="shared" si="1"/>
        <v>Retail</v>
      </c>
      <c r="AA20" s="1">
        <f t="shared" si="2"/>
        <v>0</v>
      </c>
      <c r="AB20">
        <f t="shared" si="4"/>
        <v>0</v>
      </c>
      <c r="AC20">
        <f t="shared" si="5"/>
        <v>0</v>
      </c>
      <c r="AD20" s="18">
        <f t="shared" si="3"/>
        <v>45552</v>
      </c>
      <c r="AI20" t="s">
        <v>18</v>
      </c>
      <c r="AJ20" t="s">
        <v>14</v>
      </c>
      <c r="AK20" s="1">
        <v>0.4</v>
      </c>
      <c r="AL20" t="s">
        <v>13</v>
      </c>
      <c r="AM20" s="27">
        <v>45778</v>
      </c>
    </row>
    <row r="21" spans="1:39">
      <c r="A21" s="73" t="s">
        <v>176</v>
      </c>
      <c r="B21" s="73">
        <v>21</v>
      </c>
      <c r="C21" s="73">
        <v>1</v>
      </c>
      <c r="D21" s="74">
        <v>45593</v>
      </c>
      <c r="E21" s="74">
        <v>45596</v>
      </c>
      <c r="F21" s="74">
        <v>45603</v>
      </c>
      <c r="G21" s="73" t="s">
        <v>49</v>
      </c>
      <c r="H21" s="73">
        <v>44</v>
      </c>
      <c r="I21" s="73" t="s">
        <v>177</v>
      </c>
      <c r="J21" s="73">
        <v>9852.2199999999993</v>
      </c>
      <c r="K21" s="73" t="s">
        <v>131</v>
      </c>
      <c r="L21" s="73">
        <v>8472.9092000000001</v>
      </c>
      <c r="M21" s="73">
        <v>9852.2199999999993</v>
      </c>
      <c r="N21" s="73">
        <v>1560.93</v>
      </c>
      <c r="O21" s="73">
        <v>1342.3998000000001</v>
      </c>
      <c r="P21" s="73">
        <v>1560.93</v>
      </c>
      <c r="Q21" s="75">
        <v>0.15843434271666693</v>
      </c>
      <c r="R21" s="73">
        <v>10</v>
      </c>
      <c r="S21" s="73">
        <v>2024</v>
      </c>
      <c r="T21" s="73">
        <v>10</v>
      </c>
      <c r="U21" s="73">
        <v>2024</v>
      </c>
      <c r="V21" s="74">
        <v>45648</v>
      </c>
      <c r="W21" s="73" t="s">
        <v>132</v>
      </c>
      <c r="X21" s="73">
        <v>2024</v>
      </c>
      <c r="Y21" t="str">
        <f t="shared" si="0"/>
        <v>México</v>
      </c>
      <c r="Z21" t="str">
        <f t="shared" si="1"/>
        <v>Retail</v>
      </c>
      <c r="AA21" s="1">
        <f t="shared" si="2"/>
        <v>0</v>
      </c>
      <c r="AB21">
        <f t="shared" si="4"/>
        <v>1342.3998000000001</v>
      </c>
      <c r="AC21">
        <f t="shared" si="5"/>
        <v>1557.1837680000001</v>
      </c>
      <c r="AD21" s="18">
        <f t="shared" si="3"/>
        <v>45552</v>
      </c>
      <c r="AI21" t="s">
        <v>16</v>
      </c>
      <c r="AJ21" t="s">
        <v>14</v>
      </c>
      <c r="AK21" s="1">
        <v>0.4</v>
      </c>
      <c r="AL21" t="s">
        <v>13</v>
      </c>
      <c r="AM21" s="27">
        <v>45778</v>
      </c>
    </row>
    <row r="22" spans="1:39">
      <c r="A22" s="73" t="s">
        <v>176</v>
      </c>
      <c r="B22" s="73">
        <v>22</v>
      </c>
      <c r="C22" s="73">
        <v>1</v>
      </c>
      <c r="D22" s="74">
        <v>45594</v>
      </c>
      <c r="E22" s="74">
        <v>45475</v>
      </c>
      <c r="F22" s="74">
        <v>45478</v>
      </c>
      <c r="G22" s="73" t="s">
        <v>49</v>
      </c>
      <c r="H22" s="73">
        <v>44</v>
      </c>
      <c r="I22" s="73" t="s">
        <v>177</v>
      </c>
      <c r="J22" s="73">
        <v>15077.2</v>
      </c>
      <c r="K22" s="73" t="s">
        <v>151</v>
      </c>
      <c r="L22" s="73">
        <v>15077.2</v>
      </c>
      <c r="M22" s="73">
        <v>17489.552</v>
      </c>
      <c r="N22" s="73">
        <v>1507.72</v>
      </c>
      <c r="O22" s="73">
        <v>1507.72</v>
      </c>
      <c r="P22" s="73">
        <v>1748.9551999999999</v>
      </c>
      <c r="Q22" s="75">
        <v>9.9999999999999992E-2</v>
      </c>
      <c r="R22" s="73">
        <v>10</v>
      </c>
      <c r="S22" s="73">
        <v>2024</v>
      </c>
      <c r="T22" s="73">
        <v>7</v>
      </c>
      <c r="U22" s="73">
        <v>2024</v>
      </c>
      <c r="V22" s="74">
        <v>45523</v>
      </c>
      <c r="W22" s="73" t="s">
        <v>160</v>
      </c>
      <c r="X22" s="73">
        <v>2024</v>
      </c>
      <c r="Y22" t="str">
        <f t="shared" si="0"/>
        <v>México</v>
      </c>
      <c r="Z22" t="str">
        <f t="shared" si="1"/>
        <v>Retail</v>
      </c>
      <c r="AA22" s="1">
        <f t="shared" si="2"/>
        <v>0</v>
      </c>
      <c r="AB22">
        <f t="shared" si="4"/>
        <v>1507.72</v>
      </c>
      <c r="AC22">
        <f t="shared" si="5"/>
        <v>1748.9551999999999</v>
      </c>
      <c r="AD22" s="18">
        <f t="shared" si="3"/>
        <v>45552</v>
      </c>
      <c r="AI22" t="s">
        <v>48</v>
      </c>
      <c r="AJ22" t="s">
        <v>14</v>
      </c>
      <c r="AK22" s="1">
        <v>0.5</v>
      </c>
      <c r="AL22" t="s">
        <v>31</v>
      </c>
      <c r="AM22" s="27">
        <v>45793</v>
      </c>
    </row>
    <row r="23" spans="1:39">
      <c r="A23" s="73" t="s">
        <v>176</v>
      </c>
      <c r="B23" s="73">
        <v>23</v>
      </c>
      <c r="C23" s="73">
        <v>1</v>
      </c>
      <c r="D23" s="74">
        <v>45597</v>
      </c>
      <c r="E23" s="74">
        <v>45652</v>
      </c>
      <c r="F23" s="74">
        <v>45659</v>
      </c>
      <c r="G23" s="73" t="s">
        <v>49</v>
      </c>
      <c r="H23" s="73">
        <v>44</v>
      </c>
      <c r="I23" s="73" t="s">
        <v>177</v>
      </c>
      <c r="J23" s="73">
        <v>6357.14</v>
      </c>
      <c r="K23" s="73" t="s">
        <v>151</v>
      </c>
      <c r="L23" s="73">
        <v>6357.14</v>
      </c>
      <c r="M23" s="73">
        <v>7374.2824000000001</v>
      </c>
      <c r="N23" s="73">
        <v>957.69</v>
      </c>
      <c r="O23" s="73">
        <v>957.69</v>
      </c>
      <c r="P23" s="73">
        <v>1110.9204</v>
      </c>
      <c r="Q23" s="75">
        <v>0.15064793287547545</v>
      </c>
      <c r="R23" s="73">
        <v>11</v>
      </c>
      <c r="S23" s="73">
        <v>2024</v>
      </c>
      <c r="T23" s="73">
        <v>12</v>
      </c>
      <c r="U23" s="73">
        <v>2024</v>
      </c>
      <c r="V23" s="74">
        <v>45704</v>
      </c>
      <c r="W23" s="73" t="s">
        <v>164</v>
      </c>
      <c r="X23" s="73">
        <v>2025</v>
      </c>
      <c r="Y23" t="str">
        <f t="shared" si="0"/>
        <v>México</v>
      </c>
      <c r="Z23" t="str">
        <f t="shared" si="1"/>
        <v>Retail</v>
      </c>
      <c r="AA23" s="1">
        <f t="shared" si="2"/>
        <v>0</v>
      </c>
      <c r="AB23">
        <f t="shared" si="4"/>
        <v>957.69</v>
      </c>
      <c r="AC23">
        <f t="shared" si="5"/>
        <v>1110.9204</v>
      </c>
      <c r="AD23" s="18">
        <f t="shared" si="3"/>
        <v>45552</v>
      </c>
      <c r="AI23" t="s">
        <v>17</v>
      </c>
      <c r="AJ23" t="s">
        <v>14</v>
      </c>
      <c r="AK23" s="1">
        <v>0.4</v>
      </c>
      <c r="AL23" t="s">
        <v>13</v>
      </c>
      <c r="AM23" s="27">
        <v>45804</v>
      </c>
    </row>
    <row r="24" spans="1:39">
      <c r="A24" s="73" t="s">
        <v>176</v>
      </c>
      <c r="B24" s="73">
        <v>24</v>
      </c>
      <c r="C24" s="73">
        <v>1</v>
      </c>
      <c r="D24" s="74">
        <v>45597</v>
      </c>
      <c r="E24" s="74">
        <v>45630</v>
      </c>
      <c r="F24" s="74">
        <v>45634</v>
      </c>
      <c r="G24" s="73" t="s">
        <v>49</v>
      </c>
      <c r="H24" s="73">
        <v>44</v>
      </c>
      <c r="I24" s="73" t="s">
        <v>177</v>
      </c>
      <c r="J24" s="73">
        <v>653.86</v>
      </c>
      <c r="K24" s="73" t="s">
        <v>131</v>
      </c>
      <c r="L24" s="73">
        <v>562.31960000000004</v>
      </c>
      <c r="M24" s="73">
        <v>653.86</v>
      </c>
      <c r="N24" s="73">
        <v>35</v>
      </c>
      <c r="O24" s="73">
        <v>30.099999999999998</v>
      </c>
      <c r="P24" s="73">
        <v>35</v>
      </c>
      <c r="Q24" s="75">
        <v>5.3528278224696413E-2</v>
      </c>
      <c r="R24" s="73">
        <v>11</v>
      </c>
      <c r="S24" s="73">
        <v>2024</v>
      </c>
      <c r="T24" s="73">
        <v>12</v>
      </c>
      <c r="U24" s="73">
        <v>2024</v>
      </c>
      <c r="V24" s="74">
        <v>45679</v>
      </c>
      <c r="W24" s="73" t="s">
        <v>157</v>
      </c>
      <c r="X24" s="73">
        <v>2025</v>
      </c>
      <c r="Y24" t="str">
        <f t="shared" si="0"/>
        <v>México</v>
      </c>
      <c r="Z24" t="str">
        <f t="shared" si="1"/>
        <v>Retail</v>
      </c>
      <c r="AA24" s="1">
        <f t="shared" si="2"/>
        <v>0</v>
      </c>
      <c r="AB24">
        <f t="shared" si="4"/>
        <v>30.099999999999998</v>
      </c>
      <c r="AC24">
        <f t="shared" si="5"/>
        <v>34.915999999999997</v>
      </c>
      <c r="AD24" s="18">
        <f t="shared" si="3"/>
        <v>45552</v>
      </c>
      <c r="AI24" t="s">
        <v>37</v>
      </c>
      <c r="AJ24" t="s">
        <v>14</v>
      </c>
      <c r="AK24" s="1">
        <v>0.6</v>
      </c>
      <c r="AL24" t="s">
        <v>31</v>
      </c>
      <c r="AM24" s="27">
        <v>45807</v>
      </c>
    </row>
    <row r="25" spans="1:39">
      <c r="A25" s="73" t="s">
        <v>176</v>
      </c>
      <c r="B25" s="73">
        <v>25</v>
      </c>
      <c r="C25" s="73">
        <v>1</v>
      </c>
      <c r="D25" s="74">
        <v>45601</v>
      </c>
      <c r="E25" s="74">
        <v>45651</v>
      </c>
      <c r="F25" s="74">
        <v>45655</v>
      </c>
      <c r="G25" s="73" t="s">
        <v>49</v>
      </c>
      <c r="H25" s="73">
        <v>45</v>
      </c>
      <c r="I25" s="73" t="s">
        <v>177</v>
      </c>
      <c r="J25" s="73">
        <v>6500</v>
      </c>
      <c r="K25" s="73" t="s">
        <v>151</v>
      </c>
      <c r="L25" s="73">
        <v>6500</v>
      </c>
      <c r="M25" s="73">
        <v>7539.9999999999991</v>
      </c>
      <c r="N25" s="73">
        <v>1130</v>
      </c>
      <c r="O25" s="73">
        <v>1130</v>
      </c>
      <c r="P25" s="73">
        <v>1310.8</v>
      </c>
      <c r="Q25" s="75">
        <v>0.17384615384615384</v>
      </c>
      <c r="R25" s="73">
        <v>11</v>
      </c>
      <c r="S25" s="73">
        <v>2024</v>
      </c>
      <c r="T25" s="73">
        <v>12</v>
      </c>
      <c r="U25" s="73">
        <v>2024</v>
      </c>
      <c r="V25" s="74">
        <v>45700</v>
      </c>
      <c r="W25" s="73" t="s">
        <v>164</v>
      </c>
      <c r="X25" s="73">
        <v>2025</v>
      </c>
      <c r="Y25" t="str">
        <f t="shared" si="0"/>
        <v>México</v>
      </c>
      <c r="Z25" t="str">
        <f t="shared" si="1"/>
        <v>Retail</v>
      </c>
      <c r="AA25" s="1">
        <f t="shared" si="2"/>
        <v>0</v>
      </c>
      <c r="AB25">
        <f t="shared" si="4"/>
        <v>1130</v>
      </c>
      <c r="AC25">
        <f t="shared" si="5"/>
        <v>1310.8</v>
      </c>
      <c r="AD25" s="18">
        <f t="shared" si="3"/>
        <v>45552</v>
      </c>
      <c r="AI25" t="s">
        <v>88</v>
      </c>
      <c r="AJ25" t="s">
        <v>14</v>
      </c>
      <c r="AK25" s="1">
        <v>0.5</v>
      </c>
      <c r="AL25" t="s">
        <v>31</v>
      </c>
      <c r="AM25" s="27">
        <v>45814</v>
      </c>
    </row>
    <row r="26" spans="1:39">
      <c r="A26" s="73" t="s">
        <v>176</v>
      </c>
      <c r="B26" s="73">
        <v>26</v>
      </c>
      <c r="C26" s="73">
        <v>1</v>
      </c>
      <c r="D26" s="74">
        <v>45602</v>
      </c>
      <c r="E26" s="74">
        <v>45623</v>
      </c>
      <c r="F26" s="74">
        <v>45626</v>
      </c>
      <c r="G26" s="73" t="s">
        <v>49</v>
      </c>
      <c r="H26" s="73">
        <v>45</v>
      </c>
      <c r="I26" s="73" t="s">
        <v>177</v>
      </c>
      <c r="J26" s="73">
        <v>9724.9699999999993</v>
      </c>
      <c r="K26" s="73" t="s">
        <v>131</v>
      </c>
      <c r="L26" s="73">
        <v>8363.4741999999987</v>
      </c>
      <c r="M26" s="73">
        <v>9724.9699999999993</v>
      </c>
      <c r="N26" s="73">
        <v>722.22</v>
      </c>
      <c r="O26" s="73">
        <v>621.10919999999999</v>
      </c>
      <c r="P26" s="73">
        <v>722.22</v>
      </c>
      <c r="Q26" s="75">
        <v>7.4264496445747397E-2</v>
      </c>
      <c r="R26" s="73">
        <v>11</v>
      </c>
      <c r="S26" s="73">
        <v>2024</v>
      </c>
      <c r="T26" s="73">
        <v>11</v>
      </c>
      <c r="U26" s="73">
        <v>2024</v>
      </c>
      <c r="V26" s="74">
        <v>45671</v>
      </c>
      <c r="W26" s="73" t="s">
        <v>157</v>
      </c>
      <c r="X26" s="73">
        <v>2025</v>
      </c>
      <c r="Y26" t="str">
        <f t="shared" si="0"/>
        <v>México</v>
      </c>
      <c r="Z26" t="str">
        <f t="shared" si="1"/>
        <v>Retail</v>
      </c>
      <c r="AA26" s="1">
        <f t="shared" si="2"/>
        <v>0</v>
      </c>
      <c r="AB26">
        <f t="shared" si="4"/>
        <v>621.10919999999999</v>
      </c>
      <c r="AC26">
        <f t="shared" si="5"/>
        <v>720.48667199999988</v>
      </c>
      <c r="AD26" s="18">
        <f t="shared" si="3"/>
        <v>45552</v>
      </c>
      <c r="AI26" t="s">
        <v>19</v>
      </c>
      <c r="AJ26" t="s">
        <v>14</v>
      </c>
      <c r="AK26" s="1">
        <v>0.4</v>
      </c>
      <c r="AL26" t="s">
        <v>13</v>
      </c>
      <c r="AM26" s="27">
        <v>45824</v>
      </c>
    </row>
    <row r="27" spans="1:39">
      <c r="A27" s="73" t="s">
        <v>176</v>
      </c>
      <c r="B27" s="73">
        <v>27</v>
      </c>
      <c r="C27" s="73">
        <v>1</v>
      </c>
      <c r="D27" s="74">
        <v>45602</v>
      </c>
      <c r="E27" s="74">
        <v>45626</v>
      </c>
      <c r="F27" s="74">
        <v>45630</v>
      </c>
      <c r="G27" s="73" t="s">
        <v>49</v>
      </c>
      <c r="H27" s="73">
        <v>45</v>
      </c>
      <c r="I27" s="73" t="s">
        <v>177</v>
      </c>
      <c r="J27" s="73">
        <v>8157.25</v>
      </c>
      <c r="K27" s="73" t="s">
        <v>131</v>
      </c>
      <c r="L27" s="73">
        <v>7015.2349999999997</v>
      </c>
      <c r="M27" s="73">
        <v>8157.25</v>
      </c>
      <c r="N27" s="73">
        <v>7.05</v>
      </c>
      <c r="O27" s="73">
        <v>6.0629999999999997</v>
      </c>
      <c r="P27" s="73">
        <v>7.05</v>
      </c>
      <c r="Q27" s="75">
        <v>8.6426185295289469E-4</v>
      </c>
      <c r="R27" s="73">
        <v>11</v>
      </c>
      <c r="S27" s="73">
        <v>2024</v>
      </c>
      <c r="T27" s="73">
        <v>11</v>
      </c>
      <c r="U27" s="73">
        <v>2024</v>
      </c>
      <c r="V27" s="74">
        <v>45675</v>
      </c>
      <c r="W27" s="73" t="s">
        <v>157</v>
      </c>
      <c r="X27" s="73">
        <v>2025</v>
      </c>
      <c r="Y27" t="str">
        <f t="shared" si="0"/>
        <v>México</v>
      </c>
      <c r="Z27" t="str">
        <f t="shared" si="1"/>
        <v>Retail</v>
      </c>
      <c r="AA27" s="1">
        <f t="shared" si="2"/>
        <v>0</v>
      </c>
      <c r="AB27">
        <f t="shared" si="4"/>
        <v>6.0629999999999997</v>
      </c>
      <c r="AC27">
        <f t="shared" si="5"/>
        <v>7.0330799999999991</v>
      </c>
      <c r="AD27" s="18">
        <f t="shared" si="3"/>
        <v>45552</v>
      </c>
      <c r="AI27" t="s">
        <v>23</v>
      </c>
      <c r="AJ27" t="s">
        <v>14</v>
      </c>
      <c r="AK27" s="1">
        <v>0.4</v>
      </c>
      <c r="AL27" t="s">
        <v>13</v>
      </c>
      <c r="AM27" s="27">
        <v>45824</v>
      </c>
    </row>
    <row r="28" spans="1:39">
      <c r="A28" s="73" t="s">
        <v>176</v>
      </c>
      <c r="B28" s="73">
        <v>28</v>
      </c>
      <c r="C28" s="73">
        <v>1</v>
      </c>
      <c r="D28" s="74">
        <v>45602</v>
      </c>
      <c r="E28" s="74">
        <v>45792</v>
      </c>
      <c r="F28" s="74">
        <v>45803</v>
      </c>
      <c r="G28" s="73" t="s">
        <v>49</v>
      </c>
      <c r="H28" s="73">
        <v>45</v>
      </c>
      <c r="I28" s="73" t="s">
        <v>179</v>
      </c>
      <c r="J28" s="73">
        <v>18964.32</v>
      </c>
      <c r="K28" s="73" t="s">
        <v>131</v>
      </c>
      <c r="L28" s="73">
        <v>16309.315199999999</v>
      </c>
      <c r="M28" s="73">
        <v>18964.32</v>
      </c>
      <c r="N28" s="73">
        <v>2606.1999999999998</v>
      </c>
      <c r="O28" s="73">
        <v>2241.3319999999999</v>
      </c>
      <c r="P28" s="73">
        <v>2606.1999999999998</v>
      </c>
      <c r="Q28" s="75">
        <v>0.13742649354155592</v>
      </c>
      <c r="R28" s="73">
        <v>11</v>
      </c>
      <c r="S28" s="73">
        <v>2024</v>
      </c>
      <c r="T28" s="73">
        <v>5</v>
      </c>
      <c r="U28" s="73">
        <v>2025</v>
      </c>
      <c r="V28" s="74">
        <v>45848</v>
      </c>
      <c r="W28" s="73" t="s">
        <v>154</v>
      </c>
      <c r="X28" s="73">
        <v>2025</v>
      </c>
      <c r="Y28" t="str">
        <f t="shared" si="0"/>
        <v>México</v>
      </c>
      <c r="Z28" t="str">
        <f t="shared" si="1"/>
        <v>Retail</v>
      </c>
      <c r="AA28" s="1">
        <f t="shared" si="2"/>
        <v>0</v>
      </c>
      <c r="AB28">
        <f t="shared" si="4"/>
        <v>2241.3319999999999</v>
      </c>
      <c r="AC28">
        <f t="shared" si="5"/>
        <v>2599.9451199999999</v>
      </c>
      <c r="AD28" s="18">
        <f t="shared" si="3"/>
        <v>45552</v>
      </c>
      <c r="AI28" t="s">
        <v>42</v>
      </c>
      <c r="AJ28" t="s">
        <v>14</v>
      </c>
      <c r="AK28" s="1">
        <v>0.5</v>
      </c>
      <c r="AL28" t="s">
        <v>31</v>
      </c>
      <c r="AM28" s="27">
        <v>45831</v>
      </c>
    </row>
    <row r="29" spans="1:39">
      <c r="A29" s="73" t="s">
        <v>176</v>
      </c>
      <c r="B29" s="73">
        <v>29</v>
      </c>
      <c r="C29" s="73">
        <v>1</v>
      </c>
      <c r="D29" s="74">
        <v>45602</v>
      </c>
      <c r="E29" s="74">
        <v>45616</v>
      </c>
      <c r="F29" s="74">
        <v>45617</v>
      </c>
      <c r="G29" s="73" t="s">
        <v>49</v>
      </c>
      <c r="H29" s="73">
        <v>45</v>
      </c>
      <c r="I29" s="73" t="s">
        <v>177</v>
      </c>
      <c r="J29" s="73">
        <v>4785.04</v>
      </c>
      <c r="K29" s="73" t="s">
        <v>131</v>
      </c>
      <c r="L29" s="73">
        <v>4115.1343999999999</v>
      </c>
      <c r="M29" s="73">
        <v>4785.04</v>
      </c>
      <c r="N29" s="73">
        <v>352.89</v>
      </c>
      <c r="O29" s="73">
        <v>303.48539999999997</v>
      </c>
      <c r="P29" s="73">
        <v>352.89</v>
      </c>
      <c r="Q29" s="75">
        <v>7.3748599802718473E-2</v>
      </c>
      <c r="R29" s="73">
        <v>11</v>
      </c>
      <c r="S29" s="73">
        <v>2024</v>
      </c>
      <c r="T29" s="73">
        <v>11</v>
      </c>
      <c r="U29" s="73">
        <v>2024</v>
      </c>
      <c r="V29" s="74">
        <v>45662</v>
      </c>
      <c r="W29" s="73" t="s">
        <v>157</v>
      </c>
      <c r="X29" s="73">
        <v>2025</v>
      </c>
      <c r="Y29" t="str">
        <f t="shared" si="0"/>
        <v>México</v>
      </c>
      <c r="Z29" t="str">
        <f t="shared" si="1"/>
        <v>Retail</v>
      </c>
      <c r="AA29" s="1">
        <f t="shared" si="2"/>
        <v>0</v>
      </c>
      <c r="AB29">
        <f t="shared" si="4"/>
        <v>303.48539999999997</v>
      </c>
      <c r="AC29">
        <f t="shared" si="5"/>
        <v>352.04306399999996</v>
      </c>
      <c r="AD29" s="18">
        <f t="shared" si="3"/>
        <v>45552</v>
      </c>
      <c r="AI29" t="s">
        <v>47</v>
      </c>
      <c r="AJ29" t="s">
        <v>14</v>
      </c>
      <c r="AK29" s="1">
        <v>0.65</v>
      </c>
      <c r="AL29" t="s">
        <v>31</v>
      </c>
      <c r="AM29" s="27">
        <v>45852</v>
      </c>
    </row>
    <row r="30" spans="1:39">
      <c r="A30" s="73" t="s">
        <v>176</v>
      </c>
      <c r="B30" s="73">
        <v>30</v>
      </c>
      <c r="C30" s="73">
        <v>1</v>
      </c>
      <c r="D30" s="74">
        <v>45566</v>
      </c>
      <c r="E30" s="74">
        <v>45577</v>
      </c>
      <c r="F30" s="74">
        <v>45583</v>
      </c>
      <c r="G30" s="73" t="s">
        <v>34</v>
      </c>
      <c r="H30" s="73">
        <v>40</v>
      </c>
      <c r="I30" s="73"/>
      <c r="J30" s="73">
        <v>8563.26</v>
      </c>
      <c r="K30" s="73" t="s">
        <v>151</v>
      </c>
      <c r="L30" s="73">
        <v>8563.26</v>
      </c>
      <c r="M30" s="73">
        <v>9933.3815999999988</v>
      </c>
      <c r="N30" s="73">
        <v>1030</v>
      </c>
      <c r="O30" s="73">
        <v>1030</v>
      </c>
      <c r="P30" s="73">
        <v>1194.8</v>
      </c>
      <c r="Q30" s="75">
        <v>0.12028129474055441</v>
      </c>
      <c r="R30" s="73">
        <v>10</v>
      </c>
      <c r="S30" s="73">
        <v>2024</v>
      </c>
      <c r="T30" s="73">
        <v>10</v>
      </c>
      <c r="U30" s="73">
        <v>2024</v>
      </c>
      <c r="V30" s="74">
        <v>45628</v>
      </c>
      <c r="W30" s="73" t="s">
        <v>132</v>
      </c>
      <c r="X30" s="73">
        <v>2024</v>
      </c>
      <c r="Y30" t="str">
        <f t="shared" si="0"/>
        <v>México</v>
      </c>
      <c r="Z30" t="str">
        <f t="shared" si="1"/>
        <v>IC</v>
      </c>
      <c r="AA30" s="1">
        <f t="shared" si="2"/>
        <v>0.5</v>
      </c>
      <c r="AB30">
        <f t="shared" si="4"/>
        <v>515</v>
      </c>
      <c r="AC30">
        <f t="shared" si="5"/>
        <v>597.4</v>
      </c>
      <c r="AD30" s="18">
        <f t="shared" si="3"/>
        <v>45536</v>
      </c>
      <c r="AI30" t="s">
        <v>21</v>
      </c>
      <c r="AJ30" t="s">
        <v>14</v>
      </c>
      <c r="AK30" s="1">
        <v>0.4</v>
      </c>
      <c r="AL30" t="s">
        <v>13</v>
      </c>
      <c r="AM30" s="27">
        <v>45861</v>
      </c>
    </row>
    <row r="31" spans="1:39">
      <c r="A31" s="73" t="s">
        <v>176</v>
      </c>
      <c r="B31" s="73">
        <v>31</v>
      </c>
      <c r="C31" s="73">
        <v>0</v>
      </c>
      <c r="D31" s="74">
        <v>45602</v>
      </c>
      <c r="E31" s="74">
        <v>45608</v>
      </c>
      <c r="F31" s="74">
        <v>45618</v>
      </c>
      <c r="G31" s="73" t="s">
        <v>36</v>
      </c>
      <c r="H31" s="73">
        <v>45</v>
      </c>
      <c r="I31" s="73" t="s">
        <v>177</v>
      </c>
      <c r="J31" s="73">
        <v>21963.48</v>
      </c>
      <c r="K31" s="73" t="s">
        <v>151</v>
      </c>
      <c r="L31" s="73">
        <v>21963.48</v>
      </c>
      <c r="M31" s="73">
        <v>25477.636799999997</v>
      </c>
      <c r="N31" s="73">
        <v>3193.7</v>
      </c>
      <c r="O31" s="73">
        <v>3193.7</v>
      </c>
      <c r="P31" s="73">
        <v>3704.6919999999996</v>
      </c>
      <c r="Q31" s="75">
        <v>0.14540956169058819</v>
      </c>
      <c r="R31" s="73">
        <v>11</v>
      </c>
      <c r="S31" s="73">
        <v>2024</v>
      </c>
      <c r="T31" s="73">
        <v>11</v>
      </c>
      <c r="U31" s="73">
        <v>2024</v>
      </c>
      <c r="V31" s="74">
        <v>45663</v>
      </c>
      <c r="W31" s="73" t="s">
        <v>157</v>
      </c>
      <c r="X31" s="73">
        <v>2025</v>
      </c>
      <c r="Y31" t="str">
        <f t="shared" si="0"/>
        <v>México</v>
      </c>
      <c r="Z31" t="str">
        <f t="shared" si="1"/>
        <v>IC</v>
      </c>
      <c r="AA31" s="1">
        <f t="shared" si="2"/>
        <v>0.5</v>
      </c>
      <c r="AB31">
        <f t="shared" si="4"/>
        <v>1596.85</v>
      </c>
      <c r="AC31">
        <f t="shared" si="5"/>
        <v>1852.3459999999998</v>
      </c>
      <c r="AD31" s="18">
        <f t="shared" si="3"/>
        <v>45639</v>
      </c>
      <c r="AI31" t="s">
        <v>30</v>
      </c>
      <c r="AJ31" t="s">
        <v>28</v>
      </c>
      <c r="AK31" s="1">
        <v>0.2</v>
      </c>
      <c r="AL31" t="s">
        <v>13</v>
      </c>
      <c r="AM31" s="27">
        <v>45748</v>
      </c>
    </row>
    <row r="32" spans="1:39">
      <c r="A32" s="73" t="s">
        <v>176</v>
      </c>
      <c r="B32" s="73">
        <v>32</v>
      </c>
      <c r="C32" s="73">
        <v>1</v>
      </c>
      <c r="D32" s="74">
        <v>45603</v>
      </c>
      <c r="E32" s="74">
        <v>45652</v>
      </c>
      <c r="F32" s="74">
        <v>45659</v>
      </c>
      <c r="G32" s="73" t="s">
        <v>49</v>
      </c>
      <c r="H32" s="73">
        <v>45</v>
      </c>
      <c r="I32" s="73" t="s">
        <v>177</v>
      </c>
      <c r="J32" s="73">
        <v>15253.98</v>
      </c>
      <c r="K32" s="73" t="s">
        <v>131</v>
      </c>
      <c r="L32" s="73">
        <v>13118.4228</v>
      </c>
      <c r="M32" s="73">
        <v>15253.98</v>
      </c>
      <c r="N32" s="73">
        <v>1911.88</v>
      </c>
      <c r="O32" s="73">
        <v>1644.2168000000001</v>
      </c>
      <c r="P32" s="73">
        <v>1911.88</v>
      </c>
      <c r="Q32" s="75">
        <v>0.12533646956400887</v>
      </c>
      <c r="R32" s="73">
        <v>11</v>
      </c>
      <c r="S32" s="73">
        <v>2024</v>
      </c>
      <c r="T32" s="73">
        <v>12</v>
      </c>
      <c r="U32" s="73">
        <v>2024</v>
      </c>
      <c r="V32" s="74">
        <v>45704</v>
      </c>
      <c r="W32" s="73" t="s">
        <v>164</v>
      </c>
      <c r="X32" s="73">
        <v>2025</v>
      </c>
      <c r="Y32" t="str">
        <f t="shared" si="0"/>
        <v>México</v>
      </c>
      <c r="Z32" t="str">
        <f t="shared" si="1"/>
        <v>Retail</v>
      </c>
      <c r="AA32" s="1">
        <f t="shared" si="2"/>
        <v>0</v>
      </c>
      <c r="AB32">
        <f t="shared" si="4"/>
        <v>1644.2168000000001</v>
      </c>
      <c r="AC32">
        <f t="shared" si="5"/>
        <v>1907.2914880000001</v>
      </c>
      <c r="AD32" s="18">
        <f t="shared" si="3"/>
        <v>45552</v>
      </c>
      <c r="AI32" t="s">
        <v>32</v>
      </c>
      <c r="AJ32" t="s">
        <v>28</v>
      </c>
      <c r="AK32" s="1">
        <v>0.2</v>
      </c>
      <c r="AL32" t="s">
        <v>13</v>
      </c>
      <c r="AM32" s="27">
        <v>45809</v>
      </c>
    </row>
    <row r="33" spans="1:39">
      <c r="A33" s="73" t="s">
        <v>176</v>
      </c>
      <c r="B33" s="73">
        <v>33</v>
      </c>
      <c r="C33" s="73">
        <v>1</v>
      </c>
      <c r="D33" s="74">
        <v>45604</v>
      </c>
      <c r="E33" s="74">
        <v>45722</v>
      </c>
      <c r="F33" s="74">
        <v>45744</v>
      </c>
      <c r="G33" s="73" t="s">
        <v>49</v>
      </c>
      <c r="H33" s="73">
        <v>45</v>
      </c>
      <c r="I33" s="73" t="s">
        <v>177</v>
      </c>
      <c r="J33" s="73">
        <v>59502.97</v>
      </c>
      <c r="K33" s="73" t="s">
        <v>131</v>
      </c>
      <c r="L33" s="73">
        <v>51172.554199999999</v>
      </c>
      <c r="M33" s="73">
        <v>59502.97</v>
      </c>
      <c r="N33" s="73">
        <v>4507.3500000000004</v>
      </c>
      <c r="O33" s="73">
        <v>3876.3210000000004</v>
      </c>
      <c r="P33" s="73">
        <v>4507.3500000000004</v>
      </c>
      <c r="Q33" s="75">
        <v>7.5750000378132398E-2</v>
      </c>
      <c r="R33" s="73">
        <v>11</v>
      </c>
      <c r="S33" s="73">
        <v>2024</v>
      </c>
      <c r="T33" s="73">
        <v>3</v>
      </c>
      <c r="U33" s="73">
        <v>2025</v>
      </c>
      <c r="V33" s="74">
        <v>45789</v>
      </c>
      <c r="W33" s="73" t="s">
        <v>172</v>
      </c>
      <c r="X33" s="73">
        <v>2025</v>
      </c>
      <c r="Y33" t="str">
        <f t="shared" si="0"/>
        <v>México</v>
      </c>
      <c r="Z33" t="str">
        <f t="shared" si="1"/>
        <v>Retail</v>
      </c>
      <c r="AA33" s="1">
        <f t="shared" si="2"/>
        <v>0</v>
      </c>
      <c r="AB33">
        <f t="shared" si="4"/>
        <v>3876.3210000000004</v>
      </c>
      <c r="AC33">
        <f t="shared" si="5"/>
        <v>4496.5323600000002</v>
      </c>
      <c r="AD33" s="18">
        <f t="shared" si="3"/>
        <v>45552</v>
      </c>
      <c r="AI33" t="s">
        <v>89</v>
      </c>
      <c r="AJ33" t="s">
        <v>28</v>
      </c>
      <c r="AK33" s="1">
        <v>0.2</v>
      </c>
      <c r="AL33" t="s">
        <v>13</v>
      </c>
      <c r="AM33" s="27">
        <v>45870</v>
      </c>
    </row>
    <row r="34" spans="1:39">
      <c r="A34" s="73" t="s">
        <v>176</v>
      </c>
      <c r="B34" s="73">
        <v>34</v>
      </c>
      <c r="C34" s="73">
        <v>1</v>
      </c>
      <c r="D34" s="74">
        <v>45608</v>
      </c>
      <c r="E34" s="74">
        <v>45608</v>
      </c>
      <c r="F34" s="74">
        <v>45616</v>
      </c>
      <c r="G34" s="73" t="s">
        <v>49</v>
      </c>
      <c r="H34" s="73">
        <v>46</v>
      </c>
      <c r="I34" s="73" t="s">
        <v>177</v>
      </c>
      <c r="J34" s="73">
        <v>12168</v>
      </c>
      <c r="K34" s="73" t="s">
        <v>131</v>
      </c>
      <c r="L34" s="73">
        <v>10464.48</v>
      </c>
      <c r="M34" s="73">
        <v>12168</v>
      </c>
      <c r="N34" s="73">
        <v>1822.71</v>
      </c>
      <c r="O34" s="73">
        <v>1567.5306</v>
      </c>
      <c r="P34" s="73">
        <v>1822.71</v>
      </c>
      <c r="Q34" s="75">
        <v>0.14979536489151876</v>
      </c>
      <c r="R34" s="73">
        <v>11</v>
      </c>
      <c r="S34" s="73">
        <v>2024</v>
      </c>
      <c r="T34" s="73">
        <v>11</v>
      </c>
      <c r="U34" s="73">
        <v>2024</v>
      </c>
      <c r="V34" s="74">
        <v>45661</v>
      </c>
      <c r="W34" s="73" t="s">
        <v>157</v>
      </c>
      <c r="X34" s="73">
        <v>2025</v>
      </c>
      <c r="Y34" t="str">
        <f t="shared" si="0"/>
        <v>México</v>
      </c>
      <c r="Z34" t="str">
        <f t="shared" si="1"/>
        <v>Retail</v>
      </c>
      <c r="AA34" s="1">
        <f t="shared" si="2"/>
        <v>0</v>
      </c>
      <c r="AB34">
        <f t="shared" si="4"/>
        <v>1567.5306</v>
      </c>
      <c r="AC34">
        <f t="shared" si="5"/>
        <v>1818.3354959999999</v>
      </c>
      <c r="AD34" s="18">
        <f t="shared" si="3"/>
        <v>45552</v>
      </c>
      <c r="AI34" t="s">
        <v>90</v>
      </c>
      <c r="AJ34" t="s">
        <v>28</v>
      </c>
      <c r="AK34" s="1">
        <v>0.2</v>
      </c>
      <c r="AL34" t="s">
        <v>31</v>
      </c>
      <c r="AM34" s="27">
        <v>45870</v>
      </c>
    </row>
    <row r="35" spans="1:39">
      <c r="A35" s="73" t="s">
        <v>176</v>
      </c>
      <c r="B35" s="73">
        <v>35</v>
      </c>
      <c r="C35" s="73">
        <v>1</v>
      </c>
      <c r="D35" s="74">
        <v>45609</v>
      </c>
      <c r="E35" s="74">
        <v>45610</v>
      </c>
      <c r="F35" s="74">
        <v>45616</v>
      </c>
      <c r="G35" s="73" t="s">
        <v>49</v>
      </c>
      <c r="H35" s="73">
        <v>46</v>
      </c>
      <c r="I35" s="73" t="s">
        <v>177</v>
      </c>
      <c r="J35" s="73">
        <v>16931.07</v>
      </c>
      <c r="K35" s="73" t="s">
        <v>131</v>
      </c>
      <c r="L35" s="73">
        <v>14560.7202</v>
      </c>
      <c r="M35" s="73">
        <v>16931.07</v>
      </c>
      <c r="N35" s="73">
        <v>1537.62</v>
      </c>
      <c r="O35" s="73">
        <v>1322.3531999999998</v>
      </c>
      <c r="P35" s="73">
        <v>1537.62</v>
      </c>
      <c r="Q35" s="75">
        <v>9.0816469366673216E-2</v>
      </c>
      <c r="R35" s="73">
        <v>11</v>
      </c>
      <c r="S35" s="73">
        <v>2024</v>
      </c>
      <c r="T35" s="73">
        <v>11</v>
      </c>
      <c r="U35" s="73">
        <v>2024</v>
      </c>
      <c r="V35" s="74">
        <v>45661</v>
      </c>
      <c r="W35" s="73" t="s">
        <v>157</v>
      </c>
      <c r="X35" s="73">
        <v>2025</v>
      </c>
      <c r="Y35" t="str">
        <f t="shared" si="0"/>
        <v>México</v>
      </c>
      <c r="Z35" t="str">
        <f t="shared" si="1"/>
        <v>Retail</v>
      </c>
      <c r="AA35" s="1">
        <f t="shared" si="2"/>
        <v>0</v>
      </c>
      <c r="AB35">
        <f t="shared" si="4"/>
        <v>1322.3531999999998</v>
      </c>
      <c r="AC35">
        <f t="shared" si="5"/>
        <v>1533.9297119999997</v>
      </c>
      <c r="AD35" s="18">
        <f t="shared" si="3"/>
        <v>45552</v>
      </c>
      <c r="AI35" t="s">
        <v>91</v>
      </c>
      <c r="AJ35" t="s">
        <v>28</v>
      </c>
      <c r="AK35" s="1">
        <v>0.2</v>
      </c>
      <c r="AL35" t="s">
        <v>13</v>
      </c>
      <c r="AM35" s="27">
        <v>45894</v>
      </c>
    </row>
    <row r="36" spans="1:39">
      <c r="A36" s="73" t="s">
        <v>176</v>
      </c>
      <c r="B36" s="73">
        <v>36</v>
      </c>
      <c r="C36" s="73">
        <v>1</v>
      </c>
      <c r="D36" s="74">
        <v>45610</v>
      </c>
      <c r="E36" s="74">
        <v>45624</v>
      </c>
      <c r="F36" s="74">
        <v>45624</v>
      </c>
      <c r="G36" s="73" t="s">
        <v>49</v>
      </c>
      <c r="H36" s="73">
        <v>46</v>
      </c>
      <c r="I36" s="73" t="s">
        <v>177</v>
      </c>
      <c r="J36" s="73">
        <v>3721.4</v>
      </c>
      <c r="K36" s="73" t="s">
        <v>131</v>
      </c>
      <c r="L36" s="73">
        <v>3200.404</v>
      </c>
      <c r="M36" s="73">
        <v>3721.4</v>
      </c>
      <c r="N36" s="73">
        <v>307.88</v>
      </c>
      <c r="O36" s="73">
        <v>264.77679999999998</v>
      </c>
      <c r="P36" s="73">
        <v>307.88</v>
      </c>
      <c r="Q36" s="75">
        <v>8.2732305046487875E-2</v>
      </c>
      <c r="R36" s="73">
        <v>11</v>
      </c>
      <c r="S36" s="73">
        <v>2024</v>
      </c>
      <c r="T36" s="73">
        <v>11</v>
      </c>
      <c r="U36" s="73">
        <v>2024</v>
      </c>
      <c r="V36" s="74">
        <v>45669</v>
      </c>
      <c r="W36" s="73" t="s">
        <v>157</v>
      </c>
      <c r="X36" s="73">
        <v>2025</v>
      </c>
      <c r="Y36" t="str">
        <f t="shared" si="0"/>
        <v>México</v>
      </c>
      <c r="Z36" t="str">
        <f t="shared" si="1"/>
        <v>Retail</v>
      </c>
      <c r="AA36" s="1">
        <f t="shared" si="2"/>
        <v>0</v>
      </c>
      <c r="AB36">
        <f t="shared" si="4"/>
        <v>264.77679999999998</v>
      </c>
      <c r="AC36">
        <f t="shared" si="5"/>
        <v>307.14108799999997</v>
      </c>
      <c r="AD36" s="18">
        <f t="shared" si="3"/>
        <v>45552</v>
      </c>
      <c r="AI36" t="s">
        <v>54</v>
      </c>
      <c r="AJ36" t="s">
        <v>22</v>
      </c>
      <c r="AK36" s="1">
        <v>0.05</v>
      </c>
      <c r="AL36" t="s">
        <v>31</v>
      </c>
      <c r="AM36" s="27">
        <v>45595</v>
      </c>
    </row>
    <row r="37" spans="1:39">
      <c r="A37" s="73" t="s">
        <v>176</v>
      </c>
      <c r="B37" s="73">
        <v>37</v>
      </c>
      <c r="C37" s="73">
        <v>1</v>
      </c>
      <c r="D37" s="74">
        <v>45610</v>
      </c>
      <c r="E37" s="74">
        <v>45611</v>
      </c>
      <c r="F37" s="74">
        <v>45616</v>
      </c>
      <c r="G37" s="73" t="s">
        <v>49</v>
      </c>
      <c r="H37" s="73">
        <v>46</v>
      </c>
      <c r="I37" s="73" t="s">
        <v>177</v>
      </c>
      <c r="J37" s="73">
        <v>9836.93</v>
      </c>
      <c r="K37" s="73" t="s">
        <v>131</v>
      </c>
      <c r="L37" s="73">
        <v>8459.7597999999998</v>
      </c>
      <c r="M37" s="73">
        <v>9836.93</v>
      </c>
      <c r="N37" s="73">
        <v>936.17</v>
      </c>
      <c r="O37" s="73">
        <v>805.10619999999994</v>
      </c>
      <c r="P37" s="73">
        <v>936.17</v>
      </c>
      <c r="Q37" s="75">
        <v>9.5168919571451654E-2</v>
      </c>
      <c r="R37" s="73">
        <v>11</v>
      </c>
      <c r="S37" s="73">
        <v>2024</v>
      </c>
      <c r="T37" s="73">
        <v>11</v>
      </c>
      <c r="U37" s="73">
        <v>2024</v>
      </c>
      <c r="V37" s="74">
        <v>45661</v>
      </c>
      <c r="W37" s="73" t="s">
        <v>157</v>
      </c>
      <c r="X37" s="73">
        <v>2025</v>
      </c>
      <c r="Y37" t="str">
        <f t="shared" si="0"/>
        <v>México</v>
      </c>
      <c r="Z37" t="str">
        <f t="shared" si="1"/>
        <v>Retail</v>
      </c>
      <c r="AA37" s="1">
        <f t="shared" si="2"/>
        <v>0</v>
      </c>
      <c r="AB37">
        <f t="shared" si="4"/>
        <v>805.10619999999994</v>
      </c>
      <c r="AC37">
        <f t="shared" si="5"/>
        <v>933.92319199999986</v>
      </c>
      <c r="AD37" s="18">
        <f t="shared" si="3"/>
        <v>45552</v>
      </c>
      <c r="AI37" t="s">
        <v>53</v>
      </c>
      <c r="AJ37" t="s">
        <v>22</v>
      </c>
      <c r="AK37" s="1">
        <v>0.05</v>
      </c>
      <c r="AL37" t="s">
        <v>31</v>
      </c>
      <c r="AM37" s="27">
        <v>45719</v>
      </c>
    </row>
    <row r="38" spans="1:39">
      <c r="A38" s="73" t="s">
        <v>176</v>
      </c>
      <c r="B38" s="73">
        <v>38</v>
      </c>
      <c r="C38" s="73">
        <v>1</v>
      </c>
      <c r="D38" s="74">
        <v>45610</v>
      </c>
      <c r="E38" s="74">
        <v>45648</v>
      </c>
      <c r="F38" s="74">
        <v>45653</v>
      </c>
      <c r="G38" s="73" t="s">
        <v>54</v>
      </c>
      <c r="H38" s="73">
        <v>46</v>
      </c>
      <c r="I38" s="73" t="s">
        <v>149</v>
      </c>
      <c r="J38" s="73">
        <v>60452.52</v>
      </c>
      <c r="K38" s="73" t="s">
        <v>178</v>
      </c>
      <c r="L38" s="73">
        <v>2901.7209600000001</v>
      </c>
      <c r="M38" s="73">
        <v>3385.34112</v>
      </c>
      <c r="N38" s="73">
        <v>0</v>
      </c>
      <c r="O38" s="73">
        <v>0</v>
      </c>
      <c r="P38" s="73">
        <v>0</v>
      </c>
      <c r="Q38" s="75">
        <v>0</v>
      </c>
      <c r="R38" s="73">
        <v>11</v>
      </c>
      <c r="S38" s="73">
        <v>2024</v>
      </c>
      <c r="T38" s="73">
        <v>12</v>
      </c>
      <c r="U38" s="73">
        <v>2024</v>
      </c>
      <c r="V38" s="74">
        <v>45698</v>
      </c>
      <c r="W38" s="73" t="s">
        <v>164</v>
      </c>
      <c r="X38" s="73">
        <v>2025</v>
      </c>
      <c r="Y38" t="str">
        <f t="shared" si="0"/>
        <v>México</v>
      </c>
      <c r="Z38" t="str">
        <f t="shared" si="1"/>
        <v>Retail</v>
      </c>
      <c r="AA38" s="1">
        <f t="shared" si="2"/>
        <v>0.05</v>
      </c>
      <c r="AB38">
        <f t="shared" si="4"/>
        <v>0</v>
      </c>
      <c r="AC38">
        <f t="shared" si="5"/>
        <v>0</v>
      </c>
      <c r="AD38" s="18">
        <f t="shared" si="3"/>
        <v>45595</v>
      </c>
      <c r="AI38" t="s">
        <v>24</v>
      </c>
      <c r="AJ38" t="s">
        <v>22</v>
      </c>
      <c r="AK38" s="1">
        <v>7.0000000000000007E-2</v>
      </c>
      <c r="AL38" t="s">
        <v>13</v>
      </c>
      <c r="AM38" s="27">
        <v>45733</v>
      </c>
    </row>
    <row r="39" spans="1:39">
      <c r="A39" s="73" t="s">
        <v>176</v>
      </c>
      <c r="B39" s="73">
        <v>39</v>
      </c>
      <c r="C39" s="73">
        <v>1</v>
      </c>
      <c r="D39" s="74">
        <v>45610</v>
      </c>
      <c r="E39" s="74">
        <v>45620</v>
      </c>
      <c r="F39" s="74">
        <v>45635</v>
      </c>
      <c r="G39" s="73" t="s">
        <v>54</v>
      </c>
      <c r="H39" s="73">
        <v>46</v>
      </c>
      <c r="I39" s="73" t="s">
        <v>149</v>
      </c>
      <c r="J39" s="73">
        <v>40255.75</v>
      </c>
      <c r="K39" s="73" t="s">
        <v>178</v>
      </c>
      <c r="L39" s="73">
        <v>1932.2760000000001</v>
      </c>
      <c r="M39" s="73">
        <v>2254.3220000000001</v>
      </c>
      <c r="N39" s="73">
        <v>0</v>
      </c>
      <c r="O39" s="73">
        <v>0</v>
      </c>
      <c r="P39" s="73">
        <v>0</v>
      </c>
      <c r="Q39" s="75">
        <v>0</v>
      </c>
      <c r="R39" s="73">
        <v>11</v>
      </c>
      <c r="S39" s="73">
        <v>2024</v>
      </c>
      <c r="T39" s="73">
        <v>11</v>
      </c>
      <c r="U39" s="73">
        <v>2024</v>
      </c>
      <c r="V39" s="74">
        <v>45680</v>
      </c>
      <c r="W39" s="73" t="s">
        <v>157</v>
      </c>
      <c r="X39" s="73">
        <v>2025</v>
      </c>
      <c r="Y39" t="str">
        <f t="shared" si="0"/>
        <v>México</v>
      </c>
      <c r="Z39" t="str">
        <f t="shared" si="1"/>
        <v>Retail</v>
      </c>
      <c r="AA39" s="1">
        <f t="shared" si="2"/>
        <v>0.05</v>
      </c>
      <c r="AB39">
        <f t="shared" si="4"/>
        <v>0</v>
      </c>
      <c r="AC39">
        <f t="shared" si="5"/>
        <v>0</v>
      </c>
      <c r="AD39" s="18">
        <f t="shared" si="3"/>
        <v>45595</v>
      </c>
      <c r="AI39" t="s">
        <v>26</v>
      </c>
      <c r="AJ39" t="s">
        <v>22</v>
      </c>
      <c r="AK39" s="1">
        <v>7.0000000000000007E-2</v>
      </c>
      <c r="AL39" t="s">
        <v>13</v>
      </c>
      <c r="AM39" s="27">
        <v>45733</v>
      </c>
    </row>
    <row r="40" spans="1:39">
      <c r="A40" s="73" t="s">
        <v>176</v>
      </c>
      <c r="B40" s="73">
        <v>40</v>
      </c>
      <c r="C40" s="73">
        <v>1</v>
      </c>
      <c r="D40" s="74">
        <v>45617</v>
      </c>
      <c r="E40" s="74">
        <v>45563</v>
      </c>
      <c r="F40" s="74">
        <v>45563</v>
      </c>
      <c r="G40" s="73" t="s">
        <v>49</v>
      </c>
      <c r="H40" s="73">
        <v>47</v>
      </c>
      <c r="I40" s="73" t="s">
        <v>177</v>
      </c>
      <c r="J40" s="73">
        <v>600</v>
      </c>
      <c r="K40" s="73" t="s">
        <v>151</v>
      </c>
      <c r="L40" s="73">
        <v>600</v>
      </c>
      <c r="M40" s="73">
        <v>696</v>
      </c>
      <c r="N40" s="73">
        <v>60</v>
      </c>
      <c r="O40" s="73">
        <v>60</v>
      </c>
      <c r="P40" s="73">
        <v>69.599999999999994</v>
      </c>
      <c r="Q40" s="75">
        <v>0.1</v>
      </c>
      <c r="R40" s="73">
        <v>11</v>
      </c>
      <c r="S40" s="73">
        <v>2024</v>
      </c>
      <c r="T40" s="73">
        <v>9</v>
      </c>
      <c r="U40" s="73">
        <v>2024</v>
      </c>
      <c r="V40" s="74">
        <v>45608</v>
      </c>
      <c r="W40" s="73" t="s">
        <v>159</v>
      </c>
      <c r="X40" s="73">
        <v>2024</v>
      </c>
      <c r="Y40" t="str">
        <f t="shared" si="0"/>
        <v>México</v>
      </c>
      <c r="Z40" t="str">
        <f t="shared" si="1"/>
        <v>Retail</v>
      </c>
      <c r="AA40" s="1">
        <f t="shared" si="2"/>
        <v>0</v>
      </c>
      <c r="AB40">
        <f t="shared" si="4"/>
        <v>60</v>
      </c>
      <c r="AC40">
        <f t="shared" si="5"/>
        <v>69.599999999999994</v>
      </c>
      <c r="AD40" s="18">
        <f t="shared" si="3"/>
        <v>45552</v>
      </c>
      <c r="AI40" t="s">
        <v>29</v>
      </c>
      <c r="AJ40" t="s">
        <v>22</v>
      </c>
      <c r="AK40" s="1">
        <v>7.0000000000000007E-2</v>
      </c>
      <c r="AL40" t="s">
        <v>13</v>
      </c>
      <c r="AM40" s="27">
        <v>45733</v>
      </c>
    </row>
    <row r="41" spans="1:39">
      <c r="A41" s="73" t="s">
        <v>176</v>
      </c>
      <c r="B41" s="73">
        <v>41</v>
      </c>
      <c r="C41" s="73">
        <v>1</v>
      </c>
      <c r="D41" s="74">
        <v>45617</v>
      </c>
      <c r="E41" s="74">
        <v>45574</v>
      </c>
      <c r="F41" s="74">
        <v>45577</v>
      </c>
      <c r="G41" s="73" t="s">
        <v>49</v>
      </c>
      <c r="H41" s="73">
        <v>47</v>
      </c>
      <c r="I41" s="73" t="s">
        <v>177</v>
      </c>
      <c r="J41" s="73">
        <v>2716.1</v>
      </c>
      <c r="K41" s="73" t="s">
        <v>151</v>
      </c>
      <c r="L41" s="73">
        <v>2716.1</v>
      </c>
      <c r="M41" s="73">
        <v>3150.6759999999995</v>
      </c>
      <c r="N41" s="73">
        <v>560.6</v>
      </c>
      <c r="O41" s="73">
        <v>560.6</v>
      </c>
      <c r="P41" s="73">
        <v>650.29599999999994</v>
      </c>
      <c r="Q41" s="75">
        <v>0.20639888074813154</v>
      </c>
      <c r="R41" s="73">
        <v>11</v>
      </c>
      <c r="S41" s="73">
        <v>2024</v>
      </c>
      <c r="T41" s="73">
        <v>10</v>
      </c>
      <c r="U41" s="73">
        <v>2024</v>
      </c>
      <c r="V41" s="74">
        <v>45622</v>
      </c>
      <c r="W41" s="73" t="s">
        <v>159</v>
      </c>
      <c r="X41" s="73">
        <v>2024</v>
      </c>
      <c r="Y41" t="str">
        <f t="shared" si="0"/>
        <v>México</v>
      </c>
      <c r="Z41" t="str">
        <f t="shared" si="1"/>
        <v>Retail</v>
      </c>
      <c r="AA41" s="1">
        <f t="shared" si="2"/>
        <v>0</v>
      </c>
      <c r="AB41">
        <f t="shared" si="4"/>
        <v>560.6</v>
      </c>
      <c r="AC41">
        <f t="shared" si="5"/>
        <v>650.29599999999994</v>
      </c>
      <c r="AD41" s="18">
        <f t="shared" si="3"/>
        <v>45552</v>
      </c>
      <c r="AI41" t="s">
        <v>27</v>
      </c>
      <c r="AJ41" t="s">
        <v>22</v>
      </c>
      <c r="AK41" s="1">
        <v>7.0000000000000007E-2</v>
      </c>
      <c r="AL41" t="s">
        <v>13</v>
      </c>
      <c r="AM41" s="27">
        <v>45810</v>
      </c>
    </row>
    <row r="42" spans="1:39">
      <c r="A42" s="73" t="s">
        <v>176</v>
      </c>
      <c r="B42" s="73">
        <v>43</v>
      </c>
      <c r="C42" s="73">
        <v>1</v>
      </c>
      <c r="D42" s="74">
        <v>45622</v>
      </c>
      <c r="E42" s="74">
        <v>45663</v>
      </c>
      <c r="F42" s="74">
        <v>45668</v>
      </c>
      <c r="G42" s="73" t="s">
        <v>49</v>
      </c>
      <c r="H42" s="73">
        <v>48</v>
      </c>
      <c r="I42" s="73" t="s">
        <v>177</v>
      </c>
      <c r="J42" s="73">
        <v>27745.96</v>
      </c>
      <c r="K42" s="73" t="s">
        <v>131</v>
      </c>
      <c r="L42" s="73">
        <v>23861.525599999997</v>
      </c>
      <c r="M42" s="73">
        <v>27745.96</v>
      </c>
      <c r="N42" s="73">
        <v>2759.08</v>
      </c>
      <c r="O42" s="73">
        <v>2372.8087999999998</v>
      </c>
      <c r="P42" s="73">
        <v>2759.08</v>
      </c>
      <c r="Q42" s="75">
        <v>9.9440783450996106E-2</v>
      </c>
      <c r="R42" s="73">
        <v>11</v>
      </c>
      <c r="S42" s="73">
        <v>2024</v>
      </c>
      <c r="T42" s="73">
        <v>1</v>
      </c>
      <c r="U42" s="73">
        <v>2025</v>
      </c>
      <c r="V42" s="74">
        <v>45713</v>
      </c>
      <c r="W42" s="73" t="s">
        <v>164</v>
      </c>
      <c r="X42" s="73">
        <v>2025</v>
      </c>
      <c r="Y42" t="str">
        <f t="shared" si="0"/>
        <v>México</v>
      </c>
      <c r="Z42" t="str">
        <f t="shared" si="1"/>
        <v>Retail</v>
      </c>
      <c r="AA42" s="1">
        <f t="shared" si="2"/>
        <v>0</v>
      </c>
      <c r="AB42">
        <f t="shared" si="4"/>
        <v>2372.8087999999998</v>
      </c>
      <c r="AC42">
        <f t="shared" si="5"/>
        <v>2752.4582079999996</v>
      </c>
      <c r="AD42" s="18">
        <f t="shared" si="3"/>
        <v>45552</v>
      </c>
      <c r="AI42" t="s">
        <v>49</v>
      </c>
      <c r="AJ42" t="s">
        <v>22</v>
      </c>
      <c r="AK42" s="8">
        <v>0</v>
      </c>
      <c r="AL42" t="s">
        <v>31</v>
      </c>
      <c r="AM42" s="27">
        <v>45552</v>
      </c>
    </row>
    <row r="43" spans="1:39">
      <c r="A43" s="73" t="s">
        <v>176</v>
      </c>
      <c r="B43" s="73">
        <v>44</v>
      </c>
      <c r="C43" s="73">
        <v>1</v>
      </c>
      <c r="D43" s="74">
        <v>45624</v>
      </c>
      <c r="E43" s="74">
        <v>45651</v>
      </c>
      <c r="F43" s="74">
        <v>45655</v>
      </c>
      <c r="G43" s="73" t="s">
        <v>49</v>
      </c>
      <c r="H43" s="73">
        <v>48</v>
      </c>
      <c r="I43" s="73" t="s">
        <v>177</v>
      </c>
      <c r="J43" s="73">
        <v>35772.800000000003</v>
      </c>
      <c r="K43" s="73" t="s">
        <v>131</v>
      </c>
      <c r="L43" s="73">
        <v>30764.608000000004</v>
      </c>
      <c r="M43" s="73">
        <v>35772.800000000003</v>
      </c>
      <c r="N43" s="73">
        <v>3383.74</v>
      </c>
      <c r="O43" s="73">
        <v>2910.0164</v>
      </c>
      <c r="P43" s="73">
        <v>3383.74</v>
      </c>
      <c r="Q43" s="75">
        <v>9.4589744163163056E-2</v>
      </c>
      <c r="R43" s="73">
        <v>11</v>
      </c>
      <c r="S43" s="73">
        <v>2024</v>
      </c>
      <c r="T43" s="73">
        <v>12</v>
      </c>
      <c r="U43" s="73">
        <v>2024</v>
      </c>
      <c r="V43" s="74">
        <v>45700</v>
      </c>
      <c r="W43" s="73" t="s">
        <v>164</v>
      </c>
      <c r="X43" s="73">
        <v>2025</v>
      </c>
      <c r="Y43" t="str">
        <f t="shared" si="0"/>
        <v>México</v>
      </c>
      <c r="Z43" t="str">
        <f t="shared" si="1"/>
        <v>Retail</v>
      </c>
      <c r="AA43" s="1">
        <f t="shared" si="2"/>
        <v>0</v>
      </c>
      <c r="AB43">
        <f t="shared" si="4"/>
        <v>2910.0164</v>
      </c>
      <c r="AC43">
        <f t="shared" si="5"/>
        <v>3375.6190239999996</v>
      </c>
      <c r="AD43" s="18">
        <f t="shared" si="3"/>
        <v>45552</v>
      </c>
      <c r="AI43" t="s">
        <v>62</v>
      </c>
      <c r="AJ43" t="s">
        <v>22</v>
      </c>
      <c r="AK43" s="8">
        <v>0</v>
      </c>
      <c r="AL43" t="s">
        <v>31</v>
      </c>
      <c r="AM43" s="27">
        <v>45536</v>
      </c>
    </row>
    <row r="44" spans="1:39">
      <c r="A44" s="73" t="s">
        <v>176</v>
      </c>
      <c r="B44" s="73">
        <v>45</v>
      </c>
      <c r="C44" s="73">
        <v>0</v>
      </c>
      <c r="D44" s="74">
        <v>45625</v>
      </c>
      <c r="E44" s="74">
        <v>45716</v>
      </c>
      <c r="F44" s="74">
        <v>45736</v>
      </c>
      <c r="G44" s="73" t="s">
        <v>49</v>
      </c>
      <c r="H44" s="73">
        <v>48</v>
      </c>
      <c r="I44" s="73" t="s">
        <v>200</v>
      </c>
      <c r="J44" s="73">
        <v>15699.59</v>
      </c>
      <c r="K44" s="73" t="s">
        <v>131</v>
      </c>
      <c r="L44" s="73">
        <v>13501.6474</v>
      </c>
      <c r="M44" s="73">
        <v>15699.59</v>
      </c>
      <c r="N44" s="73">
        <v>0</v>
      </c>
      <c r="O44" s="73">
        <v>0</v>
      </c>
      <c r="P44" s="73">
        <v>0</v>
      </c>
      <c r="Q44" s="75">
        <v>0</v>
      </c>
      <c r="R44" s="73">
        <v>11</v>
      </c>
      <c r="S44" s="73">
        <v>2024</v>
      </c>
      <c r="T44" s="73">
        <v>2</v>
      </c>
      <c r="U44" s="73">
        <v>2025</v>
      </c>
      <c r="V44" s="74">
        <v>45781</v>
      </c>
      <c r="W44" s="73" t="s">
        <v>172</v>
      </c>
      <c r="X44" s="73">
        <v>2025</v>
      </c>
      <c r="Y44" t="str">
        <f t="shared" si="0"/>
        <v>México</v>
      </c>
      <c r="Z44" t="str">
        <f t="shared" si="1"/>
        <v>Retail</v>
      </c>
      <c r="AA44" s="1">
        <f t="shared" si="2"/>
        <v>0</v>
      </c>
      <c r="AB44">
        <f t="shared" si="4"/>
        <v>0</v>
      </c>
      <c r="AC44">
        <f t="shared" si="5"/>
        <v>0</v>
      </c>
      <c r="AD44" s="18">
        <f t="shared" si="3"/>
        <v>45552</v>
      </c>
      <c r="AI44" t="s">
        <v>51</v>
      </c>
      <c r="AJ44" t="s">
        <v>22</v>
      </c>
      <c r="AK44" s="8">
        <v>0</v>
      </c>
      <c r="AL44" t="s">
        <v>31</v>
      </c>
      <c r="AM44" s="27">
        <v>45552</v>
      </c>
    </row>
    <row r="45" spans="1:39">
      <c r="A45" s="73" t="s">
        <v>176</v>
      </c>
      <c r="B45" s="73">
        <v>46</v>
      </c>
      <c r="C45" s="73">
        <v>1</v>
      </c>
      <c r="D45" s="74">
        <v>45628</v>
      </c>
      <c r="E45" s="74">
        <v>45568</v>
      </c>
      <c r="F45" s="74">
        <v>45572</v>
      </c>
      <c r="G45" s="73" t="s">
        <v>49</v>
      </c>
      <c r="H45" s="73">
        <v>49</v>
      </c>
      <c r="I45" s="73" t="s">
        <v>177</v>
      </c>
      <c r="J45" s="73">
        <v>3400</v>
      </c>
      <c r="K45" s="73" t="s">
        <v>151</v>
      </c>
      <c r="L45" s="73">
        <v>3400</v>
      </c>
      <c r="M45" s="73">
        <v>3943.9999999999995</v>
      </c>
      <c r="N45" s="73">
        <v>340</v>
      </c>
      <c r="O45" s="73">
        <v>340</v>
      </c>
      <c r="P45" s="73">
        <v>394.4</v>
      </c>
      <c r="Q45" s="75">
        <v>0.1</v>
      </c>
      <c r="R45" s="73">
        <v>12</v>
      </c>
      <c r="S45" s="73">
        <v>2024</v>
      </c>
      <c r="T45" s="73">
        <v>10</v>
      </c>
      <c r="U45" s="73">
        <v>2024</v>
      </c>
      <c r="V45" s="74">
        <v>45617</v>
      </c>
      <c r="W45" s="73" t="s">
        <v>159</v>
      </c>
      <c r="X45" s="73">
        <v>2024</v>
      </c>
      <c r="Y45" t="str">
        <f t="shared" si="0"/>
        <v>México</v>
      </c>
      <c r="Z45" t="str">
        <f t="shared" si="1"/>
        <v>Retail</v>
      </c>
      <c r="AA45" s="1">
        <f t="shared" si="2"/>
        <v>0</v>
      </c>
      <c r="AB45">
        <f t="shared" si="4"/>
        <v>340</v>
      </c>
      <c r="AC45">
        <f t="shared" si="5"/>
        <v>394.4</v>
      </c>
      <c r="AD45" s="18">
        <f t="shared" si="3"/>
        <v>45552</v>
      </c>
      <c r="AI45" t="s">
        <v>60</v>
      </c>
      <c r="AJ45" t="s">
        <v>22</v>
      </c>
      <c r="AK45" s="8">
        <v>0</v>
      </c>
      <c r="AL45" t="s">
        <v>31</v>
      </c>
      <c r="AM45" s="27">
        <v>45635</v>
      </c>
    </row>
    <row r="46" spans="1:39">
      <c r="A46" s="73" t="s">
        <v>176</v>
      </c>
      <c r="B46" s="73">
        <v>47</v>
      </c>
      <c r="C46" s="73">
        <v>1</v>
      </c>
      <c r="D46" s="74">
        <v>45630</v>
      </c>
      <c r="E46" s="74">
        <v>45697</v>
      </c>
      <c r="F46" s="74">
        <v>45705</v>
      </c>
      <c r="G46" s="73" t="s">
        <v>49</v>
      </c>
      <c r="H46" s="73">
        <v>49</v>
      </c>
      <c r="I46" s="73" t="s">
        <v>177</v>
      </c>
      <c r="J46" s="73">
        <v>590274</v>
      </c>
      <c r="K46" s="73" t="s">
        <v>178</v>
      </c>
      <c r="L46" s="73">
        <v>28333.152000000002</v>
      </c>
      <c r="M46" s="73">
        <v>33055.343999999997</v>
      </c>
      <c r="N46" s="73">
        <v>140337.99</v>
      </c>
      <c r="O46" s="73">
        <v>6736.2235199999996</v>
      </c>
      <c r="P46" s="73">
        <v>7858.9274399999995</v>
      </c>
      <c r="Q46" s="75">
        <v>0.23775058701552157</v>
      </c>
      <c r="R46" s="73">
        <v>12</v>
      </c>
      <c r="S46" s="73">
        <v>2024</v>
      </c>
      <c r="T46" s="73">
        <v>2</v>
      </c>
      <c r="U46" s="73">
        <v>2025</v>
      </c>
      <c r="V46" s="74">
        <v>45750</v>
      </c>
      <c r="W46" s="73" t="s">
        <v>173</v>
      </c>
      <c r="X46" s="73">
        <v>2025</v>
      </c>
      <c r="Y46" t="str">
        <f t="shared" si="0"/>
        <v>México</v>
      </c>
      <c r="Z46" t="str">
        <f t="shared" si="1"/>
        <v>Retail</v>
      </c>
      <c r="AA46" s="1">
        <f t="shared" si="2"/>
        <v>0</v>
      </c>
      <c r="AB46">
        <f t="shared" si="4"/>
        <v>6736.2235199999996</v>
      </c>
      <c r="AC46">
        <f t="shared" si="5"/>
        <v>7814.0192831999993</v>
      </c>
      <c r="AD46" s="18">
        <f t="shared" si="3"/>
        <v>45552</v>
      </c>
      <c r="AI46" t="s">
        <v>61</v>
      </c>
      <c r="AJ46" t="s">
        <v>22</v>
      </c>
      <c r="AK46" s="8">
        <v>0</v>
      </c>
      <c r="AL46" t="s">
        <v>31</v>
      </c>
      <c r="AM46" s="27">
        <v>45824</v>
      </c>
    </row>
    <row r="47" spans="1:39">
      <c r="A47" s="73" t="s">
        <v>176</v>
      </c>
      <c r="B47" s="73">
        <v>48</v>
      </c>
      <c r="C47" s="73">
        <v>1</v>
      </c>
      <c r="D47" s="74">
        <v>45631</v>
      </c>
      <c r="E47" s="74">
        <v>45620</v>
      </c>
      <c r="F47" s="74">
        <v>45626</v>
      </c>
      <c r="G47" s="73" t="s">
        <v>49</v>
      </c>
      <c r="H47" s="73">
        <v>49</v>
      </c>
      <c r="I47" s="73"/>
      <c r="J47" s="73">
        <v>99000</v>
      </c>
      <c r="K47" s="73" t="s">
        <v>131</v>
      </c>
      <c r="L47" s="73">
        <v>85140</v>
      </c>
      <c r="M47" s="73">
        <v>99000</v>
      </c>
      <c r="N47" s="73">
        <v>9900</v>
      </c>
      <c r="O47" s="73">
        <v>8514</v>
      </c>
      <c r="P47" s="73">
        <v>9900</v>
      </c>
      <c r="Q47" s="75">
        <v>0.1</v>
      </c>
      <c r="R47" s="73">
        <v>12</v>
      </c>
      <c r="S47" s="73">
        <v>2024</v>
      </c>
      <c r="T47" s="73">
        <v>11</v>
      </c>
      <c r="U47" s="73">
        <v>2024</v>
      </c>
      <c r="V47" s="74">
        <v>45671</v>
      </c>
      <c r="W47" s="73" t="s">
        <v>157</v>
      </c>
      <c r="X47" s="73">
        <v>2025</v>
      </c>
      <c r="Y47" t="str">
        <f t="shared" si="0"/>
        <v>México</v>
      </c>
      <c r="Z47" t="str">
        <f t="shared" si="1"/>
        <v>Retail</v>
      </c>
      <c r="AA47" s="1">
        <f t="shared" si="2"/>
        <v>0</v>
      </c>
      <c r="AB47">
        <f t="shared" si="4"/>
        <v>8514</v>
      </c>
      <c r="AC47">
        <f t="shared" si="5"/>
        <v>9876.24</v>
      </c>
      <c r="AD47" s="18">
        <f t="shared" si="3"/>
        <v>45552</v>
      </c>
      <c r="AI47" t="s">
        <v>52</v>
      </c>
      <c r="AJ47" t="s">
        <v>22</v>
      </c>
      <c r="AK47" s="8">
        <v>0</v>
      </c>
      <c r="AL47" t="s">
        <v>31</v>
      </c>
      <c r="AM47" s="27">
        <v>45845</v>
      </c>
    </row>
    <row r="48" spans="1:39">
      <c r="A48" s="73" t="s">
        <v>176</v>
      </c>
      <c r="B48" s="73">
        <v>49</v>
      </c>
      <c r="C48" s="73">
        <v>1</v>
      </c>
      <c r="D48" s="74">
        <v>45632</v>
      </c>
      <c r="E48" s="74">
        <v>45676</v>
      </c>
      <c r="F48" s="74">
        <v>45680</v>
      </c>
      <c r="G48" s="73" t="s">
        <v>43</v>
      </c>
      <c r="H48" s="73">
        <v>49</v>
      </c>
      <c r="I48" s="73"/>
      <c r="J48" s="73">
        <v>4997.26</v>
      </c>
      <c r="K48" s="73" t="s">
        <v>131</v>
      </c>
      <c r="L48" s="73">
        <v>4297.6436000000003</v>
      </c>
      <c r="M48" s="73">
        <v>4997.26</v>
      </c>
      <c r="N48" s="73">
        <v>418</v>
      </c>
      <c r="O48" s="73">
        <v>359.48</v>
      </c>
      <c r="P48" s="73">
        <v>418</v>
      </c>
      <c r="Q48" s="75">
        <v>8.3645837919179705E-2</v>
      </c>
      <c r="R48" s="73">
        <v>12</v>
      </c>
      <c r="S48" s="73">
        <v>2024</v>
      </c>
      <c r="T48" s="73">
        <v>1</v>
      </c>
      <c r="U48" s="73">
        <v>2025</v>
      </c>
      <c r="V48" s="74">
        <v>45725</v>
      </c>
      <c r="W48" s="73" t="s">
        <v>150</v>
      </c>
      <c r="X48" s="73">
        <v>2025</v>
      </c>
      <c r="Y48" t="str">
        <f t="shared" si="0"/>
        <v>Madrid</v>
      </c>
      <c r="Z48" t="str">
        <f t="shared" si="1"/>
        <v>IC</v>
      </c>
      <c r="AA48" s="1">
        <f t="shared" si="2"/>
        <v>0.5</v>
      </c>
      <c r="AB48">
        <f t="shared" si="4"/>
        <v>179.74</v>
      </c>
      <c r="AC48">
        <f t="shared" si="5"/>
        <v>208.4984</v>
      </c>
      <c r="AD48" s="18">
        <f t="shared" si="3"/>
        <v>45624</v>
      </c>
      <c r="AI48" s="28" t="s">
        <v>15</v>
      </c>
      <c r="AJ48" t="s">
        <v>14</v>
      </c>
      <c r="AK48" s="1">
        <v>0.4</v>
      </c>
      <c r="AL48" t="s">
        <v>13</v>
      </c>
      <c r="AM48" s="27">
        <v>45917</v>
      </c>
    </row>
    <row r="49" spans="1:39">
      <c r="A49" s="73" t="s">
        <v>176</v>
      </c>
      <c r="B49" s="73">
        <v>50</v>
      </c>
      <c r="C49" s="73">
        <v>1</v>
      </c>
      <c r="D49" s="74">
        <v>45632</v>
      </c>
      <c r="E49" s="74">
        <v>45669</v>
      </c>
      <c r="F49" s="74">
        <v>45672</v>
      </c>
      <c r="G49" s="73" t="s">
        <v>49</v>
      </c>
      <c r="H49" s="73">
        <v>49</v>
      </c>
      <c r="I49" s="73" t="s">
        <v>177</v>
      </c>
      <c r="J49" s="73">
        <v>8452.59</v>
      </c>
      <c r="K49" s="73" t="s">
        <v>131</v>
      </c>
      <c r="L49" s="73">
        <v>7269.2273999999998</v>
      </c>
      <c r="M49" s="73">
        <v>8452.59</v>
      </c>
      <c r="N49" s="73">
        <v>576.84</v>
      </c>
      <c r="O49" s="73">
        <v>496.08240000000001</v>
      </c>
      <c r="P49" s="73">
        <v>576.84</v>
      </c>
      <c r="Q49" s="75">
        <v>6.8244171313171467E-2</v>
      </c>
      <c r="R49" s="73">
        <v>12</v>
      </c>
      <c r="S49" s="73">
        <v>2024</v>
      </c>
      <c r="T49" s="73">
        <v>1</v>
      </c>
      <c r="U49" s="73">
        <v>2025</v>
      </c>
      <c r="V49" s="74">
        <v>45717</v>
      </c>
      <c r="W49" s="73" t="s">
        <v>150</v>
      </c>
      <c r="X49" s="73">
        <v>2025</v>
      </c>
      <c r="Y49" t="str">
        <f t="shared" si="0"/>
        <v>México</v>
      </c>
      <c r="Z49" t="str">
        <f t="shared" si="1"/>
        <v>Retail</v>
      </c>
      <c r="AA49" s="1">
        <f t="shared" si="2"/>
        <v>0</v>
      </c>
      <c r="AB49">
        <f t="shared" si="4"/>
        <v>496.08240000000001</v>
      </c>
      <c r="AC49">
        <f t="shared" si="5"/>
        <v>575.45558399999993</v>
      </c>
      <c r="AD49" s="18">
        <f t="shared" si="3"/>
        <v>45552</v>
      </c>
      <c r="AI49" s="28" t="s">
        <v>92</v>
      </c>
      <c r="AJ49" t="s">
        <v>14</v>
      </c>
      <c r="AK49" s="1">
        <v>0.4</v>
      </c>
      <c r="AL49" t="s">
        <v>13</v>
      </c>
      <c r="AM49" s="27">
        <v>45922</v>
      </c>
    </row>
    <row r="50" spans="1:39">
      <c r="A50" s="73" t="s">
        <v>176</v>
      </c>
      <c r="B50" s="73">
        <v>51</v>
      </c>
      <c r="C50" s="73">
        <v>1</v>
      </c>
      <c r="D50" s="74">
        <v>45635</v>
      </c>
      <c r="E50" s="74">
        <v>45676</v>
      </c>
      <c r="F50" s="74">
        <v>45680</v>
      </c>
      <c r="G50" s="73" t="s">
        <v>49</v>
      </c>
      <c r="H50" s="73">
        <v>50</v>
      </c>
      <c r="I50" s="73" t="s">
        <v>179</v>
      </c>
      <c r="J50" s="73">
        <v>35000</v>
      </c>
      <c r="K50" s="73" t="s">
        <v>131</v>
      </c>
      <c r="L50" s="73">
        <v>30100</v>
      </c>
      <c r="M50" s="73">
        <v>35000</v>
      </c>
      <c r="N50" s="73">
        <v>6179.2</v>
      </c>
      <c r="O50" s="73">
        <v>5314.1120000000001</v>
      </c>
      <c r="P50" s="73">
        <v>6179.2</v>
      </c>
      <c r="Q50" s="75">
        <v>0.17654857142857144</v>
      </c>
      <c r="R50" s="73">
        <v>12</v>
      </c>
      <c r="S50" s="73">
        <v>2024</v>
      </c>
      <c r="T50" s="73">
        <v>1</v>
      </c>
      <c r="U50" s="73">
        <v>2025</v>
      </c>
      <c r="V50" s="74">
        <v>45725</v>
      </c>
      <c r="W50" s="73" t="s">
        <v>150</v>
      </c>
      <c r="X50" s="73">
        <v>2025</v>
      </c>
      <c r="Y50" t="str">
        <f t="shared" si="0"/>
        <v>México</v>
      </c>
      <c r="Z50" t="str">
        <f t="shared" si="1"/>
        <v>Retail</v>
      </c>
      <c r="AA50" s="1">
        <f t="shared" si="2"/>
        <v>0</v>
      </c>
      <c r="AB50">
        <f t="shared" si="4"/>
        <v>5314.1120000000001</v>
      </c>
      <c r="AC50">
        <f t="shared" si="5"/>
        <v>6164.3699200000001</v>
      </c>
      <c r="AD50" s="18">
        <f t="shared" si="3"/>
        <v>45552</v>
      </c>
      <c r="AI50" s="28" t="s">
        <v>20</v>
      </c>
      <c r="AJ50" t="s">
        <v>14</v>
      </c>
      <c r="AK50" s="1">
        <v>0.4</v>
      </c>
      <c r="AL50" t="s">
        <v>13</v>
      </c>
      <c r="AM50" s="27">
        <v>45931</v>
      </c>
    </row>
    <row r="51" spans="1:39">
      <c r="A51" s="73" t="s">
        <v>176</v>
      </c>
      <c r="B51" s="73">
        <v>52</v>
      </c>
      <c r="C51" s="73">
        <v>1</v>
      </c>
      <c r="D51" s="74">
        <v>45636</v>
      </c>
      <c r="E51" s="74">
        <v>45630</v>
      </c>
      <c r="F51" s="74">
        <v>45634</v>
      </c>
      <c r="G51" s="73" t="s">
        <v>49</v>
      </c>
      <c r="H51" s="73">
        <v>50</v>
      </c>
      <c r="I51" s="73" t="s">
        <v>177</v>
      </c>
      <c r="J51" s="73">
        <v>13500</v>
      </c>
      <c r="K51" s="73" t="s">
        <v>131</v>
      </c>
      <c r="L51" s="73">
        <v>11610</v>
      </c>
      <c r="M51" s="73">
        <v>13500</v>
      </c>
      <c r="N51" s="73">
        <v>639.03</v>
      </c>
      <c r="O51" s="73">
        <v>549.56579999999997</v>
      </c>
      <c r="P51" s="73">
        <v>639.03</v>
      </c>
      <c r="Q51" s="75">
        <v>4.7335555555555554E-2</v>
      </c>
      <c r="R51" s="73">
        <v>12</v>
      </c>
      <c r="S51" s="73">
        <v>2024</v>
      </c>
      <c r="T51" s="73">
        <v>12</v>
      </c>
      <c r="U51" s="73">
        <v>2024</v>
      </c>
      <c r="V51" s="74">
        <v>45679</v>
      </c>
      <c r="W51" s="73" t="s">
        <v>157</v>
      </c>
      <c r="X51" s="73">
        <v>2025</v>
      </c>
      <c r="Y51" t="str">
        <f t="shared" si="0"/>
        <v>México</v>
      </c>
      <c r="Z51" t="str">
        <f t="shared" si="1"/>
        <v>Retail</v>
      </c>
      <c r="AA51" s="1">
        <f t="shared" si="2"/>
        <v>0</v>
      </c>
      <c r="AB51">
        <f t="shared" si="4"/>
        <v>549.56579999999997</v>
      </c>
      <c r="AC51">
        <f t="shared" si="5"/>
        <v>637.49632799999995</v>
      </c>
      <c r="AD51" s="18">
        <f t="shared" si="3"/>
        <v>45552</v>
      </c>
      <c r="AI51" t="s">
        <v>93</v>
      </c>
      <c r="AJ51" t="s">
        <v>28</v>
      </c>
      <c r="AK51" s="1">
        <v>0.2</v>
      </c>
      <c r="AL51" t="s">
        <v>13</v>
      </c>
      <c r="AM51" s="27">
        <v>45870</v>
      </c>
    </row>
    <row r="52" spans="1:39">
      <c r="A52" s="73" t="s">
        <v>176</v>
      </c>
      <c r="B52" s="73">
        <v>53</v>
      </c>
      <c r="C52" s="73">
        <v>1</v>
      </c>
      <c r="D52" s="74">
        <v>45636</v>
      </c>
      <c r="E52" s="74">
        <v>45628</v>
      </c>
      <c r="F52" s="74">
        <v>45628</v>
      </c>
      <c r="G52" s="73" t="s">
        <v>49</v>
      </c>
      <c r="H52" s="73">
        <v>50</v>
      </c>
      <c r="I52" s="73" t="s">
        <v>177</v>
      </c>
      <c r="J52" s="73">
        <v>727.63</v>
      </c>
      <c r="K52" s="73" t="s">
        <v>131</v>
      </c>
      <c r="L52" s="73">
        <v>625.76179999999999</v>
      </c>
      <c r="M52" s="73">
        <v>727.63</v>
      </c>
      <c r="N52" s="73">
        <v>50</v>
      </c>
      <c r="O52" s="73">
        <v>43</v>
      </c>
      <c r="P52" s="73">
        <v>50</v>
      </c>
      <c r="Q52" s="75">
        <v>6.8716243145554745E-2</v>
      </c>
      <c r="R52" s="73">
        <v>12</v>
      </c>
      <c r="S52" s="73">
        <v>2024</v>
      </c>
      <c r="T52" s="73">
        <v>12</v>
      </c>
      <c r="U52" s="73">
        <v>2024</v>
      </c>
      <c r="V52" s="74">
        <v>45673</v>
      </c>
      <c r="W52" s="73" t="s">
        <v>157</v>
      </c>
      <c r="X52" s="73">
        <v>2025</v>
      </c>
      <c r="Y52" t="str">
        <f t="shared" si="0"/>
        <v>México</v>
      </c>
      <c r="Z52" t="str">
        <f t="shared" si="1"/>
        <v>Retail</v>
      </c>
      <c r="AA52" s="1">
        <f t="shared" si="2"/>
        <v>0</v>
      </c>
      <c r="AB52">
        <f t="shared" si="4"/>
        <v>43</v>
      </c>
      <c r="AC52">
        <f t="shared" si="5"/>
        <v>49.879999999999995</v>
      </c>
      <c r="AD52" s="18">
        <f t="shared" si="3"/>
        <v>45552</v>
      </c>
      <c r="AI52" t="s">
        <v>94</v>
      </c>
      <c r="AJ52" t="s">
        <v>28</v>
      </c>
      <c r="AK52" s="1">
        <v>0.2</v>
      </c>
      <c r="AL52" t="s">
        <v>13</v>
      </c>
      <c r="AM52" s="27">
        <v>45902</v>
      </c>
    </row>
    <row r="53" spans="1:39">
      <c r="A53" s="73" t="s">
        <v>176</v>
      </c>
      <c r="B53" s="73">
        <v>54</v>
      </c>
      <c r="C53" s="73">
        <v>1</v>
      </c>
      <c r="D53" s="74">
        <v>45637</v>
      </c>
      <c r="E53" s="74">
        <v>45651</v>
      </c>
      <c r="F53" s="74">
        <v>45661</v>
      </c>
      <c r="G53" s="73" t="s">
        <v>49</v>
      </c>
      <c r="H53" s="73">
        <v>50</v>
      </c>
      <c r="I53" s="73" t="s">
        <v>177</v>
      </c>
      <c r="J53" s="73">
        <v>3567</v>
      </c>
      <c r="K53" s="73" t="s">
        <v>178</v>
      </c>
      <c r="L53" s="73">
        <v>171.21600000000001</v>
      </c>
      <c r="M53" s="73">
        <v>199.75200000000001</v>
      </c>
      <c r="N53" s="73">
        <v>0</v>
      </c>
      <c r="O53" s="73">
        <v>0</v>
      </c>
      <c r="P53" s="73">
        <v>0</v>
      </c>
      <c r="Q53" s="75">
        <v>0</v>
      </c>
      <c r="R53" s="73">
        <v>12</v>
      </c>
      <c r="S53" s="73">
        <v>2024</v>
      </c>
      <c r="T53" s="73">
        <v>12</v>
      </c>
      <c r="U53" s="73">
        <v>2024</v>
      </c>
      <c r="V53" s="74">
        <v>45706</v>
      </c>
      <c r="W53" s="73" t="s">
        <v>164</v>
      </c>
      <c r="X53" s="73">
        <v>2025</v>
      </c>
      <c r="Y53" t="str">
        <f t="shared" si="0"/>
        <v>México</v>
      </c>
      <c r="Z53" t="str">
        <f t="shared" si="1"/>
        <v>Retail</v>
      </c>
      <c r="AA53" s="1">
        <f t="shared" si="2"/>
        <v>0</v>
      </c>
      <c r="AB53">
        <f t="shared" si="4"/>
        <v>0</v>
      </c>
      <c r="AC53">
        <f t="shared" si="5"/>
        <v>0</v>
      </c>
      <c r="AD53" s="18">
        <f t="shared" si="3"/>
        <v>45552</v>
      </c>
      <c r="AI53" t="s">
        <v>95</v>
      </c>
      <c r="AJ53" t="s">
        <v>96</v>
      </c>
      <c r="AK53" s="1">
        <v>0.15</v>
      </c>
      <c r="AL53" t="s">
        <v>13</v>
      </c>
      <c r="AM53" s="27">
        <v>45919</v>
      </c>
    </row>
    <row r="54" spans="1:39">
      <c r="A54" s="73" t="s">
        <v>176</v>
      </c>
      <c r="B54" s="73">
        <v>55</v>
      </c>
      <c r="C54" s="73">
        <v>1</v>
      </c>
      <c r="D54" s="74">
        <v>45638</v>
      </c>
      <c r="E54" s="74">
        <v>45802</v>
      </c>
      <c r="F54" s="74">
        <v>45805</v>
      </c>
      <c r="G54" s="73" t="s">
        <v>49</v>
      </c>
      <c r="H54" s="73">
        <v>50</v>
      </c>
      <c r="I54" s="73" t="s">
        <v>177</v>
      </c>
      <c r="J54" s="73">
        <v>5670.15</v>
      </c>
      <c r="K54" s="73" t="s">
        <v>131</v>
      </c>
      <c r="L54" s="73">
        <v>4876.3289999999997</v>
      </c>
      <c r="M54" s="73">
        <v>5670.15</v>
      </c>
      <c r="N54" s="73">
        <v>515.46</v>
      </c>
      <c r="O54" s="73">
        <v>443.29560000000004</v>
      </c>
      <c r="P54" s="73">
        <v>515.46</v>
      </c>
      <c r="Q54" s="75">
        <v>9.0907647945821554E-2</v>
      </c>
      <c r="R54" s="73">
        <v>12</v>
      </c>
      <c r="S54" s="73">
        <v>2024</v>
      </c>
      <c r="T54" s="73">
        <v>5</v>
      </c>
      <c r="U54" s="73">
        <v>2025</v>
      </c>
      <c r="V54" s="74">
        <v>45850</v>
      </c>
      <c r="W54" s="73" t="s">
        <v>154</v>
      </c>
      <c r="X54" s="73">
        <v>2025</v>
      </c>
      <c r="Y54" t="str">
        <f t="shared" si="0"/>
        <v>México</v>
      </c>
      <c r="Z54" t="str">
        <f t="shared" si="1"/>
        <v>Retail</v>
      </c>
      <c r="AA54" s="1">
        <f t="shared" si="2"/>
        <v>0</v>
      </c>
      <c r="AB54">
        <f t="shared" si="4"/>
        <v>443.29560000000004</v>
      </c>
      <c r="AC54">
        <f t="shared" si="5"/>
        <v>514.22289599999999</v>
      </c>
      <c r="AD54" s="18">
        <f t="shared" si="3"/>
        <v>45552</v>
      </c>
      <c r="AI54" t="s">
        <v>97</v>
      </c>
      <c r="AJ54" t="s">
        <v>96</v>
      </c>
      <c r="AK54" s="1">
        <v>0.15</v>
      </c>
      <c r="AL54" t="s">
        <v>13</v>
      </c>
      <c r="AM54" s="27">
        <v>45923</v>
      </c>
    </row>
    <row r="55" spans="1:39">
      <c r="A55" s="73" t="s">
        <v>176</v>
      </c>
      <c r="B55" s="73">
        <v>56</v>
      </c>
      <c r="C55" s="73">
        <v>1</v>
      </c>
      <c r="D55" s="74">
        <v>45638</v>
      </c>
      <c r="E55" s="74">
        <v>45643</v>
      </c>
      <c r="F55" s="74">
        <v>45687</v>
      </c>
      <c r="G55" s="73" t="s">
        <v>49</v>
      </c>
      <c r="H55" s="73">
        <v>50</v>
      </c>
      <c r="I55" s="73" t="s">
        <v>177</v>
      </c>
      <c r="J55" s="73">
        <v>114938.52</v>
      </c>
      <c r="K55" s="73" t="s">
        <v>131</v>
      </c>
      <c r="L55" s="73">
        <v>98847.127200000003</v>
      </c>
      <c r="M55" s="73">
        <v>114938.52</v>
      </c>
      <c r="N55" s="73">
        <v>15368.53</v>
      </c>
      <c r="O55" s="73">
        <v>13216.935800000001</v>
      </c>
      <c r="P55" s="73">
        <v>15368.53</v>
      </c>
      <c r="Q55" s="75">
        <v>0.13371087430045211</v>
      </c>
      <c r="R55" s="73">
        <v>12</v>
      </c>
      <c r="S55" s="73">
        <v>2024</v>
      </c>
      <c r="T55" s="73">
        <v>12</v>
      </c>
      <c r="U55" s="73">
        <v>2024</v>
      </c>
      <c r="V55" s="74">
        <v>45732</v>
      </c>
      <c r="W55" s="73" t="s">
        <v>150</v>
      </c>
      <c r="X55" s="73">
        <v>2025</v>
      </c>
      <c r="Y55" t="str">
        <f t="shared" si="0"/>
        <v>México</v>
      </c>
      <c r="Z55" t="str">
        <f t="shared" si="1"/>
        <v>Retail</v>
      </c>
      <c r="AA55" s="1">
        <f t="shared" si="2"/>
        <v>0</v>
      </c>
      <c r="AB55">
        <f t="shared" si="4"/>
        <v>13216.935800000001</v>
      </c>
      <c r="AC55">
        <f t="shared" si="5"/>
        <v>15331.645528000001</v>
      </c>
      <c r="AD55" s="18">
        <f t="shared" si="3"/>
        <v>45552</v>
      </c>
      <c r="AI55" t="s">
        <v>98</v>
      </c>
      <c r="AJ55" t="s">
        <v>96</v>
      </c>
      <c r="AK55" s="1">
        <v>0.15</v>
      </c>
      <c r="AL55" t="s">
        <v>13</v>
      </c>
      <c r="AM55" s="27">
        <v>45924</v>
      </c>
    </row>
    <row r="56" spans="1:39">
      <c r="A56" s="73" t="s">
        <v>176</v>
      </c>
      <c r="B56" s="73">
        <v>57</v>
      </c>
      <c r="C56" s="73">
        <v>0</v>
      </c>
      <c r="D56" s="74">
        <v>45639</v>
      </c>
      <c r="E56" s="74">
        <v>45994</v>
      </c>
      <c r="F56" s="74">
        <v>46024</v>
      </c>
      <c r="G56" s="73" t="s">
        <v>45</v>
      </c>
      <c r="H56" s="73">
        <v>50</v>
      </c>
      <c r="I56" s="73"/>
      <c r="J56" s="73">
        <v>174330.47</v>
      </c>
      <c r="K56" s="73" t="s">
        <v>131</v>
      </c>
      <c r="L56" s="73">
        <v>149924.20420000001</v>
      </c>
      <c r="M56" s="73">
        <v>174330.47</v>
      </c>
      <c r="N56" s="73">
        <v>14583.55</v>
      </c>
      <c r="O56" s="73">
        <v>12541.852999999999</v>
      </c>
      <c r="P56" s="73">
        <v>14583.55</v>
      </c>
      <c r="Q56" s="75">
        <v>8.3654624461231578E-2</v>
      </c>
      <c r="R56" s="73">
        <v>12</v>
      </c>
      <c r="S56" s="73">
        <v>2024</v>
      </c>
      <c r="T56" s="73">
        <v>12</v>
      </c>
      <c r="U56" s="73">
        <v>2025</v>
      </c>
      <c r="V56" s="74">
        <v>46069</v>
      </c>
      <c r="W56" s="73" t="s">
        <v>164</v>
      </c>
      <c r="X56" s="73">
        <v>2026</v>
      </c>
      <c r="Y56" t="str">
        <f t="shared" si="0"/>
        <v>México</v>
      </c>
      <c r="Z56" t="str">
        <f t="shared" si="1"/>
        <v>IC</v>
      </c>
      <c r="AA56" s="1">
        <f t="shared" si="2"/>
        <v>0.75</v>
      </c>
      <c r="AB56">
        <f t="shared" si="4"/>
        <v>3135.4632500000007</v>
      </c>
      <c r="AC56">
        <f t="shared" si="5"/>
        <v>3637.1373700000004</v>
      </c>
      <c r="AD56" s="18">
        <f t="shared" si="3"/>
        <v>45536</v>
      </c>
      <c r="AI56" t="s">
        <v>99</v>
      </c>
      <c r="AJ56" t="s">
        <v>96</v>
      </c>
      <c r="AK56" s="1">
        <v>0.15</v>
      </c>
      <c r="AL56" t="s">
        <v>13</v>
      </c>
      <c r="AM56" s="27">
        <v>45924</v>
      </c>
    </row>
    <row r="57" spans="1:39">
      <c r="A57" s="73" t="s">
        <v>176</v>
      </c>
      <c r="B57" s="73">
        <v>58</v>
      </c>
      <c r="C57" s="73">
        <v>1</v>
      </c>
      <c r="D57" s="74">
        <v>45642</v>
      </c>
      <c r="E57" s="74">
        <v>45651</v>
      </c>
      <c r="F57" s="74">
        <v>45661</v>
      </c>
      <c r="G57" s="73" t="s">
        <v>49</v>
      </c>
      <c r="H57" s="73">
        <v>51</v>
      </c>
      <c r="I57" s="73" t="s">
        <v>177</v>
      </c>
      <c r="J57" s="73">
        <v>29795.29</v>
      </c>
      <c r="K57" s="73" t="s">
        <v>131</v>
      </c>
      <c r="L57" s="73">
        <v>25623.949400000001</v>
      </c>
      <c r="M57" s="73">
        <v>29795.29</v>
      </c>
      <c r="N57" s="73">
        <v>2366.85</v>
      </c>
      <c r="O57" s="73">
        <v>2035.491</v>
      </c>
      <c r="P57" s="73">
        <v>2366.85</v>
      </c>
      <c r="Q57" s="75">
        <v>7.9437051963582153E-2</v>
      </c>
      <c r="R57" s="73">
        <v>12</v>
      </c>
      <c r="S57" s="73">
        <v>2024</v>
      </c>
      <c r="T57" s="73">
        <v>12</v>
      </c>
      <c r="U57" s="73">
        <v>2024</v>
      </c>
      <c r="V57" s="74">
        <v>45706</v>
      </c>
      <c r="W57" s="73" t="s">
        <v>164</v>
      </c>
      <c r="X57" s="73">
        <v>2025</v>
      </c>
      <c r="Y57" t="str">
        <f t="shared" si="0"/>
        <v>México</v>
      </c>
      <c r="Z57" t="str">
        <f t="shared" si="1"/>
        <v>Retail</v>
      </c>
      <c r="AA57" s="1">
        <f t="shared" si="2"/>
        <v>0</v>
      </c>
      <c r="AB57">
        <f t="shared" si="4"/>
        <v>2035.491</v>
      </c>
      <c r="AC57">
        <f t="shared" si="5"/>
        <v>2361.1695599999998</v>
      </c>
      <c r="AD57" s="18">
        <f t="shared" si="3"/>
        <v>45552</v>
      </c>
      <c r="AI57" t="s">
        <v>100</v>
      </c>
      <c r="AJ57" t="s">
        <v>14</v>
      </c>
      <c r="AK57" s="1">
        <v>0.5</v>
      </c>
      <c r="AL57" s="28" t="s">
        <v>31</v>
      </c>
      <c r="AM57" s="27">
        <v>45664</v>
      </c>
    </row>
    <row r="58" spans="1:39">
      <c r="A58" s="73" t="s">
        <v>176</v>
      </c>
      <c r="B58" s="73">
        <v>59</v>
      </c>
      <c r="C58" s="73">
        <v>1</v>
      </c>
      <c r="D58" s="74">
        <v>45642</v>
      </c>
      <c r="E58" s="74">
        <v>45648</v>
      </c>
      <c r="F58" s="74">
        <v>45653</v>
      </c>
      <c r="G58" s="73" t="s">
        <v>54</v>
      </c>
      <c r="H58" s="73">
        <v>51</v>
      </c>
      <c r="I58" s="73" t="s">
        <v>149</v>
      </c>
      <c r="J58" s="73">
        <v>981.77</v>
      </c>
      <c r="K58" s="73" t="s">
        <v>131</v>
      </c>
      <c r="L58" s="73">
        <v>844.32219999999995</v>
      </c>
      <c r="M58" s="73">
        <v>981.77</v>
      </c>
      <c r="N58" s="73">
        <v>0</v>
      </c>
      <c r="O58" s="73">
        <v>0</v>
      </c>
      <c r="P58" s="73">
        <v>0</v>
      </c>
      <c r="Q58" s="75">
        <v>0</v>
      </c>
      <c r="R58" s="73">
        <v>12</v>
      </c>
      <c r="S58" s="73">
        <v>2024</v>
      </c>
      <c r="T58" s="73">
        <v>12</v>
      </c>
      <c r="U58" s="73">
        <v>2024</v>
      </c>
      <c r="V58" s="74">
        <v>45698</v>
      </c>
      <c r="W58" s="73" t="s">
        <v>164</v>
      </c>
      <c r="X58" s="73">
        <v>2025</v>
      </c>
      <c r="Y58" t="str">
        <f t="shared" si="0"/>
        <v>México</v>
      </c>
      <c r="Z58" t="str">
        <f t="shared" si="1"/>
        <v>Retail</v>
      </c>
      <c r="AA58" s="1">
        <f t="shared" si="2"/>
        <v>0.05</v>
      </c>
      <c r="AB58">
        <f t="shared" si="4"/>
        <v>0</v>
      </c>
      <c r="AC58">
        <f t="shared" si="5"/>
        <v>0</v>
      </c>
      <c r="AD58" s="18">
        <f t="shared" si="3"/>
        <v>45595</v>
      </c>
      <c r="AI58" t="s">
        <v>101</v>
      </c>
      <c r="AJ58" t="s">
        <v>14</v>
      </c>
      <c r="AK58" s="1">
        <v>0.5</v>
      </c>
      <c r="AL58" s="28" t="s">
        <v>31</v>
      </c>
      <c r="AM58" s="27">
        <v>45664</v>
      </c>
    </row>
    <row r="59" spans="1:39">
      <c r="A59" s="73" t="s">
        <v>176</v>
      </c>
      <c r="B59" s="73">
        <v>60</v>
      </c>
      <c r="C59" s="73">
        <v>1</v>
      </c>
      <c r="D59" s="74">
        <v>45642</v>
      </c>
      <c r="E59" s="74">
        <v>45631</v>
      </c>
      <c r="F59" s="74">
        <v>45632</v>
      </c>
      <c r="G59" s="73" t="s">
        <v>54</v>
      </c>
      <c r="H59" s="73">
        <v>51</v>
      </c>
      <c r="I59" s="73" t="s">
        <v>149</v>
      </c>
      <c r="J59" s="73">
        <v>206.9</v>
      </c>
      <c r="K59" s="73" t="s">
        <v>131</v>
      </c>
      <c r="L59" s="73">
        <v>177.934</v>
      </c>
      <c r="M59" s="73">
        <v>206.9</v>
      </c>
      <c r="N59" s="73">
        <v>0</v>
      </c>
      <c r="O59" s="73">
        <v>0</v>
      </c>
      <c r="P59" s="73">
        <v>0</v>
      </c>
      <c r="Q59" s="75">
        <v>0</v>
      </c>
      <c r="R59" s="73">
        <v>12</v>
      </c>
      <c r="S59" s="73">
        <v>2024</v>
      </c>
      <c r="T59" s="73">
        <v>12</v>
      </c>
      <c r="U59" s="73">
        <v>2024</v>
      </c>
      <c r="V59" s="74">
        <v>45677</v>
      </c>
      <c r="W59" s="73" t="s">
        <v>157</v>
      </c>
      <c r="X59" s="73">
        <v>2025</v>
      </c>
      <c r="Y59" t="str">
        <f t="shared" si="0"/>
        <v>México</v>
      </c>
      <c r="Z59" t="str">
        <f t="shared" si="1"/>
        <v>Retail</v>
      </c>
      <c r="AA59" s="1">
        <f t="shared" si="2"/>
        <v>0.05</v>
      </c>
      <c r="AB59">
        <f t="shared" si="4"/>
        <v>0</v>
      </c>
      <c r="AC59">
        <f t="shared" si="5"/>
        <v>0</v>
      </c>
      <c r="AD59" s="18">
        <f t="shared" si="3"/>
        <v>45595</v>
      </c>
      <c r="AI59" t="s">
        <v>41</v>
      </c>
      <c r="AJ59" t="s">
        <v>14</v>
      </c>
      <c r="AK59" s="1">
        <v>0.5</v>
      </c>
      <c r="AL59" s="28" t="s">
        <v>31</v>
      </c>
      <c r="AM59" s="27">
        <v>45979</v>
      </c>
    </row>
    <row r="60" spans="1:39">
      <c r="A60" s="73" t="s">
        <v>176</v>
      </c>
      <c r="B60" s="73">
        <v>61</v>
      </c>
      <c r="C60" s="73">
        <v>1</v>
      </c>
      <c r="D60" s="74">
        <v>45642</v>
      </c>
      <c r="E60" s="74">
        <v>45730</v>
      </c>
      <c r="F60" s="74">
        <v>45732</v>
      </c>
      <c r="G60" s="73" t="s">
        <v>35</v>
      </c>
      <c r="H60" s="73">
        <v>51</v>
      </c>
      <c r="I60" s="73"/>
      <c r="J60" s="73">
        <v>4265.6099999999997</v>
      </c>
      <c r="K60" s="73" t="s">
        <v>131</v>
      </c>
      <c r="L60" s="73">
        <v>3668.4245999999998</v>
      </c>
      <c r="M60" s="73">
        <v>4265.6099999999997</v>
      </c>
      <c r="N60" s="73">
        <v>358.2</v>
      </c>
      <c r="O60" s="73">
        <v>308.05199999999996</v>
      </c>
      <c r="P60" s="73">
        <v>358.2</v>
      </c>
      <c r="Q60" s="75">
        <v>8.3973921666537721E-2</v>
      </c>
      <c r="R60" s="73">
        <v>12</v>
      </c>
      <c r="S60" s="73">
        <v>2024</v>
      </c>
      <c r="T60" s="73">
        <v>3</v>
      </c>
      <c r="U60" s="73">
        <v>2025</v>
      </c>
      <c r="V60" s="74">
        <v>45777</v>
      </c>
      <c r="W60" s="73" t="s">
        <v>173</v>
      </c>
      <c r="X60" s="73">
        <v>2025</v>
      </c>
      <c r="Y60" t="str">
        <f t="shared" si="0"/>
        <v>México</v>
      </c>
      <c r="Z60" t="str">
        <f t="shared" si="1"/>
        <v>IC</v>
      </c>
      <c r="AA60" s="1">
        <f t="shared" si="2"/>
        <v>0.5</v>
      </c>
      <c r="AB60">
        <f t="shared" si="4"/>
        <v>154.02599999999998</v>
      </c>
      <c r="AC60">
        <f t="shared" si="5"/>
        <v>178.67015999999995</v>
      </c>
      <c r="AD60" s="18">
        <f t="shared" si="3"/>
        <v>45665</v>
      </c>
      <c r="AI60" t="s">
        <v>102</v>
      </c>
      <c r="AJ60" t="s">
        <v>22</v>
      </c>
      <c r="AK60" s="1">
        <v>7.0000000000000007E-2</v>
      </c>
      <c r="AL60" t="s">
        <v>13</v>
      </c>
      <c r="AM60" s="27">
        <v>46034</v>
      </c>
    </row>
    <row r="61" spans="1:39">
      <c r="A61" s="73" t="s">
        <v>176</v>
      </c>
      <c r="B61" s="73">
        <v>62</v>
      </c>
      <c r="C61" s="73">
        <v>0</v>
      </c>
      <c r="D61" s="74">
        <v>45642</v>
      </c>
      <c r="E61" s="74">
        <v>45737</v>
      </c>
      <c r="F61" s="74">
        <v>45755</v>
      </c>
      <c r="G61" s="73" t="s">
        <v>35</v>
      </c>
      <c r="H61" s="73">
        <v>51</v>
      </c>
      <c r="I61" s="73"/>
      <c r="J61" s="73">
        <v>13321.75</v>
      </c>
      <c r="K61" s="73" t="s">
        <v>131</v>
      </c>
      <c r="L61" s="73">
        <v>11456.705</v>
      </c>
      <c r="M61" s="73">
        <v>13321.75</v>
      </c>
      <c r="N61" s="73">
        <v>1122.55</v>
      </c>
      <c r="O61" s="73">
        <v>965.39299999999992</v>
      </c>
      <c r="P61" s="73">
        <v>1122.55</v>
      </c>
      <c r="Q61" s="75">
        <v>8.4264454745059766E-2</v>
      </c>
      <c r="R61" s="73">
        <v>12</v>
      </c>
      <c r="S61" s="73">
        <v>2024</v>
      </c>
      <c r="T61" s="73">
        <v>3</v>
      </c>
      <c r="U61" s="73">
        <v>2025</v>
      </c>
      <c r="V61" s="74">
        <v>45800</v>
      </c>
      <c r="W61" s="73" t="s">
        <v>172</v>
      </c>
      <c r="X61" s="73">
        <v>2025</v>
      </c>
      <c r="Y61" t="str">
        <f t="shared" si="0"/>
        <v>México</v>
      </c>
      <c r="Z61" t="str">
        <f t="shared" si="1"/>
        <v>IC</v>
      </c>
      <c r="AA61" s="1">
        <f t="shared" si="2"/>
        <v>0.5</v>
      </c>
      <c r="AB61">
        <f t="shared" si="4"/>
        <v>482.69649999999996</v>
      </c>
      <c r="AC61">
        <f t="shared" si="5"/>
        <v>559.92793999999992</v>
      </c>
      <c r="AD61" s="18">
        <f t="shared" si="3"/>
        <v>45665</v>
      </c>
      <c r="AI61" t="s">
        <v>103</v>
      </c>
      <c r="AJ61" t="s">
        <v>22</v>
      </c>
      <c r="AK61" s="1">
        <v>7.0000000000000007E-2</v>
      </c>
      <c r="AL61" t="s">
        <v>13</v>
      </c>
      <c r="AM61" s="27">
        <v>45978</v>
      </c>
    </row>
    <row r="62" spans="1:39">
      <c r="A62" s="73" t="s">
        <v>176</v>
      </c>
      <c r="B62" s="73">
        <v>63</v>
      </c>
      <c r="C62" s="73">
        <v>1</v>
      </c>
      <c r="D62" s="74">
        <v>45642</v>
      </c>
      <c r="E62" s="74">
        <v>45682</v>
      </c>
      <c r="F62" s="74">
        <v>45688</v>
      </c>
      <c r="G62" s="73" t="s">
        <v>54</v>
      </c>
      <c r="H62" s="73">
        <v>51</v>
      </c>
      <c r="I62" s="73" t="s">
        <v>149</v>
      </c>
      <c r="J62" s="73">
        <v>2268</v>
      </c>
      <c r="K62" s="73" t="s">
        <v>151</v>
      </c>
      <c r="L62" s="73">
        <v>2268</v>
      </c>
      <c r="M62" s="73">
        <v>2630.8799999999997</v>
      </c>
      <c r="N62" s="73">
        <v>0</v>
      </c>
      <c r="O62" s="73">
        <v>0</v>
      </c>
      <c r="P62" s="73">
        <v>0</v>
      </c>
      <c r="Q62" s="75">
        <v>0</v>
      </c>
      <c r="R62" s="73">
        <v>12</v>
      </c>
      <c r="S62" s="73">
        <v>2024</v>
      </c>
      <c r="T62" s="73">
        <v>1</v>
      </c>
      <c r="U62" s="73">
        <v>2025</v>
      </c>
      <c r="V62" s="74">
        <v>45733</v>
      </c>
      <c r="W62" s="73" t="s">
        <v>150</v>
      </c>
      <c r="X62" s="73">
        <v>2025</v>
      </c>
      <c r="Y62" t="str">
        <f t="shared" si="0"/>
        <v>México</v>
      </c>
      <c r="Z62" t="str">
        <f t="shared" si="1"/>
        <v>Retail</v>
      </c>
      <c r="AA62" s="1">
        <f t="shared" si="2"/>
        <v>0.05</v>
      </c>
      <c r="AB62">
        <f t="shared" si="4"/>
        <v>0</v>
      </c>
      <c r="AC62">
        <f t="shared" si="5"/>
        <v>0</v>
      </c>
      <c r="AD62" s="18">
        <f t="shared" si="3"/>
        <v>45595</v>
      </c>
      <c r="AI62" t="s">
        <v>104</v>
      </c>
      <c r="AJ62" t="s">
        <v>14</v>
      </c>
      <c r="AK62" s="1">
        <v>0.4</v>
      </c>
      <c r="AL62" t="s">
        <v>13</v>
      </c>
      <c r="AM62" s="27">
        <v>46001</v>
      </c>
    </row>
    <row r="63" spans="1:39">
      <c r="A63" s="73" t="s">
        <v>176</v>
      </c>
      <c r="B63" s="73">
        <v>64</v>
      </c>
      <c r="C63" s="73">
        <v>1</v>
      </c>
      <c r="D63" s="74">
        <v>45642</v>
      </c>
      <c r="E63" s="74">
        <v>45639</v>
      </c>
      <c r="F63" s="74">
        <v>45646</v>
      </c>
      <c r="G63" s="73" t="s">
        <v>54</v>
      </c>
      <c r="H63" s="73">
        <v>51</v>
      </c>
      <c r="I63" s="73" t="s">
        <v>149</v>
      </c>
      <c r="J63" s="73">
        <v>1062</v>
      </c>
      <c r="K63" s="73" t="s">
        <v>131</v>
      </c>
      <c r="L63" s="73">
        <v>913.31999999999994</v>
      </c>
      <c r="M63" s="73">
        <v>1062</v>
      </c>
      <c r="N63" s="73">
        <v>10.62</v>
      </c>
      <c r="O63" s="73">
        <v>9.1331999999999987</v>
      </c>
      <c r="P63" s="73">
        <v>10.62</v>
      </c>
      <c r="Q63" s="75">
        <v>9.9999999999999985E-3</v>
      </c>
      <c r="R63" s="73">
        <v>12</v>
      </c>
      <c r="S63" s="73">
        <v>2024</v>
      </c>
      <c r="T63" s="73">
        <v>12</v>
      </c>
      <c r="U63" s="73">
        <v>2024</v>
      </c>
      <c r="V63" s="74">
        <v>45691</v>
      </c>
      <c r="W63" s="73" t="s">
        <v>164</v>
      </c>
      <c r="X63" s="73">
        <v>2025</v>
      </c>
      <c r="Y63" t="str">
        <f t="shared" si="0"/>
        <v>México</v>
      </c>
      <c r="Z63" t="str">
        <f t="shared" si="1"/>
        <v>Retail</v>
      </c>
      <c r="AA63" s="1">
        <f t="shared" si="2"/>
        <v>0.05</v>
      </c>
      <c r="AB63">
        <f t="shared" si="4"/>
        <v>8.6765399999999993</v>
      </c>
      <c r="AC63">
        <f t="shared" si="5"/>
        <v>10.064786399999999</v>
      </c>
      <c r="AD63" s="18">
        <f t="shared" si="3"/>
        <v>45595</v>
      </c>
      <c r="AI63" t="s">
        <v>105</v>
      </c>
      <c r="AJ63" t="s">
        <v>14</v>
      </c>
      <c r="AK63" s="1">
        <v>0.4</v>
      </c>
      <c r="AL63" t="s">
        <v>13</v>
      </c>
      <c r="AM63" s="27">
        <v>46001</v>
      </c>
    </row>
    <row r="64" spans="1:39">
      <c r="A64" s="73" t="s">
        <v>176</v>
      </c>
      <c r="B64" s="73">
        <v>65</v>
      </c>
      <c r="C64" s="73">
        <v>1</v>
      </c>
      <c r="D64" s="74">
        <v>45643</v>
      </c>
      <c r="E64" s="74">
        <v>45688</v>
      </c>
      <c r="F64" s="74">
        <v>45694</v>
      </c>
      <c r="G64" s="73" t="s">
        <v>35</v>
      </c>
      <c r="H64" s="73">
        <v>51</v>
      </c>
      <c r="I64" s="73"/>
      <c r="J64" s="73">
        <v>3305.25</v>
      </c>
      <c r="K64" s="73" t="s">
        <v>131</v>
      </c>
      <c r="L64" s="73">
        <v>2842.5149999999999</v>
      </c>
      <c r="M64" s="73">
        <v>3305.25</v>
      </c>
      <c r="N64" s="73">
        <v>353.18</v>
      </c>
      <c r="O64" s="73">
        <v>303.73480000000001</v>
      </c>
      <c r="P64" s="73">
        <v>353.18</v>
      </c>
      <c r="Q64" s="75">
        <v>0.10685424703123819</v>
      </c>
      <c r="R64" s="73">
        <v>12</v>
      </c>
      <c r="S64" s="73">
        <v>2024</v>
      </c>
      <c r="T64" s="73">
        <v>1</v>
      </c>
      <c r="U64" s="73">
        <v>2025</v>
      </c>
      <c r="V64" s="74">
        <v>45739</v>
      </c>
      <c r="W64" s="73" t="s">
        <v>150</v>
      </c>
      <c r="X64" s="73">
        <v>2025</v>
      </c>
      <c r="Y64" t="str">
        <f t="shared" si="0"/>
        <v>México</v>
      </c>
      <c r="Z64" t="str">
        <f t="shared" si="1"/>
        <v>IC</v>
      </c>
      <c r="AA64" s="1">
        <f t="shared" si="2"/>
        <v>0.5</v>
      </c>
      <c r="AB64">
        <f t="shared" si="4"/>
        <v>151.8674</v>
      </c>
      <c r="AC64">
        <f t="shared" si="5"/>
        <v>176.16618399999999</v>
      </c>
      <c r="AD64" s="18">
        <f t="shared" si="3"/>
        <v>45665</v>
      </c>
      <c r="AI64" t="s">
        <v>106</v>
      </c>
      <c r="AJ64" t="s">
        <v>14</v>
      </c>
      <c r="AK64" s="1">
        <v>0.4</v>
      </c>
      <c r="AL64" t="s">
        <v>13</v>
      </c>
      <c r="AM64" s="27">
        <v>45980</v>
      </c>
    </row>
    <row r="65" spans="1:39">
      <c r="A65" s="73" t="s">
        <v>176</v>
      </c>
      <c r="B65" s="73">
        <v>66</v>
      </c>
      <c r="C65" s="73">
        <v>1</v>
      </c>
      <c r="D65" s="74">
        <v>45643</v>
      </c>
      <c r="E65" s="74">
        <v>45687</v>
      </c>
      <c r="F65" s="74">
        <v>45692</v>
      </c>
      <c r="G65" s="73" t="s">
        <v>35</v>
      </c>
      <c r="H65" s="73">
        <v>51</v>
      </c>
      <c r="I65" s="73"/>
      <c r="J65" s="73">
        <v>3113.15</v>
      </c>
      <c r="K65" s="73" t="s">
        <v>131</v>
      </c>
      <c r="L65" s="73">
        <v>2677.3090000000002</v>
      </c>
      <c r="M65" s="73">
        <v>3113.15</v>
      </c>
      <c r="N65" s="73">
        <v>336.18</v>
      </c>
      <c r="O65" s="73">
        <v>289.1148</v>
      </c>
      <c r="P65" s="73">
        <v>336.18</v>
      </c>
      <c r="Q65" s="75">
        <v>0.10798708703403305</v>
      </c>
      <c r="R65" s="73">
        <v>12</v>
      </c>
      <c r="S65" s="73">
        <v>2024</v>
      </c>
      <c r="T65" s="73">
        <v>1</v>
      </c>
      <c r="U65" s="73">
        <v>2025</v>
      </c>
      <c r="V65" s="74">
        <v>45737</v>
      </c>
      <c r="W65" s="73" t="s">
        <v>150</v>
      </c>
      <c r="X65" s="73">
        <v>2025</v>
      </c>
      <c r="Y65" t="str">
        <f t="shared" si="0"/>
        <v>México</v>
      </c>
      <c r="Z65" t="str">
        <f t="shared" si="1"/>
        <v>IC</v>
      </c>
      <c r="AA65" s="1">
        <f t="shared" si="2"/>
        <v>0.5</v>
      </c>
      <c r="AB65">
        <f t="shared" si="4"/>
        <v>144.5574</v>
      </c>
      <c r="AC65">
        <f t="shared" si="5"/>
        <v>167.68658399999998</v>
      </c>
      <c r="AD65" s="18">
        <f t="shared" si="3"/>
        <v>45665</v>
      </c>
      <c r="AI65" s="28" t="s">
        <v>63</v>
      </c>
      <c r="AJ65" t="s">
        <v>22</v>
      </c>
      <c r="AK65" s="1">
        <v>0</v>
      </c>
      <c r="AL65" s="28" t="s">
        <v>31</v>
      </c>
      <c r="AM65" s="27"/>
    </row>
    <row r="66" spans="1:39">
      <c r="A66" s="73" t="s">
        <v>176</v>
      </c>
      <c r="B66" s="73">
        <v>67</v>
      </c>
      <c r="C66" s="73">
        <v>1</v>
      </c>
      <c r="D66" s="74">
        <v>45643</v>
      </c>
      <c r="E66" s="74">
        <v>45687</v>
      </c>
      <c r="F66" s="74">
        <v>45692</v>
      </c>
      <c r="G66" s="73" t="s">
        <v>35</v>
      </c>
      <c r="H66" s="73">
        <v>51</v>
      </c>
      <c r="I66" s="73"/>
      <c r="J66" s="73">
        <v>3113.15</v>
      </c>
      <c r="K66" s="73" t="s">
        <v>131</v>
      </c>
      <c r="L66" s="73">
        <v>2677.3090000000002</v>
      </c>
      <c r="M66" s="73">
        <v>3113.15</v>
      </c>
      <c r="N66" s="73">
        <v>336.18</v>
      </c>
      <c r="O66" s="73">
        <v>289.1148</v>
      </c>
      <c r="P66" s="73">
        <v>336.18</v>
      </c>
      <c r="Q66" s="75">
        <v>0.10798708703403305</v>
      </c>
      <c r="R66" s="73">
        <v>12</v>
      </c>
      <c r="S66" s="73">
        <v>2024</v>
      </c>
      <c r="T66" s="73">
        <v>1</v>
      </c>
      <c r="U66" s="73">
        <v>2025</v>
      </c>
      <c r="V66" s="74">
        <v>45737</v>
      </c>
      <c r="W66" s="73" t="s">
        <v>150</v>
      </c>
      <c r="X66" s="73">
        <v>2025</v>
      </c>
      <c r="Y66" t="str">
        <f t="shared" ref="Y66:Y129" si="6">_xlfn.XLOOKUP(G66,AI:AI,AL:AL,"0")</f>
        <v>México</v>
      </c>
      <c r="Z66" t="str">
        <f t="shared" ref="Z66:Z129" si="7">_xlfn.XLOOKUP(G66,AI:AI,AJ:AJ,"0")</f>
        <v>IC</v>
      </c>
      <c r="AA66" s="1">
        <f t="shared" ref="AA66:AA129" si="8">_xlfn.XLOOKUP(G66,AI:AI,AK:AK,"0")</f>
        <v>0.5</v>
      </c>
      <c r="AB66">
        <f t="shared" si="4"/>
        <v>144.5574</v>
      </c>
      <c r="AC66">
        <f t="shared" si="5"/>
        <v>167.68658399999998</v>
      </c>
      <c r="AD66" s="18">
        <f t="shared" ref="AD66:AD129" si="9">_xlfn.XLOOKUP(G66,AI:AI,AM:AM,"0")</f>
        <v>45665</v>
      </c>
      <c r="AI66" t="s">
        <v>50</v>
      </c>
      <c r="AJ66" t="s">
        <v>22</v>
      </c>
      <c r="AL66" s="28" t="s">
        <v>31</v>
      </c>
      <c r="AM66" s="18">
        <v>45588</v>
      </c>
    </row>
    <row r="67" spans="1:39">
      <c r="A67" s="73" t="s">
        <v>176</v>
      </c>
      <c r="B67" s="73">
        <v>68</v>
      </c>
      <c r="C67" s="73">
        <v>1</v>
      </c>
      <c r="D67" s="74">
        <v>45643</v>
      </c>
      <c r="E67" s="74">
        <v>45687</v>
      </c>
      <c r="F67" s="74">
        <v>45692</v>
      </c>
      <c r="G67" s="73" t="s">
        <v>35</v>
      </c>
      <c r="H67" s="73">
        <v>51</v>
      </c>
      <c r="I67" s="73"/>
      <c r="J67" s="73">
        <v>3130.1</v>
      </c>
      <c r="K67" s="73" t="s">
        <v>131</v>
      </c>
      <c r="L67" s="73">
        <v>2691.886</v>
      </c>
      <c r="M67" s="73">
        <v>3130.1</v>
      </c>
      <c r="N67" s="73">
        <v>311.24</v>
      </c>
      <c r="O67" s="73">
        <v>267.66640000000001</v>
      </c>
      <c r="P67" s="73">
        <v>311.24</v>
      </c>
      <c r="Q67" s="75">
        <v>9.9434522858694613E-2</v>
      </c>
      <c r="R67" s="73">
        <v>12</v>
      </c>
      <c r="S67" s="73">
        <v>2024</v>
      </c>
      <c r="T67" s="73">
        <v>1</v>
      </c>
      <c r="U67" s="73">
        <v>2025</v>
      </c>
      <c r="V67" s="74">
        <v>45737</v>
      </c>
      <c r="W67" s="73" t="s">
        <v>150</v>
      </c>
      <c r="X67" s="73">
        <v>2025</v>
      </c>
      <c r="Y67" t="str">
        <f t="shared" si="6"/>
        <v>México</v>
      </c>
      <c r="Z67" t="str">
        <f t="shared" si="7"/>
        <v>IC</v>
      </c>
      <c r="AA67" s="1">
        <f t="shared" si="8"/>
        <v>0.5</v>
      </c>
      <c r="AB67">
        <f t="shared" ref="AB67:AB130" si="10">O67-O67*AA67</f>
        <v>133.83320000000001</v>
      </c>
      <c r="AC67">
        <f t="shared" ref="AC67:AC130" si="11">AB67*1.16</f>
        <v>155.246512</v>
      </c>
      <c r="AD67" s="18">
        <f t="shared" si="9"/>
        <v>45665</v>
      </c>
      <c r="AI67" t="s">
        <v>212</v>
      </c>
      <c r="AJ67" t="s">
        <v>14</v>
      </c>
      <c r="AK67" s="1">
        <v>0.5</v>
      </c>
      <c r="AL67" s="28" t="s">
        <v>31</v>
      </c>
      <c r="AM67" s="18">
        <v>46043</v>
      </c>
    </row>
    <row r="68" spans="1:39">
      <c r="A68" s="73" t="s">
        <v>176</v>
      </c>
      <c r="B68" s="73">
        <v>69</v>
      </c>
      <c r="C68" s="73">
        <v>1</v>
      </c>
      <c r="D68" s="74">
        <v>45644</v>
      </c>
      <c r="E68" s="74">
        <v>45653</v>
      </c>
      <c r="F68" s="74">
        <v>45659</v>
      </c>
      <c r="G68" s="73" t="s">
        <v>49</v>
      </c>
      <c r="H68" s="73">
        <v>51</v>
      </c>
      <c r="I68" s="73" t="s">
        <v>177</v>
      </c>
      <c r="J68" s="73">
        <v>1401</v>
      </c>
      <c r="K68" s="73" t="s">
        <v>131</v>
      </c>
      <c r="L68" s="73">
        <v>1204.8599999999999</v>
      </c>
      <c r="M68" s="73">
        <v>1401</v>
      </c>
      <c r="N68" s="73">
        <v>35</v>
      </c>
      <c r="O68" s="73">
        <v>30.099999999999998</v>
      </c>
      <c r="P68" s="73">
        <v>35</v>
      </c>
      <c r="Q68" s="75">
        <v>2.4982155603140613E-2</v>
      </c>
      <c r="R68" s="73">
        <v>12</v>
      </c>
      <c r="S68" s="73">
        <v>2024</v>
      </c>
      <c r="T68" s="73">
        <v>12</v>
      </c>
      <c r="U68" s="73">
        <v>2024</v>
      </c>
      <c r="V68" s="74">
        <v>45704</v>
      </c>
      <c r="W68" s="73" t="s">
        <v>164</v>
      </c>
      <c r="X68" s="73">
        <v>2025</v>
      </c>
      <c r="Y68" t="str">
        <f t="shared" si="6"/>
        <v>México</v>
      </c>
      <c r="Z68" t="str">
        <f t="shared" si="7"/>
        <v>Retail</v>
      </c>
      <c r="AA68" s="1">
        <f t="shared" si="8"/>
        <v>0</v>
      </c>
      <c r="AB68">
        <f t="shared" si="10"/>
        <v>30.099999999999998</v>
      </c>
      <c r="AC68">
        <f t="shared" si="11"/>
        <v>34.915999999999997</v>
      </c>
      <c r="AD68" s="18">
        <f t="shared" si="9"/>
        <v>45552</v>
      </c>
      <c r="AI68" t="s">
        <v>213</v>
      </c>
      <c r="AJ68" t="s">
        <v>14</v>
      </c>
      <c r="AK68" s="1">
        <v>0.5</v>
      </c>
      <c r="AL68" t="s">
        <v>31</v>
      </c>
      <c r="AM68" s="18">
        <v>46041</v>
      </c>
    </row>
    <row r="69" spans="1:39" ht="15">
      <c r="A69" s="73" t="s">
        <v>176</v>
      </c>
      <c r="B69" s="73">
        <v>70</v>
      </c>
      <c r="C69" s="73">
        <v>1</v>
      </c>
      <c r="D69" s="74">
        <v>45644</v>
      </c>
      <c r="E69" s="74">
        <v>45738</v>
      </c>
      <c r="F69" s="74">
        <v>45746</v>
      </c>
      <c r="G69" s="73" t="s">
        <v>54</v>
      </c>
      <c r="H69" s="73">
        <v>51</v>
      </c>
      <c r="I69" s="73" t="s">
        <v>149</v>
      </c>
      <c r="J69" s="73">
        <v>10263</v>
      </c>
      <c r="K69" s="73" t="s">
        <v>131</v>
      </c>
      <c r="L69" s="73">
        <v>8826.18</v>
      </c>
      <c r="M69" s="73">
        <v>10263</v>
      </c>
      <c r="N69" s="73">
        <v>1171.9000000000001</v>
      </c>
      <c r="O69" s="73">
        <v>1007.8340000000001</v>
      </c>
      <c r="P69" s="73">
        <v>1171.9000000000001</v>
      </c>
      <c r="Q69" s="75">
        <v>0.11418688492643476</v>
      </c>
      <c r="R69" s="73">
        <v>12</v>
      </c>
      <c r="S69" s="73">
        <v>2024</v>
      </c>
      <c r="T69" s="73">
        <v>3</v>
      </c>
      <c r="U69" s="73">
        <v>2025</v>
      </c>
      <c r="V69" s="74">
        <v>45791</v>
      </c>
      <c r="W69" s="73" t="s">
        <v>172</v>
      </c>
      <c r="X69" s="73">
        <v>2025</v>
      </c>
      <c r="Y69" t="str">
        <f t="shared" si="6"/>
        <v>México</v>
      </c>
      <c r="Z69" t="str">
        <f t="shared" si="7"/>
        <v>Retail</v>
      </c>
      <c r="AA69" s="1">
        <f t="shared" si="8"/>
        <v>0.05</v>
      </c>
      <c r="AB69">
        <f t="shared" si="10"/>
        <v>957.44230000000005</v>
      </c>
      <c r="AC69">
        <f t="shared" si="11"/>
        <v>1110.6330679999999</v>
      </c>
      <c r="AD69" s="18">
        <f t="shared" si="9"/>
        <v>45595</v>
      </c>
      <c r="AI69" t="s">
        <v>211</v>
      </c>
      <c r="AJ69" t="s">
        <v>14</v>
      </c>
      <c r="AK69" s="1">
        <v>0.4</v>
      </c>
      <c r="AL69" t="s">
        <v>13</v>
      </c>
    </row>
    <row r="70" spans="1:39" ht="15">
      <c r="A70" s="73" t="s">
        <v>176</v>
      </c>
      <c r="B70" s="73">
        <v>71</v>
      </c>
      <c r="C70" s="73">
        <v>1</v>
      </c>
      <c r="D70" s="74">
        <v>45645</v>
      </c>
      <c r="E70" s="74">
        <v>45917</v>
      </c>
      <c r="F70" s="74">
        <v>45980</v>
      </c>
      <c r="G70" s="73" t="s">
        <v>54</v>
      </c>
      <c r="H70" s="73">
        <v>51</v>
      </c>
      <c r="I70" s="73" t="s">
        <v>180</v>
      </c>
      <c r="J70" s="73">
        <v>122753.60000000001</v>
      </c>
      <c r="K70" s="73" t="s">
        <v>131</v>
      </c>
      <c r="L70" s="73">
        <v>105568.09600000001</v>
      </c>
      <c r="M70" s="73">
        <v>122753.60000000001</v>
      </c>
      <c r="N70" s="73">
        <v>10821.92</v>
      </c>
      <c r="O70" s="73">
        <v>9306.8511999999992</v>
      </c>
      <c r="P70" s="73">
        <v>10821.92</v>
      </c>
      <c r="Q70" s="75">
        <v>8.8159695520131379E-2</v>
      </c>
      <c r="R70" s="73">
        <v>12</v>
      </c>
      <c r="S70" s="73">
        <v>2024</v>
      </c>
      <c r="T70" s="73">
        <v>9</v>
      </c>
      <c r="U70" s="73">
        <v>2025</v>
      </c>
      <c r="V70" s="74">
        <v>46025</v>
      </c>
      <c r="W70" s="73" t="s">
        <v>157</v>
      </c>
      <c r="X70" s="73">
        <v>2026</v>
      </c>
      <c r="Y70" t="str">
        <f t="shared" si="6"/>
        <v>México</v>
      </c>
      <c r="Z70" t="str">
        <f t="shared" si="7"/>
        <v>Retail</v>
      </c>
      <c r="AA70" s="1">
        <f t="shared" si="8"/>
        <v>0.05</v>
      </c>
      <c r="AB70">
        <f t="shared" si="10"/>
        <v>8841.50864</v>
      </c>
      <c r="AC70">
        <f t="shared" si="11"/>
        <v>10256.150022399999</v>
      </c>
      <c r="AD70" s="18">
        <f t="shared" si="9"/>
        <v>45595</v>
      </c>
      <c r="AI70" t="s">
        <v>214</v>
      </c>
      <c r="AJ70" t="s">
        <v>22</v>
      </c>
      <c r="AK70" s="1">
        <v>0.05</v>
      </c>
      <c r="AL70" t="s">
        <v>31</v>
      </c>
      <c r="AM70" s="18">
        <v>46056</v>
      </c>
    </row>
    <row r="71" spans="1:39" ht="15">
      <c r="A71" s="73" t="s">
        <v>176</v>
      </c>
      <c r="B71" s="73">
        <v>72</v>
      </c>
      <c r="C71" s="73">
        <v>1</v>
      </c>
      <c r="D71" s="74">
        <v>45645</v>
      </c>
      <c r="E71" s="74">
        <v>45632</v>
      </c>
      <c r="F71" s="74">
        <v>45632</v>
      </c>
      <c r="G71" s="73" t="s">
        <v>54</v>
      </c>
      <c r="H71" s="73">
        <v>51</v>
      </c>
      <c r="I71" s="73" t="s">
        <v>149</v>
      </c>
      <c r="J71" s="73">
        <v>201</v>
      </c>
      <c r="K71" s="73" t="s">
        <v>131</v>
      </c>
      <c r="L71" s="73">
        <v>172.85999999999999</v>
      </c>
      <c r="M71" s="73">
        <v>201</v>
      </c>
      <c r="N71" s="73">
        <v>0</v>
      </c>
      <c r="O71" s="73">
        <v>0</v>
      </c>
      <c r="P71" s="73">
        <v>0</v>
      </c>
      <c r="Q71" s="75">
        <v>0</v>
      </c>
      <c r="R71" s="73">
        <v>12</v>
      </c>
      <c r="S71" s="73">
        <v>2024</v>
      </c>
      <c r="T71" s="73">
        <v>12</v>
      </c>
      <c r="U71" s="73">
        <v>2024</v>
      </c>
      <c r="V71" s="74">
        <v>45677</v>
      </c>
      <c r="W71" s="73" t="s">
        <v>157</v>
      </c>
      <c r="X71" s="73">
        <v>2025</v>
      </c>
      <c r="Y71" t="str">
        <f t="shared" si="6"/>
        <v>México</v>
      </c>
      <c r="Z71" t="str">
        <f t="shared" si="7"/>
        <v>Retail</v>
      </c>
      <c r="AA71" s="1">
        <f t="shared" si="8"/>
        <v>0.05</v>
      </c>
      <c r="AB71">
        <f t="shared" si="10"/>
        <v>0</v>
      </c>
      <c r="AC71">
        <f t="shared" si="11"/>
        <v>0</v>
      </c>
      <c r="AD71" s="18">
        <f t="shared" si="9"/>
        <v>45595</v>
      </c>
    </row>
    <row r="72" spans="1:39">
      <c r="A72" s="73" t="s">
        <v>176</v>
      </c>
      <c r="B72" s="73">
        <v>73</v>
      </c>
      <c r="C72" s="73">
        <v>1</v>
      </c>
      <c r="D72" s="74">
        <v>45645</v>
      </c>
      <c r="E72" s="74">
        <v>45763</v>
      </c>
      <c r="F72" s="74">
        <v>45769</v>
      </c>
      <c r="G72" s="73" t="s">
        <v>54</v>
      </c>
      <c r="H72" s="73">
        <v>51</v>
      </c>
      <c r="I72" s="73" t="s">
        <v>149</v>
      </c>
      <c r="J72" s="73">
        <v>11485.71</v>
      </c>
      <c r="K72" s="73" t="s">
        <v>131</v>
      </c>
      <c r="L72" s="73">
        <v>9877.7105999999985</v>
      </c>
      <c r="M72" s="73">
        <v>11485.71</v>
      </c>
      <c r="N72" s="73">
        <v>901.33</v>
      </c>
      <c r="O72" s="73">
        <v>775.14380000000006</v>
      </c>
      <c r="P72" s="73">
        <v>901.33</v>
      </c>
      <c r="Q72" s="75">
        <v>7.847403425648046E-2</v>
      </c>
      <c r="R72" s="73">
        <v>12</v>
      </c>
      <c r="S72" s="73">
        <v>2024</v>
      </c>
      <c r="T72" s="73">
        <v>4</v>
      </c>
      <c r="U72" s="73">
        <v>2025</v>
      </c>
      <c r="V72" s="74">
        <v>45814</v>
      </c>
      <c r="W72" s="73" t="s">
        <v>152</v>
      </c>
      <c r="X72" s="73">
        <v>2025</v>
      </c>
      <c r="Y72" t="str">
        <f t="shared" si="6"/>
        <v>México</v>
      </c>
      <c r="Z72" t="str">
        <f t="shared" si="7"/>
        <v>Retail</v>
      </c>
      <c r="AA72" s="1">
        <f t="shared" si="8"/>
        <v>0.05</v>
      </c>
      <c r="AB72">
        <f t="shared" si="10"/>
        <v>736.38661000000002</v>
      </c>
      <c r="AC72">
        <f t="shared" si="11"/>
        <v>854.20846759999995</v>
      </c>
      <c r="AD72" s="18">
        <f t="shared" si="9"/>
        <v>45595</v>
      </c>
    </row>
    <row r="73" spans="1:39">
      <c r="A73" s="73" t="s">
        <v>176</v>
      </c>
      <c r="B73" s="73">
        <v>74</v>
      </c>
      <c r="C73" s="73">
        <v>1</v>
      </c>
      <c r="D73" s="74">
        <v>45645</v>
      </c>
      <c r="E73" s="74">
        <v>45648</v>
      </c>
      <c r="F73" s="74">
        <v>45648</v>
      </c>
      <c r="G73" s="73" t="s">
        <v>54</v>
      </c>
      <c r="H73" s="73">
        <v>51</v>
      </c>
      <c r="I73" s="73" t="s">
        <v>149</v>
      </c>
      <c r="J73" s="73">
        <v>260</v>
      </c>
      <c r="K73" s="73" t="s">
        <v>131</v>
      </c>
      <c r="L73" s="73">
        <v>223.6</v>
      </c>
      <c r="M73" s="73">
        <v>260</v>
      </c>
      <c r="N73" s="73">
        <v>0</v>
      </c>
      <c r="O73" s="73">
        <v>0</v>
      </c>
      <c r="P73" s="73">
        <v>0</v>
      </c>
      <c r="Q73" s="75">
        <v>0</v>
      </c>
      <c r="R73" s="73">
        <v>12</v>
      </c>
      <c r="S73" s="73">
        <v>2024</v>
      </c>
      <c r="T73" s="73">
        <v>12</v>
      </c>
      <c r="U73" s="73">
        <v>2024</v>
      </c>
      <c r="V73" s="74">
        <v>45693</v>
      </c>
      <c r="W73" s="73" t="s">
        <v>164</v>
      </c>
      <c r="X73" s="73">
        <v>2025</v>
      </c>
      <c r="Y73" t="str">
        <f t="shared" si="6"/>
        <v>México</v>
      </c>
      <c r="Z73" t="str">
        <f t="shared" si="7"/>
        <v>Retail</v>
      </c>
      <c r="AA73" s="1">
        <f t="shared" si="8"/>
        <v>0.05</v>
      </c>
      <c r="AB73">
        <f t="shared" si="10"/>
        <v>0</v>
      </c>
      <c r="AC73">
        <f t="shared" si="11"/>
        <v>0</v>
      </c>
      <c r="AD73" s="18">
        <f t="shared" si="9"/>
        <v>45595</v>
      </c>
    </row>
    <row r="74" spans="1:39">
      <c r="A74" s="73" t="s">
        <v>176</v>
      </c>
      <c r="B74" s="73">
        <v>75</v>
      </c>
      <c r="C74" s="73">
        <v>1</v>
      </c>
      <c r="D74" s="74">
        <v>45645</v>
      </c>
      <c r="E74" s="74">
        <v>45738</v>
      </c>
      <c r="F74" s="74">
        <v>45746</v>
      </c>
      <c r="G74" s="73" t="s">
        <v>54</v>
      </c>
      <c r="H74" s="73">
        <v>51</v>
      </c>
      <c r="I74" s="73" t="s">
        <v>149</v>
      </c>
      <c r="J74" s="73">
        <v>2250</v>
      </c>
      <c r="K74" s="73" t="s">
        <v>131</v>
      </c>
      <c r="L74" s="73">
        <v>1935</v>
      </c>
      <c r="M74" s="73">
        <v>2250</v>
      </c>
      <c r="N74" s="73">
        <v>0</v>
      </c>
      <c r="O74" s="73">
        <v>0</v>
      </c>
      <c r="P74" s="73">
        <v>0</v>
      </c>
      <c r="Q74" s="75">
        <v>0</v>
      </c>
      <c r="R74" s="73">
        <v>12</v>
      </c>
      <c r="S74" s="73">
        <v>2024</v>
      </c>
      <c r="T74" s="73">
        <v>3</v>
      </c>
      <c r="U74" s="73">
        <v>2025</v>
      </c>
      <c r="V74" s="74">
        <v>45791</v>
      </c>
      <c r="W74" s="73" t="s">
        <v>172</v>
      </c>
      <c r="X74" s="73">
        <v>2025</v>
      </c>
      <c r="Y74" t="str">
        <f t="shared" si="6"/>
        <v>México</v>
      </c>
      <c r="Z74" t="str">
        <f t="shared" si="7"/>
        <v>Retail</v>
      </c>
      <c r="AA74" s="1">
        <f t="shared" si="8"/>
        <v>0.05</v>
      </c>
      <c r="AB74">
        <f t="shared" si="10"/>
        <v>0</v>
      </c>
      <c r="AC74">
        <f t="shared" si="11"/>
        <v>0</v>
      </c>
      <c r="AD74" s="18">
        <f t="shared" si="9"/>
        <v>45595</v>
      </c>
    </row>
    <row r="75" spans="1:39">
      <c r="A75" s="73" t="s">
        <v>176</v>
      </c>
      <c r="B75" s="73">
        <v>76</v>
      </c>
      <c r="C75" s="73">
        <v>1</v>
      </c>
      <c r="D75" s="74">
        <v>45645</v>
      </c>
      <c r="E75" s="74">
        <v>45688</v>
      </c>
      <c r="F75" s="74">
        <v>45697</v>
      </c>
      <c r="G75" s="73" t="s">
        <v>35</v>
      </c>
      <c r="H75" s="73">
        <v>51</v>
      </c>
      <c r="I75" s="73"/>
      <c r="J75" s="73">
        <v>4434.01</v>
      </c>
      <c r="K75" s="73" t="s">
        <v>131</v>
      </c>
      <c r="L75" s="73">
        <v>3813.2486000000004</v>
      </c>
      <c r="M75" s="73">
        <v>4434.01</v>
      </c>
      <c r="N75" s="73">
        <v>647.99</v>
      </c>
      <c r="O75" s="73">
        <v>557.27139999999997</v>
      </c>
      <c r="P75" s="73">
        <v>647.99</v>
      </c>
      <c r="Q75" s="75">
        <v>0.14614085218571901</v>
      </c>
      <c r="R75" s="73">
        <v>12</v>
      </c>
      <c r="S75" s="73">
        <v>2024</v>
      </c>
      <c r="T75" s="73">
        <v>1</v>
      </c>
      <c r="U75" s="73">
        <v>2025</v>
      </c>
      <c r="V75" s="74">
        <v>45742</v>
      </c>
      <c r="W75" s="73" t="s">
        <v>150</v>
      </c>
      <c r="X75" s="73">
        <v>2025</v>
      </c>
      <c r="Y75" t="str">
        <f t="shared" si="6"/>
        <v>México</v>
      </c>
      <c r="Z75" t="str">
        <f t="shared" si="7"/>
        <v>IC</v>
      </c>
      <c r="AA75" s="1">
        <f t="shared" si="8"/>
        <v>0.5</v>
      </c>
      <c r="AB75">
        <f t="shared" si="10"/>
        <v>278.63569999999999</v>
      </c>
      <c r="AC75">
        <f t="shared" si="11"/>
        <v>323.21741199999997</v>
      </c>
      <c r="AD75" s="18">
        <f t="shared" si="9"/>
        <v>45665</v>
      </c>
    </row>
    <row r="76" spans="1:39">
      <c r="A76" s="73" t="s">
        <v>176</v>
      </c>
      <c r="B76" s="73">
        <v>77</v>
      </c>
      <c r="C76" s="73">
        <v>1</v>
      </c>
      <c r="D76" s="74">
        <v>45645</v>
      </c>
      <c r="E76" s="74">
        <v>45688</v>
      </c>
      <c r="F76" s="74">
        <v>45690</v>
      </c>
      <c r="G76" s="73" t="s">
        <v>35</v>
      </c>
      <c r="H76" s="73">
        <v>51</v>
      </c>
      <c r="I76" s="73"/>
      <c r="J76" s="73">
        <v>688</v>
      </c>
      <c r="K76" s="73" t="s">
        <v>131</v>
      </c>
      <c r="L76" s="73">
        <v>591.67999999999995</v>
      </c>
      <c r="M76" s="73">
        <v>688</v>
      </c>
      <c r="N76" s="73">
        <v>32.81</v>
      </c>
      <c r="O76" s="73">
        <v>28.216600000000003</v>
      </c>
      <c r="P76" s="73">
        <v>32.81</v>
      </c>
      <c r="Q76" s="75">
        <v>4.7688953488372106E-2</v>
      </c>
      <c r="R76" s="73">
        <v>12</v>
      </c>
      <c r="S76" s="73">
        <v>2024</v>
      </c>
      <c r="T76" s="73">
        <v>1</v>
      </c>
      <c r="U76" s="73">
        <v>2025</v>
      </c>
      <c r="V76" s="74">
        <v>45735</v>
      </c>
      <c r="W76" s="73" t="s">
        <v>150</v>
      </c>
      <c r="X76" s="73">
        <v>2025</v>
      </c>
      <c r="Y76" t="str">
        <f t="shared" si="6"/>
        <v>México</v>
      </c>
      <c r="Z76" t="str">
        <f t="shared" si="7"/>
        <v>IC</v>
      </c>
      <c r="AA76" s="1">
        <f t="shared" si="8"/>
        <v>0.5</v>
      </c>
      <c r="AB76">
        <f t="shared" si="10"/>
        <v>14.108300000000002</v>
      </c>
      <c r="AC76">
        <f t="shared" si="11"/>
        <v>16.365628000000001</v>
      </c>
      <c r="AD76" s="18">
        <f t="shared" si="9"/>
        <v>45665</v>
      </c>
    </row>
    <row r="77" spans="1:39">
      <c r="A77" s="73" t="s">
        <v>176</v>
      </c>
      <c r="B77" s="73">
        <v>78</v>
      </c>
      <c r="C77" s="73">
        <v>1</v>
      </c>
      <c r="D77" s="74">
        <v>45645</v>
      </c>
      <c r="E77" s="74">
        <v>45688</v>
      </c>
      <c r="F77" s="74">
        <v>45690</v>
      </c>
      <c r="G77" s="73" t="s">
        <v>35</v>
      </c>
      <c r="H77" s="73">
        <v>51</v>
      </c>
      <c r="I77" s="73"/>
      <c r="J77" s="73">
        <v>688</v>
      </c>
      <c r="K77" s="73" t="s">
        <v>131</v>
      </c>
      <c r="L77" s="73">
        <v>591.67999999999995</v>
      </c>
      <c r="M77" s="73">
        <v>688</v>
      </c>
      <c r="N77" s="73">
        <v>31.87</v>
      </c>
      <c r="O77" s="73">
        <v>27.408200000000001</v>
      </c>
      <c r="P77" s="73">
        <v>31.87</v>
      </c>
      <c r="Q77" s="75">
        <v>4.6322674418604659E-2</v>
      </c>
      <c r="R77" s="73">
        <v>12</v>
      </c>
      <c r="S77" s="73">
        <v>2024</v>
      </c>
      <c r="T77" s="73">
        <v>1</v>
      </c>
      <c r="U77" s="73">
        <v>2025</v>
      </c>
      <c r="V77" s="74">
        <v>45735</v>
      </c>
      <c r="W77" s="73" t="s">
        <v>150</v>
      </c>
      <c r="X77" s="73">
        <v>2025</v>
      </c>
      <c r="Y77" t="str">
        <f t="shared" si="6"/>
        <v>México</v>
      </c>
      <c r="Z77" t="str">
        <f t="shared" si="7"/>
        <v>IC</v>
      </c>
      <c r="AA77" s="1">
        <f t="shared" si="8"/>
        <v>0.5</v>
      </c>
      <c r="AB77">
        <f t="shared" si="10"/>
        <v>13.7041</v>
      </c>
      <c r="AC77">
        <f t="shared" si="11"/>
        <v>15.896756</v>
      </c>
      <c r="AD77" s="18">
        <f t="shared" si="9"/>
        <v>45665</v>
      </c>
    </row>
    <row r="78" spans="1:39">
      <c r="A78" s="73" t="s">
        <v>176</v>
      </c>
      <c r="B78" s="73">
        <v>79</v>
      </c>
      <c r="C78" s="73">
        <v>1</v>
      </c>
      <c r="D78" s="74">
        <v>45645</v>
      </c>
      <c r="E78" s="74">
        <v>45690</v>
      </c>
      <c r="F78" s="74">
        <v>45695</v>
      </c>
      <c r="G78" s="73" t="s">
        <v>35</v>
      </c>
      <c r="H78" s="73">
        <v>51</v>
      </c>
      <c r="I78" s="73"/>
      <c r="J78" s="73">
        <v>3295.4</v>
      </c>
      <c r="K78" s="73" t="s">
        <v>131</v>
      </c>
      <c r="L78" s="73">
        <v>2834.0439999999999</v>
      </c>
      <c r="M78" s="73">
        <v>3295.4</v>
      </c>
      <c r="N78" s="73">
        <v>797.16</v>
      </c>
      <c r="O78" s="73">
        <v>685.55759999999998</v>
      </c>
      <c r="P78" s="73">
        <v>797.16</v>
      </c>
      <c r="Q78" s="75">
        <v>0.241900831462038</v>
      </c>
      <c r="R78" s="73">
        <v>12</v>
      </c>
      <c r="S78" s="73">
        <v>2024</v>
      </c>
      <c r="T78" s="73">
        <v>2</v>
      </c>
      <c r="U78" s="73">
        <v>2025</v>
      </c>
      <c r="V78" s="74">
        <v>45740</v>
      </c>
      <c r="W78" s="73" t="s">
        <v>150</v>
      </c>
      <c r="X78" s="73">
        <v>2025</v>
      </c>
      <c r="Y78" t="str">
        <f t="shared" si="6"/>
        <v>México</v>
      </c>
      <c r="Z78" t="str">
        <f t="shared" si="7"/>
        <v>IC</v>
      </c>
      <c r="AA78" s="1">
        <f t="shared" si="8"/>
        <v>0.5</v>
      </c>
      <c r="AB78">
        <f t="shared" si="10"/>
        <v>342.77879999999999</v>
      </c>
      <c r="AC78">
        <f t="shared" si="11"/>
        <v>397.62340799999998</v>
      </c>
      <c r="AD78" s="18">
        <f t="shared" si="9"/>
        <v>45665</v>
      </c>
    </row>
    <row r="79" spans="1:39">
      <c r="A79" s="73" t="s">
        <v>176</v>
      </c>
      <c r="B79" s="73">
        <v>81</v>
      </c>
      <c r="C79" s="73">
        <v>1</v>
      </c>
      <c r="D79" s="74">
        <v>45645</v>
      </c>
      <c r="E79" s="74">
        <v>45690</v>
      </c>
      <c r="F79" s="74">
        <v>45698</v>
      </c>
      <c r="G79" s="73" t="s">
        <v>35</v>
      </c>
      <c r="H79" s="73">
        <v>51</v>
      </c>
      <c r="I79" s="73"/>
      <c r="J79" s="73">
        <v>4988</v>
      </c>
      <c r="K79" s="73" t="s">
        <v>131</v>
      </c>
      <c r="L79" s="73">
        <v>4289.68</v>
      </c>
      <c r="M79" s="73">
        <v>4988</v>
      </c>
      <c r="N79" s="73">
        <v>578.1</v>
      </c>
      <c r="O79" s="73">
        <v>497.166</v>
      </c>
      <c r="P79" s="73">
        <v>578.1</v>
      </c>
      <c r="Q79" s="75">
        <v>0.1158981555733761</v>
      </c>
      <c r="R79" s="73">
        <v>12</v>
      </c>
      <c r="S79" s="73">
        <v>2024</v>
      </c>
      <c r="T79" s="73">
        <v>2</v>
      </c>
      <c r="U79" s="73">
        <v>2025</v>
      </c>
      <c r="V79" s="74">
        <v>45743</v>
      </c>
      <c r="W79" s="73" t="s">
        <v>150</v>
      </c>
      <c r="X79" s="73">
        <v>2025</v>
      </c>
      <c r="Y79" t="str">
        <f t="shared" si="6"/>
        <v>México</v>
      </c>
      <c r="Z79" t="str">
        <f t="shared" si="7"/>
        <v>IC</v>
      </c>
      <c r="AA79" s="1">
        <f t="shared" si="8"/>
        <v>0.5</v>
      </c>
      <c r="AB79">
        <f t="shared" si="10"/>
        <v>248.583</v>
      </c>
      <c r="AC79">
        <f t="shared" si="11"/>
        <v>288.35627999999997</v>
      </c>
      <c r="AD79" s="18">
        <f t="shared" si="9"/>
        <v>45665</v>
      </c>
    </row>
    <row r="80" spans="1:39">
      <c r="A80" s="73" t="s">
        <v>176</v>
      </c>
      <c r="B80" s="73">
        <v>82</v>
      </c>
      <c r="C80" s="73">
        <v>1</v>
      </c>
      <c r="D80" s="74">
        <v>45645</v>
      </c>
      <c r="E80" s="74">
        <v>45720</v>
      </c>
      <c r="F80" s="74">
        <v>45732</v>
      </c>
      <c r="G80" s="73" t="s">
        <v>45</v>
      </c>
      <c r="H80" s="73">
        <v>51</v>
      </c>
      <c r="I80" s="73"/>
      <c r="J80" s="73">
        <v>375390.89</v>
      </c>
      <c r="K80" s="73" t="s">
        <v>131</v>
      </c>
      <c r="L80" s="73">
        <v>322836.1654</v>
      </c>
      <c r="M80" s="73">
        <v>375390.89</v>
      </c>
      <c r="N80" s="73">
        <v>32216.04</v>
      </c>
      <c r="O80" s="73">
        <v>27705.794399999999</v>
      </c>
      <c r="P80" s="73">
        <v>32216.04</v>
      </c>
      <c r="Q80" s="75">
        <v>8.5819983537693198E-2</v>
      </c>
      <c r="R80" s="73">
        <v>12</v>
      </c>
      <c r="S80" s="73">
        <v>2024</v>
      </c>
      <c r="T80" s="73">
        <v>3</v>
      </c>
      <c r="U80" s="73">
        <v>2025</v>
      </c>
      <c r="V80" s="74">
        <v>45777</v>
      </c>
      <c r="W80" s="73" t="s">
        <v>173</v>
      </c>
      <c r="X80" s="73">
        <v>2025</v>
      </c>
      <c r="Y80" t="str">
        <f t="shared" si="6"/>
        <v>México</v>
      </c>
      <c r="Z80" t="str">
        <f t="shared" si="7"/>
        <v>IC</v>
      </c>
      <c r="AA80" s="1">
        <f t="shared" si="8"/>
        <v>0.75</v>
      </c>
      <c r="AB80">
        <f t="shared" si="10"/>
        <v>6926.4485999999997</v>
      </c>
      <c r="AC80">
        <f t="shared" si="11"/>
        <v>8034.6803759999993</v>
      </c>
      <c r="AD80" s="18">
        <f t="shared" si="9"/>
        <v>45536</v>
      </c>
    </row>
    <row r="81" spans="1:30">
      <c r="A81" s="73" t="s">
        <v>176</v>
      </c>
      <c r="B81" s="73">
        <v>83</v>
      </c>
      <c r="C81" s="73">
        <v>1</v>
      </c>
      <c r="D81" s="74">
        <v>45645</v>
      </c>
      <c r="E81" s="74">
        <v>45645</v>
      </c>
      <c r="F81" s="74">
        <v>45646</v>
      </c>
      <c r="G81" s="73" t="s">
        <v>45</v>
      </c>
      <c r="H81" s="73">
        <v>51</v>
      </c>
      <c r="I81" s="73"/>
      <c r="J81" s="73">
        <v>229</v>
      </c>
      <c r="K81" s="73" t="s">
        <v>131</v>
      </c>
      <c r="L81" s="73">
        <v>196.94</v>
      </c>
      <c r="M81" s="73">
        <v>229</v>
      </c>
      <c r="N81" s="73">
        <v>21.53</v>
      </c>
      <c r="O81" s="73">
        <v>18.515800000000002</v>
      </c>
      <c r="P81" s="73">
        <v>21.53</v>
      </c>
      <c r="Q81" s="75">
        <v>9.4017467248908304E-2</v>
      </c>
      <c r="R81" s="73">
        <v>12</v>
      </c>
      <c r="S81" s="73">
        <v>2024</v>
      </c>
      <c r="T81" s="73">
        <v>12</v>
      </c>
      <c r="U81" s="73">
        <v>2024</v>
      </c>
      <c r="V81" s="74">
        <v>45691</v>
      </c>
      <c r="W81" s="73" t="s">
        <v>164</v>
      </c>
      <c r="X81" s="73">
        <v>2025</v>
      </c>
      <c r="Y81" t="str">
        <f t="shared" si="6"/>
        <v>México</v>
      </c>
      <c r="Z81" t="str">
        <f t="shared" si="7"/>
        <v>IC</v>
      </c>
      <c r="AA81" s="1">
        <f t="shared" si="8"/>
        <v>0.75</v>
      </c>
      <c r="AB81">
        <f t="shared" si="10"/>
        <v>4.6289499999999997</v>
      </c>
      <c r="AC81">
        <f t="shared" si="11"/>
        <v>5.3695819999999994</v>
      </c>
      <c r="AD81" s="18">
        <f t="shared" si="9"/>
        <v>45536</v>
      </c>
    </row>
    <row r="82" spans="1:30">
      <c r="A82" s="73" t="s">
        <v>176</v>
      </c>
      <c r="B82" s="73">
        <v>84</v>
      </c>
      <c r="C82" s="73">
        <v>1</v>
      </c>
      <c r="D82" s="74">
        <v>45649</v>
      </c>
      <c r="E82" s="74">
        <v>45685</v>
      </c>
      <c r="F82" s="74">
        <v>45685</v>
      </c>
      <c r="G82" s="73" t="s">
        <v>49</v>
      </c>
      <c r="H82" s="73">
        <v>52</v>
      </c>
      <c r="I82" s="73" t="s">
        <v>177</v>
      </c>
      <c r="J82" s="73">
        <v>1858.68</v>
      </c>
      <c r="K82" s="73" t="s">
        <v>131</v>
      </c>
      <c r="L82" s="73">
        <v>1598.4648</v>
      </c>
      <c r="M82" s="73">
        <v>1858.68</v>
      </c>
      <c r="N82" s="73">
        <v>150</v>
      </c>
      <c r="O82" s="73">
        <v>129</v>
      </c>
      <c r="P82" s="73">
        <v>150</v>
      </c>
      <c r="Q82" s="75">
        <v>8.0702433985409008E-2</v>
      </c>
      <c r="R82" s="73">
        <v>12</v>
      </c>
      <c r="S82" s="73">
        <v>2024</v>
      </c>
      <c r="T82" s="73">
        <v>1</v>
      </c>
      <c r="U82" s="73">
        <v>2025</v>
      </c>
      <c r="V82" s="74">
        <v>45730</v>
      </c>
      <c r="W82" s="73" t="s">
        <v>150</v>
      </c>
      <c r="X82" s="73">
        <v>2025</v>
      </c>
      <c r="Y82" t="str">
        <f t="shared" si="6"/>
        <v>México</v>
      </c>
      <c r="Z82" t="str">
        <f t="shared" si="7"/>
        <v>Retail</v>
      </c>
      <c r="AA82" s="1">
        <f t="shared" si="8"/>
        <v>0</v>
      </c>
      <c r="AB82">
        <f t="shared" si="10"/>
        <v>129</v>
      </c>
      <c r="AC82">
        <f t="shared" si="11"/>
        <v>149.63999999999999</v>
      </c>
      <c r="AD82" s="18">
        <f t="shared" si="9"/>
        <v>45552</v>
      </c>
    </row>
    <row r="83" spans="1:30">
      <c r="A83" s="73" t="s">
        <v>176</v>
      </c>
      <c r="B83" s="73">
        <v>85</v>
      </c>
      <c r="C83" s="73">
        <v>1</v>
      </c>
      <c r="D83" s="74">
        <v>45656</v>
      </c>
      <c r="E83" s="74">
        <v>45655</v>
      </c>
      <c r="F83" s="74">
        <v>45655</v>
      </c>
      <c r="G83" s="73" t="s">
        <v>49</v>
      </c>
      <c r="H83" s="73">
        <v>53</v>
      </c>
      <c r="I83" s="73" t="s">
        <v>177</v>
      </c>
      <c r="J83" s="73">
        <v>126102.05</v>
      </c>
      <c r="K83" s="73" t="s">
        <v>131</v>
      </c>
      <c r="L83" s="73">
        <v>108447.76300000001</v>
      </c>
      <c r="M83" s="73">
        <v>126102.05</v>
      </c>
      <c r="N83" s="73">
        <v>12919.66</v>
      </c>
      <c r="O83" s="73">
        <v>11110.9076</v>
      </c>
      <c r="P83" s="73">
        <v>12919.66</v>
      </c>
      <c r="Q83" s="75">
        <v>0.1024540045145975</v>
      </c>
      <c r="R83" s="73">
        <v>12</v>
      </c>
      <c r="S83" s="73">
        <v>2024</v>
      </c>
      <c r="T83" s="73">
        <v>12</v>
      </c>
      <c r="U83" s="73">
        <v>2024</v>
      </c>
      <c r="V83" s="74">
        <v>45700</v>
      </c>
      <c r="W83" s="73" t="s">
        <v>164</v>
      </c>
      <c r="X83" s="73">
        <v>2025</v>
      </c>
      <c r="Y83" t="str">
        <f t="shared" si="6"/>
        <v>México</v>
      </c>
      <c r="Z83" t="str">
        <f t="shared" si="7"/>
        <v>Retail</v>
      </c>
      <c r="AA83" s="1">
        <f t="shared" si="8"/>
        <v>0</v>
      </c>
      <c r="AB83">
        <f t="shared" si="10"/>
        <v>11110.9076</v>
      </c>
      <c r="AC83">
        <f t="shared" si="11"/>
        <v>12888.652816</v>
      </c>
      <c r="AD83" s="18">
        <f t="shared" si="9"/>
        <v>45552</v>
      </c>
    </row>
    <row r="84" spans="1:30">
      <c r="A84" t="s">
        <v>176</v>
      </c>
      <c r="B84">
        <v>86</v>
      </c>
      <c r="C84">
        <v>1</v>
      </c>
      <c r="D84" s="18">
        <v>45659</v>
      </c>
      <c r="E84" s="18">
        <v>45922</v>
      </c>
      <c r="F84" s="18">
        <v>45938</v>
      </c>
      <c r="G84" t="s">
        <v>45</v>
      </c>
      <c r="H84">
        <v>1</v>
      </c>
      <c r="J84">
        <v>326596</v>
      </c>
      <c r="K84" t="s">
        <v>131</v>
      </c>
      <c r="L84">
        <v>280872.56</v>
      </c>
      <c r="M84">
        <v>326596</v>
      </c>
      <c r="N84">
        <v>45376.02</v>
      </c>
      <c r="O84">
        <v>39023.377199999995</v>
      </c>
      <c r="P84">
        <v>45376.02</v>
      </c>
      <c r="Q84" s="25">
        <v>0.13893623926808654</v>
      </c>
      <c r="R84">
        <v>1</v>
      </c>
      <c r="S84">
        <v>2025</v>
      </c>
      <c r="T84">
        <v>9</v>
      </c>
      <c r="U84">
        <v>2025</v>
      </c>
      <c r="V84" s="18">
        <v>45983</v>
      </c>
      <c r="W84" t="s">
        <v>159</v>
      </c>
      <c r="X84">
        <v>2025</v>
      </c>
      <c r="Y84" t="str">
        <f t="shared" si="6"/>
        <v>México</v>
      </c>
      <c r="Z84" t="str">
        <f t="shared" si="7"/>
        <v>IC</v>
      </c>
      <c r="AA84" s="1">
        <f t="shared" si="8"/>
        <v>0.75</v>
      </c>
      <c r="AB84">
        <f t="shared" si="10"/>
        <v>9755.844299999997</v>
      </c>
      <c r="AC84">
        <f t="shared" si="11"/>
        <v>11316.779387999995</v>
      </c>
      <c r="AD84" s="18">
        <f t="shared" si="9"/>
        <v>45536</v>
      </c>
    </row>
    <row r="85" spans="1:30">
      <c r="A85" s="73" t="s">
        <v>176</v>
      </c>
      <c r="B85" s="73">
        <v>87</v>
      </c>
      <c r="C85" s="73">
        <v>1</v>
      </c>
      <c r="D85" s="74">
        <v>45660</v>
      </c>
      <c r="E85" s="74">
        <v>45677</v>
      </c>
      <c r="F85" s="74">
        <v>45692</v>
      </c>
      <c r="G85" s="73" t="s">
        <v>45</v>
      </c>
      <c r="H85" s="73">
        <v>1</v>
      </c>
      <c r="I85" s="73"/>
      <c r="J85" s="73">
        <v>4014.82</v>
      </c>
      <c r="K85" s="73" t="s">
        <v>131</v>
      </c>
      <c r="L85" s="73">
        <v>3452.7452000000003</v>
      </c>
      <c r="M85" s="73">
        <v>4014.82</v>
      </c>
      <c r="N85" s="73">
        <v>384.82</v>
      </c>
      <c r="O85" s="73">
        <v>330.9452</v>
      </c>
      <c r="P85" s="73">
        <v>384.82</v>
      </c>
      <c r="Q85" s="75">
        <v>9.5849876208646961E-2</v>
      </c>
      <c r="R85" s="73">
        <v>1</v>
      </c>
      <c r="S85" s="73">
        <v>2025</v>
      </c>
      <c r="T85" s="73">
        <v>1</v>
      </c>
      <c r="U85" s="73">
        <v>2025</v>
      </c>
      <c r="V85" s="74">
        <v>45737</v>
      </c>
      <c r="W85" s="73" t="s">
        <v>150</v>
      </c>
      <c r="X85" s="73">
        <v>2025</v>
      </c>
      <c r="Y85" t="str">
        <f t="shared" si="6"/>
        <v>México</v>
      </c>
      <c r="Z85" t="str">
        <f t="shared" si="7"/>
        <v>IC</v>
      </c>
      <c r="AA85" s="1">
        <f t="shared" si="8"/>
        <v>0.75</v>
      </c>
      <c r="AB85">
        <f t="shared" si="10"/>
        <v>82.7363</v>
      </c>
      <c r="AC85">
        <f t="shared" si="11"/>
        <v>95.974107999999987</v>
      </c>
      <c r="AD85" s="18">
        <f t="shared" si="9"/>
        <v>45536</v>
      </c>
    </row>
    <row r="86" spans="1:30">
      <c r="A86" s="73" t="s">
        <v>176</v>
      </c>
      <c r="B86" s="73">
        <v>88</v>
      </c>
      <c r="C86" s="73">
        <v>1</v>
      </c>
      <c r="D86" s="74">
        <v>45661</v>
      </c>
      <c r="E86" s="74">
        <v>45667</v>
      </c>
      <c r="F86" s="74">
        <v>45670</v>
      </c>
      <c r="G86" s="73" t="s">
        <v>49</v>
      </c>
      <c r="H86" s="73">
        <v>1</v>
      </c>
      <c r="I86" s="73" t="s">
        <v>177</v>
      </c>
      <c r="J86" s="73">
        <v>800</v>
      </c>
      <c r="K86" s="73" t="s">
        <v>131</v>
      </c>
      <c r="L86" s="73">
        <v>688</v>
      </c>
      <c r="M86" s="73">
        <v>800</v>
      </c>
      <c r="N86" s="73">
        <v>0</v>
      </c>
      <c r="O86" s="73">
        <v>0</v>
      </c>
      <c r="P86" s="73">
        <v>0</v>
      </c>
      <c r="Q86" s="75">
        <v>0</v>
      </c>
      <c r="R86" s="73">
        <v>1</v>
      </c>
      <c r="S86" s="73">
        <v>2025</v>
      </c>
      <c r="T86" s="73">
        <v>1</v>
      </c>
      <c r="U86" s="73">
        <v>2025</v>
      </c>
      <c r="V86" s="74">
        <v>45715</v>
      </c>
      <c r="W86" s="73" t="s">
        <v>164</v>
      </c>
      <c r="X86" s="73">
        <v>2025</v>
      </c>
      <c r="Y86" t="str">
        <f t="shared" si="6"/>
        <v>México</v>
      </c>
      <c r="Z86" t="str">
        <f t="shared" si="7"/>
        <v>Retail</v>
      </c>
      <c r="AA86" s="1">
        <f t="shared" si="8"/>
        <v>0</v>
      </c>
      <c r="AB86">
        <f t="shared" si="10"/>
        <v>0</v>
      </c>
      <c r="AC86">
        <f t="shared" si="11"/>
        <v>0</v>
      </c>
      <c r="AD86" s="18">
        <f t="shared" si="9"/>
        <v>45552</v>
      </c>
    </row>
    <row r="87" spans="1:30">
      <c r="A87" s="73" t="s">
        <v>176</v>
      </c>
      <c r="B87" s="73">
        <v>89</v>
      </c>
      <c r="C87" s="73">
        <v>1</v>
      </c>
      <c r="D87" s="74">
        <v>45663</v>
      </c>
      <c r="E87" s="74">
        <v>45670</v>
      </c>
      <c r="F87" s="74">
        <v>45676</v>
      </c>
      <c r="G87" s="73" t="s">
        <v>49</v>
      </c>
      <c r="H87" s="73">
        <v>2</v>
      </c>
      <c r="I87" s="73" t="s">
        <v>177</v>
      </c>
      <c r="J87" s="73">
        <v>835</v>
      </c>
      <c r="K87" s="73" t="s">
        <v>131</v>
      </c>
      <c r="L87" s="73">
        <v>718.1</v>
      </c>
      <c r="M87" s="73">
        <v>835</v>
      </c>
      <c r="N87" s="73">
        <v>35</v>
      </c>
      <c r="O87" s="73">
        <v>30.099999999999998</v>
      </c>
      <c r="P87" s="73">
        <v>35</v>
      </c>
      <c r="Q87" s="75">
        <v>4.1916167664670656E-2</v>
      </c>
      <c r="R87" s="73">
        <v>1</v>
      </c>
      <c r="S87" s="73">
        <v>2025</v>
      </c>
      <c r="T87" s="73">
        <v>1</v>
      </c>
      <c r="U87" s="73">
        <v>2025</v>
      </c>
      <c r="V87" s="74">
        <v>45721</v>
      </c>
      <c r="W87" s="73" t="s">
        <v>150</v>
      </c>
      <c r="X87" s="73">
        <v>2025</v>
      </c>
      <c r="Y87" t="str">
        <f t="shared" si="6"/>
        <v>México</v>
      </c>
      <c r="Z87" t="str">
        <f t="shared" si="7"/>
        <v>Retail</v>
      </c>
      <c r="AA87" s="1">
        <f t="shared" si="8"/>
        <v>0</v>
      </c>
      <c r="AB87">
        <f t="shared" si="10"/>
        <v>30.099999999999998</v>
      </c>
      <c r="AC87">
        <f t="shared" si="11"/>
        <v>34.915999999999997</v>
      </c>
      <c r="AD87" s="18">
        <f t="shared" si="9"/>
        <v>45552</v>
      </c>
    </row>
    <row r="88" spans="1:30">
      <c r="A88" s="73" t="s">
        <v>176</v>
      </c>
      <c r="B88" s="73">
        <v>90</v>
      </c>
      <c r="C88" s="73">
        <v>1</v>
      </c>
      <c r="D88" s="74">
        <v>45665</v>
      </c>
      <c r="E88" s="74">
        <v>45668</v>
      </c>
      <c r="F88" s="74">
        <v>45668</v>
      </c>
      <c r="G88" s="73" t="s">
        <v>49</v>
      </c>
      <c r="H88" s="73">
        <v>2</v>
      </c>
      <c r="I88" s="73" t="s">
        <v>177</v>
      </c>
      <c r="J88" s="73">
        <v>99987.5</v>
      </c>
      <c r="K88" s="73" t="s">
        <v>178</v>
      </c>
      <c r="L88" s="73">
        <v>4799.4000000000005</v>
      </c>
      <c r="M88" s="73">
        <v>5599.3</v>
      </c>
      <c r="N88" s="73">
        <v>12033.5</v>
      </c>
      <c r="O88" s="73">
        <v>577.60800000000006</v>
      </c>
      <c r="P88" s="73">
        <v>673.87599999999998</v>
      </c>
      <c r="Q88" s="75">
        <v>0.12035004375546943</v>
      </c>
      <c r="R88" s="73">
        <v>1</v>
      </c>
      <c r="S88" s="73">
        <v>2025</v>
      </c>
      <c r="T88" s="73">
        <v>1</v>
      </c>
      <c r="U88" s="73">
        <v>2025</v>
      </c>
      <c r="V88" s="74">
        <v>45713</v>
      </c>
      <c r="W88" s="73" t="s">
        <v>164</v>
      </c>
      <c r="X88" s="73">
        <v>2025</v>
      </c>
      <c r="Y88" t="str">
        <f t="shared" si="6"/>
        <v>México</v>
      </c>
      <c r="Z88" t="str">
        <f t="shared" si="7"/>
        <v>Retail</v>
      </c>
      <c r="AA88" s="1">
        <f t="shared" si="8"/>
        <v>0</v>
      </c>
      <c r="AB88">
        <f t="shared" si="10"/>
        <v>577.60800000000006</v>
      </c>
      <c r="AC88">
        <f t="shared" si="11"/>
        <v>670.02528000000007</v>
      </c>
      <c r="AD88" s="18">
        <f t="shared" si="9"/>
        <v>45552</v>
      </c>
    </row>
    <row r="89" spans="1:30">
      <c r="A89" s="73" t="s">
        <v>176</v>
      </c>
      <c r="B89" s="73">
        <v>91</v>
      </c>
      <c r="C89" s="73">
        <v>1</v>
      </c>
      <c r="D89" s="74">
        <v>45665</v>
      </c>
      <c r="E89" s="74">
        <v>45676</v>
      </c>
      <c r="F89" s="74">
        <v>45676</v>
      </c>
      <c r="G89" s="73" t="s">
        <v>49</v>
      </c>
      <c r="H89" s="73">
        <v>2</v>
      </c>
      <c r="I89" s="73" t="s">
        <v>177</v>
      </c>
      <c r="J89" s="73">
        <v>9904</v>
      </c>
      <c r="K89" s="73" t="s">
        <v>178</v>
      </c>
      <c r="L89" s="73">
        <v>475.392</v>
      </c>
      <c r="M89" s="73">
        <v>554.62400000000002</v>
      </c>
      <c r="N89" s="73">
        <v>0</v>
      </c>
      <c r="O89" s="73">
        <v>0</v>
      </c>
      <c r="P89" s="73">
        <v>0</v>
      </c>
      <c r="Q89" s="75">
        <v>0</v>
      </c>
      <c r="R89" s="73">
        <v>1</v>
      </c>
      <c r="S89" s="73">
        <v>2025</v>
      </c>
      <c r="T89" s="73">
        <v>1</v>
      </c>
      <c r="U89" s="73">
        <v>2025</v>
      </c>
      <c r="V89" s="74">
        <v>45721</v>
      </c>
      <c r="W89" s="73" t="s">
        <v>150</v>
      </c>
      <c r="X89" s="73">
        <v>2025</v>
      </c>
      <c r="Y89" t="str">
        <f t="shared" si="6"/>
        <v>México</v>
      </c>
      <c r="Z89" t="str">
        <f t="shared" si="7"/>
        <v>Retail</v>
      </c>
      <c r="AA89" s="1">
        <f t="shared" si="8"/>
        <v>0</v>
      </c>
      <c r="AB89">
        <f t="shared" si="10"/>
        <v>0</v>
      </c>
      <c r="AC89">
        <f t="shared" si="11"/>
        <v>0</v>
      </c>
      <c r="AD89" s="18">
        <f t="shared" si="9"/>
        <v>45552</v>
      </c>
    </row>
    <row r="90" spans="1:30">
      <c r="A90" s="73" t="s">
        <v>176</v>
      </c>
      <c r="B90" s="73">
        <v>93</v>
      </c>
      <c r="C90" s="73">
        <v>1</v>
      </c>
      <c r="D90" s="74">
        <v>45665</v>
      </c>
      <c r="E90" s="74">
        <v>45674</v>
      </c>
      <c r="F90" s="74">
        <v>45678</v>
      </c>
      <c r="G90" s="73" t="s">
        <v>54</v>
      </c>
      <c r="H90" s="73">
        <v>2</v>
      </c>
      <c r="I90" s="73" t="s">
        <v>149</v>
      </c>
      <c r="J90" s="73">
        <v>4440</v>
      </c>
      <c r="K90" s="73" t="s">
        <v>151</v>
      </c>
      <c r="L90" s="73">
        <v>4440</v>
      </c>
      <c r="M90" s="73">
        <v>5150.3999999999996</v>
      </c>
      <c r="N90" s="73">
        <v>374.68</v>
      </c>
      <c r="O90" s="73">
        <v>374.68</v>
      </c>
      <c r="P90" s="73">
        <v>434.62879999999996</v>
      </c>
      <c r="Q90" s="75">
        <v>8.4387387387387394E-2</v>
      </c>
      <c r="R90" s="73">
        <v>1</v>
      </c>
      <c r="S90" s="73">
        <v>2025</v>
      </c>
      <c r="T90" s="73">
        <v>1</v>
      </c>
      <c r="U90" s="73">
        <v>2025</v>
      </c>
      <c r="V90" s="74">
        <v>45723</v>
      </c>
      <c r="W90" s="73" t="s">
        <v>150</v>
      </c>
      <c r="X90" s="73">
        <v>2025</v>
      </c>
      <c r="Y90" t="str">
        <f t="shared" si="6"/>
        <v>México</v>
      </c>
      <c r="Z90" t="str">
        <f t="shared" si="7"/>
        <v>Retail</v>
      </c>
      <c r="AA90" s="1">
        <f t="shared" si="8"/>
        <v>0.05</v>
      </c>
      <c r="AB90">
        <f t="shared" si="10"/>
        <v>355.94600000000003</v>
      </c>
      <c r="AC90">
        <f t="shared" si="11"/>
        <v>412.89735999999999</v>
      </c>
      <c r="AD90" s="18">
        <f t="shared" si="9"/>
        <v>45595</v>
      </c>
    </row>
    <row r="91" spans="1:30">
      <c r="A91" s="73" t="s">
        <v>176</v>
      </c>
      <c r="B91" s="73">
        <v>94</v>
      </c>
      <c r="C91" s="73">
        <v>1</v>
      </c>
      <c r="D91" s="74">
        <v>45666</v>
      </c>
      <c r="E91" s="74">
        <v>45690</v>
      </c>
      <c r="F91" s="74">
        <v>45693</v>
      </c>
      <c r="G91" s="73" t="s">
        <v>54</v>
      </c>
      <c r="H91" s="73">
        <v>2</v>
      </c>
      <c r="I91" s="73" t="s">
        <v>149</v>
      </c>
      <c r="J91" s="73">
        <v>135027</v>
      </c>
      <c r="K91" s="73" t="s">
        <v>178</v>
      </c>
      <c r="L91" s="73">
        <v>6481.2960000000003</v>
      </c>
      <c r="M91" s="73">
        <v>7561.5119999999997</v>
      </c>
      <c r="N91" s="73">
        <v>13836.3</v>
      </c>
      <c r="O91" s="73">
        <v>664.14239999999995</v>
      </c>
      <c r="P91" s="73">
        <v>774.83280000000002</v>
      </c>
      <c r="Q91" s="75">
        <v>0.10247061698771355</v>
      </c>
      <c r="R91" s="73">
        <v>1</v>
      </c>
      <c r="S91" s="73">
        <v>2025</v>
      </c>
      <c r="T91" s="73">
        <v>2</v>
      </c>
      <c r="U91" s="73">
        <v>2025</v>
      </c>
      <c r="V91" s="74">
        <v>45738</v>
      </c>
      <c r="W91" s="73" t="s">
        <v>150</v>
      </c>
      <c r="X91" s="73">
        <v>2025</v>
      </c>
      <c r="Y91" t="str">
        <f t="shared" si="6"/>
        <v>México</v>
      </c>
      <c r="Z91" t="str">
        <f t="shared" si="7"/>
        <v>Retail</v>
      </c>
      <c r="AA91" s="1">
        <f t="shared" si="8"/>
        <v>0.05</v>
      </c>
      <c r="AB91">
        <f t="shared" si="10"/>
        <v>630.93527999999992</v>
      </c>
      <c r="AC91">
        <f t="shared" si="11"/>
        <v>731.88492479999991</v>
      </c>
      <c r="AD91" s="18">
        <f t="shared" si="9"/>
        <v>45595</v>
      </c>
    </row>
    <row r="92" spans="1:30">
      <c r="A92" s="73" t="s">
        <v>176</v>
      </c>
      <c r="B92" s="73">
        <v>95</v>
      </c>
      <c r="C92" s="73">
        <v>1</v>
      </c>
      <c r="D92" s="74">
        <v>45666</v>
      </c>
      <c r="E92" s="74">
        <v>45689</v>
      </c>
      <c r="F92" s="74">
        <v>45693</v>
      </c>
      <c r="G92" s="73" t="s">
        <v>54</v>
      </c>
      <c r="H92" s="73">
        <v>2</v>
      </c>
      <c r="I92" s="73" t="s">
        <v>149</v>
      </c>
      <c r="J92" s="73">
        <v>23614.400000000001</v>
      </c>
      <c r="K92" s="73" t="s">
        <v>178</v>
      </c>
      <c r="L92" s="73">
        <v>1133.4912000000002</v>
      </c>
      <c r="M92" s="73">
        <v>1322.4064000000001</v>
      </c>
      <c r="N92" s="73">
        <v>6236.06</v>
      </c>
      <c r="O92" s="73">
        <v>299.33088000000004</v>
      </c>
      <c r="P92" s="73">
        <v>349.21936000000005</v>
      </c>
      <c r="Q92" s="75">
        <v>0.26407869774374959</v>
      </c>
      <c r="R92" s="73">
        <v>1</v>
      </c>
      <c r="S92" s="73">
        <v>2025</v>
      </c>
      <c r="T92" s="73">
        <v>2</v>
      </c>
      <c r="U92" s="73">
        <v>2025</v>
      </c>
      <c r="V92" s="74">
        <v>45738</v>
      </c>
      <c r="W92" s="73" t="s">
        <v>150</v>
      </c>
      <c r="X92" s="73">
        <v>2025</v>
      </c>
      <c r="Y92" t="str">
        <f t="shared" si="6"/>
        <v>México</v>
      </c>
      <c r="Z92" t="str">
        <f t="shared" si="7"/>
        <v>Retail</v>
      </c>
      <c r="AA92" s="1">
        <f t="shared" si="8"/>
        <v>0.05</v>
      </c>
      <c r="AB92">
        <f t="shared" si="10"/>
        <v>284.36433600000004</v>
      </c>
      <c r="AC92">
        <f t="shared" si="11"/>
        <v>329.86262976</v>
      </c>
      <c r="AD92" s="18">
        <f t="shared" si="9"/>
        <v>45595</v>
      </c>
    </row>
    <row r="93" spans="1:30">
      <c r="A93" s="73" t="s">
        <v>176</v>
      </c>
      <c r="B93" s="73">
        <v>96</v>
      </c>
      <c r="C93" s="73">
        <v>1</v>
      </c>
      <c r="D93" s="74">
        <v>45666</v>
      </c>
      <c r="E93" s="74">
        <v>45834</v>
      </c>
      <c r="F93" s="74">
        <v>45841</v>
      </c>
      <c r="G93" s="73" t="s">
        <v>49</v>
      </c>
      <c r="H93" s="73">
        <v>2</v>
      </c>
      <c r="I93" s="73" t="s">
        <v>177</v>
      </c>
      <c r="J93" s="73">
        <v>18291.419999999998</v>
      </c>
      <c r="K93" s="73" t="s">
        <v>151</v>
      </c>
      <c r="L93" s="73">
        <v>18291.419999999998</v>
      </c>
      <c r="M93" s="73">
        <v>21218.047199999997</v>
      </c>
      <c r="N93" s="73">
        <v>1281.42</v>
      </c>
      <c r="O93" s="73">
        <v>1281.42</v>
      </c>
      <c r="P93" s="73">
        <v>1486.4472000000001</v>
      </c>
      <c r="Q93" s="75">
        <v>7.005579665220088E-2</v>
      </c>
      <c r="R93" s="73">
        <v>1</v>
      </c>
      <c r="S93" s="73">
        <v>2025</v>
      </c>
      <c r="T93" s="73">
        <v>6</v>
      </c>
      <c r="U93" s="73">
        <v>2025</v>
      </c>
      <c r="V93" s="74">
        <v>45886</v>
      </c>
      <c r="W93" s="73" t="s">
        <v>160</v>
      </c>
      <c r="X93" s="73">
        <v>2025</v>
      </c>
      <c r="Y93" t="str">
        <f t="shared" si="6"/>
        <v>México</v>
      </c>
      <c r="Z93" t="str">
        <f t="shared" si="7"/>
        <v>Retail</v>
      </c>
      <c r="AA93" s="1">
        <f t="shared" si="8"/>
        <v>0</v>
      </c>
      <c r="AB93">
        <f t="shared" si="10"/>
        <v>1281.42</v>
      </c>
      <c r="AC93">
        <f t="shared" si="11"/>
        <v>1486.4472000000001</v>
      </c>
      <c r="AD93" s="18">
        <f t="shared" si="9"/>
        <v>45552</v>
      </c>
    </row>
    <row r="94" spans="1:30">
      <c r="A94" s="73" t="s">
        <v>176</v>
      </c>
      <c r="B94" s="73">
        <v>97</v>
      </c>
      <c r="C94" s="73">
        <v>0</v>
      </c>
      <c r="D94" s="74">
        <v>45666</v>
      </c>
      <c r="E94" s="74">
        <v>45703</v>
      </c>
      <c r="F94" s="74">
        <v>45704</v>
      </c>
      <c r="G94" s="73" t="s">
        <v>54</v>
      </c>
      <c r="H94" s="73">
        <v>2</v>
      </c>
      <c r="I94" s="73" t="s">
        <v>149</v>
      </c>
      <c r="J94" s="73">
        <v>494.4</v>
      </c>
      <c r="K94" s="73" t="s">
        <v>151</v>
      </c>
      <c r="L94" s="73">
        <v>494.4</v>
      </c>
      <c r="M94" s="73">
        <v>573.50399999999991</v>
      </c>
      <c r="N94" s="73">
        <v>0</v>
      </c>
      <c r="O94" s="73">
        <v>0</v>
      </c>
      <c r="P94" s="73">
        <v>0</v>
      </c>
      <c r="Q94" s="75">
        <v>0</v>
      </c>
      <c r="R94" s="73">
        <v>1</v>
      </c>
      <c r="S94" s="73">
        <v>2025</v>
      </c>
      <c r="T94" s="73">
        <v>2</v>
      </c>
      <c r="U94" s="73">
        <v>2025</v>
      </c>
      <c r="V94" s="74">
        <v>45749</v>
      </c>
      <c r="W94" s="73" t="s">
        <v>173</v>
      </c>
      <c r="X94" s="73">
        <v>2025</v>
      </c>
      <c r="Y94" t="str">
        <f t="shared" si="6"/>
        <v>México</v>
      </c>
      <c r="Z94" t="str">
        <f t="shared" si="7"/>
        <v>Retail</v>
      </c>
      <c r="AA94" s="1">
        <f t="shared" si="8"/>
        <v>0.05</v>
      </c>
      <c r="AB94">
        <f t="shared" si="10"/>
        <v>0</v>
      </c>
      <c r="AC94">
        <f t="shared" si="11"/>
        <v>0</v>
      </c>
      <c r="AD94" s="18">
        <f t="shared" si="9"/>
        <v>45595</v>
      </c>
    </row>
    <row r="95" spans="1:30">
      <c r="A95" s="73" t="s">
        <v>176</v>
      </c>
      <c r="B95" s="73">
        <v>98</v>
      </c>
      <c r="C95" s="73">
        <v>1</v>
      </c>
      <c r="D95" s="74">
        <v>45666</v>
      </c>
      <c r="E95" s="74">
        <v>45759</v>
      </c>
      <c r="F95" s="74">
        <v>45767</v>
      </c>
      <c r="G95" s="73" t="s">
        <v>49</v>
      </c>
      <c r="H95" s="73">
        <v>2</v>
      </c>
      <c r="I95" s="73" t="s">
        <v>179</v>
      </c>
      <c r="J95" s="73">
        <v>60831.49</v>
      </c>
      <c r="K95" s="73" t="s">
        <v>151</v>
      </c>
      <c r="L95" s="73">
        <v>60831.49</v>
      </c>
      <c r="M95" s="73">
        <v>70564.528399999996</v>
      </c>
      <c r="N95" s="73">
        <v>6126.45</v>
      </c>
      <c r="O95" s="73">
        <v>6126.45</v>
      </c>
      <c r="P95" s="73">
        <v>7106.6819999999989</v>
      </c>
      <c r="Q95" s="75">
        <v>0.1007118188293596</v>
      </c>
      <c r="R95" s="73">
        <v>1</v>
      </c>
      <c r="S95" s="73">
        <v>2025</v>
      </c>
      <c r="T95" s="73">
        <v>4</v>
      </c>
      <c r="U95" s="73">
        <v>2025</v>
      </c>
      <c r="V95" s="74">
        <v>45812</v>
      </c>
      <c r="W95" s="73" t="s">
        <v>152</v>
      </c>
      <c r="X95" s="73">
        <v>2025</v>
      </c>
      <c r="Y95" t="str">
        <f t="shared" si="6"/>
        <v>México</v>
      </c>
      <c r="Z95" t="str">
        <f t="shared" si="7"/>
        <v>Retail</v>
      </c>
      <c r="AA95" s="1">
        <f t="shared" si="8"/>
        <v>0</v>
      </c>
      <c r="AB95">
        <f t="shared" si="10"/>
        <v>6126.45</v>
      </c>
      <c r="AC95">
        <f t="shared" si="11"/>
        <v>7106.6819999999989</v>
      </c>
      <c r="AD95" s="18">
        <f t="shared" si="9"/>
        <v>45552</v>
      </c>
    </row>
    <row r="96" spans="1:30">
      <c r="A96" s="73" t="s">
        <v>176</v>
      </c>
      <c r="B96" s="73">
        <v>99</v>
      </c>
      <c r="C96" s="73">
        <v>1</v>
      </c>
      <c r="D96" s="74">
        <v>45666</v>
      </c>
      <c r="E96" s="74">
        <v>45661</v>
      </c>
      <c r="F96" s="74">
        <v>45667</v>
      </c>
      <c r="G96" s="73" t="s">
        <v>54</v>
      </c>
      <c r="H96" s="73">
        <v>2</v>
      </c>
      <c r="I96" s="73" t="s">
        <v>149</v>
      </c>
      <c r="J96" s="73">
        <v>26938.799999999999</v>
      </c>
      <c r="K96" s="73" t="s">
        <v>151</v>
      </c>
      <c r="L96" s="73">
        <v>26938.799999999999</v>
      </c>
      <c r="M96" s="73">
        <v>31249.007999999998</v>
      </c>
      <c r="N96" s="73">
        <v>5387.76</v>
      </c>
      <c r="O96" s="73">
        <v>5387.76</v>
      </c>
      <c r="P96" s="73">
        <v>6249.8015999999998</v>
      </c>
      <c r="Q96" s="75">
        <v>0.2</v>
      </c>
      <c r="R96" s="73">
        <v>1</v>
      </c>
      <c r="S96" s="73">
        <v>2025</v>
      </c>
      <c r="T96" s="73">
        <v>1</v>
      </c>
      <c r="U96" s="73">
        <v>2025</v>
      </c>
      <c r="V96" s="74">
        <v>45712</v>
      </c>
      <c r="W96" s="73" t="s">
        <v>164</v>
      </c>
      <c r="X96" s="73">
        <v>2025</v>
      </c>
      <c r="Y96" t="str">
        <f t="shared" si="6"/>
        <v>México</v>
      </c>
      <c r="Z96" t="str">
        <f t="shared" si="7"/>
        <v>Retail</v>
      </c>
      <c r="AA96" s="1">
        <f t="shared" si="8"/>
        <v>0.05</v>
      </c>
      <c r="AB96">
        <f t="shared" si="10"/>
        <v>5118.3720000000003</v>
      </c>
      <c r="AC96">
        <f t="shared" si="11"/>
        <v>5937.3115200000002</v>
      </c>
      <c r="AD96" s="18">
        <f t="shared" si="9"/>
        <v>45595</v>
      </c>
    </row>
    <row r="97" spans="1:30">
      <c r="A97" s="73" t="s">
        <v>176</v>
      </c>
      <c r="B97" s="73">
        <v>100</v>
      </c>
      <c r="C97" s="73">
        <v>1</v>
      </c>
      <c r="D97" s="74">
        <v>45667</v>
      </c>
      <c r="E97" s="74">
        <v>45829</v>
      </c>
      <c r="F97" s="74">
        <v>45863</v>
      </c>
      <c r="G97" s="73" t="s">
        <v>45</v>
      </c>
      <c r="H97" s="73">
        <v>2</v>
      </c>
      <c r="I97" s="73"/>
      <c r="J97" s="73">
        <v>13574</v>
      </c>
      <c r="K97" s="73" t="s">
        <v>131</v>
      </c>
      <c r="L97" s="73">
        <v>11673.64</v>
      </c>
      <c r="M97" s="73">
        <v>13574</v>
      </c>
      <c r="N97" s="73">
        <v>0</v>
      </c>
      <c r="O97" s="73">
        <v>0</v>
      </c>
      <c r="P97" s="73">
        <v>0</v>
      </c>
      <c r="Q97" s="75">
        <v>0</v>
      </c>
      <c r="R97" s="73">
        <v>1</v>
      </c>
      <c r="S97" s="73">
        <v>2025</v>
      </c>
      <c r="T97" s="73">
        <v>6</v>
      </c>
      <c r="U97" s="73">
        <v>2025</v>
      </c>
      <c r="V97" s="74">
        <v>45908</v>
      </c>
      <c r="W97" s="73" t="s">
        <v>153</v>
      </c>
      <c r="X97" s="73">
        <v>2025</v>
      </c>
      <c r="Y97" t="str">
        <f t="shared" si="6"/>
        <v>México</v>
      </c>
      <c r="Z97" t="str">
        <f t="shared" si="7"/>
        <v>IC</v>
      </c>
      <c r="AA97" s="1">
        <f t="shared" si="8"/>
        <v>0.75</v>
      </c>
      <c r="AB97">
        <f t="shared" si="10"/>
        <v>0</v>
      </c>
      <c r="AC97">
        <f t="shared" si="11"/>
        <v>0</v>
      </c>
      <c r="AD97" s="18">
        <f t="shared" si="9"/>
        <v>45536</v>
      </c>
    </row>
    <row r="98" spans="1:30">
      <c r="A98" s="73" t="s">
        <v>176</v>
      </c>
      <c r="B98" s="73">
        <v>101</v>
      </c>
      <c r="C98" s="73">
        <v>1</v>
      </c>
      <c r="D98" s="74">
        <v>45627</v>
      </c>
      <c r="E98" s="74">
        <v>45787</v>
      </c>
      <c r="F98" s="74">
        <v>45798</v>
      </c>
      <c r="G98" s="73" t="s">
        <v>35</v>
      </c>
      <c r="H98" s="73">
        <v>49</v>
      </c>
      <c r="I98" s="73"/>
      <c r="J98" s="73">
        <v>56880.79</v>
      </c>
      <c r="K98" s="73" t="s">
        <v>131</v>
      </c>
      <c r="L98" s="73">
        <v>48917.479399999997</v>
      </c>
      <c r="M98" s="73">
        <v>56880.79</v>
      </c>
      <c r="N98" s="73">
        <v>13621.02</v>
      </c>
      <c r="O98" s="73">
        <v>11714.0772</v>
      </c>
      <c r="P98" s="73">
        <v>13621.02</v>
      </c>
      <c r="Q98" s="75">
        <v>0.23946608336487593</v>
      </c>
      <c r="R98" s="73">
        <v>12</v>
      </c>
      <c r="S98" s="73">
        <v>2024</v>
      </c>
      <c r="T98" s="73">
        <v>5</v>
      </c>
      <c r="U98" s="73">
        <v>2025</v>
      </c>
      <c r="V98" s="74">
        <v>45843</v>
      </c>
      <c r="W98" s="73" t="s">
        <v>154</v>
      </c>
      <c r="X98" s="73">
        <v>2025</v>
      </c>
      <c r="Y98" t="str">
        <f t="shared" si="6"/>
        <v>México</v>
      </c>
      <c r="Z98" t="str">
        <f t="shared" si="7"/>
        <v>IC</v>
      </c>
      <c r="AA98" s="1">
        <f t="shared" si="8"/>
        <v>0.5</v>
      </c>
      <c r="AB98">
        <f t="shared" si="10"/>
        <v>5857.0385999999999</v>
      </c>
      <c r="AC98">
        <f t="shared" si="11"/>
        <v>6794.1647759999996</v>
      </c>
      <c r="AD98" s="18">
        <f t="shared" si="9"/>
        <v>45665</v>
      </c>
    </row>
    <row r="99" spans="1:30">
      <c r="A99" s="73" t="s">
        <v>176</v>
      </c>
      <c r="B99" s="73">
        <v>102</v>
      </c>
      <c r="C99" s="73">
        <v>1</v>
      </c>
      <c r="D99" s="74">
        <v>45671</v>
      </c>
      <c r="E99" s="74">
        <v>45678</v>
      </c>
      <c r="F99" s="74">
        <v>45683</v>
      </c>
      <c r="G99" s="73" t="s">
        <v>45</v>
      </c>
      <c r="H99" s="73">
        <v>3</v>
      </c>
      <c r="I99" s="73"/>
      <c r="J99" s="73">
        <v>72129.210000000006</v>
      </c>
      <c r="K99" s="73" t="s">
        <v>131</v>
      </c>
      <c r="L99" s="73">
        <v>62031.120600000002</v>
      </c>
      <c r="M99" s="73">
        <v>72129.210000000006</v>
      </c>
      <c r="N99" s="73">
        <v>9079.81</v>
      </c>
      <c r="O99" s="73">
        <v>7808.6365999999998</v>
      </c>
      <c r="P99" s="73">
        <v>9079.81</v>
      </c>
      <c r="Q99" s="75">
        <v>0.12588256546827561</v>
      </c>
      <c r="R99" s="73">
        <v>1</v>
      </c>
      <c r="S99" s="73">
        <v>2025</v>
      </c>
      <c r="T99" s="73">
        <v>1</v>
      </c>
      <c r="U99" s="73">
        <v>2025</v>
      </c>
      <c r="V99" s="74">
        <v>45728</v>
      </c>
      <c r="W99" s="73" t="s">
        <v>150</v>
      </c>
      <c r="X99" s="73">
        <v>2025</v>
      </c>
      <c r="Y99" t="str">
        <f t="shared" si="6"/>
        <v>México</v>
      </c>
      <c r="Z99" t="str">
        <f t="shared" si="7"/>
        <v>IC</v>
      </c>
      <c r="AA99" s="1">
        <f t="shared" si="8"/>
        <v>0.75</v>
      </c>
      <c r="AB99">
        <f t="shared" si="10"/>
        <v>1952.1591499999995</v>
      </c>
      <c r="AC99">
        <f t="shared" si="11"/>
        <v>2264.504613999999</v>
      </c>
      <c r="AD99" s="18">
        <f t="shared" si="9"/>
        <v>45536</v>
      </c>
    </row>
    <row r="100" spans="1:30">
      <c r="A100" s="73" t="s">
        <v>176</v>
      </c>
      <c r="B100" s="73">
        <v>103</v>
      </c>
      <c r="C100" s="73">
        <v>1</v>
      </c>
      <c r="D100" s="74">
        <v>45671</v>
      </c>
      <c r="E100" s="74">
        <v>45699</v>
      </c>
      <c r="F100" s="74">
        <v>45711</v>
      </c>
      <c r="G100" s="73" t="s">
        <v>54</v>
      </c>
      <c r="H100" s="73">
        <v>3</v>
      </c>
      <c r="I100" s="73" t="s">
        <v>149</v>
      </c>
      <c r="J100" s="73">
        <v>10240</v>
      </c>
      <c r="K100" s="73" t="s">
        <v>131</v>
      </c>
      <c r="L100" s="73">
        <v>8806.4</v>
      </c>
      <c r="M100" s="73">
        <v>10240</v>
      </c>
      <c r="N100" s="73">
        <v>1228.8</v>
      </c>
      <c r="O100" s="73">
        <v>1056.768</v>
      </c>
      <c r="P100" s="73">
        <v>1228.8</v>
      </c>
      <c r="Q100" s="75">
        <v>0.12000000000000001</v>
      </c>
      <c r="R100" s="73">
        <v>1</v>
      </c>
      <c r="S100" s="73">
        <v>2025</v>
      </c>
      <c r="T100" s="73">
        <v>2</v>
      </c>
      <c r="U100" s="73">
        <v>2025</v>
      </c>
      <c r="V100" s="74">
        <v>45756</v>
      </c>
      <c r="W100" s="73" t="s">
        <v>173</v>
      </c>
      <c r="X100" s="73">
        <v>2025</v>
      </c>
      <c r="Y100" t="str">
        <f t="shared" si="6"/>
        <v>México</v>
      </c>
      <c r="Z100" t="str">
        <f t="shared" si="7"/>
        <v>Retail</v>
      </c>
      <c r="AA100" s="1">
        <f t="shared" si="8"/>
        <v>0.05</v>
      </c>
      <c r="AB100">
        <f t="shared" si="10"/>
        <v>1003.9296000000001</v>
      </c>
      <c r="AC100">
        <f t="shared" si="11"/>
        <v>1164.5583360000001</v>
      </c>
      <c r="AD100" s="18">
        <f t="shared" si="9"/>
        <v>45595</v>
      </c>
    </row>
    <row r="101" spans="1:30">
      <c r="A101" s="73" t="s">
        <v>176</v>
      </c>
      <c r="B101" s="73">
        <v>104</v>
      </c>
      <c r="C101" s="73">
        <v>1</v>
      </c>
      <c r="D101" s="74">
        <v>45671</v>
      </c>
      <c r="E101" s="74">
        <v>45700</v>
      </c>
      <c r="F101" s="74">
        <v>45711</v>
      </c>
      <c r="G101" s="73" t="s">
        <v>54</v>
      </c>
      <c r="H101" s="73">
        <v>3</v>
      </c>
      <c r="I101" s="73" t="s">
        <v>149</v>
      </c>
      <c r="J101" s="73">
        <v>15213.21</v>
      </c>
      <c r="K101" s="73" t="s">
        <v>131</v>
      </c>
      <c r="L101" s="73">
        <v>13083.360599999998</v>
      </c>
      <c r="M101" s="73">
        <v>15213.21</v>
      </c>
      <c r="N101" s="73">
        <v>1074.43</v>
      </c>
      <c r="O101" s="73">
        <v>924.00980000000004</v>
      </c>
      <c r="P101" s="73">
        <v>1074.43</v>
      </c>
      <c r="Q101" s="75">
        <v>7.0624805678748945E-2</v>
      </c>
      <c r="R101" s="73">
        <v>1</v>
      </c>
      <c r="S101" s="73">
        <v>2025</v>
      </c>
      <c r="T101" s="73">
        <v>2</v>
      </c>
      <c r="U101" s="73">
        <v>2025</v>
      </c>
      <c r="V101" s="74">
        <v>45756</v>
      </c>
      <c r="W101" s="73" t="s">
        <v>173</v>
      </c>
      <c r="X101" s="73">
        <v>2025</v>
      </c>
      <c r="Y101" t="str">
        <f t="shared" si="6"/>
        <v>México</v>
      </c>
      <c r="Z101" t="str">
        <f t="shared" si="7"/>
        <v>Retail</v>
      </c>
      <c r="AA101" s="1">
        <f t="shared" si="8"/>
        <v>0.05</v>
      </c>
      <c r="AB101">
        <f t="shared" si="10"/>
        <v>877.8093100000001</v>
      </c>
      <c r="AC101">
        <f t="shared" si="11"/>
        <v>1018.2587996000001</v>
      </c>
      <c r="AD101" s="18">
        <f t="shared" si="9"/>
        <v>45595</v>
      </c>
    </row>
    <row r="102" spans="1:30">
      <c r="A102" s="73" t="s">
        <v>176</v>
      </c>
      <c r="B102" s="73">
        <v>105</v>
      </c>
      <c r="C102" s="73">
        <v>1</v>
      </c>
      <c r="D102" s="74">
        <v>45671</v>
      </c>
      <c r="E102" s="74">
        <v>45674</v>
      </c>
      <c r="F102" s="74">
        <v>45675</v>
      </c>
      <c r="G102" s="73" t="s">
        <v>54</v>
      </c>
      <c r="H102" s="73">
        <v>3</v>
      </c>
      <c r="I102" s="73" t="s">
        <v>149</v>
      </c>
      <c r="J102" s="73">
        <v>268</v>
      </c>
      <c r="K102" s="73" t="s">
        <v>131</v>
      </c>
      <c r="L102" s="73">
        <v>230.48</v>
      </c>
      <c r="M102" s="73">
        <v>268</v>
      </c>
      <c r="N102" s="73">
        <v>22.77</v>
      </c>
      <c r="O102" s="73">
        <v>19.5822</v>
      </c>
      <c r="P102" s="73">
        <v>22.77</v>
      </c>
      <c r="Q102" s="75">
        <v>8.4962686567164186E-2</v>
      </c>
      <c r="R102" s="73">
        <v>1</v>
      </c>
      <c r="S102" s="73">
        <v>2025</v>
      </c>
      <c r="T102" s="73">
        <v>1</v>
      </c>
      <c r="U102" s="73">
        <v>2025</v>
      </c>
      <c r="V102" s="74">
        <v>45720</v>
      </c>
      <c r="W102" s="73" t="s">
        <v>150</v>
      </c>
      <c r="X102" s="73">
        <v>2025</v>
      </c>
      <c r="Y102" t="str">
        <f t="shared" si="6"/>
        <v>México</v>
      </c>
      <c r="Z102" t="str">
        <f t="shared" si="7"/>
        <v>Retail</v>
      </c>
      <c r="AA102" s="1">
        <f t="shared" si="8"/>
        <v>0.05</v>
      </c>
      <c r="AB102">
        <f t="shared" si="10"/>
        <v>18.603090000000002</v>
      </c>
      <c r="AC102">
        <f t="shared" si="11"/>
        <v>21.579584400000002</v>
      </c>
      <c r="AD102" s="18">
        <f t="shared" si="9"/>
        <v>45595</v>
      </c>
    </row>
    <row r="103" spans="1:30">
      <c r="A103" s="73" t="s">
        <v>176</v>
      </c>
      <c r="B103" s="73">
        <v>106</v>
      </c>
      <c r="C103" s="73">
        <v>1</v>
      </c>
      <c r="D103" s="74">
        <v>45671</v>
      </c>
      <c r="E103" s="74">
        <v>45674</v>
      </c>
      <c r="F103" s="74">
        <v>45675</v>
      </c>
      <c r="G103" s="73" t="s">
        <v>54</v>
      </c>
      <c r="H103" s="73">
        <v>3</v>
      </c>
      <c r="I103" s="73" t="s">
        <v>149</v>
      </c>
      <c r="J103" s="73">
        <v>268</v>
      </c>
      <c r="K103" s="73" t="s">
        <v>131</v>
      </c>
      <c r="L103" s="73">
        <v>230.48</v>
      </c>
      <c r="M103" s="73">
        <v>268</v>
      </c>
      <c r="N103" s="73">
        <v>21.2</v>
      </c>
      <c r="O103" s="73">
        <v>18.231999999999999</v>
      </c>
      <c r="P103" s="73">
        <v>21.2</v>
      </c>
      <c r="Q103" s="75">
        <v>7.9104477611940296E-2</v>
      </c>
      <c r="R103" s="73">
        <v>1</v>
      </c>
      <c r="S103" s="73">
        <v>2025</v>
      </c>
      <c r="T103" s="73">
        <v>1</v>
      </c>
      <c r="U103" s="73">
        <v>2025</v>
      </c>
      <c r="V103" s="74">
        <v>45720</v>
      </c>
      <c r="W103" s="73" t="s">
        <v>150</v>
      </c>
      <c r="X103" s="73">
        <v>2025</v>
      </c>
      <c r="Y103" t="str">
        <f t="shared" si="6"/>
        <v>México</v>
      </c>
      <c r="Z103" t="str">
        <f t="shared" si="7"/>
        <v>Retail</v>
      </c>
      <c r="AA103" s="1">
        <f t="shared" si="8"/>
        <v>0.05</v>
      </c>
      <c r="AB103">
        <f t="shared" si="10"/>
        <v>17.320399999999999</v>
      </c>
      <c r="AC103">
        <f t="shared" si="11"/>
        <v>20.091663999999998</v>
      </c>
      <c r="AD103" s="18">
        <f t="shared" si="9"/>
        <v>45595</v>
      </c>
    </row>
    <row r="104" spans="1:30">
      <c r="A104" s="73" t="s">
        <v>176</v>
      </c>
      <c r="B104" s="73">
        <v>107</v>
      </c>
      <c r="C104" s="73">
        <v>1</v>
      </c>
      <c r="D104" s="74">
        <v>45671</v>
      </c>
      <c r="E104" s="74">
        <v>45674</v>
      </c>
      <c r="F104" s="74">
        <v>45675</v>
      </c>
      <c r="G104" s="73" t="s">
        <v>54</v>
      </c>
      <c r="H104" s="73">
        <v>3</v>
      </c>
      <c r="I104" s="73" t="s">
        <v>149</v>
      </c>
      <c r="J104" s="73">
        <v>494</v>
      </c>
      <c r="K104" s="73" t="s">
        <v>131</v>
      </c>
      <c r="L104" s="73">
        <v>424.84</v>
      </c>
      <c r="M104" s="73">
        <v>494</v>
      </c>
      <c r="N104" s="73">
        <v>41.1</v>
      </c>
      <c r="O104" s="73">
        <v>35.346000000000004</v>
      </c>
      <c r="P104" s="73">
        <v>41.1</v>
      </c>
      <c r="Q104" s="75">
        <v>8.3198380566801636E-2</v>
      </c>
      <c r="R104" s="73">
        <v>1</v>
      </c>
      <c r="S104" s="73">
        <v>2025</v>
      </c>
      <c r="T104" s="73">
        <v>1</v>
      </c>
      <c r="U104" s="73">
        <v>2025</v>
      </c>
      <c r="V104" s="74">
        <v>45720</v>
      </c>
      <c r="W104" s="73" t="s">
        <v>150</v>
      </c>
      <c r="X104" s="73">
        <v>2025</v>
      </c>
      <c r="Y104" t="str">
        <f t="shared" si="6"/>
        <v>México</v>
      </c>
      <c r="Z104" t="str">
        <f t="shared" si="7"/>
        <v>Retail</v>
      </c>
      <c r="AA104" s="1">
        <f t="shared" si="8"/>
        <v>0.05</v>
      </c>
      <c r="AB104">
        <f t="shared" si="10"/>
        <v>33.578700000000005</v>
      </c>
      <c r="AC104">
        <f t="shared" si="11"/>
        <v>38.951292000000002</v>
      </c>
      <c r="AD104" s="18">
        <f t="shared" si="9"/>
        <v>45595</v>
      </c>
    </row>
    <row r="105" spans="1:30">
      <c r="A105" s="73" t="s">
        <v>176</v>
      </c>
      <c r="B105" s="73">
        <v>108</v>
      </c>
      <c r="C105" s="73">
        <v>1</v>
      </c>
      <c r="D105" s="74">
        <v>45653</v>
      </c>
      <c r="E105" s="74">
        <v>45647</v>
      </c>
      <c r="F105" s="74">
        <v>45656</v>
      </c>
      <c r="G105" s="73" t="s">
        <v>45</v>
      </c>
      <c r="H105" s="73">
        <v>52</v>
      </c>
      <c r="I105" s="73"/>
      <c r="J105" s="73">
        <v>76619.67</v>
      </c>
      <c r="K105" s="73" t="s">
        <v>131</v>
      </c>
      <c r="L105" s="73">
        <v>65892.916199999992</v>
      </c>
      <c r="M105" s="73">
        <v>76619.67</v>
      </c>
      <c r="N105" s="73">
        <v>6812.1</v>
      </c>
      <c r="O105" s="73">
        <v>5858.4059999999999</v>
      </c>
      <c r="P105" s="73">
        <v>6812.1</v>
      </c>
      <c r="Q105" s="75">
        <v>8.8907978851905795E-2</v>
      </c>
      <c r="R105" s="73">
        <v>12</v>
      </c>
      <c r="S105" s="73">
        <v>2024</v>
      </c>
      <c r="T105" s="73">
        <v>12</v>
      </c>
      <c r="U105" s="73">
        <v>2024</v>
      </c>
      <c r="V105" s="74">
        <v>45701</v>
      </c>
      <c r="W105" s="73" t="s">
        <v>164</v>
      </c>
      <c r="X105" s="73">
        <v>2025</v>
      </c>
      <c r="Y105" t="str">
        <f t="shared" si="6"/>
        <v>México</v>
      </c>
      <c r="Z105" t="str">
        <f t="shared" si="7"/>
        <v>IC</v>
      </c>
      <c r="AA105" s="1">
        <f t="shared" si="8"/>
        <v>0.75</v>
      </c>
      <c r="AB105">
        <f t="shared" si="10"/>
        <v>1464.6014999999998</v>
      </c>
      <c r="AC105">
        <f t="shared" si="11"/>
        <v>1698.9377399999996</v>
      </c>
      <c r="AD105" s="18">
        <f t="shared" si="9"/>
        <v>45536</v>
      </c>
    </row>
    <row r="106" spans="1:30">
      <c r="A106" s="73" t="s">
        <v>176</v>
      </c>
      <c r="B106" s="73">
        <v>109</v>
      </c>
      <c r="C106" s="73">
        <v>1</v>
      </c>
      <c r="D106" s="74">
        <v>45671</v>
      </c>
      <c r="E106" s="74">
        <v>45701</v>
      </c>
      <c r="F106" s="74">
        <v>45705</v>
      </c>
      <c r="G106" s="73" t="s">
        <v>45</v>
      </c>
      <c r="H106" s="73">
        <v>3</v>
      </c>
      <c r="I106" s="73"/>
      <c r="J106" s="73">
        <v>95573</v>
      </c>
      <c r="K106" s="73" t="s">
        <v>178</v>
      </c>
      <c r="L106" s="73">
        <v>4587.5039999999999</v>
      </c>
      <c r="M106" s="73">
        <v>5352.0879999999997</v>
      </c>
      <c r="N106" s="73">
        <v>0</v>
      </c>
      <c r="O106" s="73">
        <v>0</v>
      </c>
      <c r="P106" s="73">
        <v>0</v>
      </c>
      <c r="Q106" s="75">
        <v>0</v>
      </c>
      <c r="R106" s="73">
        <v>1</v>
      </c>
      <c r="S106" s="73">
        <v>2025</v>
      </c>
      <c r="T106" s="73">
        <v>2</v>
      </c>
      <c r="U106" s="73">
        <v>2025</v>
      </c>
      <c r="V106" s="74">
        <v>45750</v>
      </c>
      <c r="W106" s="73" t="s">
        <v>173</v>
      </c>
      <c r="X106" s="73">
        <v>2025</v>
      </c>
      <c r="Y106" t="str">
        <f t="shared" si="6"/>
        <v>México</v>
      </c>
      <c r="Z106" t="str">
        <f t="shared" si="7"/>
        <v>IC</v>
      </c>
      <c r="AA106" s="1">
        <f t="shared" si="8"/>
        <v>0.75</v>
      </c>
      <c r="AB106">
        <f t="shared" si="10"/>
        <v>0</v>
      </c>
      <c r="AC106">
        <f t="shared" si="11"/>
        <v>0</v>
      </c>
      <c r="AD106" s="18">
        <f t="shared" si="9"/>
        <v>45536</v>
      </c>
    </row>
    <row r="107" spans="1:30">
      <c r="A107" s="73" t="s">
        <v>176</v>
      </c>
      <c r="B107" s="73">
        <v>110</v>
      </c>
      <c r="C107" s="73">
        <v>1</v>
      </c>
      <c r="D107" s="74">
        <v>45666</v>
      </c>
      <c r="E107" s="74">
        <v>45689</v>
      </c>
      <c r="F107" s="74">
        <v>45690</v>
      </c>
      <c r="G107" s="73" t="s">
        <v>45</v>
      </c>
      <c r="H107" s="73">
        <v>2</v>
      </c>
      <c r="I107" s="73"/>
      <c r="J107" s="73">
        <v>302.2</v>
      </c>
      <c r="K107" s="73" t="s">
        <v>131</v>
      </c>
      <c r="L107" s="73">
        <v>259.892</v>
      </c>
      <c r="M107" s="73">
        <v>302.2</v>
      </c>
      <c r="N107" s="73">
        <v>0</v>
      </c>
      <c r="O107" s="73">
        <v>0</v>
      </c>
      <c r="P107" s="73">
        <v>0</v>
      </c>
      <c r="Q107" s="75">
        <v>0</v>
      </c>
      <c r="R107" s="73">
        <v>1</v>
      </c>
      <c r="S107" s="73">
        <v>2025</v>
      </c>
      <c r="T107" s="73">
        <v>2</v>
      </c>
      <c r="U107" s="73">
        <v>2025</v>
      </c>
      <c r="V107" s="74">
        <v>45735</v>
      </c>
      <c r="W107" s="73" t="s">
        <v>150</v>
      </c>
      <c r="X107" s="73">
        <v>2025</v>
      </c>
      <c r="Y107" t="str">
        <f t="shared" si="6"/>
        <v>México</v>
      </c>
      <c r="Z107" t="str">
        <f t="shared" si="7"/>
        <v>IC</v>
      </c>
      <c r="AA107" s="1">
        <f t="shared" si="8"/>
        <v>0.75</v>
      </c>
      <c r="AB107">
        <f t="shared" si="10"/>
        <v>0</v>
      </c>
      <c r="AC107">
        <f t="shared" si="11"/>
        <v>0</v>
      </c>
      <c r="AD107" s="18">
        <f t="shared" si="9"/>
        <v>45536</v>
      </c>
    </row>
    <row r="108" spans="1:30">
      <c r="A108" s="73" t="s">
        <v>176</v>
      </c>
      <c r="B108" s="73">
        <v>111</v>
      </c>
      <c r="C108" s="73">
        <v>0</v>
      </c>
      <c r="D108" s="74">
        <v>45671</v>
      </c>
      <c r="E108" s="74">
        <v>45647</v>
      </c>
      <c r="F108" s="74">
        <v>45663</v>
      </c>
      <c r="G108" s="73" t="s">
        <v>45</v>
      </c>
      <c r="H108" s="73">
        <v>3</v>
      </c>
      <c r="I108" s="73"/>
      <c r="J108" s="73">
        <v>82419</v>
      </c>
      <c r="K108" s="73" t="s">
        <v>163</v>
      </c>
      <c r="L108" s="73">
        <v>94781.849999999991</v>
      </c>
      <c r="M108" s="73">
        <v>110441.46</v>
      </c>
      <c r="N108" s="73">
        <v>5580.29</v>
      </c>
      <c r="O108" s="73">
        <v>6417.3334999999997</v>
      </c>
      <c r="P108" s="73">
        <v>7477.5886</v>
      </c>
      <c r="Q108" s="75">
        <v>6.7706354117375855E-2</v>
      </c>
      <c r="R108" s="73">
        <v>1</v>
      </c>
      <c r="S108" s="73">
        <v>2025</v>
      </c>
      <c r="T108" s="73">
        <v>12</v>
      </c>
      <c r="U108" s="73">
        <v>2024</v>
      </c>
      <c r="V108" s="74">
        <v>45708</v>
      </c>
      <c r="W108" s="73" t="s">
        <v>164</v>
      </c>
      <c r="X108" s="73">
        <v>2025</v>
      </c>
      <c r="Y108" t="str">
        <f t="shared" si="6"/>
        <v>México</v>
      </c>
      <c r="Z108" t="str">
        <f t="shared" si="7"/>
        <v>IC</v>
      </c>
      <c r="AA108" s="1">
        <f t="shared" si="8"/>
        <v>0.75</v>
      </c>
      <c r="AB108">
        <f t="shared" si="10"/>
        <v>1604.3333750000002</v>
      </c>
      <c r="AC108">
        <f t="shared" si="11"/>
        <v>1861.026715</v>
      </c>
      <c r="AD108" s="18">
        <f t="shared" si="9"/>
        <v>45536</v>
      </c>
    </row>
    <row r="109" spans="1:30">
      <c r="A109" s="73" t="s">
        <v>176</v>
      </c>
      <c r="B109" s="73">
        <v>112</v>
      </c>
      <c r="C109" s="73">
        <v>1</v>
      </c>
      <c r="D109" s="74">
        <v>45672</v>
      </c>
      <c r="E109" s="74">
        <v>45678</v>
      </c>
      <c r="F109" s="74">
        <v>45681</v>
      </c>
      <c r="G109" s="73" t="s">
        <v>54</v>
      </c>
      <c r="H109" s="73">
        <v>3</v>
      </c>
      <c r="I109" s="73" t="s">
        <v>149</v>
      </c>
      <c r="J109" s="73">
        <v>4392</v>
      </c>
      <c r="K109" s="73" t="s">
        <v>131</v>
      </c>
      <c r="L109" s="73">
        <v>3777.12</v>
      </c>
      <c r="M109" s="73">
        <v>4392</v>
      </c>
      <c r="N109" s="73">
        <v>572</v>
      </c>
      <c r="O109" s="73">
        <v>491.92</v>
      </c>
      <c r="P109" s="73">
        <v>572</v>
      </c>
      <c r="Q109" s="75">
        <v>0.13023679417122042</v>
      </c>
      <c r="R109" s="73">
        <v>1</v>
      </c>
      <c r="S109" s="73">
        <v>2025</v>
      </c>
      <c r="T109" s="73">
        <v>1</v>
      </c>
      <c r="U109" s="73">
        <v>2025</v>
      </c>
      <c r="V109" s="74">
        <v>45726</v>
      </c>
      <c r="W109" s="73" t="s">
        <v>150</v>
      </c>
      <c r="X109" s="73">
        <v>2025</v>
      </c>
      <c r="Y109" t="str">
        <f t="shared" si="6"/>
        <v>México</v>
      </c>
      <c r="Z109" t="str">
        <f t="shared" si="7"/>
        <v>Retail</v>
      </c>
      <c r="AA109" s="1">
        <f t="shared" si="8"/>
        <v>0.05</v>
      </c>
      <c r="AB109">
        <f t="shared" si="10"/>
        <v>467.32400000000001</v>
      </c>
      <c r="AC109">
        <f t="shared" si="11"/>
        <v>542.09583999999995</v>
      </c>
      <c r="AD109" s="18">
        <f t="shared" si="9"/>
        <v>45595</v>
      </c>
    </row>
    <row r="110" spans="1:30">
      <c r="A110" s="73" t="s">
        <v>176</v>
      </c>
      <c r="B110" s="73">
        <v>113</v>
      </c>
      <c r="C110" s="73">
        <v>0</v>
      </c>
      <c r="D110" s="74">
        <v>45672</v>
      </c>
      <c r="E110" s="74">
        <v>45652</v>
      </c>
      <c r="F110" s="74">
        <v>45661</v>
      </c>
      <c r="G110" s="73" t="s">
        <v>54</v>
      </c>
      <c r="H110" s="73">
        <v>3</v>
      </c>
      <c r="I110" s="73" t="s">
        <v>149</v>
      </c>
      <c r="J110" s="73">
        <v>20777.39</v>
      </c>
      <c r="K110" s="73" t="s">
        <v>131</v>
      </c>
      <c r="L110" s="73">
        <v>17868.555399999997</v>
      </c>
      <c r="M110" s="73">
        <v>20777.39</v>
      </c>
      <c r="N110" s="73">
        <v>1832.8</v>
      </c>
      <c r="O110" s="73">
        <v>1576.2079999999999</v>
      </c>
      <c r="P110" s="73">
        <v>1832.8</v>
      </c>
      <c r="Q110" s="75">
        <v>8.8211271964380514E-2</v>
      </c>
      <c r="R110" s="73">
        <v>1</v>
      </c>
      <c r="S110" s="73">
        <v>2025</v>
      </c>
      <c r="T110" s="73">
        <v>12</v>
      </c>
      <c r="U110" s="73">
        <v>2024</v>
      </c>
      <c r="V110" s="74">
        <v>45706</v>
      </c>
      <c r="W110" s="73" t="s">
        <v>164</v>
      </c>
      <c r="X110" s="73">
        <v>2025</v>
      </c>
      <c r="Y110" t="str">
        <f t="shared" si="6"/>
        <v>México</v>
      </c>
      <c r="Z110" t="str">
        <f t="shared" si="7"/>
        <v>Retail</v>
      </c>
      <c r="AA110" s="1">
        <f t="shared" si="8"/>
        <v>0.05</v>
      </c>
      <c r="AB110">
        <f t="shared" si="10"/>
        <v>1497.3975999999998</v>
      </c>
      <c r="AC110">
        <f t="shared" si="11"/>
        <v>1736.9812159999997</v>
      </c>
      <c r="AD110" s="18">
        <f t="shared" si="9"/>
        <v>45595</v>
      </c>
    </row>
    <row r="111" spans="1:30">
      <c r="A111" s="73" t="s">
        <v>176</v>
      </c>
      <c r="B111" s="73">
        <v>114</v>
      </c>
      <c r="C111" s="73">
        <v>1</v>
      </c>
      <c r="D111" s="74">
        <v>45672</v>
      </c>
      <c r="E111" s="74">
        <v>45796</v>
      </c>
      <c r="F111" s="74">
        <v>45800</v>
      </c>
      <c r="G111" s="73" t="s">
        <v>49</v>
      </c>
      <c r="H111" s="73">
        <v>3</v>
      </c>
      <c r="I111" s="73" t="s">
        <v>177</v>
      </c>
      <c r="J111" s="73">
        <v>113312.48</v>
      </c>
      <c r="K111" s="73" t="s">
        <v>178</v>
      </c>
      <c r="L111" s="73">
        <v>5438.9990399999997</v>
      </c>
      <c r="M111" s="73">
        <v>6345.4988800000001</v>
      </c>
      <c r="N111" s="73">
        <v>11498.11</v>
      </c>
      <c r="O111" s="73">
        <v>551.90928000000008</v>
      </c>
      <c r="P111" s="73">
        <v>643.89416000000006</v>
      </c>
      <c r="Q111" s="75">
        <v>0.10147258271992637</v>
      </c>
      <c r="R111" s="73">
        <v>1</v>
      </c>
      <c r="S111" s="73">
        <v>2025</v>
      </c>
      <c r="T111" s="73">
        <v>5</v>
      </c>
      <c r="U111" s="73">
        <v>2025</v>
      </c>
      <c r="V111" s="74">
        <v>45845</v>
      </c>
      <c r="W111" s="73" t="s">
        <v>154</v>
      </c>
      <c r="X111" s="73">
        <v>2025</v>
      </c>
      <c r="Y111" t="str">
        <f t="shared" si="6"/>
        <v>México</v>
      </c>
      <c r="Z111" t="str">
        <f t="shared" si="7"/>
        <v>Retail</v>
      </c>
      <c r="AA111" s="1">
        <f t="shared" si="8"/>
        <v>0</v>
      </c>
      <c r="AB111">
        <f t="shared" si="10"/>
        <v>551.90928000000008</v>
      </c>
      <c r="AC111">
        <f t="shared" si="11"/>
        <v>640.21476480000001</v>
      </c>
      <c r="AD111" s="18">
        <f t="shared" si="9"/>
        <v>45552</v>
      </c>
    </row>
    <row r="112" spans="1:30">
      <c r="A112" s="73" t="s">
        <v>176</v>
      </c>
      <c r="B112" s="73">
        <v>115</v>
      </c>
      <c r="C112" s="73">
        <v>0</v>
      </c>
      <c r="D112" s="74">
        <v>45672</v>
      </c>
      <c r="E112" s="74">
        <v>45934</v>
      </c>
      <c r="F112" s="74">
        <v>45966</v>
      </c>
      <c r="G112" s="73" t="s">
        <v>45</v>
      </c>
      <c r="H112" s="73">
        <v>3</v>
      </c>
      <c r="I112" s="73"/>
      <c r="J112" s="73">
        <v>224855.52</v>
      </c>
      <c r="K112" s="73" t="s">
        <v>131</v>
      </c>
      <c r="L112" s="73">
        <v>193375.74719999998</v>
      </c>
      <c r="M112" s="73">
        <v>224855.52</v>
      </c>
      <c r="N112" s="73">
        <v>34369.699999999997</v>
      </c>
      <c r="O112" s="73">
        <v>29557.941999999995</v>
      </c>
      <c r="P112" s="73">
        <v>34369.699999999997</v>
      </c>
      <c r="Q112" s="75">
        <v>0.15285237382653535</v>
      </c>
      <c r="R112" s="73">
        <v>1</v>
      </c>
      <c r="S112" s="73">
        <v>2025</v>
      </c>
      <c r="T112" s="73">
        <v>10</v>
      </c>
      <c r="U112" s="73">
        <v>2025</v>
      </c>
      <c r="V112" s="74">
        <v>46011</v>
      </c>
      <c r="W112" s="73" t="s">
        <v>132</v>
      </c>
      <c r="X112" s="73">
        <v>2025</v>
      </c>
      <c r="Y112" t="str">
        <f t="shared" si="6"/>
        <v>México</v>
      </c>
      <c r="Z112" t="str">
        <f t="shared" si="7"/>
        <v>IC</v>
      </c>
      <c r="AA112" s="1">
        <f t="shared" si="8"/>
        <v>0.75</v>
      </c>
      <c r="AB112">
        <f t="shared" si="10"/>
        <v>7389.4854999999989</v>
      </c>
      <c r="AC112">
        <f t="shared" si="11"/>
        <v>8571.803179999999</v>
      </c>
      <c r="AD112" s="18">
        <f t="shared" si="9"/>
        <v>45536</v>
      </c>
    </row>
    <row r="113" spans="1:30">
      <c r="A113" s="73" t="s">
        <v>176</v>
      </c>
      <c r="B113" s="73">
        <v>116</v>
      </c>
      <c r="C113" s="73">
        <v>1</v>
      </c>
      <c r="D113" s="74">
        <v>45566</v>
      </c>
      <c r="E113" s="74">
        <v>45607</v>
      </c>
      <c r="F113" s="74">
        <v>45620</v>
      </c>
      <c r="G113" s="73" t="s">
        <v>35</v>
      </c>
      <c r="H113" s="73">
        <v>40</v>
      </c>
      <c r="I113" s="73"/>
      <c r="J113" s="73">
        <v>18539</v>
      </c>
      <c r="K113" s="73" t="s">
        <v>131</v>
      </c>
      <c r="L113" s="73">
        <v>15943.539999999999</v>
      </c>
      <c r="M113" s="73">
        <v>18539</v>
      </c>
      <c r="N113" s="73">
        <v>3819</v>
      </c>
      <c r="O113" s="73">
        <v>3284.34</v>
      </c>
      <c r="P113" s="73">
        <v>3819</v>
      </c>
      <c r="Q113" s="75">
        <v>0.20599816602837265</v>
      </c>
      <c r="R113" s="73">
        <v>10</v>
      </c>
      <c r="S113" s="73">
        <v>2024</v>
      </c>
      <c r="T113" s="73">
        <v>11</v>
      </c>
      <c r="U113" s="73">
        <v>2024</v>
      </c>
      <c r="V113" s="74">
        <v>45665</v>
      </c>
      <c r="W113" s="73" t="s">
        <v>157</v>
      </c>
      <c r="X113" s="73">
        <v>2025</v>
      </c>
      <c r="Y113" t="str">
        <f t="shared" si="6"/>
        <v>México</v>
      </c>
      <c r="Z113" t="str">
        <f t="shared" si="7"/>
        <v>IC</v>
      </c>
      <c r="AA113" s="1">
        <f t="shared" si="8"/>
        <v>0.5</v>
      </c>
      <c r="AB113">
        <f t="shared" si="10"/>
        <v>1642.17</v>
      </c>
      <c r="AC113">
        <f t="shared" si="11"/>
        <v>1904.9171999999999</v>
      </c>
      <c r="AD113" s="18">
        <f t="shared" si="9"/>
        <v>45665</v>
      </c>
    </row>
    <row r="114" spans="1:30">
      <c r="A114" s="73" t="s">
        <v>176</v>
      </c>
      <c r="B114" s="73">
        <v>117</v>
      </c>
      <c r="C114" s="73">
        <v>1</v>
      </c>
      <c r="D114" s="74">
        <v>45673</v>
      </c>
      <c r="E114" s="74">
        <v>45662</v>
      </c>
      <c r="F114" s="74">
        <v>45662</v>
      </c>
      <c r="G114" s="73" t="s">
        <v>49</v>
      </c>
      <c r="H114" s="73">
        <v>3</v>
      </c>
      <c r="I114" s="73" t="s">
        <v>177</v>
      </c>
      <c r="J114" s="73">
        <v>606.17999999999995</v>
      </c>
      <c r="K114" s="73" t="s">
        <v>151</v>
      </c>
      <c r="L114" s="73">
        <v>606.17999999999995</v>
      </c>
      <c r="M114" s="73">
        <v>703.16879999999992</v>
      </c>
      <c r="N114" s="73">
        <v>100.07</v>
      </c>
      <c r="O114" s="73">
        <v>100.07</v>
      </c>
      <c r="P114" s="73">
        <v>116.08119999999998</v>
      </c>
      <c r="Q114" s="75">
        <v>0.16508297865320531</v>
      </c>
      <c r="R114" s="73">
        <v>1</v>
      </c>
      <c r="S114" s="73">
        <v>2025</v>
      </c>
      <c r="T114" s="73">
        <v>1</v>
      </c>
      <c r="U114" s="73">
        <v>2025</v>
      </c>
      <c r="V114" s="74">
        <v>45707</v>
      </c>
      <c r="W114" s="73" t="s">
        <v>164</v>
      </c>
      <c r="X114" s="73">
        <v>2025</v>
      </c>
      <c r="Y114" t="str">
        <f t="shared" si="6"/>
        <v>México</v>
      </c>
      <c r="Z114" t="str">
        <f t="shared" si="7"/>
        <v>Retail</v>
      </c>
      <c r="AA114" s="1">
        <f t="shared" si="8"/>
        <v>0</v>
      </c>
      <c r="AB114">
        <f t="shared" si="10"/>
        <v>100.07</v>
      </c>
      <c r="AC114">
        <f t="shared" si="11"/>
        <v>116.08119999999998</v>
      </c>
      <c r="AD114" s="18">
        <f t="shared" si="9"/>
        <v>45552</v>
      </c>
    </row>
    <row r="115" spans="1:30">
      <c r="A115" s="73" t="s">
        <v>176</v>
      </c>
      <c r="B115" s="73">
        <v>118</v>
      </c>
      <c r="C115" s="73">
        <v>1</v>
      </c>
      <c r="D115" s="74">
        <v>45673</v>
      </c>
      <c r="E115" s="74">
        <v>45756</v>
      </c>
      <c r="F115" s="74">
        <v>45772</v>
      </c>
      <c r="G115" s="73" t="s">
        <v>45</v>
      </c>
      <c r="H115" s="73">
        <v>3</v>
      </c>
      <c r="I115" s="73"/>
      <c r="J115" s="73">
        <v>194580</v>
      </c>
      <c r="K115" s="73" t="s">
        <v>131</v>
      </c>
      <c r="L115" s="73">
        <v>167338.79999999999</v>
      </c>
      <c r="M115" s="73">
        <v>194580</v>
      </c>
      <c r="N115" s="73">
        <v>15459.51</v>
      </c>
      <c r="O115" s="73">
        <v>13295.178599999999</v>
      </c>
      <c r="P115" s="73">
        <v>15459.51</v>
      </c>
      <c r="Q115" s="75">
        <v>7.9450662966389141E-2</v>
      </c>
      <c r="R115" s="73">
        <v>1</v>
      </c>
      <c r="S115" s="73">
        <v>2025</v>
      </c>
      <c r="T115" s="73">
        <v>4</v>
      </c>
      <c r="U115" s="73">
        <v>2025</v>
      </c>
      <c r="V115" s="74">
        <v>45817</v>
      </c>
      <c r="W115" s="73" t="s">
        <v>152</v>
      </c>
      <c r="X115" s="73">
        <v>2025</v>
      </c>
      <c r="Y115" t="str">
        <f t="shared" si="6"/>
        <v>México</v>
      </c>
      <c r="Z115" t="str">
        <f t="shared" si="7"/>
        <v>IC</v>
      </c>
      <c r="AA115" s="1">
        <f t="shared" si="8"/>
        <v>0.75</v>
      </c>
      <c r="AB115">
        <f t="shared" si="10"/>
        <v>3323.7946499999998</v>
      </c>
      <c r="AC115">
        <f t="shared" si="11"/>
        <v>3855.6017939999997</v>
      </c>
      <c r="AD115" s="18">
        <f t="shared" si="9"/>
        <v>45536</v>
      </c>
    </row>
    <row r="116" spans="1:30">
      <c r="A116" s="73" t="s">
        <v>176</v>
      </c>
      <c r="B116" s="73">
        <v>119</v>
      </c>
      <c r="C116" s="73">
        <v>1</v>
      </c>
      <c r="D116" s="74">
        <v>45673</v>
      </c>
      <c r="E116" s="74">
        <v>45714</v>
      </c>
      <c r="F116" s="74">
        <v>45735</v>
      </c>
      <c r="G116" s="73" t="s">
        <v>35</v>
      </c>
      <c r="H116" s="73">
        <v>3</v>
      </c>
      <c r="I116" s="73"/>
      <c r="J116" s="73">
        <v>40906.449999999997</v>
      </c>
      <c r="K116" s="73" t="s">
        <v>151</v>
      </c>
      <c r="L116" s="73">
        <v>40906.449999999997</v>
      </c>
      <c r="M116" s="73">
        <v>47451.481999999996</v>
      </c>
      <c r="N116" s="73">
        <v>3604.77</v>
      </c>
      <c r="O116" s="73">
        <v>3604.77</v>
      </c>
      <c r="P116" s="73">
        <v>4181.5331999999999</v>
      </c>
      <c r="Q116" s="75">
        <v>8.8122288783309244E-2</v>
      </c>
      <c r="R116" s="73">
        <v>1</v>
      </c>
      <c r="S116" s="73">
        <v>2025</v>
      </c>
      <c r="T116" s="73">
        <v>2</v>
      </c>
      <c r="U116" s="73">
        <v>2025</v>
      </c>
      <c r="V116" s="74">
        <v>45780</v>
      </c>
      <c r="W116" s="73" t="s">
        <v>172</v>
      </c>
      <c r="X116" s="73">
        <v>2025</v>
      </c>
      <c r="Y116" t="str">
        <f t="shared" si="6"/>
        <v>México</v>
      </c>
      <c r="Z116" t="str">
        <f t="shared" si="7"/>
        <v>IC</v>
      </c>
      <c r="AA116" s="1">
        <f t="shared" si="8"/>
        <v>0.5</v>
      </c>
      <c r="AB116">
        <f t="shared" si="10"/>
        <v>1802.385</v>
      </c>
      <c r="AC116">
        <f t="shared" si="11"/>
        <v>2090.7665999999999</v>
      </c>
      <c r="AD116" s="18">
        <f t="shared" si="9"/>
        <v>45665</v>
      </c>
    </row>
    <row r="117" spans="1:30">
      <c r="A117" s="73" t="s">
        <v>176</v>
      </c>
      <c r="B117" s="73">
        <v>120</v>
      </c>
      <c r="C117" s="73">
        <v>0</v>
      </c>
      <c r="D117" s="74">
        <v>45674</v>
      </c>
      <c r="E117" s="74">
        <v>45762</v>
      </c>
      <c r="F117" s="74">
        <v>45776</v>
      </c>
      <c r="G117" s="73" t="s">
        <v>35</v>
      </c>
      <c r="H117" s="73">
        <v>3</v>
      </c>
      <c r="I117" s="73"/>
      <c r="J117" s="73">
        <v>2383.6799999999998</v>
      </c>
      <c r="K117" s="73" t="s">
        <v>131</v>
      </c>
      <c r="L117" s="73">
        <v>2049.9647999999997</v>
      </c>
      <c r="M117" s="73">
        <v>2383.6799999999998</v>
      </c>
      <c r="N117" s="73">
        <v>174.9</v>
      </c>
      <c r="O117" s="73">
        <v>150.41400000000002</v>
      </c>
      <c r="P117" s="73">
        <v>174.9</v>
      </c>
      <c r="Q117" s="75">
        <v>7.3373942811115603E-2</v>
      </c>
      <c r="R117" s="73">
        <v>1</v>
      </c>
      <c r="S117" s="73">
        <v>2025</v>
      </c>
      <c r="T117" s="73">
        <v>4</v>
      </c>
      <c r="U117" s="73">
        <v>2025</v>
      </c>
      <c r="V117" s="74">
        <v>45821</v>
      </c>
      <c r="W117" s="73" t="s">
        <v>152</v>
      </c>
      <c r="X117" s="73">
        <v>2025</v>
      </c>
      <c r="Y117" t="str">
        <f t="shared" si="6"/>
        <v>México</v>
      </c>
      <c r="Z117" t="str">
        <f t="shared" si="7"/>
        <v>IC</v>
      </c>
      <c r="AA117" s="1">
        <f t="shared" si="8"/>
        <v>0.5</v>
      </c>
      <c r="AB117">
        <f t="shared" si="10"/>
        <v>75.207000000000008</v>
      </c>
      <c r="AC117">
        <f t="shared" si="11"/>
        <v>87.240120000000005</v>
      </c>
      <c r="AD117" s="18">
        <f t="shared" si="9"/>
        <v>45665</v>
      </c>
    </row>
    <row r="118" spans="1:30">
      <c r="A118" s="73" t="s">
        <v>176</v>
      </c>
      <c r="B118" s="73">
        <v>121</v>
      </c>
      <c r="C118" s="73">
        <v>0</v>
      </c>
      <c r="D118" s="74">
        <v>45674</v>
      </c>
      <c r="E118" s="74">
        <v>45813</v>
      </c>
      <c r="F118" s="74">
        <v>45824</v>
      </c>
      <c r="G118" s="73" t="s">
        <v>35</v>
      </c>
      <c r="H118" s="73">
        <v>3</v>
      </c>
      <c r="I118" s="73"/>
      <c r="J118" s="73">
        <v>1791.72</v>
      </c>
      <c r="K118" s="73" t="s">
        <v>131</v>
      </c>
      <c r="L118" s="73">
        <v>1540.8792000000001</v>
      </c>
      <c r="M118" s="73">
        <v>1791.72</v>
      </c>
      <c r="N118" s="73">
        <v>154.26</v>
      </c>
      <c r="O118" s="73">
        <v>132.6636</v>
      </c>
      <c r="P118" s="73">
        <v>154.26</v>
      </c>
      <c r="Q118" s="75">
        <v>8.6096041792244324E-2</v>
      </c>
      <c r="R118" s="73">
        <v>1</v>
      </c>
      <c r="S118" s="73">
        <v>2025</v>
      </c>
      <c r="T118" s="73">
        <v>6</v>
      </c>
      <c r="U118" s="73">
        <v>2025</v>
      </c>
      <c r="V118" s="74">
        <v>45869</v>
      </c>
      <c r="W118" s="73" t="s">
        <v>154</v>
      </c>
      <c r="X118" s="73">
        <v>2025</v>
      </c>
      <c r="Y118" t="str">
        <f t="shared" si="6"/>
        <v>México</v>
      </c>
      <c r="Z118" t="str">
        <f t="shared" si="7"/>
        <v>IC</v>
      </c>
      <c r="AA118" s="1">
        <f t="shared" si="8"/>
        <v>0.5</v>
      </c>
      <c r="AB118">
        <f t="shared" si="10"/>
        <v>66.331800000000001</v>
      </c>
      <c r="AC118">
        <f t="shared" si="11"/>
        <v>76.944887999999992</v>
      </c>
      <c r="AD118" s="18">
        <f t="shared" si="9"/>
        <v>45665</v>
      </c>
    </row>
    <row r="119" spans="1:30">
      <c r="A119" s="73" t="s">
        <v>176</v>
      </c>
      <c r="B119" s="73">
        <v>122</v>
      </c>
      <c r="C119" s="73">
        <v>1</v>
      </c>
      <c r="D119" s="74">
        <v>45677</v>
      </c>
      <c r="E119" s="74">
        <v>45677</v>
      </c>
      <c r="F119" s="74">
        <v>45677</v>
      </c>
      <c r="G119" s="73" t="s">
        <v>49</v>
      </c>
      <c r="H119" s="73">
        <v>4</v>
      </c>
      <c r="I119" s="73" t="s">
        <v>177</v>
      </c>
      <c r="J119" s="73">
        <v>11500.66</v>
      </c>
      <c r="K119" s="73" t="s">
        <v>151</v>
      </c>
      <c r="L119" s="73">
        <v>11500.66</v>
      </c>
      <c r="M119" s="73">
        <v>13340.765599999999</v>
      </c>
      <c r="N119" s="73">
        <v>1088.32</v>
      </c>
      <c r="O119" s="73">
        <v>1088.32</v>
      </c>
      <c r="P119" s="73">
        <v>1262.4511999999997</v>
      </c>
      <c r="Q119" s="75">
        <v>9.4631090737401155E-2</v>
      </c>
      <c r="R119" s="73">
        <v>1</v>
      </c>
      <c r="S119" s="73">
        <v>2025</v>
      </c>
      <c r="T119" s="73">
        <v>1</v>
      </c>
      <c r="U119" s="73">
        <v>2025</v>
      </c>
      <c r="V119" s="74">
        <v>45722</v>
      </c>
      <c r="W119" s="73" t="s">
        <v>150</v>
      </c>
      <c r="X119" s="73">
        <v>2025</v>
      </c>
      <c r="Y119" t="str">
        <f t="shared" si="6"/>
        <v>México</v>
      </c>
      <c r="Z119" t="str">
        <f t="shared" si="7"/>
        <v>Retail</v>
      </c>
      <c r="AA119" s="1">
        <f t="shared" si="8"/>
        <v>0</v>
      </c>
      <c r="AB119">
        <f t="shared" si="10"/>
        <v>1088.32</v>
      </c>
      <c r="AC119">
        <f t="shared" si="11"/>
        <v>1262.4511999999997</v>
      </c>
      <c r="AD119" s="18">
        <f t="shared" si="9"/>
        <v>45552</v>
      </c>
    </row>
    <row r="120" spans="1:30">
      <c r="A120" s="73" t="s">
        <v>176</v>
      </c>
      <c r="B120" s="73">
        <v>123</v>
      </c>
      <c r="C120" s="73">
        <v>0</v>
      </c>
      <c r="D120" s="74">
        <v>45677</v>
      </c>
      <c r="E120" s="74">
        <v>45700</v>
      </c>
      <c r="F120" s="74">
        <v>45704</v>
      </c>
      <c r="G120" s="73" t="s">
        <v>36</v>
      </c>
      <c r="H120" s="73">
        <v>4</v>
      </c>
      <c r="I120" s="73"/>
      <c r="J120" s="73">
        <v>6934.95</v>
      </c>
      <c r="K120" s="73" t="s">
        <v>178</v>
      </c>
      <c r="L120" s="73">
        <v>332.87759999999997</v>
      </c>
      <c r="M120" s="73">
        <v>388.35719999999998</v>
      </c>
      <c r="N120" s="73">
        <v>848.37</v>
      </c>
      <c r="O120" s="73">
        <v>40.721760000000003</v>
      </c>
      <c r="P120" s="73">
        <v>47.508720000000004</v>
      </c>
      <c r="Q120" s="75">
        <v>0.12233253303917117</v>
      </c>
      <c r="R120" s="73">
        <v>1</v>
      </c>
      <c r="S120" s="73">
        <v>2025</v>
      </c>
      <c r="T120" s="73">
        <v>2</v>
      </c>
      <c r="U120" s="73">
        <v>2025</v>
      </c>
      <c r="V120" s="74">
        <v>45749</v>
      </c>
      <c r="W120" s="73" t="s">
        <v>173</v>
      </c>
      <c r="X120" s="73">
        <v>2025</v>
      </c>
      <c r="Y120" t="str">
        <f t="shared" si="6"/>
        <v>México</v>
      </c>
      <c r="Z120" t="str">
        <f t="shared" si="7"/>
        <v>IC</v>
      </c>
      <c r="AA120" s="1">
        <f t="shared" si="8"/>
        <v>0.5</v>
      </c>
      <c r="AB120">
        <f t="shared" si="10"/>
        <v>20.360880000000002</v>
      </c>
      <c r="AC120">
        <f t="shared" si="11"/>
        <v>23.618620799999999</v>
      </c>
      <c r="AD120" s="18">
        <f t="shared" si="9"/>
        <v>45639</v>
      </c>
    </row>
    <row r="121" spans="1:30">
      <c r="A121" s="73" t="s">
        <v>176</v>
      </c>
      <c r="B121" s="73">
        <v>124</v>
      </c>
      <c r="C121" s="73">
        <v>1</v>
      </c>
      <c r="D121" s="74">
        <v>45677</v>
      </c>
      <c r="E121" s="74">
        <v>45832</v>
      </c>
      <c r="F121" s="74">
        <v>45845</v>
      </c>
      <c r="G121" s="73" t="s">
        <v>39</v>
      </c>
      <c r="H121" s="73">
        <v>4</v>
      </c>
      <c r="I121" s="73" t="s">
        <v>181</v>
      </c>
      <c r="J121" s="73">
        <v>57724</v>
      </c>
      <c r="K121" s="73" t="s">
        <v>131</v>
      </c>
      <c r="L121" s="73">
        <v>49642.64</v>
      </c>
      <c r="M121" s="73">
        <v>57724</v>
      </c>
      <c r="N121" s="73">
        <v>6840</v>
      </c>
      <c r="O121" s="73">
        <v>5882.4</v>
      </c>
      <c r="P121" s="73">
        <v>6840</v>
      </c>
      <c r="Q121" s="75">
        <v>0.1184949067978657</v>
      </c>
      <c r="R121" s="73">
        <v>1</v>
      </c>
      <c r="S121" s="73">
        <v>2025</v>
      </c>
      <c r="T121" s="73">
        <v>6</v>
      </c>
      <c r="U121" s="73">
        <v>2025</v>
      </c>
      <c r="V121" s="74">
        <v>45890</v>
      </c>
      <c r="W121" s="73" t="s">
        <v>160</v>
      </c>
      <c r="X121" s="73">
        <v>2025</v>
      </c>
      <c r="Y121" t="str">
        <f t="shared" si="6"/>
        <v>México</v>
      </c>
      <c r="Z121" t="str">
        <f t="shared" si="7"/>
        <v>IC</v>
      </c>
      <c r="AA121" s="1">
        <f t="shared" si="8"/>
        <v>0.5</v>
      </c>
      <c r="AB121">
        <f t="shared" si="10"/>
        <v>2941.2</v>
      </c>
      <c r="AC121">
        <f t="shared" si="11"/>
        <v>3411.7919999999995</v>
      </c>
      <c r="AD121" s="18">
        <f t="shared" si="9"/>
        <v>45677</v>
      </c>
    </row>
    <row r="122" spans="1:30">
      <c r="A122" s="73" t="s">
        <v>176</v>
      </c>
      <c r="B122" s="73">
        <v>126</v>
      </c>
      <c r="C122" s="73">
        <v>0</v>
      </c>
      <c r="D122" s="74">
        <v>45678</v>
      </c>
      <c r="E122" s="74">
        <v>45809</v>
      </c>
      <c r="F122" s="74">
        <v>45841</v>
      </c>
      <c r="G122" s="73" t="s">
        <v>49</v>
      </c>
      <c r="H122" s="73">
        <v>4</v>
      </c>
      <c r="I122" s="73" t="s">
        <v>200</v>
      </c>
      <c r="J122" s="73">
        <v>155169.46</v>
      </c>
      <c r="K122" s="73" t="s">
        <v>151</v>
      </c>
      <c r="L122" s="73">
        <v>155169.46</v>
      </c>
      <c r="M122" s="73">
        <v>179996.57359999997</v>
      </c>
      <c r="N122" s="73">
        <v>11809.71</v>
      </c>
      <c r="O122" s="73">
        <v>11809.71</v>
      </c>
      <c r="P122" s="73">
        <v>13699.263599999998</v>
      </c>
      <c r="Q122" s="75">
        <v>7.610846876698546E-2</v>
      </c>
      <c r="R122" s="73">
        <v>1</v>
      </c>
      <c r="S122" s="73">
        <v>2025</v>
      </c>
      <c r="T122" s="73">
        <v>6</v>
      </c>
      <c r="U122" s="73">
        <v>2025</v>
      </c>
      <c r="V122" s="74">
        <v>45886</v>
      </c>
      <c r="W122" s="73" t="s">
        <v>160</v>
      </c>
      <c r="X122" s="73">
        <v>2025</v>
      </c>
      <c r="Y122" t="str">
        <f t="shared" si="6"/>
        <v>México</v>
      </c>
      <c r="Z122" t="str">
        <f t="shared" si="7"/>
        <v>Retail</v>
      </c>
      <c r="AA122" s="1">
        <f t="shared" si="8"/>
        <v>0</v>
      </c>
      <c r="AB122">
        <f t="shared" si="10"/>
        <v>11809.71</v>
      </c>
      <c r="AC122">
        <f t="shared" si="11"/>
        <v>13699.263599999998</v>
      </c>
      <c r="AD122" s="18">
        <f t="shared" si="9"/>
        <v>45552</v>
      </c>
    </row>
    <row r="123" spans="1:30">
      <c r="A123" s="73" t="s">
        <v>176</v>
      </c>
      <c r="B123" s="73">
        <v>127</v>
      </c>
      <c r="C123" s="73">
        <v>1</v>
      </c>
      <c r="D123" s="74">
        <v>45680</v>
      </c>
      <c r="E123" s="74">
        <v>45648</v>
      </c>
      <c r="F123" s="74">
        <v>45685</v>
      </c>
      <c r="G123" s="73" t="s">
        <v>49</v>
      </c>
      <c r="H123" s="73">
        <v>4</v>
      </c>
      <c r="I123" s="73" t="s">
        <v>177</v>
      </c>
      <c r="J123" s="73">
        <v>5088</v>
      </c>
      <c r="K123" s="73" t="s">
        <v>131</v>
      </c>
      <c r="L123" s="73">
        <v>4375.68</v>
      </c>
      <c r="M123" s="73">
        <v>5088</v>
      </c>
      <c r="N123" s="73">
        <v>493.54</v>
      </c>
      <c r="O123" s="73">
        <v>424.44440000000003</v>
      </c>
      <c r="P123" s="73">
        <v>493.54</v>
      </c>
      <c r="Q123" s="75">
        <v>9.7000786163522007E-2</v>
      </c>
      <c r="R123" s="73">
        <v>1</v>
      </c>
      <c r="S123" s="73">
        <v>2025</v>
      </c>
      <c r="T123" s="73">
        <v>12</v>
      </c>
      <c r="U123" s="73">
        <v>2024</v>
      </c>
      <c r="V123" s="74">
        <v>45730</v>
      </c>
      <c r="W123" s="73" t="s">
        <v>150</v>
      </c>
      <c r="X123" s="73">
        <v>2025</v>
      </c>
      <c r="Y123" t="str">
        <f t="shared" si="6"/>
        <v>México</v>
      </c>
      <c r="Z123" t="str">
        <f t="shared" si="7"/>
        <v>Retail</v>
      </c>
      <c r="AA123" s="1">
        <f t="shared" si="8"/>
        <v>0</v>
      </c>
      <c r="AB123">
        <f t="shared" si="10"/>
        <v>424.44440000000003</v>
      </c>
      <c r="AC123">
        <f t="shared" si="11"/>
        <v>492.355504</v>
      </c>
      <c r="AD123" s="18">
        <f t="shared" si="9"/>
        <v>45552</v>
      </c>
    </row>
    <row r="124" spans="1:30">
      <c r="A124" s="73" t="s">
        <v>176</v>
      </c>
      <c r="B124" s="73">
        <v>128</v>
      </c>
      <c r="C124" s="73">
        <v>1</v>
      </c>
      <c r="D124" s="74">
        <v>45680</v>
      </c>
      <c r="E124" s="74">
        <v>45688</v>
      </c>
      <c r="F124" s="74">
        <v>45696</v>
      </c>
      <c r="G124" s="73" t="s">
        <v>54</v>
      </c>
      <c r="H124" s="73">
        <v>4</v>
      </c>
      <c r="I124" s="73" t="s">
        <v>149</v>
      </c>
      <c r="J124" s="73">
        <v>1389.53</v>
      </c>
      <c r="K124" s="73" t="s">
        <v>131</v>
      </c>
      <c r="L124" s="73">
        <v>1194.9957999999999</v>
      </c>
      <c r="M124" s="73">
        <v>1389.53</v>
      </c>
      <c r="N124" s="73">
        <v>0</v>
      </c>
      <c r="O124" s="73">
        <v>0</v>
      </c>
      <c r="P124" s="73">
        <v>0</v>
      </c>
      <c r="Q124" s="75">
        <v>0</v>
      </c>
      <c r="R124" s="73">
        <v>1</v>
      </c>
      <c r="S124" s="73">
        <v>2025</v>
      </c>
      <c r="T124" s="73">
        <v>1</v>
      </c>
      <c r="U124" s="73">
        <v>2025</v>
      </c>
      <c r="V124" s="74">
        <v>45741</v>
      </c>
      <c r="W124" s="73" t="s">
        <v>150</v>
      </c>
      <c r="X124" s="73">
        <v>2025</v>
      </c>
      <c r="Y124" t="str">
        <f t="shared" si="6"/>
        <v>México</v>
      </c>
      <c r="Z124" t="str">
        <f t="shared" si="7"/>
        <v>Retail</v>
      </c>
      <c r="AA124" s="1">
        <f t="shared" si="8"/>
        <v>0.05</v>
      </c>
      <c r="AB124">
        <f t="shared" si="10"/>
        <v>0</v>
      </c>
      <c r="AC124">
        <f t="shared" si="11"/>
        <v>0</v>
      </c>
      <c r="AD124" s="18">
        <f t="shared" si="9"/>
        <v>45595</v>
      </c>
    </row>
    <row r="125" spans="1:30">
      <c r="A125" s="73" t="s">
        <v>176</v>
      </c>
      <c r="B125" s="73">
        <v>129</v>
      </c>
      <c r="C125" s="73">
        <v>1</v>
      </c>
      <c r="D125" s="74">
        <v>45680</v>
      </c>
      <c r="E125" s="74">
        <v>45735</v>
      </c>
      <c r="F125" s="74">
        <v>45753</v>
      </c>
      <c r="G125" s="73" t="s">
        <v>54</v>
      </c>
      <c r="H125" s="73">
        <v>4</v>
      </c>
      <c r="I125" s="73" t="s">
        <v>149</v>
      </c>
      <c r="J125" s="73">
        <v>166662</v>
      </c>
      <c r="K125" s="73" t="s">
        <v>131</v>
      </c>
      <c r="L125" s="73">
        <v>143329.32</v>
      </c>
      <c r="M125" s="73">
        <v>166662</v>
      </c>
      <c r="N125" s="73">
        <v>0</v>
      </c>
      <c r="O125" s="73">
        <v>0</v>
      </c>
      <c r="P125" s="73">
        <v>0</v>
      </c>
      <c r="Q125" s="75">
        <v>0</v>
      </c>
      <c r="R125" s="73">
        <v>1</v>
      </c>
      <c r="S125" s="73">
        <v>2025</v>
      </c>
      <c r="T125" s="73">
        <v>3</v>
      </c>
      <c r="U125" s="73">
        <v>2025</v>
      </c>
      <c r="V125" s="74">
        <v>45798</v>
      </c>
      <c r="W125" s="73" t="s">
        <v>172</v>
      </c>
      <c r="X125" s="73">
        <v>2025</v>
      </c>
      <c r="Y125" t="str">
        <f t="shared" si="6"/>
        <v>México</v>
      </c>
      <c r="Z125" t="str">
        <f t="shared" si="7"/>
        <v>Retail</v>
      </c>
      <c r="AA125" s="1">
        <f t="shared" si="8"/>
        <v>0.05</v>
      </c>
      <c r="AB125">
        <f t="shared" si="10"/>
        <v>0</v>
      </c>
      <c r="AC125">
        <f t="shared" si="11"/>
        <v>0</v>
      </c>
      <c r="AD125" s="18">
        <f t="shared" si="9"/>
        <v>45595</v>
      </c>
    </row>
    <row r="126" spans="1:30">
      <c r="A126" s="73" t="s">
        <v>176</v>
      </c>
      <c r="B126" s="73">
        <v>130</v>
      </c>
      <c r="C126" s="73">
        <v>1</v>
      </c>
      <c r="D126" s="74">
        <v>45680</v>
      </c>
      <c r="E126" s="74">
        <v>45735</v>
      </c>
      <c r="F126" s="74">
        <v>45754</v>
      </c>
      <c r="G126" s="73" t="s">
        <v>54</v>
      </c>
      <c r="H126" s="73">
        <v>4</v>
      </c>
      <c r="I126" s="73" t="s">
        <v>149</v>
      </c>
      <c r="J126" s="73">
        <v>4389</v>
      </c>
      <c r="K126" s="73" t="s">
        <v>131</v>
      </c>
      <c r="L126" s="73">
        <v>3774.54</v>
      </c>
      <c r="M126" s="73">
        <v>4389</v>
      </c>
      <c r="N126" s="73">
        <v>0</v>
      </c>
      <c r="O126" s="73">
        <v>0</v>
      </c>
      <c r="P126" s="73">
        <v>0</v>
      </c>
      <c r="Q126" s="75">
        <v>0</v>
      </c>
      <c r="R126" s="73">
        <v>1</v>
      </c>
      <c r="S126" s="73">
        <v>2025</v>
      </c>
      <c r="T126" s="73">
        <v>3</v>
      </c>
      <c r="U126" s="73">
        <v>2025</v>
      </c>
      <c r="V126" s="74">
        <v>45799</v>
      </c>
      <c r="W126" s="73" t="s">
        <v>172</v>
      </c>
      <c r="X126" s="73">
        <v>2025</v>
      </c>
      <c r="Y126" t="str">
        <f t="shared" si="6"/>
        <v>México</v>
      </c>
      <c r="Z126" t="str">
        <f t="shared" si="7"/>
        <v>Retail</v>
      </c>
      <c r="AA126" s="1">
        <f t="shared" si="8"/>
        <v>0.05</v>
      </c>
      <c r="AB126">
        <f t="shared" si="10"/>
        <v>0</v>
      </c>
      <c r="AC126">
        <f t="shared" si="11"/>
        <v>0</v>
      </c>
      <c r="AD126" s="18">
        <f t="shared" si="9"/>
        <v>45595</v>
      </c>
    </row>
    <row r="127" spans="1:30">
      <c r="A127" s="73" t="s">
        <v>176</v>
      </c>
      <c r="B127" s="73">
        <v>131</v>
      </c>
      <c r="C127" s="73">
        <v>1</v>
      </c>
      <c r="D127" s="74">
        <v>45685</v>
      </c>
      <c r="E127" s="74">
        <v>45742</v>
      </c>
      <c r="F127" s="74">
        <v>45816</v>
      </c>
      <c r="G127" t="s">
        <v>53</v>
      </c>
      <c r="H127" s="73">
        <v>5</v>
      </c>
      <c r="I127" s="73" t="s">
        <v>182</v>
      </c>
      <c r="J127" s="73">
        <v>11650.31</v>
      </c>
      <c r="K127" s="73" t="s">
        <v>131</v>
      </c>
      <c r="L127" s="73">
        <v>10019.266599999999</v>
      </c>
      <c r="M127" s="73">
        <v>11650.31</v>
      </c>
      <c r="N127" s="73">
        <v>674.12</v>
      </c>
      <c r="O127" s="73">
        <v>579.7432</v>
      </c>
      <c r="P127" s="73">
        <v>674.12</v>
      </c>
      <c r="Q127" s="75">
        <v>5.7862837984568656E-2</v>
      </c>
      <c r="R127" s="73">
        <v>1</v>
      </c>
      <c r="S127" s="73">
        <v>2025</v>
      </c>
      <c r="T127" s="73">
        <v>3</v>
      </c>
      <c r="U127" s="73">
        <v>2025</v>
      </c>
      <c r="V127" s="74">
        <v>45861</v>
      </c>
      <c r="W127" s="73" t="s">
        <v>154</v>
      </c>
      <c r="X127" s="73">
        <v>2025</v>
      </c>
      <c r="Y127" t="str">
        <f t="shared" si="6"/>
        <v>México</v>
      </c>
      <c r="Z127" t="str">
        <f t="shared" si="7"/>
        <v>Retail</v>
      </c>
      <c r="AA127" s="1">
        <f t="shared" si="8"/>
        <v>0.05</v>
      </c>
      <c r="AB127">
        <f t="shared" si="10"/>
        <v>550.75603999999998</v>
      </c>
      <c r="AC127">
        <f t="shared" si="11"/>
        <v>638.87700639999991</v>
      </c>
      <c r="AD127" s="18">
        <f t="shared" si="9"/>
        <v>45719</v>
      </c>
    </row>
    <row r="128" spans="1:30">
      <c r="A128" s="73" t="s">
        <v>176</v>
      </c>
      <c r="B128" s="73">
        <v>132</v>
      </c>
      <c r="C128" s="73">
        <v>1</v>
      </c>
      <c r="D128" s="74">
        <v>45685</v>
      </c>
      <c r="E128" s="74">
        <v>45700</v>
      </c>
      <c r="F128" s="74">
        <v>45706</v>
      </c>
      <c r="G128" s="73" t="s">
        <v>49</v>
      </c>
      <c r="H128" s="73">
        <v>5</v>
      </c>
      <c r="I128" s="73" t="s">
        <v>177</v>
      </c>
      <c r="J128" s="73">
        <v>4428.88</v>
      </c>
      <c r="K128" s="73" t="s">
        <v>131</v>
      </c>
      <c r="L128" s="73">
        <v>3808.8368</v>
      </c>
      <c r="M128" s="73">
        <v>4428.88</v>
      </c>
      <c r="N128" s="73">
        <v>827.2</v>
      </c>
      <c r="O128" s="73">
        <v>711.39200000000005</v>
      </c>
      <c r="P128" s="73">
        <v>827.2</v>
      </c>
      <c r="Q128" s="75">
        <v>0.18677408283809904</v>
      </c>
      <c r="R128" s="73">
        <v>1</v>
      </c>
      <c r="S128" s="73">
        <v>2025</v>
      </c>
      <c r="T128" s="73">
        <v>2</v>
      </c>
      <c r="U128" s="73">
        <v>2025</v>
      </c>
      <c r="V128" s="74">
        <v>45751</v>
      </c>
      <c r="W128" s="73" t="s">
        <v>173</v>
      </c>
      <c r="X128" s="73">
        <v>2025</v>
      </c>
      <c r="Y128" t="str">
        <f t="shared" si="6"/>
        <v>México</v>
      </c>
      <c r="Z128" t="str">
        <f t="shared" si="7"/>
        <v>Retail</v>
      </c>
      <c r="AA128" s="1">
        <f t="shared" si="8"/>
        <v>0</v>
      </c>
      <c r="AB128">
        <f t="shared" si="10"/>
        <v>711.39200000000005</v>
      </c>
      <c r="AC128">
        <f t="shared" si="11"/>
        <v>825.21472000000006</v>
      </c>
      <c r="AD128" s="18">
        <f t="shared" si="9"/>
        <v>45552</v>
      </c>
    </row>
    <row r="129" spans="1:30">
      <c r="A129" s="73" t="s">
        <v>176</v>
      </c>
      <c r="B129" s="73">
        <v>133</v>
      </c>
      <c r="C129" s="73">
        <v>1</v>
      </c>
      <c r="D129" s="74">
        <v>45685</v>
      </c>
      <c r="E129" s="74">
        <v>45675</v>
      </c>
      <c r="F129" s="74">
        <v>45679</v>
      </c>
      <c r="G129" s="73" t="s">
        <v>51</v>
      </c>
      <c r="H129" s="73">
        <v>5</v>
      </c>
      <c r="I129" s="73" t="s">
        <v>183</v>
      </c>
      <c r="J129" s="73">
        <v>8756.25</v>
      </c>
      <c r="K129" s="73" t="s">
        <v>131</v>
      </c>
      <c r="L129" s="73">
        <v>7530.375</v>
      </c>
      <c r="M129" s="73">
        <v>8756.25</v>
      </c>
      <c r="N129" s="73">
        <v>765</v>
      </c>
      <c r="O129" s="73">
        <v>657.9</v>
      </c>
      <c r="P129" s="73">
        <v>765</v>
      </c>
      <c r="Q129" s="75">
        <v>8.7366167023554597E-2</v>
      </c>
      <c r="R129" s="73">
        <v>1</v>
      </c>
      <c r="S129" s="73">
        <v>2025</v>
      </c>
      <c r="T129" s="73">
        <v>1</v>
      </c>
      <c r="U129" s="73">
        <v>2025</v>
      </c>
      <c r="V129" s="74">
        <v>45724</v>
      </c>
      <c r="W129" s="73" t="s">
        <v>150</v>
      </c>
      <c r="X129" s="73">
        <v>2025</v>
      </c>
      <c r="Y129" t="str">
        <f t="shared" si="6"/>
        <v>México</v>
      </c>
      <c r="Z129" t="str">
        <f t="shared" si="7"/>
        <v>Retail</v>
      </c>
      <c r="AA129" s="1">
        <f t="shared" si="8"/>
        <v>0</v>
      </c>
      <c r="AB129">
        <f t="shared" si="10"/>
        <v>657.9</v>
      </c>
      <c r="AC129">
        <f t="shared" si="11"/>
        <v>763.16399999999987</v>
      </c>
      <c r="AD129" s="18">
        <f t="shared" si="9"/>
        <v>45552</v>
      </c>
    </row>
    <row r="130" spans="1:30">
      <c r="A130" s="73" t="s">
        <v>176</v>
      </c>
      <c r="B130" s="73">
        <v>134</v>
      </c>
      <c r="C130" s="73">
        <v>1</v>
      </c>
      <c r="D130" s="74">
        <v>45686</v>
      </c>
      <c r="E130" s="74">
        <v>45792</v>
      </c>
      <c r="F130" s="74">
        <v>45803</v>
      </c>
      <c r="G130" s="73" t="s">
        <v>53</v>
      </c>
      <c r="H130" s="73">
        <v>5</v>
      </c>
      <c r="I130" s="73" t="s">
        <v>182</v>
      </c>
      <c r="J130" s="73">
        <v>31868.5</v>
      </c>
      <c r="K130" s="73" t="s">
        <v>131</v>
      </c>
      <c r="L130" s="73">
        <v>27406.91</v>
      </c>
      <c r="M130" s="73">
        <v>31868.5</v>
      </c>
      <c r="N130" s="73">
        <v>4484.9799999999996</v>
      </c>
      <c r="O130" s="73">
        <v>3857.0827999999997</v>
      </c>
      <c r="P130" s="73">
        <v>4484.9799999999996</v>
      </c>
      <c r="Q130" s="75">
        <v>0.14073395359053609</v>
      </c>
      <c r="R130" s="73">
        <v>1</v>
      </c>
      <c r="S130" s="73">
        <v>2025</v>
      </c>
      <c r="T130" s="73">
        <v>5</v>
      </c>
      <c r="U130" s="73">
        <v>2025</v>
      </c>
      <c r="V130" s="74">
        <v>45848</v>
      </c>
      <c r="W130" s="73" t="s">
        <v>154</v>
      </c>
      <c r="X130" s="73">
        <v>2025</v>
      </c>
      <c r="Y130" t="str">
        <f t="shared" ref="Y130:Y193" si="12">_xlfn.XLOOKUP(G130,AI:AI,AL:AL,"0")</f>
        <v>México</v>
      </c>
      <c r="Z130" t="str">
        <f t="shared" ref="Z130:Z193" si="13">_xlfn.XLOOKUP(G130,AI:AI,AJ:AJ,"0")</f>
        <v>Retail</v>
      </c>
      <c r="AA130" s="1">
        <f t="shared" ref="AA130:AA193" si="14">_xlfn.XLOOKUP(G130,AI:AI,AK:AK,"0")</f>
        <v>0.05</v>
      </c>
      <c r="AB130">
        <f t="shared" si="10"/>
        <v>3664.2286599999998</v>
      </c>
      <c r="AC130">
        <f t="shared" si="11"/>
        <v>4250.5052455999994</v>
      </c>
      <c r="AD130" s="18">
        <f t="shared" ref="AD130:AD193" si="15">_xlfn.XLOOKUP(G130,AI:AI,AM:AM,"0")</f>
        <v>45719</v>
      </c>
    </row>
    <row r="131" spans="1:30">
      <c r="A131" s="73" t="s">
        <v>176</v>
      </c>
      <c r="B131" s="73">
        <v>135</v>
      </c>
      <c r="C131" s="73">
        <v>1</v>
      </c>
      <c r="D131" s="74">
        <v>45687</v>
      </c>
      <c r="E131" s="74">
        <v>45779</v>
      </c>
      <c r="F131" s="74">
        <v>45790</v>
      </c>
      <c r="G131" s="73" t="s">
        <v>43</v>
      </c>
      <c r="H131" s="73">
        <v>5</v>
      </c>
      <c r="I131" s="73"/>
      <c r="J131" s="73">
        <v>97396</v>
      </c>
      <c r="K131" s="73" t="s">
        <v>131</v>
      </c>
      <c r="L131" s="73">
        <v>83760.56</v>
      </c>
      <c r="M131" s="73">
        <v>97396</v>
      </c>
      <c r="N131" s="73">
        <v>10209.200000000001</v>
      </c>
      <c r="O131" s="73">
        <v>8779.9120000000003</v>
      </c>
      <c r="P131" s="73">
        <v>10209.200000000001</v>
      </c>
      <c r="Q131" s="75">
        <v>0.10482155324653991</v>
      </c>
      <c r="R131" s="73">
        <v>1</v>
      </c>
      <c r="S131" s="73">
        <v>2025</v>
      </c>
      <c r="T131" s="73">
        <v>5</v>
      </c>
      <c r="U131" s="73">
        <v>2025</v>
      </c>
      <c r="V131" s="74">
        <v>45835</v>
      </c>
      <c r="W131" s="73" t="s">
        <v>152</v>
      </c>
      <c r="X131" s="73">
        <v>2025</v>
      </c>
      <c r="Y131" t="str">
        <f t="shared" si="12"/>
        <v>Madrid</v>
      </c>
      <c r="Z131" t="str">
        <f t="shared" si="13"/>
        <v>IC</v>
      </c>
      <c r="AA131" s="1">
        <f t="shared" si="14"/>
        <v>0.5</v>
      </c>
      <c r="AB131">
        <f t="shared" ref="AB131:AB194" si="16">O131-O131*AA131</f>
        <v>4389.9560000000001</v>
      </c>
      <c r="AC131">
        <f t="shared" ref="AC131:AC194" si="17">AB131*1.16</f>
        <v>5092.3489599999994</v>
      </c>
      <c r="AD131" s="18">
        <f t="shared" si="15"/>
        <v>45624</v>
      </c>
    </row>
    <row r="132" spans="1:30">
      <c r="A132" s="73" t="s">
        <v>176</v>
      </c>
      <c r="B132" s="73">
        <v>136</v>
      </c>
      <c r="C132" s="73">
        <v>1</v>
      </c>
      <c r="D132" s="74">
        <v>45687</v>
      </c>
      <c r="E132" s="74">
        <v>45757</v>
      </c>
      <c r="F132" s="74">
        <v>45769</v>
      </c>
      <c r="G132" s="73" t="s">
        <v>53</v>
      </c>
      <c r="H132" s="73">
        <v>5</v>
      </c>
      <c r="I132" s="73" t="s">
        <v>182</v>
      </c>
      <c r="J132" s="73">
        <v>216317.35</v>
      </c>
      <c r="K132" s="73" t="s">
        <v>131</v>
      </c>
      <c r="L132" s="73">
        <v>186032.921</v>
      </c>
      <c r="M132" s="73">
        <v>216317.35</v>
      </c>
      <c r="N132" s="73">
        <v>8889.11</v>
      </c>
      <c r="O132" s="73">
        <v>7644.6346000000003</v>
      </c>
      <c r="P132" s="73">
        <v>8889.11</v>
      </c>
      <c r="Q132" s="75">
        <v>4.1092912796869968E-2</v>
      </c>
      <c r="R132" s="73">
        <v>1</v>
      </c>
      <c r="S132" s="73">
        <v>2025</v>
      </c>
      <c r="T132" s="73">
        <v>4</v>
      </c>
      <c r="U132" s="73">
        <v>2025</v>
      </c>
      <c r="V132" s="74">
        <v>45814</v>
      </c>
      <c r="W132" s="73" t="s">
        <v>152</v>
      </c>
      <c r="X132" s="73">
        <v>2025</v>
      </c>
      <c r="Y132" t="str">
        <f t="shared" si="12"/>
        <v>México</v>
      </c>
      <c r="Z132" t="str">
        <f t="shared" si="13"/>
        <v>Retail</v>
      </c>
      <c r="AA132" s="1">
        <f t="shared" si="14"/>
        <v>0.05</v>
      </c>
      <c r="AB132">
        <f t="shared" si="16"/>
        <v>7262.4028699999999</v>
      </c>
      <c r="AC132">
        <f t="shared" si="17"/>
        <v>8424.3873291999989</v>
      </c>
      <c r="AD132" s="18">
        <f t="shared" si="15"/>
        <v>45719</v>
      </c>
    </row>
    <row r="133" spans="1:30">
      <c r="A133" s="73" t="s">
        <v>176</v>
      </c>
      <c r="B133" s="73">
        <v>137</v>
      </c>
      <c r="C133" s="73">
        <v>1</v>
      </c>
      <c r="D133" s="74">
        <v>45687</v>
      </c>
      <c r="E133" s="74">
        <v>45702</v>
      </c>
      <c r="F133" s="74">
        <v>45718</v>
      </c>
      <c r="G133" s="73" t="s">
        <v>49</v>
      </c>
      <c r="H133" s="73">
        <v>5</v>
      </c>
      <c r="I133" s="73" t="s">
        <v>177</v>
      </c>
      <c r="J133" s="73">
        <v>44604.11</v>
      </c>
      <c r="K133" s="73" t="s">
        <v>131</v>
      </c>
      <c r="L133" s="73">
        <v>38359.534599999999</v>
      </c>
      <c r="M133" s="73">
        <v>44604.11</v>
      </c>
      <c r="N133" s="73">
        <v>11801.86</v>
      </c>
      <c r="O133" s="73">
        <v>10149.5996</v>
      </c>
      <c r="P133" s="73">
        <v>11801.86</v>
      </c>
      <c r="Q133" s="75">
        <v>0.26459131232525435</v>
      </c>
      <c r="R133" s="73">
        <v>1</v>
      </c>
      <c r="S133" s="73">
        <v>2025</v>
      </c>
      <c r="T133" s="73">
        <v>2</v>
      </c>
      <c r="U133" s="73">
        <v>2025</v>
      </c>
      <c r="V133" s="74">
        <v>45763</v>
      </c>
      <c r="W133" s="73" t="s">
        <v>173</v>
      </c>
      <c r="X133" s="73">
        <v>2025</v>
      </c>
      <c r="Y133" t="str">
        <f t="shared" si="12"/>
        <v>México</v>
      </c>
      <c r="Z133" t="str">
        <f t="shared" si="13"/>
        <v>Retail</v>
      </c>
      <c r="AA133" s="1">
        <f t="shared" si="14"/>
        <v>0</v>
      </c>
      <c r="AB133">
        <f t="shared" si="16"/>
        <v>10149.5996</v>
      </c>
      <c r="AC133">
        <f t="shared" si="17"/>
        <v>11773.535535999999</v>
      </c>
      <c r="AD133" s="18">
        <f t="shared" si="15"/>
        <v>45552</v>
      </c>
    </row>
    <row r="134" spans="1:30">
      <c r="A134" s="73" t="s">
        <v>176</v>
      </c>
      <c r="B134" s="73">
        <v>138</v>
      </c>
      <c r="C134" s="73">
        <v>1</v>
      </c>
      <c r="D134" s="74">
        <v>45687</v>
      </c>
      <c r="E134" s="74">
        <v>45975</v>
      </c>
      <c r="F134" s="74">
        <v>45978</v>
      </c>
      <c r="G134" s="73" t="s">
        <v>51</v>
      </c>
      <c r="H134" s="73">
        <v>5</v>
      </c>
      <c r="I134" s="73" t="s">
        <v>184</v>
      </c>
      <c r="J134" s="73">
        <v>132324.54</v>
      </c>
      <c r="K134" s="73" t="s">
        <v>178</v>
      </c>
      <c r="L134" s="73">
        <v>6351.5779200000006</v>
      </c>
      <c r="M134" s="73">
        <v>7410.1742400000003</v>
      </c>
      <c r="N134" s="73">
        <v>31885.14</v>
      </c>
      <c r="O134" s="73">
        <v>1530.4867200000001</v>
      </c>
      <c r="P134" s="73">
        <v>1785.5678399999999</v>
      </c>
      <c r="Q134" s="75">
        <v>0.2409616538247554</v>
      </c>
      <c r="R134" s="73">
        <v>1</v>
      </c>
      <c r="S134" s="73">
        <v>2025</v>
      </c>
      <c r="T134" s="73">
        <v>11</v>
      </c>
      <c r="U134" s="73">
        <v>2025</v>
      </c>
      <c r="V134" s="74">
        <v>46023</v>
      </c>
      <c r="W134" s="73" t="s">
        <v>157</v>
      </c>
      <c r="X134" s="73">
        <v>2026</v>
      </c>
      <c r="Y134" t="str">
        <f t="shared" si="12"/>
        <v>México</v>
      </c>
      <c r="Z134" t="str">
        <f t="shared" si="13"/>
        <v>Retail</v>
      </c>
      <c r="AA134" s="1">
        <f t="shared" si="14"/>
        <v>0</v>
      </c>
      <c r="AB134">
        <f t="shared" si="16"/>
        <v>1530.4867200000001</v>
      </c>
      <c r="AC134">
        <f t="shared" si="17"/>
        <v>1775.3645951999999</v>
      </c>
      <c r="AD134" s="18">
        <f t="shared" si="15"/>
        <v>45552</v>
      </c>
    </row>
    <row r="135" spans="1:30">
      <c r="A135" s="73" t="s">
        <v>176</v>
      </c>
      <c r="B135" s="73">
        <v>139</v>
      </c>
      <c r="C135" s="73">
        <v>1</v>
      </c>
      <c r="D135" s="74">
        <v>45687</v>
      </c>
      <c r="E135" s="74">
        <v>45704</v>
      </c>
      <c r="F135" s="74">
        <v>45705</v>
      </c>
      <c r="G135" s="73" t="s">
        <v>51</v>
      </c>
      <c r="H135" s="73">
        <v>5</v>
      </c>
      <c r="I135" s="73" t="s">
        <v>183</v>
      </c>
      <c r="J135" s="73">
        <v>2232</v>
      </c>
      <c r="K135" s="73" t="s">
        <v>131</v>
      </c>
      <c r="L135" s="73">
        <v>1919.52</v>
      </c>
      <c r="M135" s="73">
        <v>2232</v>
      </c>
      <c r="N135" s="73">
        <v>190</v>
      </c>
      <c r="O135" s="73">
        <v>163.4</v>
      </c>
      <c r="P135" s="73">
        <v>190</v>
      </c>
      <c r="Q135" s="75">
        <v>8.5125448028673834E-2</v>
      </c>
      <c r="R135" s="73">
        <v>1</v>
      </c>
      <c r="S135" s="73">
        <v>2025</v>
      </c>
      <c r="T135" s="73">
        <v>2</v>
      </c>
      <c r="U135" s="73">
        <v>2025</v>
      </c>
      <c r="V135" s="74">
        <v>45750</v>
      </c>
      <c r="W135" s="73" t="s">
        <v>173</v>
      </c>
      <c r="X135" s="73">
        <v>2025</v>
      </c>
      <c r="Y135" t="str">
        <f t="shared" si="12"/>
        <v>México</v>
      </c>
      <c r="Z135" t="str">
        <f t="shared" si="13"/>
        <v>Retail</v>
      </c>
      <c r="AA135" s="1">
        <f t="shared" si="14"/>
        <v>0</v>
      </c>
      <c r="AB135">
        <f t="shared" si="16"/>
        <v>163.4</v>
      </c>
      <c r="AC135">
        <f t="shared" si="17"/>
        <v>189.54399999999998</v>
      </c>
      <c r="AD135" s="18">
        <f t="shared" si="15"/>
        <v>45552</v>
      </c>
    </row>
    <row r="136" spans="1:30">
      <c r="A136" s="73" t="s">
        <v>176</v>
      </c>
      <c r="B136" s="73">
        <v>140</v>
      </c>
      <c r="C136" s="73">
        <v>1</v>
      </c>
      <c r="D136" s="74">
        <v>45688</v>
      </c>
      <c r="E136" s="74">
        <v>45650</v>
      </c>
      <c r="F136" s="74">
        <v>45654</v>
      </c>
      <c r="G136" s="73" t="s">
        <v>49</v>
      </c>
      <c r="H136" s="73">
        <v>5</v>
      </c>
      <c r="I136" s="73" t="s">
        <v>177</v>
      </c>
      <c r="J136" s="73">
        <v>23910.84</v>
      </c>
      <c r="K136" s="73" t="s">
        <v>131</v>
      </c>
      <c r="L136" s="73">
        <v>20563.322400000001</v>
      </c>
      <c r="M136" s="73">
        <v>23910.84</v>
      </c>
      <c r="N136" s="73">
        <v>2173.6799999999998</v>
      </c>
      <c r="O136" s="73">
        <v>1869.3647999999998</v>
      </c>
      <c r="P136" s="73">
        <v>2173.6799999999998</v>
      </c>
      <c r="Q136" s="75">
        <v>9.0907722187928142E-2</v>
      </c>
      <c r="R136" s="73">
        <v>1</v>
      </c>
      <c r="S136" s="73">
        <v>2025</v>
      </c>
      <c r="T136" s="73">
        <v>12</v>
      </c>
      <c r="U136" s="73">
        <v>2024</v>
      </c>
      <c r="V136" s="74">
        <v>45699</v>
      </c>
      <c r="W136" s="73" t="s">
        <v>164</v>
      </c>
      <c r="X136" s="73">
        <v>2025</v>
      </c>
      <c r="Y136" t="str">
        <f t="shared" si="12"/>
        <v>México</v>
      </c>
      <c r="Z136" t="str">
        <f t="shared" si="13"/>
        <v>Retail</v>
      </c>
      <c r="AA136" s="1">
        <f t="shared" si="14"/>
        <v>0</v>
      </c>
      <c r="AB136">
        <f t="shared" si="16"/>
        <v>1869.3647999999998</v>
      </c>
      <c r="AC136">
        <f t="shared" si="17"/>
        <v>2168.4631679999998</v>
      </c>
      <c r="AD136" s="18">
        <f t="shared" si="15"/>
        <v>45552</v>
      </c>
    </row>
    <row r="137" spans="1:30">
      <c r="A137" s="73" t="s">
        <v>176</v>
      </c>
      <c r="B137" s="73">
        <v>141</v>
      </c>
      <c r="C137" s="73">
        <v>1</v>
      </c>
      <c r="D137" s="74">
        <v>45688</v>
      </c>
      <c r="E137" s="74">
        <v>45689</v>
      </c>
      <c r="F137" s="74">
        <v>45696</v>
      </c>
      <c r="G137" s="73" t="s">
        <v>54</v>
      </c>
      <c r="H137" s="73">
        <v>5</v>
      </c>
      <c r="I137" s="73" t="s">
        <v>149</v>
      </c>
      <c r="J137" s="73">
        <v>3158.37</v>
      </c>
      <c r="K137" s="73" t="s">
        <v>151</v>
      </c>
      <c r="L137" s="73">
        <v>3158.37</v>
      </c>
      <c r="M137" s="73">
        <v>3663.7091999999998</v>
      </c>
      <c r="N137" s="73">
        <v>197.17</v>
      </c>
      <c r="O137" s="73">
        <v>197.17</v>
      </c>
      <c r="P137" s="73">
        <v>228.71719999999996</v>
      </c>
      <c r="Q137" s="75">
        <v>6.2427771287087958E-2</v>
      </c>
      <c r="R137" s="73">
        <v>1</v>
      </c>
      <c r="S137" s="73">
        <v>2025</v>
      </c>
      <c r="T137" s="73">
        <v>2</v>
      </c>
      <c r="U137" s="73">
        <v>2025</v>
      </c>
      <c r="V137" s="74">
        <v>45741</v>
      </c>
      <c r="W137" s="73" t="s">
        <v>150</v>
      </c>
      <c r="X137" s="73">
        <v>2025</v>
      </c>
      <c r="Y137" t="str">
        <f t="shared" si="12"/>
        <v>México</v>
      </c>
      <c r="Z137" t="str">
        <f t="shared" si="13"/>
        <v>Retail</v>
      </c>
      <c r="AA137" s="1">
        <f t="shared" si="14"/>
        <v>0.05</v>
      </c>
      <c r="AB137">
        <f t="shared" si="16"/>
        <v>187.3115</v>
      </c>
      <c r="AC137">
        <f t="shared" si="17"/>
        <v>217.28133999999997</v>
      </c>
      <c r="AD137" s="18">
        <f t="shared" si="15"/>
        <v>45595</v>
      </c>
    </row>
    <row r="138" spans="1:30">
      <c r="A138" s="73" t="s">
        <v>176</v>
      </c>
      <c r="B138" s="73">
        <v>142</v>
      </c>
      <c r="C138" s="73">
        <v>0</v>
      </c>
      <c r="D138" s="74">
        <v>45689</v>
      </c>
      <c r="E138" s="74">
        <v>45781</v>
      </c>
      <c r="F138" s="74">
        <v>45798</v>
      </c>
      <c r="G138" s="73" t="s">
        <v>62</v>
      </c>
      <c r="H138" s="73">
        <v>5</v>
      </c>
      <c r="I138" s="73"/>
      <c r="J138" s="73">
        <v>2425</v>
      </c>
      <c r="K138" s="73" t="s">
        <v>131</v>
      </c>
      <c r="L138" s="73">
        <v>2085.5</v>
      </c>
      <c r="M138" s="73">
        <v>2425</v>
      </c>
      <c r="N138" s="73">
        <v>35</v>
      </c>
      <c r="O138" s="73">
        <v>30.099999999999998</v>
      </c>
      <c r="P138" s="73">
        <v>35</v>
      </c>
      <c r="Q138" s="75">
        <v>1.4432989690721649E-2</v>
      </c>
      <c r="R138" s="73">
        <v>2</v>
      </c>
      <c r="S138" s="73">
        <v>2025</v>
      </c>
      <c r="T138" s="73">
        <v>5</v>
      </c>
      <c r="U138" s="73">
        <v>2025</v>
      </c>
      <c r="V138" s="74">
        <v>45843</v>
      </c>
      <c r="W138" s="73" t="s">
        <v>154</v>
      </c>
      <c r="X138" s="73">
        <v>2025</v>
      </c>
      <c r="Y138" t="str">
        <f t="shared" si="12"/>
        <v>México</v>
      </c>
      <c r="Z138" t="str">
        <f t="shared" si="13"/>
        <v>Retail</v>
      </c>
      <c r="AA138" s="1">
        <f t="shared" si="14"/>
        <v>0</v>
      </c>
      <c r="AB138">
        <f t="shared" si="16"/>
        <v>30.099999999999998</v>
      </c>
      <c r="AC138">
        <f t="shared" si="17"/>
        <v>34.915999999999997</v>
      </c>
      <c r="AD138" s="18">
        <f t="shared" si="15"/>
        <v>45536</v>
      </c>
    </row>
    <row r="139" spans="1:30">
      <c r="A139" s="73" t="s">
        <v>176</v>
      </c>
      <c r="B139" s="73">
        <v>143</v>
      </c>
      <c r="C139" s="73">
        <v>1</v>
      </c>
      <c r="D139" s="74">
        <v>45692</v>
      </c>
      <c r="E139" s="74">
        <v>45683</v>
      </c>
      <c r="F139" s="74">
        <v>45685</v>
      </c>
      <c r="G139" s="73" t="s">
        <v>49</v>
      </c>
      <c r="H139" s="73">
        <v>6</v>
      </c>
      <c r="I139" s="73" t="s">
        <v>177</v>
      </c>
      <c r="J139" s="73">
        <v>4874.42</v>
      </c>
      <c r="K139" s="73" t="s">
        <v>151</v>
      </c>
      <c r="L139" s="73">
        <v>4874.42</v>
      </c>
      <c r="M139" s="73">
        <v>5654.3271999999997</v>
      </c>
      <c r="N139" s="73">
        <v>416.06</v>
      </c>
      <c r="O139" s="73">
        <v>416.06</v>
      </c>
      <c r="P139" s="73">
        <v>482.62959999999998</v>
      </c>
      <c r="Q139" s="75">
        <v>8.5355796176775897E-2</v>
      </c>
      <c r="R139" s="73">
        <v>2</v>
      </c>
      <c r="S139" s="73">
        <v>2025</v>
      </c>
      <c r="T139" s="73">
        <v>1</v>
      </c>
      <c r="U139" s="73">
        <v>2025</v>
      </c>
      <c r="V139" s="74">
        <v>45730</v>
      </c>
      <c r="W139" s="73" t="s">
        <v>150</v>
      </c>
      <c r="X139" s="73">
        <v>2025</v>
      </c>
      <c r="Y139" t="str">
        <f t="shared" si="12"/>
        <v>México</v>
      </c>
      <c r="Z139" t="str">
        <f t="shared" si="13"/>
        <v>Retail</v>
      </c>
      <c r="AA139" s="1">
        <f t="shared" si="14"/>
        <v>0</v>
      </c>
      <c r="AB139">
        <f t="shared" si="16"/>
        <v>416.06</v>
      </c>
      <c r="AC139">
        <f t="shared" si="17"/>
        <v>482.62959999999998</v>
      </c>
      <c r="AD139" s="18">
        <f t="shared" si="15"/>
        <v>45552</v>
      </c>
    </row>
    <row r="140" spans="1:30">
      <c r="A140" s="73" t="s">
        <v>176</v>
      </c>
      <c r="B140" s="73">
        <v>144</v>
      </c>
      <c r="C140" s="73">
        <v>1</v>
      </c>
      <c r="D140" s="74">
        <v>45692</v>
      </c>
      <c r="E140" s="74">
        <v>45654</v>
      </c>
      <c r="F140" s="74">
        <v>45654</v>
      </c>
      <c r="G140" s="73" t="s">
        <v>49</v>
      </c>
      <c r="H140" s="73">
        <v>6</v>
      </c>
      <c r="I140" s="73" t="s">
        <v>177</v>
      </c>
      <c r="J140" s="73">
        <v>3993.6</v>
      </c>
      <c r="K140" s="73" t="s">
        <v>131</v>
      </c>
      <c r="L140" s="73">
        <v>3434.4960000000001</v>
      </c>
      <c r="M140" s="73">
        <v>3993.6</v>
      </c>
      <c r="N140" s="73">
        <v>360.96</v>
      </c>
      <c r="O140" s="73">
        <v>310.42559999999997</v>
      </c>
      <c r="P140" s="73">
        <v>360.96</v>
      </c>
      <c r="Q140" s="75">
        <v>9.0384615384615369E-2</v>
      </c>
      <c r="R140" s="73">
        <v>2</v>
      </c>
      <c r="S140" s="73">
        <v>2025</v>
      </c>
      <c r="T140" s="73">
        <v>12</v>
      </c>
      <c r="U140" s="73">
        <v>2024</v>
      </c>
      <c r="V140" s="74">
        <v>45699</v>
      </c>
      <c r="W140" s="73" t="s">
        <v>164</v>
      </c>
      <c r="X140" s="73">
        <v>2025</v>
      </c>
      <c r="Y140" t="str">
        <f t="shared" si="12"/>
        <v>México</v>
      </c>
      <c r="Z140" t="str">
        <f t="shared" si="13"/>
        <v>Retail</v>
      </c>
      <c r="AA140" s="1">
        <f t="shared" si="14"/>
        <v>0</v>
      </c>
      <c r="AB140">
        <f t="shared" si="16"/>
        <v>310.42559999999997</v>
      </c>
      <c r="AC140">
        <f t="shared" si="17"/>
        <v>360.09369599999997</v>
      </c>
      <c r="AD140" s="18">
        <f t="shared" si="15"/>
        <v>45552</v>
      </c>
    </row>
    <row r="141" spans="1:30">
      <c r="A141" s="73" t="s">
        <v>176</v>
      </c>
      <c r="B141" s="73">
        <v>145</v>
      </c>
      <c r="C141" s="73">
        <v>1</v>
      </c>
      <c r="D141" s="74">
        <v>45692</v>
      </c>
      <c r="E141" s="74">
        <v>45636</v>
      </c>
      <c r="F141" s="74">
        <v>45636</v>
      </c>
      <c r="G141" s="73" t="s">
        <v>49</v>
      </c>
      <c r="H141" s="73">
        <v>6</v>
      </c>
      <c r="I141" s="73" t="s">
        <v>177</v>
      </c>
      <c r="J141" s="73">
        <v>4101.6000000000004</v>
      </c>
      <c r="K141" s="73" t="s">
        <v>151</v>
      </c>
      <c r="L141" s="73">
        <v>4101.6000000000004</v>
      </c>
      <c r="M141" s="73">
        <v>4757.8559999999998</v>
      </c>
      <c r="N141" s="73">
        <v>379.11</v>
      </c>
      <c r="O141" s="73">
        <v>379.11</v>
      </c>
      <c r="P141" s="73">
        <v>439.76759999999996</v>
      </c>
      <c r="Q141" s="75">
        <v>9.2429783499122287E-2</v>
      </c>
      <c r="R141" s="73">
        <v>2</v>
      </c>
      <c r="S141" s="73">
        <v>2025</v>
      </c>
      <c r="T141" s="73">
        <v>12</v>
      </c>
      <c r="U141" s="73">
        <v>2024</v>
      </c>
      <c r="V141" s="74">
        <v>45681</v>
      </c>
      <c r="W141" s="73" t="s">
        <v>157</v>
      </c>
      <c r="X141" s="73">
        <v>2025</v>
      </c>
      <c r="Y141" t="str">
        <f t="shared" si="12"/>
        <v>México</v>
      </c>
      <c r="Z141" t="str">
        <f t="shared" si="13"/>
        <v>Retail</v>
      </c>
      <c r="AA141" s="1">
        <f t="shared" si="14"/>
        <v>0</v>
      </c>
      <c r="AB141">
        <f t="shared" si="16"/>
        <v>379.11</v>
      </c>
      <c r="AC141">
        <f t="shared" si="17"/>
        <v>439.76759999999996</v>
      </c>
      <c r="AD141" s="18">
        <f t="shared" si="15"/>
        <v>45552</v>
      </c>
    </row>
    <row r="142" spans="1:30">
      <c r="A142" s="73" t="s">
        <v>176</v>
      </c>
      <c r="B142" s="73">
        <v>146</v>
      </c>
      <c r="C142" s="73">
        <v>1</v>
      </c>
      <c r="D142" s="74">
        <v>45693</v>
      </c>
      <c r="E142" s="74">
        <v>45685</v>
      </c>
      <c r="F142" s="74">
        <v>45689</v>
      </c>
      <c r="G142" s="73" t="s">
        <v>34</v>
      </c>
      <c r="H142" s="73">
        <v>6</v>
      </c>
      <c r="I142" s="73"/>
      <c r="J142" s="73">
        <v>10682.93</v>
      </c>
      <c r="K142" s="73" t="s">
        <v>131</v>
      </c>
      <c r="L142" s="73">
        <v>9187.3197999999993</v>
      </c>
      <c r="M142" s="73">
        <v>10682.93</v>
      </c>
      <c r="N142" s="73">
        <v>1066.69</v>
      </c>
      <c r="O142" s="73">
        <v>917.35340000000008</v>
      </c>
      <c r="P142" s="73">
        <v>1066.69</v>
      </c>
      <c r="Q142" s="75">
        <v>9.9849947533120612E-2</v>
      </c>
      <c r="R142" s="73">
        <v>2</v>
      </c>
      <c r="S142" s="73">
        <v>2025</v>
      </c>
      <c r="T142" s="73">
        <v>1</v>
      </c>
      <c r="U142" s="73">
        <v>2025</v>
      </c>
      <c r="V142" s="74">
        <v>45734</v>
      </c>
      <c r="W142" s="73" t="s">
        <v>150</v>
      </c>
      <c r="X142" s="73">
        <v>2025</v>
      </c>
      <c r="Y142" t="str">
        <f t="shared" si="12"/>
        <v>México</v>
      </c>
      <c r="Z142" t="str">
        <f t="shared" si="13"/>
        <v>IC</v>
      </c>
      <c r="AA142" s="1">
        <f t="shared" si="14"/>
        <v>0.5</v>
      </c>
      <c r="AB142">
        <f t="shared" si="16"/>
        <v>458.67670000000004</v>
      </c>
      <c r="AC142">
        <f t="shared" si="17"/>
        <v>532.06497200000001</v>
      </c>
      <c r="AD142" s="18">
        <f t="shared" si="15"/>
        <v>45536</v>
      </c>
    </row>
    <row r="143" spans="1:30">
      <c r="A143" s="73" t="s">
        <v>176</v>
      </c>
      <c r="B143" s="73">
        <v>147</v>
      </c>
      <c r="C143" s="73">
        <v>1</v>
      </c>
      <c r="D143" s="74">
        <v>45693</v>
      </c>
      <c r="E143" s="74">
        <v>45685</v>
      </c>
      <c r="F143" s="74">
        <v>45689</v>
      </c>
      <c r="G143" s="73" t="s">
        <v>34</v>
      </c>
      <c r="H143" s="73">
        <v>6</v>
      </c>
      <c r="I143" s="73"/>
      <c r="J143" s="73">
        <v>10540</v>
      </c>
      <c r="K143" s="73" t="s">
        <v>131</v>
      </c>
      <c r="L143" s="73">
        <v>9064.4</v>
      </c>
      <c r="M143" s="73">
        <v>10540</v>
      </c>
      <c r="N143" s="73">
        <v>923.76</v>
      </c>
      <c r="O143" s="73">
        <v>794.43359999999996</v>
      </c>
      <c r="P143" s="73">
        <v>923.76</v>
      </c>
      <c r="Q143" s="75">
        <v>8.7643263757115744E-2</v>
      </c>
      <c r="R143" s="73">
        <v>2</v>
      </c>
      <c r="S143" s="73">
        <v>2025</v>
      </c>
      <c r="T143" s="73">
        <v>1</v>
      </c>
      <c r="U143" s="73">
        <v>2025</v>
      </c>
      <c r="V143" s="74">
        <v>45734</v>
      </c>
      <c r="W143" s="73" t="s">
        <v>150</v>
      </c>
      <c r="X143" s="73">
        <v>2025</v>
      </c>
      <c r="Y143" t="str">
        <f t="shared" si="12"/>
        <v>México</v>
      </c>
      <c r="Z143" t="str">
        <f t="shared" si="13"/>
        <v>IC</v>
      </c>
      <c r="AA143" s="1">
        <f t="shared" si="14"/>
        <v>0.5</v>
      </c>
      <c r="AB143">
        <f t="shared" si="16"/>
        <v>397.21679999999998</v>
      </c>
      <c r="AC143">
        <f t="shared" si="17"/>
        <v>460.77148799999992</v>
      </c>
      <c r="AD143" s="18">
        <f t="shared" si="15"/>
        <v>45536</v>
      </c>
    </row>
    <row r="144" spans="1:30">
      <c r="A144" s="73" t="s">
        <v>176</v>
      </c>
      <c r="B144" s="73">
        <v>148</v>
      </c>
      <c r="C144" s="73">
        <v>1</v>
      </c>
      <c r="D144" s="74">
        <v>45693</v>
      </c>
      <c r="E144" s="74">
        <v>45685</v>
      </c>
      <c r="F144" s="74">
        <v>45689</v>
      </c>
      <c r="G144" s="73" t="s">
        <v>34</v>
      </c>
      <c r="H144" s="73">
        <v>6</v>
      </c>
      <c r="I144" s="73"/>
      <c r="J144" s="73">
        <v>7786</v>
      </c>
      <c r="K144" s="73" t="s">
        <v>131</v>
      </c>
      <c r="L144" s="73">
        <v>6695.96</v>
      </c>
      <c r="M144" s="73">
        <v>7786</v>
      </c>
      <c r="N144" s="73">
        <v>639.20000000000005</v>
      </c>
      <c r="O144" s="73">
        <v>549.71199999999999</v>
      </c>
      <c r="P144" s="73">
        <v>639.20000000000005</v>
      </c>
      <c r="Q144" s="75">
        <v>8.2096069868995633E-2</v>
      </c>
      <c r="R144" s="73">
        <v>2</v>
      </c>
      <c r="S144" s="73">
        <v>2025</v>
      </c>
      <c r="T144" s="73">
        <v>1</v>
      </c>
      <c r="U144" s="73">
        <v>2025</v>
      </c>
      <c r="V144" s="74">
        <v>45734</v>
      </c>
      <c r="W144" s="73" t="s">
        <v>150</v>
      </c>
      <c r="X144" s="73">
        <v>2025</v>
      </c>
      <c r="Y144" t="str">
        <f t="shared" si="12"/>
        <v>México</v>
      </c>
      <c r="Z144" t="str">
        <f t="shared" si="13"/>
        <v>IC</v>
      </c>
      <c r="AA144" s="1">
        <f t="shared" si="14"/>
        <v>0.5</v>
      </c>
      <c r="AB144">
        <f t="shared" si="16"/>
        <v>274.85599999999999</v>
      </c>
      <c r="AC144">
        <f t="shared" si="17"/>
        <v>318.83295999999996</v>
      </c>
      <c r="AD144" s="18">
        <f t="shared" si="15"/>
        <v>45536</v>
      </c>
    </row>
    <row r="145" spans="1:30">
      <c r="A145" s="73" t="s">
        <v>176</v>
      </c>
      <c r="B145" s="73">
        <v>149</v>
      </c>
      <c r="C145" s="73">
        <v>1</v>
      </c>
      <c r="D145" s="74">
        <v>45693</v>
      </c>
      <c r="E145" s="74">
        <v>45816</v>
      </c>
      <c r="F145" s="74">
        <v>45838</v>
      </c>
      <c r="G145" s="73" t="s">
        <v>53</v>
      </c>
      <c r="H145" s="73">
        <v>6</v>
      </c>
      <c r="I145" s="73" t="s">
        <v>182</v>
      </c>
      <c r="J145" s="73">
        <v>46703.1</v>
      </c>
      <c r="K145" s="73" t="s">
        <v>131</v>
      </c>
      <c r="L145" s="73">
        <v>40164.665999999997</v>
      </c>
      <c r="M145" s="73">
        <v>46703.1</v>
      </c>
      <c r="N145" s="73">
        <v>6451.94</v>
      </c>
      <c r="O145" s="73">
        <v>5548.6683999999996</v>
      </c>
      <c r="P145" s="73">
        <v>6451.94</v>
      </c>
      <c r="Q145" s="75">
        <v>0.13814800302335392</v>
      </c>
      <c r="R145" s="73">
        <v>2</v>
      </c>
      <c r="S145" s="73">
        <v>2025</v>
      </c>
      <c r="T145" s="73">
        <v>6</v>
      </c>
      <c r="U145" s="73">
        <v>2025</v>
      </c>
      <c r="V145" s="74">
        <v>45883</v>
      </c>
      <c r="W145" s="73" t="s">
        <v>160</v>
      </c>
      <c r="X145" s="73">
        <v>2025</v>
      </c>
      <c r="Y145" t="str">
        <f t="shared" si="12"/>
        <v>México</v>
      </c>
      <c r="Z145" t="str">
        <f t="shared" si="13"/>
        <v>Retail</v>
      </c>
      <c r="AA145" s="1">
        <f t="shared" si="14"/>
        <v>0.05</v>
      </c>
      <c r="AB145">
        <f t="shared" si="16"/>
        <v>5271.2349799999993</v>
      </c>
      <c r="AC145">
        <f t="shared" si="17"/>
        <v>6114.6325767999988</v>
      </c>
      <c r="AD145" s="18">
        <f t="shared" si="15"/>
        <v>45719</v>
      </c>
    </row>
    <row r="146" spans="1:30">
      <c r="A146" s="73" t="s">
        <v>176</v>
      </c>
      <c r="B146" s="73">
        <v>150</v>
      </c>
      <c r="C146" s="73">
        <v>1</v>
      </c>
      <c r="D146" s="74">
        <v>45693</v>
      </c>
      <c r="E146" s="74">
        <v>45755</v>
      </c>
      <c r="F146" s="74">
        <v>45767</v>
      </c>
      <c r="G146" s="73" t="s">
        <v>51</v>
      </c>
      <c r="H146" s="73">
        <v>6</v>
      </c>
      <c r="I146" s="73" t="s">
        <v>183</v>
      </c>
      <c r="J146" s="73">
        <v>79382.05</v>
      </c>
      <c r="K146" s="73" t="s">
        <v>131</v>
      </c>
      <c r="L146" s="73">
        <v>68268.562999999995</v>
      </c>
      <c r="M146" s="73">
        <v>79382.05</v>
      </c>
      <c r="N146" s="73">
        <v>10771.53</v>
      </c>
      <c r="O146" s="73">
        <v>9263.515800000001</v>
      </c>
      <c r="P146" s="73">
        <v>10771.53</v>
      </c>
      <c r="Q146" s="75">
        <v>0.1356922629234191</v>
      </c>
      <c r="R146" s="73">
        <v>2</v>
      </c>
      <c r="S146" s="73">
        <v>2025</v>
      </c>
      <c r="T146" s="73">
        <v>4</v>
      </c>
      <c r="U146" s="73">
        <v>2025</v>
      </c>
      <c r="V146" s="74">
        <v>45812</v>
      </c>
      <c r="W146" s="73" t="s">
        <v>152</v>
      </c>
      <c r="X146" s="73">
        <v>2025</v>
      </c>
      <c r="Y146" t="str">
        <f t="shared" si="12"/>
        <v>México</v>
      </c>
      <c r="Z146" t="str">
        <f t="shared" si="13"/>
        <v>Retail</v>
      </c>
      <c r="AA146" s="1">
        <f t="shared" si="14"/>
        <v>0</v>
      </c>
      <c r="AB146">
        <f t="shared" si="16"/>
        <v>9263.515800000001</v>
      </c>
      <c r="AC146">
        <f t="shared" si="17"/>
        <v>10745.678328</v>
      </c>
      <c r="AD146" s="18">
        <f t="shared" si="15"/>
        <v>45552</v>
      </c>
    </row>
    <row r="147" spans="1:30">
      <c r="A147" s="73" t="s">
        <v>176</v>
      </c>
      <c r="B147" s="73">
        <v>151</v>
      </c>
      <c r="C147" s="73">
        <v>1</v>
      </c>
      <c r="D147" s="74">
        <v>45698</v>
      </c>
      <c r="E147" s="74">
        <v>45814</v>
      </c>
      <c r="F147" s="74">
        <v>45823</v>
      </c>
      <c r="G147" s="73" t="s">
        <v>35</v>
      </c>
      <c r="H147" s="73">
        <v>7</v>
      </c>
      <c r="I147" s="73"/>
      <c r="J147" s="73">
        <v>30644.639999999999</v>
      </c>
      <c r="K147" s="73" t="s">
        <v>151</v>
      </c>
      <c r="L147" s="73">
        <v>30644.639999999999</v>
      </c>
      <c r="M147" s="73">
        <v>35547.782399999996</v>
      </c>
      <c r="N147" s="73">
        <v>1686.66</v>
      </c>
      <c r="O147" s="73">
        <v>1686.66</v>
      </c>
      <c r="P147" s="73">
        <v>1956.5255999999999</v>
      </c>
      <c r="Q147" s="75">
        <v>5.5039315195087951E-2</v>
      </c>
      <c r="R147" s="73">
        <v>2</v>
      </c>
      <c r="S147" s="73">
        <v>2025</v>
      </c>
      <c r="T147" s="73">
        <v>6</v>
      </c>
      <c r="U147" s="73">
        <v>2025</v>
      </c>
      <c r="V147" s="74">
        <v>45868</v>
      </c>
      <c r="W147" s="73" t="s">
        <v>154</v>
      </c>
      <c r="X147" s="73">
        <v>2025</v>
      </c>
      <c r="Y147" t="str">
        <f t="shared" si="12"/>
        <v>México</v>
      </c>
      <c r="Z147" t="str">
        <f t="shared" si="13"/>
        <v>IC</v>
      </c>
      <c r="AA147" s="1">
        <f t="shared" si="14"/>
        <v>0.5</v>
      </c>
      <c r="AB147">
        <f t="shared" si="16"/>
        <v>843.33</v>
      </c>
      <c r="AC147">
        <f t="shared" si="17"/>
        <v>978.26279999999997</v>
      </c>
      <c r="AD147" s="18">
        <f t="shared" si="15"/>
        <v>45665</v>
      </c>
    </row>
    <row r="148" spans="1:30">
      <c r="A148" s="73" t="s">
        <v>176</v>
      </c>
      <c r="B148" s="73">
        <v>152</v>
      </c>
      <c r="C148" s="73">
        <v>1</v>
      </c>
      <c r="D148" s="74">
        <v>45698</v>
      </c>
      <c r="E148" s="74">
        <v>45701</v>
      </c>
      <c r="F148" s="74">
        <v>45708</v>
      </c>
      <c r="G148" s="73" t="s">
        <v>49</v>
      </c>
      <c r="H148" s="73">
        <v>7</v>
      </c>
      <c r="I148" s="73" t="s">
        <v>177</v>
      </c>
      <c r="J148" s="73">
        <v>2949</v>
      </c>
      <c r="K148" s="73" t="s">
        <v>131</v>
      </c>
      <c r="L148" s="73">
        <v>2536.14</v>
      </c>
      <c r="M148" s="73">
        <v>2949</v>
      </c>
      <c r="N148" s="73">
        <v>0</v>
      </c>
      <c r="O148" s="73">
        <v>0</v>
      </c>
      <c r="P148" s="73">
        <v>0</v>
      </c>
      <c r="Q148" s="75">
        <v>0</v>
      </c>
      <c r="R148" s="73">
        <v>2</v>
      </c>
      <c r="S148" s="73">
        <v>2025</v>
      </c>
      <c r="T148" s="73">
        <v>2</v>
      </c>
      <c r="U148" s="73">
        <v>2025</v>
      </c>
      <c r="V148" s="74">
        <v>45753</v>
      </c>
      <c r="W148" s="73" t="s">
        <v>173</v>
      </c>
      <c r="X148" s="73">
        <v>2025</v>
      </c>
      <c r="Y148" t="str">
        <f t="shared" si="12"/>
        <v>México</v>
      </c>
      <c r="Z148" t="str">
        <f t="shared" si="13"/>
        <v>Retail</v>
      </c>
      <c r="AA148" s="1">
        <f t="shared" si="14"/>
        <v>0</v>
      </c>
      <c r="AB148">
        <f t="shared" si="16"/>
        <v>0</v>
      </c>
      <c r="AC148">
        <f t="shared" si="17"/>
        <v>0</v>
      </c>
      <c r="AD148" s="18">
        <f t="shared" si="15"/>
        <v>45552</v>
      </c>
    </row>
    <row r="149" spans="1:30">
      <c r="A149" s="73" t="s">
        <v>176</v>
      </c>
      <c r="B149" s="73">
        <v>153</v>
      </c>
      <c r="C149" s="73">
        <v>1</v>
      </c>
      <c r="D149" s="74">
        <v>45698</v>
      </c>
      <c r="E149" s="74">
        <v>46010</v>
      </c>
      <c r="F149" s="74">
        <v>46027</v>
      </c>
      <c r="G149" s="73" t="s">
        <v>39</v>
      </c>
      <c r="H149" s="73">
        <v>7</v>
      </c>
      <c r="I149" s="73"/>
      <c r="J149" s="73">
        <v>51174.21</v>
      </c>
      <c r="K149" s="73" t="s">
        <v>131</v>
      </c>
      <c r="L149" s="73">
        <v>44009.820599999999</v>
      </c>
      <c r="M149" s="73">
        <v>51174.21</v>
      </c>
      <c r="N149" s="73">
        <v>4777.42</v>
      </c>
      <c r="O149" s="73">
        <v>4108.5811999999996</v>
      </c>
      <c r="P149" s="73">
        <v>4777.42</v>
      </c>
      <c r="Q149" s="75">
        <v>9.3356008817722824E-2</v>
      </c>
      <c r="R149" s="73">
        <v>2</v>
      </c>
      <c r="S149" s="73">
        <v>2025</v>
      </c>
      <c r="T149" s="73">
        <v>12</v>
      </c>
      <c r="U149" s="73">
        <v>2025</v>
      </c>
      <c r="V149" s="74">
        <v>46072</v>
      </c>
      <c r="W149" s="73" t="s">
        <v>164</v>
      </c>
      <c r="X149" s="73">
        <v>2026</v>
      </c>
      <c r="Y149" t="str">
        <f t="shared" si="12"/>
        <v>México</v>
      </c>
      <c r="Z149" t="str">
        <f t="shared" si="13"/>
        <v>IC</v>
      </c>
      <c r="AA149" s="1">
        <f t="shared" si="14"/>
        <v>0.5</v>
      </c>
      <c r="AB149">
        <f t="shared" si="16"/>
        <v>2054.2905999999998</v>
      </c>
      <c r="AC149">
        <f t="shared" si="17"/>
        <v>2382.9770959999996</v>
      </c>
      <c r="AD149" s="18">
        <f t="shared" si="15"/>
        <v>45677</v>
      </c>
    </row>
    <row r="150" spans="1:30">
      <c r="A150" s="73" t="s">
        <v>176</v>
      </c>
      <c r="B150" s="73">
        <v>154</v>
      </c>
      <c r="C150" s="73">
        <v>1</v>
      </c>
      <c r="D150" s="74">
        <v>45699</v>
      </c>
      <c r="E150" s="74">
        <v>45758</v>
      </c>
      <c r="F150" s="74">
        <v>45767</v>
      </c>
      <c r="G150" s="73" t="s">
        <v>54</v>
      </c>
      <c r="H150" s="73">
        <v>7</v>
      </c>
      <c r="I150" s="73" t="s">
        <v>149</v>
      </c>
      <c r="J150" s="73">
        <v>38152.959999999999</v>
      </c>
      <c r="K150" s="73" t="s">
        <v>131</v>
      </c>
      <c r="L150" s="73">
        <v>32811.545599999998</v>
      </c>
      <c r="M150" s="73">
        <v>38152.959999999999</v>
      </c>
      <c r="N150" s="73">
        <v>4490.6499999999996</v>
      </c>
      <c r="O150" s="73">
        <v>3861.9589999999998</v>
      </c>
      <c r="P150" s="73">
        <v>4490.6499999999996</v>
      </c>
      <c r="Q150" s="75">
        <v>0.11770122160901803</v>
      </c>
      <c r="R150" s="73">
        <v>2</v>
      </c>
      <c r="S150" s="73">
        <v>2025</v>
      </c>
      <c r="T150" s="73">
        <v>4</v>
      </c>
      <c r="U150" s="73">
        <v>2025</v>
      </c>
      <c r="V150" s="74">
        <v>45812</v>
      </c>
      <c r="W150" s="73" t="s">
        <v>152</v>
      </c>
      <c r="X150" s="73">
        <v>2025</v>
      </c>
      <c r="Y150" t="str">
        <f t="shared" si="12"/>
        <v>México</v>
      </c>
      <c r="Z150" t="str">
        <f t="shared" si="13"/>
        <v>Retail</v>
      </c>
      <c r="AA150" s="1">
        <f t="shared" si="14"/>
        <v>0.05</v>
      </c>
      <c r="AB150">
        <f t="shared" si="16"/>
        <v>3668.86105</v>
      </c>
      <c r="AC150">
        <f t="shared" si="17"/>
        <v>4255.8788179999992</v>
      </c>
      <c r="AD150" s="18">
        <f t="shared" si="15"/>
        <v>45595</v>
      </c>
    </row>
    <row r="151" spans="1:30">
      <c r="A151" s="73" t="s">
        <v>176</v>
      </c>
      <c r="B151" s="73">
        <v>155</v>
      </c>
      <c r="C151" s="73">
        <v>0</v>
      </c>
      <c r="D151" s="74">
        <v>45699</v>
      </c>
      <c r="E151" s="74">
        <v>45738</v>
      </c>
      <c r="F151" s="74">
        <v>45744</v>
      </c>
      <c r="G151" s="73" t="s">
        <v>43</v>
      </c>
      <c r="H151" s="73">
        <v>7</v>
      </c>
      <c r="I151" s="73"/>
      <c r="J151" s="73">
        <v>15081</v>
      </c>
      <c r="K151" s="73" t="s">
        <v>131</v>
      </c>
      <c r="L151" s="73">
        <v>12969.66</v>
      </c>
      <c r="M151" s="73">
        <v>15081</v>
      </c>
      <c r="N151" s="73">
        <v>1906.74</v>
      </c>
      <c r="O151" s="73">
        <v>1639.7963999999999</v>
      </c>
      <c r="P151" s="73">
        <v>1906.74</v>
      </c>
      <c r="Q151" s="75">
        <v>0.12643326039387309</v>
      </c>
      <c r="R151" s="73">
        <v>2</v>
      </c>
      <c r="S151" s="73">
        <v>2025</v>
      </c>
      <c r="T151" s="73">
        <v>3</v>
      </c>
      <c r="U151" s="73">
        <v>2025</v>
      </c>
      <c r="V151" s="74">
        <v>45789</v>
      </c>
      <c r="W151" s="73" t="s">
        <v>172</v>
      </c>
      <c r="X151" s="73">
        <v>2025</v>
      </c>
      <c r="Y151" t="str">
        <f t="shared" si="12"/>
        <v>Madrid</v>
      </c>
      <c r="Z151" t="str">
        <f t="shared" si="13"/>
        <v>IC</v>
      </c>
      <c r="AA151" s="1">
        <f t="shared" si="14"/>
        <v>0.5</v>
      </c>
      <c r="AB151">
        <f t="shared" si="16"/>
        <v>819.89819999999997</v>
      </c>
      <c r="AC151">
        <f t="shared" si="17"/>
        <v>951.08191199999987</v>
      </c>
      <c r="AD151" s="18">
        <f t="shared" si="15"/>
        <v>45624</v>
      </c>
    </row>
    <row r="152" spans="1:30">
      <c r="A152" s="73" t="s">
        <v>176</v>
      </c>
      <c r="B152" s="73">
        <v>156</v>
      </c>
      <c r="C152" s="73">
        <v>1</v>
      </c>
      <c r="D152" s="74">
        <v>45699</v>
      </c>
      <c r="E152" s="74">
        <v>45806</v>
      </c>
      <c r="F152" s="74">
        <v>45821</v>
      </c>
      <c r="G152" s="73" t="s">
        <v>54</v>
      </c>
      <c r="H152" s="73">
        <v>7</v>
      </c>
      <c r="I152" s="73" t="s">
        <v>149</v>
      </c>
      <c r="J152" s="73">
        <v>1669499.85</v>
      </c>
      <c r="K152" s="73" t="s">
        <v>178</v>
      </c>
      <c r="L152" s="73">
        <v>80135.992800000007</v>
      </c>
      <c r="M152" s="73">
        <v>93491.991600000008</v>
      </c>
      <c r="N152" s="73">
        <v>197007.4</v>
      </c>
      <c r="O152" s="73">
        <v>9456.3552</v>
      </c>
      <c r="P152" s="73">
        <v>11032.4144</v>
      </c>
      <c r="Q152" s="75">
        <v>0.11800384408540078</v>
      </c>
      <c r="R152" s="73">
        <v>2</v>
      </c>
      <c r="S152" s="73">
        <v>2025</v>
      </c>
      <c r="T152" s="73">
        <v>5</v>
      </c>
      <c r="U152" s="73">
        <v>2025</v>
      </c>
      <c r="V152" s="74">
        <v>45866</v>
      </c>
      <c r="W152" s="73" t="s">
        <v>154</v>
      </c>
      <c r="X152" s="73">
        <v>2025</v>
      </c>
      <c r="Y152" t="str">
        <f t="shared" si="12"/>
        <v>México</v>
      </c>
      <c r="Z152" t="str">
        <f t="shared" si="13"/>
        <v>Retail</v>
      </c>
      <c r="AA152" s="1">
        <f t="shared" si="14"/>
        <v>0.05</v>
      </c>
      <c r="AB152">
        <f t="shared" si="16"/>
        <v>8983.5374400000001</v>
      </c>
      <c r="AC152">
        <f t="shared" si="17"/>
        <v>10420.9034304</v>
      </c>
      <c r="AD152" s="18">
        <f t="shared" si="15"/>
        <v>45595</v>
      </c>
    </row>
    <row r="153" spans="1:30">
      <c r="A153" s="73" t="s">
        <v>176</v>
      </c>
      <c r="B153" s="73">
        <v>157</v>
      </c>
      <c r="C153" s="73">
        <v>1</v>
      </c>
      <c r="D153" s="74">
        <v>45700</v>
      </c>
      <c r="E153" s="74">
        <v>46010</v>
      </c>
      <c r="F153" s="74">
        <v>46020</v>
      </c>
      <c r="G153" s="73" t="s">
        <v>45</v>
      </c>
      <c r="H153" s="73">
        <v>7</v>
      </c>
      <c r="I153" s="73"/>
      <c r="J153" s="73">
        <v>103134.33</v>
      </c>
      <c r="K153" s="73" t="s">
        <v>131</v>
      </c>
      <c r="L153" s="73">
        <v>88695.523799999995</v>
      </c>
      <c r="M153" s="73">
        <v>103134.33</v>
      </c>
      <c r="N153" s="73">
        <v>16868.09</v>
      </c>
      <c r="O153" s="73">
        <v>14506.5574</v>
      </c>
      <c r="P153" s="73">
        <v>16868.09</v>
      </c>
      <c r="Q153" s="75">
        <v>0.16355456034862495</v>
      </c>
      <c r="R153" s="73">
        <v>2</v>
      </c>
      <c r="S153" s="73">
        <v>2025</v>
      </c>
      <c r="T153" s="73">
        <v>12</v>
      </c>
      <c r="U153" s="73">
        <v>2025</v>
      </c>
      <c r="V153" s="74">
        <v>46065</v>
      </c>
      <c r="W153" s="73" t="s">
        <v>164</v>
      </c>
      <c r="X153" s="73">
        <v>2026</v>
      </c>
      <c r="Y153" t="str">
        <f t="shared" si="12"/>
        <v>México</v>
      </c>
      <c r="Z153" t="str">
        <f t="shared" si="13"/>
        <v>IC</v>
      </c>
      <c r="AA153" s="1">
        <f t="shared" si="14"/>
        <v>0.75</v>
      </c>
      <c r="AB153">
        <f t="shared" si="16"/>
        <v>3626.6393499999995</v>
      </c>
      <c r="AC153">
        <f t="shared" si="17"/>
        <v>4206.9016459999993</v>
      </c>
      <c r="AD153" s="18">
        <f t="shared" si="15"/>
        <v>45536</v>
      </c>
    </row>
    <row r="154" spans="1:30">
      <c r="A154" s="73" t="s">
        <v>176</v>
      </c>
      <c r="B154" s="73">
        <v>158</v>
      </c>
      <c r="C154" s="73">
        <v>1</v>
      </c>
      <c r="D154" s="74">
        <v>45700</v>
      </c>
      <c r="E154" s="74">
        <v>45809</v>
      </c>
      <c r="F154" s="74">
        <v>45838</v>
      </c>
      <c r="G154" s="73" t="s">
        <v>49</v>
      </c>
      <c r="H154" s="73">
        <v>7</v>
      </c>
      <c r="I154" s="73" t="s">
        <v>177</v>
      </c>
      <c r="J154" s="73">
        <v>35538.559999999998</v>
      </c>
      <c r="K154" s="73" t="s">
        <v>151</v>
      </c>
      <c r="L154" s="73">
        <v>35538.559999999998</v>
      </c>
      <c r="M154" s="73">
        <v>41224.729599999991</v>
      </c>
      <c r="N154" s="73">
        <v>5337.36</v>
      </c>
      <c r="O154" s="73">
        <v>5337.36</v>
      </c>
      <c r="P154" s="73">
        <v>6191.3375999999989</v>
      </c>
      <c r="Q154" s="75">
        <v>0.15018503844837833</v>
      </c>
      <c r="R154" s="73">
        <v>2</v>
      </c>
      <c r="S154" s="73">
        <v>2025</v>
      </c>
      <c r="T154" s="73">
        <v>6</v>
      </c>
      <c r="U154" s="73">
        <v>2025</v>
      </c>
      <c r="V154" s="74">
        <v>45883</v>
      </c>
      <c r="W154" s="73" t="s">
        <v>160</v>
      </c>
      <c r="X154" s="73">
        <v>2025</v>
      </c>
      <c r="Y154" t="str">
        <f t="shared" si="12"/>
        <v>México</v>
      </c>
      <c r="Z154" t="str">
        <f t="shared" si="13"/>
        <v>Retail</v>
      </c>
      <c r="AA154" s="1">
        <f t="shared" si="14"/>
        <v>0</v>
      </c>
      <c r="AB154">
        <f t="shared" si="16"/>
        <v>5337.36</v>
      </c>
      <c r="AC154">
        <f t="shared" si="17"/>
        <v>6191.3375999999989</v>
      </c>
      <c r="AD154" s="18">
        <f t="shared" si="15"/>
        <v>45552</v>
      </c>
    </row>
    <row r="155" spans="1:30">
      <c r="A155" s="73" t="s">
        <v>176</v>
      </c>
      <c r="B155" s="73">
        <v>159</v>
      </c>
      <c r="C155" s="73">
        <v>1</v>
      </c>
      <c r="D155" s="74">
        <v>45700</v>
      </c>
      <c r="E155" s="74">
        <v>45709</v>
      </c>
      <c r="F155" s="74">
        <v>45719</v>
      </c>
      <c r="G155" s="73" t="s">
        <v>60</v>
      </c>
      <c r="H155" s="73">
        <v>7</v>
      </c>
      <c r="I155" s="73"/>
      <c r="J155" s="73">
        <v>5500</v>
      </c>
      <c r="K155" s="73" t="s">
        <v>151</v>
      </c>
      <c r="L155" s="73">
        <v>5500</v>
      </c>
      <c r="M155" s="73">
        <v>6380</v>
      </c>
      <c r="N155" s="73">
        <v>2310</v>
      </c>
      <c r="O155" s="73">
        <v>2310</v>
      </c>
      <c r="P155" s="73">
        <v>2679.6</v>
      </c>
      <c r="Q155" s="75">
        <v>0.42</v>
      </c>
      <c r="R155" s="73">
        <v>2</v>
      </c>
      <c r="S155" s="73">
        <v>2025</v>
      </c>
      <c r="T155" s="73">
        <v>2</v>
      </c>
      <c r="U155" s="73">
        <v>2025</v>
      </c>
      <c r="V155" s="74">
        <v>45764</v>
      </c>
      <c r="W155" s="73" t="s">
        <v>173</v>
      </c>
      <c r="X155" s="73">
        <v>2025</v>
      </c>
      <c r="Y155" t="str">
        <f t="shared" si="12"/>
        <v>México</v>
      </c>
      <c r="Z155" t="str">
        <f t="shared" si="13"/>
        <v>Retail</v>
      </c>
      <c r="AA155" s="1">
        <f t="shared" si="14"/>
        <v>0</v>
      </c>
      <c r="AB155">
        <f t="shared" si="16"/>
        <v>2310</v>
      </c>
      <c r="AC155">
        <f t="shared" si="17"/>
        <v>2679.6</v>
      </c>
      <c r="AD155" s="18">
        <f t="shared" si="15"/>
        <v>45635</v>
      </c>
    </row>
    <row r="156" spans="1:30">
      <c r="A156" s="73" t="s">
        <v>176</v>
      </c>
      <c r="B156" s="73">
        <v>160</v>
      </c>
      <c r="C156" s="73">
        <v>1</v>
      </c>
      <c r="D156" s="74">
        <v>45700</v>
      </c>
      <c r="E156" s="74">
        <v>45758</v>
      </c>
      <c r="F156" s="74">
        <v>45758</v>
      </c>
      <c r="G156" s="73" t="s">
        <v>35</v>
      </c>
      <c r="H156" s="73">
        <v>7</v>
      </c>
      <c r="I156" s="73"/>
      <c r="J156" s="73">
        <v>3471.84</v>
      </c>
      <c r="K156" s="73" t="s">
        <v>131</v>
      </c>
      <c r="L156" s="73">
        <v>2985.7824000000001</v>
      </c>
      <c r="M156" s="73">
        <v>3471.84</v>
      </c>
      <c r="N156" s="73">
        <v>135.28</v>
      </c>
      <c r="O156" s="73">
        <v>116.3408</v>
      </c>
      <c r="P156" s="73">
        <v>135.28</v>
      </c>
      <c r="Q156" s="75">
        <v>3.8964929259412875E-2</v>
      </c>
      <c r="R156" s="73">
        <v>2</v>
      </c>
      <c r="S156" s="73">
        <v>2025</v>
      </c>
      <c r="T156" s="73">
        <v>4</v>
      </c>
      <c r="U156" s="73">
        <v>2025</v>
      </c>
      <c r="V156" s="74">
        <v>45803</v>
      </c>
      <c r="W156" s="73" t="s">
        <v>172</v>
      </c>
      <c r="X156" s="73">
        <v>2025</v>
      </c>
      <c r="Y156" t="str">
        <f t="shared" si="12"/>
        <v>México</v>
      </c>
      <c r="Z156" t="str">
        <f t="shared" si="13"/>
        <v>IC</v>
      </c>
      <c r="AA156" s="1">
        <f t="shared" si="14"/>
        <v>0.5</v>
      </c>
      <c r="AB156">
        <f t="shared" si="16"/>
        <v>58.170400000000001</v>
      </c>
      <c r="AC156">
        <f t="shared" si="17"/>
        <v>67.47766399999999</v>
      </c>
      <c r="AD156" s="18">
        <f t="shared" si="15"/>
        <v>45665</v>
      </c>
    </row>
    <row r="157" spans="1:30">
      <c r="A157" s="73" t="s">
        <v>176</v>
      </c>
      <c r="B157" s="73">
        <v>161</v>
      </c>
      <c r="C157" s="73">
        <v>1</v>
      </c>
      <c r="D157" s="74">
        <v>45700</v>
      </c>
      <c r="E157" s="74">
        <v>45853</v>
      </c>
      <c r="F157" s="74">
        <v>45859</v>
      </c>
      <c r="G157" s="73" t="s">
        <v>35</v>
      </c>
      <c r="H157" s="73">
        <v>7</v>
      </c>
      <c r="I157" s="73"/>
      <c r="J157" s="73">
        <v>6759</v>
      </c>
      <c r="K157" s="73" t="s">
        <v>131</v>
      </c>
      <c r="L157" s="73">
        <v>5812.74</v>
      </c>
      <c r="M157" s="73">
        <v>6759</v>
      </c>
      <c r="N157" s="73">
        <v>227.94</v>
      </c>
      <c r="O157" s="73">
        <v>196.0284</v>
      </c>
      <c r="P157" s="73">
        <v>227.94</v>
      </c>
      <c r="Q157" s="75">
        <v>3.3723923657345764E-2</v>
      </c>
      <c r="R157" s="73">
        <v>2</v>
      </c>
      <c r="S157" s="73">
        <v>2025</v>
      </c>
      <c r="T157" s="73">
        <v>7</v>
      </c>
      <c r="U157" s="73">
        <v>2025</v>
      </c>
      <c r="V157" s="74">
        <v>45904</v>
      </c>
      <c r="W157" s="73" t="s">
        <v>153</v>
      </c>
      <c r="X157" s="73">
        <v>2025</v>
      </c>
      <c r="Y157" t="str">
        <f t="shared" si="12"/>
        <v>México</v>
      </c>
      <c r="Z157" t="str">
        <f t="shared" si="13"/>
        <v>IC</v>
      </c>
      <c r="AA157" s="1">
        <f t="shared" si="14"/>
        <v>0.5</v>
      </c>
      <c r="AB157">
        <f t="shared" si="16"/>
        <v>98.014200000000002</v>
      </c>
      <c r="AC157">
        <f t="shared" si="17"/>
        <v>113.696472</v>
      </c>
      <c r="AD157" s="18">
        <f t="shared" si="15"/>
        <v>45665</v>
      </c>
    </row>
    <row r="158" spans="1:30">
      <c r="A158" s="73" t="s">
        <v>176</v>
      </c>
      <c r="B158" s="73">
        <v>162</v>
      </c>
      <c r="C158" s="73">
        <v>1</v>
      </c>
      <c r="D158" s="74">
        <v>45701</v>
      </c>
      <c r="E158" s="74">
        <v>45798</v>
      </c>
      <c r="F158" s="74">
        <v>45804</v>
      </c>
      <c r="G158" s="73" t="s">
        <v>35</v>
      </c>
      <c r="H158" s="73">
        <v>7</v>
      </c>
      <c r="I158" s="73"/>
      <c r="J158" s="73">
        <v>5106.96</v>
      </c>
      <c r="K158" s="73" t="s">
        <v>131</v>
      </c>
      <c r="L158" s="73">
        <v>4391.9856</v>
      </c>
      <c r="M158" s="73">
        <v>5106.96</v>
      </c>
      <c r="N158" s="73">
        <v>408.9</v>
      </c>
      <c r="O158" s="73">
        <v>351.654</v>
      </c>
      <c r="P158" s="73">
        <v>408.9</v>
      </c>
      <c r="Q158" s="75">
        <v>8.0067202406128107E-2</v>
      </c>
      <c r="R158" s="73">
        <v>2</v>
      </c>
      <c r="S158" s="73">
        <v>2025</v>
      </c>
      <c r="T158" s="73">
        <v>5</v>
      </c>
      <c r="U158" s="73">
        <v>2025</v>
      </c>
      <c r="V158" s="74">
        <v>45849</v>
      </c>
      <c r="W158" s="73" t="s">
        <v>154</v>
      </c>
      <c r="X158" s="73">
        <v>2025</v>
      </c>
      <c r="Y158" t="str">
        <f t="shared" si="12"/>
        <v>México</v>
      </c>
      <c r="Z158" t="str">
        <f t="shared" si="13"/>
        <v>IC</v>
      </c>
      <c r="AA158" s="1">
        <f t="shared" si="14"/>
        <v>0.5</v>
      </c>
      <c r="AB158">
        <f t="shared" si="16"/>
        <v>175.827</v>
      </c>
      <c r="AC158">
        <f t="shared" si="17"/>
        <v>203.95931999999999</v>
      </c>
      <c r="AD158" s="18">
        <f t="shared" si="15"/>
        <v>45665</v>
      </c>
    </row>
    <row r="159" spans="1:30">
      <c r="A159" s="73" t="s">
        <v>176</v>
      </c>
      <c r="B159" s="73">
        <v>163</v>
      </c>
      <c r="C159" s="73">
        <v>0</v>
      </c>
      <c r="D159" s="74">
        <v>45701</v>
      </c>
      <c r="E159" s="74">
        <v>45832</v>
      </c>
      <c r="F159" s="74">
        <v>45854</v>
      </c>
      <c r="G159" s="73" t="s">
        <v>53</v>
      </c>
      <c r="H159" s="73">
        <v>7</v>
      </c>
      <c r="I159" s="73" t="s">
        <v>200</v>
      </c>
      <c r="J159" s="73">
        <v>51132.62</v>
      </c>
      <c r="K159" s="73" t="s">
        <v>151</v>
      </c>
      <c r="L159" s="73">
        <v>51132.62</v>
      </c>
      <c r="M159" s="73">
        <v>59313.839200000002</v>
      </c>
      <c r="N159" s="73">
        <v>5358.78</v>
      </c>
      <c r="O159" s="73">
        <v>5358.78</v>
      </c>
      <c r="P159" s="73">
        <v>6216.1847999999991</v>
      </c>
      <c r="Q159" s="75">
        <v>0.10480159240813397</v>
      </c>
      <c r="R159" s="73">
        <v>2</v>
      </c>
      <c r="S159" s="73">
        <v>2025</v>
      </c>
      <c r="T159" s="73">
        <v>6</v>
      </c>
      <c r="U159" s="73">
        <v>2025</v>
      </c>
      <c r="V159" s="74">
        <v>45899</v>
      </c>
      <c r="W159" s="73" t="s">
        <v>160</v>
      </c>
      <c r="X159" s="73">
        <v>2025</v>
      </c>
      <c r="Y159" t="str">
        <f t="shared" si="12"/>
        <v>México</v>
      </c>
      <c r="Z159" t="str">
        <f t="shared" si="13"/>
        <v>Retail</v>
      </c>
      <c r="AA159" s="1">
        <f t="shared" si="14"/>
        <v>0.05</v>
      </c>
      <c r="AB159">
        <f t="shared" si="16"/>
        <v>5090.8409999999994</v>
      </c>
      <c r="AC159">
        <f t="shared" si="17"/>
        <v>5905.3755599999986</v>
      </c>
      <c r="AD159" s="18">
        <f t="shared" si="15"/>
        <v>45719</v>
      </c>
    </row>
    <row r="160" spans="1:30">
      <c r="A160" s="73" t="s">
        <v>176</v>
      </c>
      <c r="B160" s="73">
        <v>164</v>
      </c>
      <c r="C160" s="73">
        <v>1</v>
      </c>
      <c r="D160" s="74">
        <v>45701</v>
      </c>
      <c r="E160" s="74">
        <v>45759</v>
      </c>
      <c r="F160" s="74">
        <v>45768</v>
      </c>
      <c r="G160" s="73" t="s">
        <v>35</v>
      </c>
      <c r="H160" s="73">
        <v>7</v>
      </c>
      <c r="I160" s="73"/>
      <c r="J160" s="73">
        <v>3445.65</v>
      </c>
      <c r="K160" s="73" t="s">
        <v>151</v>
      </c>
      <c r="L160" s="73">
        <v>3445.65</v>
      </c>
      <c r="M160" s="73">
        <v>3996.9539999999997</v>
      </c>
      <c r="N160" s="73">
        <v>291.48</v>
      </c>
      <c r="O160" s="73">
        <v>291.48</v>
      </c>
      <c r="P160" s="73">
        <v>338.11680000000001</v>
      </c>
      <c r="Q160" s="75">
        <v>8.4593618040137569E-2</v>
      </c>
      <c r="R160" s="73">
        <v>2</v>
      </c>
      <c r="S160" s="73">
        <v>2025</v>
      </c>
      <c r="T160" s="73">
        <v>4</v>
      </c>
      <c r="U160" s="73">
        <v>2025</v>
      </c>
      <c r="V160" s="74">
        <v>45813</v>
      </c>
      <c r="W160" s="73" t="s">
        <v>152</v>
      </c>
      <c r="X160" s="73">
        <v>2025</v>
      </c>
      <c r="Y160" t="str">
        <f t="shared" si="12"/>
        <v>México</v>
      </c>
      <c r="Z160" t="str">
        <f t="shared" si="13"/>
        <v>IC</v>
      </c>
      <c r="AA160" s="1">
        <f t="shared" si="14"/>
        <v>0.5</v>
      </c>
      <c r="AB160">
        <f t="shared" si="16"/>
        <v>145.74</v>
      </c>
      <c r="AC160">
        <f t="shared" si="17"/>
        <v>169.05840000000001</v>
      </c>
      <c r="AD160" s="18">
        <f t="shared" si="15"/>
        <v>45665</v>
      </c>
    </row>
    <row r="161" spans="1:30">
      <c r="A161" s="73" t="s">
        <v>176</v>
      </c>
      <c r="B161" s="73">
        <v>165</v>
      </c>
      <c r="C161" s="73">
        <v>1</v>
      </c>
      <c r="D161" s="74">
        <v>45701</v>
      </c>
      <c r="E161" s="74">
        <v>45730</v>
      </c>
      <c r="F161" s="74">
        <v>45746</v>
      </c>
      <c r="G161" s="73" t="s">
        <v>49</v>
      </c>
      <c r="H161" s="73">
        <v>7</v>
      </c>
      <c r="I161" s="73" t="s">
        <v>177</v>
      </c>
      <c r="J161" s="73">
        <v>2277.39</v>
      </c>
      <c r="K161" s="73" t="s">
        <v>131</v>
      </c>
      <c r="L161" s="73">
        <v>1958.5554</v>
      </c>
      <c r="M161" s="73">
        <v>2277.39</v>
      </c>
      <c r="N161" s="73">
        <v>212.21</v>
      </c>
      <c r="O161" s="73">
        <v>182.50059999999999</v>
      </c>
      <c r="P161" s="73">
        <v>212.21</v>
      </c>
      <c r="Q161" s="75">
        <v>9.3181229389783918E-2</v>
      </c>
      <c r="R161" s="73">
        <v>2</v>
      </c>
      <c r="S161" s="73">
        <v>2025</v>
      </c>
      <c r="T161" s="73">
        <v>3</v>
      </c>
      <c r="U161" s="73">
        <v>2025</v>
      </c>
      <c r="V161" s="74">
        <v>45791</v>
      </c>
      <c r="W161" s="73" t="s">
        <v>172</v>
      </c>
      <c r="X161" s="73">
        <v>2025</v>
      </c>
      <c r="Y161" t="str">
        <f t="shared" si="12"/>
        <v>México</v>
      </c>
      <c r="Z161" t="str">
        <f t="shared" si="13"/>
        <v>Retail</v>
      </c>
      <c r="AA161" s="1">
        <f t="shared" si="14"/>
        <v>0</v>
      </c>
      <c r="AB161">
        <f t="shared" si="16"/>
        <v>182.50059999999999</v>
      </c>
      <c r="AC161">
        <f t="shared" si="17"/>
        <v>211.70069599999997</v>
      </c>
      <c r="AD161" s="18">
        <f t="shared" si="15"/>
        <v>45552</v>
      </c>
    </row>
    <row r="162" spans="1:30">
      <c r="A162" s="73" t="s">
        <v>176</v>
      </c>
      <c r="B162" s="73">
        <v>166</v>
      </c>
      <c r="C162" s="73">
        <v>0</v>
      </c>
      <c r="D162" s="74">
        <v>45701</v>
      </c>
      <c r="E162" s="74">
        <v>45716</v>
      </c>
      <c r="F162" s="74">
        <v>45718</v>
      </c>
      <c r="G162" s="73" t="s">
        <v>49</v>
      </c>
      <c r="H162" s="73">
        <v>7</v>
      </c>
      <c r="I162" s="73" t="s">
        <v>200</v>
      </c>
      <c r="J162" s="73">
        <v>6814</v>
      </c>
      <c r="K162" s="73" t="s">
        <v>178</v>
      </c>
      <c r="L162" s="73">
        <v>327.072</v>
      </c>
      <c r="M162" s="73">
        <v>381.584</v>
      </c>
      <c r="N162" s="73">
        <v>0</v>
      </c>
      <c r="O162" s="73">
        <v>0</v>
      </c>
      <c r="P162" s="73">
        <v>0</v>
      </c>
      <c r="Q162" s="75">
        <v>0</v>
      </c>
      <c r="R162" s="73">
        <v>2</v>
      </c>
      <c r="S162" s="73">
        <v>2025</v>
      </c>
      <c r="T162" s="73">
        <v>2</v>
      </c>
      <c r="U162" s="73">
        <v>2025</v>
      </c>
      <c r="V162" s="74">
        <v>45763</v>
      </c>
      <c r="W162" s="73" t="s">
        <v>173</v>
      </c>
      <c r="X162" s="73">
        <v>2025</v>
      </c>
      <c r="Y162" t="str">
        <f t="shared" si="12"/>
        <v>México</v>
      </c>
      <c r="Z162" t="str">
        <f t="shared" si="13"/>
        <v>Retail</v>
      </c>
      <c r="AA162" s="1">
        <f t="shared" si="14"/>
        <v>0</v>
      </c>
      <c r="AB162">
        <f t="shared" si="16"/>
        <v>0</v>
      </c>
      <c r="AC162">
        <f t="shared" si="17"/>
        <v>0</v>
      </c>
      <c r="AD162" s="18">
        <f t="shared" si="15"/>
        <v>45552</v>
      </c>
    </row>
    <row r="163" spans="1:30">
      <c r="A163" s="73" t="s">
        <v>176</v>
      </c>
      <c r="B163" s="73">
        <v>167</v>
      </c>
      <c r="C163" s="73">
        <v>1</v>
      </c>
      <c r="D163" s="74">
        <v>45706</v>
      </c>
      <c r="E163" s="74">
        <v>45722</v>
      </c>
      <c r="F163" s="74">
        <v>45725</v>
      </c>
      <c r="G163" s="73" t="s">
        <v>44</v>
      </c>
      <c r="H163" s="73">
        <v>8</v>
      </c>
      <c r="I163" s="73"/>
      <c r="J163" s="73">
        <v>2611.4299999999998</v>
      </c>
      <c r="K163" s="73" t="s">
        <v>131</v>
      </c>
      <c r="L163" s="73">
        <v>2245.8298</v>
      </c>
      <c r="M163" s="73">
        <v>2611.4299999999998</v>
      </c>
      <c r="N163" s="73">
        <v>206.41</v>
      </c>
      <c r="O163" s="73">
        <v>177.51259999999999</v>
      </c>
      <c r="P163" s="73">
        <v>206.41</v>
      </c>
      <c r="Q163" s="75">
        <v>7.9040985207338502E-2</v>
      </c>
      <c r="R163" s="73">
        <v>2</v>
      </c>
      <c r="S163" s="73">
        <v>2025</v>
      </c>
      <c r="T163" s="73">
        <v>3</v>
      </c>
      <c r="U163" s="73">
        <v>2025</v>
      </c>
      <c r="V163" s="74">
        <v>45770</v>
      </c>
      <c r="W163" s="73" t="s">
        <v>173</v>
      </c>
      <c r="X163" s="73">
        <v>2025</v>
      </c>
      <c r="Y163" t="str">
        <f t="shared" si="12"/>
        <v>México</v>
      </c>
      <c r="Z163" t="str">
        <f t="shared" si="13"/>
        <v>IC</v>
      </c>
      <c r="AA163" s="1">
        <f t="shared" si="14"/>
        <v>0.5</v>
      </c>
      <c r="AB163">
        <f t="shared" si="16"/>
        <v>88.756299999999996</v>
      </c>
      <c r="AC163">
        <f t="shared" si="17"/>
        <v>102.95730799999998</v>
      </c>
      <c r="AD163" s="18">
        <f t="shared" si="15"/>
        <v>45677</v>
      </c>
    </row>
    <row r="164" spans="1:30">
      <c r="A164" s="73" t="s">
        <v>176</v>
      </c>
      <c r="B164" s="73">
        <v>168</v>
      </c>
      <c r="C164" s="73">
        <v>1</v>
      </c>
      <c r="D164" s="74">
        <v>45706</v>
      </c>
      <c r="E164" s="74">
        <v>45730</v>
      </c>
      <c r="F164" s="74">
        <v>45741</v>
      </c>
      <c r="G164" s="73" t="s">
        <v>49</v>
      </c>
      <c r="H164" s="73">
        <v>8</v>
      </c>
      <c r="I164" s="73" t="s">
        <v>177</v>
      </c>
      <c r="J164" s="73">
        <v>7872.54</v>
      </c>
      <c r="K164" s="73" t="s">
        <v>131</v>
      </c>
      <c r="L164" s="73">
        <v>6770.3843999999999</v>
      </c>
      <c r="M164" s="73">
        <v>7872.54</v>
      </c>
      <c r="N164" s="73">
        <v>935.74</v>
      </c>
      <c r="O164" s="73">
        <v>804.7364</v>
      </c>
      <c r="P164" s="73">
        <v>935.74</v>
      </c>
      <c r="Q164" s="75">
        <v>0.11886125697678258</v>
      </c>
      <c r="R164" s="73">
        <v>2</v>
      </c>
      <c r="S164" s="73">
        <v>2025</v>
      </c>
      <c r="T164" s="73">
        <v>3</v>
      </c>
      <c r="U164" s="73">
        <v>2025</v>
      </c>
      <c r="V164" s="74">
        <v>45786</v>
      </c>
      <c r="W164" s="73" t="s">
        <v>172</v>
      </c>
      <c r="X164" s="73">
        <v>2025</v>
      </c>
      <c r="Y164" t="str">
        <f t="shared" si="12"/>
        <v>México</v>
      </c>
      <c r="Z164" t="str">
        <f t="shared" si="13"/>
        <v>Retail</v>
      </c>
      <c r="AA164" s="1">
        <f t="shared" si="14"/>
        <v>0</v>
      </c>
      <c r="AB164">
        <f t="shared" si="16"/>
        <v>804.7364</v>
      </c>
      <c r="AC164">
        <f t="shared" si="17"/>
        <v>933.49422399999992</v>
      </c>
      <c r="AD164" s="18">
        <f t="shared" si="15"/>
        <v>45552</v>
      </c>
    </row>
    <row r="165" spans="1:30">
      <c r="A165" s="73" t="s">
        <v>176</v>
      </c>
      <c r="B165" s="73">
        <v>169</v>
      </c>
      <c r="C165" s="73">
        <v>0</v>
      </c>
      <c r="D165" s="74">
        <v>45706</v>
      </c>
      <c r="E165" s="74">
        <v>45795</v>
      </c>
      <c r="F165" s="74">
        <v>46138</v>
      </c>
      <c r="G165" s="73" t="s">
        <v>43</v>
      </c>
      <c r="H165" s="73">
        <v>8</v>
      </c>
      <c r="I165" s="73"/>
      <c r="J165" s="73">
        <v>24281</v>
      </c>
      <c r="K165" s="73" t="s">
        <v>131</v>
      </c>
      <c r="L165" s="73">
        <v>20881.66</v>
      </c>
      <c r="M165" s="73">
        <v>24281</v>
      </c>
      <c r="N165" s="73">
        <v>1611</v>
      </c>
      <c r="O165" s="73">
        <v>1385.46</v>
      </c>
      <c r="P165" s="73">
        <v>1611</v>
      </c>
      <c r="Q165" s="75">
        <v>6.6348173468967514E-2</v>
      </c>
      <c r="R165" s="73">
        <v>2</v>
      </c>
      <c r="S165" s="73">
        <v>2025</v>
      </c>
      <c r="T165" s="73">
        <v>5</v>
      </c>
      <c r="U165" s="73">
        <v>2025</v>
      </c>
      <c r="V165" s="74">
        <v>46183</v>
      </c>
      <c r="W165" s="73" t="s">
        <v>152</v>
      </c>
      <c r="X165" s="73">
        <v>2026</v>
      </c>
      <c r="Y165" t="str">
        <f t="shared" si="12"/>
        <v>Madrid</v>
      </c>
      <c r="Z165" t="str">
        <f t="shared" si="13"/>
        <v>IC</v>
      </c>
      <c r="AA165" s="1">
        <f t="shared" si="14"/>
        <v>0.5</v>
      </c>
      <c r="AB165">
        <f t="shared" si="16"/>
        <v>692.73</v>
      </c>
      <c r="AC165">
        <f t="shared" si="17"/>
        <v>803.56679999999994</v>
      </c>
      <c r="AD165" s="18">
        <f t="shared" si="15"/>
        <v>45624</v>
      </c>
    </row>
    <row r="166" spans="1:30">
      <c r="A166" s="73" t="s">
        <v>176</v>
      </c>
      <c r="B166" s="73">
        <v>170</v>
      </c>
      <c r="C166" s="73">
        <v>1</v>
      </c>
      <c r="D166" s="74">
        <v>45707</v>
      </c>
      <c r="E166" s="74">
        <v>45818</v>
      </c>
      <c r="F166" s="74">
        <v>45864</v>
      </c>
      <c r="G166" s="73" t="s">
        <v>44</v>
      </c>
      <c r="H166" s="73">
        <v>8</v>
      </c>
      <c r="I166" s="73"/>
      <c r="J166" s="73">
        <v>52766.67</v>
      </c>
      <c r="K166" s="73" t="s">
        <v>151</v>
      </c>
      <c r="L166" s="73">
        <v>52766.67</v>
      </c>
      <c r="M166" s="73">
        <v>61209.337199999994</v>
      </c>
      <c r="N166" s="73">
        <v>3592.6</v>
      </c>
      <c r="O166" s="73">
        <v>3592.6</v>
      </c>
      <c r="P166" s="73">
        <v>4167.4159999999993</v>
      </c>
      <c r="Q166" s="75">
        <v>6.8084645098885344E-2</v>
      </c>
      <c r="R166" s="73">
        <v>2</v>
      </c>
      <c r="S166" s="73">
        <v>2025</v>
      </c>
      <c r="T166" s="73">
        <v>6</v>
      </c>
      <c r="U166" s="73">
        <v>2025</v>
      </c>
      <c r="V166" s="74">
        <v>45909</v>
      </c>
      <c r="W166" s="73" t="s">
        <v>153</v>
      </c>
      <c r="X166" s="73">
        <v>2025</v>
      </c>
      <c r="Y166" t="str">
        <f t="shared" si="12"/>
        <v>México</v>
      </c>
      <c r="Z166" t="str">
        <f t="shared" si="13"/>
        <v>IC</v>
      </c>
      <c r="AA166" s="1">
        <f t="shared" si="14"/>
        <v>0.5</v>
      </c>
      <c r="AB166">
        <f t="shared" si="16"/>
        <v>1796.3</v>
      </c>
      <c r="AC166">
        <f t="shared" si="17"/>
        <v>2083.7079999999996</v>
      </c>
      <c r="AD166" s="18">
        <f t="shared" si="15"/>
        <v>45677</v>
      </c>
    </row>
    <row r="167" spans="1:30">
      <c r="A167" s="73" t="s">
        <v>176</v>
      </c>
      <c r="B167" s="73">
        <v>171</v>
      </c>
      <c r="C167" s="73">
        <v>0</v>
      </c>
      <c r="D167" s="74">
        <v>45707</v>
      </c>
      <c r="E167" s="74">
        <v>45750</v>
      </c>
      <c r="F167" s="74">
        <v>45776</v>
      </c>
      <c r="G167" s="73" t="s">
        <v>35</v>
      </c>
      <c r="H167" s="73">
        <v>8</v>
      </c>
      <c r="I167" s="73"/>
      <c r="J167" s="73">
        <v>172307.58</v>
      </c>
      <c r="K167" s="73" t="s">
        <v>131</v>
      </c>
      <c r="L167" s="73">
        <v>148184.51879999999</v>
      </c>
      <c r="M167" s="73">
        <v>172307.58</v>
      </c>
      <c r="N167" s="73">
        <v>11639.31</v>
      </c>
      <c r="O167" s="73">
        <v>10009.8066</v>
      </c>
      <c r="P167" s="73">
        <v>11639.31</v>
      </c>
      <c r="Q167" s="75">
        <v>6.7549610992157172E-2</v>
      </c>
      <c r="R167" s="73">
        <v>2</v>
      </c>
      <c r="S167" s="73">
        <v>2025</v>
      </c>
      <c r="T167" s="73">
        <v>4</v>
      </c>
      <c r="U167" s="73">
        <v>2025</v>
      </c>
      <c r="V167" s="74">
        <v>45821</v>
      </c>
      <c r="W167" s="73" t="s">
        <v>152</v>
      </c>
      <c r="X167" s="73">
        <v>2025</v>
      </c>
      <c r="Y167" t="str">
        <f t="shared" si="12"/>
        <v>México</v>
      </c>
      <c r="Z167" t="str">
        <f t="shared" si="13"/>
        <v>IC</v>
      </c>
      <c r="AA167" s="1">
        <f t="shared" si="14"/>
        <v>0.5</v>
      </c>
      <c r="AB167">
        <f t="shared" si="16"/>
        <v>5004.9032999999999</v>
      </c>
      <c r="AC167">
        <f t="shared" si="17"/>
        <v>5805.6878279999992</v>
      </c>
      <c r="AD167" s="18">
        <f t="shared" si="15"/>
        <v>45665</v>
      </c>
    </row>
    <row r="168" spans="1:30">
      <c r="A168" s="73" t="s">
        <v>176</v>
      </c>
      <c r="B168" s="73">
        <v>172</v>
      </c>
      <c r="C168" s="73">
        <v>1</v>
      </c>
      <c r="D168" s="74">
        <v>45707</v>
      </c>
      <c r="E168" s="74">
        <v>45937</v>
      </c>
      <c r="F168" s="74">
        <v>45962</v>
      </c>
      <c r="G168" s="73" t="s">
        <v>35</v>
      </c>
      <c r="H168" s="73">
        <v>8</v>
      </c>
      <c r="I168" s="73"/>
      <c r="J168" s="73">
        <v>34174.980000000003</v>
      </c>
      <c r="K168" s="73" t="s">
        <v>131</v>
      </c>
      <c r="L168" s="73">
        <v>29390.482800000002</v>
      </c>
      <c r="M168" s="73">
        <v>34174.980000000003</v>
      </c>
      <c r="N168" s="73">
        <v>3200.57</v>
      </c>
      <c r="O168" s="73">
        <v>2752.4902000000002</v>
      </c>
      <c r="P168" s="73">
        <v>3200.57</v>
      </c>
      <c r="Q168" s="75">
        <v>9.3652432276478292E-2</v>
      </c>
      <c r="R168" s="73">
        <v>2</v>
      </c>
      <c r="S168" s="73">
        <v>2025</v>
      </c>
      <c r="T168" s="73">
        <v>10</v>
      </c>
      <c r="U168" s="73">
        <v>2025</v>
      </c>
      <c r="V168" s="74">
        <v>46007</v>
      </c>
      <c r="W168" s="73" t="s">
        <v>132</v>
      </c>
      <c r="X168" s="73">
        <v>2025</v>
      </c>
      <c r="Y168" t="str">
        <f t="shared" si="12"/>
        <v>México</v>
      </c>
      <c r="Z168" t="str">
        <f t="shared" si="13"/>
        <v>IC</v>
      </c>
      <c r="AA168" s="1">
        <f t="shared" si="14"/>
        <v>0.5</v>
      </c>
      <c r="AB168">
        <f t="shared" si="16"/>
        <v>1376.2451000000001</v>
      </c>
      <c r="AC168">
        <f t="shared" si="17"/>
        <v>1596.4443160000001</v>
      </c>
      <c r="AD168" s="18">
        <f t="shared" si="15"/>
        <v>45665</v>
      </c>
    </row>
    <row r="169" spans="1:30">
      <c r="A169" s="73" t="s">
        <v>176</v>
      </c>
      <c r="B169" s="73">
        <v>173</v>
      </c>
      <c r="C169" s="73">
        <v>1</v>
      </c>
      <c r="D169" s="74">
        <v>45707</v>
      </c>
      <c r="E169" s="74">
        <v>45855</v>
      </c>
      <c r="F169" s="74">
        <v>45869</v>
      </c>
      <c r="G169" s="73" t="s">
        <v>35</v>
      </c>
      <c r="H169" s="73">
        <v>8</v>
      </c>
      <c r="I169" s="73"/>
      <c r="J169" s="73">
        <v>30665.64</v>
      </c>
      <c r="K169" s="73" t="s">
        <v>131</v>
      </c>
      <c r="L169" s="73">
        <v>26372.450399999998</v>
      </c>
      <c r="M169" s="73">
        <v>30665.64</v>
      </c>
      <c r="N169" s="73">
        <v>2645.16</v>
      </c>
      <c r="O169" s="73">
        <v>2274.8375999999998</v>
      </c>
      <c r="P169" s="73">
        <v>2645.16</v>
      </c>
      <c r="Q169" s="75">
        <v>8.6258105162651103E-2</v>
      </c>
      <c r="R169" s="73">
        <v>2</v>
      </c>
      <c r="S169" s="73">
        <v>2025</v>
      </c>
      <c r="T169" s="73">
        <v>7</v>
      </c>
      <c r="U169" s="73">
        <v>2025</v>
      </c>
      <c r="V169" s="74">
        <v>45914</v>
      </c>
      <c r="W169" s="73" t="s">
        <v>153</v>
      </c>
      <c r="X169" s="73">
        <v>2025</v>
      </c>
      <c r="Y169" t="str">
        <f t="shared" si="12"/>
        <v>México</v>
      </c>
      <c r="Z169" t="str">
        <f t="shared" si="13"/>
        <v>IC</v>
      </c>
      <c r="AA169" s="1">
        <f t="shared" si="14"/>
        <v>0.5</v>
      </c>
      <c r="AB169">
        <f t="shared" si="16"/>
        <v>1137.4187999999999</v>
      </c>
      <c r="AC169">
        <f t="shared" si="17"/>
        <v>1319.4058079999998</v>
      </c>
      <c r="AD169" s="18">
        <f t="shared" si="15"/>
        <v>45665</v>
      </c>
    </row>
    <row r="170" spans="1:30">
      <c r="A170" s="73" t="s">
        <v>176</v>
      </c>
      <c r="B170" s="73">
        <v>174</v>
      </c>
      <c r="C170" s="73">
        <v>1</v>
      </c>
      <c r="D170" s="74">
        <v>45708</v>
      </c>
      <c r="E170" s="74">
        <v>45708</v>
      </c>
      <c r="F170" s="74">
        <v>45714</v>
      </c>
      <c r="G170" s="73" t="s">
        <v>49</v>
      </c>
      <c r="H170" s="73">
        <v>8</v>
      </c>
      <c r="I170" s="73" t="s">
        <v>177</v>
      </c>
      <c r="J170" s="73">
        <v>26206.01</v>
      </c>
      <c r="K170" s="73" t="s">
        <v>131</v>
      </c>
      <c r="L170" s="73">
        <v>22537.168599999997</v>
      </c>
      <c r="M170" s="73">
        <v>26206.01</v>
      </c>
      <c r="N170" s="73">
        <v>2355.34</v>
      </c>
      <c r="O170" s="73">
        <v>2025.5924</v>
      </c>
      <c r="P170" s="73">
        <v>2355.34</v>
      </c>
      <c r="Q170" s="75">
        <v>8.9877856262742792E-2</v>
      </c>
      <c r="R170" s="73">
        <v>2</v>
      </c>
      <c r="S170" s="73">
        <v>2025</v>
      </c>
      <c r="T170" s="73">
        <v>2</v>
      </c>
      <c r="U170" s="73">
        <v>2025</v>
      </c>
      <c r="V170" s="74">
        <v>45759</v>
      </c>
      <c r="W170" s="73" t="s">
        <v>173</v>
      </c>
      <c r="X170" s="73">
        <v>2025</v>
      </c>
      <c r="Y170" t="str">
        <f t="shared" si="12"/>
        <v>México</v>
      </c>
      <c r="Z170" t="str">
        <f t="shared" si="13"/>
        <v>Retail</v>
      </c>
      <c r="AA170" s="1">
        <f t="shared" si="14"/>
        <v>0</v>
      </c>
      <c r="AB170">
        <f t="shared" si="16"/>
        <v>2025.5924</v>
      </c>
      <c r="AC170">
        <f t="shared" si="17"/>
        <v>2349.6871839999999</v>
      </c>
      <c r="AD170" s="18">
        <f t="shared" si="15"/>
        <v>45552</v>
      </c>
    </row>
    <row r="171" spans="1:30">
      <c r="A171" s="73" t="s">
        <v>176</v>
      </c>
      <c r="B171" s="73">
        <v>175</v>
      </c>
      <c r="C171" s="73">
        <v>1</v>
      </c>
      <c r="D171" s="74">
        <v>45708</v>
      </c>
      <c r="E171" s="74">
        <v>45799</v>
      </c>
      <c r="F171" s="74">
        <v>45810</v>
      </c>
      <c r="G171" s="73" t="s">
        <v>43</v>
      </c>
      <c r="H171" s="73">
        <v>8</v>
      </c>
      <c r="I171" s="73" t="s">
        <v>177</v>
      </c>
      <c r="J171" s="73">
        <v>72356.42</v>
      </c>
      <c r="K171" s="73" t="s">
        <v>131</v>
      </c>
      <c r="L171" s="73">
        <v>62226.521199999996</v>
      </c>
      <c r="M171" s="73">
        <v>72356.42</v>
      </c>
      <c r="N171" s="73">
        <v>8449.42</v>
      </c>
      <c r="O171" s="73">
        <v>7266.5011999999997</v>
      </c>
      <c r="P171" s="73">
        <v>8449.42</v>
      </c>
      <c r="Q171" s="75">
        <v>0.11677498693274212</v>
      </c>
      <c r="R171" s="73">
        <v>2</v>
      </c>
      <c r="S171" s="73">
        <v>2025</v>
      </c>
      <c r="T171" s="73">
        <v>5</v>
      </c>
      <c r="U171" s="73">
        <v>2025</v>
      </c>
      <c r="V171" s="74">
        <v>45855</v>
      </c>
      <c r="W171" s="73" t="s">
        <v>154</v>
      </c>
      <c r="X171" s="73">
        <v>2025</v>
      </c>
      <c r="Y171" t="str">
        <f t="shared" si="12"/>
        <v>Madrid</v>
      </c>
      <c r="Z171" t="str">
        <f t="shared" si="13"/>
        <v>IC</v>
      </c>
      <c r="AA171" s="1">
        <f t="shared" si="14"/>
        <v>0.5</v>
      </c>
      <c r="AB171">
        <f t="shared" si="16"/>
        <v>3633.2505999999998</v>
      </c>
      <c r="AC171">
        <f t="shared" si="17"/>
        <v>4214.5706959999998</v>
      </c>
      <c r="AD171" s="18">
        <f t="shared" si="15"/>
        <v>45624</v>
      </c>
    </row>
    <row r="172" spans="1:30">
      <c r="A172" s="73" t="s">
        <v>176</v>
      </c>
      <c r="B172" s="73">
        <v>176</v>
      </c>
      <c r="C172" s="73">
        <v>1</v>
      </c>
      <c r="D172" s="74">
        <v>45708</v>
      </c>
      <c r="E172" s="74">
        <v>45764</v>
      </c>
      <c r="F172" s="74">
        <v>45767</v>
      </c>
      <c r="G172" s="73" t="s">
        <v>35</v>
      </c>
      <c r="H172" s="73">
        <v>8</v>
      </c>
      <c r="I172" s="73"/>
      <c r="J172" s="73">
        <v>4998.51</v>
      </c>
      <c r="K172" s="73" t="s">
        <v>131</v>
      </c>
      <c r="L172" s="73">
        <v>4298.7186000000002</v>
      </c>
      <c r="M172" s="73">
        <v>4998.51</v>
      </c>
      <c r="N172" s="73">
        <v>451.2</v>
      </c>
      <c r="O172" s="73">
        <v>388.03199999999998</v>
      </c>
      <c r="P172" s="73">
        <v>451.2</v>
      </c>
      <c r="Q172" s="75">
        <v>9.0266899536061734E-2</v>
      </c>
      <c r="R172" s="73">
        <v>2</v>
      </c>
      <c r="S172" s="73">
        <v>2025</v>
      </c>
      <c r="T172" s="73">
        <v>4</v>
      </c>
      <c r="U172" s="73">
        <v>2025</v>
      </c>
      <c r="V172" s="74">
        <v>45812</v>
      </c>
      <c r="W172" s="73" t="s">
        <v>152</v>
      </c>
      <c r="X172" s="73">
        <v>2025</v>
      </c>
      <c r="Y172" t="str">
        <f t="shared" si="12"/>
        <v>México</v>
      </c>
      <c r="Z172" t="str">
        <f t="shared" si="13"/>
        <v>IC</v>
      </c>
      <c r="AA172" s="1">
        <f t="shared" si="14"/>
        <v>0.5</v>
      </c>
      <c r="AB172">
        <f t="shared" si="16"/>
        <v>194.01599999999999</v>
      </c>
      <c r="AC172">
        <f t="shared" si="17"/>
        <v>225.05855999999997</v>
      </c>
      <c r="AD172" s="18">
        <f t="shared" si="15"/>
        <v>45665</v>
      </c>
    </row>
    <row r="173" spans="1:30">
      <c r="A173" s="73" t="s">
        <v>176</v>
      </c>
      <c r="B173" s="73">
        <v>177</v>
      </c>
      <c r="C173" s="73">
        <v>1</v>
      </c>
      <c r="D173" s="74">
        <v>45709</v>
      </c>
      <c r="E173" s="74">
        <v>45759</v>
      </c>
      <c r="F173" s="74">
        <v>45762</v>
      </c>
      <c r="G173" s="73" t="s">
        <v>49</v>
      </c>
      <c r="H173" s="73">
        <v>8</v>
      </c>
      <c r="I173" s="73" t="s">
        <v>177</v>
      </c>
      <c r="J173" s="73">
        <v>18247</v>
      </c>
      <c r="K173" s="73" t="s">
        <v>131</v>
      </c>
      <c r="L173" s="73">
        <v>15692.42</v>
      </c>
      <c r="M173" s="73">
        <v>18247</v>
      </c>
      <c r="N173" s="73">
        <v>1327.72</v>
      </c>
      <c r="O173" s="73">
        <v>1141.8392000000001</v>
      </c>
      <c r="P173" s="73">
        <v>1327.72</v>
      </c>
      <c r="Q173" s="75">
        <v>7.2763741984983837E-2</v>
      </c>
      <c r="R173" s="73">
        <v>2</v>
      </c>
      <c r="S173" s="73">
        <v>2025</v>
      </c>
      <c r="T173" s="73">
        <v>4</v>
      </c>
      <c r="U173" s="73">
        <v>2025</v>
      </c>
      <c r="V173" s="74">
        <v>45807</v>
      </c>
      <c r="W173" s="73" t="s">
        <v>172</v>
      </c>
      <c r="X173" s="73">
        <v>2025</v>
      </c>
      <c r="Y173" t="str">
        <f t="shared" si="12"/>
        <v>México</v>
      </c>
      <c r="Z173" t="str">
        <f t="shared" si="13"/>
        <v>Retail</v>
      </c>
      <c r="AA173" s="1">
        <f t="shared" si="14"/>
        <v>0</v>
      </c>
      <c r="AB173">
        <f t="shared" si="16"/>
        <v>1141.8392000000001</v>
      </c>
      <c r="AC173">
        <f t="shared" si="17"/>
        <v>1324.5334720000001</v>
      </c>
      <c r="AD173" s="18">
        <f t="shared" si="15"/>
        <v>45552</v>
      </c>
    </row>
    <row r="174" spans="1:30">
      <c r="A174" s="73" t="s">
        <v>176</v>
      </c>
      <c r="B174" s="73">
        <v>178</v>
      </c>
      <c r="C174" s="73">
        <v>1</v>
      </c>
      <c r="D174" s="74">
        <v>45709</v>
      </c>
      <c r="E174" s="74">
        <v>45733</v>
      </c>
      <c r="F174" s="74">
        <v>45816</v>
      </c>
      <c r="G174" s="73" t="s">
        <v>49</v>
      </c>
      <c r="H174" s="73">
        <v>8</v>
      </c>
      <c r="I174" s="73" t="s">
        <v>182</v>
      </c>
      <c r="J174" s="73">
        <v>11312.07</v>
      </c>
      <c r="K174" s="73" t="s">
        <v>131</v>
      </c>
      <c r="L174" s="73">
        <v>9728.3801999999996</v>
      </c>
      <c r="M174" s="73">
        <v>11312.07</v>
      </c>
      <c r="N174" s="73">
        <v>963.48</v>
      </c>
      <c r="O174" s="73">
        <v>828.59280000000001</v>
      </c>
      <c r="P174" s="73">
        <v>963.48</v>
      </c>
      <c r="Q174" s="75">
        <v>8.5172740267696362E-2</v>
      </c>
      <c r="R174" s="73">
        <v>2</v>
      </c>
      <c r="S174" s="73">
        <v>2025</v>
      </c>
      <c r="T174" s="73">
        <v>3</v>
      </c>
      <c r="U174" s="73">
        <v>2025</v>
      </c>
      <c r="V174" s="74">
        <v>45861</v>
      </c>
      <c r="W174" s="73" t="s">
        <v>154</v>
      </c>
      <c r="X174" s="73">
        <v>2025</v>
      </c>
      <c r="Y174" t="str">
        <f t="shared" si="12"/>
        <v>México</v>
      </c>
      <c r="Z174" t="str">
        <f t="shared" si="13"/>
        <v>Retail</v>
      </c>
      <c r="AA174" s="1">
        <f t="shared" si="14"/>
        <v>0</v>
      </c>
      <c r="AB174">
        <f t="shared" si="16"/>
        <v>828.59280000000001</v>
      </c>
      <c r="AC174">
        <f t="shared" si="17"/>
        <v>961.16764799999999</v>
      </c>
      <c r="AD174" s="18">
        <f t="shared" si="15"/>
        <v>45552</v>
      </c>
    </row>
    <row r="175" spans="1:30">
      <c r="A175" s="73" t="s">
        <v>176</v>
      </c>
      <c r="B175" s="73">
        <v>179</v>
      </c>
      <c r="C175" s="73">
        <v>1</v>
      </c>
      <c r="D175" s="74">
        <v>45712</v>
      </c>
      <c r="E175" s="74">
        <v>45779</v>
      </c>
      <c r="F175" s="74">
        <v>45781</v>
      </c>
      <c r="G175" s="73" t="s">
        <v>46</v>
      </c>
      <c r="H175" s="73">
        <v>9</v>
      </c>
      <c r="I175" s="73"/>
      <c r="J175" s="73">
        <v>2598.7600000000002</v>
      </c>
      <c r="K175" s="73" t="s">
        <v>131</v>
      </c>
      <c r="L175" s="73">
        <v>2234.9336000000003</v>
      </c>
      <c r="M175" s="73">
        <v>2598.7600000000002</v>
      </c>
      <c r="N175" s="73">
        <v>296.10000000000002</v>
      </c>
      <c r="O175" s="73">
        <v>254.64600000000002</v>
      </c>
      <c r="P175" s="73">
        <v>296.10000000000002</v>
      </c>
      <c r="Q175" s="75">
        <v>0.11393895550185472</v>
      </c>
      <c r="R175" s="73">
        <v>2</v>
      </c>
      <c r="S175" s="73">
        <v>2025</v>
      </c>
      <c r="T175" s="73">
        <v>5</v>
      </c>
      <c r="U175" s="73">
        <v>2025</v>
      </c>
      <c r="V175" s="74">
        <v>45826</v>
      </c>
      <c r="W175" s="73" t="s">
        <v>152</v>
      </c>
      <c r="X175" s="73">
        <v>2025</v>
      </c>
      <c r="Y175" t="str">
        <f t="shared" si="12"/>
        <v>México</v>
      </c>
      <c r="Z175" t="str">
        <f t="shared" si="13"/>
        <v>IC</v>
      </c>
      <c r="AA175" s="1">
        <f t="shared" si="14"/>
        <v>0.5</v>
      </c>
      <c r="AB175">
        <f t="shared" si="16"/>
        <v>127.32300000000001</v>
      </c>
      <c r="AC175">
        <f t="shared" si="17"/>
        <v>147.69468000000001</v>
      </c>
      <c r="AD175" s="18">
        <f t="shared" si="15"/>
        <v>45695</v>
      </c>
    </row>
    <row r="176" spans="1:30">
      <c r="A176" s="73" t="s">
        <v>176</v>
      </c>
      <c r="B176" s="73">
        <v>180</v>
      </c>
      <c r="C176" s="73">
        <v>0</v>
      </c>
      <c r="D176" s="74">
        <v>45712</v>
      </c>
      <c r="E176" s="74">
        <v>45751</v>
      </c>
      <c r="F176" s="74">
        <v>45753</v>
      </c>
      <c r="G176" s="73" t="s">
        <v>46</v>
      </c>
      <c r="H176" s="73">
        <v>9</v>
      </c>
      <c r="I176" s="73"/>
      <c r="J176" s="73">
        <v>2458.9</v>
      </c>
      <c r="K176" s="73" t="s">
        <v>131</v>
      </c>
      <c r="L176" s="73">
        <v>2114.654</v>
      </c>
      <c r="M176" s="73">
        <v>2458.9</v>
      </c>
      <c r="N176" s="73">
        <v>303.52999999999997</v>
      </c>
      <c r="O176" s="73">
        <v>261.03579999999999</v>
      </c>
      <c r="P176" s="73">
        <v>303.52999999999997</v>
      </c>
      <c r="Q176" s="75">
        <v>0.12344137622514133</v>
      </c>
      <c r="R176" s="73">
        <v>2</v>
      </c>
      <c r="S176" s="73">
        <v>2025</v>
      </c>
      <c r="T176" s="73">
        <v>4</v>
      </c>
      <c r="U176" s="73">
        <v>2025</v>
      </c>
      <c r="V176" s="74">
        <v>45798</v>
      </c>
      <c r="W176" s="73" t="s">
        <v>172</v>
      </c>
      <c r="X176" s="73">
        <v>2025</v>
      </c>
      <c r="Y176" t="str">
        <f t="shared" si="12"/>
        <v>México</v>
      </c>
      <c r="Z176" t="str">
        <f t="shared" si="13"/>
        <v>IC</v>
      </c>
      <c r="AA176" s="1">
        <f t="shared" si="14"/>
        <v>0.5</v>
      </c>
      <c r="AB176">
        <f t="shared" si="16"/>
        <v>130.5179</v>
      </c>
      <c r="AC176">
        <f t="shared" si="17"/>
        <v>151.40076399999998</v>
      </c>
      <c r="AD176" s="18">
        <f t="shared" si="15"/>
        <v>45695</v>
      </c>
    </row>
    <row r="177" spans="1:30">
      <c r="A177" s="73" t="s">
        <v>176</v>
      </c>
      <c r="B177" s="73">
        <v>181</v>
      </c>
      <c r="C177" s="73">
        <v>1</v>
      </c>
      <c r="D177" s="74">
        <v>45712</v>
      </c>
      <c r="E177" s="74">
        <v>45859</v>
      </c>
      <c r="F177" s="74">
        <v>45865</v>
      </c>
      <c r="G177" s="73" t="s">
        <v>40</v>
      </c>
      <c r="H177" s="73">
        <v>9</v>
      </c>
      <c r="I177" s="73"/>
      <c r="J177" s="73">
        <v>19706</v>
      </c>
      <c r="K177" s="73" t="s">
        <v>131</v>
      </c>
      <c r="L177" s="73">
        <v>16947.16</v>
      </c>
      <c r="M177" s="73">
        <v>19706</v>
      </c>
      <c r="N177" s="73">
        <v>337.24</v>
      </c>
      <c r="O177" s="73">
        <v>290.02640000000002</v>
      </c>
      <c r="P177" s="73">
        <v>337.24</v>
      </c>
      <c r="Q177" s="75">
        <v>1.7113569471227039E-2</v>
      </c>
      <c r="R177" s="73">
        <v>2</v>
      </c>
      <c r="S177" s="73">
        <v>2025</v>
      </c>
      <c r="T177" s="73">
        <v>7</v>
      </c>
      <c r="U177" s="73">
        <v>2025</v>
      </c>
      <c r="V177" s="74">
        <v>45910</v>
      </c>
      <c r="W177" s="73" t="s">
        <v>153</v>
      </c>
      <c r="X177" s="73">
        <v>2025</v>
      </c>
      <c r="Y177" t="str">
        <f t="shared" si="12"/>
        <v>México</v>
      </c>
      <c r="Z177" t="str">
        <f t="shared" si="13"/>
        <v>IC</v>
      </c>
      <c r="AA177" s="1">
        <f t="shared" si="14"/>
        <v>0.5</v>
      </c>
      <c r="AB177">
        <f t="shared" si="16"/>
        <v>145.01320000000001</v>
      </c>
      <c r="AC177">
        <f t="shared" si="17"/>
        <v>168.21531200000001</v>
      </c>
      <c r="AD177" s="18">
        <f t="shared" si="15"/>
        <v>45705</v>
      </c>
    </row>
    <row r="178" spans="1:30">
      <c r="A178" s="73" t="s">
        <v>176</v>
      </c>
      <c r="B178" s="73">
        <v>183</v>
      </c>
      <c r="C178" s="73">
        <v>1</v>
      </c>
      <c r="D178" s="74">
        <v>45714</v>
      </c>
      <c r="E178" s="74">
        <v>45847</v>
      </c>
      <c r="F178" s="74">
        <v>45856</v>
      </c>
      <c r="G178" s="73" t="s">
        <v>45</v>
      </c>
      <c r="H178" s="73">
        <v>9</v>
      </c>
      <c r="I178" s="73"/>
      <c r="J178" s="73">
        <v>37718.11</v>
      </c>
      <c r="K178" s="73" t="s">
        <v>131</v>
      </c>
      <c r="L178" s="73">
        <v>32437.5746</v>
      </c>
      <c r="M178" s="73">
        <v>37718.11</v>
      </c>
      <c r="N178" s="73">
        <v>1242.95</v>
      </c>
      <c r="O178" s="73">
        <v>1068.9370000000001</v>
      </c>
      <c r="P178" s="73">
        <v>1242.95</v>
      </c>
      <c r="Q178" s="75">
        <v>3.2953666024092942E-2</v>
      </c>
      <c r="R178" s="73">
        <v>2</v>
      </c>
      <c r="S178" s="73">
        <v>2025</v>
      </c>
      <c r="T178" s="73">
        <v>7</v>
      </c>
      <c r="U178" s="73">
        <v>2025</v>
      </c>
      <c r="V178" s="74">
        <v>45901</v>
      </c>
      <c r="W178" s="73" t="s">
        <v>153</v>
      </c>
      <c r="X178" s="73">
        <v>2025</v>
      </c>
      <c r="Y178" t="str">
        <f t="shared" si="12"/>
        <v>México</v>
      </c>
      <c r="Z178" t="str">
        <f t="shared" si="13"/>
        <v>IC</v>
      </c>
      <c r="AA178" s="1">
        <f t="shared" si="14"/>
        <v>0.75</v>
      </c>
      <c r="AB178">
        <f t="shared" si="16"/>
        <v>267.23424999999997</v>
      </c>
      <c r="AC178">
        <f t="shared" si="17"/>
        <v>309.99172999999996</v>
      </c>
      <c r="AD178" s="18">
        <f t="shared" si="15"/>
        <v>45536</v>
      </c>
    </row>
    <row r="179" spans="1:30">
      <c r="A179" s="73" t="s">
        <v>176</v>
      </c>
      <c r="B179" s="73">
        <v>185</v>
      </c>
      <c r="C179" s="73">
        <v>1</v>
      </c>
      <c r="D179" s="74">
        <v>45670</v>
      </c>
      <c r="E179" s="74">
        <v>45682</v>
      </c>
      <c r="F179" s="74">
        <v>45697</v>
      </c>
      <c r="G179" s="73" t="s">
        <v>54</v>
      </c>
      <c r="H179" s="73">
        <v>3</v>
      </c>
      <c r="I179" s="73"/>
      <c r="J179" s="73">
        <v>1196</v>
      </c>
      <c r="K179" s="73" t="s">
        <v>131</v>
      </c>
      <c r="L179" s="73">
        <v>1028.56</v>
      </c>
      <c r="M179" s="73">
        <v>1196</v>
      </c>
      <c r="N179" s="73">
        <v>0</v>
      </c>
      <c r="O179" s="73">
        <v>0</v>
      </c>
      <c r="P179" s="73">
        <v>0</v>
      </c>
      <c r="Q179" s="75">
        <v>0</v>
      </c>
      <c r="R179" s="73">
        <v>1</v>
      </c>
      <c r="S179" s="73">
        <v>2025</v>
      </c>
      <c r="T179" s="73">
        <v>1</v>
      </c>
      <c r="U179" s="73">
        <v>2025</v>
      </c>
      <c r="V179" s="74">
        <v>45742</v>
      </c>
      <c r="W179" s="73" t="s">
        <v>150</v>
      </c>
      <c r="X179" s="73">
        <v>2025</v>
      </c>
      <c r="Y179" t="str">
        <f t="shared" si="12"/>
        <v>México</v>
      </c>
      <c r="Z179" t="str">
        <f t="shared" si="13"/>
        <v>Retail</v>
      </c>
      <c r="AA179" s="1">
        <f t="shared" si="14"/>
        <v>0.05</v>
      </c>
      <c r="AB179">
        <f t="shared" si="16"/>
        <v>0</v>
      </c>
      <c r="AC179">
        <f t="shared" si="17"/>
        <v>0</v>
      </c>
      <c r="AD179" s="18">
        <f t="shared" si="15"/>
        <v>45595</v>
      </c>
    </row>
    <row r="180" spans="1:30">
      <c r="A180" s="73" t="s">
        <v>176</v>
      </c>
      <c r="B180" s="73">
        <v>186</v>
      </c>
      <c r="C180" s="73">
        <v>1</v>
      </c>
      <c r="D180" s="74">
        <v>45716</v>
      </c>
      <c r="E180" s="74">
        <v>45692</v>
      </c>
      <c r="F180" s="74">
        <v>45696</v>
      </c>
      <c r="G180" s="73" t="s">
        <v>45</v>
      </c>
      <c r="H180" s="73">
        <v>9</v>
      </c>
      <c r="I180" s="73"/>
      <c r="J180" s="73">
        <v>134515</v>
      </c>
      <c r="K180" s="73" t="s">
        <v>178</v>
      </c>
      <c r="L180" s="73">
        <v>6456.72</v>
      </c>
      <c r="M180" s="73">
        <v>7532.84</v>
      </c>
      <c r="N180" s="73">
        <v>25731.52</v>
      </c>
      <c r="O180" s="73">
        <v>1235.1129600000002</v>
      </c>
      <c r="P180" s="73">
        <v>1440.9651200000001</v>
      </c>
      <c r="Q180" s="75">
        <v>0.19129108277887227</v>
      </c>
      <c r="R180" s="73">
        <v>2</v>
      </c>
      <c r="S180" s="73">
        <v>2025</v>
      </c>
      <c r="T180" s="73">
        <v>2</v>
      </c>
      <c r="U180" s="73">
        <v>2025</v>
      </c>
      <c r="V180" s="74">
        <v>45741</v>
      </c>
      <c r="W180" s="73" t="s">
        <v>150</v>
      </c>
      <c r="X180" s="73">
        <v>2025</v>
      </c>
      <c r="Y180" t="str">
        <f t="shared" si="12"/>
        <v>México</v>
      </c>
      <c r="Z180" t="str">
        <f t="shared" si="13"/>
        <v>IC</v>
      </c>
      <c r="AA180" s="1">
        <f t="shared" si="14"/>
        <v>0.75</v>
      </c>
      <c r="AB180">
        <f t="shared" si="16"/>
        <v>308.7782400000001</v>
      </c>
      <c r="AC180">
        <f t="shared" si="17"/>
        <v>358.18275840000007</v>
      </c>
      <c r="AD180" s="18">
        <f t="shared" si="15"/>
        <v>45536</v>
      </c>
    </row>
    <row r="181" spans="1:30">
      <c r="A181" s="73" t="s">
        <v>176</v>
      </c>
      <c r="B181" s="73">
        <v>187</v>
      </c>
      <c r="C181" s="73">
        <v>1</v>
      </c>
      <c r="D181" s="74">
        <v>45719</v>
      </c>
      <c r="E181" s="74">
        <v>45722</v>
      </c>
      <c r="F181" s="74">
        <v>45727</v>
      </c>
      <c r="G181" s="73" t="s">
        <v>49</v>
      </c>
      <c r="H181" s="73">
        <v>10</v>
      </c>
      <c r="I181" s="73" t="s">
        <v>177</v>
      </c>
      <c r="J181" s="73">
        <v>3382.8</v>
      </c>
      <c r="K181" s="73" t="s">
        <v>131</v>
      </c>
      <c r="L181" s="73">
        <v>2909.2080000000001</v>
      </c>
      <c r="M181" s="73">
        <v>3382.8</v>
      </c>
      <c r="N181" s="73">
        <v>209.86</v>
      </c>
      <c r="O181" s="73">
        <v>180.4796</v>
      </c>
      <c r="P181" s="73">
        <v>209.86</v>
      </c>
      <c r="Q181" s="75">
        <v>6.2037365496038784E-2</v>
      </c>
      <c r="R181" s="73">
        <v>3</v>
      </c>
      <c r="S181" s="73">
        <v>2025</v>
      </c>
      <c r="T181" s="73">
        <v>3</v>
      </c>
      <c r="U181" s="73">
        <v>2025</v>
      </c>
      <c r="V181" s="74">
        <v>45772</v>
      </c>
      <c r="W181" s="73" t="s">
        <v>173</v>
      </c>
      <c r="X181" s="73">
        <v>2025</v>
      </c>
      <c r="Y181" t="str">
        <f t="shared" si="12"/>
        <v>México</v>
      </c>
      <c r="Z181" t="str">
        <f t="shared" si="13"/>
        <v>Retail</v>
      </c>
      <c r="AA181" s="1">
        <f t="shared" si="14"/>
        <v>0</v>
      </c>
      <c r="AB181">
        <f t="shared" si="16"/>
        <v>180.4796</v>
      </c>
      <c r="AC181">
        <f t="shared" si="17"/>
        <v>209.356336</v>
      </c>
      <c r="AD181" s="18">
        <f t="shared" si="15"/>
        <v>45552</v>
      </c>
    </row>
    <row r="182" spans="1:30">
      <c r="A182" s="73" t="s">
        <v>176</v>
      </c>
      <c r="B182" s="73">
        <v>188</v>
      </c>
      <c r="C182" s="73">
        <v>1</v>
      </c>
      <c r="D182" s="74">
        <v>45721</v>
      </c>
      <c r="E182" s="74">
        <v>45689</v>
      </c>
      <c r="F182" s="74">
        <v>45696</v>
      </c>
      <c r="G182" s="73" t="s">
        <v>49</v>
      </c>
      <c r="H182" s="73">
        <v>10</v>
      </c>
      <c r="I182" s="73" t="s">
        <v>177</v>
      </c>
      <c r="J182" s="73">
        <v>10019.209999999999</v>
      </c>
      <c r="K182" s="73" t="s">
        <v>131</v>
      </c>
      <c r="L182" s="73">
        <v>8616.5205999999998</v>
      </c>
      <c r="M182" s="73">
        <v>10019.209999999999</v>
      </c>
      <c r="N182" s="73">
        <v>997.21</v>
      </c>
      <c r="O182" s="73">
        <v>857.60059999999999</v>
      </c>
      <c r="P182" s="73">
        <v>997.21</v>
      </c>
      <c r="Q182" s="75">
        <v>9.9529803247960666E-2</v>
      </c>
      <c r="R182" s="73">
        <v>3</v>
      </c>
      <c r="S182" s="73">
        <v>2025</v>
      </c>
      <c r="T182" s="73">
        <v>2</v>
      </c>
      <c r="U182" s="73">
        <v>2025</v>
      </c>
      <c r="V182" s="74">
        <v>45741</v>
      </c>
      <c r="W182" s="73" t="s">
        <v>150</v>
      </c>
      <c r="X182" s="73">
        <v>2025</v>
      </c>
      <c r="Y182" t="str">
        <f t="shared" si="12"/>
        <v>México</v>
      </c>
      <c r="Z182" t="str">
        <f t="shared" si="13"/>
        <v>Retail</v>
      </c>
      <c r="AA182" s="1">
        <f t="shared" si="14"/>
        <v>0</v>
      </c>
      <c r="AB182">
        <f t="shared" si="16"/>
        <v>857.60059999999999</v>
      </c>
      <c r="AC182">
        <f t="shared" si="17"/>
        <v>994.81669599999987</v>
      </c>
      <c r="AD182" s="18">
        <f t="shared" si="15"/>
        <v>45552</v>
      </c>
    </row>
    <row r="183" spans="1:30">
      <c r="A183" s="73" t="s">
        <v>176</v>
      </c>
      <c r="B183" s="73">
        <v>189</v>
      </c>
      <c r="C183" s="73">
        <v>1</v>
      </c>
      <c r="D183" s="74">
        <v>45722</v>
      </c>
      <c r="E183" s="74">
        <v>45760</v>
      </c>
      <c r="F183" s="74">
        <v>45781</v>
      </c>
      <c r="G183" s="73" t="s">
        <v>49</v>
      </c>
      <c r="H183" s="73">
        <v>10</v>
      </c>
      <c r="I183" s="73" t="s">
        <v>177</v>
      </c>
      <c r="J183" s="73">
        <v>34063.61</v>
      </c>
      <c r="K183" s="73" t="s">
        <v>131</v>
      </c>
      <c r="L183" s="73">
        <v>29294.704600000001</v>
      </c>
      <c r="M183" s="73">
        <v>34063.61</v>
      </c>
      <c r="N183" s="73">
        <v>1062.49</v>
      </c>
      <c r="O183" s="73">
        <v>913.7414</v>
      </c>
      <c r="P183" s="73">
        <v>1062.49</v>
      </c>
      <c r="Q183" s="75">
        <v>3.1191350535072472E-2</v>
      </c>
      <c r="R183" s="73">
        <v>3</v>
      </c>
      <c r="S183" s="73">
        <v>2025</v>
      </c>
      <c r="T183" s="73">
        <v>4</v>
      </c>
      <c r="U183" s="73">
        <v>2025</v>
      </c>
      <c r="V183" s="74">
        <v>45826</v>
      </c>
      <c r="W183" s="73" t="s">
        <v>152</v>
      </c>
      <c r="X183" s="73">
        <v>2025</v>
      </c>
      <c r="Y183" t="str">
        <f t="shared" si="12"/>
        <v>México</v>
      </c>
      <c r="Z183" t="str">
        <f t="shared" si="13"/>
        <v>Retail</v>
      </c>
      <c r="AA183" s="1">
        <f t="shared" si="14"/>
        <v>0</v>
      </c>
      <c r="AB183">
        <f t="shared" si="16"/>
        <v>913.7414</v>
      </c>
      <c r="AC183">
        <f t="shared" si="17"/>
        <v>1059.940024</v>
      </c>
      <c r="AD183" s="18">
        <f t="shared" si="15"/>
        <v>45552</v>
      </c>
    </row>
    <row r="184" spans="1:30">
      <c r="A184" s="73" t="s">
        <v>176</v>
      </c>
      <c r="B184" s="73">
        <v>190</v>
      </c>
      <c r="C184" s="73">
        <v>1</v>
      </c>
      <c r="D184" s="74">
        <v>45722</v>
      </c>
      <c r="E184" s="74">
        <v>45757</v>
      </c>
      <c r="F184" s="74">
        <v>45767</v>
      </c>
      <c r="G184" s="73" t="s">
        <v>45</v>
      </c>
      <c r="H184" s="73">
        <v>10</v>
      </c>
      <c r="I184" s="73"/>
      <c r="J184" s="73">
        <v>5626.99</v>
      </c>
      <c r="K184" s="73" t="s">
        <v>131</v>
      </c>
      <c r="L184" s="73">
        <v>4839.2114000000001</v>
      </c>
      <c r="M184" s="73">
        <v>5626.99</v>
      </c>
      <c r="N184" s="73">
        <v>0</v>
      </c>
      <c r="O184" s="73">
        <v>0</v>
      </c>
      <c r="P184" s="73">
        <v>0</v>
      </c>
      <c r="Q184" s="75">
        <v>0</v>
      </c>
      <c r="R184" s="73">
        <v>3</v>
      </c>
      <c r="S184" s="73">
        <v>2025</v>
      </c>
      <c r="T184" s="73">
        <v>4</v>
      </c>
      <c r="U184" s="73">
        <v>2025</v>
      </c>
      <c r="V184" s="74">
        <v>45812</v>
      </c>
      <c r="W184" s="73" t="s">
        <v>152</v>
      </c>
      <c r="X184" s="73">
        <v>2025</v>
      </c>
      <c r="Y184" t="str">
        <f t="shared" si="12"/>
        <v>México</v>
      </c>
      <c r="Z184" t="str">
        <f t="shared" si="13"/>
        <v>IC</v>
      </c>
      <c r="AA184" s="1">
        <f t="shared" si="14"/>
        <v>0.75</v>
      </c>
      <c r="AB184">
        <f t="shared" si="16"/>
        <v>0</v>
      </c>
      <c r="AC184">
        <f t="shared" si="17"/>
        <v>0</v>
      </c>
      <c r="AD184" s="18">
        <f t="shared" si="15"/>
        <v>45536</v>
      </c>
    </row>
    <row r="185" spans="1:30">
      <c r="A185" s="73" t="s">
        <v>176</v>
      </c>
      <c r="B185" s="73">
        <v>191</v>
      </c>
      <c r="C185" s="73">
        <v>0</v>
      </c>
      <c r="D185" s="74">
        <v>45722</v>
      </c>
      <c r="E185" s="74">
        <v>45730</v>
      </c>
      <c r="F185" s="74">
        <v>45731</v>
      </c>
      <c r="G185" s="73" t="s">
        <v>54</v>
      </c>
      <c r="H185" s="73">
        <v>10</v>
      </c>
      <c r="I185" s="73" t="s">
        <v>149</v>
      </c>
      <c r="J185" s="73">
        <v>720</v>
      </c>
      <c r="K185" s="73" t="s">
        <v>151</v>
      </c>
      <c r="L185" s="73">
        <v>720</v>
      </c>
      <c r="M185" s="73">
        <v>835.19999999999993</v>
      </c>
      <c r="N185" s="73">
        <v>99.74</v>
      </c>
      <c r="O185" s="73">
        <v>99.74</v>
      </c>
      <c r="P185" s="73">
        <v>115.69839999999999</v>
      </c>
      <c r="Q185" s="75">
        <v>0.13852777777777778</v>
      </c>
      <c r="R185" s="73">
        <v>3</v>
      </c>
      <c r="S185" s="73">
        <v>2025</v>
      </c>
      <c r="T185" s="73">
        <v>3</v>
      </c>
      <c r="U185" s="73">
        <v>2025</v>
      </c>
      <c r="V185" s="74">
        <v>45776</v>
      </c>
      <c r="W185" s="73" t="s">
        <v>173</v>
      </c>
      <c r="X185" s="73">
        <v>2025</v>
      </c>
      <c r="Y185" t="str">
        <f t="shared" si="12"/>
        <v>México</v>
      </c>
      <c r="Z185" t="str">
        <f t="shared" si="13"/>
        <v>Retail</v>
      </c>
      <c r="AA185" s="1">
        <f t="shared" si="14"/>
        <v>0.05</v>
      </c>
      <c r="AB185">
        <f t="shared" si="16"/>
        <v>94.753</v>
      </c>
      <c r="AC185">
        <f t="shared" si="17"/>
        <v>109.91347999999999</v>
      </c>
      <c r="AD185" s="18">
        <f t="shared" si="15"/>
        <v>45595</v>
      </c>
    </row>
    <row r="186" spans="1:30">
      <c r="A186" s="73" t="s">
        <v>176</v>
      </c>
      <c r="B186" s="73">
        <v>192</v>
      </c>
      <c r="C186" s="73">
        <v>1</v>
      </c>
      <c r="D186" s="74">
        <v>45723</v>
      </c>
      <c r="E186" s="74">
        <v>45632</v>
      </c>
      <c r="F186" s="74">
        <v>45635</v>
      </c>
      <c r="G186" s="73" t="s">
        <v>49</v>
      </c>
      <c r="H186" s="73">
        <v>10</v>
      </c>
      <c r="I186" s="73" t="s">
        <v>177</v>
      </c>
      <c r="J186" s="73">
        <v>5250</v>
      </c>
      <c r="K186" s="73" t="s">
        <v>131</v>
      </c>
      <c r="L186" s="73">
        <v>4515</v>
      </c>
      <c r="M186" s="73">
        <v>5250</v>
      </c>
      <c r="N186" s="73">
        <v>525</v>
      </c>
      <c r="O186" s="73">
        <v>451.5</v>
      </c>
      <c r="P186" s="73">
        <v>525</v>
      </c>
      <c r="Q186" s="75">
        <v>0.1</v>
      </c>
      <c r="R186" s="73">
        <v>3</v>
      </c>
      <c r="S186" s="73">
        <v>2025</v>
      </c>
      <c r="T186" s="73">
        <v>12</v>
      </c>
      <c r="U186" s="73">
        <v>2024</v>
      </c>
      <c r="V186" s="74">
        <v>45680</v>
      </c>
      <c r="W186" s="73" t="s">
        <v>157</v>
      </c>
      <c r="X186" s="73">
        <v>2025</v>
      </c>
      <c r="Y186" t="str">
        <f t="shared" si="12"/>
        <v>México</v>
      </c>
      <c r="Z186" t="str">
        <f t="shared" si="13"/>
        <v>Retail</v>
      </c>
      <c r="AA186" s="1">
        <f t="shared" si="14"/>
        <v>0</v>
      </c>
      <c r="AB186">
        <f t="shared" si="16"/>
        <v>451.5</v>
      </c>
      <c r="AC186">
        <f t="shared" si="17"/>
        <v>523.74</v>
      </c>
      <c r="AD186" s="18">
        <f t="shared" si="15"/>
        <v>45552</v>
      </c>
    </row>
    <row r="187" spans="1:30">
      <c r="A187" s="73" t="s">
        <v>176</v>
      </c>
      <c r="B187" s="73">
        <v>193</v>
      </c>
      <c r="C187" s="73">
        <v>1</v>
      </c>
      <c r="D187" s="74">
        <v>45725</v>
      </c>
      <c r="E187" s="74">
        <v>45751</v>
      </c>
      <c r="F187" s="74">
        <v>45835</v>
      </c>
      <c r="G187" s="73" t="s">
        <v>54</v>
      </c>
      <c r="H187" s="73">
        <v>11</v>
      </c>
      <c r="I187" s="73" t="s">
        <v>149</v>
      </c>
      <c r="J187" s="73">
        <v>68627.509999999995</v>
      </c>
      <c r="K187" s="73" t="s">
        <v>131</v>
      </c>
      <c r="L187" s="73">
        <v>59019.658599999995</v>
      </c>
      <c r="M187" s="73">
        <v>68627.509999999995</v>
      </c>
      <c r="N187" s="73">
        <v>12484.09</v>
      </c>
      <c r="O187" s="73">
        <v>10736.3174</v>
      </c>
      <c r="P187" s="73">
        <v>12484.09</v>
      </c>
      <c r="Q187" s="75">
        <v>0.18191086927093816</v>
      </c>
      <c r="R187" s="73">
        <v>3</v>
      </c>
      <c r="S187" s="73">
        <v>2025</v>
      </c>
      <c r="T187" s="73">
        <v>4</v>
      </c>
      <c r="U187" s="73">
        <v>2025</v>
      </c>
      <c r="V187" s="74">
        <v>45880</v>
      </c>
      <c r="W187" s="73" t="s">
        <v>160</v>
      </c>
      <c r="X187" s="73">
        <v>2025</v>
      </c>
      <c r="Y187" t="str">
        <f t="shared" si="12"/>
        <v>México</v>
      </c>
      <c r="Z187" t="str">
        <f t="shared" si="13"/>
        <v>Retail</v>
      </c>
      <c r="AA187" s="1">
        <f t="shared" si="14"/>
        <v>0.05</v>
      </c>
      <c r="AB187">
        <f t="shared" si="16"/>
        <v>10199.50153</v>
      </c>
      <c r="AC187">
        <f t="shared" si="17"/>
        <v>11831.421774799999</v>
      </c>
      <c r="AD187" s="18">
        <f t="shared" si="15"/>
        <v>45595</v>
      </c>
    </row>
    <row r="188" spans="1:30">
      <c r="A188" s="73" t="s">
        <v>176</v>
      </c>
      <c r="B188" s="73">
        <v>194</v>
      </c>
      <c r="C188" s="73">
        <v>1</v>
      </c>
      <c r="D188" s="74">
        <v>45726</v>
      </c>
      <c r="E188" s="74">
        <v>45799</v>
      </c>
      <c r="F188" s="74">
        <v>45803</v>
      </c>
      <c r="G188" s="73" t="s">
        <v>35</v>
      </c>
      <c r="H188" s="73">
        <v>11</v>
      </c>
      <c r="I188" s="73"/>
      <c r="J188" s="73">
        <v>8470.11</v>
      </c>
      <c r="K188" s="73" t="s">
        <v>131</v>
      </c>
      <c r="L188" s="73">
        <v>7284.2946000000002</v>
      </c>
      <c r="M188" s="73">
        <v>8470.11</v>
      </c>
      <c r="N188" s="73">
        <v>750</v>
      </c>
      <c r="O188" s="73">
        <v>645</v>
      </c>
      <c r="P188" s="73">
        <v>750</v>
      </c>
      <c r="Q188" s="75">
        <v>8.8546665863843563E-2</v>
      </c>
      <c r="R188" s="73">
        <v>3</v>
      </c>
      <c r="S188" s="73">
        <v>2025</v>
      </c>
      <c r="T188" s="73">
        <v>5</v>
      </c>
      <c r="U188" s="73">
        <v>2025</v>
      </c>
      <c r="V188" s="74">
        <v>45848</v>
      </c>
      <c r="W188" s="73" t="s">
        <v>154</v>
      </c>
      <c r="X188" s="73">
        <v>2025</v>
      </c>
      <c r="Y188" t="str">
        <f t="shared" si="12"/>
        <v>México</v>
      </c>
      <c r="Z188" t="str">
        <f t="shared" si="13"/>
        <v>IC</v>
      </c>
      <c r="AA188" s="1">
        <f t="shared" si="14"/>
        <v>0.5</v>
      </c>
      <c r="AB188">
        <f t="shared" si="16"/>
        <v>322.5</v>
      </c>
      <c r="AC188">
        <f t="shared" si="17"/>
        <v>374.09999999999997</v>
      </c>
      <c r="AD188" s="18">
        <f t="shared" si="15"/>
        <v>45665</v>
      </c>
    </row>
    <row r="189" spans="1:30">
      <c r="A189" s="73" t="s">
        <v>176</v>
      </c>
      <c r="B189" s="73">
        <v>195</v>
      </c>
      <c r="C189" s="73">
        <v>1</v>
      </c>
      <c r="D189" s="74">
        <v>45726</v>
      </c>
      <c r="E189" s="74">
        <v>45850</v>
      </c>
      <c r="F189" s="74">
        <v>45857</v>
      </c>
      <c r="G189" s="73" t="s">
        <v>45</v>
      </c>
      <c r="H189" s="73">
        <v>11</v>
      </c>
      <c r="I189" s="73"/>
      <c r="J189" s="73">
        <v>16000</v>
      </c>
      <c r="K189" s="73" t="s">
        <v>151</v>
      </c>
      <c r="L189" s="73">
        <v>16000</v>
      </c>
      <c r="M189" s="73">
        <v>18560</v>
      </c>
      <c r="N189" s="73">
        <v>0</v>
      </c>
      <c r="O189" s="73">
        <v>0</v>
      </c>
      <c r="P189" s="73">
        <v>0</v>
      </c>
      <c r="Q189" s="75">
        <v>0</v>
      </c>
      <c r="R189" s="73">
        <v>3</v>
      </c>
      <c r="S189" s="73">
        <v>2025</v>
      </c>
      <c r="T189" s="73">
        <v>7</v>
      </c>
      <c r="U189" s="73">
        <v>2025</v>
      </c>
      <c r="V189" s="74">
        <v>45902</v>
      </c>
      <c r="W189" s="73" t="s">
        <v>153</v>
      </c>
      <c r="X189" s="73">
        <v>2025</v>
      </c>
      <c r="Y189" t="str">
        <f t="shared" si="12"/>
        <v>México</v>
      </c>
      <c r="Z189" t="str">
        <f t="shared" si="13"/>
        <v>IC</v>
      </c>
      <c r="AA189" s="1">
        <f t="shared" si="14"/>
        <v>0.75</v>
      </c>
      <c r="AB189">
        <f t="shared" si="16"/>
        <v>0</v>
      </c>
      <c r="AC189">
        <f t="shared" si="17"/>
        <v>0</v>
      </c>
      <c r="AD189" s="18">
        <f t="shared" si="15"/>
        <v>45536</v>
      </c>
    </row>
    <row r="190" spans="1:30">
      <c r="A190" s="73" t="s">
        <v>176</v>
      </c>
      <c r="B190" s="73">
        <v>196</v>
      </c>
      <c r="C190" s="73">
        <v>1</v>
      </c>
      <c r="D190" s="74">
        <v>45728</v>
      </c>
      <c r="E190" s="74">
        <v>45791</v>
      </c>
      <c r="F190" s="74">
        <v>45802</v>
      </c>
      <c r="G190" s="73" t="s">
        <v>49</v>
      </c>
      <c r="H190" s="73">
        <v>11</v>
      </c>
      <c r="I190" s="73" t="s">
        <v>177</v>
      </c>
      <c r="J190" s="73">
        <v>14952.34</v>
      </c>
      <c r="K190" s="73" t="s">
        <v>131</v>
      </c>
      <c r="L190" s="73">
        <v>12859.0124</v>
      </c>
      <c r="M190" s="73">
        <v>14952.34</v>
      </c>
      <c r="N190" s="73">
        <v>1042.05</v>
      </c>
      <c r="O190" s="73">
        <v>896.1629999999999</v>
      </c>
      <c r="P190" s="73">
        <v>1042.05</v>
      </c>
      <c r="Q190" s="75">
        <v>6.969143291284173E-2</v>
      </c>
      <c r="R190" s="73">
        <v>3</v>
      </c>
      <c r="S190" s="73">
        <v>2025</v>
      </c>
      <c r="T190" s="73">
        <v>5</v>
      </c>
      <c r="U190" s="73">
        <v>2025</v>
      </c>
      <c r="V190" s="74">
        <v>45847</v>
      </c>
      <c r="W190" s="73" t="s">
        <v>154</v>
      </c>
      <c r="X190" s="73">
        <v>2025</v>
      </c>
      <c r="Y190" t="str">
        <f t="shared" si="12"/>
        <v>México</v>
      </c>
      <c r="Z190" t="str">
        <f t="shared" si="13"/>
        <v>Retail</v>
      </c>
      <c r="AA190" s="1">
        <f t="shared" si="14"/>
        <v>0</v>
      </c>
      <c r="AB190">
        <f t="shared" si="16"/>
        <v>896.1629999999999</v>
      </c>
      <c r="AC190">
        <f t="shared" si="17"/>
        <v>1039.5490799999998</v>
      </c>
      <c r="AD190" s="18">
        <f t="shared" si="15"/>
        <v>45552</v>
      </c>
    </row>
    <row r="191" spans="1:30">
      <c r="A191" s="73" t="s">
        <v>176</v>
      </c>
      <c r="B191" s="73">
        <v>197</v>
      </c>
      <c r="C191" s="73">
        <v>1</v>
      </c>
      <c r="D191" s="74">
        <v>45728</v>
      </c>
      <c r="E191" s="74">
        <v>45731</v>
      </c>
      <c r="F191" s="74">
        <v>45736</v>
      </c>
      <c r="G191" s="73" t="s">
        <v>45</v>
      </c>
      <c r="H191" s="73">
        <v>11</v>
      </c>
      <c r="I191" s="73"/>
      <c r="J191" s="73">
        <v>8747</v>
      </c>
      <c r="K191" s="73" t="s">
        <v>131</v>
      </c>
      <c r="L191" s="73">
        <v>7522.42</v>
      </c>
      <c r="M191" s="73">
        <v>8747</v>
      </c>
      <c r="N191" s="73">
        <v>1241.6400000000001</v>
      </c>
      <c r="O191" s="73">
        <v>1067.8104000000001</v>
      </c>
      <c r="P191" s="73">
        <v>1241.6400000000001</v>
      </c>
      <c r="Q191" s="75">
        <v>0.14195038298845319</v>
      </c>
      <c r="R191" s="73">
        <v>3</v>
      </c>
      <c r="S191" s="73">
        <v>2025</v>
      </c>
      <c r="T191" s="73">
        <v>3</v>
      </c>
      <c r="U191" s="73">
        <v>2025</v>
      </c>
      <c r="V191" s="74">
        <v>45781</v>
      </c>
      <c r="W191" s="73" t="s">
        <v>172</v>
      </c>
      <c r="X191" s="73">
        <v>2025</v>
      </c>
      <c r="Y191" t="str">
        <f t="shared" si="12"/>
        <v>México</v>
      </c>
      <c r="Z191" t="str">
        <f t="shared" si="13"/>
        <v>IC</v>
      </c>
      <c r="AA191" s="1">
        <f t="shared" si="14"/>
        <v>0.75</v>
      </c>
      <c r="AB191">
        <f t="shared" si="16"/>
        <v>266.95260000000007</v>
      </c>
      <c r="AC191">
        <f t="shared" si="17"/>
        <v>309.66501600000009</v>
      </c>
      <c r="AD191" s="18">
        <f t="shared" si="15"/>
        <v>45536</v>
      </c>
    </row>
    <row r="192" spans="1:30">
      <c r="A192" s="73" t="s">
        <v>176</v>
      </c>
      <c r="B192" s="73">
        <v>198</v>
      </c>
      <c r="C192" s="73">
        <v>0</v>
      </c>
      <c r="D192" s="74">
        <v>45729</v>
      </c>
      <c r="E192" s="74">
        <v>45952</v>
      </c>
      <c r="F192" s="74">
        <v>45991</v>
      </c>
      <c r="G192" s="73" t="s">
        <v>35</v>
      </c>
      <c r="H192" s="73">
        <v>11</v>
      </c>
      <c r="I192" s="73"/>
      <c r="J192" s="73">
        <v>84947.09</v>
      </c>
      <c r="K192" s="73" t="s">
        <v>131</v>
      </c>
      <c r="L192" s="73">
        <v>73054.497399999993</v>
      </c>
      <c r="M192" s="73">
        <v>84947.09</v>
      </c>
      <c r="N192" s="73">
        <v>8298.99</v>
      </c>
      <c r="O192" s="73">
        <v>7137.1313999999993</v>
      </c>
      <c r="P192" s="73">
        <v>8298.99</v>
      </c>
      <c r="Q192" s="75">
        <v>9.7695989350547505E-2</v>
      </c>
      <c r="R192" s="73">
        <v>3</v>
      </c>
      <c r="S192" s="73">
        <v>2025</v>
      </c>
      <c r="T192" s="73">
        <v>10</v>
      </c>
      <c r="U192" s="73">
        <v>2025</v>
      </c>
      <c r="V192" s="74">
        <v>46036</v>
      </c>
      <c r="W192" s="73" t="s">
        <v>157</v>
      </c>
      <c r="X192" s="73">
        <v>2026</v>
      </c>
      <c r="Y192" t="str">
        <f t="shared" si="12"/>
        <v>México</v>
      </c>
      <c r="Z192" t="str">
        <f t="shared" si="13"/>
        <v>IC</v>
      </c>
      <c r="AA192" s="1">
        <f t="shared" si="14"/>
        <v>0.5</v>
      </c>
      <c r="AB192">
        <f t="shared" si="16"/>
        <v>3568.5656999999997</v>
      </c>
      <c r="AC192">
        <f t="shared" si="17"/>
        <v>4139.5362119999991</v>
      </c>
      <c r="AD192" s="18">
        <f t="shared" si="15"/>
        <v>45665</v>
      </c>
    </row>
    <row r="193" spans="1:30">
      <c r="A193" s="73" t="s">
        <v>176</v>
      </c>
      <c r="B193" s="73">
        <v>199</v>
      </c>
      <c r="C193" s="73">
        <v>1</v>
      </c>
      <c r="D193" s="74">
        <v>45730</v>
      </c>
      <c r="E193" s="74">
        <v>45697</v>
      </c>
      <c r="F193" s="74">
        <v>45699</v>
      </c>
      <c r="G193" s="73" t="s">
        <v>54</v>
      </c>
      <c r="H193" s="73">
        <v>11</v>
      </c>
      <c r="I193" s="73" t="s">
        <v>149</v>
      </c>
      <c r="J193" s="73">
        <v>4395</v>
      </c>
      <c r="K193" s="73" t="s">
        <v>131</v>
      </c>
      <c r="L193" s="73">
        <v>3779.7</v>
      </c>
      <c r="M193" s="73">
        <v>4395</v>
      </c>
      <c r="N193" s="73">
        <v>439.5</v>
      </c>
      <c r="O193" s="73">
        <v>377.96999999999997</v>
      </c>
      <c r="P193" s="73">
        <v>439.5</v>
      </c>
      <c r="Q193" s="75">
        <v>9.9999999999999992E-2</v>
      </c>
      <c r="R193" s="73">
        <v>3</v>
      </c>
      <c r="S193" s="73">
        <v>2025</v>
      </c>
      <c r="T193" s="73">
        <v>2</v>
      </c>
      <c r="U193" s="73">
        <v>2025</v>
      </c>
      <c r="V193" s="74">
        <v>45744</v>
      </c>
      <c r="W193" s="73" t="s">
        <v>150</v>
      </c>
      <c r="X193" s="73">
        <v>2025</v>
      </c>
      <c r="Y193" t="str">
        <f t="shared" si="12"/>
        <v>México</v>
      </c>
      <c r="Z193" t="str">
        <f t="shared" si="13"/>
        <v>Retail</v>
      </c>
      <c r="AA193" s="1">
        <f t="shared" si="14"/>
        <v>0.05</v>
      </c>
      <c r="AB193">
        <f t="shared" si="16"/>
        <v>359.07149999999996</v>
      </c>
      <c r="AC193">
        <f t="shared" si="17"/>
        <v>416.52293999999995</v>
      </c>
      <c r="AD193" s="18">
        <f t="shared" si="15"/>
        <v>45595</v>
      </c>
    </row>
    <row r="194" spans="1:30">
      <c r="A194" s="73" t="s">
        <v>176</v>
      </c>
      <c r="B194" s="73">
        <v>200</v>
      </c>
      <c r="C194" s="73">
        <v>1</v>
      </c>
      <c r="D194" s="74">
        <v>45732</v>
      </c>
      <c r="E194" s="74">
        <v>45735</v>
      </c>
      <c r="F194" s="74">
        <v>45740</v>
      </c>
      <c r="G194" s="73" t="s">
        <v>44</v>
      </c>
      <c r="H194" s="73">
        <v>12</v>
      </c>
      <c r="I194" s="73"/>
      <c r="J194" s="73">
        <v>3998.77</v>
      </c>
      <c r="K194" s="73" t="s">
        <v>131</v>
      </c>
      <c r="L194" s="73">
        <v>3438.9422</v>
      </c>
      <c r="M194" s="73">
        <v>3998.77</v>
      </c>
      <c r="N194" s="73">
        <v>0</v>
      </c>
      <c r="O194" s="73">
        <v>0</v>
      </c>
      <c r="P194" s="73">
        <v>0</v>
      </c>
      <c r="Q194" s="75">
        <v>0</v>
      </c>
      <c r="R194" s="73">
        <v>3</v>
      </c>
      <c r="S194" s="73">
        <v>2025</v>
      </c>
      <c r="T194" s="73">
        <v>3</v>
      </c>
      <c r="U194" s="73">
        <v>2025</v>
      </c>
      <c r="V194" s="74">
        <v>45785</v>
      </c>
      <c r="W194" s="73" t="s">
        <v>172</v>
      </c>
      <c r="X194" s="73">
        <v>2025</v>
      </c>
      <c r="Y194" t="str">
        <f t="shared" ref="Y194:Y257" si="18">_xlfn.XLOOKUP(G194,AI:AI,AL:AL,"0")</f>
        <v>México</v>
      </c>
      <c r="Z194" t="str">
        <f t="shared" ref="Z194:Z257" si="19">_xlfn.XLOOKUP(G194,AI:AI,AJ:AJ,"0")</f>
        <v>IC</v>
      </c>
      <c r="AA194" s="1">
        <f t="shared" ref="AA194:AA257" si="20">_xlfn.XLOOKUP(G194,AI:AI,AK:AK,"0")</f>
        <v>0.5</v>
      </c>
      <c r="AB194">
        <f t="shared" si="16"/>
        <v>0</v>
      </c>
      <c r="AC194">
        <f t="shared" si="17"/>
        <v>0</v>
      </c>
      <c r="AD194" s="18">
        <f t="shared" ref="AD194:AD257" si="21">_xlfn.XLOOKUP(G194,AI:AI,AM:AM,"0")</f>
        <v>45677</v>
      </c>
    </row>
    <row r="195" spans="1:30">
      <c r="A195" s="73" t="s">
        <v>176</v>
      </c>
      <c r="B195" s="73">
        <v>201</v>
      </c>
      <c r="C195" s="73">
        <v>1</v>
      </c>
      <c r="D195" s="74">
        <v>45733</v>
      </c>
      <c r="E195" s="74">
        <v>45735</v>
      </c>
      <c r="F195" s="74">
        <v>45740</v>
      </c>
      <c r="G195" s="73" t="s">
        <v>44</v>
      </c>
      <c r="H195" s="73">
        <v>12</v>
      </c>
      <c r="I195" s="73"/>
      <c r="J195" s="73">
        <v>3998.77</v>
      </c>
      <c r="K195" s="73" t="s">
        <v>131</v>
      </c>
      <c r="L195" s="73">
        <v>3438.9422</v>
      </c>
      <c r="M195" s="73">
        <v>3998.77</v>
      </c>
      <c r="N195" s="73">
        <v>1443.6</v>
      </c>
      <c r="O195" s="73">
        <v>1241.4959999999999</v>
      </c>
      <c r="P195" s="73">
        <v>1443.6</v>
      </c>
      <c r="Q195" s="75">
        <v>0.36101101088584736</v>
      </c>
      <c r="R195" s="73">
        <v>3</v>
      </c>
      <c r="S195" s="73">
        <v>2025</v>
      </c>
      <c r="T195" s="73">
        <v>3</v>
      </c>
      <c r="U195" s="73">
        <v>2025</v>
      </c>
      <c r="V195" s="74">
        <v>45785</v>
      </c>
      <c r="W195" s="73" t="s">
        <v>172</v>
      </c>
      <c r="X195" s="73">
        <v>2025</v>
      </c>
      <c r="Y195" t="str">
        <f t="shared" si="18"/>
        <v>México</v>
      </c>
      <c r="Z195" t="str">
        <f t="shared" si="19"/>
        <v>IC</v>
      </c>
      <c r="AA195" s="1">
        <f t="shared" si="20"/>
        <v>0.5</v>
      </c>
      <c r="AB195">
        <f t="shared" ref="AB195:AB258" si="22">O195-O195*AA195</f>
        <v>620.74799999999993</v>
      </c>
      <c r="AC195">
        <f t="shared" ref="AC195:AC258" si="23">AB195*1.16</f>
        <v>720.06767999999988</v>
      </c>
      <c r="AD195" s="18">
        <f t="shared" si="21"/>
        <v>45677</v>
      </c>
    </row>
    <row r="196" spans="1:30">
      <c r="A196" s="73" t="s">
        <v>176</v>
      </c>
      <c r="B196" s="73">
        <v>202</v>
      </c>
      <c r="C196" s="73">
        <v>0</v>
      </c>
      <c r="D196" s="74">
        <v>45734</v>
      </c>
      <c r="E196" s="74">
        <v>45940</v>
      </c>
      <c r="F196" s="74">
        <v>46078</v>
      </c>
      <c r="G196" s="73" t="s">
        <v>49</v>
      </c>
      <c r="H196" s="73">
        <v>12</v>
      </c>
      <c r="I196" s="73" t="s">
        <v>177</v>
      </c>
      <c r="J196" s="73">
        <v>31690.94</v>
      </c>
      <c r="K196" s="73" t="s">
        <v>131</v>
      </c>
      <c r="L196" s="73">
        <v>27254.2084</v>
      </c>
      <c r="M196" s="73">
        <v>31690.94</v>
      </c>
      <c r="N196" s="73">
        <v>4155.63</v>
      </c>
      <c r="O196" s="73">
        <v>3573.8418000000001</v>
      </c>
      <c r="P196" s="73">
        <v>4155.63</v>
      </c>
      <c r="Q196" s="75">
        <v>0.13112990652849049</v>
      </c>
      <c r="R196" s="73">
        <v>3</v>
      </c>
      <c r="S196" s="73">
        <v>2025</v>
      </c>
      <c r="T196" s="73">
        <v>10</v>
      </c>
      <c r="U196" s="73">
        <v>2025</v>
      </c>
      <c r="V196" s="74">
        <v>46123</v>
      </c>
      <c r="W196" s="73" t="s">
        <v>173</v>
      </c>
      <c r="X196" s="73">
        <v>2026</v>
      </c>
      <c r="Y196" t="str">
        <f t="shared" si="18"/>
        <v>México</v>
      </c>
      <c r="Z196" t="str">
        <f t="shared" si="19"/>
        <v>Retail</v>
      </c>
      <c r="AA196" s="1">
        <f t="shared" si="20"/>
        <v>0</v>
      </c>
      <c r="AB196">
        <f t="shared" si="22"/>
        <v>3573.8418000000001</v>
      </c>
      <c r="AC196">
        <f t="shared" si="23"/>
        <v>4145.6564879999996</v>
      </c>
      <c r="AD196" s="18">
        <f t="shared" si="21"/>
        <v>45552</v>
      </c>
    </row>
    <row r="197" spans="1:30">
      <c r="A197" s="73" t="s">
        <v>176</v>
      </c>
      <c r="B197" s="73">
        <v>203</v>
      </c>
      <c r="C197" s="73">
        <v>1</v>
      </c>
      <c r="D197" s="74">
        <v>45734</v>
      </c>
      <c r="E197" s="74">
        <v>45798</v>
      </c>
      <c r="F197" s="74">
        <v>45803</v>
      </c>
      <c r="G197" s="73" t="s">
        <v>35</v>
      </c>
      <c r="H197" s="73">
        <v>12</v>
      </c>
      <c r="I197" s="73"/>
      <c r="J197" s="73">
        <v>4115.6400000000003</v>
      </c>
      <c r="K197" s="73" t="s">
        <v>131</v>
      </c>
      <c r="L197" s="73">
        <v>3539.4504000000002</v>
      </c>
      <c r="M197" s="73">
        <v>4115.6400000000003</v>
      </c>
      <c r="N197" s="73">
        <v>226.7</v>
      </c>
      <c r="O197" s="73">
        <v>194.96199999999999</v>
      </c>
      <c r="P197" s="73">
        <v>226.7</v>
      </c>
      <c r="Q197" s="75">
        <v>5.5082563100757105E-2</v>
      </c>
      <c r="R197" s="73">
        <v>3</v>
      </c>
      <c r="S197" s="73">
        <v>2025</v>
      </c>
      <c r="T197" s="73">
        <v>5</v>
      </c>
      <c r="U197" s="73">
        <v>2025</v>
      </c>
      <c r="V197" s="74">
        <v>45848</v>
      </c>
      <c r="W197" s="73" t="s">
        <v>154</v>
      </c>
      <c r="X197" s="73">
        <v>2025</v>
      </c>
      <c r="Y197" t="str">
        <f t="shared" si="18"/>
        <v>México</v>
      </c>
      <c r="Z197" t="str">
        <f t="shared" si="19"/>
        <v>IC</v>
      </c>
      <c r="AA197" s="1">
        <f t="shared" si="20"/>
        <v>0.5</v>
      </c>
      <c r="AB197">
        <f t="shared" si="22"/>
        <v>97.480999999999995</v>
      </c>
      <c r="AC197">
        <f t="shared" si="23"/>
        <v>113.07795999999999</v>
      </c>
      <c r="AD197" s="18">
        <f t="shared" si="21"/>
        <v>45665</v>
      </c>
    </row>
    <row r="198" spans="1:30">
      <c r="A198" s="73" t="s">
        <v>176</v>
      </c>
      <c r="B198" s="73">
        <v>204</v>
      </c>
      <c r="C198" s="73">
        <v>1</v>
      </c>
      <c r="D198" s="74">
        <v>45735</v>
      </c>
      <c r="E198" s="74">
        <v>45822</v>
      </c>
      <c r="F198" s="74">
        <v>45822</v>
      </c>
      <c r="G198" s="73" t="s">
        <v>49</v>
      </c>
      <c r="H198" s="73">
        <v>12</v>
      </c>
      <c r="I198" s="73" t="s">
        <v>177</v>
      </c>
      <c r="J198" s="73">
        <v>120965.81</v>
      </c>
      <c r="K198" s="73" t="s">
        <v>151</v>
      </c>
      <c r="L198" s="73">
        <v>120965.81</v>
      </c>
      <c r="M198" s="73">
        <v>140320.33959999998</v>
      </c>
      <c r="N198" s="73">
        <v>11107.62</v>
      </c>
      <c r="O198" s="73">
        <v>11107.62</v>
      </c>
      <c r="P198" s="73">
        <v>12884.8392</v>
      </c>
      <c r="Q198" s="75">
        <v>9.182445849781852E-2</v>
      </c>
      <c r="R198" s="73">
        <v>3</v>
      </c>
      <c r="S198" s="73">
        <v>2025</v>
      </c>
      <c r="T198" s="73">
        <v>6</v>
      </c>
      <c r="U198" s="73">
        <v>2025</v>
      </c>
      <c r="V198" s="74">
        <v>45867</v>
      </c>
      <c r="W198" s="73" t="s">
        <v>154</v>
      </c>
      <c r="X198" s="73">
        <v>2025</v>
      </c>
      <c r="Y198" t="str">
        <f t="shared" si="18"/>
        <v>México</v>
      </c>
      <c r="Z198" t="str">
        <f t="shared" si="19"/>
        <v>Retail</v>
      </c>
      <c r="AA198" s="1">
        <f t="shared" si="20"/>
        <v>0</v>
      </c>
      <c r="AB198">
        <f t="shared" si="22"/>
        <v>11107.62</v>
      </c>
      <c r="AC198">
        <f t="shared" si="23"/>
        <v>12884.8392</v>
      </c>
      <c r="AD198" s="18">
        <f t="shared" si="21"/>
        <v>45552</v>
      </c>
    </row>
    <row r="199" spans="1:30">
      <c r="A199" s="73" t="s">
        <v>176</v>
      </c>
      <c r="B199" s="73">
        <v>205</v>
      </c>
      <c r="C199" s="73">
        <v>1</v>
      </c>
      <c r="D199" s="74">
        <v>45735</v>
      </c>
      <c r="E199" s="74">
        <v>45764</v>
      </c>
      <c r="F199" s="74">
        <v>45770</v>
      </c>
      <c r="G199" s="73" t="s">
        <v>49</v>
      </c>
      <c r="H199" s="73">
        <v>12</v>
      </c>
      <c r="I199" s="73" t="s">
        <v>182</v>
      </c>
      <c r="J199" s="73">
        <v>868193.33</v>
      </c>
      <c r="K199" s="73" t="s">
        <v>178</v>
      </c>
      <c r="L199" s="73">
        <v>41673.279839999996</v>
      </c>
      <c r="M199" s="73">
        <v>48618.826479999996</v>
      </c>
      <c r="N199" s="73">
        <v>58255.6</v>
      </c>
      <c r="O199" s="73">
        <v>2796.2687999999998</v>
      </c>
      <c r="P199" s="73">
        <v>3262.3136</v>
      </c>
      <c r="Q199" s="75">
        <v>6.7099801377188656E-2</v>
      </c>
      <c r="R199" s="73">
        <v>3</v>
      </c>
      <c r="S199" s="73">
        <v>2025</v>
      </c>
      <c r="T199" s="73">
        <v>4</v>
      </c>
      <c r="U199" s="73">
        <v>2025</v>
      </c>
      <c r="V199" s="74">
        <v>45815</v>
      </c>
      <c r="W199" s="73" t="s">
        <v>152</v>
      </c>
      <c r="X199" s="73">
        <v>2025</v>
      </c>
      <c r="Y199" t="str">
        <f t="shared" si="18"/>
        <v>México</v>
      </c>
      <c r="Z199" t="str">
        <f t="shared" si="19"/>
        <v>Retail</v>
      </c>
      <c r="AA199" s="1">
        <f t="shared" si="20"/>
        <v>0</v>
      </c>
      <c r="AB199">
        <f t="shared" si="22"/>
        <v>2796.2687999999998</v>
      </c>
      <c r="AC199">
        <f t="shared" si="23"/>
        <v>3243.6718079999996</v>
      </c>
      <c r="AD199" s="18">
        <f t="shared" si="21"/>
        <v>45552</v>
      </c>
    </row>
    <row r="200" spans="1:30">
      <c r="A200" s="73" t="s">
        <v>176</v>
      </c>
      <c r="B200" s="73">
        <v>206</v>
      </c>
      <c r="C200" s="73">
        <v>1</v>
      </c>
      <c r="D200" s="74">
        <v>45736</v>
      </c>
      <c r="E200" s="74">
        <v>45735</v>
      </c>
      <c r="F200" s="74">
        <v>45754</v>
      </c>
      <c r="G200" s="73" t="s">
        <v>54</v>
      </c>
      <c r="H200" s="73">
        <v>12</v>
      </c>
      <c r="I200" s="73"/>
      <c r="J200" s="73">
        <v>8210</v>
      </c>
      <c r="K200" s="73" t="s">
        <v>131</v>
      </c>
      <c r="L200" s="73">
        <v>7060.5999999999995</v>
      </c>
      <c r="M200" s="73">
        <v>8210</v>
      </c>
      <c r="N200" s="73">
        <v>0</v>
      </c>
      <c r="O200" s="73">
        <v>0</v>
      </c>
      <c r="P200" s="73">
        <v>0</v>
      </c>
      <c r="Q200" s="75">
        <v>0</v>
      </c>
      <c r="R200" s="73">
        <v>3</v>
      </c>
      <c r="S200" s="73">
        <v>2025</v>
      </c>
      <c r="T200" s="73">
        <v>3</v>
      </c>
      <c r="U200" s="73">
        <v>2025</v>
      </c>
      <c r="V200" s="74">
        <v>45799</v>
      </c>
      <c r="W200" s="73" t="s">
        <v>172</v>
      </c>
      <c r="X200" s="73">
        <v>2025</v>
      </c>
      <c r="Y200" t="str">
        <f t="shared" si="18"/>
        <v>México</v>
      </c>
      <c r="Z200" t="str">
        <f t="shared" si="19"/>
        <v>Retail</v>
      </c>
      <c r="AA200" s="1">
        <f t="shared" si="20"/>
        <v>0.05</v>
      </c>
      <c r="AB200">
        <f t="shared" si="22"/>
        <v>0</v>
      </c>
      <c r="AC200">
        <f t="shared" si="23"/>
        <v>0</v>
      </c>
      <c r="AD200" s="18">
        <f t="shared" si="21"/>
        <v>45595</v>
      </c>
    </row>
    <row r="201" spans="1:30">
      <c r="A201" s="73" t="s">
        <v>176</v>
      </c>
      <c r="B201" s="73">
        <v>207</v>
      </c>
      <c r="C201" s="73">
        <v>1</v>
      </c>
      <c r="D201" s="74">
        <v>45736</v>
      </c>
      <c r="E201" s="74">
        <v>45832</v>
      </c>
      <c r="F201" s="74">
        <v>45852</v>
      </c>
      <c r="G201" s="73" t="s">
        <v>54</v>
      </c>
      <c r="H201" s="73">
        <v>12</v>
      </c>
      <c r="I201" s="73"/>
      <c r="J201" s="73">
        <v>4370.66</v>
      </c>
      <c r="K201" s="73" t="s">
        <v>131</v>
      </c>
      <c r="L201" s="73">
        <v>3758.7675999999997</v>
      </c>
      <c r="M201" s="73">
        <v>4370.66</v>
      </c>
      <c r="N201" s="73">
        <v>0</v>
      </c>
      <c r="O201" s="73">
        <v>0</v>
      </c>
      <c r="P201" s="73">
        <v>0</v>
      </c>
      <c r="Q201" s="75">
        <v>0</v>
      </c>
      <c r="R201" s="73">
        <v>3</v>
      </c>
      <c r="S201" s="73">
        <v>2025</v>
      </c>
      <c r="T201" s="73">
        <v>6</v>
      </c>
      <c r="U201" s="73">
        <v>2025</v>
      </c>
      <c r="V201" s="74">
        <v>45897</v>
      </c>
      <c r="W201" s="73" t="s">
        <v>160</v>
      </c>
      <c r="X201" s="73">
        <v>2025</v>
      </c>
      <c r="Y201" t="str">
        <f t="shared" si="18"/>
        <v>México</v>
      </c>
      <c r="Z201" t="str">
        <f t="shared" si="19"/>
        <v>Retail</v>
      </c>
      <c r="AA201" s="1">
        <f t="shared" si="20"/>
        <v>0.05</v>
      </c>
      <c r="AB201">
        <f t="shared" si="22"/>
        <v>0</v>
      </c>
      <c r="AC201">
        <f t="shared" si="23"/>
        <v>0</v>
      </c>
      <c r="AD201" s="18">
        <f t="shared" si="21"/>
        <v>45595</v>
      </c>
    </row>
    <row r="202" spans="1:30">
      <c r="A202" s="73" t="s">
        <v>176</v>
      </c>
      <c r="B202" s="73">
        <v>208</v>
      </c>
      <c r="C202" s="73">
        <v>1</v>
      </c>
      <c r="D202" s="74">
        <v>45736</v>
      </c>
      <c r="E202" s="74">
        <v>45832</v>
      </c>
      <c r="F202" s="74">
        <v>45852</v>
      </c>
      <c r="G202" s="73" t="s">
        <v>54</v>
      </c>
      <c r="H202" s="73">
        <v>12</v>
      </c>
      <c r="I202" s="73"/>
      <c r="J202" s="73">
        <v>4370.66</v>
      </c>
      <c r="K202" s="73" t="s">
        <v>131</v>
      </c>
      <c r="L202" s="73">
        <v>3758.7675999999997</v>
      </c>
      <c r="M202" s="73">
        <v>4370.66</v>
      </c>
      <c r="N202" s="73">
        <v>0</v>
      </c>
      <c r="O202" s="73">
        <v>0</v>
      </c>
      <c r="P202" s="73">
        <v>0</v>
      </c>
      <c r="Q202" s="75">
        <v>0</v>
      </c>
      <c r="R202" s="73">
        <v>3</v>
      </c>
      <c r="S202" s="73">
        <v>2025</v>
      </c>
      <c r="T202" s="73">
        <v>6</v>
      </c>
      <c r="U202" s="73">
        <v>2025</v>
      </c>
      <c r="V202" s="74">
        <v>45897</v>
      </c>
      <c r="W202" s="73" t="s">
        <v>160</v>
      </c>
      <c r="X202" s="73">
        <v>2025</v>
      </c>
      <c r="Y202" t="str">
        <f t="shared" si="18"/>
        <v>México</v>
      </c>
      <c r="Z202" t="str">
        <f t="shared" si="19"/>
        <v>Retail</v>
      </c>
      <c r="AA202" s="1">
        <f t="shared" si="20"/>
        <v>0.05</v>
      </c>
      <c r="AB202">
        <f t="shared" si="22"/>
        <v>0</v>
      </c>
      <c r="AC202">
        <f t="shared" si="23"/>
        <v>0</v>
      </c>
      <c r="AD202" s="18">
        <f t="shared" si="21"/>
        <v>45595</v>
      </c>
    </row>
    <row r="203" spans="1:30">
      <c r="A203" s="73" t="s">
        <v>176</v>
      </c>
      <c r="B203" s="73">
        <v>209</v>
      </c>
      <c r="C203" s="73">
        <v>1</v>
      </c>
      <c r="D203" s="74">
        <v>45736</v>
      </c>
      <c r="E203" s="74">
        <v>45771</v>
      </c>
      <c r="F203" s="74">
        <v>45771</v>
      </c>
      <c r="G203" s="73" t="s">
        <v>45</v>
      </c>
      <c r="H203" s="73">
        <v>12</v>
      </c>
      <c r="I203" s="73"/>
      <c r="J203" s="73">
        <v>2293.19</v>
      </c>
      <c r="K203" s="73" t="s">
        <v>151</v>
      </c>
      <c r="L203" s="73">
        <v>2293.19</v>
      </c>
      <c r="M203" s="73">
        <v>2660.1003999999998</v>
      </c>
      <c r="N203" s="73">
        <v>620.19000000000005</v>
      </c>
      <c r="O203" s="73">
        <v>620.19000000000005</v>
      </c>
      <c r="P203" s="73">
        <v>719.42039999999997</v>
      </c>
      <c r="Q203" s="75">
        <v>0.27044858908332936</v>
      </c>
      <c r="R203" s="73">
        <v>3</v>
      </c>
      <c r="S203" s="73">
        <v>2025</v>
      </c>
      <c r="T203" s="73">
        <v>4</v>
      </c>
      <c r="U203" s="73">
        <v>2025</v>
      </c>
      <c r="V203" s="74">
        <v>45816</v>
      </c>
      <c r="W203" s="73" t="s">
        <v>152</v>
      </c>
      <c r="X203" s="73">
        <v>2025</v>
      </c>
      <c r="Y203" t="str">
        <f t="shared" si="18"/>
        <v>México</v>
      </c>
      <c r="Z203" t="str">
        <f t="shared" si="19"/>
        <v>IC</v>
      </c>
      <c r="AA203" s="1">
        <f t="shared" si="20"/>
        <v>0.75</v>
      </c>
      <c r="AB203">
        <f t="shared" si="22"/>
        <v>155.04750000000001</v>
      </c>
      <c r="AC203">
        <f t="shared" si="23"/>
        <v>179.85509999999999</v>
      </c>
      <c r="AD203" s="18">
        <f t="shared" si="21"/>
        <v>45536</v>
      </c>
    </row>
    <row r="204" spans="1:30">
      <c r="A204" s="73" t="s">
        <v>176</v>
      </c>
      <c r="B204" s="73">
        <v>210</v>
      </c>
      <c r="C204" s="73">
        <v>1</v>
      </c>
      <c r="D204" s="74">
        <v>45736</v>
      </c>
      <c r="E204" s="74">
        <v>45758</v>
      </c>
      <c r="F204" s="74">
        <v>45762</v>
      </c>
      <c r="G204" s="73" t="s">
        <v>39</v>
      </c>
      <c r="H204" s="73">
        <v>12</v>
      </c>
      <c r="I204" s="73"/>
      <c r="J204" s="73">
        <v>20882.560000000001</v>
      </c>
      <c r="K204" s="73" t="s">
        <v>131</v>
      </c>
      <c r="L204" s="73">
        <v>17959.0016</v>
      </c>
      <c r="M204" s="73">
        <v>20882.560000000001</v>
      </c>
      <c r="N204" s="73">
        <v>1666.76</v>
      </c>
      <c r="O204" s="73">
        <v>1433.4135999999999</v>
      </c>
      <c r="P204" s="73">
        <v>1666.76</v>
      </c>
      <c r="Q204" s="75">
        <v>7.9815884642495935E-2</v>
      </c>
      <c r="R204" s="73">
        <v>3</v>
      </c>
      <c r="S204" s="73">
        <v>2025</v>
      </c>
      <c r="T204" s="73">
        <v>4</v>
      </c>
      <c r="U204" s="73">
        <v>2025</v>
      </c>
      <c r="V204" s="74">
        <v>45807</v>
      </c>
      <c r="W204" s="73" t="s">
        <v>172</v>
      </c>
      <c r="X204" s="73">
        <v>2025</v>
      </c>
      <c r="Y204" t="str">
        <f t="shared" si="18"/>
        <v>México</v>
      </c>
      <c r="Z204" t="str">
        <f t="shared" si="19"/>
        <v>IC</v>
      </c>
      <c r="AA204" s="1">
        <f t="shared" si="20"/>
        <v>0.5</v>
      </c>
      <c r="AB204">
        <f t="shared" si="22"/>
        <v>716.70679999999993</v>
      </c>
      <c r="AC204">
        <f t="shared" si="23"/>
        <v>831.37988799999982</v>
      </c>
      <c r="AD204" s="18">
        <f t="shared" si="21"/>
        <v>45677</v>
      </c>
    </row>
    <row r="205" spans="1:30">
      <c r="A205" s="73" t="s">
        <v>176</v>
      </c>
      <c r="B205" s="73">
        <v>211</v>
      </c>
      <c r="C205" s="73">
        <v>1</v>
      </c>
      <c r="D205" s="74">
        <v>45736</v>
      </c>
      <c r="E205" s="74">
        <v>45719</v>
      </c>
      <c r="F205" s="74">
        <v>45722</v>
      </c>
      <c r="G205" s="73" t="s">
        <v>39</v>
      </c>
      <c r="H205" s="73">
        <v>12</v>
      </c>
      <c r="I205" s="73"/>
      <c r="J205" s="73">
        <v>4088.2</v>
      </c>
      <c r="K205" s="73" t="s">
        <v>131</v>
      </c>
      <c r="L205" s="73">
        <v>3515.8519999999999</v>
      </c>
      <c r="M205" s="73">
        <v>4088.2</v>
      </c>
      <c r="N205" s="73">
        <v>1068.2</v>
      </c>
      <c r="O205" s="73">
        <v>918.65200000000004</v>
      </c>
      <c r="P205" s="73">
        <v>1068.2</v>
      </c>
      <c r="Q205" s="75">
        <v>0.26128858666405758</v>
      </c>
      <c r="R205" s="73">
        <v>3</v>
      </c>
      <c r="S205" s="73">
        <v>2025</v>
      </c>
      <c r="T205" s="73">
        <v>3</v>
      </c>
      <c r="U205" s="73">
        <v>2025</v>
      </c>
      <c r="V205" s="74">
        <v>45767</v>
      </c>
      <c r="W205" s="73" t="s">
        <v>173</v>
      </c>
      <c r="X205" s="73">
        <v>2025</v>
      </c>
      <c r="Y205" t="str">
        <f t="shared" si="18"/>
        <v>México</v>
      </c>
      <c r="Z205" t="str">
        <f t="shared" si="19"/>
        <v>IC</v>
      </c>
      <c r="AA205" s="1">
        <f t="shared" si="20"/>
        <v>0.5</v>
      </c>
      <c r="AB205">
        <f t="shared" si="22"/>
        <v>459.32600000000002</v>
      </c>
      <c r="AC205">
        <f t="shared" si="23"/>
        <v>532.81816000000003</v>
      </c>
      <c r="AD205" s="18">
        <f t="shared" si="21"/>
        <v>45677</v>
      </c>
    </row>
    <row r="206" spans="1:30">
      <c r="A206" s="73" t="s">
        <v>176</v>
      </c>
      <c r="B206" s="73">
        <v>212</v>
      </c>
      <c r="C206" s="73">
        <v>0</v>
      </c>
      <c r="D206" s="74">
        <v>45740</v>
      </c>
      <c r="E206" s="74">
        <v>45759</v>
      </c>
      <c r="F206" s="74">
        <v>45766</v>
      </c>
      <c r="G206" s="73" t="s">
        <v>49</v>
      </c>
      <c r="H206" s="73">
        <v>13</v>
      </c>
      <c r="I206" s="73" t="s">
        <v>177</v>
      </c>
      <c r="J206" s="73">
        <v>17326.09</v>
      </c>
      <c r="K206" s="73" t="s">
        <v>131</v>
      </c>
      <c r="L206" s="73">
        <v>14900.437400000001</v>
      </c>
      <c r="M206" s="73">
        <v>17326.09</v>
      </c>
      <c r="N206" s="73">
        <v>230.88</v>
      </c>
      <c r="O206" s="73">
        <v>198.55679999999998</v>
      </c>
      <c r="P206" s="73">
        <v>230.88</v>
      </c>
      <c r="Q206" s="75">
        <v>1.3325568550088334E-2</v>
      </c>
      <c r="R206" s="73">
        <v>3</v>
      </c>
      <c r="S206" s="73">
        <v>2025</v>
      </c>
      <c r="T206" s="73">
        <v>4</v>
      </c>
      <c r="U206" s="73">
        <v>2025</v>
      </c>
      <c r="V206" s="74">
        <v>45811</v>
      </c>
      <c r="W206" s="73" t="s">
        <v>152</v>
      </c>
      <c r="X206" s="73">
        <v>2025</v>
      </c>
      <c r="Y206" t="str">
        <f t="shared" si="18"/>
        <v>México</v>
      </c>
      <c r="Z206" t="str">
        <f t="shared" si="19"/>
        <v>Retail</v>
      </c>
      <c r="AA206" s="1">
        <f t="shared" si="20"/>
        <v>0</v>
      </c>
      <c r="AB206">
        <f t="shared" si="22"/>
        <v>198.55679999999998</v>
      </c>
      <c r="AC206">
        <f t="shared" si="23"/>
        <v>230.32588799999996</v>
      </c>
      <c r="AD206" s="18">
        <f t="shared" si="21"/>
        <v>45552</v>
      </c>
    </row>
    <row r="207" spans="1:30">
      <c r="A207" s="73" t="s">
        <v>176</v>
      </c>
      <c r="B207" s="73">
        <v>213</v>
      </c>
      <c r="C207" s="73">
        <v>1</v>
      </c>
      <c r="D207" s="74">
        <v>45740</v>
      </c>
      <c r="E207" s="74">
        <v>45765</v>
      </c>
      <c r="F207" s="74">
        <v>45770</v>
      </c>
      <c r="G207" s="73" t="s">
        <v>49</v>
      </c>
      <c r="H207" s="73">
        <v>13</v>
      </c>
      <c r="I207" s="73" t="s">
        <v>177</v>
      </c>
      <c r="J207" s="73">
        <v>19973.2</v>
      </c>
      <c r="K207" s="73" t="s">
        <v>131</v>
      </c>
      <c r="L207" s="73">
        <v>17176.952000000001</v>
      </c>
      <c r="M207" s="73">
        <v>19973.2</v>
      </c>
      <c r="N207" s="73">
        <v>1896.09</v>
      </c>
      <c r="O207" s="73">
        <v>1630.6373999999998</v>
      </c>
      <c r="P207" s="73">
        <v>1896.09</v>
      </c>
      <c r="Q207" s="75">
        <v>9.4931708489375752E-2</v>
      </c>
      <c r="R207" s="73">
        <v>3</v>
      </c>
      <c r="S207" s="73">
        <v>2025</v>
      </c>
      <c r="T207" s="73">
        <v>4</v>
      </c>
      <c r="U207" s="73">
        <v>2025</v>
      </c>
      <c r="V207" s="74">
        <v>45815</v>
      </c>
      <c r="W207" s="73" t="s">
        <v>152</v>
      </c>
      <c r="X207" s="73">
        <v>2025</v>
      </c>
      <c r="Y207" t="str">
        <f t="shared" si="18"/>
        <v>México</v>
      </c>
      <c r="Z207" t="str">
        <f t="shared" si="19"/>
        <v>Retail</v>
      </c>
      <c r="AA207" s="1">
        <f t="shared" si="20"/>
        <v>0</v>
      </c>
      <c r="AB207">
        <f t="shared" si="22"/>
        <v>1630.6373999999998</v>
      </c>
      <c r="AC207">
        <f t="shared" si="23"/>
        <v>1891.5393839999997</v>
      </c>
      <c r="AD207" s="18">
        <f t="shared" si="21"/>
        <v>45552</v>
      </c>
    </row>
    <row r="208" spans="1:30">
      <c r="A208" s="73" t="s">
        <v>176</v>
      </c>
      <c r="B208" s="73">
        <v>214</v>
      </c>
      <c r="C208" s="73">
        <v>1</v>
      </c>
      <c r="D208" s="74">
        <v>45740</v>
      </c>
      <c r="E208" s="74">
        <v>45767</v>
      </c>
      <c r="F208" s="74">
        <v>45773</v>
      </c>
      <c r="G208" s="73" t="s">
        <v>35</v>
      </c>
      <c r="H208" s="73">
        <v>13</v>
      </c>
      <c r="I208" s="73"/>
      <c r="J208" s="73">
        <v>27730.21</v>
      </c>
      <c r="K208" s="73" t="s">
        <v>131</v>
      </c>
      <c r="L208" s="73">
        <v>23847.980599999999</v>
      </c>
      <c r="M208" s="73">
        <v>27730.21</v>
      </c>
      <c r="N208" s="73">
        <v>5645.2</v>
      </c>
      <c r="O208" s="73">
        <v>4854.8719999999994</v>
      </c>
      <c r="P208" s="73">
        <v>5645.2</v>
      </c>
      <c r="Q208" s="75">
        <v>0.20357581136240943</v>
      </c>
      <c r="R208" s="73">
        <v>3</v>
      </c>
      <c r="S208" s="73">
        <v>2025</v>
      </c>
      <c r="T208" s="73">
        <v>4</v>
      </c>
      <c r="U208" s="73">
        <v>2025</v>
      </c>
      <c r="V208" s="74">
        <v>45818</v>
      </c>
      <c r="W208" s="73" t="s">
        <v>152</v>
      </c>
      <c r="X208" s="73">
        <v>2025</v>
      </c>
      <c r="Y208" t="str">
        <f t="shared" si="18"/>
        <v>México</v>
      </c>
      <c r="Z208" t="str">
        <f t="shared" si="19"/>
        <v>IC</v>
      </c>
      <c r="AA208" s="1">
        <f t="shared" si="20"/>
        <v>0.5</v>
      </c>
      <c r="AB208">
        <f t="shared" si="22"/>
        <v>2427.4359999999997</v>
      </c>
      <c r="AC208">
        <f t="shared" si="23"/>
        <v>2815.8257599999993</v>
      </c>
      <c r="AD208" s="18">
        <f t="shared" si="21"/>
        <v>45665</v>
      </c>
    </row>
    <row r="209" spans="1:30">
      <c r="A209" s="73" t="s">
        <v>176</v>
      </c>
      <c r="B209" s="73">
        <v>215</v>
      </c>
      <c r="C209" s="73">
        <v>1</v>
      </c>
      <c r="D209" s="74">
        <v>45740</v>
      </c>
      <c r="E209" s="74">
        <v>45708</v>
      </c>
      <c r="F209" s="74">
        <v>45913</v>
      </c>
      <c r="G209" s="73" t="s">
        <v>39</v>
      </c>
      <c r="H209" s="73">
        <v>13</v>
      </c>
      <c r="I209" s="73"/>
      <c r="J209" s="73">
        <v>33148.04</v>
      </c>
      <c r="K209" s="73" t="s">
        <v>151</v>
      </c>
      <c r="L209" s="73">
        <v>33148.04</v>
      </c>
      <c r="M209" s="73">
        <v>38451.7264</v>
      </c>
      <c r="N209" s="73">
        <v>3673.52</v>
      </c>
      <c r="O209" s="73">
        <v>3673.52</v>
      </c>
      <c r="P209" s="73">
        <v>4261.2831999999999</v>
      </c>
      <c r="Q209" s="75">
        <v>0.11082163530634088</v>
      </c>
      <c r="R209" s="73">
        <v>3</v>
      </c>
      <c r="S209" s="73">
        <v>2025</v>
      </c>
      <c r="T209" s="73">
        <v>2</v>
      </c>
      <c r="U209" s="73">
        <v>2025</v>
      </c>
      <c r="V209" s="74">
        <v>45958</v>
      </c>
      <c r="W209" s="73" t="s">
        <v>161</v>
      </c>
      <c r="X209" s="73">
        <v>2025</v>
      </c>
      <c r="Y209" t="str">
        <f t="shared" si="18"/>
        <v>México</v>
      </c>
      <c r="Z209" t="str">
        <f t="shared" si="19"/>
        <v>IC</v>
      </c>
      <c r="AA209" s="1">
        <f t="shared" si="20"/>
        <v>0.5</v>
      </c>
      <c r="AB209">
        <f t="shared" si="22"/>
        <v>1836.76</v>
      </c>
      <c r="AC209">
        <f t="shared" si="23"/>
        <v>2130.6415999999999</v>
      </c>
      <c r="AD209" s="18">
        <f t="shared" si="21"/>
        <v>45677</v>
      </c>
    </row>
    <row r="210" spans="1:30">
      <c r="A210" s="73" t="s">
        <v>176</v>
      </c>
      <c r="B210" s="73">
        <v>216</v>
      </c>
      <c r="C210" s="73">
        <v>1</v>
      </c>
      <c r="D210" s="74">
        <v>45741</v>
      </c>
      <c r="E210" s="74">
        <v>45733</v>
      </c>
      <c r="F210" s="74">
        <v>45738</v>
      </c>
      <c r="G210" s="73" t="s">
        <v>49</v>
      </c>
      <c r="H210" s="73">
        <v>13</v>
      </c>
      <c r="I210" s="73" t="s">
        <v>149</v>
      </c>
      <c r="J210" s="73">
        <v>58328.6</v>
      </c>
      <c r="K210" s="73" t="s">
        <v>131</v>
      </c>
      <c r="L210" s="73">
        <v>50162.595999999998</v>
      </c>
      <c r="M210" s="73">
        <v>58328.6</v>
      </c>
      <c r="N210" s="73">
        <v>5832.86</v>
      </c>
      <c r="O210" s="73">
        <v>5016.2595999999994</v>
      </c>
      <c r="P210" s="73">
        <v>5832.86</v>
      </c>
      <c r="Q210" s="75">
        <v>9.9999999999999992E-2</v>
      </c>
      <c r="R210" s="73">
        <v>3</v>
      </c>
      <c r="S210" s="73">
        <v>2025</v>
      </c>
      <c r="T210" s="73">
        <v>3</v>
      </c>
      <c r="U210" s="73">
        <v>2025</v>
      </c>
      <c r="V210" s="74">
        <v>45783</v>
      </c>
      <c r="W210" s="73" t="s">
        <v>172</v>
      </c>
      <c r="X210" s="73">
        <v>2025</v>
      </c>
      <c r="Y210" t="str">
        <f t="shared" si="18"/>
        <v>México</v>
      </c>
      <c r="Z210" t="str">
        <f t="shared" si="19"/>
        <v>Retail</v>
      </c>
      <c r="AA210" s="1">
        <f t="shared" si="20"/>
        <v>0</v>
      </c>
      <c r="AB210">
        <f t="shared" si="22"/>
        <v>5016.2595999999994</v>
      </c>
      <c r="AC210">
        <f t="shared" si="23"/>
        <v>5818.8611359999986</v>
      </c>
      <c r="AD210" s="18">
        <f t="shared" si="21"/>
        <v>45552</v>
      </c>
    </row>
    <row r="211" spans="1:30">
      <c r="A211" s="73" t="s">
        <v>176</v>
      </c>
      <c r="B211" s="73">
        <v>217</v>
      </c>
      <c r="C211" s="73">
        <v>1</v>
      </c>
      <c r="D211" s="74">
        <v>45741</v>
      </c>
      <c r="E211" s="74">
        <v>45743</v>
      </c>
      <c r="F211" s="74">
        <v>45747</v>
      </c>
      <c r="G211" s="73" t="s">
        <v>39</v>
      </c>
      <c r="H211" s="73">
        <v>13</v>
      </c>
      <c r="I211" s="73"/>
      <c r="J211" s="73">
        <v>3574</v>
      </c>
      <c r="K211" s="73" t="s">
        <v>131</v>
      </c>
      <c r="L211" s="73">
        <v>3073.64</v>
      </c>
      <c r="M211" s="73">
        <v>3574</v>
      </c>
      <c r="N211" s="73">
        <v>266.95999999999998</v>
      </c>
      <c r="O211" s="73">
        <v>229.58559999999997</v>
      </c>
      <c r="P211" s="73">
        <v>266.95999999999998</v>
      </c>
      <c r="Q211" s="75">
        <v>7.4695019585898151E-2</v>
      </c>
      <c r="R211" s="73">
        <v>3</v>
      </c>
      <c r="S211" s="73">
        <v>2025</v>
      </c>
      <c r="T211" s="73">
        <v>3</v>
      </c>
      <c r="U211" s="73">
        <v>2025</v>
      </c>
      <c r="V211" s="74">
        <v>45792</v>
      </c>
      <c r="W211" s="73" t="s">
        <v>172</v>
      </c>
      <c r="X211" s="73">
        <v>2025</v>
      </c>
      <c r="Y211" t="str">
        <f t="shared" si="18"/>
        <v>México</v>
      </c>
      <c r="Z211" t="str">
        <f t="shared" si="19"/>
        <v>IC</v>
      </c>
      <c r="AA211" s="1">
        <f t="shared" si="20"/>
        <v>0.5</v>
      </c>
      <c r="AB211">
        <f t="shared" si="22"/>
        <v>114.79279999999999</v>
      </c>
      <c r="AC211">
        <f t="shared" si="23"/>
        <v>133.15964799999998</v>
      </c>
      <c r="AD211" s="18">
        <f t="shared" si="21"/>
        <v>45677</v>
      </c>
    </row>
    <row r="212" spans="1:30">
      <c r="A212" s="73" t="s">
        <v>176</v>
      </c>
      <c r="B212" s="73">
        <v>218</v>
      </c>
      <c r="C212" s="73">
        <v>1</v>
      </c>
      <c r="D212" s="74">
        <v>45742</v>
      </c>
      <c r="E212" s="74">
        <v>45865</v>
      </c>
      <c r="F212" s="74">
        <v>45874</v>
      </c>
      <c r="G212" s="73" t="s">
        <v>49</v>
      </c>
      <c r="H212" s="73">
        <v>13</v>
      </c>
      <c r="I212" s="73" t="s">
        <v>182</v>
      </c>
      <c r="J212" s="73">
        <v>90597.7</v>
      </c>
      <c r="K212" s="73" t="s">
        <v>131</v>
      </c>
      <c r="L212" s="73">
        <v>77914.021999999997</v>
      </c>
      <c r="M212" s="73">
        <v>90597.7</v>
      </c>
      <c r="N212" s="73">
        <v>12468.3</v>
      </c>
      <c r="O212" s="73">
        <v>10722.737999999999</v>
      </c>
      <c r="P212" s="73">
        <v>12468.3</v>
      </c>
      <c r="Q212" s="75">
        <v>0.13762269903099084</v>
      </c>
      <c r="R212" s="73">
        <v>3</v>
      </c>
      <c r="S212" s="73">
        <v>2025</v>
      </c>
      <c r="T212" s="73">
        <v>7</v>
      </c>
      <c r="U212" s="73">
        <v>2025</v>
      </c>
      <c r="V212" s="74">
        <v>45919</v>
      </c>
      <c r="W212" s="73" t="s">
        <v>153</v>
      </c>
      <c r="X212" s="73">
        <v>2025</v>
      </c>
      <c r="Y212" t="str">
        <f t="shared" si="18"/>
        <v>México</v>
      </c>
      <c r="Z212" t="str">
        <f t="shared" si="19"/>
        <v>Retail</v>
      </c>
      <c r="AA212" s="1">
        <f t="shared" si="20"/>
        <v>0</v>
      </c>
      <c r="AB212">
        <f t="shared" si="22"/>
        <v>10722.737999999999</v>
      </c>
      <c r="AC212">
        <f t="shared" si="23"/>
        <v>12438.376079999998</v>
      </c>
      <c r="AD212" s="18">
        <f t="shared" si="21"/>
        <v>45552</v>
      </c>
    </row>
    <row r="213" spans="1:30">
      <c r="A213" s="73" t="s">
        <v>176</v>
      </c>
      <c r="B213" s="73">
        <v>219</v>
      </c>
      <c r="C213" s="73">
        <v>1</v>
      </c>
      <c r="D213" s="74">
        <v>45742</v>
      </c>
      <c r="E213" s="74">
        <v>45813</v>
      </c>
      <c r="F213" s="74">
        <v>45833</v>
      </c>
      <c r="G213" s="73" t="s">
        <v>54</v>
      </c>
      <c r="H213" s="73">
        <v>13</v>
      </c>
      <c r="I213" s="73"/>
      <c r="J213" s="73">
        <v>10185.200000000001</v>
      </c>
      <c r="K213" s="73" t="s">
        <v>151</v>
      </c>
      <c r="L213" s="73">
        <v>10185.200000000001</v>
      </c>
      <c r="M213" s="73">
        <v>11814.832</v>
      </c>
      <c r="N213" s="73">
        <v>496.02</v>
      </c>
      <c r="O213" s="73">
        <v>496.02</v>
      </c>
      <c r="P213" s="73">
        <v>575.38319999999999</v>
      </c>
      <c r="Q213" s="75">
        <v>4.8700074618073276E-2</v>
      </c>
      <c r="R213" s="73">
        <v>3</v>
      </c>
      <c r="S213" s="73">
        <v>2025</v>
      </c>
      <c r="T213" s="73">
        <v>6</v>
      </c>
      <c r="U213" s="73">
        <v>2025</v>
      </c>
      <c r="V213" s="74">
        <v>45878</v>
      </c>
      <c r="W213" s="73" t="s">
        <v>160</v>
      </c>
      <c r="X213" s="73">
        <v>2025</v>
      </c>
      <c r="Y213" t="str">
        <f t="shared" si="18"/>
        <v>México</v>
      </c>
      <c r="Z213" t="str">
        <f t="shared" si="19"/>
        <v>Retail</v>
      </c>
      <c r="AA213" s="1">
        <f t="shared" si="20"/>
        <v>0.05</v>
      </c>
      <c r="AB213">
        <f t="shared" si="22"/>
        <v>471.21899999999999</v>
      </c>
      <c r="AC213">
        <f t="shared" si="23"/>
        <v>546.61403999999993</v>
      </c>
      <c r="AD213" s="18">
        <f t="shared" si="21"/>
        <v>45595</v>
      </c>
    </row>
    <row r="214" spans="1:30">
      <c r="A214" s="73" t="s">
        <v>176</v>
      </c>
      <c r="B214" s="73">
        <v>220</v>
      </c>
      <c r="C214" s="73">
        <v>1</v>
      </c>
      <c r="D214" s="74">
        <v>45722</v>
      </c>
      <c r="E214" s="74">
        <v>45777</v>
      </c>
      <c r="F214" s="74">
        <v>45782</v>
      </c>
      <c r="G214" s="73" t="s">
        <v>54</v>
      </c>
      <c r="H214" s="73">
        <v>10</v>
      </c>
      <c r="I214" s="73"/>
      <c r="J214" s="73">
        <v>9173.7000000000007</v>
      </c>
      <c r="K214" s="73" t="s">
        <v>151</v>
      </c>
      <c r="L214" s="73">
        <v>9173.7000000000007</v>
      </c>
      <c r="M214" s="73">
        <v>10641.492</v>
      </c>
      <c r="N214" s="73">
        <v>924.52</v>
      </c>
      <c r="O214" s="73">
        <v>924.52</v>
      </c>
      <c r="P214" s="73">
        <v>1072.4431999999999</v>
      </c>
      <c r="Q214" s="75">
        <v>0.10077940198611246</v>
      </c>
      <c r="R214" s="73">
        <v>3</v>
      </c>
      <c r="S214" s="73">
        <v>2025</v>
      </c>
      <c r="T214" s="73">
        <v>4</v>
      </c>
      <c r="U214" s="73">
        <v>2025</v>
      </c>
      <c r="V214" s="74">
        <v>45827</v>
      </c>
      <c r="W214" s="73" t="s">
        <v>152</v>
      </c>
      <c r="X214" s="73">
        <v>2025</v>
      </c>
      <c r="Y214" t="str">
        <f t="shared" si="18"/>
        <v>México</v>
      </c>
      <c r="Z214" t="str">
        <f t="shared" si="19"/>
        <v>Retail</v>
      </c>
      <c r="AA214" s="1">
        <f t="shared" si="20"/>
        <v>0.05</v>
      </c>
      <c r="AB214">
        <f t="shared" si="22"/>
        <v>878.29399999999998</v>
      </c>
      <c r="AC214">
        <f t="shared" si="23"/>
        <v>1018.8210399999999</v>
      </c>
      <c r="AD214" s="18">
        <f t="shared" si="21"/>
        <v>45595</v>
      </c>
    </row>
    <row r="215" spans="1:30">
      <c r="A215" s="73" t="s">
        <v>176</v>
      </c>
      <c r="B215" s="73">
        <v>221</v>
      </c>
      <c r="C215" s="73">
        <v>1</v>
      </c>
      <c r="D215" s="74">
        <v>45742</v>
      </c>
      <c r="E215" s="74">
        <v>45837</v>
      </c>
      <c r="F215" s="74">
        <v>45844</v>
      </c>
      <c r="G215" s="73" t="s">
        <v>39</v>
      </c>
      <c r="H215" s="73">
        <v>13</v>
      </c>
      <c r="I215" s="73"/>
      <c r="J215" s="73">
        <v>23018</v>
      </c>
      <c r="K215" s="73" t="s">
        <v>131</v>
      </c>
      <c r="L215" s="73">
        <v>19795.48</v>
      </c>
      <c r="M215" s="73">
        <v>23018</v>
      </c>
      <c r="N215" s="73">
        <v>2035.16</v>
      </c>
      <c r="O215" s="73">
        <v>1750.2376000000002</v>
      </c>
      <c r="P215" s="73">
        <v>2035.16</v>
      </c>
      <c r="Q215" s="75">
        <v>8.8416022243461651E-2</v>
      </c>
      <c r="R215" s="73">
        <v>3</v>
      </c>
      <c r="S215" s="73">
        <v>2025</v>
      </c>
      <c r="T215" s="73">
        <v>6</v>
      </c>
      <c r="U215" s="73">
        <v>2025</v>
      </c>
      <c r="V215" s="74">
        <v>45889</v>
      </c>
      <c r="W215" s="73" t="s">
        <v>160</v>
      </c>
      <c r="X215" s="73">
        <v>2025</v>
      </c>
      <c r="Y215" t="str">
        <f t="shared" si="18"/>
        <v>México</v>
      </c>
      <c r="Z215" t="str">
        <f t="shared" si="19"/>
        <v>IC</v>
      </c>
      <c r="AA215" s="1">
        <f t="shared" si="20"/>
        <v>0.5</v>
      </c>
      <c r="AB215">
        <f t="shared" si="22"/>
        <v>875.11880000000008</v>
      </c>
      <c r="AC215">
        <f t="shared" si="23"/>
        <v>1015.1378080000001</v>
      </c>
      <c r="AD215" s="18">
        <f t="shared" si="21"/>
        <v>45677</v>
      </c>
    </row>
    <row r="216" spans="1:30">
      <c r="A216" s="73" t="s">
        <v>176</v>
      </c>
      <c r="B216" s="73">
        <v>222</v>
      </c>
      <c r="C216" s="73">
        <v>0</v>
      </c>
      <c r="D216" s="74">
        <v>45727</v>
      </c>
      <c r="E216" s="74">
        <v>45853</v>
      </c>
      <c r="F216" s="74">
        <v>45894</v>
      </c>
      <c r="G216" s="73" t="s">
        <v>54</v>
      </c>
      <c r="H216" s="73">
        <v>11</v>
      </c>
      <c r="I216" s="73" t="s">
        <v>149</v>
      </c>
      <c r="J216" s="73">
        <v>84169.55</v>
      </c>
      <c r="K216" s="73" t="s">
        <v>131</v>
      </c>
      <c r="L216" s="73">
        <v>72385.812999999995</v>
      </c>
      <c r="M216" s="73">
        <v>84169.55</v>
      </c>
      <c r="N216" s="73">
        <v>12749.55</v>
      </c>
      <c r="O216" s="73">
        <v>10964.612999999999</v>
      </c>
      <c r="P216" s="73">
        <v>12749.55</v>
      </c>
      <c r="Q216" s="75">
        <v>0.15147461284989644</v>
      </c>
      <c r="R216" s="73">
        <v>3</v>
      </c>
      <c r="S216" s="73">
        <v>2025</v>
      </c>
      <c r="T216" s="73">
        <v>7</v>
      </c>
      <c r="U216" s="73">
        <v>2025</v>
      </c>
      <c r="V216" s="74">
        <v>45939</v>
      </c>
      <c r="W216" s="73" t="s">
        <v>161</v>
      </c>
      <c r="X216" s="73">
        <v>2025</v>
      </c>
      <c r="Y216" t="str">
        <f t="shared" si="18"/>
        <v>México</v>
      </c>
      <c r="Z216" t="str">
        <f t="shared" si="19"/>
        <v>Retail</v>
      </c>
      <c r="AA216" s="1">
        <f t="shared" si="20"/>
        <v>0.05</v>
      </c>
      <c r="AB216">
        <f t="shared" si="22"/>
        <v>10416.38235</v>
      </c>
      <c r="AC216">
        <f t="shared" si="23"/>
        <v>12083.003525999999</v>
      </c>
      <c r="AD216" s="18">
        <f t="shared" si="21"/>
        <v>45595</v>
      </c>
    </row>
    <row r="217" spans="1:30">
      <c r="A217" s="73" t="s">
        <v>176</v>
      </c>
      <c r="B217" s="73">
        <v>223</v>
      </c>
      <c r="C217" s="73">
        <v>1</v>
      </c>
      <c r="D217" s="74">
        <v>45742</v>
      </c>
      <c r="E217" s="74">
        <v>45768</v>
      </c>
      <c r="F217" s="74">
        <v>45820</v>
      </c>
      <c r="G217" s="73" t="s">
        <v>49</v>
      </c>
      <c r="H217" s="73">
        <v>13</v>
      </c>
      <c r="I217" s="73" t="s">
        <v>177</v>
      </c>
      <c r="J217" s="73">
        <v>12539.51</v>
      </c>
      <c r="K217" s="73" t="s">
        <v>131</v>
      </c>
      <c r="L217" s="73">
        <v>10783.9786</v>
      </c>
      <c r="M217" s="73">
        <v>12539.51</v>
      </c>
      <c r="N217" s="73">
        <v>0</v>
      </c>
      <c r="O217" s="73">
        <v>0</v>
      </c>
      <c r="P217" s="73">
        <v>0</v>
      </c>
      <c r="Q217" s="75">
        <v>0</v>
      </c>
      <c r="R217" s="73">
        <v>3</v>
      </c>
      <c r="S217" s="73">
        <v>2025</v>
      </c>
      <c r="T217" s="73">
        <v>4</v>
      </c>
      <c r="U217" s="73">
        <v>2025</v>
      </c>
      <c r="V217" s="74">
        <v>45865</v>
      </c>
      <c r="W217" s="73" t="s">
        <v>154</v>
      </c>
      <c r="X217" s="73">
        <v>2025</v>
      </c>
      <c r="Y217" t="str">
        <f t="shared" si="18"/>
        <v>México</v>
      </c>
      <c r="Z217" t="str">
        <f t="shared" si="19"/>
        <v>Retail</v>
      </c>
      <c r="AA217" s="1">
        <f t="shared" si="20"/>
        <v>0</v>
      </c>
      <c r="AB217">
        <f t="shared" si="22"/>
        <v>0</v>
      </c>
      <c r="AC217">
        <f t="shared" si="23"/>
        <v>0</v>
      </c>
      <c r="AD217" s="18">
        <f t="shared" si="21"/>
        <v>45552</v>
      </c>
    </row>
    <row r="218" spans="1:30">
      <c r="A218" s="73" t="s">
        <v>176</v>
      </c>
      <c r="B218" s="73">
        <v>225</v>
      </c>
      <c r="C218" s="73">
        <v>1</v>
      </c>
      <c r="D218" s="74">
        <v>45747</v>
      </c>
      <c r="E218" s="74">
        <v>45764</v>
      </c>
      <c r="F218" s="74">
        <v>45773</v>
      </c>
      <c r="G218" s="73" t="s">
        <v>24</v>
      </c>
      <c r="H218" s="73">
        <v>14</v>
      </c>
      <c r="I218" s="73" t="s">
        <v>149</v>
      </c>
      <c r="J218" s="73">
        <v>1912.84</v>
      </c>
      <c r="K218" s="73" t="s">
        <v>151</v>
      </c>
      <c r="L218" s="73">
        <v>1912.84</v>
      </c>
      <c r="M218" s="73">
        <v>2218.8943999999997</v>
      </c>
      <c r="N218" s="73">
        <v>160.72</v>
      </c>
      <c r="O218" s="73">
        <v>160.72</v>
      </c>
      <c r="P218" s="73">
        <v>186.43519999999998</v>
      </c>
      <c r="Q218" s="75">
        <v>8.4021664122456666E-2</v>
      </c>
      <c r="R218" s="73">
        <v>3</v>
      </c>
      <c r="S218" s="73">
        <v>2025</v>
      </c>
      <c r="T218" s="73">
        <v>4</v>
      </c>
      <c r="U218" s="73">
        <v>2025</v>
      </c>
      <c r="V218" s="74">
        <v>45818</v>
      </c>
      <c r="W218" s="73" t="s">
        <v>152</v>
      </c>
      <c r="X218" s="73">
        <v>2025</v>
      </c>
      <c r="Y218" t="str">
        <f t="shared" si="18"/>
        <v>Madrid</v>
      </c>
      <c r="Z218" t="str">
        <f t="shared" si="19"/>
        <v>Retail</v>
      </c>
      <c r="AA218" s="1">
        <f t="shared" si="20"/>
        <v>7.0000000000000007E-2</v>
      </c>
      <c r="AB218">
        <f t="shared" si="22"/>
        <v>149.46959999999999</v>
      </c>
      <c r="AC218">
        <f t="shared" si="23"/>
        <v>173.38473599999998</v>
      </c>
      <c r="AD218" s="18">
        <f t="shared" si="21"/>
        <v>45733</v>
      </c>
    </row>
    <row r="219" spans="1:30">
      <c r="A219" s="73" t="s">
        <v>176</v>
      </c>
      <c r="B219" s="73">
        <v>226</v>
      </c>
      <c r="C219" s="73">
        <v>1</v>
      </c>
      <c r="D219" s="74">
        <v>45747</v>
      </c>
      <c r="E219" s="74">
        <v>45825</v>
      </c>
      <c r="F219" s="74">
        <v>45851</v>
      </c>
      <c r="G219" s="73" t="s">
        <v>49</v>
      </c>
      <c r="H219" s="73">
        <v>14</v>
      </c>
      <c r="I219" s="73" t="s">
        <v>182</v>
      </c>
      <c r="J219" s="73">
        <v>30570.31</v>
      </c>
      <c r="K219" s="73" t="s">
        <v>131</v>
      </c>
      <c r="L219" s="73">
        <v>26290.4666</v>
      </c>
      <c r="M219" s="73">
        <v>30570.31</v>
      </c>
      <c r="N219" s="73">
        <v>3833.87</v>
      </c>
      <c r="O219" s="73">
        <v>3297.1281999999997</v>
      </c>
      <c r="P219" s="73">
        <v>3833.87</v>
      </c>
      <c r="Q219" s="75">
        <v>0.12541155127311432</v>
      </c>
      <c r="R219" s="73">
        <v>3</v>
      </c>
      <c r="S219" s="73">
        <v>2025</v>
      </c>
      <c r="T219" s="73">
        <v>6</v>
      </c>
      <c r="U219" s="73">
        <v>2025</v>
      </c>
      <c r="V219" s="74">
        <v>45896</v>
      </c>
      <c r="W219" s="73" t="s">
        <v>160</v>
      </c>
      <c r="X219" s="73">
        <v>2025</v>
      </c>
      <c r="Y219" t="str">
        <f t="shared" si="18"/>
        <v>México</v>
      </c>
      <c r="Z219" t="str">
        <f t="shared" si="19"/>
        <v>Retail</v>
      </c>
      <c r="AA219" s="1">
        <f t="shared" si="20"/>
        <v>0</v>
      </c>
      <c r="AB219">
        <f t="shared" si="22"/>
        <v>3297.1281999999997</v>
      </c>
      <c r="AC219">
        <f t="shared" si="23"/>
        <v>3824.6687119999992</v>
      </c>
      <c r="AD219" s="18">
        <f t="shared" si="21"/>
        <v>45552</v>
      </c>
    </row>
    <row r="220" spans="1:30">
      <c r="A220" s="73" t="s">
        <v>176</v>
      </c>
      <c r="B220" s="73">
        <v>227</v>
      </c>
      <c r="C220" s="73">
        <v>1</v>
      </c>
      <c r="D220" s="74">
        <v>45747</v>
      </c>
      <c r="E220" s="74">
        <v>45824</v>
      </c>
      <c r="F220" s="74">
        <v>45826</v>
      </c>
      <c r="G220" s="73" t="s">
        <v>39</v>
      </c>
      <c r="H220" s="73">
        <v>14</v>
      </c>
      <c r="I220" s="73"/>
      <c r="J220" s="73">
        <v>1822.35</v>
      </c>
      <c r="K220" s="73" t="s">
        <v>131</v>
      </c>
      <c r="L220" s="73">
        <v>1567.221</v>
      </c>
      <c r="M220" s="73">
        <v>1822.35</v>
      </c>
      <c r="N220" s="73">
        <v>195.71</v>
      </c>
      <c r="O220" s="73">
        <v>168.31059999999999</v>
      </c>
      <c r="P220" s="73">
        <v>195.71</v>
      </c>
      <c r="Q220" s="75">
        <v>0.10739429857052707</v>
      </c>
      <c r="R220" s="73">
        <v>3</v>
      </c>
      <c r="S220" s="73">
        <v>2025</v>
      </c>
      <c r="T220" s="73">
        <v>6</v>
      </c>
      <c r="U220" s="73">
        <v>2025</v>
      </c>
      <c r="V220" s="74">
        <v>45871</v>
      </c>
      <c r="W220" s="73" t="s">
        <v>160</v>
      </c>
      <c r="X220" s="73">
        <v>2025</v>
      </c>
      <c r="Y220" t="str">
        <f t="shared" si="18"/>
        <v>México</v>
      </c>
      <c r="Z220" t="str">
        <f t="shared" si="19"/>
        <v>IC</v>
      </c>
      <c r="AA220" s="1">
        <f t="shared" si="20"/>
        <v>0.5</v>
      </c>
      <c r="AB220">
        <f t="shared" si="22"/>
        <v>84.155299999999997</v>
      </c>
      <c r="AC220">
        <f t="shared" si="23"/>
        <v>97.620147999999986</v>
      </c>
      <c r="AD220" s="18">
        <f t="shared" si="21"/>
        <v>45677</v>
      </c>
    </row>
    <row r="221" spans="1:30">
      <c r="A221" s="73" t="s">
        <v>176</v>
      </c>
      <c r="B221" s="73">
        <v>228</v>
      </c>
      <c r="C221" s="73">
        <v>1</v>
      </c>
      <c r="D221" s="74">
        <v>45747</v>
      </c>
      <c r="E221" s="74">
        <v>45761</v>
      </c>
      <c r="F221" s="74">
        <v>45769</v>
      </c>
      <c r="G221" s="73" t="s">
        <v>35</v>
      </c>
      <c r="H221" s="73">
        <v>14</v>
      </c>
      <c r="I221" s="73"/>
      <c r="J221" s="73">
        <v>31520</v>
      </c>
      <c r="K221" s="73" t="s">
        <v>131</v>
      </c>
      <c r="L221" s="73">
        <v>27107.200000000001</v>
      </c>
      <c r="M221" s="73">
        <v>31520</v>
      </c>
      <c r="N221" s="73">
        <v>4977.6400000000003</v>
      </c>
      <c r="O221" s="73">
        <v>4280.7704000000003</v>
      </c>
      <c r="P221" s="73">
        <v>4977.6400000000003</v>
      </c>
      <c r="Q221" s="75">
        <v>0.15792005076142132</v>
      </c>
      <c r="R221" s="73">
        <v>3</v>
      </c>
      <c r="S221" s="73">
        <v>2025</v>
      </c>
      <c r="T221" s="73">
        <v>4</v>
      </c>
      <c r="U221" s="73">
        <v>2025</v>
      </c>
      <c r="V221" s="74">
        <v>45814</v>
      </c>
      <c r="W221" s="73" t="s">
        <v>152</v>
      </c>
      <c r="X221" s="73">
        <v>2025</v>
      </c>
      <c r="Y221" t="str">
        <f t="shared" si="18"/>
        <v>México</v>
      </c>
      <c r="Z221" t="str">
        <f t="shared" si="19"/>
        <v>IC</v>
      </c>
      <c r="AA221" s="1">
        <f t="shared" si="20"/>
        <v>0.5</v>
      </c>
      <c r="AB221">
        <f t="shared" si="22"/>
        <v>2140.3852000000002</v>
      </c>
      <c r="AC221">
        <f t="shared" si="23"/>
        <v>2482.8468320000002</v>
      </c>
      <c r="AD221" s="18">
        <f t="shared" si="21"/>
        <v>45665</v>
      </c>
    </row>
    <row r="222" spans="1:30">
      <c r="A222" s="73" t="s">
        <v>176</v>
      </c>
      <c r="B222" s="73">
        <v>229</v>
      </c>
      <c r="C222" s="73">
        <v>1</v>
      </c>
      <c r="D222" s="74">
        <v>45748</v>
      </c>
      <c r="E222" s="74">
        <v>45903</v>
      </c>
      <c r="F222" s="74">
        <v>45918</v>
      </c>
      <c r="G222" s="73" t="s">
        <v>35</v>
      </c>
      <c r="H222" s="73">
        <v>14</v>
      </c>
      <c r="I222" s="73"/>
      <c r="J222" s="73">
        <v>20656.189999999999</v>
      </c>
      <c r="K222" s="73" t="s">
        <v>131</v>
      </c>
      <c r="L222" s="73">
        <v>17764.323399999997</v>
      </c>
      <c r="M222" s="73">
        <v>20656.189999999999</v>
      </c>
      <c r="N222" s="73">
        <v>1679.57</v>
      </c>
      <c r="O222" s="73">
        <v>1444.4302</v>
      </c>
      <c r="P222" s="73">
        <v>1679.57</v>
      </c>
      <c r="Q222" s="75">
        <v>8.1310735426039379E-2</v>
      </c>
      <c r="R222" s="73">
        <v>4</v>
      </c>
      <c r="S222" s="73">
        <v>2025</v>
      </c>
      <c r="T222" s="73">
        <v>9</v>
      </c>
      <c r="U222" s="73">
        <v>2025</v>
      </c>
      <c r="V222" s="74">
        <v>45963</v>
      </c>
      <c r="W222" s="73" t="s">
        <v>159</v>
      </c>
      <c r="X222" s="73">
        <v>2025</v>
      </c>
      <c r="Y222" t="str">
        <f t="shared" si="18"/>
        <v>México</v>
      </c>
      <c r="Z222" t="str">
        <f t="shared" si="19"/>
        <v>IC</v>
      </c>
      <c r="AA222" s="1">
        <f t="shared" si="20"/>
        <v>0.5</v>
      </c>
      <c r="AB222">
        <f t="shared" si="22"/>
        <v>722.21510000000001</v>
      </c>
      <c r="AC222">
        <f t="shared" si="23"/>
        <v>837.76951599999995</v>
      </c>
      <c r="AD222" s="18">
        <f t="shared" si="21"/>
        <v>45665</v>
      </c>
    </row>
    <row r="223" spans="1:30">
      <c r="A223" s="73" t="s">
        <v>176</v>
      </c>
      <c r="B223" s="73">
        <v>230</v>
      </c>
      <c r="C223" s="73">
        <v>1</v>
      </c>
      <c r="D223" s="74">
        <v>45748</v>
      </c>
      <c r="E223" s="74">
        <v>45751</v>
      </c>
      <c r="F223" s="74">
        <v>45753</v>
      </c>
      <c r="G223" s="73" t="s">
        <v>49</v>
      </c>
      <c r="H223" s="73">
        <v>14</v>
      </c>
      <c r="I223" s="73" t="s">
        <v>177</v>
      </c>
      <c r="J223" s="73">
        <v>707.47</v>
      </c>
      <c r="K223" s="73" t="s">
        <v>131</v>
      </c>
      <c r="L223" s="73">
        <v>608.42420000000004</v>
      </c>
      <c r="M223" s="73">
        <v>707.47</v>
      </c>
      <c r="N223" s="73">
        <v>64.31</v>
      </c>
      <c r="O223" s="73">
        <v>55.306600000000003</v>
      </c>
      <c r="P223" s="73">
        <v>64.31</v>
      </c>
      <c r="Q223" s="75">
        <v>9.0901380977285257E-2</v>
      </c>
      <c r="R223" s="73">
        <v>4</v>
      </c>
      <c r="S223" s="73">
        <v>2025</v>
      </c>
      <c r="T223" s="73">
        <v>4</v>
      </c>
      <c r="U223" s="73">
        <v>2025</v>
      </c>
      <c r="V223" s="74">
        <v>45798</v>
      </c>
      <c r="W223" s="73" t="s">
        <v>172</v>
      </c>
      <c r="X223" s="73">
        <v>2025</v>
      </c>
      <c r="Y223" t="str">
        <f t="shared" si="18"/>
        <v>México</v>
      </c>
      <c r="Z223" t="str">
        <f t="shared" si="19"/>
        <v>Retail</v>
      </c>
      <c r="AA223" s="1">
        <f t="shared" si="20"/>
        <v>0</v>
      </c>
      <c r="AB223">
        <f t="shared" si="22"/>
        <v>55.306600000000003</v>
      </c>
      <c r="AC223">
        <f t="shared" si="23"/>
        <v>64.155655999999993</v>
      </c>
      <c r="AD223" s="18">
        <f t="shared" si="21"/>
        <v>45552</v>
      </c>
    </row>
    <row r="224" spans="1:30">
      <c r="A224" s="73" t="s">
        <v>176</v>
      </c>
      <c r="B224" s="73">
        <v>232</v>
      </c>
      <c r="C224" s="73">
        <v>1</v>
      </c>
      <c r="D224" s="74">
        <v>45748</v>
      </c>
      <c r="E224" s="74">
        <v>45713</v>
      </c>
      <c r="F224" s="74">
        <v>45714</v>
      </c>
      <c r="G224" s="73" t="s">
        <v>34</v>
      </c>
      <c r="H224" s="73">
        <v>14</v>
      </c>
      <c r="I224" s="73"/>
      <c r="J224" s="73">
        <v>51558.95</v>
      </c>
      <c r="K224" s="73" t="s">
        <v>178</v>
      </c>
      <c r="L224" s="73">
        <v>2474.8296</v>
      </c>
      <c r="M224" s="73">
        <v>2887.3011999999999</v>
      </c>
      <c r="N224" s="73">
        <v>3552</v>
      </c>
      <c r="O224" s="73">
        <v>170.49600000000001</v>
      </c>
      <c r="P224" s="73">
        <v>198.91200000000001</v>
      </c>
      <c r="Q224" s="75">
        <v>6.8892015838181345E-2</v>
      </c>
      <c r="R224" s="73">
        <v>4</v>
      </c>
      <c r="S224" s="73">
        <v>2025</v>
      </c>
      <c r="T224" s="73">
        <v>2</v>
      </c>
      <c r="U224" s="73">
        <v>2025</v>
      </c>
      <c r="V224" s="74">
        <v>45759</v>
      </c>
      <c r="W224" s="73" t="s">
        <v>173</v>
      </c>
      <c r="X224" s="73">
        <v>2025</v>
      </c>
      <c r="Y224" t="str">
        <f t="shared" si="18"/>
        <v>México</v>
      </c>
      <c r="Z224" t="str">
        <f t="shared" si="19"/>
        <v>IC</v>
      </c>
      <c r="AA224" s="1">
        <f t="shared" si="20"/>
        <v>0.5</v>
      </c>
      <c r="AB224">
        <f t="shared" si="22"/>
        <v>85.248000000000005</v>
      </c>
      <c r="AC224">
        <f t="shared" si="23"/>
        <v>98.887680000000003</v>
      </c>
      <c r="AD224" s="18">
        <f t="shared" si="21"/>
        <v>45536</v>
      </c>
    </row>
    <row r="225" spans="1:30">
      <c r="A225" s="73" t="s">
        <v>176</v>
      </c>
      <c r="B225" s="73">
        <v>235</v>
      </c>
      <c r="C225" s="73">
        <v>1</v>
      </c>
      <c r="D225" s="74">
        <v>45749</v>
      </c>
      <c r="E225" s="74">
        <v>45708</v>
      </c>
      <c r="F225" s="74">
        <v>45708</v>
      </c>
      <c r="G225" s="73" t="s">
        <v>49</v>
      </c>
      <c r="H225" s="73">
        <v>14</v>
      </c>
      <c r="I225" s="73" t="s">
        <v>177</v>
      </c>
      <c r="J225" s="73">
        <v>2120.8000000000002</v>
      </c>
      <c r="K225" s="73" t="s">
        <v>131</v>
      </c>
      <c r="L225" s="73">
        <v>1823.8880000000001</v>
      </c>
      <c r="M225" s="73">
        <v>2120.8000000000002</v>
      </c>
      <c r="N225" s="73">
        <v>181.23</v>
      </c>
      <c r="O225" s="73">
        <v>155.8578</v>
      </c>
      <c r="P225" s="73">
        <v>181.23</v>
      </c>
      <c r="Q225" s="75">
        <v>8.5453602414183316E-2</v>
      </c>
      <c r="R225" s="73">
        <v>4</v>
      </c>
      <c r="S225" s="73">
        <v>2025</v>
      </c>
      <c r="T225" s="73">
        <v>2</v>
      </c>
      <c r="U225" s="73">
        <v>2025</v>
      </c>
      <c r="V225" s="74">
        <v>45753</v>
      </c>
      <c r="W225" s="73" t="s">
        <v>173</v>
      </c>
      <c r="X225" s="73">
        <v>2025</v>
      </c>
      <c r="Y225" t="str">
        <f t="shared" si="18"/>
        <v>México</v>
      </c>
      <c r="Z225" t="str">
        <f t="shared" si="19"/>
        <v>Retail</v>
      </c>
      <c r="AA225" s="1">
        <f t="shared" si="20"/>
        <v>0</v>
      </c>
      <c r="AB225">
        <f t="shared" si="22"/>
        <v>155.8578</v>
      </c>
      <c r="AC225">
        <f t="shared" si="23"/>
        <v>180.79504799999998</v>
      </c>
      <c r="AD225" s="18">
        <f t="shared" si="21"/>
        <v>45552</v>
      </c>
    </row>
    <row r="226" spans="1:30">
      <c r="A226" s="73" t="s">
        <v>176</v>
      </c>
      <c r="B226" s="73">
        <v>236</v>
      </c>
      <c r="C226" s="73">
        <v>1</v>
      </c>
      <c r="D226" s="74">
        <v>45749</v>
      </c>
      <c r="E226" s="74">
        <v>45659</v>
      </c>
      <c r="F226" s="74">
        <v>45674</v>
      </c>
      <c r="G226" s="73" t="s">
        <v>49</v>
      </c>
      <c r="H226" s="73">
        <v>14</v>
      </c>
      <c r="I226" s="73"/>
      <c r="J226" s="73">
        <v>13318.8</v>
      </c>
      <c r="K226" s="73" t="s">
        <v>131</v>
      </c>
      <c r="L226" s="73">
        <v>11454.168</v>
      </c>
      <c r="M226" s="73">
        <v>13318.8</v>
      </c>
      <c r="N226" s="73">
        <v>1138.1500000000001</v>
      </c>
      <c r="O226" s="73">
        <v>978.80900000000008</v>
      </c>
      <c r="P226" s="73">
        <v>1138.1500000000001</v>
      </c>
      <c r="Q226" s="75">
        <v>8.5454395290867055E-2</v>
      </c>
      <c r="R226" s="73">
        <v>4</v>
      </c>
      <c r="S226" s="73">
        <v>2025</v>
      </c>
      <c r="T226" s="73">
        <v>1</v>
      </c>
      <c r="U226" s="73">
        <v>2025</v>
      </c>
      <c r="V226" s="74">
        <v>45719</v>
      </c>
      <c r="W226" s="73" t="s">
        <v>150</v>
      </c>
      <c r="X226" s="73">
        <v>2025</v>
      </c>
      <c r="Y226" t="str">
        <f t="shared" si="18"/>
        <v>México</v>
      </c>
      <c r="Z226" t="str">
        <f t="shared" si="19"/>
        <v>Retail</v>
      </c>
      <c r="AA226" s="1">
        <f t="shared" si="20"/>
        <v>0</v>
      </c>
      <c r="AB226">
        <f t="shared" si="22"/>
        <v>978.80900000000008</v>
      </c>
      <c r="AC226">
        <f t="shared" si="23"/>
        <v>1135.4184399999999</v>
      </c>
      <c r="AD226" s="18">
        <f t="shared" si="21"/>
        <v>45552</v>
      </c>
    </row>
    <row r="227" spans="1:30">
      <c r="A227" s="73" t="s">
        <v>176</v>
      </c>
      <c r="B227" s="73">
        <v>237</v>
      </c>
      <c r="C227" s="73">
        <v>1</v>
      </c>
      <c r="D227" s="74">
        <v>45749</v>
      </c>
      <c r="E227" s="74">
        <v>45697</v>
      </c>
      <c r="F227" s="74">
        <v>45697</v>
      </c>
      <c r="G227" s="73" t="s">
        <v>49</v>
      </c>
      <c r="H227" s="73">
        <v>14</v>
      </c>
      <c r="I227" s="73"/>
      <c r="J227" s="73">
        <v>4100</v>
      </c>
      <c r="K227" s="73" t="s">
        <v>151</v>
      </c>
      <c r="L227" s="73">
        <v>4100</v>
      </c>
      <c r="M227" s="73">
        <v>4756</v>
      </c>
      <c r="N227" s="73">
        <v>707.65</v>
      </c>
      <c r="O227" s="73">
        <v>707.65</v>
      </c>
      <c r="P227" s="73">
        <v>820.87399999999991</v>
      </c>
      <c r="Q227" s="75">
        <v>0.17259756097560974</v>
      </c>
      <c r="R227" s="73">
        <v>4</v>
      </c>
      <c r="S227" s="73">
        <v>2025</v>
      </c>
      <c r="T227" s="73">
        <v>2</v>
      </c>
      <c r="U227" s="73">
        <v>2025</v>
      </c>
      <c r="V227" s="74">
        <v>45742</v>
      </c>
      <c r="W227" s="73" t="s">
        <v>150</v>
      </c>
      <c r="X227" s="73">
        <v>2025</v>
      </c>
      <c r="Y227" t="str">
        <f t="shared" si="18"/>
        <v>México</v>
      </c>
      <c r="Z227" t="str">
        <f t="shared" si="19"/>
        <v>Retail</v>
      </c>
      <c r="AA227" s="1">
        <f t="shared" si="20"/>
        <v>0</v>
      </c>
      <c r="AB227">
        <f t="shared" si="22"/>
        <v>707.65</v>
      </c>
      <c r="AC227">
        <f t="shared" si="23"/>
        <v>820.87399999999991</v>
      </c>
      <c r="AD227" s="18">
        <f t="shared" si="21"/>
        <v>45552</v>
      </c>
    </row>
    <row r="228" spans="1:30">
      <c r="A228" s="73" t="s">
        <v>176</v>
      </c>
      <c r="B228" s="73">
        <v>238</v>
      </c>
      <c r="C228" s="73">
        <v>1</v>
      </c>
      <c r="D228" s="74">
        <v>45749</v>
      </c>
      <c r="E228" s="74">
        <v>45856</v>
      </c>
      <c r="F228" s="74">
        <v>45898</v>
      </c>
      <c r="G228" s="73" t="s">
        <v>49</v>
      </c>
      <c r="H228" s="73">
        <v>14</v>
      </c>
      <c r="I228" s="73" t="s">
        <v>182</v>
      </c>
      <c r="J228" s="73">
        <v>133523.04999999999</v>
      </c>
      <c r="K228" s="73" t="s">
        <v>131</v>
      </c>
      <c r="L228" s="73">
        <v>114829.82299999999</v>
      </c>
      <c r="M228" s="73">
        <v>133523.04999999999</v>
      </c>
      <c r="N228" s="73">
        <v>18763.04</v>
      </c>
      <c r="O228" s="73">
        <v>16136.214400000001</v>
      </c>
      <c r="P228" s="73">
        <v>18763.04</v>
      </c>
      <c r="Q228" s="75">
        <v>0.14052285354476252</v>
      </c>
      <c r="R228" s="73">
        <v>4</v>
      </c>
      <c r="S228" s="73">
        <v>2025</v>
      </c>
      <c r="T228" s="73">
        <v>7</v>
      </c>
      <c r="U228" s="73">
        <v>2025</v>
      </c>
      <c r="V228" s="74">
        <v>45943</v>
      </c>
      <c r="W228" s="73" t="s">
        <v>161</v>
      </c>
      <c r="X228" s="73">
        <v>2025</v>
      </c>
      <c r="Y228" t="str">
        <f t="shared" si="18"/>
        <v>México</v>
      </c>
      <c r="Z228" t="str">
        <f t="shared" si="19"/>
        <v>Retail</v>
      </c>
      <c r="AA228" s="1">
        <f t="shared" si="20"/>
        <v>0</v>
      </c>
      <c r="AB228">
        <f t="shared" si="22"/>
        <v>16136.214400000001</v>
      </c>
      <c r="AC228">
        <f t="shared" si="23"/>
        <v>18718.008704</v>
      </c>
      <c r="AD228" s="18">
        <f t="shared" si="21"/>
        <v>45552</v>
      </c>
    </row>
    <row r="229" spans="1:30">
      <c r="A229" s="73" t="s">
        <v>176</v>
      </c>
      <c r="B229" s="73">
        <v>239</v>
      </c>
      <c r="C229" s="73">
        <v>0</v>
      </c>
      <c r="D229" s="74">
        <v>45750</v>
      </c>
      <c r="E229" s="74">
        <v>45749</v>
      </c>
      <c r="F229" s="74">
        <v>46014</v>
      </c>
      <c r="G229" s="73" t="s">
        <v>45</v>
      </c>
      <c r="H229" s="73">
        <v>14</v>
      </c>
      <c r="I229" s="73"/>
      <c r="J229" s="73">
        <v>101527.25</v>
      </c>
      <c r="K229" s="73" t="s">
        <v>131</v>
      </c>
      <c r="L229" s="73">
        <v>87313.434999999998</v>
      </c>
      <c r="M229" s="73">
        <v>101527.25</v>
      </c>
      <c r="N229" s="73">
        <v>2335.31</v>
      </c>
      <c r="O229" s="73">
        <v>2008.3665999999998</v>
      </c>
      <c r="P229" s="73">
        <v>2335.31</v>
      </c>
      <c r="Q229" s="75">
        <v>2.3001804934143295E-2</v>
      </c>
      <c r="R229" s="73">
        <v>4</v>
      </c>
      <c r="S229" s="73">
        <v>2025</v>
      </c>
      <c r="T229" s="73">
        <v>4</v>
      </c>
      <c r="U229" s="73">
        <v>2025</v>
      </c>
      <c r="V229" s="74">
        <v>46059</v>
      </c>
      <c r="W229" s="73" t="s">
        <v>164</v>
      </c>
      <c r="X229" s="73">
        <v>2026</v>
      </c>
      <c r="Y229" t="str">
        <f t="shared" si="18"/>
        <v>México</v>
      </c>
      <c r="Z229" t="str">
        <f t="shared" si="19"/>
        <v>IC</v>
      </c>
      <c r="AA229" s="1">
        <f t="shared" si="20"/>
        <v>0.75</v>
      </c>
      <c r="AB229">
        <f t="shared" si="22"/>
        <v>502.09164999999985</v>
      </c>
      <c r="AC229">
        <f t="shared" si="23"/>
        <v>582.42631399999982</v>
      </c>
      <c r="AD229" s="18">
        <f t="shared" si="21"/>
        <v>45536</v>
      </c>
    </row>
    <row r="230" spans="1:30">
      <c r="A230" s="73" t="s">
        <v>176</v>
      </c>
      <c r="B230" s="73">
        <v>241</v>
      </c>
      <c r="C230" s="73">
        <v>1</v>
      </c>
      <c r="D230" s="74">
        <v>45750</v>
      </c>
      <c r="E230" s="74">
        <v>45776</v>
      </c>
      <c r="F230" s="74">
        <v>45782</v>
      </c>
      <c r="G230" s="73" t="s">
        <v>49</v>
      </c>
      <c r="H230" s="73">
        <v>14</v>
      </c>
      <c r="I230" s="73" t="s">
        <v>185</v>
      </c>
      <c r="J230" s="73">
        <v>50770.04</v>
      </c>
      <c r="K230" s="73" t="s">
        <v>131</v>
      </c>
      <c r="L230" s="73">
        <v>43662.234400000001</v>
      </c>
      <c r="M230" s="73">
        <v>50770.04</v>
      </c>
      <c r="N230" s="73">
        <v>6228.85</v>
      </c>
      <c r="O230" s="73">
        <v>5356.8110000000006</v>
      </c>
      <c r="P230" s="73">
        <v>6228.85</v>
      </c>
      <c r="Q230" s="75">
        <v>0.1226875141323505</v>
      </c>
      <c r="R230" s="73">
        <v>4</v>
      </c>
      <c r="S230" s="73">
        <v>2025</v>
      </c>
      <c r="T230" s="73">
        <v>4</v>
      </c>
      <c r="U230" s="73">
        <v>2025</v>
      </c>
      <c r="V230" s="74">
        <v>45827</v>
      </c>
      <c r="W230" s="73" t="s">
        <v>152</v>
      </c>
      <c r="X230" s="73">
        <v>2025</v>
      </c>
      <c r="Y230" t="str">
        <f t="shared" si="18"/>
        <v>México</v>
      </c>
      <c r="Z230" t="str">
        <f t="shared" si="19"/>
        <v>Retail</v>
      </c>
      <c r="AA230" s="1">
        <f t="shared" si="20"/>
        <v>0</v>
      </c>
      <c r="AB230">
        <f t="shared" si="22"/>
        <v>5356.8110000000006</v>
      </c>
      <c r="AC230">
        <f t="shared" si="23"/>
        <v>6213.9007600000004</v>
      </c>
      <c r="AD230" s="18">
        <f t="shared" si="21"/>
        <v>45552</v>
      </c>
    </row>
    <row r="231" spans="1:30">
      <c r="A231" s="73" t="s">
        <v>176</v>
      </c>
      <c r="B231" s="73">
        <v>243</v>
      </c>
      <c r="C231" s="73">
        <v>1</v>
      </c>
      <c r="D231" s="74">
        <v>45752</v>
      </c>
      <c r="E231" s="74">
        <v>45790</v>
      </c>
      <c r="F231" s="74">
        <v>45799</v>
      </c>
      <c r="G231" s="73" t="s">
        <v>44</v>
      </c>
      <c r="H231" s="73">
        <v>14</v>
      </c>
      <c r="I231" s="73"/>
      <c r="J231" s="73">
        <v>3693.34</v>
      </c>
      <c r="K231" s="73" t="s">
        <v>151</v>
      </c>
      <c r="L231" s="73">
        <v>3693.34</v>
      </c>
      <c r="M231" s="73">
        <v>4284.2744000000002</v>
      </c>
      <c r="N231" s="73">
        <v>312.31</v>
      </c>
      <c r="O231" s="73">
        <v>312.31</v>
      </c>
      <c r="P231" s="73">
        <v>362.27959999999996</v>
      </c>
      <c r="Q231" s="75">
        <v>8.456031667812873E-2</v>
      </c>
      <c r="R231" s="73">
        <v>4</v>
      </c>
      <c r="S231" s="73">
        <v>2025</v>
      </c>
      <c r="T231" s="73">
        <v>5</v>
      </c>
      <c r="U231" s="73">
        <v>2025</v>
      </c>
      <c r="V231" s="74">
        <v>45844</v>
      </c>
      <c r="W231" s="73" t="s">
        <v>154</v>
      </c>
      <c r="X231" s="73">
        <v>2025</v>
      </c>
      <c r="Y231" t="str">
        <f t="shared" si="18"/>
        <v>México</v>
      </c>
      <c r="Z231" t="str">
        <f t="shared" si="19"/>
        <v>IC</v>
      </c>
      <c r="AA231" s="1">
        <f t="shared" si="20"/>
        <v>0.5</v>
      </c>
      <c r="AB231">
        <f t="shared" si="22"/>
        <v>156.155</v>
      </c>
      <c r="AC231">
        <f t="shared" si="23"/>
        <v>181.13979999999998</v>
      </c>
      <c r="AD231" s="18">
        <f t="shared" si="21"/>
        <v>45677</v>
      </c>
    </row>
    <row r="232" spans="1:30">
      <c r="A232" s="73" t="s">
        <v>176</v>
      </c>
      <c r="B232" s="73">
        <v>244</v>
      </c>
      <c r="C232" s="73">
        <v>1</v>
      </c>
      <c r="D232" s="74">
        <v>45752</v>
      </c>
      <c r="E232" s="74">
        <v>45814</v>
      </c>
      <c r="F232" s="74">
        <v>45832</v>
      </c>
      <c r="G232" s="73" t="s">
        <v>44</v>
      </c>
      <c r="H232" s="73">
        <v>14</v>
      </c>
      <c r="I232" s="73"/>
      <c r="J232" s="73">
        <v>7141.56</v>
      </c>
      <c r="K232" s="73" t="s">
        <v>151</v>
      </c>
      <c r="L232" s="73">
        <v>7141.56</v>
      </c>
      <c r="M232" s="73">
        <v>8284.2096000000001</v>
      </c>
      <c r="N232" s="73">
        <v>543.99</v>
      </c>
      <c r="O232" s="73">
        <v>543.99</v>
      </c>
      <c r="P232" s="73">
        <v>631.02839999999992</v>
      </c>
      <c r="Q232" s="75">
        <v>7.6172432913817145E-2</v>
      </c>
      <c r="R232" s="73">
        <v>4</v>
      </c>
      <c r="S232" s="73">
        <v>2025</v>
      </c>
      <c r="T232" s="73">
        <v>6</v>
      </c>
      <c r="U232" s="73">
        <v>2025</v>
      </c>
      <c r="V232" s="74">
        <v>45877</v>
      </c>
      <c r="W232" s="73" t="s">
        <v>160</v>
      </c>
      <c r="X232" s="73">
        <v>2025</v>
      </c>
      <c r="Y232" t="str">
        <f t="shared" si="18"/>
        <v>México</v>
      </c>
      <c r="Z232" t="str">
        <f t="shared" si="19"/>
        <v>IC</v>
      </c>
      <c r="AA232" s="1">
        <f t="shared" si="20"/>
        <v>0.5</v>
      </c>
      <c r="AB232">
        <f t="shared" si="22"/>
        <v>271.995</v>
      </c>
      <c r="AC232">
        <f t="shared" si="23"/>
        <v>315.51419999999996</v>
      </c>
      <c r="AD232" s="18">
        <f t="shared" si="21"/>
        <v>45677</v>
      </c>
    </row>
    <row r="233" spans="1:30">
      <c r="A233" s="73" t="s">
        <v>176</v>
      </c>
      <c r="B233" s="73">
        <v>245</v>
      </c>
      <c r="C233" s="73">
        <v>1</v>
      </c>
      <c r="D233" s="74">
        <v>45754</v>
      </c>
      <c r="E233" s="74">
        <v>45761</v>
      </c>
      <c r="F233" s="74">
        <v>45765</v>
      </c>
      <c r="G233" s="73" t="s">
        <v>49</v>
      </c>
      <c r="H233" s="73">
        <v>15</v>
      </c>
      <c r="I233" s="73" t="s">
        <v>182</v>
      </c>
      <c r="J233" s="73">
        <v>35407.11</v>
      </c>
      <c r="K233" s="73" t="s">
        <v>151</v>
      </c>
      <c r="L233" s="73">
        <v>35407.11</v>
      </c>
      <c r="M233" s="73">
        <v>41072.247599999995</v>
      </c>
      <c r="N233" s="73">
        <v>4281.16</v>
      </c>
      <c r="O233" s="73">
        <v>4281.16</v>
      </c>
      <c r="P233" s="73">
        <v>4966.1455999999998</v>
      </c>
      <c r="Q233" s="75">
        <v>0.12091243820803223</v>
      </c>
      <c r="R233" s="73">
        <v>4</v>
      </c>
      <c r="S233" s="73">
        <v>2025</v>
      </c>
      <c r="T233" s="73">
        <v>4</v>
      </c>
      <c r="U233" s="73">
        <v>2025</v>
      </c>
      <c r="V233" s="74">
        <v>45810</v>
      </c>
      <c r="W233" s="73" t="s">
        <v>152</v>
      </c>
      <c r="X233" s="73">
        <v>2025</v>
      </c>
      <c r="Y233" t="str">
        <f t="shared" si="18"/>
        <v>México</v>
      </c>
      <c r="Z233" t="str">
        <f t="shared" si="19"/>
        <v>Retail</v>
      </c>
      <c r="AA233" s="1">
        <f t="shared" si="20"/>
        <v>0</v>
      </c>
      <c r="AB233">
        <f t="shared" si="22"/>
        <v>4281.16</v>
      </c>
      <c r="AC233">
        <f t="shared" si="23"/>
        <v>4966.1455999999998</v>
      </c>
      <c r="AD233" s="18">
        <f t="shared" si="21"/>
        <v>45552</v>
      </c>
    </row>
    <row r="234" spans="1:30">
      <c r="A234" s="73" t="s">
        <v>176</v>
      </c>
      <c r="B234" s="73">
        <v>246</v>
      </c>
      <c r="C234" s="73">
        <v>1</v>
      </c>
      <c r="D234" s="74">
        <v>45754</v>
      </c>
      <c r="E234" s="74">
        <v>45678</v>
      </c>
      <c r="F234" s="74">
        <v>45690</v>
      </c>
      <c r="G234" s="73" t="s">
        <v>45</v>
      </c>
      <c r="H234" s="73">
        <v>15</v>
      </c>
      <c r="I234" s="73"/>
      <c r="J234" s="73">
        <v>8683</v>
      </c>
      <c r="K234" s="73" t="s">
        <v>131</v>
      </c>
      <c r="L234" s="73">
        <v>7467.38</v>
      </c>
      <c r="M234" s="73">
        <v>8683</v>
      </c>
      <c r="N234" s="73">
        <v>747.49</v>
      </c>
      <c r="O234" s="73">
        <v>642.84140000000002</v>
      </c>
      <c r="P234" s="73">
        <v>747.49</v>
      </c>
      <c r="Q234" s="75">
        <v>8.6086606011747099E-2</v>
      </c>
      <c r="R234" s="73">
        <v>4</v>
      </c>
      <c r="S234" s="73">
        <v>2025</v>
      </c>
      <c r="T234" s="73">
        <v>1</v>
      </c>
      <c r="U234" s="73">
        <v>2025</v>
      </c>
      <c r="V234" s="74">
        <v>45735</v>
      </c>
      <c r="W234" s="73" t="s">
        <v>150</v>
      </c>
      <c r="X234" s="73">
        <v>2025</v>
      </c>
      <c r="Y234" t="str">
        <f t="shared" si="18"/>
        <v>México</v>
      </c>
      <c r="Z234" t="str">
        <f t="shared" si="19"/>
        <v>IC</v>
      </c>
      <c r="AA234" s="1">
        <f t="shared" si="20"/>
        <v>0.75</v>
      </c>
      <c r="AB234">
        <f t="shared" si="22"/>
        <v>160.71035000000001</v>
      </c>
      <c r="AC234">
        <f t="shared" si="23"/>
        <v>186.42400599999999</v>
      </c>
      <c r="AD234" s="18">
        <f t="shared" si="21"/>
        <v>45536</v>
      </c>
    </row>
    <row r="235" spans="1:30">
      <c r="A235" s="73" t="s">
        <v>176</v>
      </c>
      <c r="B235" s="73">
        <v>248</v>
      </c>
      <c r="C235" s="73">
        <v>1</v>
      </c>
      <c r="D235" s="74">
        <v>45755</v>
      </c>
      <c r="E235" s="74">
        <v>45803</v>
      </c>
      <c r="F235" s="74">
        <v>45806</v>
      </c>
      <c r="G235" s="73" t="s">
        <v>46</v>
      </c>
      <c r="H235" s="73">
        <v>15</v>
      </c>
      <c r="I235" s="73"/>
      <c r="J235" s="73">
        <v>2300</v>
      </c>
      <c r="K235" s="73" t="s">
        <v>131</v>
      </c>
      <c r="L235" s="73">
        <v>1978</v>
      </c>
      <c r="M235" s="73">
        <v>2300</v>
      </c>
      <c r="N235" s="73">
        <v>185.63</v>
      </c>
      <c r="O235" s="73">
        <v>159.64179999999999</v>
      </c>
      <c r="P235" s="73">
        <v>185.63</v>
      </c>
      <c r="Q235" s="75">
        <v>8.0708695652173909E-2</v>
      </c>
      <c r="R235" s="73">
        <v>4</v>
      </c>
      <c r="S235" s="73">
        <v>2025</v>
      </c>
      <c r="T235" s="73">
        <v>5</v>
      </c>
      <c r="U235" s="73">
        <v>2025</v>
      </c>
      <c r="V235" s="74">
        <v>45851</v>
      </c>
      <c r="W235" s="73" t="s">
        <v>154</v>
      </c>
      <c r="X235" s="73">
        <v>2025</v>
      </c>
      <c r="Y235" t="str">
        <f t="shared" si="18"/>
        <v>México</v>
      </c>
      <c r="Z235" t="str">
        <f t="shared" si="19"/>
        <v>IC</v>
      </c>
      <c r="AA235" s="1">
        <f t="shared" si="20"/>
        <v>0.5</v>
      </c>
      <c r="AB235">
        <f t="shared" si="22"/>
        <v>79.820899999999995</v>
      </c>
      <c r="AC235">
        <f t="shared" si="23"/>
        <v>92.592243999999994</v>
      </c>
      <c r="AD235" s="18">
        <f t="shared" si="21"/>
        <v>45695</v>
      </c>
    </row>
    <row r="236" spans="1:30">
      <c r="A236" s="73" t="s">
        <v>176</v>
      </c>
      <c r="B236" s="73">
        <v>249</v>
      </c>
      <c r="C236" s="73">
        <v>1</v>
      </c>
      <c r="D236" s="74">
        <v>45755</v>
      </c>
      <c r="E236" s="74">
        <v>45786</v>
      </c>
      <c r="F236" s="74">
        <v>45788</v>
      </c>
      <c r="G236" s="73" t="s">
        <v>46</v>
      </c>
      <c r="H236" s="73">
        <v>15</v>
      </c>
      <c r="I236" s="73"/>
      <c r="J236" s="73">
        <v>9332.16</v>
      </c>
      <c r="K236" s="73" t="s">
        <v>131</v>
      </c>
      <c r="L236" s="73">
        <v>8025.6575999999995</v>
      </c>
      <c r="M236" s="73">
        <v>9332.16</v>
      </c>
      <c r="N236" s="73">
        <v>540</v>
      </c>
      <c r="O236" s="73">
        <v>464.4</v>
      </c>
      <c r="P236" s="73">
        <v>540</v>
      </c>
      <c r="Q236" s="75">
        <v>5.7864417241024584E-2</v>
      </c>
      <c r="R236" s="73">
        <v>4</v>
      </c>
      <c r="S236" s="73">
        <v>2025</v>
      </c>
      <c r="T236" s="73">
        <v>5</v>
      </c>
      <c r="U236" s="73">
        <v>2025</v>
      </c>
      <c r="V236" s="74">
        <v>45833</v>
      </c>
      <c r="W236" s="73" t="s">
        <v>152</v>
      </c>
      <c r="X236" s="73">
        <v>2025</v>
      </c>
      <c r="Y236" t="str">
        <f t="shared" si="18"/>
        <v>México</v>
      </c>
      <c r="Z236" t="str">
        <f t="shared" si="19"/>
        <v>IC</v>
      </c>
      <c r="AA236" s="1">
        <f t="shared" si="20"/>
        <v>0.5</v>
      </c>
      <c r="AB236">
        <f t="shared" si="22"/>
        <v>232.2</v>
      </c>
      <c r="AC236">
        <f t="shared" si="23"/>
        <v>269.35199999999998</v>
      </c>
      <c r="AD236" s="18">
        <f t="shared" si="21"/>
        <v>45695</v>
      </c>
    </row>
    <row r="237" spans="1:30">
      <c r="A237" s="73" t="s">
        <v>176</v>
      </c>
      <c r="B237" s="73">
        <v>250</v>
      </c>
      <c r="C237" s="73">
        <v>1</v>
      </c>
      <c r="D237" s="74">
        <v>45755</v>
      </c>
      <c r="E237" s="74">
        <v>45792</v>
      </c>
      <c r="F237" s="74">
        <v>45811</v>
      </c>
      <c r="G237" s="73" t="s">
        <v>49</v>
      </c>
      <c r="H237" s="73">
        <v>15</v>
      </c>
      <c r="I237" s="73" t="s">
        <v>182</v>
      </c>
      <c r="J237" s="73">
        <v>16740.849999999999</v>
      </c>
      <c r="K237" s="73" t="s">
        <v>151</v>
      </c>
      <c r="L237" s="73">
        <v>16740.849999999999</v>
      </c>
      <c r="M237" s="73">
        <v>19419.385999999999</v>
      </c>
      <c r="N237" s="73">
        <v>532.95000000000005</v>
      </c>
      <c r="O237" s="73">
        <v>532.95000000000005</v>
      </c>
      <c r="P237" s="73">
        <v>618.22199999999998</v>
      </c>
      <c r="Q237" s="75">
        <v>3.1835301074915556E-2</v>
      </c>
      <c r="R237" s="73">
        <v>4</v>
      </c>
      <c r="S237" s="73">
        <v>2025</v>
      </c>
      <c r="T237" s="73">
        <v>5</v>
      </c>
      <c r="U237" s="73">
        <v>2025</v>
      </c>
      <c r="V237" s="74">
        <v>45856</v>
      </c>
      <c r="W237" s="73" t="s">
        <v>154</v>
      </c>
      <c r="X237" s="73">
        <v>2025</v>
      </c>
      <c r="Y237" t="str">
        <f t="shared" si="18"/>
        <v>México</v>
      </c>
      <c r="Z237" t="str">
        <f t="shared" si="19"/>
        <v>Retail</v>
      </c>
      <c r="AA237" s="1">
        <f t="shared" si="20"/>
        <v>0</v>
      </c>
      <c r="AB237">
        <f t="shared" si="22"/>
        <v>532.95000000000005</v>
      </c>
      <c r="AC237">
        <f t="shared" si="23"/>
        <v>618.22199999999998</v>
      </c>
      <c r="AD237" s="18">
        <f t="shared" si="21"/>
        <v>45552</v>
      </c>
    </row>
    <row r="238" spans="1:30">
      <c r="A238" s="73" t="s">
        <v>176</v>
      </c>
      <c r="B238" s="73">
        <v>251</v>
      </c>
      <c r="C238" s="73">
        <v>1</v>
      </c>
      <c r="D238" s="74">
        <v>45755</v>
      </c>
      <c r="E238" s="74">
        <v>45791</v>
      </c>
      <c r="F238" s="74">
        <v>45807</v>
      </c>
      <c r="G238" s="73" t="s">
        <v>44</v>
      </c>
      <c r="H238" s="73">
        <v>15</v>
      </c>
      <c r="I238" s="73"/>
      <c r="J238" s="73">
        <v>9187.42</v>
      </c>
      <c r="K238" s="73" t="s">
        <v>151</v>
      </c>
      <c r="L238" s="73">
        <v>9187.42</v>
      </c>
      <c r="M238" s="73">
        <v>10657.4072</v>
      </c>
      <c r="N238" s="73">
        <v>714.98</v>
      </c>
      <c r="O238" s="73">
        <v>714.98</v>
      </c>
      <c r="P238" s="73">
        <v>829.3768</v>
      </c>
      <c r="Q238" s="75">
        <v>7.7821630011472215E-2</v>
      </c>
      <c r="R238" s="73">
        <v>4</v>
      </c>
      <c r="S238" s="73">
        <v>2025</v>
      </c>
      <c r="T238" s="73">
        <v>5</v>
      </c>
      <c r="U238" s="73">
        <v>2025</v>
      </c>
      <c r="V238" s="74">
        <v>45852</v>
      </c>
      <c r="W238" s="73" t="s">
        <v>154</v>
      </c>
      <c r="X238" s="73">
        <v>2025</v>
      </c>
      <c r="Y238" t="str">
        <f t="shared" si="18"/>
        <v>México</v>
      </c>
      <c r="Z238" t="str">
        <f t="shared" si="19"/>
        <v>IC</v>
      </c>
      <c r="AA238" s="1">
        <f t="shared" si="20"/>
        <v>0.5</v>
      </c>
      <c r="AB238">
        <f t="shared" si="22"/>
        <v>357.49</v>
      </c>
      <c r="AC238">
        <f t="shared" si="23"/>
        <v>414.6884</v>
      </c>
      <c r="AD238" s="18">
        <f t="shared" si="21"/>
        <v>45677</v>
      </c>
    </row>
    <row r="239" spans="1:30">
      <c r="A239" s="73" t="s">
        <v>176</v>
      </c>
      <c r="B239" s="73">
        <v>252</v>
      </c>
      <c r="C239" s="73">
        <v>1</v>
      </c>
      <c r="D239" s="74">
        <v>45756</v>
      </c>
      <c r="E239" s="74">
        <v>45787</v>
      </c>
      <c r="F239" s="74">
        <v>45797</v>
      </c>
      <c r="G239" s="73" t="s">
        <v>35</v>
      </c>
      <c r="H239" s="73">
        <v>15</v>
      </c>
      <c r="I239" s="73"/>
      <c r="J239" s="73">
        <v>6474.58</v>
      </c>
      <c r="K239" s="73" t="s">
        <v>131</v>
      </c>
      <c r="L239" s="73">
        <v>5568.1387999999997</v>
      </c>
      <c r="M239" s="73">
        <v>6474.58</v>
      </c>
      <c r="N239" s="73">
        <v>430.02</v>
      </c>
      <c r="O239" s="73">
        <v>369.81719999999996</v>
      </c>
      <c r="P239" s="73">
        <v>430.02</v>
      </c>
      <c r="Q239" s="75">
        <v>6.6416663320246247E-2</v>
      </c>
      <c r="R239" s="73">
        <v>4</v>
      </c>
      <c r="S239" s="73">
        <v>2025</v>
      </c>
      <c r="T239" s="73">
        <v>5</v>
      </c>
      <c r="U239" s="73">
        <v>2025</v>
      </c>
      <c r="V239" s="74">
        <v>45842</v>
      </c>
      <c r="W239" s="73" t="s">
        <v>154</v>
      </c>
      <c r="X239" s="73">
        <v>2025</v>
      </c>
      <c r="Y239" t="str">
        <f t="shared" si="18"/>
        <v>México</v>
      </c>
      <c r="Z239" t="str">
        <f t="shared" si="19"/>
        <v>IC</v>
      </c>
      <c r="AA239" s="1">
        <f t="shared" si="20"/>
        <v>0.5</v>
      </c>
      <c r="AB239">
        <f t="shared" si="22"/>
        <v>184.90859999999998</v>
      </c>
      <c r="AC239">
        <f t="shared" si="23"/>
        <v>214.49397599999995</v>
      </c>
      <c r="AD239" s="18">
        <f t="shared" si="21"/>
        <v>45665</v>
      </c>
    </row>
    <row r="240" spans="1:30">
      <c r="A240" s="73" t="s">
        <v>176</v>
      </c>
      <c r="B240" s="73">
        <v>253</v>
      </c>
      <c r="C240" s="73">
        <v>1</v>
      </c>
      <c r="D240" s="74">
        <v>45756</v>
      </c>
      <c r="E240" s="74">
        <v>45766</v>
      </c>
      <c r="F240" s="74">
        <v>45768</v>
      </c>
      <c r="G240" s="73" t="s">
        <v>54</v>
      </c>
      <c r="H240" s="73">
        <v>15</v>
      </c>
      <c r="I240" s="73"/>
      <c r="J240" s="73">
        <v>733.5</v>
      </c>
      <c r="K240" s="73" t="s">
        <v>131</v>
      </c>
      <c r="L240" s="73">
        <v>630.80999999999995</v>
      </c>
      <c r="M240" s="73">
        <v>733.5</v>
      </c>
      <c r="N240" s="73">
        <v>55.13</v>
      </c>
      <c r="O240" s="73">
        <v>47.411799999999999</v>
      </c>
      <c r="P240" s="73">
        <v>55.13</v>
      </c>
      <c r="Q240" s="75">
        <v>7.5160190865712351E-2</v>
      </c>
      <c r="R240" s="73">
        <v>4</v>
      </c>
      <c r="S240" s="73">
        <v>2025</v>
      </c>
      <c r="T240" s="73">
        <v>4</v>
      </c>
      <c r="U240" s="73">
        <v>2025</v>
      </c>
      <c r="V240" s="74">
        <v>45813</v>
      </c>
      <c r="W240" s="73" t="s">
        <v>152</v>
      </c>
      <c r="X240" s="73">
        <v>2025</v>
      </c>
      <c r="Y240" t="str">
        <f t="shared" si="18"/>
        <v>México</v>
      </c>
      <c r="Z240" t="str">
        <f t="shared" si="19"/>
        <v>Retail</v>
      </c>
      <c r="AA240" s="1">
        <f t="shared" si="20"/>
        <v>0.05</v>
      </c>
      <c r="AB240">
        <f t="shared" si="22"/>
        <v>45.04121</v>
      </c>
      <c r="AC240">
        <f t="shared" si="23"/>
        <v>52.247803599999997</v>
      </c>
      <c r="AD240" s="18">
        <f t="shared" si="21"/>
        <v>45595</v>
      </c>
    </row>
    <row r="241" spans="1:30">
      <c r="A241" s="73" t="s">
        <v>176</v>
      </c>
      <c r="B241" s="73">
        <v>254</v>
      </c>
      <c r="C241" s="73">
        <v>1</v>
      </c>
      <c r="D241" s="74">
        <v>45757</v>
      </c>
      <c r="E241" s="74">
        <v>45759</v>
      </c>
      <c r="F241" s="74">
        <v>45768</v>
      </c>
      <c r="G241" s="73" t="s">
        <v>49</v>
      </c>
      <c r="H241" s="73">
        <v>15</v>
      </c>
      <c r="I241" s="73"/>
      <c r="J241" s="73">
        <v>41437.379999999997</v>
      </c>
      <c r="K241" s="73" t="s">
        <v>131</v>
      </c>
      <c r="L241" s="73">
        <v>35636.146799999995</v>
      </c>
      <c r="M241" s="73">
        <v>41437.379999999997</v>
      </c>
      <c r="N241" s="73">
        <v>633.53</v>
      </c>
      <c r="O241" s="73">
        <v>544.83579999999995</v>
      </c>
      <c r="P241" s="73">
        <v>633.53</v>
      </c>
      <c r="Q241" s="75">
        <v>1.5288852721866104E-2</v>
      </c>
      <c r="R241" s="73">
        <v>4</v>
      </c>
      <c r="S241" s="73">
        <v>2025</v>
      </c>
      <c r="T241" s="73">
        <v>4</v>
      </c>
      <c r="U241" s="73">
        <v>2025</v>
      </c>
      <c r="V241" s="74">
        <v>45813</v>
      </c>
      <c r="W241" s="73" t="s">
        <v>152</v>
      </c>
      <c r="X241" s="73">
        <v>2025</v>
      </c>
      <c r="Y241" t="str">
        <f t="shared" si="18"/>
        <v>México</v>
      </c>
      <c r="Z241" t="str">
        <f t="shared" si="19"/>
        <v>Retail</v>
      </c>
      <c r="AA241" s="1">
        <f t="shared" si="20"/>
        <v>0</v>
      </c>
      <c r="AB241">
        <f t="shared" si="22"/>
        <v>544.83579999999995</v>
      </c>
      <c r="AC241">
        <f t="shared" si="23"/>
        <v>632.00952799999993</v>
      </c>
      <c r="AD241" s="18">
        <f t="shared" si="21"/>
        <v>45552</v>
      </c>
    </row>
    <row r="242" spans="1:30">
      <c r="A242" s="73" t="s">
        <v>176</v>
      </c>
      <c r="B242" s="73">
        <v>255</v>
      </c>
      <c r="C242" s="73">
        <v>1</v>
      </c>
      <c r="D242" s="74">
        <v>45757</v>
      </c>
      <c r="E242" s="74">
        <v>45759</v>
      </c>
      <c r="F242" s="74">
        <v>45767</v>
      </c>
      <c r="G242" s="73" t="s">
        <v>54</v>
      </c>
      <c r="H242" s="73">
        <v>15</v>
      </c>
      <c r="I242" s="73" t="s">
        <v>149</v>
      </c>
      <c r="J242" s="73">
        <v>141358</v>
      </c>
      <c r="K242" s="73" t="s">
        <v>151</v>
      </c>
      <c r="L242" s="73">
        <v>141358</v>
      </c>
      <c r="M242" s="73">
        <v>163975.28</v>
      </c>
      <c r="N242" s="73">
        <v>18438</v>
      </c>
      <c r="O242" s="73">
        <v>18438</v>
      </c>
      <c r="P242" s="73">
        <v>21388.079999999998</v>
      </c>
      <c r="Q242" s="75">
        <v>0.13043478260869565</v>
      </c>
      <c r="R242" s="73">
        <v>4</v>
      </c>
      <c r="S242" s="73">
        <v>2025</v>
      </c>
      <c r="T242" s="73">
        <v>4</v>
      </c>
      <c r="U242" s="73">
        <v>2025</v>
      </c>
      <c r="V242" s="74">
        <v>45812</v>
      </c>
      <c r="W242" s="73" t="s">
        <v>152</v>
      </c>
      <c r="X242" s="73">
        <v>2025</v>
      </c>
      <c r="Y242" t="str">
        <f t="shared" si="18"/>
        <v>México</v>
      </c>
      <c r="Z242" t="str">
        <f t="shared" si="19"/>
        <v>Retail</v>
      </c>
      <c r="AA242" s="1">
        <f t="shared" si="20"/>
        <v>0.05</v>
      </c>
      <c r="AB242">
        <f t="shared" si="22"/>
        <v>17516.099999999999</v>
      </c>
      <c r="AC242">
        <f t="shared" si="23"/>
        <v>20318.675999999996</v>
      </c>
      <c r="AD242" s="18">
        <f t="shared" si="21"/>
        <v>45595</v>
      </c>
    </row>
    <row r="243" spans="1:30">
      <c r="A243" s="73" t="s">
        <v>176</v>
      </c>
      <c r="B243" s="73">
        <v>256</v>
      </c>
      <c r="C243" s="73">
        <v>0</v>
      </c>
      <c r="D243" s="74">
        <v>45758</v>
      </c>
      <c r="E243" s="74">
        <v>45759</v>
      </c>
      <c r="F243" s="74">
        <v>45768</v>
      </c>
      <c r="G243" s="73" t="s">
        <v>49</v>
      </c>
      <c r="H243" s="73">
        <v>15</v>
      </c>
      <c r="I243" s="73" t="s">
        <v>200</v>
      </c>
      <c r="J243" s="73">
        <v>734.63</v>
      </c>
      <c r="K243" s="73" t="s">
        <v>131</v>
      </c>
      <c r="L243" s="73">
        <v>631.78179999999998</v>
      </c>
      <c r="M243" s="73">
        <v>734.63</v>
      </c>
      <c r="N243" s="73">
        <v>0</v>
      </c>
      <c r="O243" s="73">
        <v>0</v>
      </c>
      <c r="P243" s="73">
        <v>0</v>
      </c>
      <c r="Q243" s="75">
        <v>0</v>
      </c>
      <c r="R243" s="73">
        <v>4</v>
      </c>
      <c r="S243" s="73">
        <v>2025</v>
      </c>
      <c r="T243" s="73">
        <v>4</v>
      </c>
      <c r="U243" s="73">
        <v>2025</v>
      </c>
      <c r="V243" s="74">
        <v>45813</v>
      </c>
      <c r="W243" s="73" t="s">
        <v>152</v>
      </c>
      <c r="X243" s="73">
        <v>2025</v>
      </c>
      <c r="Y243" t="str">
        <f t="shared" si="18"/>
        <v>México</v>
      </c>
      <c r="Z243" t="str">
        <f t="shared" si="19"/>
        <v>Retail</v>
      </c>
      <c r="AA243" s="1">
        <f t="shared" si="20"/>
        <v>0</v>
      </c>
      <c r="AB243">
        <f t="shared" si="22"/>
        <v>0</v>
      </c>
      <c r="AC243">
        <f t="shared" si="23"/>
        <v>0</v>
      </c>
      <c r="AD243" s="18">
        <f t="shared" si="21"/>
        <v>45552</v>
      </c>
    </row>
    <row r="244" spans="1:30">
      <c r="A244" s="73" t="s">
        <v>176</v>
      </c>
      <c r="B244" s="73">
        <v>257</v>
      </c>
      <c r="C244" s="73">
        <v>0</v>
      </c>
      <c r="D244" s="74">
        <v>45758</v>
      </c>
      <c r="E244" s="74">
        <v>46056</v>
      </c>
      <c r="F244" s="74">
        <v>46061</v>
      </c>
      <c r="G244" s="73" t="s">
        <v>45</v>
      </c>
      <c r="H244" s="73">
        <v>15</v>
      </c>
      <c r="I244" s="73"/>
      <c r="J244" s="73">
        <v>22879.21</v>
      </c>
      <c r="K244" s="73" t="s">
        <v>131</v>
      </c>
      <c r="L244" s="73">
        <v>19676.120599999998</v>
      </c>
      <c r="M244" s="73">
        <v>22879.21</v>
      </c>
      <c r="N244" s="73">
        <v>2285.2800000000002</v>
      </c>
      <c r="O244" s="73">
        <v>1965.3408000000002</v>
      </c>
      <c r="P244" s="73">
        <v>2285.2800000000002</v>
      </c>
      <c r="Q244" s="75">
        <v>9.9884567692678214E-2</v>
      </c>
      <c r="R244" s="73">
        <v>4</v>
      </c>
      <c r="S244" s="73">
        <v>2025</v>
      </c>
      <c r="T244" s="73">
        <v>2</v>
      </c>
      <c r="U244" s="73">
        <v>2026</v>
      </c>
      <c r="V244" s="74">
        <v>46106</v>
      </c>
      <c r="W244" s="73" t="s">
        <v>150</v>
      </c>
      <c r="X244" s="73">
        <v>2026</v>
      </c>
      <c r="Y244" t="str">
        <f t="shared" si="18"/>
        <v>México</v>
      </c>
      <c r="Z244" t="str">
        <f t="shared" si="19"/>
        <v>IC</v>
      </c>
      <c r="AA244" s="1">
        <f t="shared" si="20"/>
        <v>0.75</v>
      </c>
      <c r="AB244">
        <f t="shared" si="22"/>
        <v>491.33519999999999</v>
      </c>
      <c r="AC244">
        <f t="shared" si="23"/>
        <v>569.94883199999992</v>
      </c>
      <c r="AD244" s="18">
        <f t="shared" si="21"/>
        <v>45536</v>
      </c>
    </row>
    <row r="245" spans="1:30">
      <c r="A245" s="73" t="s">
        <v>176</v>
      </c>
      <c r="B245" s="73">
        <v>258</v>
      </c>
      <c r="C245" s="73">
        <v>1</v>
      </c>
      <c r="D245" s="74">
        <v>45761</v>
      </c>
      <c r="E245" s="74">
        <v>45769</v>
      </c>
      <c r="F245" s="74">
        <v>45773</v>
      </c>
      <c r="G245" s="73" t="s">
        <v>49</v>
      </c>
      <c r="H245" s="73">
        <v>16</v>
      </c>
      <c r="I245" s="73"/>
      <c r="J245" s="73">
        <v>2530</v>
      </c>
      <c r="K245" s="73" t="s">
        <v>151</v>
      </c>
      <c r="L245" s="73">
        <v>2530</v>
      </c>
      <c r="M245" s="73">
        <v>2934.7999999999997</v>
      </c>
      <c r="N245" s="73">
        <v>253</v>
      </c>
      <c r="O245" s="73">
        <v>253</v>
      </c>
      <c r="P245" s="73">
        <v>293.47999999999996</v>
      </c>
      <c r="Q245" s="75">
        <v>0.1</v>
      </c>
      <c r="R245" s="73">
        <v>4</v>
      </c>
      <c r="S245" s="73">
        <v>2025</v>
      </c>
      <c r="T245" s="73">
        <v>4</v>
      </c>
      <c r="U245" s="73">
        <v>2025</v>
      </c>
      <c r="V245" s="74">
        <v>45818</v>
      </c>
      <c r="W245" s="73" t="s">
        <v>152</v>
      </c>
      <c r="X245" s="73">
        <v>2025</v>
      </c>
      <c r="Y245" t="str">
        <f t="shared" si="18"/>
        <v>México</v>
      </c>
      <c r="Z245" t="str">
        <f t="shared" si="19"/>
        <v>Retail</v>
      </c>
      <c r="AA245" s="1">
        <f t="shared" si="20"/>
        <v>0</v>
      </c>
      <c r="AB245">
        <f t="shared" si="22"/>
        <v>253</v>
      </c>
      <c r="AC245">
        <f t="shared" si="23"/>
        <v>293.47999999999996</v>
      </c>
      <c r="AD245" s="18">
        <f t="shared" si="21"/>
        <v>45552</v>
      </c>
    </row>
    <row r="246" spans="1:30">
      <c r="A246" s="73" t="s">
        <v>176</v>
      </c>
      <c r="B246" s="73">
        <v>259</v>
      </c>
      <c r="C246" s="73">
        <v>1</v>
      </c>
      <c r="D246" s="74">
        <v>45762</v>
      </c>
      <c r="E246" s="74">
        <v>45824</v>
      </c>
      <c r="F246" s="74">
        <v>45858</v>
      </c>
      <c r="G246" s="73" t="s">
        <v>29</v>
      </c>
      <c r="H246" s="73">
        <v>16</v>
      </c>
      <c r="I246" s="73" t="s">
        <v>149</v>
      </c>
      <c r="J246" s="73">
        <v>1938.9</v>
      </c>
      <c r="K246" s="73" t="s">
        <v>131</v>
      </c>
      <c r="L246" s="73">
        <v>1667.454</v>
      </c>
      <c r="M246" s="73">
        <v>1938.9</v>
      </c>
      <c r="N246" s="73">
        <v>375</v>
      </c>
      <c r="O246" s="73">
        <v>322.5</v>
      </c>
      <c r="P246" s="73">
        <v>375</v>
      </c>
      <c r="Q246" s="75">
        <v>0.19340863376141113</v>
      </c>
      <c r="R246" s="73">
        <v>4</v>
      </c>
      <c r="S246" s="73">
        <v>2025</v>
      </c>
      <c r="T246" s="73">
        <v>6</v>
      </c>
      <c r="U246" s="73">
        <v>2025</v>
      </c>
      <c r="V246" s="74">
        <v>45903</v>
      </c>
      <c r="W246" s="73" t="s">
        <v>153</v>
      </c>
      <c r="X246" s="73">
        <v>2025</v>
      </c>
      <c r="Y246" t="str">
        <f t="shared" si="18"/>
        <v>Madrid</v>
      </c>
      <c r="Z246" t="str">
        <f t="shared" si="19"/>
        <v>Retail</v>
      </c>
      <c r="AA246" s="1">
        <f t="shared" si="20"/>
        <v>7.0000000000000007E-2</v>
      </c>
      <c r="AB246">
        <f t="shared" si="22"/>
        <v>299.92500000000001</v>
      </c>
      <c r="AC246">
        <f t="shared" si="23"/>
        <v>347.91300000000001</v>
      </c>
      <c r="AD246" s="18">
        <f t="shared" si="21"/>
        <v>45733</v>
      </c>
    </row>
    <row r="247" spans="1:30">
      <c r="A247" s="73" t="s">
        <v>176</v>
      </c>
      <c r="B247" s="73">
        <v>260</v>
      </c>
      <c r="C247" s="73">
        <v>1</v>
      </c>
      <c r="D247" s="74">
        <v>45762</v>
      </c>
      <c r="E247" s="74">
        <v>45761</v>
      </c>
      <c r="F247" s="74">
        <v>45770</v>
      </c>
      <c r="G247" s="73" t="s">
        <v>54</v>
      </c>
      <c r="H247" s="73">
        <v>16</v>
      </c>
      <c r="I247" s="73"/>
      <c r="J247" s="73">
        <v>42478.42</v>
      </c>
      <c r="K247" s="73" t="s">
        <v>131</v>
      </c>
      <c r="L247" s="73">
        <v>36531.441200000001</v>
      </c>
      <c r="M247" s="73">
        <v>42478.42</v>
      </c>
      <c r="N247" s="73">
        <v>1959.9</v>
      </c>
      <c r="O247" s="73">
        <v>1685.5140000000001</v>
      </c>
      <c r="P247" s="73">
        <v>1959.9</v>
      </c>
      <c r="Q247" s="75">
        <v>4.6138721732117159E-2</v>
      </c>
      <c r="R247" s="73">
        <v>4</v>
      </c>
      <c r="S247" s="73">
        <v>2025</v>
      </c>
      <c r="T247" s="73">
        <v>4</v>
      </c>
      <c r="U247" s="73">
        <v>2025</v>
      </c>
      <c r="V247" s="74">
        <v>45815</v>
      </c>
      <c r="W247" s="73" t="s">
        <v>152</v>
      </c>
      <c r="X247" s="73">
        <v>2025</v>
      </c>
      <c r="Y247" t="str">
        <f t="shared" si="18"/>
        <v>México</v>
      </c>
      <c r="Z247" t="str">
        <f t="shared" si="19"/>
        <v>Retail</v>
      </c>
      <c r="AA247" s="1">
        <f t="shared" si="20"/>
        <v>0.05</v>
      </c>
      <c r="AB247">
        <f t="shared" si="22"/>
        <v>1601.2383000000002</v>
      </c>
      <c r="AC247">
        <f t="shared" si="23"/>
        <v>1857.4364280000002</v>
      </c>
      <c r="AD247" s="18">
        <f t="shared" si="21"/>
        <v>45595</v>
      </c>
    </row>
    <row r="248" spans="1:30">
      <c r="A248" s="73" t="s">
        <v>176</v>
      </c>
      <c r="B248" s="73">
        <v>261</v>
      </c>
      <c r="C248" s="73">
        <v>1</v>
      </c>
      <c r="D248" s="74">
        <v>45762</v>
      </c>
      <c r="E248" s="74">
        <v>45955</v>
      </c>
      <c r="F248" s="74">
        <v>45969</v>
      </c>
      <c r="G248" s="73" t="s">
        <v>49</v>
      </c>
      <c r="H248" s="73">
        <v>16</v>
      </c>
      <c r="I248" s="73" t="s">
        <v>182</v>
      </c>
      <c r="J248" s="73">
        <v>226603.09</v>
      </c>
      <c r="K248" s="73" t="s">
        <v>151</v>
      </c>
      <c r="L248" s="73">
        <v>226603.09</v>
      </c>
      <c r="M248" s="73">
        <v>262859.58439999999</v>
      </c>
      <c r="N248" s="73">
        <v>22686.6</v>
      </c>
      <c r="O248" s="73">
        <v>22686.6</v>
      </c>
      <c r="P248" s="73">
        <v>26316.455999999998</v>
      </c>
      <c r="Q248" s="75">
        <v>0.10011602224841681</v>
      </c>
      <c r="R248" s="73">
        <v>4</v>
      </c>
      <c r="S248" s="73">
        <v>2025</v>
      </c>
      <c r="T248" s="73">
        <v>10</v>
      </c>
      <c r="U248" s="73">
        <v>2025</v>
      </c>
      <c r="V248" s="74">
        <v>46014</v>
      </c>
      <c r="W248" s="73" t="s">
        <v>132</v>
      </c>
      <c r="X248" s="73">
        <v>2025</v>
      </c>
      <c r="Y248" t="str">
        <f t="shared" si="18"/>
        <v>México</v>
      </c>
      <c r="Z248" t="str">
        <f t="shared" si="19"/>
        <v>Retail</v>
      </c>
      <c r="AA248" s="1">
        <f t="shared" si="20"/>
        <v>0</v>
      </c>
      <c r="AB248">
        <f t="shared" si="22"/>
        <v>22686.6</v>
      </c>
      <c r="AC248">
        <f t="shared" si="23"/>
        <v>26316.455999999998</v>
      </c>
      <c r="AD248" s="18">
        <f t="shared" si="21"/>
        <v>45552</v>
      </c>
    </row>
    <row r="249" spans="1:30">
      <c r="A249" s="73" t="s">
        <v>176</v>
      </c>
      <c r="B249" s="73">
        <v>262</v>
      </c>
      <c r="C249" s="73">
        <v>0</v>
      </c>
      <c r="D249" s="74">
        <v>45763</v>
      </c>
      <c r="E249" s="74">
        <v>45966</v>
      </c>
      <c r="F249" s="74">
        <v>46029</v>
      </c>
      <c r="G249" s="73" t="s">
        <v>53</v>
      </c>
      <c r="H249" s="73">
        <v>16</v>
      </c>
      <c r="I249" s="73" t="s">
        <v>186</v>
      </c>
      <c r="J249" s="73">
        <v>285959.34999999998</v>
      </c>
      <c r="K249" s="73" t="s">
        <v>131</v>
      </c>
      <c r="L249" s="73">
        <v>245925.04099999997</v>
      </c>
      <c r="M249" s="73">
        <v>285959.34999999998</v>
      </c>
      <c r="N249" s="73">
        <v>30585.73</v>
      </c>
      <c r="O249" s="73">
        <v>26303.727800000001</v>
      </c>
      <c r="P249" s="73">
        <v>30585.73</v>
      </c>
      <c r="Q249" s="75">
        <v>0.10695831417997</v>
      </c>
      <c r="R249" s="73">
        <v>4</v>
      </c>
      <c r="S249" s="73">
        <v>2025</v>
      </c>
      <c r="T249" s="73">
        <v>11</v>
      </c>
      <c r="U249" s="73">
        <v>2025</v>
      </c>
      <c r="V249" s="74">
        <v>46074</v>
      </c>
      <c r="W249" s="73" t="s">
        <v>164</v>
      </c>
      <c r="X249" s="73">
        <v>2026</v>
      </c>
      <c r="Y249" t="str">
        <f t="shared" si="18"/>
        <v>México</v>
      </c>
      <c r="Z249" t="str">
        <f t="shared" si="19"/>
        <v>Retail</v>
      </c>
      <c r="AA249" s="1">
        <f t="shared" si="20"/>
        <v>0.05</v>
      </c>
      <c r="AB249">
        <f t="shared" si="22"/>
        <v>24988.541410000002</v>
      </c>
      <c r="AC249">
        <f t="shared" si="23"/>
        <v>28986.708035600001</v>
      </c>
      <c r="AD249" s="18">
        <f t="shared" si="21"/>
        <v>45719</v>
      </c>
    </row>
    <row r="250" spans="1:30">
      <c r="A250" s="73" t="s">
        <v>176</v>
      </c>
      <c r="B250" s="73">
        <v>263</v>
      </c>
      <c r="C250" s="73">
        <v>1</v>
      </c>
      <c r="D250" s="74">
        <v>45768</v>
      </c>
      <c r="E250" s="74">
        <v>45731</v>
      </c>
      <c r="F250" s="74">
        <v>45770</v>
      </c>
      <c r="G250" s="73" t="s">
        <v>54</v>
      </c>
      <c r="H250" s="73">
        <v>17</v>
      </c>
      <c r="I250" s="73"/>
      <c r="J250" s="73">
        <v>465327.21</v>
      </c>
      <c r="K250" s="73" t="s">
        <v>178</v>
      </c>
      <c r="L250" s="73">
        <v>22335.70608</v>
      </c>
      <c r="M250" s="73">
        <v>26058.323760000003</v>
      </c>
      <c r="N250" s="73">
        <v>0</v>
      </c>
      <c r="O250" s="73">
        <v>0</v>
      </c>
      <c r="P250" s="73">
        <v>0</v>
      </c>
      <c r="Q250" s="75">
        <v>0</v>
      </c>
      <c r="R250" s="73">
        <v>4</v>
      </c>
      <c r="S250" s="73">
        <v>2025</v>
      </c>
      <c r="T250" s="73">
        <v>3</v>
      </c>
      <c r="U250" s="73">
        <v>2025</v>
      </c>
      <c r="V250" s="74">
        <v>45815</v>
      </c>
      <c r="W250" s="73" t="s">
        <v>152</v>
      </c>
      <c r="X250" s="73">
        <v>2025</v>
      </c>
      <c r="Y250" t="str">
        <f t="shared" si="18"/>
        <v>México</v>
      </c>
      <c r="Z250" t="str">
        <f t="shared" si="19"/>
        <v>Retail</v>
      </c>
      <c r="AA250" s="1">
        <f t="shared" si="20"/>
        <v>0.05</v>
      </c>
      <c r="AB250">
        <f t="shared" si="22"/>
        <v>0</v>
      </c>
      <c r="AC250">
        <f t="shared" si="23"/>
        <v>0</v>
      </c>
      <c r="AD250" s="18">
        <f t="shared" si="21"/>
        <v>45595</v>
      </c>
    </row>
    <row r="251" spans="1:30">
      <c r="A251" s="73" t="s">
        <v>176</v>
      </c>
      <c r="B251" s="73">
        <v>264</v>
      </c>
      <c r="C251" s="73">
        <v>1</v>
      </c>
      <c r="D251" s="74">
        <v>45768</v>
      </c>
      <c r="E251" s="74">
        <v>45823</v>
      </c>
      <c r="F251" s="74">
        <v>45824</v>
      </c>
      <c r="G251" s="73" t="s">
        <v>54</v>
      </c>
      <c r="H251" s="73">
        <v>17</v>
      </c>
      <c r="I251" s="73"/>
      <c r="J251" s="73">
        <v>953.5</v>
      </c>
      <c r="K251" s="73" t="s">
        <v>187</v>
      </c>
      <c r="L251" s="73">
        <v>1020.245</v>
      </c>
      <c r="M251" s="73">
        <v>1191.875</v>
      </c>
      <c r="N251" s="73">
        <v>86.02</v>
      </c>
      <c r="O251" s="73">
        <v>92.041399999999996</v>
      </c>
      <c r="P251" s="73">
        <v>107.52499999999999</v>
      </c>
      <c r="Q251" s="75">
        <v>9.0214997378080752E-2</v>
      </c>
      <c r="R251" s="73">
        <v>4</v>
      </c>
      <c r="S251" s="73">
        <v>2025</v>
      </c>
      <c r="T251" s="73">
        <v>6</v>
      </c>
      <c r="U251" s="73">
        <v>2025</v>
      </c>
      <c r="V251" s="74">
        <v>45869</v>
      </c>
      <c r="W251" s="73" t="s">
        <v>154</v>
      </c>
      <c r="X251" s="73">
        <v>2025</v>
      </c>
      <c r="Y251" t="str">
        <f t="shared" si="18"/>
        <v>México</v>
      </c>
      <c r="Z251" t="str">
        <f t="shared" si="19"/>
        <v>Retail</v>
      </c>
      <c r="AA251" s="1">
        <f t="shared" si="20"/>
        <v>0.05</v>
      </c>
      <c r="AB251">
        <f t="shared" si="22"/>
        <v>87.439329999999998</v>
      </c>
      <c r="AC251">
        <f t="shared" si="23"/>
        <v>101.42962279999999</v>
      </c>
      <c r="AD251" s="18">
        <f t="shared" si="21"/>
        <v>45595</v>
      </c>
    </row>
    <row r="252" spans="1:30">
      <c r="A252" s="73" t="s">
        <v>176</v>
      </c>
      <c r="B252" s="73">
        <v>265</v>
      </c>
      <c r="C252" s="73">
        <v>1</v>
      </c>
      <c r="D252" s="74">
        <v>45768</v>
      </c>
      <c r="E252" s="74">
        <v>45679</v>
      </c>
      <c r="F252" s="74">
        <v>45679</v>
      </c>
      <c r="G252" s="73" t="s">
        <v>54</v>
      </c>
      <c r="H252" s="73">
        <v>17</v>
      </c>
      <c r="I252" s="73" t="s">
        <v>149</v>
      </c>
      <c r="J252" s="73">
        <v>256.52999999999997</v>
      </c>
      <c r="K252" s="73" t="s">
        <v>151</v>
      </c>
      <c r="L252" s="73">
        <v>256.52999999999997</v>
      </c>
      <c r="M252" s="73">
        <v>297.57479999999993</v>
      </c>
      <c r="N252" s="73">
        <v>0</v>
      </c>
      <c r="O252" s="73">
        <v>0</v>
      </c>
      <c r="P252" s="73">
        <v>0</v>
      </c>
      <c r="Q252" s="75">
        <v>0</v>
      </c>
      <c r="R252" s="73">
        <v>4</v>
      </c>
      <c r="S252" s="73">
        <v>2025</v>
      </c>
      <c r="T252" s="73">
        <v>1</v>
      </c>
      <c r="U252" s="73">
        <v>2025</v>
      </c>
      <c r="V252" s="74">
        <v>45724</v>
      </c>
      <c r="W252" s="73" t="s">
        <v>150</v>
      </c>
      <c r="X252" s="73">
        <v>2025</v>
      </c>
      <c r="Y252" t="str">
        <f t="shared" si="18"/>
        <v>México</v>
      </c>
      <c r="Z252" t="str">
        <f t="shared" si="19"/>
        <v>Retail</v>
      </c>
      <c r="AA252" s="1">
        <f t="shared" si="20"/>
        <v>0.05</v>
      </c>
      <c r="AB252">
        <f t="shared" si="22"/>
        <v>0</v>
      </c>
      <c r="AC252">
        <f t="shared" si="23"/>
        <v>0</v>
      </c>
      <c r="AD252" s="18">
        <f t="shared" si="21"/>
        <v>45595</v>
      </c>
    </row>
    <row r="253" spans="1:30">
      <c r="A253" s="73" t="s">
        <v>176</v>
      </c>
      <c r="B253" s="73">
        <v>266</v>
      </c>
      <c r="C253" s="73">
        <v>1</v>
      </c>
      <c r="D253" s="74">
        <v>45768</v>
      </c>
      <c r="E253" s="74">
        <v>45677</v>
      </c>
      <c r="F253" s="74">
        <v>45768</v>
      </c>
      <c r="G253" s="73" t="s">
        <v>54</v>
      </c>
      <c r="H253" s="73">
        <v>17</v>
      </c>
      <c r="I253" s="73"/>
      <c r="J253" s="73">
        <v>390</v>
      </c>
      <c r="K253" s="73" t="s">
        <v>131</v>
      </c>
      <c r="L253" s="73">
        <v>335.4</v>
      </c>
      <c r="M253" s="73">
        <v>390</v>
      </c>
      <c r="N253" s="73">
        <v>0</v>
      </c>
      <c r="O253" s="73">
        <v>0</v>
      </c>
      <c r="P253" s="73">
        <v>0</v>
      </c>
      <c r="Q253" s="75">
        <v>0</v>
      </c>
      <c r="R253" s="73">
        <v>4</v>
      </c>
      <c r="S253" s="73">
        <v>2025</v>
      </c>
      <c r="T253" s="73">
        <v>1</v>
      </c>
      <c r="U253" s="73">
        <v>2025</v>
      </c>
      <c r="V253" s="74">
        <v>45813</v>
      </c>
      <c r="W253" s="73" t="s">
        <v>152</v>
      </c>
      <c r="X253" s="73">
        <v>2025</v>
      </c>
      <c r="Y253" t="str">
        <f t="shared" si="18"/>
        <v>México</v>
      </c>
      <c r="Z253" t="str">
        <f t="shared" si="19"/>
        <v>Retail</v>
      </c>
      <c r="AA253" s="1">
        <f t="shared" si="20"/>
        <v>0.05</v>
      </c>
      <c r="AB253">
        <f>O253-O253*AA253</f>
        <v>0</v>
      </c>
      <c r="AC253">
        <f t="shared" si="23"/>
        <v>0</v>
      </c>
      <c r="AD253" s="18">
        <f t="shared" si="21"/>
        <v>45595</v>
      </c>
    </row>
    <row r="254" spans="1:30">
      <c r="A254" s="73" t="s">
        <v>176</v>
      </c>
      <c r="B254" s="73">
        <v>267</v>
      </c>
      <c r="C254" s="73">
        <v>1</v>
      </c>
      <c r="D254" s="74">
        <v>45768</v>
      </c>
      <c r="E254" s="74">
        <v>45742</v>
      </c>
      <c r="F254" s="74">
        <v>45743</v>
      </c>
      <c r="G254" s="73" t="s">
        <v>54</v>
      </c>
      <c r="H254" s="73">
        <v>17</v>
      </c>
      <c r="I254" s="73" t="s">
        <v>149</v>
      </c>
      <c r="J254" s="73">
        <v>926.6</v>
      </c>
      <c r="K254" s="73" t="s">
        <v>131</v>
      </c>
      <c r="L254" s="73">
        <v>796.87599999999998</v>
      </c>
      <c r="M254" s="73">
        <v>926.6</v>
      </c>
      <c r="N254" s="73">
        <v>0</v>
      </c>
      <c r="O254" s="73">
        <v>0</v>
      </c>
      <c r="P254" s="73">
        <v>0</v>
      </c>
      <c r="Q254" s="75">
        <v>0</v>
      </c>
      <c r="R254" s="73">
        <v>4</v>
      </c>
      <c r="S254" s="73">
        <v>2025</v>
      </c>
      <c r="T254" s="73">
        <v>3</v>
      </c>
      <c r="U254" s="73">
        <v>2025</v>
      </c>
      <c r="V254" s="74">
        <v>45788</v>
      </c>
      <c r="W254" s="73" t="s">
        <v>172</v>
      </c>
      <c r="X254" s="73">
        <v>2025</v>
      </c>
      <c r="Y254" t="str">
        <f t="shared" si="18"/>
        <v>México</v>
      </c>
      <c r="Z254" t="str">
        <f t="shared" si="19"/>
        <v>Retail</v>
      </c>
      <c r="AA254" s="1">
        <f t="shared" si="20"/>
        <v>0.05</v>
      </c>
      <c r="AB254">
        <f t="shared" si="22"/>
        <v>0</v>
      </c>
      <c r="AC254">
        <f t="shared" si="23"/>
        <v>0</v>
      </c>
      <c r="AD254" s="18">
        <f t="shared" si="21"/>
        <v>45595</v>
      </c>
    </row>
    <row r="255" spans="1:30">
      <c r="A255" s="73" t="s">
        <v>176</v>
      </c>
      <c r="B255" s="73">
        <v>268</v>
      </c>
      <c r="C255" s="73">
        <v>1</v>
      </c>
      <c r="D255" s="74">
        <v>45768</v>
      </c>
      <c r="E255" s="74">
        <v>45747</v>
      </c>
      <c r="F255" s="74">
        <v>45747</v>
      </c>
      <c r="G255" s="73" t="s">
        <v>54</v>
      </c>
      <c r="H255" s="73">
        <v>17</v>
      </c>
      <c r="I255" s="73"/>
      <c r="J255" s="73">
        <v>417</v>
      </c>
      <c r="K255" s="73" t="s">
        <v>131</v>
      </c>
      <c r="L255" s="73">
        <v>358.62</v>
      </c>
      <c r="M255" s="73">
        <v>417</v>
      </c>
      <c r="N255" s="73">
        <v>0</v>
      </c>
      <c r="O255" s="73">
        <v>0</v>
      </c>
      <c r="P255" s="73">
        <v>0</v>
      </c>
      <c r="Q255" s="75">
        <v>0</v>
      </c>
      <c r="R255" s="73">
        <v>4</v>
      </c>
      <c r="S255" s="73">
        <v>2025</v>
      </c>
      <c r="T255" s="73">
        <v>3</v>
      </c>
      <c r="U255" s="73">
        <v>2025</v>
      </c>
      <c r="V255" s="74">
        <v>45792</v>
      </c>
      <c r="W255" s="73" t="s">
        <v>172</v>
      </c>
      <c r="X255" s="73">
        <v>2025</v>
      </c>
      <c r="Y255" t="str">
        <f t="shared" si="18"/>
        <v>México</v>
      </c>
      <c r="Z255" t="str">
        <f t="shared" si="19"/>
        <v>Retail</v>
      </c>
      <c r="AA255" s="1">
        <f t="shared" si="20"/>
        <v>0.05</v>
      </c>
      <c r="AB255">
        <f t="shared" si="22"/>
        <v>0</v>
      </c>
      <c r="AC255">
        <f t="shared" si="23"/>
        <v>0</v>
      </c>
      <c r="AD255" s="18">
        <f t="shared" si="21"/>
        <v>45595</v>
      </c>
    </row>
    <row r="256" spans="1:30">
      <c r="A256" s="73" t="s">
        <v>176</v>
      </c>
      <c r="B256" s="73">
        <v>269</v>
      </c>
      <c r="C256" s="73">
        <v>1</v>
      </c>
      <c r="D256" s="74">
        <v>45768</v>
      </c>
      <c r="E256" s="74">
        <v>45753</v>
      </c>
      <c r="F256" s="74">
        <v>45753</v>
      </c>
      <c r="G256" s="73" t="s">
        <v>54</v>
      </c>
      <c r="H256" s="73">
        <v>17</v>
      </c>
      <c r="I256" s="73"/>
      <c r="J256" s="73">
        <v>698</v>
      </c>
      <c r="K256" s="73" t="s">
        <v>131</v>
      </c>
      <c r="L256" s="73">
        <v>600.28</v>
      </c>
      <c r="M256" s="73">
        <v>698</v>
      </c>
      <c r="N256" s="73">
        <v>0</v>
      </c>
      <c r="O256" s="73">
        <v>0</v>
      </c>
      <c r="P256" s="73">
        <v>0</v>
      </c>
      <c r="Q256" s="75">
        <v>0</v>
      </c>
      <c r="R256" s="73">
        <v>4</v>
      </c>
      <c r="S256" s="73">
        <v>2025</v>
      </c>
      <c r="T256" s="73">
        <v>4</v>
      </c>
      <c r="U256" s="73">
        <v>2025</v>
      </c>
      <c r="V256" s="74">
        <v>45798</v>
      </c>
      <c r="W256" s="73" t="s">
        <v>172</v>
      </c>
      <c r="X256" s="73">
        <v>2025</v>
      </c>
      <c r="Y256" t="str">
        <f t="shared" si="18"/>
        <v>México</v>
      </c>
      <c r="Z256" t="str">
        <f t="shared" si="19"/>
        <v>Retail</v>
      </c>
      <c r="AA256" s="1">
        <f t="shared" si="20"/>
        <v>0.05</v>
      </c>
      <c r="AB256">
        <f t="shared" si="22"/>
        <v>0</v>
      </c>
      <c r="AC256">
        <f t="shared" si="23"/>
        <v>0</v>
      </c>
      <c r="AD256" s="18">
        <f t="shared" si="21"/>
        <v>45595</v>
      </c>
    </row>
    <row r="257" spans="1:30">
      <c r="A257" s="73" t="s">
        <v>176</v>
      </c>
      <c r="B257" s="73">
        <v>270</v>
      </c>
      <c r="C257" s="73">
        <v>1</v>
      </c>
      <c r="D257" s="74">
        <v>45768</v>
      </c>
      <c r="E257" s="74">
        <v>45726</v>
      </c>
      <c r="F257" s="74">
        <v>45726</v>
      </c>
      <c r="G257" s="73" t="s">
        <v>54</v>
      </c>
      <c r="H257" s="73">
        <v>17</v>
      </c>
      <c r="I257" s="73"/>
      <c r="J257" s="73">
        <v>396.07</v>
      </c>
      <c r="K257" s="73" t="s">
        <v>131</v>
      </c>
      <c r="L257" s="73">
        <v>340.62020000000001</v>
      </c>
      <c r="M257" s="73">
        <v>396.07</v>
      </c>
      <c r="N257" s="73">
        <v>0</v>
      </c>
      <c r="O257" s="73">
        <v>0</v>
      </c>
      <c r="P257" s="73">
        <v>0</v>
      </c>
      <c r="Q257" s="75">
        <v>0</v>
      </c>
      <c r="R257" s="73">
        <v>4</v>
      </c>
      <c r="S257" s="73">
        <v>2025</v>
      </c>
      <c r="T257" s="73">
        <v>3</v>
      </c>
      <c r="U257" s="73">
        <v>2025</v>
      </c>
      <c r="V257" s="74">
        <v>45771</v>
      </c>
      <c r="W257" s="73" t="s">
        <v>173</v>
      </c>
      <c r="X257" s="73">
        <v>2025</v>
      </c>
      <c r="Y257" t="str">
        <f t="shared" si="18"/>
        <v>México</v>
      </c>
      <c r="Z257" t="str">
        <f t="shared" si="19"/>
        <v>Retail</v>
      </c>
      <c r="AA257" s="1">
        <f t="shared" si="20"/>
        <v>0.05</v>
      </c>
      <c r="AB257">
        <f t="shared" si="22"/>
        <v>0</v>
      </c>
      <c r="AC257">
        <f t="shared" si="23"/>
        <v>0</v>
      </c>
      <c r="AD257" s="18">
        <f t="shared" si="21"/>
        <v>45595</v>
      </c>
    </row>
    <row r="258" spans="1:30">
      <c r="A258" s="73" t="s">
        <v>176</v>
      </c>
      <c r="B258" s="73">
        <v>271</v>
      </c>
      <c r="C258" s="73">
        <v>1</v>
      </c>
      <c r="D258" s="74">
        <v>45768</v>
      </c>
      <c r="E258" s="74">
        <v>45761</v>
      </c>
      <c r="F258" s="74">
        <v>45770</v>
      </c>
      <c r="G258" s="73" t="s">
        <v>54</v>
      </c>
      <c r="H258" s="73">
        <v>17</v>
      </c>
      <c r="I258" s="73" t="s">
        <v>149</v>
      </c>
      <c r="J258" s="73">
        <v>1019.5</v>
      </c>
      <c r="K258" s="73" t="s">
        <v>131</v>
      </c>
      <c r="L258" s="73">
        <v>876.77</v>
      </c>
      <c r="M258" s="73">
        <v>1019.5</v>
      </c>
      <c r="N258" s="73">
        <v>27.57</v>
      </c>
      <c r="O258" s="73">
        <v>23.7102</v>
      </c>
      <c r="P258" s="73">
        <v>27.57</v>
      </c>
      <c r="Q258" s="75">
        <v>2.7042667974497305E-2</v>
      </c>
      <c r="R258" s="73">
        <v>4</v>
      </c>
      <c r="S258" s="73">
        <v>2025</v>
      </c>
      <c r="T258" s="73">
        <v>4</v>
      </c>
      <c r="U258" s="73">
        <v>2025</v>
      </c>
      <c r="V258" s="74">
        <v>45815</v>
      </c>
      <c r="W258" s="73" t="s">
        <v>152</v>
      </c>
      <c r="X258" s="73">
        <v>2025</v>
      </c>
      <c r="Y258" t="str">
        <f t="shared" ref="Y258:Y321" si="24">_xlfn.XLOOKUP(G258,AI:AI,AL:AL,"0")</f>
        <v>México</v>
      </c>
      <c r="Z258" t="str">
        <f t="shared" ref="Z258:Z321" si="25">_xlfn.XLOOKUP(G258,AI:AI,AJ:AJ,"0")</f>
        <v>Retail</v>
      </c>
      <c r="AA258" s="1">
        <f t="shared" ref="AA258:AA321" si="26">_xlfn.XLOOKUP(G258,AI:AI,AK:AK,"0")</f>
        <v>0.05</v>
      </c>
      <c r="AB258">
        <f t="shared" si="22"/>
        <v>22.52469</v>
      </c>
      <c r="AC258">
        <f t="shared" si="23"/>
        <v>26.128640399999998</v>
      </c>
      <c r="AD258" s="18">
        <f t="shared" ref="AD258:AD321" si="27">_xlfn.XLOOKUP(G258,AI:AI,AM:AM,"0")</f>
        <v>45595</v>
      </c>
    </row>
    <row r="259" spans="1:30">
      <c r="A259" s="73" t="s">
        <v>176</v>
      </c>
      <c r="B259" s="73">
        <v>273</v>
      </c>
      <c r="C259" s="73">
        <v>1</v>
      </c>
      <c r="D259" s="74">
        <v>45768</v>
      </c>
      <c r="E259" s="74">
        <v>45777</v>
      </c>
      <c r="F259" s="74">
        <v>45782</v>
      </c>
      <c r="G259" s="73" t="s">
        <v>54</v>
      </c>
      <c r="H259" s="73">
        <v>17</v>
      </c>
      <c r="I259" s="73"/>
      <c r="J259" s="73">
        <v>3613.5</v>
      </c>
      <c r="K259" s="73" t="s">
        <v>151</v>
      </c>
      <c r="L259" s="73">
        <v>3613.5</v>
      </c>
      <c r="M259" s="73">
        <v>4191.66</v>
      </c>
      <c r="N259" s="73">
        <v>308.79000000000002</v>
      </c>
      <c r="O259" s="73">
        <v>308.79000000000002</v>
      </c>
      <c r="P259" s="73">
        <v>358.19639999999998</v>
      </c>
      <c r="Q259" s="75">
        <v>8.5454545454545464E-2</v>
      </c>
      <c r="R259" s="73">
        <v>4</v>
      </c>
      <c r="S259" s="73">
        <v>2025</v>
      </c>
      <c r="T259" s="73">
        <v>4</v>
      </c>
      <c r="U259" s="73">
        <v>2025</v>
      </c>
      <c r="V259" s="74">
        <v>45827</v>
      </c>
      <c r="W259" s="73" t="s">
        <v>152</v>
      </c>
      <c r="X259" s="73">
        <v>2025</v>
      </c>
      <c r="Y259" t="str">
        <f t="shared" si="24"/>
        <v>México</v>
      </c>
      <c r="Z259" t="str">
        <f t="shared" si="25"/>
        <v>Retail</v>
      </c>
      <c r="AA259" s="1">
        <f t="shared" si="26"/>
        <v>0.05</v>
      </c>
      <c r="AB259">
        <f t="shared" ref="AB259:AB322" si="28">O259-O259*AA259</f>
        <v>293.35050000000001</v>
      </c>
      <c r="AC259">
        <f t="shared" ref="AC259:AC322" si="29">AB259*1.16</f>
        <v>340.28658000000001</v>
      </c>
      <c r="AD259" s="18">
        <f t="shared" si="27"/>
        <v>45595</v>
      </c>
    </row>
    <row r="260" spans="1:30">
      <c r="A260" s="73" t="s">
        <v>176</v>
      </c>
      <c r="B260" s="73">
        <v>274</v>
      </c>
      <c r="C260" s="73">
        <v>1</v>
      </c>
      <c r="D260" s="74">
        <v>45768</v>
      </c>
      <c r="E260" s="74">
        <v>45737</v>
      </c>
      <c r="F260" s="74">
        <v>45737</v>
      </c>
      <c r="G260" s="73" t="s">
        <v>54</v>
      </c>
      <c r="H260" s="73">
        <v>17</v>
      </c>
      <c r="I260" s="73"/>
      <c r="J260" s="73">
        <v>555.49</v>
      </c>
      <c r="K260" s="73" t="s">
        <v>131</v>
      </c>
      <c r="L260" s="73">
        <v>477.72140000000002</v>
      </c>
      <c r="M260" s="73">
        <v>555.49</v>
      </c>
      <c r="N260" s="73">
        <v>0</v>
      </c>
      <c r="O260" s="73">
        <v>0</v>
      </c>
      <c r="P260" s="73">
        <v>0</v>
      </c>
      <c r="Q260" s="75">
        <v>0</v>
      </c>
      <c r="R260" s="73">
        <v>4</v>
      </c>
      <c r="S260" s="73">
        <v>2025</v>
      </c>
      <c r="T260" s="73">
        <v>3</v>
      </c>
      <c r="U260" s="73">
        <v>2025</v>
      </c>
      <c r="V260" s="74">
        <v>45782</v>
      </c>
      <c r="W260" s="73" t="s">
        <v>172</v>
      </c>
      <c r="X260" s="73">
        <v>2025</v>
      </c>
      <c r="Y260" t="str">
        <f t="shared" si="24"/>
        <v>México</v>
      </c>
      <c r="Z260" t="str">
        <f t="shared" si="25"/>
        <v>Retail</v>
      </c>
      <c r="AA260" s="1">
        <f t="shared" si="26"/>
        <v>0.05</v>
      </c>
      <c r="AB260">
        <f t="shared" si="28"/>
        <v>0</v>
      </c>
      <c r="AC260">
        <f t="shared" si="29"/>
        <v>0</v>
      </c>
      <c r="AD260" s="18">
        <f t="shared" si="27"/>
        <v>45595</v>
      </c>
    </row>
    <row r="261" spans="1:30">
      <c r="A261" s="73" t="s">
        <v>176</v>
      </c>
      <c r="B261" s="73">
        <v>275</v>
      </c>
      <c r="C261" s="73">
        <v>1</v>
      </c>
      <c r="D261" s="74">
        <v>45769</v>
      </c>
      <c r="E261" s="74">
        <v>45810</v>
      </c>
      <c r="F261" s="74">
        <v>45812</v>
      </c>
      <c r="G261" s="73" t="s">
        <v>54</v>
      </c>
      <c r="H261" s="73">
        <v>17</v>
      </c>
      <c r="I261" s="73" t="s">
        <v>149</v>
      </c>
      <c r="J261" s="73">
        <v>9724.7999999999993</v>
      </c>
      <c r="K261" s="73" t="s">
        <v>151</v>
      </c>
      <c r="L261" s="73">
        <v>9724.7999999999993</v>
      </c>
      <c r="M261" s="73">
        <v>11280.767999999998</v>
      </c>
      <c r="N261" s="73">
        <v>1309.08</v>
      </c>
      <c r="O261" s="73">
        <v>1309.08</v>
      </c>
      <c r="P261" s="73">
        <v>1518.5327999999997</v>
      </c>
      <c r="Q261" s="75">
        <v>0.13461253701875617</v>
      </c>
      <c r="R261" s="73">
        <v>4</v>
      </c>
      <c r="S261" s="73">
        <v>2025</v>
      </c>
      <c r="T261" s="73">
        <v>6</v>
      </c>
      <c r="U261" s="73">
        <v>2025</v>
      </c>
      <c r="V261" s="74">
        <v>45857</v>
      </c>
      <c r="W261" s="73" t="s">
        <v>154</v>
      </c>
      <c r="X261" s="73">
        <v>2025</v>
      </c>
      <c r="Y261" t="str">
        <f t="shared" si="24"/>
        <v>México</v>
      </c>
      <c r="Z261" t="str">
        <f t="shared" si="25"/>
        <v>Retail</v>
      </c>
      <c r="AA261" s="1">
        <f t="shared" si="26"/>
        <v>0.05</v>
      </c>
      <c r="AB261">
        <f t="shared" si="28"/>
        <v>1243.626</v>
      </c>
      <c r="AC261">
        <f t="shared" si="29"/>
        <v>1442.6061599999998</v>
      </c>
      <c r="AD261" s="18">
        <f t="shared" si="27"/>
        <v>45595</v>
      </c>
    </row>
    <row r="262" spans="1:30">
      <c r="A262" s="73" t="s">
        <v>176</v>
      </c>
      <c r="B262" s="73">
        <v>276</v>
      </c>
      <c r="C262" s="73">
        <v>1</v>
      </c>
      <c r="D262" s="74">
        <v>45769</v>
      </c>
      <c r="E262" s="74">
        <v>45778</v>
      </c>
      <c r="F262" s="74">
        <v>45782</v>
      </c>
      <c r="G262" s="73" t="s">
        <v>40</v>
      </c>
      <c r="H262" s="73">
        <v>17</v>
      </c>
      <c r="I262" s="73"/>
      <c r="J262" s="73">
        <v>187114.16</v>
      </c>
      <c r="K262" s="73" t="s">
        <v>178</v>
      </c>
      <c r="L262" s="73">
        <v>8981.4796800000004</v>
      </c>
      <c r="M262" s="73">
        <v>10478.392960000001</v>
      </c>
      <c r="N262" s="73">
        <v>13501.8</v>
      </c>
      <c r="O262" s="73">
        <v>648.08640000000003</v>
      </c>
      <c r="P262" s="73">
        <v>756.10079999999994</v>
      </c>
      <c r="Q262" s="75">
        <v>7.2158087875337715E-2</v>
      </c>
      <c r="R262" s="73">
        <v>4</v>
      </c>
      <c r="S262" s="73">
        <v>2025</v>
      </c>
      <c r="T262" s="73">
        <v>5</v>
      </c>
      <c r="U262" s="73">
        <v>2025</v>
      </c>
      <c r="V262" s="74">
        <v>45827</v>
      </c>
      <c r="W262" s="73" t="s">
        <v>152</v>
      </c>
      <c r="X262" s="73">
        <v>2025</v>
      </c>
      <c r="Y262" t="str">
        <f t="shared" si="24"/>
        <v>México</v>
      </c>
      <c r="Z262" t="str">
        <f t="shared" si="25"/>
        <v>IC</v>
      </c>
      <c r="AA262" s="1">
        <f t="shared" si="26"/>
        <v>0.5</v>
      </c>
      <c r="AB262">
        <f t="shared" si="28"/>
        <v>324.04320000000001</v>
      </c>
      <c r="AC262">
        <f t="shared" si="29"/>
        <v>375.89011199999999</v>
      </c>
      <c r="AD262" s="18">
        <f t="shared" si="27"/>
        <v>45705</v>
      </c>
    </row>
    <row r="263" spans="1:30">
      <c r="A263" s="73" t="s">
        <v>176</v>
      </c>
      <c r="B263" s="73">
        <v>278</v>
      </c>
      <c r="C263" s="73">
        <v>0</v>
      </c>
      <c r="D263" s="74">
        <v>45770</v>
      </c>
      <c r="E263" s="74">
        <v>45973</v>
      </c>
      <c r="F263" s="74">
        <v>45986</v>
      </c>
      <c r="G263" s="73" t="s">
        <v>35</v>
      </c>
      <c r="H263" s="73">
        <v>17</v>
      </c>
      <c r="I263" s="73"/>
      <c r="J263" s="73">
        <v>29618.04</v>
      </c>
      <c r="K263" s="73" t="s">
        <v>131</v>
      </c>
      <c r="L263" s="73">
        <v>25471.5144</v>
      </c>
      <c r="M263" s="73">
        <v>29618.04</v>
      </c>
      <c r="N263" s="73">
        <v>3653.06</v>
      </c>
      <c r="O263" s="73">
        <v>3141.6315999999997</v>
      </c>
      <c r="P263" s="73">
        <v>3653.06</v>
      </c>
      <c r="Q263" s="75">
        <v>0.12333901905730425</v>
      </c>
      <c r="R263" s="73">
        <v>4</v>
      </c>
      <c r="S263" s="73">
        <v>2025</v>
      </c>
      <c r="T263" s="73">
        <v>11</v>
      </c>
      <c r="U263" s="73">
        <v>2025</v>
      </c>
      <c r="V263" s="74">
        <v>46031</v>
      </c>
      <c r="W263" s="73" t="s">
        <v>157</v>
      </c>
      <c r="X263" s="73">
        <v>2026</v>
      </c>
      <c r="Y263" t="str">
        <f t="shared" si="24"/>
        <v>México</v>
      </c>
      <c r="Z263" t="str">
        <f t="shared" si="25"/>
        <v>IC</v>
      </c>
      <c r="AA263" s="1">
        <f t="shared" si="26"/>
        <v>0.5</v>
      </c>
      <c r="AB263">
        <f t="shared" si="28"/>
        <v>1570.8157999999999</v>
      </c>
      <c r="AC263">
        <f t="shared" si="29"/>
        <v>1822.1463279999998</v>
      </c>
      <c r="AD263" s="18">
        <f t="shared" si="27"/>
        <v>45665</v>
      </c>
    </row>
    <row r="264" spans="1:30">
      <c r="A264" s="73" t="s">
        <v>176</v>
      </c>
      <c r="B264" s="73">
        <v>279</v>
      </c>
      <c r="C264" s="73">
        <v>1</v>
      </c>
      <c r="D264" s="74">
        <v>45770</v>
      </c>
      <c r="E264" s="74">
        <v>45799</v>
      </c>
      <c r="F264" s="74">
        <v>45813</v>
      </c>
      <c r="G264" s="73" t="s">
        <v>35</v>
      </c>
      <c r="H264" s="73">
        <v>17</v>
      </c>
      <c r="I264" s="73"/>
      <c r="J264" s="73">
        <v>51013.32</v>
      </c>
      <c r="K264" s="73" t="s">
        <v>131</v>
      </c>
      <c r="L264" s="73">
        <v>43871.455199999997</v>
      </c>
      <c r="M264" s="73">
        <v>51013.32</v>
      </c>
      <c r="N264" s="73">
        <v>4405.49</v>
      </c>
      <c r="O264" s="73">
        <v>3788.7213999999999</v>
      </c>
      <c r="P264" s="73">
        <v>4405.49</v>
      </c>
      <c r="Q264" s="75">
        <v>8.6359601766754251E-2</v>
      </c>
      <c r="R264" s="73">
        <v>4</v>
      </c>
      <c r="S264" s="73">
        <v>2025</v>
      </c>
      <c r="T264" s="73">
        <v>5</v>
      </c>
      <c r="U264" s="73">
        <v>2025</v>
      </c>
      <c r="V264" s="74">
        <v>45858</v>
      </c>
      <c r="W264" s="73" t="s">
        <v>154</v>
      </c>
      <c r="X264" s="73">
        <v>2025</v>
      </c>
      <c r="Y264" t="str">
        <f t="shared" si="24"/>
        <v>México</v>
      </c>
      <c r="Z264" t="str">
        <f t="shared" si="25"/>
        <v>IC</v>
      </c>
      <c r="AA264" s="1">
        <f t="shared" si="26"/>
        <v>0.5</v>
      </c>
      <c r="AB264">
        <f t="shared" si="28"/>
        <v>1894.3607</v>
      </c>
      <c r="AC264">
        <f t="shared" si="29"/>
        <v>2197.458412</v>
      </c>
      <c r="AD264" s="18">
        <f t="shared" si="27"/>
        <v>45665</v>
      </c>
    </row>
    <row r="265" spans="1:30">
      <c r="A265" s="73" t="s">
        <v>176</v>
      </c>
      <c r="B265" s="73">
        <v>280</v>
      </c>
      <c r="C265" s="73">
        <v>1</v>
      </c>
      <c r="D265" s="74">
        <v>45771</v>
      </c>
      <c r="E265" s="74">
        <v>45782</v>
      </c>
      <c r="F265" s="74">
        <v>45783</v>
      </c>
      <c r="G265" s="73" t="s">
        <v>49</v>
      </c>
      <c r="H265" s="73">
        <v>17</v>
      </c>
      <c r="I265" s="73" t="s">
        <v>177</v>
      </c>
      <c r="J265" s="73">
        <v>1143.8699999999999</v>
      </c>
      <c r="K265" s="73" t="s">
        <v>131</v>
      </c>
      <c r="L265" s="73">
        <v>983.7281999999999</v>
      </c>
      <c r="M265" s="73">
        <v>1143.8699999999999</v>
      </c>
      <c r="N265" s="73">
        <v>94.04</v>
      </c>
      <c r="O265" s="73">
        <v>80.874400000000009</v>
      </c>
      <c r="P265" s="73">
        <v>94.04</v>
      </c>
      <c r="Q265" s="75">
        <v>8.2212139491375791E-2</v>
      </c>
      <c r="R265" s="73">
        <v>4</v>
      </c>
      <c r="S265" s="73">
        <v>2025</v>
      </c>
      <c r="T265" s="73">
        <v>5</v>
      </c>
      <c r="U265" s="73">
        <v>2025</v>
      </c>
      <c r="V265" s="74">
        <v>45828</v>
      </c>
      <c r="W265" s="73" t="s">
        <v>152</v>
      </c>
      <c r="X265" s="73">
        <v>2025</v>
      </c>
      <c r="Y265" t="str">
        <f t="shared" si="24"/>
        <v>México</v>
      </c>
      <c r="Z265" t="str">
        <f t="shared" si="25"/>
        <v>Retail</v>
      </c>
      <c r="AA265" s="1">
        <f t="shared" si="26"/>
        <v>0</v>
      </c>
      <c r="AB265">
        <f t="shared" si="28"/>
        <v>80.874400000000009</v>
      </c>
      <c r="AC265">
        <f t="shared" si="29"/>
        <v>93.814304000000007</v>
      </c>
      <c r="AD265" s="18">
        <f t="shared" si="27"/>
        <v>45552</v>
      </c>
    </row>
    <row r="266" spans="1:30">
      <c r="A266" s="73" t="s">
        <v>176</v>
      </c>
      <c r="B266" s="73">
        <v>281</v>
      </c>
      <c r="C266" s="73">
        <v>1</v>
      </c>
      <c r="D266" s="74">
        <v>45771</v>
      </c>
      <c r="E266" s="74">
        <v>45654</v>
      </c>
      <c r="F266" s="74">
        <v>45654</v>
      </c>
      <c r="G266" s="73" t="s">
        <v>49</v>
      </c>
      <c r="H266" s="73">
        <v>17</v>
      </c>
      <c r="I266" s="73"/>
      <c r="J266" s="73">
        <v>4403.08</v>
      </c>
      <c r="K266" s="73" t="s">
        <v>131</v>
      </c>
      <c r="L266" s="73">
        <v>3786.6487999999999</v>
      </c>
      <c r="M266" s="73">
        <v>4403.08</v>
      </c>
      <c r="N266" s="73">
        <v>400.28</v>
      </c>
      <c r="O266" s="73">
        <v>344.24079999999998</v>
      </c>
      <c r="P266" s="73">
        <v>400.28</v>
      </c>
      <c r="Q266" s="75">
        <v>9.0909090909090912E-2</v>
      </c>
      <c r="R266" s="73">
        <v>4</v>
      </c>
      <c r="S266" s="73">
        <v>2025</v>
      </c>
      <c r="T266" s="73">
        <v>12</v>
      </c>
      <c r="U266" s="73">
        <v>2024</v>
      </c>
      <c r="V266" s="74">
        <v>45699</v>
      </c>
      <c r="W266" s="73" t="s">
        <v>164</v>
      </c>
      <c r="X266" s="73">
        <v>2025</v>
      </c>
      <c r="Y266" t="str">
        <f t="shared" si="24"/>
        <v>México</v>
      </c>
      <c r="Z266" t="str">
        <f t="shared" si="25"/>
        <v>Retail</v>
      </c>
      <c r="AA266" s="1">
        <f t="shared" si="26"/>
        <v>0</v>
      </c>
      <c r="AB266">
        <f t="shared" si="28"/>
        <v>344.24079999999998</v>
      </c>
      <c r="AC266">
        <f t="shared" si="29"/>
        <v>399.31932799999993</v>
      </c>
      <c r="AD266" s="18">
        <f t="shared" si="27"/>
        <v>45552</v>
      </c>
    </row>
    <row r="267" spans="1:30">
      <c r="A267" s="73" t="s">
        <v>176</v>
      </c>
      <c r="B267" s="73">
        <v>282</v>
      </c>
      <c r="C267" s="73">
        <v>1</v>
      </c>
      <c r="D267" s="74">
        <v>45771</v>
      </c>
      <c r="E267" s="74">
        <v>45862</v>
      </c>
      <c r="F267" s="74">
        <v>45872</v>
      </c>
      <c r="G267" s="73" t="s">
        <v>49</v>
      </c>
      <c r="H267" s="73">
        <v>17</v>
      </c>
      <c r="I267" s="73"/>
      <c r="J267" s="73">
        <v>26704.61</v>
      </c>
      <c r="K267" s="73" t="s">
        <v>131</v>
      </c>
      <c r="L267" s="73">
        <v>22965.964599999999</v>
      </c>
      <c r="M267" s="73">
        <v>26704.61</v>
      </c>
      <c r="N267" s="73">
        <v>1741.22</v>
      </c>
      <c r="O267" s="73">
        <v>1497.4492</v>
      </c>
      <c r="P267" s="73">
        <v>1741.22</v>
      </c>
      <c r="Q267" s="75">
        <v>6.5202974317917398E-2</v>
      </c>
      <c r="R267" s="73">
        <v>4</v>
      </c>
      <c r="S267" s="73">
        <v>2025</v>
      </c>
      <c r="T267" s="73">
        <v>7</v>
      </c>
      <c r="U267" s="73">
        <v>2025</v>
      </c>
      <c r="V267" s="74">
        <v>45917</v>
      </c>
      <c r="W267" s="73" t="s">
        <v>153</v>
      </c>
      <c r="X267" s="73">
        <v>2025</v>
      </c>
      <c r="Y267" t="str">
        <f t="shared" si="24"/>
        <v>México</v>
      </c>
      <c r="Z267" t="str">
        <f t="shared" si="25"/>
        <v>Retail</v>
      </c>
      <c r="AA267" s="1">
        <f t="shared" si="26"/>
        <v>0</v>
      </c>
      <c r="AB267">
        <f t="shared" si="28"/>
        <v>1497.4492</v>
      </c>
      <c r="AC267">
        <f t="shared" si="29"/>
        <v>1737.041072</v>
      </c>
      <c r="AD267" s="18">
        <f t="shared" si="27"/>
        <v>45552</v>
      </c>
    </row>
    <row r="268" spans="1:30">
      <c r="A268" s="73" t="s">
        <v>176</v>
      </c>
      <c r="B268" s="73">
        <v>283</v>
      </c>
      <c r="C268" s="73">
        <v>1</v>
      </c>
      <c r="D268" s="74">
        <v>45772</v>
      </c>
      <c r="E268" s="74">
        <v>45645</v>
      </c>
      <c r="F268" s="74">
        <v>45657</v>
      </c>
      <c r="G268" s="73" t="s">
        <v>49</v>
      </c>
      <c r="H268" s="73">
        <v>17</v>
      </c>
      <c r="I268" s="73" t="s">
        <v>177</v>
      </c>
      <c r="J268" s="73">
        <v>3108</v>
      </c>
      <c r="K268" s="73" t="s">
        <v>131</v>
      </c>
      <c r="L268" s="73">
        <v>2672.88</v>
      </c>
      <c r="M268" s="73">
        <v>3108</v>
      </c>
      <c r="N268" s="73">
        <v>151.41999999999999</v>
      </c>
      <c r="O268" s="73">
        <v>130.22119999999998</v>
      </c>
      <c r="P268" s="73">
        <v>151.41999999999999</v>
      </c>
      <c r="Q268" s="75">
        <v>4.8719433719433713E-2</v>
      </c>
      <c r="R268" s="73">
        <v>4</v>
      </c>
      <c r="S268" s="73">
        <v>2025</v>
      </c>
      <c r="T268" s="73">
        <v>12</v>
      </c>
      <c r="U268" s="73">
        <v>2024</v>
      </c>
      <c r="V268" s="74">
        <v>45702</v>
      </c>
      <c r="W268" s="73" t="s">
        <v>164</v>
      </c>
      <c r="X268" s="73">
        <v>2025</v>
      </c>
      <c r="Y268" t="str">
        <f t="shared" si="24"/>
        <v>México</v>
      </c>
      <c r="Z268" t="str">
        <f t="shared" si="25"/>
        <v>Retail</v>
      </c>
      <c r="AA268" s="1">
        <f t="shared" si="26"/>
        <v>0</v>
      </c>
      <c r="AB268">
        <f t="shared" si="28"/>
        <v>130.22119999999998</v>
      </c>
      <c r="AC268">
        <f t="shared" si="29"/>
        <v>151.05659199999997</v>
      </c>
      <c r="AD268" s="18">
        <f t="shared" si="27"/>
        <v>45552</v>
      </c>
    </row>
    <row r="269" spans="1:30">
      <c r="A269" s="73" t="s">
        <v>176</v>
      </c>
      <c r="B269" s="73">
        <v>284</v>
      </c>
      <c r="C269" s="73">
        <v>1</v>
      </c>
      <c r="D269" s="74">
        <v>45772</v>
      </c>
      <c r="E269" s="74">
        <v>45654</v>
      </c>
      <c r="F269" s="74">
        <v>45654</v>
      </c>
      <c r="G269" s="73" t="s">
        <v>49</v>
      </c>
      <c r="H269" s="73">
        <v>17</v>
      </c>
      <c r="I269" s="73"/>
      <c r="J269" s="73">
        <v>19328.54</v>
      </c>
      <c r="K269" s="73" t="s">
        <v>131</v>
      </c>
      <c r="L269" s="73">
        <v>16622.544399999999</v>
      </c>
      <c r="M269" s="73">
        <v>19328.54</v>
      </c>
      <c r="N269" s="73">
        <v>1757.14</v>
      </c>
      <c r="O269" s="73">
        <v>1511.1404</v>
      </c>
      <c r="P269" s="73">
        <v>1757.14</v>
      </c>
      <c r="Q269" s="75">
        <v>9.0909090909090912E-2</v>
      </c>
      <c r="R269" s="73">
        <v>4</v>
      </c>
      <c r="S269" s="73">
        <v>2025</v>
      </c>
      <c r="T269" s="73">
        <v>12</v>
      </c>
      <c r="U269" s="73">
        <v>2024</v>
      </c>
      <c r="V269" s="74">
        <v>45699</v>
      </c>
      <c r="W269" s="73" t="s">
        <v>164</v>
      </c>
      <c r="X269" s="73">
        <v>2025</v>
      </c>
      <c r="Y269" t="str">
        <f t="shared" si="24"/>
        <v>México</v>
      </c>
      <c r="Z269" t="str">
        <f t="shared" si="25"/>
        <v>Retail</v>
      </c>
      <c r="AA269" s="1">
        <f t="shared" si="26"/>
        <v>0</v>
      </c>
      <c r="AB269">
        <f t="shared" si="28"/>
        <v>1511.1404</v>
      </c>
      <c r="AC269">
        <f t="shared" si="29"/>
        <v>1752.9228639999999</v>
      </c>
      <c r="AD269" s="18">
        <f t="shared" si="27"/>
        <v>45552</v>
      </c>
    </row>
    <row r="270" spans="1:30">
      <c r="A270" s="73" t="s">
        <v>176</v>
      </c>
      <c r="B270" s="73">
        <v>285</v>
      </c>
      <c r="C270" s="73">
        <v>1</v>
      </c>
      <c r="D270" s="74">
        <v>45772</v>
      </c>
      <c r="E270" s="74">
        <v>45654</v>
      </c>
      <c r="F270" s="74">
        <v>45654</v>
      </c>
      <c r="G270" s="73" t="s">
        <v>49</v>
      </c>
      <c r="H270" s="73">
        <v>17</v>
      </c>
      <c r="I270" s="73"/>
      <c r="J270" s="73">
        <v>4276.47</v>
      </c>
      <c r="K270" s="73" t="s">
        <v>131</v>
      </c>
      <c r="L270" s="73">
        <v>3677.7642000000001</v>
      </c>
      <c r="M270" s="73">
        <v>4276.47</v>
      </c>
      <c r="N270" s="73">
        <v>388.77</v>
      </c>
      <c r="O270" s="73">
        <v>334.34219999999999</v>
      </c>
      <c r="P270" s="73">
        <v>388.77</v>
      </c>
      <c r="Q270" s="75">
        <v>9.0909090909090912E-2</v>
      </c>
      <c r="R270" s="73">
        <v>4</v>
      </c>
      <c r="S270" s="73">
        <v>2025</v>
      </c>
      <c r="T270" s="73">
        <v>12</v>
      </c>
      <c r="U270" s="73">
        <v>2024</v>
      </c>
      <c r="V270" s="74">
        <v>45699</v>
      </c>
      <c r="W270" s="73" t="s">
        <v>164</v>
      </c>
      <c r="X270" s="73">
        <v>2025</v>
      </c>
      <c r="Y270" t="str">
        <f t="shared" si="24"/>
        <v>México</v>
      </c>
      <c r="Z270" t="str">
        <f t="shared" si="25"/>
        <v>Retail</v>
      </c>
      <c r="AA270" s="1">
        <f t="shared" si="26"/>
        <v>0</v>
      </c>
      <c r="AB270">
        <f t="shared" si="28"/>
        <v>334.34219999999999</v>
      </c>
      <c r="AC270">
        <f t="shared" si="29"/>
        <v>387.83695199999994</v>
      </c>
      <c r="AD270" s="18">
        <f t="shared" si="27"/>
        <v>45552</v>
      </c>
    </row>
    <row r="271" spans="1:30">
      <c r="A271" s="73" t="s">
        <v>176</v>
      </c>
      <c r="B271" s="73">
        <v>286</v>
      </c>
      <c r="C271" s="73">
        <v>1</v>
      </c>
      <c r="D271" s="74">
        <v>45772</v>
      </c>
      <c r="E271" s="74">
        <v>45668</v>
      </c>
      <c r="F271" s="74">
        <v>45668</v>
      </c>
      <c r="G271" s="73" t="s">
        <v>49</v>
      </c>
      <c r="H271" s="73">
        <v>17</v>
      </c>
      <c r="I271" s="73"/>
      <c r="J271" s="73">
        <v>2297.91</v>
      </c>
      <c r="K271" s="73" t="s">
        <v>131</v>
      </c>
      <c r="L271" s="73">
        <v>1976.2025999999998</v>
      </c>
      <c r="M271" s="73">
        <v>2297.91</v>
      </c>
      <c r="N271" s="73">
        <v>208.91</v>
      </c>
      <c r="O271" s="73">
        <v>179.6626</v>
      </c>
      <c r="P271" s="73">
        <v>208.91</v>
      </c>
      <c r="Q271" s="75">
        <v>9.0913047073210004E-2</v>
      </c>
      <c r="R271" s="73">
        <v>4</v>
      </c>
      <c r="S271" s="73">
        <v>2025</v>
      </c>
      <c r="T271" s="73">
        <v>1</v>
      </c>
      <c r="U271" s="73">
        <v>2025</v>
      </c>
      <c r="V271" s="74">
        <v>45713</v>
      </c>
      <c r="W271" s="73" t="s">
        <v>164</v>
      </c>
      <c r="X271" s="73">
        <v>2025</v>
      </c>
      <c r="Y271" t="str">
        <f t="shared" si="24"/>
        <v>México</v>
      </c>
      <c r="Z271" t="str">
        <f t="shared" si="25"/>
        <v>Retail</v>
      </c>
      <c r="AA271" s="1">
        <f t="shared" si="26"/>
        <v>0</v>
      </c>
      <c r="AB271">
        <f t="shared" si="28"/>
        <v>179.6626</v>
      </c>
      <c r="AC271">
        <f t="shared" si="29"/>
        <v>208.40861599999999</v>
      </c>
      <c r="AD271" s="18">
        <f t="shared" si="27"/>
        <v>45552</v>
      </c>
    </row>
    <row r="272" spans="1:30">
      <c r="A272" s="73" t="s">
        <v>176</v>
      </c>
      <c r="B272" s="73">
        <v>287</v>
      </c>
      <c r="C272" s="73">
        <v>0</v>
      </c>
      <c r="D272" s="74">
        <v>45772</v>
      </c>
      <c r="E272" s="74">
        <v>45833</v>
      </c>
      <c r="F272" s="74">
        <v>45848</v>
      </c>
      <c r="G272" s="73" t="s">
        <v>44</v>
      </c>
      <c r="H272" s="73">
        <v>17</v>
      </c>
      <c r="I272" s="73"/>
      <c r="J272" s="73">
        <v>3806.23</v>
      </c>
      <c r="K272" s="73" t="s">
        <v>151</v>
      </c>
      <c r="L272" s="73">
        <v>3806.23</v>
      </c>
      <c r="M272" s="73">
        <v>4415.2267999999995</v>
      </c>
      <c r="N272" s="73">
        <v>350.97</v>
      </c>
      <c r="O272" s="73">
        <v>350.97</v>
      </c>
      <c r="P272" s="73">
        <v>407.12520000000001</v>
      </c>
      <c r="Q272" s="75">
        <v>9.220935151054982E-2</v>
      </c>
      <c r="R272" s="73">
        <v>4</v>
      </c>
      <c r="S272" s="73">
        <v>2025</v>
      </c>
      <c r="T272" s="73">
        <v>6</v>
      </c>
      <c r="U272" s="73">
        <v>2025</v>
      </c>
      <c r="V272" s="74">
        <v>45893</v>
      </c>
      <c r="W272" s="73" t="s">
        <v>160</v>
      </c>
      <c r="X272" s="73">
        <v>2025</v>
      </c>
      <c r="Y272" t="str">
        <f t="shared" si="24"/>
        <v>México</v>
      </c>
      <c r="Z272" t="str">
        <f t="shared" si="25"/>
        <v>IC</v>
      </c>
      <c r="AA272" s="1">
        <f t="shared" si="26"/>
        <v>0.5</v>
      </c>
      <c r="AB272">
        <f t="shared" si="28"/>
        <v>175.48500000000001</v>
      </c>
      <c r="AC272">
        <f t="shared" si="29"/>
        <v>203.5626</v>
      </c>
      <c r="AD272" s="18">
        <f t="shared" si="27"/>
        <v>45677</v>
      </c>
    </row>
    <row r="273" spans="1:30">
      <c r="A273" s="73" t="s">
        <v>176</v>
      </c>
      <c r="B273" s="73">
        <v>288</v>
      </c>
      <c r="C273" s="73">
        <v>1</v>
      </c>
      <c r="D273" s="74">
        <v>45772</v>
      </c>
      <c r="E273" s="74">
        <v>45837</v>
      </c>
      <c r="F273" s="74">
        <v>45864</v>
      </c>
      <c r="G273" s="73" t="s">
        <v>49</v>
      </c>
      <c r="H273" s="73">
        <v>17</v>
      </c>
      <c r="I273" s="73" t="s">
        <v>185</v>
      </c>
      <c r="J273" s="73">
        <v>36460.839999999997</v>
      </c>
      <c r="K273" s="73" t="s">
        <v>131</v>
      </c>
      <c r="L273" s="73">
        <v>31356.322399999997</v>
      </c>
      <c r="M273" s="73">
        <v>36460.839999999997</v>
      </c>
      <c r="N273" s="73">
        <v>4564.99</v>
      </c>
      <c r="O273" s="73">
        <v>3925.8914</v>
      </c>
      <c r="P273" s="73">
        <v>4564.99</v>
      </c>
      <c r="Q273" s="75">
        <v>0.12520254607408937</v>
      </c>
      <c r="R273" s="73">
        <v>4</v>
      </c>
      <c r="S273" s="73">
        <v>2025</v>
      </c>
      <c r="T273" s="73">
        <v>6</v>
      </c>
      <c r="U273" s="73">
        <v>2025</v>
      </c>
      <c r="V273" s="74">
        <v>45909</v>
      </c>
      <c r="W273" s="73" t="s">
        <v>153</v>
      </c>
      <c r="X273" s="73">
        <v>2025</v>
      </c>
      <c r="Y273" t="str">
        <f t="shared" si="24"/>
        <v>México</v>
      </c>
      <c r="Z273" t="str">
        <f t="shared" si="25"/>
        <v>Retail</v>
      </c>
      <c r="AA273" s="1">
        <f t="shared" si="26"/>
        <v>0</v>
      </c>
      <c r="AB273">
        <f t="shared" si="28"/>
        <v>3925.8914</v>
      </c>
      <c r="AC273">
        <f t="shared" si="29"/>
        <v>4554.0340239999996</v>
      </c>
      <c r="AD273" s="18">
        <f t="shared" si="27"/>
        <v>45552</v>
      </c>
    </row>
    <row r="274" spans="1:30">
      <c r="A274" s="73" t="s">
        <v>176</v>
      </c>
      <c r="B274" s="73">
        <v>289</v>
      </c>
      <c r="C274" s="73">
        <v>1</v>
      </c>
      <c r="D274" s="74">
        <v>45775</v>
      </c>
      <c r="E274" s="74">
        <v>45791</v>
      </c>
      <c r="F274" s="74">
        <v>45795</v>
      </c>
      <c r="G274" s="73" t="s">
        <v>49</v>
      </c>
      <c r="H274" s="73">
        <v>18</v>
      </c>
      <c r="I274" s="73" t="s">
        <v>182</v>
      </c>
      <c r="J274" s="73">
        <v>2070.1999999999998</v>
      </c>
      <c r="K274" s="73" t="s">
        <v>131</v>
      </c>
      <c r="L274" s="73">
        <v>1780.3719999999998</v>
      </c>
      <c r="M274" s="73">
        <v>2070.1999999999998</v>
      </c>
      <c r="N274" s="73">
        <v>276.39</v>
      </c>
      <c r="O274" s="73">
        <v>237.69539999999998</v>
      </c>
      <c r="P274" s="73">
        <v>276.39</v>
      </c>
      <c r="Q274" s="75">
        <v>0.13350883972563038</v>
      </c>
      <c r="R274" s="73">
        <v>4</v>
      </c>
      <c r="S274" s="73">
        <v>2025</v>
      </c>
      <c r="T274" s="73">
        <v>5</v>
      </c>
      <c r="U274" s="73">
        <v>2025</v>
      </c>
      <c r="V274" s="74">
        <v>45840</v>
      </c>
      <c r="W274" s="73" t="s">
        <v>154</v>
      </c>
      <c r="X274" s="73">
        <v>2025</v>
      </c>
      <c r="Y274" t="str">
        <f t="shared" si="24"/>
        <v>México</v>
      </c>
      <c r="Z274" t="str">
        <f t="shared" si="25"/>
        <v>Retail</v>
      </c>
      <c r="AA274" s="1">
        <f t="shared" si="26"/>
        <v>0</v>
      </c>
      <c r="AB274">
        <f t="shared" si="28"/>
        <v>237.69539999999998</v>
      </c>
      <c r="AC274">
        <f t="shared" si="29"/>
        <v>275.72666399999997</v>
      </c>
      <c r="AD274" s="18">
        <f t="shared" si="27"/>
        <v>45552</v>
      </c>
    </row>
    <row r="275" spans="1:30">
      <c r="A275" s="73" t="s">
        <v>176</v>
      </c>
      <c r="B275" s="73">
        <v>290</v>
      </c>
      <c r="C275" s="73">
        <v>1</v>
      </c>
      <c r="D275" s="74">
        <v>45775</v>
      </c>
      <c r="E275" s="74">
        <v>45793</v>
      </c>
      <c r="F275" s="74">
        <v>45796</v>
      </c>
      <c r="G275" s="73" t="s">
        <v>49</v>
      </c>
      <c r="H275" s="73">
        <v>18</v>
      </c>
      <c r="I275" s="73" t="s">
        <v>185</v>
      </c>
      <c r="J275" s="73">
        <v>3334.46</v>
      </c>
      <c r="K275" s="73" t="s">
        <v>131</v>
      </c>
      <c r="L275" s="73">
        <v>2867.6356000000001</v>
      </c>
      <c r="M275" s="73">
        <v>3334.46</v>
      </c>
      <c r="N275" s="73">
        <v>664.46</v>
      </c>
      <c r="O275" s="73">
        <v>571.43560000000002</v>
      </c>
      <c r="P275" s="73">
        <v>664.46</v>
      </c>
      <c r="Q275" s="75">
        <v>0.19927064652147575</v>
      </c>
      <c r="R275" s="73">
        <v>4</v>
      </c>
      <c r="S275" s="73">
        <v>2025</v>
      </c>
      <c r="T275" s="73">
        <v>5</v>
      </c>
      <c r="U275" s="73">
        <v>2025</v>
      </c>
      <c r="V275" s="74">
        <v>45841</v>
      </c>
      <c r="W275" s="73" t="s">
        <v>154</v>
      </c>
      <c r="X275" s="73">
        <v>2025</v>
      </c>
      <c r="Y275" t="str">
        <f t="shared" si="24"/>
        <v>México</v>
      </c>
      <c r="Z275" t="str">
        <f t="shared" si="25"/>
        <v>Retail</v>
      </c>
      <c r="AA275" s="1">
        <f t="shared" si="26"/>
        <v>0</v>
      </c>
      <c r="AB275">
        <f t="shared" si="28"/>
        <v>571.43560000000002</v>
      </c>
      <c r="AC275">
        <f t="shared" si="29"/>
        <v>662.86529599999994</v>
      </c>
      <c r="AD275" s="18">
        <f t="shared" si="27"/>
        <v>45552</v>
      </c>
    </row>
    <row r="276" spans="1:30">
      <c r="A276" s="73" t="s">
        <v>176</v>
      </c>
      <c r="B276" s="73">
        <v>291</v>
      </c>
      <c r="C276" s="73">
        <v>1</v>
      </c>
      <c r="D276" s="74">
        <v>45775</v>
      </c>
      <c r="E276" s="74">
        <v>45811</v>
      </c>
      <c r="F276" s="74">
        <v>45840</v>
      </c>
      <c r="G276" s="73" t="s">
        <v>54</v>
      </c>
      <c r="H276" s="73">
        <v>18</v>
      </c>
      <c r="I276" s="73" t="s">
        <v>149</v>
      </c>
      <c r="J276" s="73">
        <v>44219</v>
      </c>
      <c r="K276" s="73" t="s">
        <v>178</v>
      </c>
      <c r="L276" s="73">
        <v>2122.5120000000002</v>
      </c>
      <c r="M276" s="73">
        <v>2476.2640000000001</v>
      </c>
      <c r="N276" s="73">
        <v>700</v>
      </c>
      <c r="O276" s="73">
        <v>33.6</v>
      </c>
      <c r="P276" s="73">
        <v>39.200000000000003</v>
      </c>
      <c r="Q276" s="75">
        <v>1.5830299192654742E-2</v>
      </c>
      <c r="R276" s="73">
        <v>4</v>
      </c>
      <c r="S276" s="73">
        <v>2025</v>
      </c>
      <c r="T276" s="73">
        <v>6</v>
      </c>
      <c r="U276" s="73">
        <v>2025</v>
      </c>
      <c r="V276" s="74">
        <v>45885</v>
      </c>
      <c r="W276" s="73" t="s">
        <v>160</v>
      </c>
      <c r="X276" s="73">
        <v>2025</v>
      </c>
      <c r="Y276" t="str">
        <f t="shared" si="24"/>
        <v>México</v>
      </c>
      <c r="Z276" t="str">
        <f t="shared" si="25"/>
        <v>Retail</v>
      </c>
      <c r="AA276" s="1">
        <f t="shared" si="26"/>
        <v>0.05</v>
      </c>
      <c r="AB276">
        <f t="shared" si="28"/>
        <v>31.92</v>
      </c>
      <c r="AC276">
        <f t="shared" si="29"/>
        <v>37.027200000000001</v>
      </c>
      <c r="AD276" s="18">
        <f t="shared" si="27"/>
        <v>45595</v>
      </c>
    </row>
    <row r="277" spans="1:30">
      <c r="A277" s="73" t="s">
        <v>176</v>
      </c>
      <c r="B277" s="73">
        <v>292</v>
      </c>
      <c r="C277" s="73">
        <v>1</v>
      </c>
      <c r="D277" s="74">
        <v>45776</v>
      </c>
      <c r="E277" s="74">
        <v>45769</v>
      </c>
      <c r="F277" s="74">
        <v>45787</v>
      </c>
      <c r="G277" s="73" t="s">
        <v>49</v>
      </c>
      <c r="H277" s="73">
        <v>18</v>
      </c>
      <c r="I277" s="73" t="s">
        <v>177</v>
      </c>
      <c r="J277" s="73">
        <v>12738.93</v>
      </c>
      <c r="K277" s="73" t="s">
        <v>151</v>
      </c>
      <c r="L277" s="73">
        <v>12738.93</v>
      </c>
      <c r="M277" s="73">
        <v>14777.158799999999</v>
      </c>
      <c r="N277" s="73">
        <v>1327.97</v>
      </c>
      <c r="O277" s="73">
        <v>1327.97</v>
      </c>
      <c r="P277" s="73">
        <v>1540.4451999999999</v>
      </c>
      <c r="Q277" s="75">
        <v>0.10424501900866086</v>
      </c>
      <c r="R277" s="73">
        <v>4</v>
      </c>
      <c r="S277" s="73">
        <v>2025</v>
      </c>
      <c r="T277" s="73">
        <v>4</v>
      </c>
      <c r="U277" s="73">
        <v>2025</v>
      </c>
      <c r="V277" s="74">
        <v>45832</v>
      </c>
      <c r="W277" s="73" t="s">
        <v>152</v>
      </c>
      <c r="X277" s="73">
        <v>2025</v>
      </c>
      <c r="Y277" t="str">
        <f t="shared" si="24"/>
        <v>México</v>
      </c>
      <c r="Z277" t="str">
        <f t="shared" si="25"/>
        <v>Retail</v>
      </c>
      <c r="AA277" s="1">
        <f t="shared" si="26"/>
        <v>0</v>
      </c>
      <c r="AB277">
        <f t="shared" si="28"/>
        <v>1327.97</v>
      </c>
      <c r="AC277">
        <f t="shared" si="29"/>
        <v>1540.4451999999999</v>
      </c>
      <c r="AD277" s="18">
        <f t="shared" si="27"/>
        <v>45552</v>
      </c>
    </row>
    <row r="278" spans="1:30">
      <c r="A278" s="73" t="s">
        <v>176</v>
      </c>
      <c r="B278" s="73">
        <v>293</v>
      </c>
      <c r="C278" s="73">
        <v>1</v>
      </c>
      <c r="D278" s="74">
        <v>45776</v>
      </c>
      <c r="E278" s="74">
        <v>45852</v>
      </c>
      <c r="F278" s="74">
        <v>45877</v>
      </c>
      <c r="G278" s="73" t="s">
        <v>49</v>
      </c>
      <c r="H278" s="73">
        <v>18</v>
      </c>
      <c r="I278" s="73"/>
      <c r="J278" s="73">
        <v>1365.96</v>
      </c>
      <c r="K278" s="73" t="s">
        <v>131</v>
      </c>
      <c r="L278" s="73">
        <v>1174.7256</v>
      </c>
      <c r="M278" s="73">
        <v>1365.96</v>
      </c>
      <c r="N278" s="73">
        <v>44.56</v>
      </c>
      <c r="O278" s="73">
        <v>38.321600000000004</v>
      </c>
      <c r="P278" s="73">
        <v>44.56</v>
      </c>
      <c r="Q278" s="75">
        <v>3.2621745878356617E-2</v>
      </c>
      <c r="R278" s="73">
        <v>4</v>
      </c>
      <c r="S278" s="73">
        <v>2025</v>
      </c>
      <c r="T278" s="73">
        <v>7</v>
      </c>
      <c r="U278" s="73">
        <v>2025</v>
      </c>
      <c r="V278" s="74">
        <v>45922</v>
      </c>
      <c r="W278" s="73" t="s">
        <v>153</v>
      </c>
      <c r="X278" s="73">
        <v>2025</v>
      </c>
      <c r="Y278" t="str">
        <f t="shared" si="24"/>
        <v>México</v>
      </c>
      <c r="Z278" t="str">
        <f t="shared" si="25"/>
        <v>Retail</v>
      </c>
      <c r="AA278" s="1">
        <f t="shared" si="26"/>
        <v>0</v>
      </c>
      <c r="AB278">
        <f t="shared" si="28"/>
        <v>38.321600000000004</v>
      </c>
      <c r="AC278">
        <f t="shared" si="29"/>
        <v>44.453056000000004</v>
      </c>
      <c r="AD278" s="18">
        <f t="shared" si="27"/>
        <v>45552</v>
      </c>
    </row>
    <row r="279" spans="1:30">
      <c r="A279" s="73" t="s">
        <v>176</v>
      </c>
      <c r="B279" s="73">
        <v>294</v>
      </c>
      <c r="C279" s="73">
        <v>1</v>
      </c>
      <c r="D279" s="74">
        <v>45776</v>
      </c>
      <c r="E279" s="74">
        <v>45826</v>
      </c>
      <c r="F279" s="74">
        <v>45826</v>
      </c>
      <c r="G279" s="73" t="s">
        <v>54</v>
      </c>
      <c r="H279" s="73">
        <v>18</v>
      </c>
      <c r="I279" s="73" t="s">
        <v>149</v>
      </c>
      <c r="J279" s="73">
        <v>1345.52</v>
      </c>
      <c r="K279" s="73" t="s">
        <v>151</v>
      </c>
      <c r="L279" s="73">
        <v>1345.52</v>
      </c>
      <c r="M279" s="73">
        <v>1560.8031999999998</v>
      </c>
      <c r="N279" s="73">
        <v>265.52</v>
      </c>
      <c r="O279" s="73">
        <v>265.52</v>
      </c>
      <c r="P279" s="73">
        <v>308.00319999999994</v>
      </c>
      <c r="Q279" s="75">
        <v>0.19733634579939352</v>
      </c>
      <c r="R279" s="73">
        <v>4</v>
      </c>
      <c r="S279" s="73">
        <v>2025</v>
      </c>
      <c r="T279" s="73">
        <v>6</v>
      </c>
      <c r="U279" s="73">
        <v>2025</v>
      </c>
      <c r="V279" s="74">
        <v>45871</v>
      </c>
      <c r="W279" s="73" t="s">
        <v>160</v>
      </c>
      <c r="X279" s="73">
        <v>2025</v>
      </c>
      <c r="Y279" t="str">
        <f t="shared" si="24"/>
        <v>México</v>
      </c>
      <c r="Z279" t="str">
        <f t="shared" si="25"/>
        <v>Retail</v>
      </c>
      <c r="AA279" s="1">
        <f t="shared" si="26"/>
        <v>0.05</v>
      </c>
      <c r="AB279">
        <f t="shared" si="28"/>
        <v>252.24399999999997</v>
      </c>
      <c r="AC279">
        <f t="shared" si="29"/>
        <v>292.60303999999996</v>
      </c>
      <c r="AD279" s="18">
        <f t="shared" si="27"/>
        <v>45595</v>
      </c>
    </row>
    <row r="280" spans="1:30">
      <c r="A280" s="73" t="s">
        <v>176</v>
      </c>
      <c r="B280" s="73">
        <v>295</v>
      </c>
      <c r="C280" s="73">
        <v>0</v>
      </c>
      <c r="D280" s="74">
        <v>45776</v>
      </c>
      <c r="E280" s="74">
        <v>45854</v>
      </c>
      <c r="F280" s="74">
        <v>45898</v>
      </c>
      <c r="G280" s="73" t="s">
        <v>40</v>
      </c>
      <c r="H280" s="73">
        <v>18</v>
      </c>
      <c r="I280" s="73"/>
      <c r="J280" s="73">
        <v>180980.6</v>
      </c>
      <c r="K280" s="73" t="s">
        <v>131</v>
      </c>
      <c r="L280" s="73">
        <v>155643.31599999999</v>
      </c>
      <c r="M280" s="73">
        <v>180980.6</v>
      </c>
      <c r="N280" s="73">
        <v>17472.91</v>
      </c>
      <c r="O280" s="73">
        <v>15026.702600000001</v>
      </c>
      <c r="P280" s="73">
        <v>17472.91</v>
      </c>
      <c r="Q280" s="75">
        <v>9.6545762363479851E-2</v>
      </c>
      <c r="R280" s="73">
        <v>4</v>
      </c>
      <c r="S280" s="73">
        <v>2025</v>
      </c>
      <c r="T280" s="73">
        <v>7</v>
      </c>
      <c r="U280" s="73">
        <v>2025</v>
      </c>
      <c r="V280" s="74">
        <v>45943</v>
      </c>
      <c r="W280" s="73" t="s">
        <v>161</v>
      </c>
      <c r="X280" s="73">
        <v>2025</v>
      </c>
      <c r="Y280" t="str">
        <f t="shared" si="24"/>
        <v>México</v>
      </c>
      <c r="Z280" t="str">
        <f t="shared" si="25"/>
        <v>IC</v>
      </c>
      <c r="AA280" s="1">
        <f t="shared" si="26"/>
        <v>0.5</v>
      </c>
      <c r="AB280">
        <f t="shared" si="28"/>
        <v>7513.3513000000003</v>
      </c>
      <c r="AC280">
        <f t="shared" si="29"/>
        <v>8715.4875080000002</v>
      </c>
      <c r="AD280" s="18">
        <f t="shared" si="27"/>
        <v>45705</v>
      </c>
    </row>
    <row r="281" spans="1:30">
      <c r="A281" s="73" t="s">
        <v>176</v>
      </c>
      <c r="B281" s="73">
        <v>296</v>
      </c>
      <c r="C281" s="73">
        <v>0</v>
      </c>
      <c r="D281" s="74">
        <v>45776</v>
      </c>
      <c r="E281" s="74">
        <v>45958</v>
      </c>
      <c r="F281" s="74">
        <v>45975</v>
      </c>
      <c r="G281" s="73" t="s">
        <v>40</v>
      </c>
      <c r="H281" s="73">
        <v>18</v>
      </c>
      <c r="I281" s="73"/>
      <c r="J281" s="73">
        <v>8614.02</v>
      </c>
      <c r="K281" s="73" t="s">
        <v>131</v>
      </c>
      <c r="L281" s="73">
        <v>7408.0572000000002</v>
      </c>
      <c r="M281" s="73">
        <v>8614.02</v>
      </c>
      <c r="N281" s="73">
        <v>1533.8</v>
      </c>
      <c r="O281" s="73">
        <v>1319.068</v>
      </c>
      <c r="P281" s="73">
        <v>1533.8</v>
      </c>
      <c r="Q281" s="75">
        <v>0.17805856034696924</v>
      </c>
      <c r="R281" s="73">
        <v>4</v>
      </c>
      <c r="S281" s="73">
        <v>2025</v>
      </c>
      <c r="T281" s="73">
        <v>10</v>
      </c>
      <c r="U281" s="73">
        <v>2025</v>
      </c>
      <c r="V281" s="74">
        <v>46020</v>
      </c>
      <c r="W281" s="73" t="s">
        <v>132</v>
      </c>
      <c r="X281" s="73">
        <v>2025</v>
      </c>
      <c r="Y281" t="str">
        <f t="shared" si="24"/>
        <v>México</v>
      </c>
      <c r="Z281" t="str">
        <f t="shared" si="25"/>
        <v>IC</v>
      </c>
      <c r="AA281" s="1">
        <f t="shared" si="26"/>
        <v>0.5</v>
      </c>
      <c r="AB281">
        <f t="shared" si="28"/>
        <v>659.53399999999999</v>
      </c>
      <c r="AC281">
        <f t="shared" si="29"/>
        <v>765.05943999999988</v>
      </c>
      <c r="AD281" s="18">
        <f t="shared" si="27"/>
        <v>45705</v>
      </c>
    </row>
    <row r="282" spans="1:30">
      <c r="A282" s="73" t="s">
        <v>176</v>
      </c>
      <c r="B282" s="73">
        <v>297</v>
      </c>
      <c r="C282" s="73">
        <v>1</v>
      </c>
      <c r="D282" s="74">
        <v>45777</v>
      </c>
      <c r="E282" s="74">
        <v>45779</v>
      </c>
      <c r="F282" s="74">
        <v>45782</v>
      </c>
      <c r="G282" s="73" t="s">
        <v>35</v>
      </c>
      <c r="H282" s="73">
        <v>18</v>
      </c>
      <c r="I282" s="73"/>
      <c r="J282" s="73">
        <v>3967.34</v>
      </c>
      <c r="K282" s="73" t="s">
        <v>131</v>
      </c>
      <c r="L282" s="73">
        <v>3411.9124000000002</v>
      </c>
      <c r="M282" s="73">
        <v>3967.34</v>
      </c>
      <c r="N282" s="73">
        <v>192.45</v>
      </c>
      <c r="O282" s="73">
        <v>165.50699999999998</v>
      </c>
      <c r="P282" s="73">
        <v>192.45</v>
      </c>
      <c r="Q282" s="75">
        <v>4.8508572494416903E-2</v>
      </c>
      <c r="R282" s="73">
        <v>4</v>
      </c>
      <c r="S282" s="73">
        <v>2025</v>
      </c>
      <c r="T282" s="73">
        <v>5</v>
      </c>
      <c r="U282" s="73">
        <v>2025</v>
      </c>
      <c r="V282" s="74">
        <v>45827</v>
      </c>
      <c r="W282" s="73" t="s">
        <v>152</v>
      </c>
      <c r="X282" s="73">
        <v>2025</v>
      </c>
      <c r="Y282" t="str">
        <f t="shared" si="24"/>
        <v>México</v>
      </c>
      <c r="Z282" t="str">
        <f t="shared" si="25"/>
        <v>IC</v>
      </c>
      <c r="AA282" s="1">
        <f t="shared" si="26"/>
        <v>0.5</v>
      </c>
      <c r="AB282">
        <f t="shared" si="28"/>
        <v>82.753499999999988</v>
      </c>
      <c r="AC282">
        <f t="shared" si="29"/>
        <v>95.994059999999976</v>
      </c>
      <c r="AD282" s="18">
        <f t="shared" si="27"/>
        <v>45665</v>
      </c>
    </row>
    <row r="283" spans="1:30">
      <c r="A283" s="73" t="s">
        <v>176</v>
      </c>
      <c r="B283" s="73">
        <v>298</v>
      </c>
      <c r="C283" s="73">
        <v>1</v>
      </c>
      <c r="D283" s="74">
        <v>45777</v>
      </c>
      <c r="E283" s="74">
        <v>45791</v>
      </c>
      <c r="F283" s="74">
        <v>45795</v>
      </c>
      <c r="G283" s="73" t="s">
        <v>46</v>
      </c>
      <c r="H283" s="73">
        <v>18</v>
      </c>
      <c r="I283" s="73"/>
      <c r="J283" s="73">
        <v>8244</v>
      </c>
      <c r="K283" s="73" t="s">
        <v>131</v>
      </c>
      <c r="L283" s="73">
        <v>7089.84</v>
      </c>
      <c r="M283" s="73">
        <v>8244</v>
      </c>
      <c r="N283" s="73">
        <v>600</v>
      </c>
      <c r="O283" s="73">
        <v>516</v>
      </c>
      <c r="P283" s="73">
        <v>600</v>
      </c>
      <c r="Q283" s="75">
        <v>7.2780203784570591E-2</v>
      </c>
      <c r="R283" s="73">
        <v>4</v>
      </c>
      <c r="S283" s="73">
        <v>2025</v>
      </c>
      <c r="T283" s="73">
        <v>5</v>
      </c>
      <c r="U283" s="73">
        <v>2025</v>
      </c>
      <c r="V283" s="74">
        <v>45840</v>
      </c>
      <c r="W283" s="73" t="s">
        <v>154</v>
      </c>
      <c r="X283" s="73">
        <v>2025</v>
      </c>
      <c r="Y283" t="str">
        <f t="shared" si="24"/>
        <v>México</v>
      </c>
      <c r="Z283" t="str">
        <f t="shared" si="25"/>
        <v>IC</v>
      </c>
      <c r="AA283" s="1">
        <f t="shared" si="26"/>
        <v>0.5</v>
      </c>
      <c r="AB283">
        <f t="shared" si="28"/>
        <v>258</v>
      </c>
      <c r="AC283">
        <f t="shared" si="29"/>
        <v>299.27999999999997</v>
      </c>
      <c r="AD283" s="18">
        <f t="shared" si="27"/>
        <v>45695</v>
      </c>
    </row>
    <row r="284" spans="1:30">
      <c r="A284" s="73" t="s">
        <v>176</v>
      </c>
      <c r="B284" s="73">
        <v>299</v>
      </c>
      <c r="C284" s="73">
        <v>1</v>
      </c>
      <c r="D284" s="74">
        <v>45778</v>
      </c>
      <c r="E284" s="74">
        <v>45841</v>
      </c>
      <c r="F284" s="74">
        <v>45846</v>
      </c>
      <c r="G284" s="73" t="s">
        <v>39</v>
      </c>
      <c r="H284" s="73">
        <v>18</v>
      </c>
      <c r="I284" s="73"/>
      <c r="J284" s="73">
        <v>8185</v>
      </c>
      <c r="K284" s="73" t="s">
        <v>151</v>
      </c>
      <c r="L284" s="73">
        <v>8185</v>
      </c>
      <c r="M284" s="73">
        <v>9494.5999999999985</v>
      </c>
      <c r="N284" s="73">
        <v>584.38</v>
      </c>
      <c r="O284" s="73">
        <v>584.38</v>
      </c>
      <c r="P284" s="73">
        <v>677.88079999999991</v>
      </c>
      <c r="Q284" s="75">
        <v>7.1396456933414787E-2</v>
      </c>
      <c r="R284" s="73">
        <v>5</v>
      </c>
      <c r="S284" s="73">
        <v>2025</v>
      </c>
      <c r="T284" s="73">
        <v>7</v>
      </c>
      <c r="U284" s="73">
        <v>2025</v>
      </c>
      <c r="V284" s="74">
        <v>45891</v>
      </c>
      <c r="W284" s="73" t="s">
        <v>160</v>
      </c>
      <c r="X284" s="73">
        <v>2025</v>
      </c>
      <c r="Y284" t="str">
        <f t="shared" si="24"/>
        <v>México</v>
      </c>
      <c r="Z284" t="str">
        <f t="shared" si="25"/>
        <v>IC</v>
      </c>
      <c r="AA284" s="1">
        <f t="shared" si="26"/>
        <v>0.5</v>
      </c>
      <c r="AB284">
        <f t="shared" si="28"/>
        <v>292.19</v>
      </c>
      <c r="AC284">
        <f t="shared" si="29"/>
        <v>338.94039999999995</v>
      </c>
      <c r="AD284" s="18">
        <f t="shared" si="27"/>
        <v>45677</v>
      </c>
    </row>
    <row r="285" spans="1:30">
      <c r="A285" s="73" t="s">
        <v>176</v>
      </c>
      <c r="B285" s="73">
        <v>300</v>
      </c>
      <c r="C285" s="73">
        <v>1</v>
      </c>
      <c r="D285" s="74">
        <v>45779</v>
      </c>
      <c r="E285" s="74">
        <v>45747</v>
      </c>
      <c r="F285" s="74">
        <v>45757</v>
      </c>
      <c r="G285" s="73" t="s">
        <v>49</v>
      </c>
      <c r="H285" s="73">
        <v>18</v>
      </c>
      <c r="I285" s="73" t="s">
        <v>182</v>
      </c>
      <c r="J285" s="73">
        <v>48161.65</v>
      </c>
      <c r="K285" s="73" t="s">
        <v>131</v>
      </c>
      <c r="L285" s="73">
        <v>41419.019</v>
      </c>
      <c r="M285" s="73">
        <v>48161.65</v>
      </c>
      <c r="N285" s="73">
        <v>7107.43</v>
      </c>
      <c r="O285" s="73">
        <v>6112.3897999999999</v>
      </c>
      <c r="P285" s="73">
        <v>7107.43</v>
      </c>
      <c r="Q285" s="75">
        <v>0.14757447055904438</v>
      </c>
      <c r="R285" s="73">
        <v>5</v>
      </c>
      <c r="S285" s="73">
        <v>2025</v>
      </c>
      <c r="T285" s="73">
        <v>3</v>
      </c>
      <c r="U285" s="73">
        <v>2025</v>
      </c>
      <c r="V285" s="74">
        <v>45802</v>
      </c>
      <c r="W285" s="73" t="s">
        <v>172</v>
      </c>
      <c r="X285" s="73">
        <v>2025</v>
      </c>
      <c r="Y285" t="str">
        <f t="shared" si="24"/>
        <v>México</v>
      </c>
      <c r="Z285" t="str">
        <f t="shared" si="25"/>
        <v>Retail</v>
      </c>
      <c r="AA285" s="1">
        <f t="shared" si="26"/>
        <v>0</v>
      </c>
      <c r="AB285">
        <f t="shared" si="28"/>
        <v>6112.3897999999999</v>
      </c>
      <c r="AC285">
        <f t="shared" si="29"/>
        <v>7090.3721679999999</v>
      </c>
      <c r="AD285" s="18">
        <f t="shared" si="27"/>
        <v>45552</v>
      </c>
    </row>
    <row r="286" spans="1:30">
      <c r="A286" s="73" t="s">
        <v>176</v>
      </c>
      <c r="B286" s="73">
        <v>301</v>
      </c>
      <c r="C286" s="73">
        <v>1</v>
      </c>
      <c r="D286" s="74">
        <v>45779</v>
      </c>
      <c r="E286" s="74">
        <v>45780</v>
      </c>
      <c r="F286" s="74">
        <v>45784</v>
      </c>
      <c r="G286" s="73" t="s">
        <v>49</v>
      </c>
      <c r="H286" s="73">
        <v>18</v>
      </c>
      <c r="I286" s="73" t="s">
        <v>177</v>
      </c>
      <c r="J286" s="73">
        <v>2408.6799999999998</v>
      </c>
      <c r="K286" s="73" t="s">
        <v>131</v>
      </c>
      <c r="L286" s="73">
        <v>2071.4647999999997</v>
      </c>
      <c r="M286" s="73">
        <v>2408.6799999999998</v>
      </c>
      <c r="N286" s="73">
        <v>268.68</v>
      </c>
      <c r="O286" s="73">
        <v>231.06479999999999</v>
      </c>
      <c r="P286" s="73">
        <v>268.68</v>
      </c>
      <c r="Q286" s="75">
        <v>0.11154657322682965</v>
      </c>
      <c r="R286" s="73">
        <v>5</v>
      </c>
      <c r="S286" s="73">
        <v>2025</v>
      </c>
      <c r="T286" s="73">
        <v>5</v>
      </c>
      <c r="U286" s="73">
        <v>2025</v>
      </c>
      <c r="V286" s="74">
        <v>45829</v>
      </c>
      <c r="W286" s="73" t="s">
        <v>152</v>
      </c>
      <c r="X286" s="73">
        <v>2025</v>
      </c>
      <c r="Y286" t="str">
        <f t="shared" si="24"/>
        <v>México</v>
      </c>
      <c r="Z286" t="str">
        <f t="shared" si="25"/>
        <v>Retail</v>
      </c>
      <c r="AA286" s="1">
        <f t="shared" si="26"/>
        <v>0</v>
      </c>
      <c r="AB286">
        <f t="shared" si="28"/>
        <v>231.06479999999999</v>
      </c>
      <c r="AC286">
        <f t="shared" si="29"/>
        <v>268.035168</v>
      </c>
      <c r="AD286" s="18">
        <f t="shared" si="27"/>
        <v>45552</v>
      </c>
    </row>
    <row r="287" spans="1:30">
      <c r="A287" s="73" t="s">
        <v>176</v>
      </c>
      <c r="B287" s="73">
        <v>302</v>
      </c>
      <c r="C287" s="73">
        <v>1</v>
      </c>
      <c r="D287" s="74">
        <v>45779</v>
      </c>
      <c r="E287" s="74">
        <v>45661</v>
      </c>
      <c r="F287" s="74">
        <v>45899</v>
      </c>
      <c r="G287" s="73" t="s">
        <v>45</v>
      </c>
      <c r="H287" s="73">
        <v>18</v>
      </c>
      <c r="I287" s="73"/>
      <c r="J287" s="73">
        <v>201580.06</v>
      </c>
      <c r="K287" s="73" t="s">
        <v>131</v>
      </c>
      <c r="L287" s="73">
        <v>173358.85159999999</v>
      </c>
      <c r="M287" s="73">
        <v>201580.06</v>
      </c>
      <c r="N287" s="73">
        <v>13334.45</v>
      </c>
      <c r="O287" s="73">
        <v>11467.627</v>
      </c>
      <c r="P287" s="73">
        <v>13334.45</v>
      </c>
      <c r="Q287" s="75">
        <v>6.6149647936407999E-2</v>
      </c>
      <c r="R287" s="73">
        <v>5</v>
      </c>
      <c r="S287" s="73">
        <v>2025</v>
      </c>
      <c r="T287" s="73">
        <v>1</v>
      </c>
      <c r="U287" s="73">
        <v>2025</v>
      </c>
      <c r="V287" s="74">
        <v>45944</v>
      </c>
      <c r="W287" s="73" t="s">
        <v>161</v>
      </c>
      <c r="X287" s="73">
        <v>2025</v>
      </c>
      <c r="Y287" t="str">
        <f t="shared" si="24"/>
        <v>México</v>
      </c>
      <c r="Z287" t="str">
        <f t="shared" si="25"/>
        <v>IC</v>
      </c>
      <c r="AA287" s="1">
        <f t="shared" si="26"/>
        <v>0.75</v>
      </c>
      <c r="AB287">
        <f t="shared" si="28"/>
        <v>2866.9067500000001</v>
      </c>
      <c r="AC287">
        <f t="shared" si="29"/>
        <v>3325.6118299999998</v>
      </c>
      <c r="AD287" s="18">
        <f t="shared" si="27"/>
        <v>45536</v>
      </c>
    </row>
    <row r="288" spans="1:30">
      <c r="A288" s="73" t="s">
        <v>176</v>
      </c>
      <c r="B288" s="73">
        <v>303</v>
      </c>
      <c r="C288" s="73">
        <v>1</v>
      </c>
      <c r="D288" s="74">
        <v>45779</v>
      </c>
      <c r="E288" s="74">
        <v>46011</v>
      </c>
      <c r="F288" s="74">
        <v>46018</v>
      </c>
      <c r="G288" s="73" t="s">
        <v>45</v>
      </c>
      <c r="H288" s="73">
        <v>18</v>
      </c>
      <c r="I288" s="73"/>
      <c r="J288" s="73">
        <v>22454.27</v>
      </c>
      <c r="K288" s="73" t="s">
        <v>131</v>
      </c>
      <c r="L288" s="73">
        <v>19310.672200000001</v>
      </c>
      <c r="M288" s="73">
        <v>22454.27</v>
      </c>
      <c r="N288" s="73">
        <v>5729.39</v>
      </c>
      <c r="O288" s="73">
        <v>4927.2754000000004</v>
      </c>
      <c r="P288" s="73">
        <v>5729.39</v>
      </c>
      <c r="Q288" s="75">
        <v>0.25515815032062944</v>
      </c>
      <c r="R288" s="73">
        <v>5</v>
      </c>
      <c r="S288" s="73">
        <v>2025</v>
      </c>
      <c r="T288" s="73">
        <v>12</v>
      </c>
      <c r="U288" s="73">
        <v>2025</v>
      </c>
      <c r="V288" s="74">
        <v>46063</v>
      </c>
      <c r="W288" s="73" t="s">
        <v>164</v>
      </c>
      <c r="X288" s="73">
        <v>2026</v>
      </c>
      <c r="Y288" t="str">
        <f t="shared" si="24"/>
        <v>México</v>
      </c>
      <c r="Z288" t="str">
        <f t="shared" si="25"/>
        <v>IC</v>
      </c>
      <c r="AA288" s="1">
        <f t="shared" si="26"/>
        <v>0.75</v>
      </c>
      <c r="AB288">
        <f t="shared" si="28"/>
        <v>1231.8188500000001</v>
      </c>
      <c r="AC288">
        <f t="shared" si="29"/>
        <v>1428.909866</v>
      </c>
      <c r="AD288" s="18">
        <f t="shared" si="27"/>
        <v>45536</v>
      </c>
    </row>
    <row r="289" spans="1:30">
      <c r="A289" s="73" t="s">
        <v>176</v>
      </c>
      <c r="B289" s="73">
        <v>304</v>
      </c>
      <c r="C289" s="73">
        <v>1</v>
      </c>
      <c r="D289" s="74">
        <v>45780</v>
      </c>
      <c r="E289" s="74">
        <v>45875</v>
      </c>
      <c r="F289" s="74">
        <v>45882</v>
      </c>
      <c r="G289" s="73" t="s">
        <v>36</v>
      </c>
      <c r="H289" s="73">
        <v>18</v>
      </c>
      <c r="I289" s="73" t="s">
        <v>188</v>
      </c>
      <c r="J289" s="73">
        <v>24162</v>
      </c>
      <c r="K289" s="73" t="s">
        <v>151</v>
      </c>
      <c r="L289" s="73">
        <v>24162</v>
      </c>
      <c r="M289" s="73">
        <v>28027.919999999998</v>
      </c>
      <c r="N289" s="73">
        <v>1134.67</v>
      </c>
      <c r="O289" s="73">
        <v>1134.67</v>
      </c>
      <c r="P289" s="73">
        <v>1316.2172</v>
      </c>
      <c r="Q289" s="75">
        <v>4.6960930386557409E-2</v>
      </c>
      <c r="R289" s="73">
        <v>5</v>
      </c>
      <c r="S289" s="73">
        <v>2025</v>
      </c>
      <c r="T289" s="73">
        <v>8</v>
      </c>
      <c r="U289" s="73">
        <v>2025</v>
      </c>
      <c r="V289" s="74">
        <v>45927</v>
      </c>
      <c r="W289" s="73" t="s">
        <v>153</v>
      </c>
      <c r="X289" s="73">
        <v>2025</v>
      </c>
      <c r="Y289" t="str">
        <f t="shared" si="24"/>
        <v>México</v>
      </c>
      <c r="Z289" t="str">
        <f t="shared" si="25"/>
        <v>IC</v>
      </c>
      <c r="AA289" s="1">
        <f t="shared" si="26"/>
        <v>0.5</v>
      </c>
      <c r="AB289">
        <f t="shared" si="28"/>
        <v>567.33500000000004</v>
      </c>
      <c r="AC289">
        <f t="shared" si="29"/>
        <v>658.10860000000002</v>
      </c>
      <c r="AD289" s="18">
        <f t="shared" si="27"/>
        <v>45639</v>
      </c>
    </row>
    <row r="290" spans="1:30">
      <c r="A290" s="73" t="s">
        <v>176</v>
      </c>
      <c r="B290" s="73">
        <v>305</v>
      </c>
      <c r="C290" s="73">
        <v>1</v>
      </c>
      <c r="D290" s="74">
        <v>45782</v>
      </c>
      <c r="E290" s="74">
        <v>45792</v>
      </c>
      <c r="F290" s="74">
        <v>45795</v>
      </c>
      <c r="G290" s="73" t="s">
        <v>49</v>
      </c>
      <c r="H290" s="73">
        <v>19</v>
      </c>
      <c r="I290" s="73" t="s">
        <v>182</v>
      </c>
      <c r="J290" s="73">
        <v>16692.39</v>
      </c>
      <c r="K290" s="73" t="s">
        <v>131</v>
      </c>
      <c r="L290" s="73">
        <v>14355.455399999999</v>
      </c>
      <c r="M290" s="73">
        <v>16692.39</v>
      </c>
      <c r="N290" s="73">
        <v>253.7</v>
      </c>
      <c r="O290" s="73">
        <v>218.18199999999999</v>
      </c>
      <c r="P290" s="73">
        <v>253.7</v>
      </c>
      <c r="Q290" s="75">
        <v>1.519854256939839E-2</v>
      </c>
      <c r="R290" s="73">
        <v>5</v>
      </c>
      <c r="S290" s="73">
        <v>2025</v>
      </c>
      <c r="T290" s="73">
        <v>5</v>
      </c>
      <c r="U290" s="73">
        <v>2025</v>
      </c>
      <c r="V290" s="74">
        <v>45840</v>
      </c>
      <c r="W290" s="73" t="s">
        <v>154</v>
      </c>
      <c r="X290" s="73">
        <v>2025</v>
      </c>
      <c r="Y290" t="str">
        <f t="shared" si="24"/>
        <v>México</v>
      </c>
      <c r="Z290" t="str">
        <f t="shared" si="25"/>
        <v>Retail</v>
      </c>
      <c r="AA290" s="1">
        <f t="shared" si="26"/>
        <v>0</v>
      </c>
      <c r="AB290">
        <f t="shared" si="28"/>
        <v>218.18199999999999</v>
      </c>
      <c r="AC290">
        <f t="shared" si="29"/>
        <v>253.09111999999996</v>
      </c>
      <c r="AD290" s="18">
        <f t="shared" si="27"/>
        <v>45552</v>
      </c>
    </row>
    <row r="291" spans="1:30">
      <c r="A291" s="73" t="s">
        <v>176</v>
      </c>
      <c r="B291" s="73">
        <v>306</v>
      </c>
      <c r="C291" s="73">
        <v>1</v>
      </c>
      <c r="D291" s="74">
        <v>45782</v>
      </c>
      <c r="E291" s="74">
        <v>45860</v>
      </c>
      <c r="F291" s="74">
        <v>45872</v>
      </c>
      <c r="G291" s="73" t="s">
        <v>49</v>
      </c>
      <c r="H291" s="73">
        <v>19</v>
      </c>
      <c r="I291" s="73" t="s">
        <v>189</v>
      </c>
      <c r="J291" s="73">
        <v>31962.5</v>
      </c>
      <c r="K291" s="73" t="s">
        <v>131</v>
      </c>
      <c r="L291" s="73">
        <v>27487.75</v>
      </c>
      <c r="M291" s="73">
        <v>31962.5</v>
      </c>
      <c r="N291" s="73">
        <v>3883.16</v>
      </c>
      <c r="O291" s="73">
        <v>3339.5175999999997</v>
      </c>
      <c r="P291" s="73">
        <v>3883.16</v>
      </c>
      <c r="Q291" s="75">
        <v>0.12149112240907312</v>
      </c>
      <c r="R291" s="73">
        <v>5</v>
      </c>
      <c r="S291" s="73">
        <v>2025</v>
      </c>
      <c r="T291" s="73">
        <v>7</v>
      </c>
      <c r="U291" s="73">
        <v>2025</v>
      </c>
      <c r="V291" s="74">
        <v>45917</v>
      </c>
      <c r="W291" s="73" t="s">
        <v>153</v>
      </c>
      <c r="X291" s="73">
        <v>2025</v>
      </c>
      <c r="Y291" t="str">
        <f t="shared" si="24"/>
        <v>México</v>
      </c>
      <c r="Z291" t="str">
        <f t="shared" si="25"/>
        <v>Retail</v>
      </c>
      <c r="AA291" s="1">
        <f t="shared" si="26"/>
        <v>0</v>
      </c>
      <c r="AB291">
        <f t="shared" si="28"/>
        <v>3339.5175999999997</v>
      </c>
      <c r="AC291">
        <f t="shared" si="29"/>
        <v>3873.8404159999995</v>
      </c>
      <c r="AD291" s="18">
        <f t="shared" si="27"/>
        <v>45552</v>
      </c>
    </row>
    <row r="292" spans="1:30">
      <c r="A292" s="73" t="s">
        <v>176</v>
      </c>
      <c r="B292" s="73">
        <v>307</v>
      </c>
      <c r="C292" s="73">
        <v>1</v>
      </c>
      <c r="D292" s="74">
        <v>45782</v>
      </c>
      <c r="E292" s="74">
        <v>45770</v>
      </c>
      <c r="F292" s="74">
        <v>45773</v>
      </c>
      <c r="G292" s="73" t="s">
        <v>49</v>
      </c>
      <c r="H292" s="73">
        <v>19</v>
      </c>
      <c r="I292" s="73" t="s">
        <v>182</v>
      </c>
      <c r="J292" s="73">
        <v>8076</v>
      </c>
      <c r="K292" s="73" t="s">
        <v>131</v>
      </c>
      <c r="L292" s="73">
        <v>6945.36</v>
      </c>
      <c r="M292" s="73">
        <v>8076</v>
      </c>
      <c r="N292" s="73">
        <v>537</v>
      </c>
      <c r="O292" s="73">
        <v>461.82</v>
      </c>
      <c r="P292" s="73">
        <v>537</v>
      </c>
      <c r="Q292" s="75">
        <v>6.6493313521545319E-2</v>
      </c>
      <c r="R292" s="73">
        <v>5</v>
      </c>
      <c r="S292" s="73">
        <v>2025</v>
      </c>
      <c r="T292" s="73">
        <v>4</v>
      </c>
      <c r="U292" s="73">
        <v>2025</v>
      </c>
      <c r="V292" s="74">
        <v>45818</v>
      </c>
      <c r="W292" s="73" t="s">
        <v>152</v>
      </c>
      <c r="X292" s="73">
        <v>2025</v>
      </c>
      <c r="Y292" t="str">
        <f t="shared" si="24"/>
        <v>México</v>
      </c>
      <c r="Z292" t="str">
        <f t="shared" si="25"/>
        <v>Retail</v>
      </c>
      <c r="AA292" s="1">
        <f t="shared" si="26"/>
        <v>0</v>
      </c>
      <c r="AB292">
        <f t="shared" si="28"/>
        <v>461.82</v>
      </c>
      <c r="AC292">
        <f t="shared" si="29"/>
        <v>535.71119999999996</v>
      </c>
      <c r="AD292" s="18">
        <f t="shared" si="27"/>
        <v>45552</v>
      </c>
    </row>
    <row r="293" spans="1:30">
      <c r="A293" s="73" t="s">
        <v>176</v>
      </c>
      <c r="B293" s="73">
        <v>308</v>
      </c>
      <c r="C293" s="73">
        <v>1</v>
      </c>
      <c r="D293" s="74">
        <v>45782</v>
      </c>
      <c r="E293" s="74">
        <v>45757</v>
      </c>
      <c r="F293" s="74">
        <v>45759</v>
      </c>
      <c r="G293" s="73" t="s">
        <v>49</v>
      </c>
      <c r="H293" s="73">
        <v>19</v>
      </c>
      <c r="I293" s="73" t="s">
        <v>182</v>
      </c>
      <c r="J293" s="73">
        <v>1869.15</v>
      </c>
      <c r="K293" s="73" t="s">
        <v>131</v>
      </c>
      <c r="L293" s="73">
        <v>1607.4690000000001</v>
      </c>
      <c r="M293" s="73">
        <v>1869.15</v>
      </c>
      <c r="N293" s="73">
        <v>121.26</v>
      </c>
      <c r="O293" s="73">
        <v>104.28360000000001</v>
      </c>
      <c r="P293" s="73">
        <v>121.26</v>
      </c>
      <c r="Q293" s="75">
        <v>6.4874408153438728E-2</v>
      </c>
      <c r="R293" s="73">
        <v>5</v>
      </c>
      <c r="S293" s="73">
        <v>2025</v>
      </c>
      <c r="T293" s="73">
        <v>4</v>
      </c>
      <c r="U293" s="73">
        <v>2025</v>
      </c>
      <c r="V293" s="74">
        <v>45804</v>
      </c>
      <c r="W293" s="73" t="s">
        <v>172</v>
      </c>
      <c r="X293" s="73">
        <v>2025</v>
      </c>
      <c r="Y293" t="str">
        <f t="shared" si="24"/>
        <v>México</v>
      </c>
      <c r="Z293" t="str">
        <f t="shared" si="25"/>
        <v>Retail</v>
      </c>
      <c r="AA293" s="1">
        <f t="shared" si="26"/>
        <v>0</v>
      </c>
      <c r="AB293">
        <f t="shared" si="28"/>
        <v>104.28360000000001</v>
      </c>
      <c r="AC293">
        <f t="shared" si="29"/>
        <v>120.968976</v>
      </c>
      <c r="AD293" s="18">
        <f t="shared" si="27"/>
        <v>45552</v>
      </c>
    </row>
    <row r="294" spans="1:30">
      <c r="A294" s="73" t="s">
        <v>176</v>
      </c>
      <c r="B294" s="73">
        <v>309</v>
      </c>
      <c r="C294" s="73">
        <v>1</v>
      </c>
      <c r="D294" s="74">
        <v>45783</v>
      </c>
      <c r="E294" s="74">
        <v>45857</v>
      </c>
      <c r="F294" s="74">
        <v>45884</v>
      </c>
      <c r="G294" s="73" t="s">
        <v>49</v>
      </c>
      <c r="H294" s="73">
        <v>19</v>
      </c>
      <c r="I294" s="73" t="s">
        <v>189</v>
      </c>
      <c r="J294" s="73">
        <v>10493.96</v>
      </c>
      <c r="K294" s="73" t="s">
        <v>131</v>
      </c>
      <c r="L294" s="73">
        <v>9024.8055999999997</v>
      </c>
      <c r="M294" s="73">
        <v>10493.96</v>
      </c>
      <c r="N294" s="73">
        <v>989.34</v>
      </c>
      <c r="O294" s="73">
        <v>850.83240000000001</v>
      </c>
      <c r="P294" s="73">
        <v>989.34</v>
      </c>
      <c r="Q294" s="75">
        <v>9.4277088915909732E-2</v>
      </c>
      <c r="R294" s="73">
        <v>5</v>
      </c>
      <c r="S294" s="73">
        <v>2025</v>
      </c>
      <c r="T294" s="73">
        <v>7</v>
      </c>
      <c r="U294" s="73">
        <v>2025</v>
      </c>
      <c r="V294" s="74">
        <v>45929</v>
      </c>
      <c r="W294" s="73" t="s">
        <v>153</v>
      </c>
      <c r="X294" s="73">
        <v>2025</v>
      </c>
      <c r="Y294" t="str">
        <f t="shared" si="24"/>
        <v>México</v>
      </c>
      <c r="Z294" t="str">
        <f t="shared" si="25"/>
        <v>Retail</v>
      </c>
      <c r="AA294" s="1">
        <f t="shared" si="26"/>
        <v>0</v>
      </c>
      <c r="AB294">
        <f t="shared" si="28"/>
        <v>850.83240000000001</v>
      </c>
      <c r="AC294">
        <f t="shared" si="29"/>
        <v>986.96558399999992</v>
      </c>
      <c r="AD294" s="18">
        <f t="shared" si="27"/>
        <v>45552</v>
      </c>
    </row>
    <row r="295" spans="1:30">
      <c r="A295" s="73" t="s">
        <v>176</v>
      </c>
      <c r="B295" s="73">
        <v>310</v>
      </c>
      <c r="C295" s="73">
        <v>1</v>
      </c>
      <c r="D295" s="74">
        <v>45784</v>
      </c>
      <c r="E295" s="74">
        <v>45820</v>
      </c>
      <c r="F295" s="74">
        <v>45838</v>
      </c>
      <c r="G295" s="73" t="s">
        <v>24</v>
      </c>
      <c r="H295" s="73">
        <v>19</v>
      </c>
      <c r="I295" s="73" t="s">
        <v>149</v>
      </c>
      <c r="J295" s="73">
        <v>1593327.99</v>
      </c>
      <c r="K295" s="73" t="s">
        <v>178</v>
      </c>
      <c r="L295" s="73">
        <v>76479.743520000004</v>
      </c>
      <c r="M295" s="73">
        <v>89226.367440000002</v>
      </c>
      <c r="N295" s="73">
        <v>265427.59000000003</v>
      </c>
      <c r="O295" s="73">
        <v>12740.524320000002</v>
      </c>
      <c r="P295" s="73">
        <v>14863.945040000002</v>
      </c>
      <c r="Q295" s="75">
        <v>0.16658691221510522</v>
      </c>
      <c r="R295" s="73">
        <v>5</v>
      </c>
      <c r="S295" s="73">
        <v>2025</v>
      </c>
      <c r="T295" s="73">
        <v>6</v>
      </c>
      <c r="U295" s="73">
        <v>2025</v>
      </c>
      <c r="V295" s="74">
        <v>45883</v>
      </c>
      <c r="W295" s="73" t="s">
        <v>160</v>
      </c>
      <c r="X295" s="73">
        <v>2025</v>
      </c>
      <c r="Y295" t="str">
        <f t="shared" si="24"/>
        <v>Madrid</v>
      </c>
      <c r="Z295" t="str">
        <f t="shared" si="25"/>
        <v>Retail</v>
      </c>
      <c r="AA295" s="1">
        <f t="shared" si="26"/>
        <v>7.0000000000000007E-2</v>
      </c>
      <c r="AB295">
        <f t="shared" si="28"/>
        <v>11848.687617600002</v>
      </c>
      <c r="AC295">
        <f t="shared" si="29"/>
        <v>13744.477636416002</v>
      </c>
      <c r="AD295" s="18">
        <f t="shared" si="27"/>
        <v>45733</v>
      </c>
    </row>
    <row r="296" spans="1:30">
      <c r="A296" s="73" t="s">
        <v>176</v>
      </c>
      <c r="B296" s="73">
        <v>311</v>
      </c>
      <c r="C296" s="73">
        <v>1</v>
      </c>
      <c r="D296" s="74">
        <v>45784</v>
      </c>
      <c r="E296" s="74">
        <v>45797</v>
      </c>
      <c r="F296" s="74">
        <v>45799</v>
      </c>
      <c r="G296" s="73" t="s">
        <v>45</v>
      </c>
      <c r="H296" s="73">
        <v>19</v>
      </c>
      <c r="I296" s="73"/>
      <c r="J296" s="73">
        <v>2045</v>
      </c>
      <c r="K296" s="73" t="s">
        <v>131</v>
      </c>
      <c r="L296" s="73">
        <v>1758.7</v>
      </c>
      <c r="M296" s="73">
        <v>2045</v>
      </c>
      <c r="N296" s="73">
        <v>97.88</v>
      </c>
      <c r="O296" s="73">
        <v>84.1768</v>
      </c>
      <c r="P296" s="73">
        <v>97.88</v>
      </c>
      <c r="Q296" s="75">
        <v>4.7863080684596576E-2</v>
      </c>
      <c r="R296" s="73">
        <v>5</v>
      </c>
      <c r="S296" s="73">
        <v>2025</v>
      </c>
      <c r="T296" s="73">
        <v>5</v>
      </c>
      <c r="U296" s="73">
        <v>2025</v>
      </c>
      <c r="V296" s="74">
        <v>45844</v>
      </c>
      <c r="W296" s="73" t="s">
        <v>154</v>
      </c>
      <c r="X296" s="73">
        <v>2025</v>
      </c>
      <c r="Y296" t="str">
        <f t="shared" si="24"/>
        <v>México</v>
      </c>
      <c r="Z296" t="str">
        <f t="shared" si="25"/>
        <v>IC</v>
      </c>
      <c r="AA296" s="1">
        <f t="shared" si="26"/>
        <v>0.75</v>
      </c>
      <c r="AB296">
        <f t="shared" si="28"/>
        <v>21.044200000000004</v>
      </c>
      <c r="AC296">
        <f t="shared" si="29"/>
        <v>24.411272000000004</v>
      </c>
      <c r="AD296" s="18">
        <f t="shared" si="27"/>
        <v>45536</v>
      </c>
    </row>
    <row r="297" spans="1:30">
      <c r="A297" s="73" t="s">
        <v>176</v>
      </c>
      <c r="B297" s="73">
        <v>312</v>
      </c>
      <c r="C297" s="73">
        <v>1</v>
      </c>
      <c r="D297" s="74">
        <v>45784</v>
      </c>
      <c r="E297" s="74">
        <v>45682</v>
      </c>
      <c r="F297" s="74">
        <v>45697</v>
      </c>
      <c r="G297" s="73" t="s">
        <v>54</v>
      </c>
      <c r="H297" s="73">
        <v>19</v>
      </c>
      <c r="I297" s="73"/>
      <c r="J297" s="73">
        <v>1196</v>
      </c>
      <c r="K297" s="73" t="s">
        <v>131</v>
      </c>
      <c r="L297" s="73">
        <v>1028.56</v>
      </c>
      <c r="M297" s="73">
        <v>1196</v>
      </c>
      <c r="N297" s="73">
        <v>0</v>
      </c>
      <c r="O297" s="73">
        <v>0</v>
      </c>
      <c r="P297" s="73">
        <v>0</v>
      </c>
      <c r="Q297" s="75">
        <v>0</v>
      </c>
      <c r="R297" s="73">
        <v>5</v>
      </c>
      <c r="S297" s="73">
        <v>2025</v>
      </c>
      <c r="T297" s="73">
        <v>1</v>
      </c>
      <c r="U297" s="73">
        <v>2025</v>
      </c>
      <c r="V297" s="74">
        <v>45742</v>
      </c>
      <c r="W297" s="73" t="s">
        <v>150</v>
      </c>
      <c r="X297" s="73">
        <v>2025</v>
      </c>
      <c r="Y297" t="str">
        <f t="shared" si="24"/>
        <v>México</v>
      </c>
      <c r="Z297" t="str">
        <f t="shared" si="25"/>
        <v>Retail</v>
      </c>
      <c r="AA297" s="1">
        <f t="shared" si="26"/>
        <v>0.05</v>
      </c>
      <c r="AB297">
        <f t="shared" si="28"/>
        <v>0</v>
      </c>
      <c r="AC297">
        <f t="shared" si="29"/>
        <v>0</v>
      </c>
      <c r="AD297" s="18">
        <f t="shared" si="27"/>
        <v>45595</v>
      </c>
    </row>
    <row r="298" spans="1:30">
      <c r="A298" s="73" t="s">
        <v>176</v>
      </c>
      <c r="B298" s="73">
        <v>313</v>
      </c>
      <c r="C298" s="73">
        <v>1</v>
      </c>
      <c r="D298" s="74">
        <v>45784</v>
      </c>
      <c r="E298" s="74">
        <v>45675</v>
      </c>
      <c r="F298" s="74">
        <v>45676</v>
      </c>
      <c r="G298" s="73" t="s">
        <v>54</v>
      </c>
      <c r="H298" s="73">
        <v>19</v>
      </c>
      <c r="I298" s="73" t="s">
        <v>149</v>
      </c>
      <c r="J298" s="73">
        <v>259.64999999999998</v>
      </c>
      <c r="K298" s="73" t="s">
        <v>131</v>
      </c>
      <c r="L298" s="73">
        <v>223.29899999999998</v>
      </c>
      <c r="M298" s="73">
        <v>259.64999999999998</v>
      </c>
      <c r="N298" s="73">
        <v>0</v>
      </c>
      <c r="O298" s="73">
        <v>0</v>
      </c>
      <c r="P298" s="73">
        <v>0</v>
      </c>
      <c r="Q298" s="75">
        <v>0</v>
      </c>
      <c r="R298" s="73">
        <v>5</v>
      </c>
      <c r="S298" s="73">
        <v>2025</v>
      </c>
      <c r="T298" s="73">
        <v>1</v>
      </c>
      <c r="U298" s="73">
        <v>2025</v>
      </c>
      <c r="V298" s="74">
        <v>45721</v>
      </c>
      <c r="W298" s="73" t="s">
        <v>150</v>
      </c>
      <c r="X298" s="73">
        <v>2025</v>
      </c>
      <c r="Y298" t="str">
        <f t="shared" si="24"/>
        <v>México</v>
      </c>
      <c r="Z298" t="str">
        <f t="shared" si="25"/>
        <v>Retail</v>
      </c>
      <c r="AA298" s="1">
        <f t="shared" si="26"/>
        <v>0.05</v>
      </c>
      <c r="AB298">
        <f t="shared" si="28"/>
        <v>0</v>
      </c>
      <c r="AC298">
        <f t="shared" si="29"/>
        <v>0</v>
      </c>
      <c r="AD298" s="18">
        <f t="shared" si="27"/>
        <v>45595</v>
      </c>
    </row>
    <row r="299" spans="1:30">
      <c r="A299" s="73" t="s">
        <v>176</v>
      </c>
      <c r="B299" s="73">
        <v>314</v>
      </c>
      <c r="C299" s="73">
        <v>1</v>
      </c>
      <c r="D299" s="74">
        <v>45784</v>
      </c>
      <c r="E299" s="74">
        <v>45715</v>
      </c>
      <c r="F299" s="74">
        <v>45719</v>
      </c>
      <c r="G299" s="73" t="s">
        <v>54</v>
      </c>
      <c r="H299" s="73">
        <v>19</v>
      </c>
      <c r="I299" s="73" t="s">
        <v>149</v>
      </c>
      <c r="J299" s="73">
        <v>1029.26</v>
      </c>
      <c r="K299" s="73" t="s">
        <v>131</v>
      </c>
      <c r="L299" s="73">
        <v>885.16359999999997</v>
      </c>
      <c r="M299" s="73">
        <v>1029.26</v>
      </c>
      <c r="N299" s="73">
        <v>0</v>
      </c>
      <c r="O299" s="73">
        <v>0</v>
      </c>
      <c r="P299" s="73">
        <v>0</v>
      </c>
      <c r="Q299" s="75">
        <v>0</v>
      </c>
      <c r="R299" s="73">
        <v>5</v>
      </c>
      <c r="S299" s="73">
        <v>2025</v>
      </c>
      <c r="T299" s="73">
        <v>2</v>
      </c>
      <c r="U299" s="73">
        <v>2025</v>
      </c>
      <c r="V299" s="74">
        <v>45764</v>
      </c>
      <c r="W299" s="73" t="s">
        <v>173</v>
      </c>
      <c r="X299" s="73">
        <v>2025</v>
      </c>
      <c r="Y299" t="str">
        <f t="shared" si="24"/>
        <v>México</v>
      </c>
      <c r="Z299" t="str">
        <f t="shared" si="25"/>
        <v>Retail</v>
      </c>
      <c r="AA299" s="1">
        <f t="shared" si="26"/>
        <v>0.05</v>
      </c>
      <c r="AB299">
        <f t="shared" si="28"/>
        <v>0</v>
      </c>
      <c r="AC299">
        <f t="shared" si="29"/>
        <v>0</v>
      </c>
      <c r="AD299" s="18">
        <f t="shared" si="27"/>
        <v>45595</v>
      </c>
    </row>
    <row r="300" spans="1:30">
      <c r="A300" s="73" t="s">
        <v>176</v>
      </c>
      <c r="B300" s="73">
        <v>315</v>
      </c>
      <c r="C300" s="73">
        <v>1</v>
      </c>
      <c r="D300" s="74">
        <v>45784</v>
      </c>
      <c r="E300" s="74">
        <v>45739</v>
      </c>
      <c r="F300" s="74" t="s">
        <v>190</v>
      </c>
      <c r="G300" s="73" t="s">
        <v>54</v>
      </c>
      <c r="H300" s="73">
        <v>19</v>
      </c>
      <c r="I300" s="73" t="s">
        <v>149</v>
      </c>
      <c r="J300" s="73">
        <v>769.8</v>
      </c>
      <c r="K300" s="73" t="s">
        <v>131</v>
      </c>
      <c r="L300" s="73">
        <v>662.02799999999991</v>
      </c>
      <c r="M300" s="73">
        <v>769.8</v>
      </c>
      <c r="N300" s="73">
        <v>0</v>
      </c>
      <c r="O300" s="73">
        <v>0</v>
      </c>
      <c r="P300" s="73">
        <v>0</v>
      </c>
      <c r="Q300" s="75">
        <v>0</v>
      </c>
      <c r="R300" s="73">
        <v>5</v>
      </c>
      <c r="S300" s="73">
        <v>2025</v>
      </c>
      <c r="T300" s="73">
        <v>3</v>
      </c>
      <c r="U300" s="73">
        <v>2025</v>
      </c>
      <c r="V300" s="73" t="e">
        <v>#VALUE!</v>
      </c>
      <c r="W300" s="73" t="e">
        <v>#VALUE!</v>
      </c>
      <c r="X300" s="73" t="e">
        <v>#VALUE!</v>
      </c>
      <c r="Y300" t="str">
        <f t="shared" si="24"/>
        <v>México</v>
      </c>
      <c r="Z300" t="str">
        <f t="shared" si="25"/>
        <v>Retail</v>
      </c>
      <c r="AA300" s="1">
        <f t="shared" si="26"/>
        <v>0.05</v>
      </c>
      <c r="AB300">
        <f t="shared" si="28"/>
        <v>0</v>
      </c>
      <c r="AC300">
        <f t="shared" si="29"/>
        <v>0</v>
      </c>
      <c r="AD300" s="18">
        <f t="shared" si="27"/>
        <v>45595</v>
      </c>
    </row>
    <row r="301" spans="1:30">
      <c r="A301" s="73" t="s">
        <v>176</v>
      </c>
      <c r="B301" s="73">
        <v>316</v>
      </c>
      <c r="C301" s="73">
        <v>1</v>
      </c>
      <c r="D301" s="74">
        <v>45785</v>
      </c>
      <c r="E301" s="74">
        <v>45742</v>
      </c>
      <c r="F301" s="74">
        <v>45743</v>
      </c>
      <c r="G301" s="73" t="s">
        <v>54</v>
      </c>
      <c r="H301" s="73">
        <v>19</v>
      </c>
      <c r="I301" s="73" t="s">
        <v>149</v>
      </c>
      <c r="J301" s="73">
        <v>886.6</v>
      </c>
      <c r="K301" s="73" t="s">
        <v>131</v>
      </c>
      <c r="L301" s="73">
        <v>762.476</v>
      </c>
      <c r="M301" s="73">
        <v>886.6</v>
      </c>
      <c r="N301" s="73">
        <v>0</v>
      </c>
      <c r="O301" s="73">
        <v>0</v>
      </c>
      <c r="P301" s="73">
        <v>0</v>
      </c>
      <c r="Q301" s="75">
        <v>0</v>
      </c>
      <c r="R301" s="73">
        <v>5</v>
      </c>
      <c r="S301" s="73">
        <v>2025</v>
      </c>
      <c r="T301" s="73">
        <v>3</v>
      </c>
      <c r="U301" s="73">
        <v>2025</v>
      </c>
      <c r="V301" s="74">
        <v>45788</v>
      </c>
      <c r="W301" s="73" t="s">
        <v>172</v>
      </c>
      <c r="X301" s="73">
        <v>2025</v>
      </c>
      <c r="Y301" t="str">
        <f t="shared" si="24"/>
        <v>México</v>
      </c>
      <c r="Z301" t="str">
        <f t="shared" si="25"/>
        <v>Retail</v>
      </c>
      <c r="AA301" s="1">
        <f t="shared" si="26"/>
        <v>0.05</v>
      </c>
      <c r="AB301">
        <f t="shared" si="28"/>
        <v>0</v>
      </c>
      <c r="AC301">
        <f t="shared" si="29"/>
        <v>0</v>
      </c>
      <c r="AD301" s="18">
        <f t="shared" si="27"/>
        <v>45595</v>
      </c>
    </row>
    <row r="302" spans="1:30">
      <c r="A302" s="73" t="s">
        <v>176</v>
      </c>
      <c r="B302" s="73">
        <v>317</v>
      </c>
      <c r="C302" s="73">
        <v>1</v>
      </c>
      <c r="D302" s="74">
        <v>45785</v>
      </c>
      <c r="E302" s="74">
        <v>45753</v>
      </c>
      <c r="F302" s="74">
        <v>45753</v>
      </c>
      <c r="G302" s="73" t="s">
        <v>54</v>
      </c>
      <c r="H302" s="73">
        <v>19</v>
      </c>
      <c r="I302" s="73" t="s">
        <v>149</v>
      </c>
      <c r="J302" s="73">
        <v>695.8</v>
      </c>
      <c r="K302" s="73" t="s">
        <v>131</v>
      </c>
      <c r="L302" s="73">
        <v>598.38799999999992</v>
      </c>
      <c r="M302" s="73">
        <v>695.8</v>
      </c>
      <c r="N302" s="73">
        <v>0</v>
      </c>
      <c r="O302" s="73">
        <v>0</v>
      </c>
      <c r="P302" s="73">
        <v>0</v>
      </c>
      <c r="Q302" s="75">
        <v>0</v>
      </c>
      <c r="R302" s="73">
        <v>5</v>
      </c>
      <c r="S302" s="73">
        <v>2025</v>
      </c>
      <c r="T302" s="73">
        <v>4</v>
      </c>
      <c r="U302" s="73">
        <v>2025</v>
      </c>
      <c r="V302" s="74">
        <v>45798</v>
      </c>
      <c r="W302" s="73" t="s">
        <v>172</v>
      </c>
      <c r="X302" s="73">
        <v>2025</v>
      </c>
      <c r="Y302" t="str">
        <f t="shared" si="24"/>
        <v>México</v>
      </c>
      <c r="Z302" t="str">
        <f t="shared" si="25"/>
        <v>Retail</v>
      </c>
      <c r="AA302" s="1">
        <f t="shared" si="26"/>
        <v>0.05</v>
      </c>
      <c r="AB302">
        <f t="shared" si="28"/>
        <v>0</v>
      </c>
      <c r="AC302">
        <f t="shared" si="29"/>
        <v>0</v>
      </c>
      <c r="AD302" s="18">
        <f t="shared" si="27"/>
        <v>45595</v>
      </c>
    </row>
    <row r="303" spans="1:30">
      <c r="A303" s="73" t="s">
        <v>176</v>
      </c>
      <c r="B303" s="73">
        <v>318</v>
      </c>
      <c r="C303" s="73">
        <v>1</v>
      </c>
      <c r="D303" s="74">
        <v>45785</v>
      </c>
      <c r="E303" s="74">
        <v>45750</v>
      </c>
      <c r="F303" s="74">
        <v>45750</v>
      </c>
      <c r="G303" s="73" t="s">
        <v>54</v>
      </c>
      <c r="H303" s="73">
        <v>19</v>
      </c>
      <c r="I303" s="73" t="s">
        <v>149</v>
      </c>
      <c r="J303" s="73">
        <v>379</v>
      </c>
      <c r="K303" s="73" t="s">
        <v>131</v>
      </c>
      <c r="L303" s="73">
        <v>325.94</v>
      </c>
      <c r="M303" s="73">
        <v>379</v>
      </c>
      <c r="N303" s="73">
        <v>0</v>
      </c>
      <c r="O303" s="73">
        <v>0</v>
      </c>
      <c r="P303" s="73">
        <v>0</v>
      </c>
      <c r="Q303" s="75">
        <v>0</v>
      </c>
      <c r="R303" s="73">
        <v>5</v>
      </c>
      <c r="S303" s="73">
        <v>2025</v>
      </c>
      <c r="T303" s="73">
        <v>4</v>
      </c>
      <c r="U303" s="73">
        <v>2025</v>
      </c>
      <c r="V303" s="74">
        <v>45795</v>
      </c>
      <c r="W303" s="73" t="s">
        <v>172</v>
      </c>
      <c r="X303" s="73">
        <v>2025</v>
      </c>
      <c r="Y303" t="str">
        <f t="shared" si="24"/>
        <v>México</v>
      </c>
      <c r="Z303" t="str">
        <f t="shared" si="25"/>
        <v>Retail</v>
      </c>
      <c r="AA303" s="1">
        <f t="shared" si="26"/>
        <v>0.05</v>
      </c>
      <c r="AB303">
        <f t="shared" si="28"/>
        <v>0</v>
      </c>
      <c r="AC303">
        <f t="shared" si="29"/>
        <v>0</v>
      </c>
      <c r="AD303" s="18">
        <f t="shared" si="27"/>
        <v>45595</v>
      </c>
    </row>
    <row r="304" spans="1:30">
      <c r="A304" s="73" t="s">
        <v>176</v>
      </c>
      <c r="B304" s="73">
        <v>319</v>
      </c>
      <c r="C304" s="73">
        <v>1</v>
      </c>
      <c r="D304" s="74">
        <v>45785</v>
      </c>
      <c r="E304" s="74">
        <v>45758</v>
      </c>
      <c r="F304" s="74">
        <v>45760</v>
      </c>
      <c r="G304" s="73" t="s">
        <v>54</v>
      </c>
      <c r="H304" s="73">
        <v>19</v>
      </c>
      <c r="I304" s="73"/>
      <c r="J304" s="73">
        <v>866.4</v>
      </c>
      <c r="K304" s="73" t="s">
        <v>131</v>
      </c>
      <c r="L304" s="73">
        <v>745.10399999999993</v>
      </c>
      <c r="M304" s="73">
        <v>866.4</v>
      </c>
      <c r="N304" s="73">
        <v>0</v>
      </c>
      <c r="O304" s="73">
        <v>0</v>
      </c>
      <c r="P304" s="73">
        <v>0</v>
      </c>
      <c r="Q304" s="75">
        <v>0</v>
      </c>
      <c r="R304" s="73">
        <v>5</v>
      </c>
      <c r="S304" s="73">
        <v>2025</v>
      </c>
      <c r="T304" s="73">
        <v>4</v>
      </c>
      <c r="U304" s="73">
        <v>2025</v>
      </c>
      <c r="V304" s="74">
        <v>45805</v>
      </c>
      <c r="W304" s="73" t="s">
        <v>172</v>
      </c>
      <c r="X304" s="73">
        <v>2025</v>
      </c>
      <c r="Y304" t="str">
        <f t="shared" si="24"/>
        <v>México</v>
      </c>
      <c r="Z304" t="str">
        <f t="shared" si="25"/>
        <v>Retail</v>
      </c>
      <c r="AA304" s="1">
        <f t="shared" si="26"/>
        <v>0.05</v>
      </c>
      <c r="AB304">
        <f t="shared" si="28"/>
        <v>0</v>
      </c>
      <c r="AC304">
        <f t="shared" si="29"/>
        <v>0</v>
      </c>
      <c r="AD304" s="18">
        <f t="shared" si="27"/>
        <v>45595</v>
      </c>
    </row>
    <row r="305" spans="1:30">
      <c r="A305" s="73" t="s">
        <v>176</v>
      </c>
      <c r="B305" s="73">
        <v>320</v>
      </c>
      <c r="C305" s="73">
        <v>1</v>
      </c>
      <c r="D305" s="74">
        <v>45785</v>
      </c>
      <c r="E305" s="74">
        <v>45750</v>
      </c>
      <c r="F305" s="74">
        <v>45750</v>
      </c>
      <c r="G305" s="73" t="s">
        <v>54</v>
      </c>
      <c r="H305" s="73">
        <v>19</v>
      </c>
      <c r="I305" s="73" t="s">
        <v>149</v>
      </c>
      <c r="J305" s="73">
        <v>1916</v>
      </c>
      <c r="K305" s="73" t="s">
        <v>131</v>
      </c>
      <c r="L305" s="73">
        <v>1647.76</v>
      </c>
      <c r="M305" s="73">
        <v>1916</v>
      </c>
      <c r="N305" s="73">
        <v>0</v>
      </c>
      <c r="O305" s="73">
        <v>0</v>
      </c>
      <c r="P305" s="73">
        <v>0</v>
      </c>
      <c r="Q305" s="75">
        <v>0</v>
      </c>
      <c r="R305" s="73">
        <v>5</v>
      </c>
      <c r="S305" s="73">
        <v>2025</v>
      </c>
      <c r="T305" s="73">
        <v>4</v>
      </c>
      <c r="U305" s="73">
        <v>2025</v>
      </c>
      <c r="V305" s="74">
        <v>45795</v>
      </c>
      <c r="W305" s="73" t="s">
        <v>172</v>
      </c>
      <c r="X305" s="73">
        <v>2025</v>
      </c>
      <c r="Y305" t="str">
        <f t="shared" si="24"/>
        <v>México</v>
      </c>
      <c r="Z305" t="str">
        <f t="shared" si="25"/>
        <v>Retail</v>
      </c>
      <c r="AA305" s="1">
        <f t="shared" si="26"/>
        <v>0.05</v>
      </c>
      <c r="AB305">
        <f t="shared" si="28"/>
        <v>0</v>
      </c>
      <c r="AC305">
        <f t="shared" si="29"/>
        <v>0</v>
      </c>
      <c r="AD305" s="18">
        <f t="shared" si="27"/>
        <v>45595</v>
      </c>
    </row>
    <row r="306" spans="1:30">
      <c r="A306" s="73" t="s">
        <v>176</v>
      </c>
      <c r="B306" s="73">
        <v>321</v>
      </c>
      <c r="C306" s="73">
        <v>1</v>
      </c>
      <c r="D306" s="74">
        <v>45785</v>
      </c>
      <c r="E306" s="74">
        <v>45755</v>
      </c>
      <c r="F306" s="74">
        <v>45755</v>
      </c>
      <c r="G306" s="73" t="s">
        <v>54</v>
      </c>
      <c r="H306" s="73">
        <v>19</v>
      </c>
      <c r="I306" s="73" t="s">
        <v>149</v>
      </c>
      <c r="J306" s="73">
        <v>261.60000000000002</v>
      </c>
      <c r="K306" s="73" t="s">
        <v>131</v>
      </c>
      <c r="L306" s="73">
        <v>224.97600000000003</v>
      </c>
      <c r="M306" s="73">
        <v>261.60000000000002</v>
      </c>
      <c r="N306" s="73">
        <v>0</v>
      </c>
      <c r="O306" s="73">
        <v>0</v>
      </c>
      <c r="P306" s="73">
        <v>0</v>
      </c>
      <c r="Q306" s="75">
        <v>0</v>
      </c>
      <c r="R306" s="73">
        <v>5</v>
      </c>
      <c r="S306" s="73">
        <v>2025</v>
      </c>
      <c r="T306" s="73">
        <v>4</v>
      </c>
      <c r="U306" s="73">
        <v>2025</v>
      </c>
      <c r="V306" s="74">
        <v>45800</v>
      </c>
      <c r="W306" s="73" t="s">
        <v>172</v>
      </c>
      <c r="X306" s="73">
        <v>2025</v>
      </c>
      <c r="Y306" t="str">
        <f t="shared" si="24"/>
        <v>México</v>
      </c>
      <c r="Z306" t="str">
        <f t="shared" si="25"/>
        <v>Retail</v>
      </c>
      <c r="AA306" s="1">
        <f t="shared" si="26"/>
        <v>0.05</v>
      </c>
      <c r="AB306">
        <f t="shared" si="28"/>
        <v>0</v>
      </c>
      <c r="AC306">
        <f t="shared" si="29"/>
        <v>0</v>
      </c>
      <c r="AD306" s="18">
        <f t="shared" si="27"/>
        <v>45595</v>
      </c>
    </row>
    <row r="307" spans="1:30">
      <c r="A307" s="73" t="s">
        <v>176</v>
      </c>
      <c r="B307" s="73">
        <v>322</v>
      </c>
      <c r="C307" s="73">
        <v>1</v>
      </c>
      <c r="D307" s="74">
        <v>45785</v>
      </c>
      <c r="E307" s="74">
        <v>45844</v>
      </c>
      <c r="F307" s="74">
        <v>45844</v>
      </c>
      <c r="G307" s="73" t="s">
        <v>54</v>
      </c>
      <c r="H307" s="73">
        <v>19</v>
      </c>
      <c r="I307" s="73" t="s">
        <v>149</v>
      </c>
      <c r="J307" s="73">
        <v>1401</v>
      </c>
      <c r="K307" s="73" t="s">
        <v>131</v>
      </c>
      <c r="L307" s="73">
        <v>1204.8599999999999</v>
      </c>
      <c r="M307" s="73">
        <v>1401</v>
      </c>
      <c r="N307" s="73">
        <v>0</v>
      </c>
      <c r="O307" s="73">
        <v>0</v>
      </c>
      <c r="P307" s="73">
        <v>0</v>
      </c>
      <c r="Q307" s="75">
        <v>0</v>
      </c>
      <c r="R307" s="73">
        <v>5</v>
      </c>
      <c r="S307" s="73">
        <v>2025</v>
      </c>
      <c r="T307" s="73">
        <v>7</v>
      </c>
      <c r="U307" s="73">
        <v>2025</v>
      </c>
      <c r="V307" s="74">
        <v>45889</v>
      </c>
      <c r="W307" s="73" t="s">
        <v>160</v>
      </c>
      <c r="X307" s="73">
        <v>2025</v>
      </c>
      <c r="Y307" t="str">
        <f t="shared" si="24"/>
        <v>México</v>
      </c>
      <c r="Z307" t="str">
        <f t="shared" si="25"/>
        <v>Retail</v>
      </c>
      <c r="AA307" s="1">
        <f t="shared" si="26"/>
        <v>0.05</v>
      </c>
      <c r="AB307">
        <f t="shared" si="28"/>
        <v>0</v>
      </c>
      <c r="AC307">
        <f t="shared" si="29"/>
        <v>0</v>
      </c>
      <c r="AD307" s="18">
        <f t="shared" si="27"/>
        <v>45595</v>
      </c>
    </row>
    <row r="308" spans="1:30">
      <c r="A308" s="73" t="s">
        <v>176</v>
      </c>
      <c r="B308" s="73">
        <v>323</v>
      </c>
      <c r="C308" s="73">
        <v>1</v>
      </c>
      <c r="D308" s="74">
        <v>45785</v>
      </c>
      <c r="E308" s="74">
        <v>45817</v>
      </c>
      <c r="F308" s="74">
        <v>45852</v>
      </c>
      <c r="G308" s="73" t="s">
        <v>54</v>
      </c>
      <c r="H308" s="73">
        <v>19</v>
      </c>
      <c r="I308" s="73"/>
      <c r="J308" s="73">
        <v>60208.3</v>
      </c>
      <c r="K308" s="73" t="s">
        <v>178</v>
      </c>
      <c r="L308" s="73">
        <v>2889.9984000000004</v>
      </c>
      <c r="M308" s="73">
        <v>3371.6648</v>
      </c>
      <c r="N308" s="73">
        <v>678.3</v>
      </c>
      <c r="O308" s="73">
        <v>32.558399999999999</v>
      </c>
      <c r="P308" s="73">
        <v>37.9848</v>
      </c>
      <c r="Q308" s="75">
        <v>1.1265888590111328E-2</v>
      </c>
      <c r="R308" s="73">
        <v>5</v>
      </c>
      <c r="S308" s="73">
        <v>2025</v>
      </c>
      <c r="T308" s="73">
        <v>6</v>
      </c>
      <c r="U308" s="73">
        <v>2025</v>
      </c>
      <c r="V308" s="74">
        <v>45897</v>
      </c>
      <c r="W308" s="73" t="s">
        <v>160</v>
      </c>
      <c r="X308" s="73">
        <v>2025</v>
      </c>
      <c r="Y308" t="str">
        <f t="shared" si="24"/>
        <v>México</v>
      </c>
      <c r="Z308" t="str">
        <f t="shared" si="25"/>
        <v>Retail</v>
      </c>
      <c r="AA308" s="1">
        <f t="shared" si="26"/>
        <v>0.05</v>
      </c>
      <c r="AB308">
        <f t="shared" si="28"/>
        <v>30.930479999999999</v>
      </c>
      <c r="AC308">
        <f t="shared" si="29"/>
        <v>35.879356799999996</v>
      </c>
      <c r="AD308" s="18">
        <f t="shared" si="27"/>
        <v>45595</v>
      </c>
    </row>
    <row r="309" spans="1:30">
      <c r="A309" s="73" t="s">
        <v>176</v>
      </c>
      <c r="B309" s="73">
        <v>324</v>
      </c>
      <c r="C309" s="73">
        <v>1</v>
      </c>
      <c r="D309" s="74">
        <v>45785</v>
      </c>
      <c r="E309" s="74">
        <v>45831</v>
      </c>
      <c r="F309" s="74">
        <v>45852</v>
      </c>
      <c r="G309" s="73" t="s">
        <v>54</v>
      </c>
      <c r="H309" s="73">
        <v>19</v>
      </c>
      <c r="I309" s="73" t="s">
        <v>149</v>
      </c>
      <c r="J309" s="73">
        <v>54735</v>
      </c>
      <c r="K309" s="73" t="s">
        <v>178</v>
      </c>
      <c r="L309" s="73">
        <v>2627.28</v>
      </c>
      <c r="M309" s="73">
        <v>3065.16</v>
      </c>
      <c r="N309" s="73">
        <v>0</v>
      </c>
      <c r="O309" s="73">
        <v>0</v>
      </c>
      <c r="P309" s="73">
        <v>0</v>
      </c>
      <c r="Q309" s="75">
        <v>0</v>
      </c>
      <c r="R309" s="73">
        <v>5</v>
      </c>
      <c r="S309" s="73">
        <v>2025</v>
      </c>
      <c r="T309" s="73">
        <v>6</v>
      </c>
      <c r="U309" s="73">
        <v>2025</v>
      </c>
      <c r="V309" s="74">
        <v>45897</v>
      </c>
      <c r="W309" s="73" t="s">
        <v>160</v>
      </c>
      <c r="X309" s="73">
        <v>2025</v>
      </c>
      <c r="Y309" t="str">
        <f t="shared" si="24"/>
        <v>México</v>
      </c>
      <c r="Z309" t="str">
        <f t="shared" si="25"/>
        <v>Retail</v>
      </c>
      <c r="AA309" s="1">
        <f t="shared" si="26"/>
        <v>0.05</v>
      </c>
      <c r="AB309">
        <f t="shared" si="28"/>
        <v>0</v>
      </c>
      <c r="AC309">
        <f t="shared" si="29"/>
        <v>0</v>
      </c>
      <c r="AD309" s="18">
        <f t="shared" si="27"/>
        <v>45595</v>
      </c>
    </row>
    <row r="310" spans="1:30">
      <c r="A310" s="73" t="s">
        <v>176</v>
      </c>
      <c r="B310" s="73">
        <v>325</v>
      </c>
      <c r="C310" s="73">
        <v>1</v>
      </c>
      <c r="D310" s="74">
        <v>45785</v>
      </c>
      <c r="E310" s="74">
        <v>45881</v>
      </c>
      <c r="F310" s="74">
        <v>45890</v>
      </c>
      <c r="G310" s="73" t="s">
        <v>54</v>
      </c>
      <c r="H310" s="73">
        <v>19</v>
      </c>
      <c r="I310" s="73" t="s">
        <v>149</v>
      </c>
      <c r="J310" s="73">
        <v>127330</v>
      </c>
      <c r="K310" s="73" t="s">
        <v>178</v>
      </c>
      <c r="L310" s="73">
        <v>6111.84</v>
      </c>
      <c r="M310" s="73">
        <v>7130.4800000000005</v>
      </c>
      <c r="N310" s="73">
        <v>0</v>
      </c>
      <c r="O310" s="73">
        <v>0</v>
      </c>
      <c r="P310" s="73">
        <v>0</v>
      </c>
      <c r="Q310" s="75">
        <v>0</v>
      </c>
      <c r="R310" s="73">
        <v>5</v>
      </c>
      <c r="S310" s="73">
        <v>2025</v>
      </c>
      <c r="T310" s="73">
        <v>8</v>
      </c>
      <c r="U310" s="73">
        <v>2025</v>
      </c>
      <c r="V310" s="74">
        <v>45935</v>
      </c>
      <c r="W310" s="73" t="s">
        <v>161</v>
      </c>
      <c r="X310" s="73">
        <v>2025</v>
      </c>
      <c r="Y310" t="str">
        <f t="shared" si="24"/>
        <v>México</v>
      </c>
      <c r="Z310" t="str">
        <f t="shared" si="25"/>
        <v>Retail</v>
      </c>
      <c r="AA310" s="1">
        <f t="shared" si="26"/>
        <v>0.05</v>
      </c>
      <c r="AB310">
        <f t="shared" si="28"/>
        <v>0</v>
      </c>
      <c r="AC310">
        <f t="shared" si="29"/>
        <v>0</v>
      </c>
      <c r="AD310" s="18">
        <f t="shared" si="27"/>
        <v>45595</v>
      </c>
    </row>
    <row r="311" spans="1:30">
      <c r="A311" s="73" t="s">
        <v>176</v>
      </c>
      <c r="B311" s="73">
        <v>326</v>
      </c>
      <c r="C311" s="73">
        <v>1</v>
      </c>
      <c r="D311" s="74">
        <v>45785</v>
      </c>
      <c r="E311" s="74">
        <v>45693</v>
      </c>
      <c r="F311" s="74">
        <v>45694</v>
      </c>
      <c r="G311" s="73" t="s">
        <v>54</v>
      </c>
      <c r="H311" s="73">
        <v>19</v>
      </c>
      <c r="I311" s="73" t="s">
        <v>149</v>
      </c>
      <c r="J311" s="73">
        <v>525</v>
      </c>
      <c r="K311" s="73" t="s">
        <v>151</v>
      </c>
      <c r="L311" s="73">
        <v>525</v>
      </c>
      <c r="M311" s="73">
        <v>609</v>
      </c>
      <c r="N311" s="73">
        <v>79.39</v>
      </c>
      <c r="O311" s="73">
        <v>79.39</v>
      </c>
      <c r="P311" s="73">
        <v>92.092399999999998</v>
      </c>
      <c r="Q311" s="75">
        <v>0.15121904761904761</v>
      </c>
      <c r="R311" s="73">
        <v>5</v>
      </c>
      <c r="S311" s="73">
        <v>2025</v>
      </c>
      <c r="T311" s="73">
        <v>2</v>
      </c>
      <c r="U311" s="73">
        <v>2025</v>
      </c>
      <c r="V311" s="74">
        <v>45739</v>
      </c>
      <c r="W311" s="73" t="s">
        <v>150</v>
      </c>
      <c r="X311" s="73">
        <v>2025</v>
      </c>
      <c r="Y311" t="str">
        <f t="shared" si="24"/>
        <v>México</v>
      </c>
      <c r="Z311" t="str">
        <f t="shared" si="25"/>
        <v>Retail</v>
      </c>
      <c r="AA311" s="1">
        <f t="shared" si="26"/>
        <v>0.05</v>
      </c>
      <c r="AB311">
        <f t="shared" si="28"/>
        <v>75.420500000000004</v>
      </c>
      <c r="AC311">
        <f t="shared" si="29"/>
        <v>87.487780000000001</v>
      </c>
      <c r="AD311" s="18">
        <f t="shared" si="27"/>
        <v>45595</v>
      </c>
    </row>
    <row r="312" spans="1:30">
      <c r="A312" s="73" t="s">
        <v>176</v>
      </c>
      <c r="B312" s="73">
        <v>327</v>
      </c>
      <c r="C312" s="73">
        <v>1</v>
      </c>
      <c r="D312" s="74">
        <v>45785</v>
      </c>
      <c r="E312" s="74">
        <v>45755</v>
      </c>
      <c r="F312" s="74">
        <v>45763</v>
      </c>
      <c r="G312" s="73" t="s">
        <v>49</v>
      </c>
      <c r="H312" s="73">
        <v>19</v>
      </c>
      <c r="I312" s="73"/>
      <c r="J312" s="73">
        <v>10449.41</v>
      </c>
      <c r="K312" s="73" t="s">
        <v>131</v>
      </c>
      <c r="L312" s="73">
        <v>8986.4925999999996</v>
      </c>
      <c r="M312" s="73">
        <v>10449.41</v>
      </c>
      <c r="N312" s="73">
        <v>1324.76</v>
      </c>
      <c r="O312" s="73">
        <v>1139.2936</v>
      </c>
      <c r="P312" s="73">
        <v>1324.76</v>
      </c>
      <c r="Q312" s="75">
        <v>0.12677844969237498</v>
      </c>
      <c r="R312" s="73">
        <v>5</v>
      </c>
      <c r="S312" s="73">
        <v>2025</v>
      </c>
      <c r="T312" s="73">
        <v>4</v>
      </c>
      <c r="U312" s="73">
        <v>2025</v>
      </c>
      <c r="V312" s="74">
        <v>45808</v>
      </c>
      <c r="W312" s="73" t="s">
        <v>172</v>
      </c>
      <c r="X312" s="73">
        <v>2025</v>
      </c>
      <c r="Y312" t="str">
        <f t="shared" si="24"/>
        <v>México</v>
      </c>
      <c r="Z312" t="str">
        <f t="shared" si="25"/>
        <v>Retail</v>
      </c>
      <c r="AA312" s="1">
        <f t="shared" si="26"/>
        <v>0</v>
      </c>
      <c r="AB312">
        <f t="shared" si="28"/>
        <v>1139.2936</v>
      </c>
      <c r="AC312">
        <f t="shared" si="29"/>
        <v>1321.5805759999998</v>
      </c>
      <c r="AD312" s="18">
        <f t="shared" si="27"/>
        <v>45552</v>
      </c>
    </row>
    <row r="313" spans="1:30">
      <c r="A313" s="73" t="s">
        <v>176</v>
      </c>
      <c r="B313" s="73">
        <v>328</v>
      </c>
      <c r="C313" s="73">
        <v>1</v>
      </c>
      <c r="D313" s="74">
        <v>45785</v>
      </c>
      <c r="E313" s="74">
        <v>45791</v>
      </c>
      <c r="F313" s="74">
        <v>45799</v>
      </c>
      <c r="G313" s="73" t="s">
        <v>39</v>
      </c>
      <c r="H313" s="73">
        <v>19</v>
      </c>
      <c r="I313" s="73"/>
      <c r="J313" s="73">
        <v>8827.1</v>
      </c>
      <c r="K313" s="73" t="s">
        <v>131</v>
      </c>
      <c r="L313" s="73">
        <v>7591.3060000000005</v>
      </c>
      <c r="M313" s="73">
        <v>8827.1</v>
      </c>
      <c r="N313" s="73">
        <v>70</v>
      </c>
      <c r="O313" s="73">
        <v>60.199999999999996</v>
      </c>
      <c r="P313" s="73">
        <v>70</v>
      </c>
      <c r="Q313" s="75">
        <v>7.9301242763761583E-3</v>
      </c>
      <c r="R313" s="73">
        <v>5</v>
      </c>
      <c r="S313" s="73">
        <v>2025</v>
      </c>
      <c r="T313" s="73">
        <v>5</v>
      </c>
      <c r="U313" s="73">
        <v>2025</v>
      </c>
      <c r="V313" s="74">
        <v>45844</v>
      </c>
      <c r="W313" s="73" t="s">
        <v>154</v>
      </c>
      <c r="X313" s="73">
        <v>2025</v>
      </c>
      <c r="Y313" t="str">
        <f t="shared" si="24"/>
        <v>México</v>
      </c>
      <c r="Z313" t="str">
        <f t="shared" si="25"/>
        <v>IC</v>
      </c>
      <c r="AA313" s="1">
        <f t="shared" si="26"/>
        <v>0.5</v>
      </c>
      <c r="AB313">
        <f t="shared" si="28"/>
        <v>30.099999999999998</v>
      </c>
      <c r="AC313">
        <f t="shared" si="29"/>
        <v>34.915999999999997</v>
      </c>
      <c r="AD313" s="18">
        <f t="shared" si="27"/>
        <v>45677</v>
      </c>
    </row>
    <row r="314" spans="1:30">
      <c r="A314" s="73" t="s">
        <v>176</v>
      </c>
      <c r="B314" s="73">
        <v>329</v>
      </c>
      <c r="C314" s="73">
        <v>1</v>
      </c>
      <c r="D314" s="74">
        <v>45748</v>
      </c>
      <c r="E314" s="74">
        <v>45748</v>
      </c>
      <c r="F314" s="74">
        <v>45982</v>
      </c>
      <c r="G314" s="73" t="s">
        <v>39</v>
      </c>
      <c r="H314" s="73">
        <v>14</v>
      </c>
      <c r="I314" s="73"/>
      <c r="J314" s="73">
        <v>36333.599999999999</v>
      </c>
      <c r="K314" s="73" t="s">
        <v>131</v>
      </c>
      <c r="L314" s="73">
        <v>31246.895999999997</v>
      </c>
      <c r="M314" s="73">
        <v>36333.599999999999</v>
      </c>
      <c r="N314" s="73">
        <v>3225.61</v>
      </c>
      <c r="O314" s="73">
        <v>2774.0246000000002</v>
      </c>
      <c r="P314" s="73">
        <v>3225.61</v>
      </c>
      <c r="Q314" s="75">
        <v>8.8777605301979451E-2</v>
      </c>
      <c r="R314" s="73">
        <v>4</v>
      </c>
      <c r="S314" s="73">
        <v>2025</v>
      </c>
      <c r="T314" s="73">
        <v>4</v>
      </c>
      <c r="U314" s="73">
        <v>2025</v>
      </c>
      <c r="V314" s="74">
        <v>46027</v>
      </c>
      <c r="W314" s="73" t="s">
        <v>157</v>
      </c>
      <c r="X314" s="73">
        <v>2026</v>
      </c>
      <c r="Y314" t="str">
        <f t="shared" si="24"/>
        <v>México</v>
      </c>
      <c r="Z314" t="str">
        <f t="shared" si="25"/>
        <v>IC</v>
      </c>
      <c r="AA314" s="1">
        <f t="shared" si="26"/>
        <v>0.5</v>
      </c>
      <c r="AB314">
        <f t="shared" si="28"/>
        <v>1387.0123000000001</v>
      </c>
      <c r="AC314">
        <f t="shared" si="29"/>
        <v>1608.934268</v>
      </c>
      <c r="AD314" s="18">
        <f t="shared" si="27"/>
        <v>45677</v>
      </c>
    </row>
    <row r="315" spans="1:30">
      <c r="A315" s="73" t="s">
        <v>176</v>
      </c>
      <c r="B315" s="73">
        <v>330</v>
      </c>
      <c r="C315" s="73">
        <v>1</v>
      </c>
      <c r="D315" s="74">
        <v>45786</v>
      </c>
      <c r="E315" s="74">
        <v>45794</v>
      </c>
      <c r="F315" s="74">
        <v>45803</v>
      </c>
      <c r="G315" s="73" t="s">
        <v>49</v>
      </c>
      <c r="H315" s="73">
        <v>19</v>
      </c>
      <c r="I315" s="73" t="s">
        <v>177</v>
      </c>
      <c r="J315" s="73">
        <v>17786.22</v>
      </c>
      <c r="K315" s="73" t="s">
        <v>131</v>
      </c>
      <c r="L315" s="73">
        <v>15296.149200000002</v>
      </c>
      <c r="M315" s="73">
        <v>17786.22</v>
      </c>
      <c r="N315" s="73">
        <v>2209.58</v>
      </c>
      <c r="O315" s="73">
        <v>1900.2387999999999</v>
      </c>
      <c r="P315" s="73">
        <v>2209.58</v>
      </c>
      <c r="Q315" s="75">
        <v>0.12422988133510098</v>
      </c>
      <c r="R315" s="73">
        <v>5</v>
      </c>
      <c r="S315" s="73">
        <v>2025</v>
      </c>
      <c r="T315" s="73">
        <v>5</v>
      </c>
      <c r="U315" s="73">
        <v>2025</v>
      </c>
      <c r="V315" s="74">
        <v>45848</v>
      </c>
      <c r="W315" s="73" t="s">
        <v>154</v>
      </c>
      <c r="X315" s="73">
        <v>2025</v>
      </c>
      <c r="Y315" t="str">
        <f t="shared" si="24"/>
        <v>México</v>
      </c>
      <c r="Z315" t="str">
        <f t="shared" si="25"/>
        <v>Retail</v>
      </c>
      <c r="AA315" s="1">
        <f t="shared" si="26"/>
        <v>0</v>
      </c>
      <c r="AB315">
        <f t="shared" si="28"/>
        <v>1900.2387999999999</v>
      </c>
      <c r="AC315">
        <f t="shared" si="29"/>
        <v>2204.2770079999996</v>
      </c>
      <c r="AD315" s="18">
        <f t="shared" si="27"/>
        <v>45552</v>
      </c>
    </row>
    <row r="316" spans="1:30">
      <c r="A316" s="73" t="s">
        <v>176</v>
      </c>
      <c r="B316" s="73">
        <v>331</v>
      </c>
      <c r="C316" s="73">
        <v>1</v>
      </c>
      <c r="D316" s="74">
        <v>45789</v>
      </c>
      <c r="E316" s="74">
        <v>45799</v>
      </c>
      <c r="F316" s="74">
        <v>45812</v>
      </c>
      <c r="G316" s="73" t="s">
        <v>54</v>
      </c>
      <c r="H316" s="73">
        <v>20</v>
      </c>
      <c r="I316" s="73" t="s">
        <v>149</v>
      </c>
      <c r="J316" s="73">
        <v>704.8</v>
      </c>
      <c r="K316" s="73" t="s">
        <v>131</v>
      </c>
      <c r="L316" s="73">
        <v>606.12799999999993</v>
      </c>
      <c r="M316" s="73">
        <v>704.8</v>
      </c>
      <c r="N316" s="73">
        <v>0</v>
      </c>
      <c r="O316" s="73">
        <v>0</v>
      </c>
      <c r="P316" s="73">
        <v>0</v>
      </c>
      <c r="Q316" s="75">
        <v>0</v>
      </c>
      <c r="R316" s="73">
        <v>5</v>
      </c>
      <c r="S316" s="73">
        <v>2025</v>
      </c>
      <c r="T316" s="73">
        <v>5</v>
      </c>
      <c r="U316" s="73">
        <v>2025</v>
      </c>
      <c r="V316" s="74">
        <v>45857</v>
      </c>
      <c r="W316" s="73" t="s">
        <v>154</v>
      </c>
      <c r="X316" s="73">
        <v>2025</v>
      </c>
      <c r="Y316" t="str">
        <f t="shared" si="24"/>
        <v>México</v>
      </c>
      <c r="Z316" t="str">
        <f t="shared" si="25"/>
        <v>Retail</v>
      </c>
      <c r="AA316" s="1">
        <f t="shared" si="26"/>
        <v>0.05</v>
      </c>
      <c r="AB316">
        <f t="shared" si="28"/>
        <v>0</v>
      </c>
      <c r="AC316">
        <f t="shared" si="29"/>
        <v>0</v>
      </c>
      <c r="AD316" s="18">
        <f t="shared" si="27"/>
        <v>45595</v>
      </c>
    </row>
    <row r="317" spans="1:30">
      <c r="A317" s="73" t="s">
        <v>176</v>
      </c>
      <c r="B317" s="73">
        <v>332</v>
      </c>
      <c r="C317" s="73">
        <v>1</v>
      </c>
      <c r="D317" s="74">
        <v>45789</v>
      </c>
      <c r="E317" s="74">
        <v>45806</v>
      </c>
      <c r="F317" s="74">
        <v>45814</v>
      </c>
      <c r="G317" s="73" t="s">
        <v>45</v>
      </c>
      <c r="H317" s="73">
        <v>20</v>
      </c>
      <c r="I317" s="73"/>
      <c r="J317" s="73">
        <v>447940.47</v>
      </c>
      <c r="K317" s="73" t="s">
        <v>178</v>
      </c>
      <c r="L317" s="73">
        <v>21501.14256</v>
      </c>
      <c r="M317" s="73">
        <v>25084.66632</v>
      </c>
      <c r="N317" s="73">
        <v>26803.51</v>
      </c>
      <c r="O317" s="73">
        <v>1286.5684799999999</v>
      </c>
      <c r="P317" s="73">
        <v>1500.99656</v>
      </c>
      <c r="Q317" s="75">
        <v>5.9837214529868218E-2</v>
      </c>
      <c r="R317" s="73">
        <v>5</v>
      </c>
      <c r="S317" s="73">
        <v>2025</v>
      </c>
      <c r="T317" s="73">
        <v>5</v>
      </c>
      <c r="U317" s="73">
        <v>2025</v>
      </c>
      <c r="V317" s="74">
        <v>45859</v>
      </c>
      <c r="W317" s="73" t="s">
        <v>154</v>
      </c>
      <c r="X317" s="73">
        <v>2025</v>
      </c>
      <c r="Y317" t="str">
        <f t="shared" si="24"/>
        <v>México</v>
      </c>
      <c r="Z317" t="str">
        <f t="shared" si="25"/>
        <v>IC</v>
      </c>
      <c r="AA317" s="1">
        <f t="shared" si="26"/>
        <v>0.75</v>
      </c>
      <c r="AB317">
        <f t="shared" si="28"/>
        <v>321.64211999999998</v>
      </c>
      <c r="AC317">
        <f t="shared" si="29"/>
        <v>373.10485919999996</v>
      </c>
      <c r="AD317" s="18">
        <f t="shared" si="27"/>
        <v>45536</v>
      </c>
    </row>
    <row r="318" spans="1:30">
      <c r="A318" s="73" t="s">
        <v>176</v>
      </c>
      <c r="B318" s="73">
        <v>333</v>
      </c>
      <c r="C318" s="73">
        <v>1</v>
      </c>
      <c r="D318" s="74">
        <v>45790</v>
      </c>
      <c r="E318" s="74">
        <v>45780</v>
      </c>
      <c r="F318" s="74">
        <v>45781</v>
      </c>
      <c r="G318" s="73" t="s">
        <v>54</v>
      </c>
      <c r="H318" s="73">
        <v>20</v>
      </c>
      <c r="I318" s="73" t="s">
        <v>149</v>
      </c>
      <c r="J318" s="73">
        <v>1221</v>
      </c>
      <c r="K318" s="73" t="s">
        <v>131</v>
      </c>
      <c r="L318" s="73">
        <v>1050.06</v>
      </c>
      <c r="M318" s="73">
        <v>1221</v>
      </c>
      <c r="N318" s="73">
        <v>0</v>
      </c>
      <c r="O318" s="73">
        <v>0</v>
      </c>
      <c r="P318" s="73">
        <v>0</v>
      </c>
      <c r="Q318" s="75">
        <v>0</v>
      </c>
      <c r="R318" s="73">
        <v>5</v>
      </c>
      <c r="S318" s="73">
        <v>2025</v>
      </c>
      <c r="T318" s="73">
        <v>5</v>
      </c>
      <c r="U318" s="73">
        <v>2025</v>
      </c>
      <c r="V318" s="74">
        <v>45826</v>
      </c>
      <c r="W318" s="73" t="s">
        <v>152</v>
      </c>
      <c r="X318" s="73">
        <v>2025</v>
      </c>
      <c r="Y318" t="str">
        <f t="shared" si="24"/>
        <v>México</v>
      </c>
      <c r="Z318" t="str">
        <f t="shared" si="25"/>
        <v>Retail</v>
      </c>
      <c r="AA318" s="1">
        <f t="shared" si="26"/>
        <v>0.05</v>
      </c>
      <c r="AB318">
        <f t="shared" si="28"/>
        <v>0</v>
      </c>
      <c r="AC318">
        <f t="shared" si="29"/>
        <v>0</v>
      </c>
      <c r="AD318" s="18">
        <f t="shared" si="27"/>
        <v>45595</v>
      </c>
    </row>
    <row r="319" spans="1:30">
      <c r="A319" s="73" t="s">
        <v>176</v>
      </c>
      <c r="B319" s="73">
        <v>334</v>
      </c>
      <c r="C319" s="73">
        <v>1</v>
      </c>
      <c r="D319" s="74">
        <v>45790</v>
      </c>
      <c r="E319" s="74">
        <v>45787</v>
      </c>
      <c r="F319" s="74">
        <v>45787</v>
      </c>
      <c r="G319" s="73" t="s">
        <v>54</v>
      </c>
      <c r="H319" s="73">
        <v>20</v>
      </c>
      <c r="I319" s="73" t="s">
        <v>149</v>
      </c>
      <c r="J319" s="73">
        <v>1630.2</v>
      </c>
      <c r="K319" s="73" t="s">
        <v>131</v>
      </c>
      <c r="L319" s="73">
        <v>1401.972</v>
      </c>
      <c r="M319" s="73">
        <v>1630.2</v>
      </c>
      <c r="N319" s="73">
        <v>0</v>
      </c>
      <c r="O319" s="73">
        <v>0</v>
      </c>
      <c r="P319" s="73">
        <v>0</v>
      </c>
      <c r="Q319" s="75">
        <v>0</v>
      </c>
      <c r="R319" s="73">
        <v>5</v>
      </c>
      <c r="S319" s="73">
        <v>2025</v>
      </c>
      <c r="T319" s="73">
        <v>5</v>
      </c>
      <c r="U319" s="73">
        <v>2025</v>
      </c>
      <c r="V319" s="74">
        <v>45832</v>
      </c>
      <c r="W319" s="73" t="s">
        <v>152</v>
      </c>
      <c r="X319" s="73">
        <v>2025</v>
      </c>
      <c r="Y319" t="str">
        <f t="shared" si="24"/>
        <v>México</v>
      </c>
      <c r="Z319" t="str">
        <f t="shared" si="25"/>
        <v>Retail</v>
      </c>
      <c r="AA319" s="1">
        <f t="shared" si="26"/>
        <v>0.05</v>
      </c>
      <c r="AB319">
        <f t="shared" si="28"/>
        <v>0</v>
      </c>
      <c r="AC319">
        <f t="shared" si="29"/>
        <v>0</v>
      </c>
      <c r="AD319" s="18">
        <f t="shared" si="27"/>
        <v>45595</v>
      </c>
    </row>
    <row r="320" spans="1:30">
      <c r="A320" s="73" t="s">
        <v>176</v>
      </c>
      <c r="B320" s="73">
        <v>335</v>
      </c>
      <c r="C320" s="73">
        <v>1</v>
      </c>
      <c r="D320" s="74">
        <v>45790</v>
      </c>
      <c r="E320" s="74">
        <v>45782</v>
      </c>
      <c r="F320" s="74">
        <v>45782</v>
      </c>
      <c r="G320" s="73" t="s">
        <v>54</v>
      </c>
      <c r="H320" s="73">
        <v>20</v>
      </c>
      <c r="I320" s="73" t="s">
        <v>149</v>
      </c>
      <c r="J320" s="73">
        <v>98</v>
      </c>
      <c r="K320" s="73" t="s">
        <v>131</v>
      </c>
      <c r="L320" s="73">
        <v>84.28</v>
      </c>
      <c r="M320" s="73">
        <v>98</v>
      </c>
      <c r="N320" s="73">
        <v>0</v>
      </c>
      <c r="O320" s="73">
        <v>0</v>
      </c>
      <c r="P320" s="73">
        <v>0</v>
      </c>
      <c r="Q320" s="75">
        <v>0</v>
      </c>
      <c r="R320" s="73">
        <v>5</v>
      </c>
      <c r="S320" s="73">
        <v>2025</v>
      </c>
      <c r="T320" s="73">
        <v>5</v>
      </c>
      <c r="U320" s="73">
        <v>2025</v>
      </c>
      <c r="V320" s="74">
        <v>45827</v>
      </c>
      <c r="W320" s="73" t="s">
        <v>152</v>
      </c>
      <c r="X320" s="73">
        <v>2025</v>
      </c>
      <c r="Y320" t="str">
        <f t="shared" si="24"/>
        <v>México</v>
      </c>
      <c r="Z320" t="str">
        <f t="shared" si="25"/>
        <v>Retail</v>
      </c>
      <c r="AA320" s="1">
        <f t="shared" si="26"/>
        <v>0.05</v>
      </c>
      <c r="AB320">
        <f t="shared" si="28"/>
        <v>0</v>
      </c>
      <c r="AC320">
        <f t="shared" si="29"/>
        <v>0</v>
      </c>
      <c r="AD320" s="18">
        <f t="shared" si="27"/>
        <v>45595</v>
      </c>
    </row>
    <row r="321" spans="1:30">
      <c r="A321" s="73" t="s">
        <v>176</v>
      </c>
      <c r="B321" s="73">
        <v>336</v>
      </c>
      <c r="C321" s="73">
        <v>1</v>
      </c>
      <c r="D321" s="74">
        <v>45790</v>
      </c>
      <c r="E321" s="74">
        <v>45778</v>
      </c>
      <c r="F321" s="74">
        <v>45779</v>
      </c>
      <c r="G321" s="73" t="s">
        <v>54</v>
      </c>
      <c r="H321" s="73">
        <v>20</v>
      </c>
      <c r="I321" s="73" t="s">
        <v>149</v>
      </c>
      <c r="J321" s="73">
        <v>428.8</v>
      </c>
      <c r="K321" s="73" t="s">
        <v>131</v>
      </c>
      <c r="L321" s="73">
        <v>368.76800000000003</v>
      </c>
      <c r="M321" s="73">
        <v>428.8</v>
      </c>
      <c r="N321" s="73">
        <v>0</v>
      </c>
      <c r="O321" s="73">
        <v>0</v>
      </c>
      <c r="P321" s="73">
        <v>0</v>
      </c>
      <c r="Q321" s="75">
        <v>0</v>
      </c>
      <c r="R321" s="73">
        <v>5</v>
      </c>
      <c r="S321" s="73">
        <v>2025</v>
      </c>
      <c r="T321" s="73">
        <v>5</v>
      </c>
      <c r="U321" s="73">
        <v>2025</v>
      </c>
      <c r="V321" s="74">
        <v>45824</v>
      </c>
      <c r="W321" s="73" t="s">
        <v>152</v>
      </c>
      <c r="X321" s="73">
        <v>2025</v>
      </c>
      <c r="Y321" t="str">
        <f t="shared" si="24"/>
        <v>México</v>
      </c>
      <c r="Z321" t="str">
        <f t="shared" si="25"/>
        <v>Retail</v>
      </c>
      <c r="AA321" s="1">
        <f t="shared" si="26"/>
        <v>0.05</v>
      </c>
      <c r="AB321">
        <f t="shared" si="28"/>
        <v>0</v>
      </c>
      <c r="AC321">
        <f t="shared" si="29"/>
        <v>0</v>
      </c>
      <c r="AD321" s="18">
        <f t="shared" si="27"/>
        <v>45595</v>
      </c>
    </row>
    <row r="322" spans="1:30">
      <c r="A322" s="73" t="s">
        <v>176</v>
      </c>
      <c r="B322" s="73">
        <v>337</v>
      </c>
      <c r="C322" s="73">
        <v>1</v>
      </c>
      <c r="D322" s="74">
        <v>45790</v>
      </c>
      <c r="E322" s="74">
        <v>45839</v>
      </c>
      <c r="F322" s="74">
        <v>45839</v>
      </c>
      <c r="G322" s="73" t="s">
        <v>54</v>
      </c>
      <c r="H322" s="73">
        <v>20</v>
      </c>
      <c r="I322" s="73" t="s">
        <v>149</v>
      </c>
      <c r="J322" s="73">
        <v>1012.3</v>
      </c>
      <c r="K322" s="73" t="s">
        <v>131</v>
      </c>
      <c r="L322" s="73">
        <v>870.57799999999997</v>
      </c>
      <c r="M322" s="73">
        <v>1012.3</v>
      </c>
      <c r="N322" s="73">
        <v>0</v>
      </c>
      <c r="O322" s="73">
        <v>0</v>
      </c>
      <c r="P322" s="73">
        <v>0</v>
      </c>
      <c r="Q322" s="75">
        <v>0</v>
      </c>
      <c r="R322" s="73">
        <v>5</v>
      </c>
      <c r="S322" s="73">
        <v>2025</v>
      </c>
      <c r="T322" s="73">
        <v>7</v>
      </c>
      <c r="U322" s="73">
        <v>2025</v>
      </c>
      <c r="V322" s="74">
        <v>45884</v>
      </c>
      <c r="W322" s="73" t="s">
        <v>160</v>
      </c>
      <c r="X322" s="73">
        <v>2025</v>
      </c>
      <c r="Y322" t="str">
        <f t="shared" ref="Y322:Y385" si="30">_xlfn.XLOOKUP(G322,AI:AI,AL:AL,"0")</f>
        <v>México</v>
      </c>
      <c r="Z322" t="str">
        <f t="shared" ref="Z322:Z385" si="31">_xlfn.XLOOKUP(G322,AI:AI,AJ:AJ,"0")</f>
        <v>Retail</v>
      </c>
      <c r="AA322" s="1">
        <f t="shared" ref="AA322:AA385" si="32">_xlfn.XLOOKUP(G322,AI:AI,AK:AK,"0")</f>
        <v>0.05</v>
      </c>
      <c r="AB322">
        <f t="shared" si="28"/>
        <v>0</v>
      </c>
      <c r="AC322">
        <f t="shared" si="29"/>
        <v>0</v>
      </c>
      <c r="AD322" s="18">
        <f t="shared" ref="AD322:AD385" si="33">_xlfn.XLOOKUP(G322,AI:AI,AM:AM,"0")</f>
        <v>45595</v>
      </c>
    </row>
    <row r="323" spans="1:30">
      <c r="A323" s="73" t="s">
        <v>176</v>
      </c>
      <c r="B323" s="73">
        <v>338</v>
      </c>
      <c r="C323" s="73">
        <v>1</v>
      </c>
      <c r="D323" s="74">
        <v>45790</v>
      </c>
      <c r="E323" s="74">
        <v>45785</v>
      </c>
      <c r="F323" s="74">
        <v>45785</v>
      </c>
      <c r="G323" s="73" t="s">
        <v>54</v>
      </c>
      <c r="H323" s="73">
        <v>20</v>
      </c>
      <c r="I323" s="73" t="s">
        <v>149</v>
      </c>
      <c r="J323" s="73">
        <v>296.3</v>
      </c>
      <c r="K323" s="73" t="s">
        <v>131</v>
      </c>
      <c r="L323" s="73">
        <v>254.81800000000001</v>
      </c>
      <c r="M323" s="73">
        <v>296.3</v>
      </c>
      <c r="N323" s="73">
        <v>0</v>
      </c>
      <c r="O323" s="73">
        <v>0</v>
      </c>
      <c r="P323" s="73">
        <v>0</v>
      </c>
      <c r="Q323" s="75">
        <v>0</v>
      </c>
      <c r="R323" s="73">
        <v>5</v>
      </c>
      <c r="S323" s="73">
        <v>2025</v>
      </c>
      <c r="T323" s="73">
        <v>5</v>
      </c>
      <c r="U323" s="73">
        <v>2025</v>
      </c>
      <c r="V323" s="74">
        <v>45830</v>
      </c>
      <c r="W323" s="73" t="s">
        <v>152</v>
      </c>
      <c r="X323" s="73">
        <v>2025</v>
      </c>
      <c r="Y323" t="str">
        <f t="shared" si="30"/>
        <v>México</v>
      </c>
      <c r="Z323" t="str">
        <f t="shared" si="31"/>
        <v>Retail</v>
      </c>
      <c r="AA323" s="1">
        <f t="shared" si="32"/>
        <v>0.05</v>
      </c>
      <c r="AB323">
        <f t="shared" ref="AB323:AB386" si="34">O323-O323*AA323</f>
        <v>0</v>
      </c>
      <c r="AC323">
        <f t="shared" ref="AC323:AC386" si="35">AB323*1.16</f>
        <v>0</v>
      </c>
      <c r="AD323" s="18">
        <f t="shared" si="33"/>
        <v>45595</v>
      </c>
    </row>
    <row r="324" spans="1:30">
      <c r="A324" s="73" t="s">
        <v>176</v>
      </c>
      <c r="B324" s="73">
        <v>339</v>
      </c>
      <c r="C324" s="73">
        <v>1</v>
      </c>
      <c r="D324" s="74">
        <v>45790</v>
      </c>
      <c r="E324" s="74">
        <v>45786</v>
      </c>
      <c r="F324" s="74">
        <v>45786</v>
      </c>
      <c r="G324" s="73" t="s">
        <v>54</v>
      </c>
      <c r="H324" s="73">
        <v>20</v>
      </c>
      <c r="I324" s="73" t="s">
        <v>149</v>
      </c>
      <c r="J324" s="73">
        <v>981.6</v>
      </c>
      <c r="K324" s="73" t="s">
        <v>131</v>
      </c>
      <c r="L324" s="73">
        <v>844.17600000000004</v>
      </c>
      <c r="M324" s="73">
        <v>981.6</v>
      </c>
      <c r="N324" s="73">
        <v>0</v>
      </c>
      <c r="O324" s="73">
        <v>0</v>
      </c>
      <c r="P324" s="73">
        <v>0</v>
      </c>
      <c r="Q324" s="75">
        <v>0</v>
      </c>
      <c r="R324" s="73">
        <v>5</v>
      </c>
      <c r="S324" s="73">
        <v>2025</v>
      </c>
      <c r="T324" s="73">
        <v>5</v>
      </c>
      <c r="U324" s="73">
        <v>2025</v>
      </c>
      <c r="V324" s="74">
        <v>45831</v>
      </c>
      <c r="W324" s="73" t="s">
        <v>152</v>
      </c>
      <c r="X324" s="73">
        <v>2025</v>
      </c>
      <c r="Y324" t="str">
        <f t="shared" si="30"/>
        <v>México</v>
      </c>
      <c r="Z324" t="str">
        <f t="shared" si="31"/>
        <v>Retail</v>
      </c>
      <c r="AA324" s="1">
        <f t="shared" si="32"/>
        <v>0.05</v>
      </c>
      <c r="AB324">
        <f t="shared" si="34"/>
        <v>0</v>
      </c>
      <c r="AC324">
        <f t="shared" si="35"/>
        <v>0</v>
      </c>
      <c r="AD324" s="18">
        <f t="shared" si="33"/>
        <v>45595</v>
      </c>
    </row>
    <row r="325" spans="1:30">
      <c r="A325" s="73" t="s">
        <v>176</v>
      </c>
      <c r="B325" s="73">
        <v>340</v>
      </c>
      <c r="C325" s="73">
        <v>1</v>
      </c>
      <c r="D325" s="74">
        <v>45791</v>
      </c>
      <c r="E325" s="74">
        <v>45873</v>
      </c>
      <c r="F325" s="74">
        <v>45879</v>
      </c>
      <c r="G325" s="73" t="s">
        <v>49</v>
      </c>
      <c r="H325" s="73">
        <v>20</v>
      </c>
      <c r="I325" s="73" t="s">
        <v>182</v>
      </c>
      <c r="J325" s="73">
        <v>175373.05</v>
      </c>
      <c r="K325" s="73" t="s">
        <v>131</v>
      </c>
      <c r="L325" s="73">
        <v>150820.82299999997</v>
      </c>
      <c r="M325" s="73">
        <v>175373.05</v>
      </c>
      <c r="N325" s="73">
        <v>16038.14</v>
      </c>
      <c r="O325" s="73">
        <v>13792.8004</v>
      </c>
      <c r="P325" s="73">
        <v>16038.14</v>
      </c>
      <c r="Q325" s="75">
        <v>9.1451565676710325E-2</v>
      </c>
      <c r="R325" s="73">
        <v>5</v>
      </c>
      <c r="S325" s="73">
        <v>2025</v>
      </c>
      <c r="T325" s="73">
        <v>8</v>
      </c>
      <c r="U325" s="73">
        <v>2025</v>
      </c>
      <c r="V325" s="74">
        <v>45924</v>
      </c>
      <c r="W325" s="73" t="s">
        <v>153</v>
      </c>
      <c r="X325" s="73">
        <v>2025</v>
      </c>
      <c r="Y325" t="str">
        <f t="shared" si="30"/>
        <v>México</v>
      </c>
      <c r="Z325" t="str">
        <f t="shared" si="31"/>
        <v>Retail</v>
      </c>
      <c r="AA325" s="1">
        <f t="shared" si="32"/>
        <v>0</v>
      </c>
      <c r="AB325">
        <f t="shared" si="34"/>
        <v>13792.8004</v>
      </c>
      <c r="AC325">
        <f t="shared" si="35"/>
        <v>15999.648464</v>
      </c>
      <c r="AD325" s="18">
        <f t="shared" si="33"/>
        <v>45552</v>
      </c>
    </row>
    <row r="326" spans="1:30">
      <c r="A326" s="73" t="s">
        <v>176</v>
      </c>
      <c r="B326" s="73">
        <v>341</v>
      </c>
      <c r="C326" s="73">
        <v>1</v>
      </c>
      <c r="D326" s="74">
        <v>45791</v>
      </c>
      <c r="E326" s="74">
        <v>45870</v>
      </c>
      <c r="F326" s="74">
        <v>45883</v>
      </c>
      <c r="G326" s="73" t="s">
        <v>24</v>
      </c>
      <c r="H326" s="73">
        <v>20</v>
      </c>
      <c r="I326" s="73" t="s">
        <v>149</v>
      </c>
      <c r="J326" s="73">
        <v>52130.1</v>
      </c>
      <c r="K326" s="73" t="s">
        <v>131</v>
      </c>
      <c r="L326" s="73">
        <v>44831.885999999999</v>
      </c>
      <c r="M326" s="73">
        <v>52130.1</v>
      </c>
      <c r="N326" s="73">
        <v>9259.58</v>
      </c>
      <c r="O326" s="73">
        <v>7963.2388000000001</v>
      </c>
      <c r="P326" s="73">
        <v>9259.58</v>
      </c>
      <c r="Q326" s="75">
        <v>0.17762444345972864</v>
      </c>
      <c r="R326" s="73">
        <v>5</v>
      </c>
      <c r="S326" s="73">
        <v>2025</v>
      </c>
      <c r="T326" s="73">
        <v>8</v>
      </c>
      <c r="U326" s="73">
        <v>2025</v>
      </c>
      <c r="V326" s="74">
        <v>45928</v>
      </c>
      <c r="W326" s="73" t="s">
        <v>153</v>
      </c>
      <c r="X326" s="73">
        <v>2025</v>
      </c>
      <c r="Y326" t="str">
        <f t="shared" si="30"/>
        <v>Madrid</v>
      </c>
      <c r="Z326" t="str">
        <f t="shared" si="31"/>
        <v>Retail</v>
      </c>
      <c r="AA326" s="1">
        <f t="shared" si="32"/>
        <v>7.0000000000000007E-2</v>
      </c>
      <c r="AB326">
        <f t="shared" si="34"/>
        <v>7405.8120840000001</v>
      </c>
      <c r="AC326">
        <f t="shared" si="35"/>
        <v>8590.7420174399995</v>
      </c>
      <c r="AD326" s="18">
        <f t="shared" si="33"/>
        <v>45733</v>
      </c>
    </row>
    <row r="327" spans="1:30">
      <c r="A327" s="73" t="s">
        <v>176</v>
      </c>
      <c r="B327" s="73">
        <v>342</v>
      </c>
      <c r="C327" s="73">
        <v>0</v>
      </c>
      <c r="D327" s="74">
        <v>45791</v>
      </c>
      <c r="E327" s="74">
        <v>45839</v>
      </c>
      <c r="F327" s="74">
        <v>45845</v>
      </c>
      <c r="G327" s="73" t="s">
        <v>51</v>
      </c>
      <c r="H327" s="73">
        <v>20</v>
      </c>
      <c r="I327" s="73" t="s">
        <v>183</v>
      </c>
      <c r="J327" s="73">
        <v>16401.41</v>
      </c>
      <c r="K327" s="73" t="s">
        <v>178</v>
      </c>
      <c r="L327" s="73">
        <v>787.26768000000004</v>
      </c>
      <c r="M327" s="73">
        <v>918.47896000000003</v>
      </c>
      <c r="N327" s="73">
        <v>1285.69</v>
      </c>
      <c r="O327" s="73">
        <v>61.713120000000004</v>
      </c>
      <c r="P327" s="73">
        <v>71.998640000000009</v>
      </c>
      <c r="Q327" s="75">
        <v>7.8388992165917437E-2</v>
      </c>
      <c r="R327" s="73">
        <v>5</v>
      </c>
      <c r="S327" s="73">
        <v>2025</v>
      </c>
      <c r="T327" s="73">
        <v>7</v>
      </c>
      <c r="U327" s="73">
        <v>2025</v>
      </c>
      <c r="V327" s="74">
        <v>45890</v>
      </c>
      <c r="W327" s="73" t="s">
        <v>160</v>
      </c>
      <c r="X327" s="73">
        <v>2025</v>
      </c>
      <c r="Y327" t="str">
        <f t="shared" si="30"/>
        <v>México</v>
      </c>
      <c r="Z327" t="str">
        <f t="shared" si="31"/>
        <v>Retail</v>
      </c>
      <c r="AA327" s="1">
        <f t="shared" si="32"/>
        <v>0</v>
      </c>
      <c r="AB327">
        <f t="shared" si="34"/>
        <v>61.713120000000004</v>
      </c>
      <c r="AC327">
        <f t="shared" si="35"/>
        <v>71.587219199999993</v>
      </c>
      <c r="AD327" s="18">
        <f t="shared" si="33"/>
        <v>45552</v>
      </c>
    </row>
    <row r="328" spans="1:30">
      <c r="A328" s="73" t="s">
        <v>176</v>
      </c>
      <c r="B328" s="73">
        <v>343</v>
      </c>
      <c r="C328" s="73">
        <v>1</v>
      </c>
      <c r="D328" s="74">
        <v>45791</v>
      </c>
      <c r="E328" s="74">
        <v>45818</v>
      </c>
      <c r="F328" s="74">
        <v>45818</v>
      </c>
      <c r="G328" s="73" t="s">
        <v>54</v>
      </c>
      <c r="H328" s="73">
        <v>20</v>
      </c>
      <c r="I328" s="73" t="s">
        <v>149</v>
      </c>
      <c r="J328" s="73">
        <v>198.6</v>
      </c>
      <c r="K328" s="73" t="s">
        <v>131</v>
      </c>
      <c r="L328" s="73">
        <v>170.79599999999999</v>
      </c>
      <c r="M328" s="73">
        <v>198.6</v>
      </c>
      <c r="N328" s="73">
        <v>0</v>
      </c>
      <c r="O328" s="73">
        <v>0</v>
      </c>
      <c r="P328" s="73">
        <v>0</v>
      </c>
      <c r="Q328" s="75">
        <v>0</v>
      </c>
      <c r="R328" s="73">
        <v>5</v>
      </c>
      <c r="S328" s="73">
        <v>2025</v>
      </c>
      <c r="T328" s="73">
        <v>6</v>
      </c>
      <c r="U328" s="73">
        <v>2025</v>
      </c>
      <c r="V328" s="74">
        <v>45863</v>
      </c>
      <c r="W328" s="73" t="s">
        <v>154</v>
      </c>
      <c r="X328" s="73">
        <v>2025</v>
      </c>
      <c r="Y328" t="str">
        <f t="shared" si="30"/>
        <v>México</v>
      </c>
      <c r="Z328" t="str">
        <f t="shared" si="31"/>
        <v>Retail</v>
      </c>
      <c r="AA328" s="1">
        <f t="shared" si="32"/>
        <v>0.05</v>
      </c>
      <c r="AB328">
        <f t="shared" si="34"/>
        <v>0</v>
      </c>
      <c r="AC328">
        <f t="shared" si="35"/>
        <v>0</v>
      </c>
      <c r="AD328" s="18">
        <f t="shared" si="33"/>
        <v>45595</v>
      </c>
    </row>
    <row r="329" spans="1:30">
      <c r="A329" s="73" t="s">
        <v>176</v>
      </c>
      <c r="B329" s="73">
        <v>345</v>
      </c>
      <c r="C329" s="73">
        <v>1</v>
      </c>
      <c r="D329" s="74">
        <v>45792</v>
      </c>
      <c r="E329" s="74">
        <v>45704</v>
      </c>
      <c r="F329" s="74">
        <v>45705</v>
      </c>
      <c r="G329" s="73" t="s">
        <v>54</v>
      </c>
      <c r="H329" s="73">
        <v>20</v>
      </c>
      <c r="I329" s="73" t="s">
        <v>149</v>
      </c>
      <c r="J329" s="73">
        <v>900</v>
      </c>
      <c r="K329" s="73" t="s">
        <v>151</v>
      </c>
      <c r="L329" s="73">
        <v>900</v>
      </c>
      <c r="M329" s="73">
        <v>1044</v>
      </c>
      <c r="N329" s="73">
        <v>81.75</v>
      </c>
      <c r="O329" s="73">
        <v>81.75</v>
      </c>
      <c r="P329" s="73">
        <v>94.83</v>
      </c>
      <c r="Q329" s="75">
        <v>9.0833333333333335E-2</v>
      </c>
      <c r="R329" s="73">
        <v>5</v>
      </c>
      <c r="S329" s="73">
        <v>2025</v>
      </c>
      <c r="T329" s="73">
        <v>2</v>
      </c>
      <c r="U329" s="73">
        <v>2025</v>
      </c>
      <c r="V329" s="74">
        <v>45750</v>
      </c>
      <c r="W329" s="73" t="s">
        <v>173</v>
      </c>
      <c r="X329" s="73">
        <v>2025</v>
      </c>
      <c r="Y329" t="str">
        <f t="shared" si="30"/>
        <v>México</v>
      </c>
      <c r="Z329" t="str">
        <f t="shared" si="31"/>
        <v>Retail</v>
      </c>
      <c r="AA329" s="1">
        <f t="shared" si="32"/>
        <v>0.05</v>
      </c>
      <c r="AB329">
        <f t="shared" si="34"/>
        <v>77.662499999999994</v>
      </c>
      <c r="AC329">
        <f t="shared" si="35"/>
        <v>90.088499999999982</v>
      </c>
      <c r="AD329" s="18">
        <f t="shared" si="33"/>
        <v>45595</v>
      </c>
    </row>
    <row r="330" spans="1:30">
      <c r="A330" s="73" t="s">
        <v>176</v>
      </c>
      <c r="B330" s="73">
        <v>346</v>
      </c>
      <c r="C330" s="73">
        <v>1</v>
      </c>
      <c r="D330" s="74">
        <v>45792</v>
      </c>
      <c r="E330" s="74">
        <v>45799</v>
      </c>
      <c r="F330" s="74">
        <v>45805</v>
      </c>
      <c r="G330" s="73" t="s">
        <v>49</v>
      </c>
      <c r="H330" s="73">
        <v>20</v>
      </c>
      <c r="I330" s="73" t="s">
        <v>182</v>
      </c>
      <c r="J330" s="73">
        <v>7100</v>
      </c>
      <c r="K330" s="73" t="s">
        <v>131</v>
      </c>
      <c r="L330" s="73">
        <v>6106</v>
      </c>
      <c r="M330" s="73">
        <v>7100</v>
      </c>
      <c r="N330" s="73">
        <v>805.58</v>
      </c>
      <c r="O330" s="73">
        <v>692.79880000000003</v>
      </c>
      <c r="P330" s="73">
        <v>805.58</v>
      </c>
      <c r="Q330" s="75">
        <v>0.11346197183098591</v>
      </c>
      <c r="R330" s="73">
        <v>5</v>
      </c>
      <c r="S330" s="73">
        <v>2025</v>
      </c>
      <c r="T330" s="73">
        <v>5</v>
      </c>
      <c r="U330" s="73">
        <v>2025</v>
      </c>
      <c r="V330" s="74">
        <v>45850</v>
      </c>
      <c r="W330" s="73" t="s">
        <v>154</v>
      </c>
      <c r="X330" s="73">
        <v>2025</v>
      </c>
      <c r="Y330" t="str">
        <f t="shared" si="30"/>
        <v>México</v>
      </c>
      <c r="Z330" t="str">
        <f t="shared" si="31"/>
        <v>Retail</v>
      </c>
      <c r="AA330" s="1">
        <f t="shared" si="32"/>
        <v>0</v>
      </c>
      <c r="AB330">
        <f t="shared" si="34"/>
        <v>692.79880000000003</v>
      </c>
      <c r="AC330">
        <f t="shared" si="35"/>
        <v>803.64660800000001</v>
      </c>
      <c r="AD330" s="18">
        <f t="shared" si="33"/>
        <v>45552</v>
      </c>
    </row>
    <row r="331" spans="1:30">
      <c r="A331" s="73" t="s">
        <v>176</v>
      </c>
      <c r="B331" s="73">
        <v>347</v>
      </c>
      <c r="C331" s="73">
        <v>1</v>
      </c>
      <c r="D331" s="74">
        <v>45792</v>
      </c>
      <c r="E331" s="74">
        <v>45794</v>
      </c>
      <c r="F331" s="74">
        <v>45815</v>
      </c>
      <c r="G331" s="73" t="s">
        <v>49</v>
      </c>
      <c r="H331" s="73">
        <v>20</v>
      </c>
      <c r="I331" s="73"/>
      <c r="J331" s="73">
        <v>9995.19</v>
      </c>
      <c r="K331" s="73" t="s">
        <v>131</v>
      </c>
      <c r="L331" s="73">
        <v>8595.8634000000002</v>
      </c>
      <c r="M331" s="73">
        <v>9995.19</v>
      </c>
      <c r="N331" s="73">
        <v>2008.11</v>
      </c>
      <c r="O331" s="73">
        <v>1726.9745999999998</v>
      </c>
      <c r="P331" s="73">
        <v>2008.11</v>
      </c>
      <c r="Q331" s="75">
        <v>0.20090763657319169</v>
      </c>
      <c r="R331" s="73">
        <v>5</v>
      </c>
      <c r="S331" s="73">
        <v>2025</v>
      </c>
      <c r="T331" s="73">
        <v>5</v>
      </c>
      <c r="U331" s="73">
        <v>2025</v>
      </c>
      <c r="V331" s="74">
        <v>45860</v>
      </c>
      <c r="W331" s="73" t="s">
        <v>154</v>
      </c>
      <c r="X331" s="73">
        <v>2025</v>
      </c>
      <c r="Y331" t="str">
        <f t="shared" si="30"/>
        <v>México</v>
      </c>
      <c r="Z331" t="str">
        <f t="shared" si="31"/>
        <v>Retail</v>
      </c>
      <c r="AA331" s="1">
        <f t="shared" si="32"/>
        <v>0</v>
      </c>
      <c r="AB331">
        <f t="shared" si="34"/>
        <v>1726.9745999999998</v>
      </c>
      <c r="AC331">
        <f t="shared" si="35"/>
        <v>2003.2905359999995</v>
      </c>
      <c r="AD331" s="18">
        <f t="shared" si="33"/>
        <v>45552</v>
      </c>
    </row>
    <row r="332" spans="1:30">
      <c r="A332" s="73" t="s">
        <v>176</v>
      </c>
      <c r="B332" s="73">
        <v>348</v>
      </c>
      <c r="C332" s="73">
        <v>1</v>
      </c>
      <c r="D332" s="74">
        <v>45793</v>
      </c>
      <c r="E332" s="74">
        <v>45799</v>
      </c>
      <c r="F332" s="74">
        <v>45802</v>
      </c>
      <c r="G332" s="73" t="s">
        <v>46</v>
      </c>
      <c r="H332" s="73">
        <v>20</v>
      </c>
      <c r="I332" s="73"/>
      <c r="J332" s="73">
        <v>3045</v>
      </c>
      <c r="K332" s="73" t="s">
        <v>131</v>
      </c>
      <c r="L332" s="73">
        <v>2618.6999999999998</v>
      </c>
      <c r="M332" s="73">
        <v>3045</v>
      </c>
      <c r="N332" s="73">
        <v>429.35</v>
      </c>
      <c r="O332" s="73">
        <v>369.24099999999999</v>
      </c>
      <c r="P332" s="73">
        <v>429.35</v>
      </c>
      <c r="Q332" s="75">
        <v>0.14100164203612481</v>
      </c>
      <c r="R332" s="73">
        <v>5</v>
      </c>
      <c r="S332" s="73">
        <v>2025</v>
      </c>
      <c r="T332" s="73">
        <v>5</v>
      </c>
      <c r="U332" s="73">
        <v>2025</v>
      </c>
      <c r="V332" s="74">
        <v>45847</v>
      </c>
      <c r="W332" s="73" t="s">
        <v>154</v>
      </c>
      <c r="X332" s="73">
        <v>2025</v>
      </c>
      <c r="Y332" t="str">
        <f t="shared" si="30"/>
        <v>México</v>
      </c>
      <c r="Z332" t="str">
        <f t="shared" si="31"/>
        <v>IC</v>
      </c>
      <c r="AA332" s="1">
        <f t="shared" si="32"/>
        <v>0.5</v>
      </c>
      <c r="AB332">
        <f t="shared" si="34"/>
        <v>184.62049999999999</v>
      </c>
      <c r="AC332">
        <f t="shared" si="35"/>
        <v>214.15977999999998</v>
      </c>
      <c r="AD332" s="18">
        <f t="shared" si="33"/>
        <v>45695</v>
      </c>
    </row>
    <row r="333" spans="1:30">
      <c r="A333" s="73" t="s">
        <v>176</v>
      </c>
      <c r="B333" s="73">
        <v>349</v>
      </c>
      <c r="C333" s="73">
        <v>1</v>
      </c>
      <c r="D333" s="74">
        <v>45793</v>
      </c>
      <c r="E333" s="74">
        <v>45794</v>
      </c>
      <c r="F333" s="74">
        <v>45802</v>
      </c>
      <c r="G333" s="73" t="s">
        <v>45</v>
      </c>
      <c r="H333" s="73">
        <v>20</v>
      </c>
      <c r="I333" s="73"/>
      <c r="J333" s="73">
        <v>2457.91</v>
      </c>
      <c r="K333" s="73" t="s">
        <v>131</v>
      </c>
      <c r="L333" s="73">
        <v>2113.8026</v>
      </c>
      <c r="M333" s="73">
        <v>2457.91</v>
      </c>
      <c r="N333" s="73">
        <v>1.91</v>
      </c>
      <c r="O333" s="73">
        <v>1.6425999999999998</v>
      </c>
      <c r="P333" s="73">
        <v>1.91</v>
      </c>
      <c r="Q333" s="75">
        <v>7.7708296886379075E-4</v>
      </c>
      <c r="R333" s="73">
        <v>5</v>
      </c>
      <c r="S333" s="73">
        <v>2025</v>
      </c>
      <c r="T333" s="73">
        <v>5</v>
      </c>
      <c r="U333" s="73">
        <v>2025</v>
      </c>
      <c r="V333" s="74">
        <v>45847</v>
      </c>
      <c r="W333" s="73" t="s">
        <v>154</v>
      </c>
      <c r="X333" s="73">
        <v>2025</v>
      </c>
      <c r="Y333" t="str">
        <f t="shared" si="30"/>
        <v>México</v>
      </c>
      <c r="Z333" t="str">
        <f t="shared" si="31"/>
        <v>IC</v>
      </c>
      <c r="AA333" s="1">
        <f t="shared" si="32"/>
        <v>0.75</v>
      </c>
      <c r="AB333">
        <f t="shared" si="34"/>
        <v>0.41064999999999996</v>
      </c>
      <c r="AC333">
        <f t="shared" si="35"/>
        <v>0.47635399999999994</v>
      </c>
      <c r="AD333" s="18">
        <f t="shared" si="33"/>
        <v>45536</v>
      </c>
    </row>
    <row r="334" spans="1:30">
      <c r="A334" s="73" t="s">
        <v>176</v>
      </c>
      <c r="B334" s="73">
        <v>350</v>
      </c>
      <c r="C334" s="73">
        <v>1</v>
      </c>
      <c r="D334" s="74">
        <v>45793</v>
      </c>
      <c r="E334" s="74">
        <v>45793</v>
      </c>
      <c r="F334" s="74">
        <v>45824</v>
      </c>
      <c r="G334" s="73" t="s">
        <v>43</v>
      </c>
      <c r="H334" s="73">
        <v>20</v>
      </c>
      <c r="I334" s="73"/>
      <c r="J334" s="73">
        <v>14729.27</v>
      </c>
      <c r="K334" s="73" t="s">
        <v>131</v>
      </c>
      <c r="L334" s="73">
        <v>12667.172200000001</v>
      </c>
      <c r="M334" s="73">
        <v>14729.27</v>
      </c>
      <c r="N334" s="73">
        <v>718.64</v>
      </c>
      <c r="O334" s="73">
        <v>618.03039999999999</v>
      </c>
      <c r="P334" s="73">
        <v>718.64</v>
      </c>
      <c r="Q334" s="75">
        <v>4.8789926452566891E-2</v>
      </c>
      <c r="R334" s="73">
        <v>5</v>
      </c>
      <c r="S334" s="73">
        <v>2025</v>
      </c>
      <c r="T334" s="73">
        <v>5</v>
      </c>
      <c r="U334" s="73">
        <v>2025</v>
      </c>
      <c r="V334" s="74">
        <v>45869</v>
      </c>
      <c r="W334" s="73" t="s">
        <v>154</v>
      </c>
      <c r="X334" s="73">
        <v>2025</v>
      </c>
      <c r="Y334" t="str">
        <f t="shared" si="30"/>
        <v>Madrid</v>
      </c>
      <c r="Z334" t="str">
        <f t="shared" si="31"/>
        <v>IC</v>
      </c>
      <c r="AA334" s="1">
        <f t="shared" si="32"/>
        <v>0.5</v>
      </c>
      <c r="AB334">
        <f t="shared" si="34"/>
        <v>309.01519999999999</v>
      </c>
      <c r="AC334">
        <f t="shared" si="35"/>
        <v>358.45763199999999</v>
      </c>
      <c r="AD334" s="18">
        <f t="shared" si="33"/>
        <v>45624</v>
      </c>
    </row>
    <row r="335" spans="1:30">
      <c r="A335" s="73" t="s">
        <v>176</v>
      </c>
      <c r="B335" s="73">
        <v>351</v>
      </c>
      <c r="C335" s="73">
        <v>1</v>
      </c>
      <c r="D335" s="74">
        <v>45793</v>
      </c>
      <c r="E335" s="74">
        <v>45793</v>
      </c>
      <c r="F335" s="74">
        <v>45793</v>
      </c>
      <c r="G335" s="73" t="s">
        <v>49</v>
      </c>
      <c r="H335" s="73">
        <v>20</v>
      </c>
      <c r="I335" s="73"/>
      <c r="J335" s="73">
        <v>2611.75</v>
      </c>
      <c r="K335" s="73" t="s">
        <v>131</v>
      </c>
      <c r="L335" s="73">
        <v>2246.105</v>
      </c>
      <c r="M335" s="73">
        <v>2611.75</v>
      </c>
      <c r="N335" s="73">
        <v>35</v>
      </c>
      <c r="O335" s="73">
        <v>30.099999999999998</v>
      </c>
      <c r="P335" s="73">
        <v>35</v>
      </c>
      <c r="Q335" s="75">
        <v>1.3400976356848854E-2</v>
      </c>
      <c r="R335" s="73">
        <v>5</v>
      </c>
      <c r="S335" s="73">
        <v>2025</v>
      </c>
      <c r="T335" s="73">
        <v>5</v>
      </c>
      <c r="U335" s="73">
        <v>2025</v>
      </c>
      <c r="V335" s="74">
        <v>45838</v>
      </c>
      <c r="W335" s="73" t="s">
        <v>152</v>
      </c>
      <c r="X335" s="73">
        <v>2025</v>
      </c>
      <c r="Y335" t="str">
        <f t="shared" si="30"/>
        <v>México</v>
      </c>
      <c r="Z335" t="str">
        <f t="shared" si="31"/>
        <v>Retail</v>
      </c>
      <c r="AA335" s="1">
        <f t="shared" si="32"/>
        <v>0</v>
      </c>
      <c r="AB335">
        <f t="shared" si="34"/>
        <v>30.099999999999998</v>
      </c>
      <c r="AC335">
        <f t="shared" si="35"/>
        <v>34.915999999999997</v>
      </c>
      <c r="AD335" s="18">
        <f t="shared" si="33"/>
        <v>45552</v>
      </c>
    </row>
    <row r="336" spans="1:30">
      <c r="A336" s="73" t="s">
        <v>176</v>
      </c>
      <c r="B336" s="73">
        <v>352</v>
      </c>
      <c r="C336" s="73">
        <v>1</v>
      </c>
      <c r="D336" s="74">
        <v>45793</v>
      </c>
      <c r="E336" s="74">
        <v>45821</v>
      </c>
      <c r="F336" s="74">
        <v>45824</v>
      </c>
      <c r="G336" s="73" t="s">
        <v>49</v>
      </c>
      <c r="H336" s="73">
        <v>20</v>
      </c>
      <c r="I336" s="73"/>
      <c r="J336" s="73">
        <v>9109.86</v>
      </c>
      <c r="K336" s="73" t="s">
        <v>131</v>
      </c>
      <c r="L336" s="73">
        <v>7834.4796000000006</v>
      </c>
      <c r="M336" s="73">
        <v>9109.86</v>
      </c>
      <c r="N336" s="73">
        <v>517.96</v>
      </c>
      <c r="O336" s="73">
        <v>445.44560000000001</v>
      </c>
      <c r="P336" s="73">
        <v>517.96</v>
      </c>
      <c r="Q336" s="75">
        <v>5.6857075739912576E-2</v>
      </c>
      <c r="R336" s="73">
        <v>5</v>
      </c>
      <c r="S336" s="73">
        <v>2025</v>
      </c>
      <c r="T336" s="73">
        <v>6</v>
      </c>
      <c r="U336" s="73">
        <v>2025</v>
      </c>
      <c r="V336" s="74">
        <v>45869</v>
      </c>
      <c r="W336" s="73" t="s">
        <v>154</v>
      </c>
      <c r="X336" s="73">
        <v>2025</v>
      </c>
      <c r="Y336" t="str">
        <f t="shared" si="30"/>
        <v>México</v>
      </c>
      <c r="Z336" t="str">
        <f t="shared" si="31"/>
        <v>Retail</v>
      </c>
      <c r="AA336" s="1">
        <f t="shared" si="32"/>
        <v>0</v>
      </c>
      <c r="AB336">
        <f t="shared" si="34"/>
        <v>445.44560000000001</v>
      </c>
      <c r="AC336">
        <f t="shared" si="35"/>
        <v>516.71689600000002</v>
      </c>
      <c r="AD336" s="18">
        <f t="shared" si="33"/>
        <v>45552</v>
      </c>
    </row>
    <row r="337" spans="1:30">
      <c r="A337" s="73" t="s">
        <v>176</v>
      </c>
      <c r="B337" s="73">
        <v>353</v>
      </c>
      <c r="C337" s="73">
        <v>1</v>
      </c>
      <c r="D337" s="74">
        <v>45796</v>
      </c>
      <c r="E337" s="74">
        <v>45804</v>
      </c>
      <c r="F337" s="74">
        <v>45805</v>
      </c>
      <c r="G337" s="73" t="s">
        <v>49</v>
      </c>
      <c r="H337" s="73">
        <v>21</v>
      </c>
      <c r="I337" s="73" t="s">
        <v>177</v>
      </c>
      <c r="J337" s="73">
        <v>7328.61</v>
      </c>
      <c r="K337" s="73" t="s">
        <v>131</v>
      </c>
      <c r="L337" s="73">
        <v>6302.6045999999997</v>
      </c>
      <c r="M337" s="73">
        <v>7328.61</v>
      </c>
      <c r="N337" s="73">
        <v>630.08000000000004</v>
      </c>
      <c r="O337" s="73">
        <v>541.86880000000008</v>
      </c>
      <c r="P337" s="73">
        <v>630.08000000000004</v>
      </c>
      <c r="Q337" s="75">
        <v>8.5975375958060277E-2</v>
      </c>
      <c r="R337" s="73">
        <v>5</v>
      </c>
      <c r="S337" s="73">
        <v>2025</v>
      </c>
      <c r="T337" s="73">
        <v>5</v>
      </c>
      <c r="U337" s="73">
        <v>2025</v>
      </c>
      <c r="V337" s="74">
        <v>45850</v>
      </c>
      <c r="W337" s="73" t="s">
        <v>154</v>
      </c>
      <c r="X337" s="73">
        <v>2025</v>
      </c>
      <c r="Y337" t="str">
        <f t="shared" si="30"/>
        <v>México</v>
      </c>
      <c r="Z337" t="str">
        <f t="shared" si="31"/>
        <v>Retail</v>
      </c>
      <c r="AA337" s="1">
        <f t="shared" si="32"/>
        <v>0</v>
      </c>
      <c r="AB337">
        <f t="shared" si="34"/>
        <v>541.86880000000008</v>
      </c>
      <c r="AC337">
        <f t="shared" si="35"/>
        <v>628.56780800000001</v>
      </c>
      <c r="AD337" s="18">
        <f t="shared" si="33"/>
        <v>45552</v>
      </c>
    </row>
    <row r="338" spans="1:30">
      <c r="A338" s="73" t="s">
        <v>176</v>
      </c>
      <c r="B338" s="73">
        <v>354</v>
      </c>
      <c r="C338" s="73">
        <v>1</v>
      </c>
      <c r="D338" s="74">
        <v>45796</v>
      </c>
      <c r="E338" s="74">
        <v>45799</v>
      </c>
      <c r="F338" s="74">
        <v>45799</v>
      </c>
      <c r="G338" s="73" t="s">
        <v>49</v>
      </c>
      <c r="H338" s="73">
        <v>21</v>
      </c>
      <c r="I338" s="73"/>
      <c r="J338" s="73">
        <v>3154.96</v>
      </c>
      <c r="K338" s="73" t="s">
        <v>131</v>
      </c>
      <c r="L338" s="73">
        <v>2713.2656000000002</v>
      </c>
      <c r="M338" s="73">
        <v>3154.96</v>
      </c>
      <c r="N338" s="73">
        <v>70</v>
      </c>
      <c r="O338" s="73">
        <v>60.199999999999996</v>
      </c>
      <c r="P338" s="73">
        <v>70</v>
      </c>
      <c r="Q338" s="75">
        <v>2.2187286051170218E-2</v>
      </c>
      <c r="R338" s="73">
        <v>5</v>
      </c>
      <c r="S338" s="73">
        <v>2025</v>
      </c>
      <c r="T338" s="73">
        <v>5</v>
      </c>
      <c r="U338" s="73">
        <v>2025</v>
      </c>
      <c r="V338" s="74">
        <v>45844</v>
      </c>
      <c r="W338" s="73" t="s">
        <v>154</v>
      </c>
      <c r="X338" s="73">
        <v>2025</v>
      </c>
      <c r="Y338" t="str">
        <f t="shared" si="30"/>
        <v>México</v>
      </c>
      <c r="Z338" t="str">
        <f t="shared" si="31"/>
        <v>Retail</v>
      </c>
      <c r="AA338" s="1">
        <f t="shared" si="32"/>
        <v>0</v>
      </c>
      <c r="AB338">
        <f t="shared" si="34"/>
        <v>60.199999999999996</v>
      </c>
      <c r="AC338">
        <f t="shared" si="35"/>
        <v>69.831999999999994</v>
      </c>
      <c r="AD338" s="18">
        <f t="shared" si="33"/>
        <v>45552</v>
      </c>
    </row>
    <row r="339" spans="1:30">
      <c r="A339" s="73" t="s">
        <v>176</v>
      </c>
      <c r="B339" s="73">
        <v>355</v>
      </c>
      <c r="C339" s="73">
        <v>1</v>
      </c>
      <c r="D339" s="74">
        <v>45796</v>
      </c>
      <c r="E339" s="74">
        <v>45823</v>
      </c>
      <c r="F339" s="74">
        <v>45860</v>
      </c>
      <c r="G339" s="73" t="s">
        <v>45</v>
      </c>
      <c r="H339" s="73">
        <v>21</v>
      </c>
      <c r="I339" s="73"/>
      <c r="J339" s="73">
        <v>164275.12</v>
      </c>
      <c r="K339" s="73" t="s">
        <v>131</v>
      </c>
      <c r="L339" s="73">
        <v>141276.60319999998</v>
      </c>
      <c r="M339" s="73">
        <v>164275.12</v>
      </c>
      <c r="N339" s="73">
        <v>34429.94</v>
      </c>
      <c r="O339" s="73">
        <v>29609.7484</v>
      </c>
      <c r="P339" s="73">
        <v>34429.94</v>
      </c>
      <c r="Q339" s="75">
        <v>0.20958706345793571</v>
      </c>
      <c r="R339" s="73">
        <v>5</v>
      </c>
      <c r="S339" s="73">
        <v>2025</v>
      </c>
      <c r="T339" s="73">
        <v>6</v>
      </c>
      <c r="U339" s="73">
        <v>2025</v>
      </c>
      <c r="V339" s="74">
        <v>45905</v>
      </c>
      <c r="W339" s="73" t="s">
        <v>153</v>
      </c>
      <c r="X339" s="73">
        <v>2025</v>
      </c>
      <c r="Y339" t="str">
        <f t="shared" si="30"/>
        <v>México</v>
      </c>
      <c r="Z339" t="str">
        <f t="shared" si="31"/>
        <v>IC</v>
      </c>
      <c r="AA339" s="1">
        <f t="shared" si="32"/>
        <v>0.75</v>
      </c>
      <c r="AB339">
        <f t="shared" si="34"/>
        <v>7402.4370999999992</v>
      </c>
      <c r="AC339">
        <f t="shared" si="35"/>
        <v>8586.8270359999988</v>
      </c>
      <c r="AD339" s="18">
        <f t="shared" si="33"/>
        <v>45536</v>
      </c>
    </row>
    <row r="340" spans="1:30">
      <c r="A340" s="73" t="s">
        <v>176</v>
      </c>
      <c r="B340" s="73">
        <v>356</v>
      </c>
      <c r="C340" s="73">
        <v>1</v>
      </c>
      <c r="D340" s="74">
        <v>45796</v>
      </c>
      <c r="E340" s="74">
        <v>45791</v>
      </c>
      <c r="F340" s="74">
        <v>45799</v>
      </c>
      <c r="G340" s="73" t="s">
        <v>49</v>
      </c>
      <c r="H340" s="73">
        <v>21</v>
      </c>
      <c r="I340" s="73"/>
      <c r="J340" s="73">
        <v>6906.08</v>
      </c>
      <c r="K340" s="73" t="s">
        <v>131</v>
      </c>
      <c r="L340" s="73">
        <v>5939.2287999999999</v>
      </c>
      <c r="M340" s="73">
        <v>6906.08</v>
      </c>
      <c r="N340" s="73">
        <v>553.36</v>
      </c>
      <c r="O340" s="73">
        <v>475.88960000000003</v>
      </c>
      <c r="P340" s="73">
        <v>553.36</v>
      </c>
      <c r="Q340" s="75">
        <v>8.0126497231425065E-2</v>
      </c>
      <c r="R340" s="73">
        <v>5</v>
      </c>
      <c r="S340" s="73">
        <v>2025</v>
      </c>
      <c r="T340" s="73">
        <v>5</v>
      </c>
      <c r="U340" s="73">
        <v>2025</v>
      </c>
      <c r="V340" s="74">
        <v>45844</v>
      </c>
      <c r="W340" s="73" t="s">
        <v>154</v>
      </c>
      <c r="X340" s="73">
        <v>2025</v>
      </c>
      <c r="Y340" t="str">
        <f t="shared" si="30"/>
        <v>México</v>
      </c>
      <c r="Z340" t="str">
        <f t="shared" si="31"/>
        <v>Retail</v>
      </c>
      <c r="AA340" s="1">
        <f t="shared" si="32"/>
        <v>0</v>
      </c>
      <c r="AB340">
        <f t="shared" si="34"/>
        <v>475.88960000000003</v>
      </c>
      <c r="AC340">
        <f t="shared" si="35"/>
        <v>552.03193599999997</v>
      </c>
      <c r="AD340" s="18">
        <f t="shared" si="33"/>
        <v>45552</v>
      </c>
    </row>
    <row r="341" spans="1:30">
      <c r="A341" s="73" t="s">
        <v>176</v>
      </c>
      <c r="B341" s="73">
        <v>357</v>
      </c>
      <c r="C341" s="73">
        <v>1</v>
      </c>
      <c r="D341" s="74">
        <v>45797</v>
      </c>
      <c r="E341" s="74">
        <v>45803</v>
      </c>
      <c r="F341" s="74">
        <v>45807</v>
      </c>
      <c r="G341" s="73" t="s">
        <v>49</v>
      </c>
      <c r="H341" s="73">
        <v>21</v>
      </c>
      <c r="I341" s="73"/>
      <c r="J341" s="73">
        <v>2597.52</v>
      </c>
      <c r="K341" s="73" t="s">
        <v>131</v>
      </c>
      <c r="L341" s="73">
        <v>2233.8672000000001</v>
      </c>
      <c r="M341" s="73">
        <v>2597.52</v>
      </c>
      <c r="N341" s="73">
        <v>110.8</v>
      </c>
      <c r="O341" s="73">
        <v>95.287999999999997</v>
      </c>
      <c r="P341" s="73">
        <v>110.8</v>
      </c>
      <c r="Q341" s="75">
        <v>4.265607194554806E-2</v>
      </c>
      <c r="R341" s="73">
        <v>5</v>
      </c>
      <c r="S341" s="73">
        <v>2025</v>
      </c>
      <c r="T341" s="73">
        <v>5</v>
      </c>
      <c r="U341" s="73">
        <v>2025</v>
      </c>
      <c r="V341" s="74">
        <v>45852</v>
      </c>
      <c r="W341" s="73" t="s">
        <v>154</v>
      </c>
      <c r="X341" s="73">
        <v>2025</v>
      </c>
      <c r="Y341" t="str">
        <f t="shared" si="30"/>
        <v>México</v>
      </c>
      <c r="Z341" t="str">
        <f t="shared" si="31"/>
        <v>Retail</v>
      </c>
      <c r="AA341" s="1">
        <f t="shared" si="32"/>
        <v>0</v>
      </c>
      <c r="AB341">
        <f t="shared" si="34"/>
        <v>95.287999999999997</v>
      </c>
      <c r="AC341">
        <f t="shared" si="35"/>
        <v>110.53407999999999</v>
      </c>
      <c r="AD341" s="18">
        <f t="shared" si="33"/>
        <v>45552</v>
      </c>
    </row>
    <row r="342" spans="1:30">
      <c r="A342" s="73" t="s">
        <v>176</v>
      </c>
      <c r="B342" s="73">
        <v>358</v>
      </c>
      <c r="C342" s="73">
        <v>0</v>
      </c>
      <c r="D342" s="74">
        <v>45797</v>
      </c>
      <c r="E342" s="74">
        <v>45787</v>
      </c>
      <c r="F342" s="74">
        <v>45787</v>
      </c>
      <c r="G342" s="73" t="s">
        <v>49</v>
      </c>
      <c r="H342" s="73">
        <v>21</v>
      </c>
      <c r="I342" s="73" t="s">
        <v>200</v>
      </c>
      <c r="J342" s="73">
        <v>353.7</v>
      </c>
      <c r="K342" s="73" t="s">
        <v>131</v>
      </c>
      <c r="L342" s="73">
        <v>304.18199999999996</v>
      </c>
      <c r="M342" s="73">
        <v>353.7</v>
      </c>
      <c r="N342" s="73">
        <v>0</v>
      </c>
      <c r="O342" s="73">
        <v>0</v>
      </c>
      <c r="P342" s="73">
        <v>0</v>
      </c>
      <c r="Q342" s="75">
        <v>0</v>
      </c>
      <c r="R342" s="73">
        <v>5</v>
      </c>
      <c r="S342" s="73">
        <v>2025</v>
      </c>
      <c r="T342" s="73">
        <v>5</v>
      </c>
      <c r="U342" s="73">
        <v>2025</v>
      </c>
      <c r="V342" s="74">
        <v>45832</v>
      </c>
      <c r="W342" s="73" t="s">
        <v>152</v>
      </c>
      <c r="X342" s="73">
        <v>2025</v>
      </c>
      <c r="Y342" t="str">
        <f t="shared" si="30"/>
        <v>México</v>
      </c>
      <c r="Z342" t="str">
        <f t="shared" si="31"/>
        <v>Retail</v>
      </c>
      <c r="AA342" s="1">
        <f t="shared" si="32"/>
        <v>0</v>
      </c>
      <c r="AB342">
        <f t="shared" si="34"/>
        <v>0</v>
      </c>
      <c r="AC342">
        <f t="shared" si="35"/>
        <v>0</v>
      </c>
      <c r="AD342" s="18">
        <f t="shared" si="33"/>
        <v>45552</v>
      </c>
    </row>
    <row r="343" spans="1:30">
      <c r="A343" s="73" t="s">
        <v>176</v>
      </c>
      <c r="B343" s="73">
        <v>359</v>
      </c>
      <c r="C343" s="73">
        <v>1</v>
      </c>
      <c r="D343" s="74">
        <v>45799</v>
      </c>
      <c r="E343" s="74">
        <v>45850</v>
      </c>
      <c r="F343" s="74">
        <v>45864</v>
      </c>
      <c r="G343" s="73" t="s">
        <v>29</v>
      </c>
      <c r="H343" s="73">
        <v>21</v>
      </c>
      <c r="I343" s="73" t="s">
        <v>191</v>
      </c>
      <c r="J343" s="73">
        <v>25630.240000000002</v>
      </c>
      <c r="K343" s="73" t="s">
        <v>151</v>
      </c>
      <c r="L343" s="73">
        <v>25630.240000000002</v>
      </c>
      <c r="M343" s="73">
        <v>29731.078399999999</v>
      </c>
      <c r="N343" s="73">
        <v>4047.08</v>
      </c>
      <c r="O343" s="73">
        <v>4047.08</v>
      </c>
      <c r="P343" s="73">
        <v>4694.6127999999999</v>
      </c>
      <c r="Q343" s="75">
        <v>0.15790254012447794</v>
      </c>
      <c r="R343" s="73">
        <v>5</v>
      </c>
      <c r="S343" s="73">
        <v>2025</v>
      </c>
      <c r="T343" s="73">
        <v>7</v>
      </c>
      <c r="U343" s="73">
        <v>2025</v>
      </c>
      <c r="V343" s="74">
        <v>45909</v>
      </c>
      <c r="W343" s="73" t="s">
        <v>153</v>
      </c>
      <c r="X343" s="73">
        <v>2025</v>
      </c>
      <c r="Y343" t="str">
        <f t="shared" si="30"/>
        <v>Madrid</v>
      </c>
      <c r="Z343" t="str">
        <f t="shared" si="31"/>
        <v>Retail</v>
      </c>
      <c r="AA343" s="1">
        <f t="shared" si="32"/>
        <v>7.0000000000000007E-2</v>
      </c>
      <c r="AB343">
        <f t="shared" si="34"/>
        <v>3763.7844</v>
      </c>
      <c r="AC343">
        <f t="shared" si="35"/>
        <v>4365.989904</v>
      </c>
      <c r="AD343" s="18">
        <f t="shared" si="33"/>
        <v>45733</v>
      </c>
    </row>
    <row r="344" spans="1:30">
      <c r="A344" s="73" t="s">
        <v>176</v>
      </c>
      <c r="B344" s="73">
        <v>360</v>
      </c>
      <c r="C344" s="73">
        <v>0</v>
      </c>
      <c r="D344" s="74">
        <v>45799</v>
      </c>
      <c r="E344" s="74">
        <v>45877</v>
      </c>
      <c r="F344" s="74">
        <v>45888</v>
      </c>
      <c r="G344" s="73" t="s">
        <v>49</v>
      </c>
      <c r="H344" s="73">
        <v>21</v>
      </c>
      <c r="I344" s="73" t="s">
        <v>188</v>
      </c>
      <c r="J344" s="73">
        <v>2292.54</v>
      </c>
      <c r="K344" s="73" t="s">
        <v>131</v>
      </c>
      <c r="L344" s="73">
        <v>1971.5844</v>
      </c>
      <c r="M344" s="73">
        <v>2292.54</v>
      </c>
      <c r="N344" s="73">
        <v>0</v>
      </c>
      <c r="O344" s="73">
        <v>0</v>
      </c>
      <c r="P344" s="73">
        <v>0</v>
      </c>
      <c r="Q344" s="75">
        <v>0</v>
      </c>
      <c r="R344" s="73">
        <v>5</v>
      </c>
      <c r="S344" s="73">
        <v>2025</v>
      </c>
      <c r="T344" s="73">
        <v>8</v>
      </c>
      <c r="U344" s="73">
        <v>2025</v>
      </c>
      <c r="V344" s="74">
        <v>45933</v>
      </c>
      <c r="W344" s="73" t="s">
        <v>161</v>
      </c>
      <c r="X344" s="73">
        <v>2025</v>
      </c>
      <c r="Y344" t="str">
        <f t="shared" si="30"/>
        <v>México</v>
      </c>
      <c r="Z344" t="str">
        <f t="shared" si="31"/>
        <v>Retail</v>
      </c>
      <c r="AA344" s="1">
        <f t="shared" si="32"/>
        <v>0</v>
      </c>
      <c r="AB344">
        <f t="shared" si="34"/>
        <v>0</v>
      </c>
      <c r="AC344">
        <f t="shared" si="35"/>
        <v>0</v>
      </c>
      <c r="AD344" s="18">
        <f t="shared" si="33"/>
        <v>45552</v>
      </c>
    </row>
    <row r="345" spans="1:30">
      <c r="A345" s="73" t="s">
        <v>176</v>
      </c>
      <c r="B345" s="73">
        <v>361</v>
      </c>
      <c r="C345" s="73">
        <v>1</v>
      </c>
      <c r="D345" s="74">
        <v>45799</v>
      </c>
      <c r="E345" s="74">
        <v>45825</v>
      </c>
      <c r="F345" s="74">
        <v>45845</v>
      </c>
      <c r="G345" s="73" t="s">
        <v>49</v>
      </c>
      <c r="H345" s="73">
        <v>21</v>
      </c>
      <c r="I345" s="73"/>
      <c r="J345" s="73">
        <v>7124.67</v>
      </c>
      <c r="K345" s="73" t="s">
        <v>131</v>
      </c>
      <c r="L345" s="73">
        <v>6127.2161999999998</v>
      </c>
      <c r="M345" s="73">
        <v>7124.67</v>
      </c>
      <c r="N345" s="73">
        <v>218</v>
      </c>
      <c r="O345" s="73">
        <v>187.48</v>
      </c>
      <c r="P345" s="73">
        <v>218</v>
      </c>
      <c r="Q345" s="75">
        <v>3.0597908394353703E-2</v>
      </c>
      <c r="R345" s="73">
        <v>5</v>
      </c>
      <c r="S345" s="73">
        <v>2025</v>
      </c>
      <c r="T345" s="73">
        <v>6</v>
      </c>
      <c r="U345" s="73">
        <v>2025</v>
      </c>
      <c r="V345" s="74">
        <v>45890</v>
      </c>
      <c r="W345" s="73" t="s">
        <v>160</v>
      </c>
      <c r="X345" s="73">
        <v>2025</v>
      </c>
      <c r="Y345" t="str">
        <f t="shared" si="30"/>
        <v>México</v>
      </c>
      <c r="Z345" t="str">
        <f t="shared" si="31"/>
        <v>Retail</v>
      </c>
      <c r="AA345" s="1">
        <f t="shared" si="32"/>
        <v>0</v>
      </c>
      <c r="AB345">
        <f t="shared" si="34"/>
        <v>187.48</v>
      </c>
      <c r="AC345">
        <f t="shared" si="35"/>
        <v>217.47679999999997</v>
      </c>
      <c r="AD345" s="18">
        <f t="shared" si="33"/>
        <v>45552</v>
      </c>
    </row>
    <row r="346" spans="1:30">
      <c r="A346" s="73" t="s">
        <v>176</v>
      </c>
      <c r="B346" s="73">
        <v>362</v>
      </c>
      <c r="C346" s="73">
        <v>1</v>
      </c>
      <c r="D346" s="74">
        <v>45799</v>
      </c>
      <c r="E346" s="74">
        <v>45858</v>
      </c>
      <c r="F346" s="74">
        <v>45858</v>
      </c>
      <c r="G346" s="73" t="s">
        <v>54</v>
      </c>
      <c r="H346" s="73">
        <v>21</v>
      </c>
      <c r="I346" s="73" t="s">
        <v>149</v>
      </c>
      <c r="J346" s="73">
        <v>50</v>
      </c>
      <c r="K346" s="73" t="s">
        <v>131</v>
      </c>
      <c r="L346" s="73">
        <v>43</v>
      </c>
      <c r="M346" s="73">
        <v>50</v>
      </c>
      <c r="N346" s="73">
        <v>0</v>
      </c>
      <c r="O346" s="73">
        <v>0</v>
      </c>
      <c r="P346" s="73">
        <v>0</v>
      </c>
      <c r="Q346" s="75">
        <v>0</v>
      </c>
      <c r="R346" s="73">
        <v>5</v>
      </c>
      <c r="S346" s="73">
        <v>2025</v>
      </c>
      <c r="T346" s="73">
        <v>7</v>
      </c>
      <c r="U346" s="73">
        <v>2025</v>
      </c>
      <c r="V346" s="74">
        <v>45903</v>
      </c>
      <c r="W346" s="73" t="s">
        <v>153</v>
      </c>
      <c r="X346" s="73">
        <v>2025</v>
      </c>
      <c r="Y346" t="str">
        <f t="shared" si="30"/>
        <v>México</v>
      </c>
      <c r="Z346" t="str">
        <f t="shared" si="31"/>
        <v>Retail</v>
      </c>
      <c r="AA346" s="1">
        <f t="shared" si="32"/>
        <v>0.05</v>
      </c>
      <c r="AB346">
        <f t="shared" si="34"/>
        <v>0</v>
      </c>
      <c r="AC346">
        <f t="shared" si="35"/>
        <v>0</v>
      </c>
      <c r="AD346" s="18">
        <f t="shared" si="33"/>
        <v>45595</v>
      </c>
    </row>
    <row r="347" spans="1:30">
      <c r="A347" s="73" t="s">
        <v>176</v>
      </c>
      <c r="B347" s="73">
        <v>363</v>
      </c>
      <c r="C347" s="73">
        <v>1</v>
      </c>
      <c r="D347" s="74">
        <v>45799</v>
      </c>
      <c r="E347" s="74">
        <v>45818</v>
      </c>
      <c r="F347" s="74">
        <v>45876</v>
      </c>
      <c r="G347" s="73" t="s">
        <v>54</v>
      </c>
      <c r="H347" s="73">
        <v>21</v>
      </c>
      <c r="I347" s="73" t="s">
        <v>149</v>
      </c>
      <c r="J347" s="73">
        <v>20818</v>
      </c>
      <c r="K347" s="73" t="s">
        <v>178</v>
      </c>
      <c r="L347" s="73">
        <v>999.26400000000001</v>
      </c>
      <c r="M347" s="73">
        <v>1165.808</v>
      </c>
      <c r="N347" s="73">
        <v>0</v>
      </c>
      <c r="O347" s="73">
        <v>0</v>
      </c>
      <c r="P347" s="73">
        <v>0</v>
      </c>
      <c r="Q347" s="75">
        <v>0</v>
      </c>
      <c r="R347" s="73">
        <v>5</v>
      </c>
      <c r="S347" s="73">
        <v>2025</v>
      </c>
      <c r="T347" s="73">
        <v>6</v>
      </c>
      <c r="U347" s="73">
        <v>2025</v>
      </c>
      <c r="V347" s="74">
        <v>45921</v>
      </c>
      <c r="W347" s="73" t="s">
        <v>153</v>
      </c>
      <c r="X347" s="73">
        <v>2025</v>
      </c>
      <c r="Y347" t="str">
        <f t="shared" si="30"/>
        <v>México</v>
      </c>
      <c r="Z347" t="str">
        <f t="shared" si="31"/>
        <v>Retail</v>
      </c>
      <c r="AA347" s="1">
        <f t="shared" si="32"/>
        <v>0.05</v>
      </c>
      <c r="AB347">
        <f t="shared" si="34"/>
        <v>0</v>
      </c>
      <c r="AC347">
        <f t="shared" si="35"/>
        <v>0</v>
      </c>
      <c r="AD347" s="18">
        <f t="shared" si="33"/>
        <v>45595</v>
      </c>
    </row>
    <row r="348" spans="1:30">
      <c r="A348" s="73" t="s">
        <v>176</v>
      </c>
      <c r="B348" s="73">
        <v>364</v>
      </c>
      <c r="C348" s="73">
        <v>0</v>
      </c>
      <c r="D348" s="74">
        <v>45800</v>
      </c>
      <c r="E348" s="74">
        <v>45803</v>
      </c>
      <c r="F348" s="74">
        <v>45814</v>
      </c>
      <c r="G348" s="73" t="s">
        <v>35</v>
      </c>
      <c r="H348" s="73">
        <v>21</v>
      </c>
      <c r="I348" s="73"/>
      <c r="J348" s="73">
        <v>38882.410000000003</v>
      </c>
      <c r="K348" s="73" t="s">
        <v>131</v>
      </c>
      <c r="L348" s="73">
        <v>33438.872600000002</v>
      </c>
      <c r="M348" s="73">
        <v>38882.410000000003</v>
      </c>
      <c r="N348" s="73">
        <v>4227.7299999999996</v>
      </c>
      <c r="O348" s="73">
        <v>3635.8477999999996</v>
      </c>
      <c r="P348" s="73">
        <v>4227.7299999999996</v>
      </c>
      <c r="Q348" s="75">
        <v>0.10873117175607168</v>
      </c>
      <c r="R348" s="73">
        <v>5</v>
      </c>
      <c r="S348" s="73">
        <v>2025</v>
      </c>
      <c r="T348" s="73">
        <v>5</v>
      </c>
      <c r="U348" s="73">
        <v>2025</v>
      </c>
      <c r="V348" s="74">
        <v>45859</v>
      </c>
      <c r="W348" s="73" t="s">
        <v>154</v>
      </c>
      <c r="X348" s="73">
        <v>2025</v>
      </c>
      <c r="Y348" t="str">
        <f t="shared" si="30"/>
        <v>México</v>
      </c>
      <c r="Z348" t="str">
        <f t="shared" si="31"/>
        <v>IC</v>
      </c>
      <c r="AA348" s="1">
        <f t="shared" si="32"/>
        <v>0.5</v>
      </c>
      <c r="AB348">
        <f t="shared" si="34"/>
        <v>1817.9238999999998</v>
      </c>
      <c r="AC348">
        <f t="shared" si="35"/>
        <v>2108.7917239999997</v>
      </c>
      <c r="AD348" s="18">
        <f t="shared" si="33"/>
        <v>45665</v>
      </c>
    </row>
    <row r="349" spans="1:30">
      <c r="A349" s="73" t="s">
        <v>176</v>
      </c>
      <c r="B349" s="73">
        <v>366</v>
      </c>
      <c r="C349" s="73">
        <v>1</v>
      </c>
      <c r="D349" s="74">
        <v>45803</v>
      </c>
      <c r="E349" s="74">
        <v>45826</v>
      </c>
      <c r="F349" s="74">
        <v>45838</v>
      </c>
      <c r="G349" s="73" t="s">
        <v>34</v>
      </c>
      <c r="H349" s="73">
        <v>22</v>
      </c>
      <c r="I349" s="73"/>
      <c r="J349" s="73">
        <v>4310.91</v>
      </c>
      <c r="K349" s="73" t="s">
        <v>131</v>
      </c>
      <c r="L349" s="73">
        <v>3707.3825999999999</v>
      </c>
      <c r="M349" s="73">
        <v>4310.91</v>
      </c>
      <c r="N349" s="73">
        <v>302.24</v>
      </c>
      <c r="O349" s="73">
        <v>259.9264</v>
      </c>
      <c r="P349" s="73">
        <v>302.24</v>
      </c>
      <c r="Q349" s="75">
        <v>7.0110487112929748E-2</v>
      </c>
      <c r="R349" s="73">
        <v>5</v>
      </c>
      <c r="S349" s="73">
        <v>2025</v>
      </c>
      <c r="T349" s="73">
        <v>6</v>
      </c>
      <c r="U349" s="73">
        <v>2025</v>
      </c>
      <c r="V349" s="74">
        <v>45883</v>
      </c>
      <c r="W349" s="73" t="s">
        <v>160</v>
      </c>
      <c r="X349" s="73">
        <v>2025</v>
      </c>
      <c r="Y349" t="str">
        <f t="shared" si="30"/>
        <v>México</v>
      </c>
      <c r="Z349" t="str">
        <f t="shared" si="31"/>
        <v>IC</v>
      </c>
      <c r="AA349" s="1">
        <f t="shared" si="32"/>
        <v>0.5</v>
      </c>
      <c r="AB349">
        <f t="shared" si="34"/>
        <v>129.9632</v>
      </c>
      <c r="AC349">
        <f t="shared" si="35"/>
        <v>150.75731199999998</v>
      </c>
      <c r="AD349" s="18">
        <f t="shared" si="33"/>
        <v>45536</v>
      </c>
    </row>
    <row r="350" spans="1:30">
      <c r="A350" s="73" t="s">
        <v>176</v>
      </c>
      <c r="B350" s="73">
        <v>368</v>
      </c>
      <c r="C350" s="73">
        <v>1</v>
      </c>
      <c r="D350" s="74">
        <v>45803</v>
      </c>
      <c r="E350" s="74">
        <v>45739</v>
      </c>
      <c r="F350" s="74">
        <v>45741</v>
      </c>
      <c r="G350" s="73" t="s">
        <v>49</v>
      </c>
      <c r="H350" s="73">
        <v>22</v>
      </c>
      <c r="I350" s="73"/>
      <c r="J350" s="73">
        <v>1680</v>
      </c>
      <c r="K350" s="73" t="s">
        <v>131</v>
      </c>
      <c r="L350" s="73">
        <v>1444.8</v>
      </c>
      <c r="M350" s="73">
        <v>1680</v>
      </c>
      <c r="N350" s="73">
        <v>168.07</v>
      </c>
      <c r="O350" s="73">
        <v>144.5402</v>
      </c>
      <c r="P350" s="73">
        <v>168.07</v>
      </c>
      <c r="Q350" s="75">
        <v>0.10004166666666667</v>
      </c>
      <c r="R350" s="73">
        <v>5</v>
      </c>
      <c r="S350" s="73">
        <v>2025</v>
      </c>
      <c r="T350" s="73">
        <v>3</v>
      </c>
      <c r="U350" s="73">
        <v>2025</v>
      </c>
      <c r="V350" s="74">
        <v>45786</v>
      </c>
      <c r="W350" s="73" t="s">
        <v>172</v>
      </c>
      <c r="X350" s="73">
        <v>2025</v>
      </c>
      <c r="Y350" t="str">
        <f t="shared" si="30"/>
        <v>México</v>
      </c>
      <c r="Z350" t="str">
        <f t="shared" si="31"/>
        <v>Retail</v>
      </c>
      <c r="AA350" s="1">
        <f t="shared" si="32"/>
        <v>0</v>
      </c>
      <c r="AB350">
        <f t="shared" si="34"/>
        <v>144.5402</v>
      </c>
      <c r="AC350">
        <f t="shared" si="35"/>
        <v>167.66663199999999</v>
      </c>
      <c r="AD350" s="18">
        <f t="shared" si="33"/>
        <v>45552</v>
      </c>
    </row>
    <row r="351" spans="1:30">
      <c r="A351" s="73" t="s">
        <v>176</v>
      </c>
      <c r="B351" s="73">
        <v>369</v>
      </c>
      <c r="C351" s="73">
        <v>1</v>
      </c>
      <c r="D351" s="74">
        <v>45803</v>
      </c>
      <c r="E351" s="74">
        <v>45845</v>
      </c>
      <c r="F351" s="74">
        <v>45850</v>
      </c>
      <c r="G351" s="73" t="s">
        <v>54</v>
      </c>
      <c r="H351" s="73">
        <v>22</v>
      </c>
      <c r="I351" s="73" t="s">
        <v>186</v>
      </c>
      <c r="J351" s="73">
        <v>18901.900000000001</v>
      </c>
      <c r="K351" s="73" t="s">
        <v>131</v>
      </c>
      <c r="L351" s="73">
        <v>16255.634000000002</v>
      </c>
      <c r="M351" s="73">
        <v>18901.900000000001</v>
      </c>
      <c r="N351" s="73">
        <v>2396.27</v>
      </c>
      <c r="O351" s="73">
        <v>2060.7921999999999</v>
      </c>
      <c r="P351" s="73">
        <v>2396.27</v>
      </c>
      <c r="Q351" s="75">
        <v>0.12677402800776638</v>
      </c>
      <c r="R351" s="73">
        <v>5</v>
      </c>
      <c r="S351" s="73">
        <v>2025</v>
      </c>
      <c r="T351" s="73">
        <v>7</v>
      </c>
      <c r="U351" s="73">
        <v>2025</v>
      </c>
      <c r="V351" s="74">
        <v>45895</v>
      </c>
      <c r="W351" s="73" t="s">
        <v>160</v>
      </c>
      <c r="X351" s="73">
        <v>2025</v>
      </c>
      <c r="Y351" t="str">
        <f t="shared" si="30"/>
        <v>México</v>
      </c>
      <c r="Z351" t="str">
        <f t="shared" si="31"/>
        <v>Retail</v>
      </c>
      <c r="AA351" s="1">
        <f t="shared" si="32"/>
        <v>0.05</v>
      </c>
      <c r="AB351">
        <f t="shared" si="34"/>
        <v>1957.7525899999998</v>
      </c>
      <c r="AC351">
        <f t="shared" si="35"/>
        <v>2270.9930043999998</v>
      </c>
      <c r="AD351" s="18">
        <f t="shared" si="33"/>
        <v>45595</v>
      </c>
    </row>
    <row r="352" spans="1:30">
      <c r="A352" s="73" t="s">
        <v>176</v>
      </c>
      <c r="B352" s="73">
        <v>370</v>
      </c>
      <c r="C352" s="73">
        <v>1</v>
      </c>
      <c r="D352" s="74">
        <v>45804</v>
      </c>
      <c r="E352" s="74">
        <v>45832</v>
      </c>
      <c r="F352" s="74">
        <v>45937</v>
      </c>
      <c r="G352" s="73" t="s">
        <v>49</v>
      </c>
      <c r="H352" s="73">
        <v>22</v>
      </c>
      <c r="I352" s="73"/>
      <c r="J352" s="73">
        <v>4797.97</v>
      </c>
      <c r="K352" s="73" t="s">
        <v>131</v>
      </c>
      <c r="L352" s="73">
        <v>4126.2542000000003</v>
      </c>
      <c r="M352" s="73">
        <v>4797.97</v>
      </c>
      <c r="N352" s="73">
        <v>0</v>
      </c>
      <c r="O352" s="73">
        <v>0</v>
      </c>
      <c r="P352" s="73">
        <v>0</v>
      </c>
      <c r="Q352" s="75">
        <v>0</v>
      </c>
      <c r="R352" s="73">
        <v>5</v>
      </c>
      <c r="S352" s="73">
        <v>2025</v>
      </c>
      <c r="T352" s="73">
        <v>6</v>
      </c>
      <c r="U352" s="73">
        <v>2025</v>
      </c>
      <c r="V352" s="74">
        <v>45982</v>
      </c>
      <c r="W352" s="73" t="s">
        <v>159</v>
      </c>
      <c r="X352" s="73">
        <v>2025</v>
      </c>
      <c r="Y352" t="str">
        <f t="shared" si="30"/>
        <v>México</v>
      </c>
      <c r="Z352" t="str">
        <f t="shared" si="31"/>
        <v>Retail</v>
      </c>
      <c r="AA352" s="1">
        <f t="shared" si="32"/>
        <v>0</v>
      </c>
      <c r="AB352">
        <f t="shared" si="34"/>
        <v>0</v>
      </c>
      <c r="AC352">
        <f t="shared" si="35"/>
        <v>0</v>
      </c>
      <c r="AD352" s="18">
        <f t="shared" si="33"/>
        <v>45552</v>
      </c>
    </row>
    <row r="353" spans="1:30">
      <c r="A353" s="73" t="s">
        <v>176</v>
      </c>
      <c r="B353" s="73">
        <v>371</v>
      </c>
      <c r="C353" s="73">
        <v>1</v>
      </c>
      <c r="D353" s="74">
        <v>45804</v>
      </c>
      <c r="E353" s="74">
        <v>45855</v>
      </c>
      <c r="F353" s="74">
        <v>45873</v>
      </c>
      <c r="G353" s="73" t="s">
        <v>49</v>
      </c>
      <c r="H353" s="73">
        <v>22</v>
      </c>
      <c r="I353" s="73" t="s">
        <v>182</v>
      </c>
      <c r="J353" s="73">
        <v>40753.53</v>
      </c>
      <c r="K353" s="73" t="s">
        <v>131</v>
      </c>
      <c r="L353" s="73">
        <v>35048.035799999998</v>
      </c>
      <c r="M353" s="73">
        <v>40753.53</v>
      </c>
      <c r="N353" s="73">
        <v>3132.7</v>
      </c>
      <c r="O353" s="73">
        <v>2694.1219999999998</v>
      </c>
      <c r="P353" s="73">
        <v>3132.7</v>
      </c>
      <c r="Q353" s="75">
        <v>7.6869414747630455E-2</v>
      </c>
      <c r="R353" s="73">
        <v>5</v>
      </c>
      <c r="S353" s="73">
        <v>2025</v>
      </c>
      <c r="T353" s="73">
        <v>7</v>
      </c>
      <c r="U353" s="73">
        <v>2025</v>
      </c>
      <c r="V353" s="74">
        <v>45918</v>
      </c>
      <c r="W353" s="73" t="s">
        <v>153</v>
      </c>
      <c r="X353" s="73">
        <v>2025</v>
      </c>
      <c r="Y353" t="str">
        <f t="shared" si="30"/>
        <v>México</v>
      </c>
      <c r="Z353" t="str">
        <f t="shared" si="31"/>
        <v>Retail</v>
      </c>
      <c r="AA353" s="1">
        <f t="shared" si="32"/>
        <v>0</v>
      </c>
      <c r="AB353">
        <f t="shared" si="34"/>
        <v>2694.1219999999998</v>
      </c>
      <c r="AC353">
        <f t="shared" si="35"/>
        <v>3125.1815199999996</v>
      </c>
      <c r="AD353" s="18">
        <f t="shared" si="33"/>
        <v>45552</v>
      </c>
    </row>
    <row r="354" spans="1:30">
      <c r="A354" s="73" t="s">
        <v>176</v>
      </c>
      <c r="B354" s="73">
        <v>372</v>
      </c>
      <c r="C354" s="73">
        <v>1</v>
      </c>
      <c r="D354" s="74">
        <v>45670</v>
      </c>
      <c r="E354" s="74">
        <v>45728</v>
      </c>
      <c r="F354" s="74">
        <v>45741</v>
      </c>
      <c r="G354" s="73" t="s">
        <v>45</v>
      </c>
      <c r="H354" s="73">
        <v>3</v>
      </c>
      <c r="I354" s="73"/>
      <c r="J354" s="73">
        <v>3168.96</v>
      </c>
      <c r="K354" s="73" t="s">
        <v>131</v>
      </c>
      <c r="L354" s="73">
        <v>2725.3056000000001</v>
      </c>
      <c r="M354" s="73">
        <v>3168.96</v>
      </c>
      <c r="N354" s="73">
        <v>35</v>
      </c>
      <c r="O354" s="73">
        <v>30.099999999999998</v>
      </c>
      <c r="P354" s="73">
        <v>35</v>
      </c>
      <c r="Q354" s="75">
        <v>1.1044632939513277E-2</v>
      </c>
      <c r="R354" s="73">
        <v>1</v>
      </c>
      <c r="S354" s="73">
        <v>2025</v>
      </c>
      <c r="T354" s="73">
        <v>3</v>
      </c>
      <c r="U354" s="73">
        <v>2025</v>
      </c>
      <c r="V354" s="74">
        <v>45786</v>
      </c>
      <c r="W354" s="73" t="s">
        <v>172</v>
      </c>
      <c r="X354" s="73">
        <v>2025</v>
      </c>
      <c r="Y354" t="str">
        <f t="shared" si="30"/>
        <v>México</v>
      </c>
      <c r="Z354" t="str">
        <f t="shared" si="31"/>
        <v>IC</v>
      </c>
      <c r="AA354" s="1">
        <f t="shared" si="32"/>
        <v>0.75</v>
      </c>
      <c r="AB354">
        <f t="shared" si="34"/>
        <v>7.5249999999999986</v>
      </c>
      <c r="AC354">
        <f t="shared" si="35"/>
        <v>8.7289999999999974</v>
      </c>
      <c r="AD354" s="18">
        <f t="shared" si="33"/>
        <v>45536</v>
      </c>
    </row>
    <row r="355" spans="1:30">
      <c r="A355" s="73" t="s">
        <v>176</v>
      </c>
      <c r="B355" s="73">
        <v>373</v>
      </c>
      <c r="C355" s="73">
        <v>1</v>
      </c>
      <c r="D355" s="74">
        <v>45678</v>
      </c>
      <c r="E355" s="74">
        <v>45678</v>
      </c>
      <c r="F355" s="74">
        <v>45678</v>
      </c>
      <c r="G355" s="73" t="s">
        <v>45</v>
      </c>
      <c r="H355" s="73">
        <v>4</v>
      </c>
      <c r="I355" s="73"/>
      <c r="J355" s="73">
        <v>5439.63</v>
      </c>
      <c r="K355" s="73" t="s">
        <v>131</v>
      </c>
      <c r="L355" s="73">
        <v>4678.0817999999999</v>
      </c>
      <c r="M355" s="73">
        <v>5439.63</v>
      </c>
      <c r="N355" s="73">
        <v>210</v>
      </c>
      <c r="O355" s="73">
        <v>180.6</v>
      </c>
      <c r="P355" s="73">
        <v>210</v>
      </c>
      <c r="Q355" s="75">
        <v>3.8605566922750259E-2</v>
      </c>
      <c r="R355" s="73">
        <v>1</v>
      </c>
      <c r="S355" s="73">
        <v>2025</v>
      </c>
      <c r="T355" s="73">
        <v>1</v>
      </c>
      <c r="U355" s="73">
        <v>2025</v>
      </c>
      <c r="V355" s="74">
        <v>45723</v>
      </c>
      <c r="W355" s="73" t="s">
        <v>150</v>
      </c>
      <c r="X355" s="73">
        <v>2025</v>
      </c>
      <c r="Y355" t="str">
        <f t="shared" si="30"/>
        <v>México</v>
      </c>
      <c r="Z355" t="str">
        <f t="shared" si="31"/>
        <v>IC</v>
      </c>
      <c r="AA355" s="1">
        <f t="shared" si="32"/>
        <v>0.75</v>
      </c>
      <c r="AB355">
        <f t="shared" si="34"/>
        <v>45.150000000000006</v>
      </c>
      <c r="AC355">
        <f t="shared" si="35"/>
        <v>52.374000000000002</v>
      </c>
      <c r="AD355" s="18">
        <f t="shared" si="33"/>
        <v>45536</v>
      </c>
    </row>
    <row r="356" spans="1:30">
      <c r="A356" s="73" t="s">
        <v>176</v>
      </c>
      <c r="B356" s="73">
        <v>374</v>
      </c>
      <c r="C356" s="73">
        <v>1</v>
      </c>
      <c r="D356" s="74">
        <v>45681</v>
      </c>
      <c r="E356" s="74">
        <v>45731</v>
      </c>
      <c r="F356" s="74">
        <v>45736</v>
      </c>
      <c r="G356" s="73" t="s">
        <v>45</v>
      </c>
      <c r="H356" s="73">
        <v>4</v>
      </c>
      <c r="I356" s="73"/>
      <c r="J356" s="73">
        <v>138570</v>
      </c>
      <c r="K356" s="73" t="s">
        <v>178</v>
      </c>
      <c r="L356" s="73">
        <v>6651.3600000000006</v>
      </c>
      <c r="M356" s="73">
        <v>7759.92</v>
      </c>
      <c r="N356" s="73">
        <v>0</v>
      </c>
      <c r="O356" s="73">
        <v>0</v>
      </c>
      <c r="P356" s="73">
        <v>0</v>
      </c>
      <c r="Q356" s="75">
        <v>0</v>
      </c>
      <c r="R356" s="73">
        <v>1</v>
      </c>
      <c r="S356" s="73">
        <v>2025</v>
      </c>
      <c r="T356" s="73">
        <v>3</v>
      </c>
      <c r="U356" s="73">
        <v>2025</v>
      </c>
      <c r="V356" s="74">
        <v>45781</v>
      </c>
      <c r="W356" s="73" t="s">
        <v>172</v>
      </c>
      <c r="X356" s="73">
        <v>2025</v>
      </c>
      <c r="Y356" t="str">
        <f t="shared" si="30"/>
        <v>México</v>
      </c>
      <c r="Z356" t="str">
        <f t="shared" si="31"/>
        <v>IC</v>
      </c>
      <c r="AA356" s="1">
        <f t="shared" si="32"/>
        <v>0.75</v>
      </c>
      <c r="AB356">
        <f t="shared" si="34"/>
        <v>0</v>
      </c>
      <c r="AC356">
        <f t="shared" si="35"/>
        <v>0</v>
      </c>
      <c r="AD356" s="18">
        <f t="shared" si="33"/>
        <v>45536</v>
      </c>
    </row>
    <row r="357" spans="1:30">
      <c r="A357" s="73" t="s">
        <v>176</v>
      </c>
      <c r="B357" s="73">
        <v>375</v>
      </c>
      <c r="C357" s="73">
        <v>1</v>
      </c>
      <c r="D357" s="74">
        <v>45693</v>
      </c>
      <c r="E357" s="74">
        <v>45736</v>
      </c>
      <c r="F357" s="74">
        <v>45747</v>
      </c>
      <c r="G357" s="73" t="s">
        <v>45</v>
      </c>
      <c r="H357" s="73">
        <v>6</v>
      </c>
      <c r="I357" s="73"/>
      <c r="J357" s="73">
        <v>25529</v>
      </c>
      <c r="K357" s="73" t="s">
        <v>178</v>
      </c>
      <c r="L357" s="73">
        <v>1225.3920000000001</v>
      </c>
      <c r="M357" s="73">
        <v>1429.624</v>
      </c>
      <c r="N357" s="73">
        <v>0</v>
      </c>
      <c r="O357" s="73">
        <v>0</v>
      </c>
      <c r="P357" s="73">
        <v>0</v>
      </c>
      <c r="Q357" s="75">
        <v>0</v>
      </c>
      <c r="R357" s="73">
        <v>2</v>
      </c>
      <c r="S357" s="73">
        <v>2025</v>
      </c>
      <c r="T357" s="73">
        <v>3</v>
      </c>
      <c r="U357" s="73">
        <v>2025</v>
      </c>
      <c r="V357" s="74">
        <v>45792</v>
      </c>
      <c r="W357" s="73" t="s">
        <v>172</v>
      </c>
      <c r="X357" s="73">
        <v>2025</v>
      </c>
      <c r="Y357" t="str">
        <f t="shared" si="30"/>
        <v>México</v>
      </c>
      <c r="Z357" t="str">
        <f t="shared" si="31"/>
        <v>IC</v>
      </c>
      <c r="AA357" s="1">
        <f t="shared" si="32"/>
        <v>0.75</v>
      </c>
      <c r="AB357">
        <f t="shared" si="34"/>
        <v>0</v>
      </c>
      <c r="AC357">
        <f t="shared" si="35"/>
        <v>0</v>
      </c>
      <c r="AD357" s="18">
        <f t="shared" si="33"/>
        <v>45536</v>
      </c>
    </row>
    <row r="358" spans="1:30">
      <c r="A358" s="73" t="s">
        <v>176</v>
      </c>
      <c r="B358" s="73">
        <v>376</v>
      </c>
      <c r="C358" s="73">
        <v>1</v>
      </c>
      <c r="D358" s="74">
        <v>45805</v>
      </c>
      <c r="E358" s="74">
        <v>45709</v>
      </c>
      <c r="F358" s="74">
        <v>45714</v>
      </c>
      <c r="G358" s="73" t="s">
        <v>58</v>
      </c>
      <c r="H358" s="73">
        <v>22</v>
      </c>
      <c r="I358" s="73"/>
      <c r="J358" s="73">
        <v>1750</v>
      </c>
      <c r="K358" s="73" t="s">
        <v>131</v>
      </c>
      <c r="L358" s="73">
        <v>1505</v>
      </c>
      <c r="M358" s="73">
        <v>1750</v>
      </c>
      <c r="N358" s="73">
        <v>221.14</v>
      </c>
      <c r="O358" s="73">
        <v>190.18039999999999</v>
      </c>
      <c r="P358" s="73">
        <v>221.14</v>
      </c>
      <c r="Q358" s="75">
        <v>0.12636571428571428</v>
      </c>
      <c r="R358" s="73">
        <v>5</v>
      </c>
      <c r="S358" s="73">
        <v>2025</v>
      </c>
      <c r="T358" s="73">
        <v>2</v>
      </c>
      <c r="U358" s="73">
        <v>2025</v>
      </c>
      <c r="V358" s="74">
        <v>45759</v>
      </c>
      <c r="W358" s="73" t="s">
        <v>173</v>
      </c>
      <c r="X358" s="73">
        <v>2025</v>
      </c>
      <c r="Y358" t="str">
        <f t="shared" si="30"/>
        <v>México</v>
      </c>
      <c r="Z358" t="str">
        <f t="shared" si="31"/>
        <v>IC</v>
      </c>
      <c r="AA358" s="1">
        <f t="shared" si="32"/>
        <v>0.5</v>
      </c>
      <c r="AB358">
        <f t="shared" si="34"/>
        <v>95.090199999999996</v>
      </c>
      <c r="AC358">
        <f t="shared" si="35"/>
        <v>110.30463199999998</v>
      </c>
      <c r="AD358" s="18">
        <f t="shared" si="33"/>
        <v>45762</v>
      </c>
    </row>
    <row r="359" spans="1:30">
      <c r="A359" s="73" t="s">
        <v>176</v>
      </c>
      <c r="B359" s="73">
        <v>377</v>
      </c>
      <c r="C359" s="73">
        <v>1</v>
      </c>
      <c r="D359" s="74">
        <v>45805</v>
      </c>
      <c r="E359" s="74">
        <v>45806</v>
      </c>
      <c r="F359" s="74">
        <v>45810</v>
      </c>
      <c r="G359" s="73" t="s">
        <v>49</v>
      </c>
      <c r="H359" s="73">
        <v>22</v>
      </c>
      <c r="I359" s="73" t="s">
        <v>185</v>
      </c>
      <c r="J359" s="73">
        <v>28779.599999999999</v>
      </c>
      <c r="K359" s="73" t="s">
        <v>131</v>
      </c>
      <c r="L359" s="73">
        <v>24750.455999999998</v>
      </c>
      <c r="M359" s="73">
        <v>28779.599999999999</v>
      </c>
      <c r="N359" s="73">
        <v>3058.47</v>
      </c>
      <c r="O359" s="73">
        <v>2630.2841999999996</v>
      </c>
      <c r="P359" s="73">
        <v>3058.47</v>
      </c>
      <c r="Q359" s="75">
        <v>0.10627215110703414</v>
      </c>
      <c r="R359" s="73">
        <v>5</v>
      </c>
      <c r="S359" s="73">
        <v>2025</v>
      </c>
      <c r="T359" s="73">
        <v>5</v>
      </c>
      <c r="U359" s="73">
        <v>2025</v>
      </c>
      <c r="V359" s="74">
        <v>45855</v>
      </c>
      <c r="W359" s="73" t="s">
        <v>154</v>
      </c>
      <c r="X359" s="73">
        <v>2025</v>
      </c>
      <c r="Y359" t="str">
        <f t="shared" si="30"/>
        <v>México</v>
      </c>
      <c r="Z359" t="str">
        <f t="shared" si="31"/>
        <v>Retail</v>
      </c>
      <c r="AA359" s="1">
        <f t="shared" si="32"/>
        <v>0</v>
      </c>
      <c r="AB359">
        <f t="shared" si="34"/>
        <v>2630.2841999999996</v>
      </c>
      <c r="AC359">
        <f t="shared" si="35"/>
        <v>3051.1296719999991</v>
      </c>
      <c r="AD359" s="18">
        <f t="shared" si="33"/>
        <v>45552</v>
      </c>
    </row>
    <row r="360" spans="1:30">
      <c r="A360" s="73" t="s">
        <v>176</v>
      </c>
      <c r="B360" s="73">
        <v>378</v>
      </c>
      <c r="C360" s="73">
        <v>0</v>
      </c>
      <c r="D360" s="74">
        <v>45805</v>
      </c>
      <c r="E360" s="74">
        <v>45901</v>
      </c>
      <c r="F360" s="74">
        <v>45904</v>
      </c>
      <c r="G360" s="73" t="s">
        <v>49</v>
      </c>
      <c r="H360" s="73">
        <v>22</v>
      </c>
      <c r="I360" s="73" t="s">
        <v>192</v>
      </c>
      <c r="J360" s="73">
        <v>9222.59</v>
      </c>
      <c r="K360" s="73" t="s">
        <v>131</v>
      </c>
      <c r="L360" s="73">
        <v>7931.4273999999996</v>
      </c>
      <c r="M360" s="73">
        <v>9222.59</v>
      </c>
      <c r="N360" s="73">
        <v>1806.55</v>
      </c>
      <c r="O360" s="73">
        <v>1553.633</v>
      </c>
      <c r="P360" s="73">
        <v>1806.55</v>
      </c>
      <c r="Q360" s="75">
        <v>0.1958831521297163</v>
      </c>
      <c r="R360" s="73">
        <v>5</v>
      </c>
      <c r="S360" s="73">
        <v>2025</v>
      </c>
      <c r="T360" s="73">
        <v>9</v>
      </c>
      <c r="U360" s="73">
        <v>2025</v>
      </c>
      <c r="V360" s="74">
        <v>45949</v>
      </c>
      <c r="W360" s="73" t="s">
        <v>161</v>
      </c>
      <c r="X360" s="73">
        <v>2025</v>
      </c>
      <c r="Y360" t="str">
        <f t="shared" si="30"/>
        <v>México</v>
      </c>
      <c r="Z360" t="str">
        <f t="shared" si="31"/>
        <v>Retail</v>
      </c>
      <c r="AA360" s="1">
        <f t="shared" si="32"/>
        <v>0</v>
      </c>
      <c r="AB360">
        <f t="shared" si="34"/>
        <v>1553.633</v>
      </c>
      <c r="AC360">
        <f t="shared" si="35"/>
        <v>1802.2142799999999</v>
      </c>
      <c r="AD360" s="18">
        <f t="shared" si="33"/>
        <v>45552</v>
      </c>
    </row>
    <row r="361" spans="1:30">
      <c r="A361" s="73" t="s">
        <v>176</v>
      </c>
      <c r="B361" s="73">
        <v>379</v>
      </c>
      <c r="C361" s="73">
        <v>1</v>
      </c>
      <c r="D361" s="74">
        <v>45805</v>
      </c>
      <c r="E361" s="74">
        <v>45827</v>
      </c>
      <c r="F361" s="74">
        <v>45831</v>
      </c>
      <c r="G361" s="73" t="s">
        <v>49</v>
      </c>
      <c r="H361" s="73">
        <v>22</v>
      </c>
      <c r="I361" s="73" t="s">
        <v>185</v>
      </c>
      <c r="J361" s="73">
        <v>48164.24</v>
      </c>
      <c r="K361" s="73" t="s">
        <v>131</v>
      </c>
      <c r="L361" s="73">
        <v>41421.246399999996</v>
      </c>
      <c r="M361" s="73">
        <v>48164.24</v>
      </c>
      <c r="N361" s="73">
        <v>7659.78</v>
      </c>
      <c r="O361" s="73">
        <v>6587.4107999999997</v>
      </c>
      <c r="P361" s="73">
        <v>7659.78</v>
      </c>
      <c r="Q361" s="75">
        <v>0.1590345866559921</v>
      </c>
      <c r="R361" s="73">
        <v>5</v>
      </c>
      <c r="S361" s="73">
        <v>2025</v>
      </c>
      <c r="T361" s="73">
        <v>6</v>
      </c>
      <c r="U361" s="73">
        <v>2025</v>
      </c>
      <c r="V361" s="74">
        <v>45876</v>
      </c>
      <c r="W361" s="73" t="s">
        <v>160</v>
      </c>
      <c r="X361" s="73">
        <v>2025</v>
      </c>
      <c r="Y361" t="str">
        <f t="shared" si="30"/>
        <v>México</v>
      </c>
      <c r="Z361" t="str">
        <f t="shared" si="31"/>
        <v>Retail</v>
      </c>
      <c r="AA361" s="1">
        <f t="shared" si="32"/>
        <v>0</v>
      </c>
      <c r="AB361">
        <f t="shared" si="34"/>
        <v>6587.4107999999997</v>
      </c>
      <c r="AC361">
        <f t="shared" si="35"/>
        <v>7641.3965279999993</v>
      </c>
      <c r="AD361" s="18">
        <f t="shared" si="33"/>
        <v>45552</v>
      </c>
    </row>
    <row r="362" spans="1:30">
      <c r="A362" s="73" t="s">
        <v>176</v>
      </c>
      <c r="B362" s="73">
        <v>380</v>
      </c>
      <c r="C362" s="73">
        <v>1</v>
      </c>
      <c r="D362" s="74">
        <v>45805</v>
      </c>
      <c r="E362" s="74">
        <v>45805</v>
      </c>
      <c r="F362" s="74">
        <v>45806</v>
      </c>
      <c r="G362" s="73" t="s">
        <v>49</v>
      </c>
      <c r="H362" s="73">
        <v>22</v>
      </c>
      <c r="I362" s="73" t="s">
        <v>182</v>
      </c>
      <c r="J362" s="73">
        <v>7136.4</v>
      </c>
      <c r="K362" s="73" t="s">
        <v>131</v>
      </c>
      <c r="L362" s="73">
        <v>6137.3039999999992</v>
      </c>
      <c r="M362" s="73">
        <v>7136.4</v>
      </c>
      <c r="N362" s="73">
        <v>496.36</v>
      </c>
      <c r="O362" s="73">
        <v>426.86959999999999</v>
      </c>
      <c r="P362" s="73">
        <v>496.36</v>
      </c>
      <c r="Q362" s="75">
        <v>6.9553276161650135E-2</v>
      </c>
      <c r="R362" s="73">
        <v>5</v>
      </c>
      <c r="S362" s="73">
        <v>2025</v>
      </c>
      <c r="T362" s="73">
        <v>5</v>
      </c>
      <c r="U362" s="73">
        <v>2025</v>
      </c>
      <c r="V362" s="74">
        <v>45851</v>
      </c>
      <c r="W362" s="73" t="s">
        <v>154</v>
      </c>
      <c r="X362" s="73">
        <v>2025</v>
      </c>
      <c r="Y362" t="str">
        <f t="shared" si="30"/>
        <v>México</v>
      </c>
      <c r="Z362" t="str">
        <f t="shared" si="31"/>
        <v>Retail</v>
      </c>
      <c r="AA362" s="1">
        <f t="shared" si="32"/>
        <v>0</v>
      </c>
      <c r="AB362">
        <f t="shared" si="34"/>
        <v>426.86959999999999</v>
      </c>
      <c r="AC362">
        <f t="shared" si="35"/>
        <v>495.16873599999997</v>
      </c>
      <c r="AD362" s="18">
        <f t="shared" si="33"/>
        <v>45552</v>
      </c>
    </row>
    <row r="363" spans="1:30">
      <c r="A363" s="73" t="s">
        <v>176</v>
      </c>
      <c r="B363" s="73">
        <v>381</v>
      </c>
      <c r="C363" s="73">
        <v>1</v>
      </c>
      <c r="D363" s="74">
        <v>45805</v>
      </c>
      <c r="E363" s="74">
        <v>45814</v>
      </c>
      <c r="F363" s="74">
        <v>45817</v>
      </c>
      <c r="G363" s="73" t="s">
        <v>40</v>
      </c>
      <c r="H363" s="73">
        <v>22</v>
      </c>
      <c r="I363" s="73"/>
      <c r="J363" s="73">
        <v>14250</v>
      </c>
      <c r="K363" s="73" t="s">
        <v>131</v>
      </c>
      <c r="L363" s="73">
        <v>12255</v>
      </c>
      <c r="M363" s="73">
        <v>14250</v>
      </c>
      <c r="N363" s="73">
        <v>660.29</v>
      </c>
      <c r="O363" s="73">
        <v>567.84939999999995</v>
      </c>
      <c r="P363" s="73">
        <v>660.29</v>
      </c>
      <c r="Q363" s="75">
        <v>4.6336140350877186E-2</v>
      </c>
      <c r="R363" s="73">
        <v>5</v>
      </c>
      <c r="S363" s="73">
        <v>2025</v>
      </c>
      <c r="T363" s="73">
        <v>6</v>
      </c>
      <c r="U363" s="73">
        <v>2025</v>
      </c>
      <c r="V363" s="74">
        <v>45862</v>
      </c>
      <c r="W363" s="73" t="s">
        <v>154</v>
      </c>
      <c r="X363" s="73">
        <v>2025</v>
      </c>
      <c r="Y363" t="str">
        <f t="shared" si="30"/>
        <v>México</v>
      </c>
      <c r="Z363" t="str">
        <f t="shared" si="31"/>
        <v>IC</v>
      </c>
      <c r="AA363" s="1">
        <f t="shared" si="32"/>
        <v>0.5</v>
      </c>
      <c r="AB363">
        <f t="shared" si="34"/>
        <v>283.92469999999997</v>
      </c>
      <c r="AC363">
        <f t="shared" si="35"/>
        <v>329.35265199999992</v>
      </c>
      <c r="AD363" s="18">
        <f t="shared" si="33"/>
        <v>45705</v>
      </c>
    </row>
    <row r="364" spans="1:30">
      <c r="A364" s="73" t="s">
        <v>176</v>
      </c>
      <c r="B364" s="73">
        <v>382</v>
      </c>
      <c r="C364" s="73">
        <v>1</v>
      </c>
      <c r="D364" s="74">
        <v>45806</v>
      </c>
      <c r="E364" s="74">
        <v>45808</v>
      </c>
      <c r="F364" s="74">
        <v>45811</v>
      </c>
      <c r="G364" s="73" t="s">
        <v>35</v>
      </c>
      <c r="H364" s="73">
        <v>22</v>
      </c>
      <c r="I364" s="73"/>
      <c r="J364" s="73">
        <v>18693.84</v>
      </c>
      <c r="K364" s="73" t="s">
        <v>131</v>
      </c>
      <c r="L364" s="73">
        <v>16076.7024</v>
      </c>
      <c r="M364" s="73">
        <v>18693.84</v>
      </c>
      <c r="N364" s="73">
        <v>2012.5</v>
      </c>
      <c r="O364" s="73">
        <v>1730.75</v>
      </c>
      <c r="P364" s="73">
        <v>2012.5</v>
      </c>
      <c r="Q364" s="75">
        <v>0.10765578393738258</v>
      </c>
      <c r="R364" s="73">
        <v>5</v>
      </c>
      <c r="S364" s="73">
        <v>2025</v>
      </c>
      <c r="T364" s="73">
        <v>5</v>
      </c>
      <c r="U364" s="73">
        <v>2025</v>
      </c>
      <c r="V364" s="74">
        <v>45856</v>
      </c>
      <c r="W364" s="73" t="s">
        <v>154</v>
      </c>
      <c r="X364" s="73">
        <v>2025</v>
      </c>
      <c r="Y364" t="str">
        <f t="shared" si="30"/>
        <v>México</v>
      </c>
      <c r="Z364" t="str">
        <f t="shared" si="31"/>
        <v>IC</v>
      </c>
      <c r="AA364" s="1">
        <f t="shared" si="32"/>
        <v>0.5</v>
      </c>
      <c r="AB364">
        <f t="shared" si="34"/>
        <v>865.375</v>
      </c>
      <c r="AC364">
        <f t="shared" si="35"/>
        <v>1003.8349999999999</v>
      </c>
      <c r="AD364" s="18">
        <f t="shared" si="33"/>
        <v>45665</v>
      </c>
    </row>
    <row r="365" spans="1:30">
      <c r="A365" s="73" t="s">
        <v>176</v>
      </c>
      <c r="B365" s="73">
        <v>383</v>
      </c>
      <c r="C365" s="73">
        <v>1</v>
      </c>
      <c r="D365" s="74">
        <v>45806</v>
      </c>
      <c r="E365" s="74">
        <v>45865</v>
      </c>
      <c r="F365" s="74">
        <v>45866</v>
      </c>
      <c r="G365" s="73" t="s">
        <v>49</v>
      </c>
      <c r="H365" s="73">
        <v>22</v>
      </c>
      <c r="I365" s="73"/>
      <c r="J365" s="73">
        <v>1646.17</v>
      </c>
      <c r="K365" s="73" t="s">
        <v>131</v>
      </c>
      <c r="L365" s="73">
        <v>1415.7062000000001</v>
      </c>
      <c r="M365" s="73">
        <v>1646.17</v>
      </c>
      <c r="N365" s="73">
        <v>70</v>
      </c>
      <c r="O365" s="73">
        <v>60.199999999999996</v>
      </c>
      <c r="P365" s="73">
        <v>70</v>
      </c>
      <c r="Q365" s="75">
        <v>4.2522947204723688E-2</v>
      </c>
      <c r="R365" s="73">
        <v>5</v>
      </c>
      <c r="S365" s="73">
        <v>2025</v>
      </c>
      <c r="T365" s="73">
        <v>7</v>
      </c>
      <c r="U365" s="73">
        <v>2025</v>
      </c>
      <c r="V365" s="74">
        <v>45911</v>
      </c>
      <c r="W365" s="73" t="s">
        <v>153</v>
      </c>
      <c r="X365" s="73">
        <v>2025</v>
      </c>
      <c r="Y365" t="str">
        <f t="shared" si="30"/>
        <v>México</v>
      </c>
      <c r="Z365" t="str">
        <f t="shared" si="31"/>
        <v>Retail</v>
      </c>
      <c r="AA365" s="1">
        <f t="shared" si="32"/>
        <v>0</v>
      </c>
      <c r="AB365">
        <f t="shared" si="34"/>
        <v>60.199999999999996</v>
      </c>
      <c r="AC365">
        <f t="shared" si="35"/>
        <v>69.831999999999994</v>
      </c>
      <c r="AD365" s="18">
        <f t="shared" si="33"/>
        <v>45552</v>
      </c>
    </row>
    <row r="366" spans="1:30">
      <c r="A366" s="73" t="s">
        <v>176</v>
      </c>
      <c r="B366" s="73">
        <v>384</v>
      </c>
      <c r="C366" s="73">
        <v>1</v>
      </c>
      <c r="D366" s="74">
        <v>45806</v>
      </c>
      <c r="E366" s="74">
        <v>45834</v>
      </c>
      <c r="F366" s="74">
        <v>45836</v>
      </c>
      <c r="G366" s="73" t="s">
        <v>49</v>
      </c>
      <c r="H366" s="73">
        <v>22</v>
      </c>
      <c r="I366" s="73" t="s">
        <v>185</v>
      </c>
      <c r="J366" s="73">
        <v>4324.59</v>
      </c>
      <c r="K366" s="73" t="s">
        <v>131</v>
      </c>
      <c r="L366" s="73">
        <v>3719.1474000000003</v>
      </c>
      <c r="M366" s="73">
        <v>4324.59</v>
      </c>
      <c r="N366" s="73">
        <v>380.53</v>
      </c>
      <c r="O366" s="73">
        <v>327.25579999999997</v>
      </c>
      <c r="P366" s="73">
        <v>380.53</v>
      </c>
      <c r="Q366" s="75">
        <v>8.799215648188613E-2</v>
      </c>
      <c r="R366" s="73">
        <v>5</v>
      </c>
      <c r="S366" s="73">
        <v>2025</v>
      </c>
      <c r="T366" s="73">
        <v>6</v>
      </c>
      <c r="U366" s="73">
        <v>2025</v>
      </c>
      <c r="V366" s="74">
        <v>45881</v>
      </c>
      <c r="W366" s="73" t="s">
        <v>160</v>
      </c>
      <c r="X366" s="73">
        <v>2025</v>
      </c>
      <c r="Y366" t="str">
        <f t="shared" si="30"/>
        <v>México</v>
      </c>
      <c r="Z366" t="str">
        <f t="shared" si="31"/>
        <v>Retail</v>
      </c>
      <c r="AA366" s="1">
        <f t="shared" si="32"/>
        <v>0</v>
      </c>
      <c r="AB366">
        <f t="shared" si="34"/>
        <v>327.25579999999997</v>
      </c>
      <c r="AC366">
        <f t="shared" si="35"/>
        <v>379.61672799999991</v>
      </c>
      <c r="AD366" s="18">
        <f t="shared" si="33"/>
        <v>45552</v>
      </c>
    </row>
    <row r="367" spans="1:30">
      <c r="A367" s="73" t="s">
        <v>176</v>
      </c>
      <c r="B367" s="73">
        <v>385</v>
      </c>
      <c r="C367" s="73">
        <v>1</v>
      </c>
      <c r="D367" s="74">
        <v>45806</v>
      </c>
      <c r="E367" s="74">
        <v>45784</v>
      </c>
      <c r="F367" s="74">
        <v>45789</v>
      </c>
      <c r="G367" s="73" t="s">
        <v>49</v>
      </c>
      <c r="H367" s="73">
        <v>22</v>
      </c>
      <c r="I367" s="73"/>
      <c r="J367" s="73">
        <v>3000</v>
      </c>
      <c r="K367" s="73" t="s">
        <v>131</v>
      </c>
      <c r="L367" s="73">
        <v>2580</v>
      </c>
      <c r="M367" s="73">
        <v>3000</v>
      </c>
      <c r="N367" s="73">
        <v>800</v>
      </c>
      <c r="O367" s="73">
        <v>688</v>
      </c>
      <c r="P367" s="73">
        <v>800</v>
      </c>
      <c r="Q367" s="75">
        <v>0.26666666666666666</v>
      </c>
      <c r="R367" s="73">
        <v>5</v>
      </c>
      <c r="S367" s="73">
        <v>2025</v>
      </c>
      <c r="T367" s="73">
        <v>5</v>
      </c>
      <c r="U367" s="73">
        <v>2025</v>
      </c>
      <c r="V367" s="74">
        <v>45834</v>
      </c>
      <c r="W367" s="73" t="s">
        <v>152</v>
      </c>
      <c r="X367" s="73">
        <v>2025</v>
      </c>
      <c r="Y367" t="str">
        <f t="shared" si="30"/>
        <v>México</v>
      </c>
      <c r="Z367" t="str">
        <f t="shared" si="31"/>
        <v>Retail</v>
      </c>
      <c r="AA367" s="1">
        <f t="shared" si="32"/>
        <v>0</v>
      </c>
      <c r="AB367">
        <f t="shared" si="34"/>
        <v>688</v>
      </c>
      <c r="AC367">
        <f t="shared" si="35"/>
        <v>798.07999999999993</v>
      </c>
      <c r="AD367" s="18">
        <f t="shared" si="33"/>
        <v>45552</v>
      </c>
    </row>
    <row r="368" spans="1:30">
      <c r="A368" s="73" t="s">
        <v>176</v>
      </c>
      <c r="B368" s="73">
        <v>386</v>
      </c>
      <c r="C368" s="73">
        <v>1</v>
      </c>
      <c r="D368" s="74">
        <v>45807</v>
      </c>
      <c r="E368" s="74">
        <v>45728</v>
      </c>
      <c r="F368" s="74">
        <v>45730</v>
      </c>
      <c r="G368" s="73" t="s">
        <v>58</v>
      </c>
      <c r="H368" s="73">
        <v>22</v>
      </c>
      <c r="I368" s="73"/>
      <c r="J368" s="73">
        <v>740</v>
      </c>
      <c r="K368" s="73" t="s">
        <v>131</v>
      </c>
      <c r="L368" s="73">
        <v>636.4</v>
      </c>
      <c r="M368" s="73">
        <v>740</v>
      </c>
      <c r="N368" s="73">
        <v>79.05</v>
      </c>
      <c r="O368" s="73">
        <v>67.98299999999999</v>
      </c>
      <c r="P368" s="73">
        <v>79.05</v>
      </c>
      <c r="Q368" s="75">
        <v>0.10682432432432432</v>
      </c>
      <c r="R368" s="73">
        <v>5</v>
      </c>
      <c r="S368" s="73">
        <v>2025</v>
      </c>
      <c r="T368" s="73">
        <v>3</v>
      </c>
      <c r="U368" s="73">
        <v>2025</v>
      </c>
      <c r="V368" s="74">
        <v>45775</v>
      </c>
      <c r="W368" s="73" t="s">
        <v>173</v>
      </c>
      <c r="X368" s="73">
        <v>2025</v>
      </c>
      <c r="Y368" t="str">
        <f t="shared" si="30"/>
        <v>México</v>
      </c>
      <c r="Z368" t="str">
        <f t="shared" si="31"/>
        <v>IC</v>
      </c>
      <c r="AA368" s="1">
        <f t="shared" si="32"/>
        <v>0.5</v>
      </c>
      <c r="AB368">
        <f t="shared" si="34"/>
        <v>33.991499999999995</v>
      </c>
      <c r="AC368">
        <f t="shared" si="35"/>
        <v>39.430139999999994</v>
      </c>
      <c r="AD368" s="18">
        <f t="shared" si="33"/>
        <v>45762</v>
      </c>
    </row>
    <row r="369" spans="1:30">
      <c r="A369" s="73" t="s">
        <v>176</v>
      </c>
      <c r="B369" s="73">
        <v>387</v>
      </c>
      <c r="C369" s="73">
        <v>1</v>
      </c>
      <c r="D369" s="74">
        <v>45807</v>
      </c>
      <c r="E369" s="74">
        <v>45827</v>
      </c>
      <c r="F369" s="74">
        <v>45832</v>
      </c>
      <c r="G369" s="73" t="s">
        <v>49</v>
      </c>
      <c r="H369" s="73">
        <v>22</v>
      </c>
      <c r="I369" s="73" t="s">
        <v>185</v>
      </c>
      <c r="J369" s="73">
        <v>25787.64</v>
      </c>
      <c r="K369" s="73" t="s">
        <v>131</v>
      </c>
      <c r="L369" s="73">
        <v>22177.3704</v>
      </c>
      <c r="M369" s="73">
        <v>25787.64</v>
      </c>
      <c r="N369" s="73">
        <v>2377.84</v>
      </c>
      <c r="O369" s="73">
        <v>2044.9424000000001</v>
      </c>
      <c r="P369" s="73">
        <v>2377.84</v>
      </c>
      <c r="Q369" s="75">
        <v>9.2208515397298865E-2</v>
      </c>
      <c r="R369" s="73">
        <v>5</v>
      </c>
      <c r="S369" s="73">
        <v>2025</v>
      </c>
      <c r="T369" s="73">
        <v>6</v>
      </c>
      <c r="U369" s="73">
        <v>2025</v>
      </c>
      <c r="V369" s="74">
        <v>45877</v>
      </c>
      <c r="W369" s="73" t="s">
        <v>160</v>
      </c>
      <c r="X369" s="73">
        <v>2025</v>
      </c>
      <c r="Y369" t="str">
        <f t="shared" si="30"/>
        <v>México</v>
      </c>
      <c r="Z369" t="str">
        <f t="shared" si="31"/>
        <v>Retail</v>
      </c>
      <c r="AA369" s="1">
        <f t="shared" si="32"/>
        <v>0</v>
      </c>
      <c r="AB369">
        <f t="shared" si="34"/>
        <v>2044.9424000000001</v>
      </c>
      <c r="AC369">
        <f t="shared" si="35"/>
        <v>2372.1331839999998</v>
      </c>
      <c r="AD369" s="18">
        <f t="shared" si="33"/>
        <v>45552</v>
      </c>
    </row>
    <row r="370" spans="1:30">
      <c r="A370" s="73" t="s">
        <v>176</v>
      </c>
      <c r="B370" s="73">
        <v>388</v>
      </c>
      <c r="C370" s="73">
        <v>1</v>
      </c>
      <c r="D370" s="74">
        <v>45807</v>
      </c>
      <c r="E370" s="74">
        <v>45949</v>
      </c>
      <c r="F370" s="74">
        <v>45970</v>
      </c>
      <c r="G370" s="73" t="s">
        <v>35</v>
      </c>
      <c r="H370" s="73">
        <v>22</v>
      </c>
      <c r="I370" s="73"/>
      <c r="J370" s="73">
        <v>75930.67</v>
      </c>
      <c r="K370" s="73" t="s">
        <v>131</v>
      </c>
      <c r="L370" s="73">
        <v>65300.376199999999</v>
      </c>
      <c r="M370" s="73">
        <v>75930.67</v>
      </c>
      <c r="N370" s="73">
        <v>5374.12</v>
      </c>
      <c r="O370" s="73">
        <v>4621.7431999999999</v>
      </c>
      <c r="P370" s="73">
        <v>5374.12</v>
      </c>
      <c r="Q370" s="75">
        <v>7.0776670349412166E-2</v>
      </c>
      <c r="R370" s="73">
        <v>5</v>
      </c>
      <c r="S370" s="73">
        <v>2025</v>
      </c>
      <c r="T370" s="73">
        <v>10</v>
      </c>
      <c r="U370" s="73">
        <v>2025</v>
      </c>
      <c r="V370" s="74">
        <v>46015</v>
      </c>
      <c r="W370" s="73" t="s">
        <v>132</v>
      </c>
      <c r="X370" s="73">
        <v>2025</v>
      </c>
      <c r="Y370" t="str">
        <f t="shared" si="30"/>
        <v>México</v>
      </c>
      <c r="Z370" t="str">
        <f t="shared" si="31"/>
        <v>IC</v>
      </c>
      <c r="AA370" s="1">
        <f t="shared" si="32"/>
        <v>0.5</v>
      </c>
      <c r="AB370">
        <f t="shared" si="34"/>
        <v>2310.8715999999999</v>
      </c>
      <c r="AC370">
        <f t="shared" si="35"/>
        <v>2680.6110559999997</v>
      </c>
      <c r="AD370" s="18">
        <f t="shared" si="33"/>
        <v>45665</v>
      </c>
    </row>
    <row r="371" spans="1:30">
      <c r="A371" s="73" t="s">
        <v>176</v>
      </c>
      <c r="B371" s="73">
        <v>389</v>
      </c>
      <c r="C371" s="73">
        <v>1</v>
      </c>
      <c r="D371" s="74">
        <v>45807</v>
      </c>
      <c r="E371" s="74">
        <v>45949</v>
      </c>
      <c r="F371" s="74">
        <v>45970</v>
      </c>
      <c r="G371" s="73" t="s">
        <v>35</v>
      </c>
      <c r="H371" s="73">
        <v>22</v>
      </c>
      <c r="I371" s="73"/>
      <c r="J371" s="73">
        <v>73352.77</v>
      </c>
      <c r="K371" s="73" t="s">
        <v>131</v>
      </c>
      <c r="L371" s="73">
        <v>63083.3822</v>
      </c>
      <c r="M371" s="73">
        <v>73352.77</v>
      </c>
      <c r="N371" s="73">
        <v>5053.91</v>
      </c>
      <c r="O371" s="73">
        <v>4346.3625999999995</v>
      </c>
      <c r="P371" s="73">
        <v>5053.91</v>
      </c>
      <c r="Q371" s="75">
        <v>6.8898693259981852E-2</v>
      </c>
      <c r="R371" s="73">
        <v>5</v>
      </c>
      <c r="S371" s="73">
        <v>2025</v>
      </c>
      <c r="T371" s="73">
        <v>10</v>
      </c>
      <c r="U371" s="73">
        <v>2025</v>
      </c>
      <c r="V371" s="74">
        <v>46015</v>
      </c>
      <c r="W371" s="73" t="s">
        <v>132</v>
      </c>
      <c r="X371" s="73">
        <v>2025</v>
      </c>
      <c r="Y371" t="str">
        <f t="shared" si="30"/>
        <v>México</v>
      </c>
      <c r="Z371" t="str">
        <f t="shared" si="31"/>
        <v>IC</v>
      </c>
      <c r="AA371" s="1">
        <f t="shared" si="32"/>
        <v>0.5</v>
      </c>
      <c r="AB371">
        <f t="shared" si="34"/>
        <v>2173.1812999999997</v>
      </c>
      <c r="AC371">
        <f t="shared" si="35"/>
        <v>2520.8903079999995</v>
      </c>
      <c r="AD371" s="18">
        <f t="shared" si="33"/>
        <v>45665</v>
      </c>
    </row>
    <row r="372" spans="1:30">
      <c r="A372" s="73" t="s">
        <v>176</v>
      </c>
      <c r="B372" s="73">
        <v>390</v>
      </c>
      <c r="C372" s="73">
        <v>1</v>
      </c>
      <c r="D372" s="74">
        <v>45807</v>
      </c>
      <c r="E372" s="74">
        <v>45924</v>
      </c>
      <c r="F372" s="74">
        <v>45934</v>
      </c>
      <c r="G372" s="73" t="s">
        <v>54</v>
      </c>
      <c r="H372" s="73">
        <v>22</v>
      </c>
      <c r="I372" s="73" t="s">
        <v>149</v>
      </c>
      <c r="J372" s="73">
        <v>1089882.92</v>
      </c>
      <c r="K372" s="73" t="s">
        <v>178</v>
      </c>
      <c r="L372" s="73">
        <v>52314.380160000001</v>
      </c>
      <c r="M372" s="73">
        <v>61033.443520000001</v>
      </c>
      <c r="N372" s="73">
        <v>207150.67</v>
      </c>
      <c r="O372" s="73">
        <v>9943.2321600000014</v>
      </c>
      <c r="P372" s="73">
        <v>11600.437520000001</v>
      </c>
      <c r="Q372" s="75">
        <v>0.19006690186501871</v>
      </c>
      <c r="R372" s="73">
        <v>5</v>
      </c>
      <c r="S372" s="73">
        <v>2025</v>
      </c>
      <c r="T372" s="73">
        <v>9</v>
      </c>
      <c r="U372" s="73">
        <v>2025</v>
      </c>
      <c r="V372" s="74">
        <v>45979</v>
      </c>
      <c r="W372" s="73" t="s">
        <v>159</v>
      </c>
      <c r="X372" s="73">
        <v>2025</v>
      </c>
      <c r="Y372" t="str">
        <f t="shared" si="30"/>
        <v>México</v>
      </c>
      <c r="Z372" t="str">
        <f t="shared" si="31"/>
        <v>Retail</v>
      </c>
      <c r="AA372" s="1">
        <f t="shared" si="32"/>
        <v>0.05</v>
      </c>
      <c r="AB372">
        <f t="shared" si="34"/>
        <v>9446.070552000001</v>
      </c>
      <c r="AC372">
        <f t="shared" si="35"/>
        <v>10957.44184032</v>
      </c>
      <c r="AD372" s="18">
        <f t="shared" si="33"/>
        <v>45595</v>
      </c>
    </row>
    <row r="373" spans="1:30">
      <c r="A373" s="73" t="s">
        <v>176</v>
      </c>
      <c r="B373" s="73">
        <v>391</v>
      </c>
      <c r="C373" s="73">
        <v>1</v>
      </c>
      <c r="D373" s="74">
        <v>45807</v>
      </c>
      <c r="E373" s="74">
        <v>45948</v>
      </c>
      <c r="F373" s="74">
        <v>45970</v>
      </c>
      <c r="G373" s="73" t="s">
        <v>35</v>
      </c>
      <c r="H373" s="73">
        <v>22</v>
      </c>
      <c r="I373" s="73"/>
      <c r="J373" s="73">
        <v>75993.070000000007</v>
      </c>
      <c r="K373" s="73" t="s">
        <v>131</v>
      </c>
      <c r="L373" s="73">
        <v>65354.040200000003</v>
      </c>
      <c r="M373" s="73">
        <v>75993.070000000007</v>
      </c>
      <c r="N373" s="73">
        <v>5358.14</v>
      </c>
      <c r="O373" s="73">
        <v>4608.0003999999999</v>
      </c>
      <c r="P373" s="73">
        <v>5358.14</v>
      </c>
      <c r="Q373" s="75">
        <v>7.0508271346321441E-2</v>
      </c>
      <c r="R373" s="73">
        <v>5</v>
      </c>
      <c r="S373" s="73">
        <v>2025</v>
      </c>
      <c r="T373" s="73">
        <v>10</v>
      </c>
      <c r="U373" s="73">
        <v>2025</v>
      </c>
      <c r="V373" s="74">
        <v>46015</v>
      </c>
      <c r="W373" s="73" t="s">
        <v>132</v>
      </c>
      <c r="X373" s="73">
        <v>2025</v>
      </c>
      <c r="Y373" t="str">
        <f t="shared" si="30"/>
        <v>México</v>
      </c>
      <c r="Z373" t="str">
        <f t="shared" si="31"/>
        <v>IC</v>
      </c>
      <c r="AA373" s="1">
        <f t="shared" si="32"/>
        <v>0.5</v>
      </c>
      <c r="AB373">
        <f t="shared" si="34"/>
        <v>2304.0001999999999</v>
      </c>
      <c r="AC373">
        <f t="shared" si="35"/>
        <v>2672.6402319999997</v>
      </c>
      <c r="AD373" s="18">
        <f t="shared" si="33"/>
        <v>45665</v>
      </c>
    </row>
    <row r="374" spans="1:30">
      <c r="A374" s="73" t="s">
        <v>176</v>
      </c>
      <c r="B374" s="73">
        <v>392</v>
      </c>
      <c r="C374" s="73">
        <v>0</v>
      </c>
      <c r="D374" s="74">
        <v>45807</v>
      </c>
      <c r="E374" s="74">
        <v>46017</v>
      </c>
      <c r="F374" s="74">
        <v>46029</v>
      </c>
      <c r="G374" s="73" t="s">
        <v>35</v>
      </c>
      <c r="H374" s="73">
        <v>22</v>
      </c>
      <c r="I374" s="73"/>
      <c r="J374" s="73">
        <v>59116.68</v>
      </c>
      <c r="K374" s="73" t="s">
        <v>131</v>
      </c>
      <c r="L374" s="73">
        <v>50840.344799999999</v>
      </c>
      <c r="M374" s="73">
        <v>59116.68</v>
      </c>
      <c r="N374" s="73">
        <v>8231.14</v>
      </c>
      <c r="O374" s="73">
        <v>7078.7803999999996</v>
      </c>
      <c r="P374" s="73">
        <v>8231.14</v>
      </c>
      <c r="Q374" s="75">
        <v>0.1392354915736134</v>
      </c>
      <c r="R374" s="73">
        <v>5</v>
      </c>
      <c r="S374" s="73">
        <v>2025</v>
      </c>
      <c r="T374" s="73">
        <v>12</v>
      </c>
      <c r="U374" s="73">
        <v>2025</v>
      </c>
      <c r="V374" s="74">
        <v>46074</v>
      </c>
      <c r="W374" s="73" t="s">
        <v>164</v>
      </c>
      <c r="X374" s="73">
        <v>2026</v>
      </c>
      <c r="Y374" t="str">
        <f t="shared" si="30"/>
        <v>México</v>
      </c>
      <c r="Z374" t="str">
        <f t="shared" si="31"/>
        <v>IC</v>
      </c>
      <c r="AA374" s="1">
        <f t="shared" si="32"/>
        <v>0.5</v>
      </c>
      <c r="AB374">
        <f t="shared" si="34"/>
        <v>3539.3901999999998</v>
      </c>
      <c r="AC374">
        <f t="shared" si="35"/>
        <v>4105.6926319999993</v>
      </c>
      <c r="AD374" s="18">
        <f t="shared" si="33"/>
        <v>45665</v>
      </c>
    </row>
    <row r="375" spans="1:30">
      <c r="A375" s="73" t="s">
        <v>176</v>
      </c>
      <c r="B375" s="73">
        <v>393</v>
      </c>
      <c r="C375" s="73">
        <v>1</v>
      </c>
      <c r="D375" s="74">
        <v>45807</v>
      </c>
      <c r="E375" s="74">
        <v>45857</v>
      </c>
      <c r="F375" s="74">
        <v>45861</v>
      </c>
      <c r="G375" s="73" t="s">
        <v>45</v>
      </c>
      <c r="H375" s="73">
        <v>22</v>
      </c>
      <c r="I375" s="73"/>
      <c r="J375" s="73">
        <v>28530.04</v>
      </c>
      <c r="K375" s="73" t="s">
        <v>151</v>
      </c>
      <c r="L375" s="73">
        <v>28530.04</v>
      </c>
      <c r="M375" s="73">
        <v>33094.846400000002</v>
      </c>
      <c r="N375" s="73">
        <v>2477.38</v>
      </c>
      <c r="O375" s="73">
        <v>2477.38</v>
      </c>
      <c r="P375" s="73">
        <v>2873.7608</v>
      </c>
      <c r="Q375" s="75">
        <v>8.6834087859673531E-2</v>
      </c>
      <c r="R375" s="73">
        <v>5</v>
      </c>
      <c r="S375" s="73">
        <v>2025</v>
      </c>
      <c r="T375" s="73">
        <v>7</v>
      </c>
      <c r="U375" s="73">
        <v>2025</v>
      </c>
      <c r="V375" s="74">
        <v>45906</v>
      </c>
      <c r="W375" s="73" t="s">
        <v>153</v>
      </c>
      <c r="X375" s="73">
        <v>2025</v>
      </c>
      <c r="Y375" t="str">
        <f t="shared" si="30"/>
        <v>México</v>
      </c>
      <c r="Z375" t="str">
        <f t="shared" si="31"/>
        <v>IC</v>
      </c>
      <c r="AA375" s="1">
        <f t="shared" si="32"/>
        <v>0.75</v>
      </c>
      <c r="AB375">
        <f t="shared" si="34"/>
        <v>619.34500000000003</v>
      </c>
      <c r="AC375">
        <f t="shared" si="35"/>
        <v>718.4402</v>
      </c>
      <c r="AD375" s="18">
        <f t="shared" si="33"/>
        <v>45536</v>
      </c>
    </row>
    <row r="376" spans="1:30">
      <c r="A376" s="73" t="s">
        <v>176</v>
      </c>
      <c r="B376" s="73">
        <v>394</v>
      </c>
      <c r="C376" s="73">
        <v>1</v>
      </c>
      <c r="D376" s="74">
        <v>45810</v>
      </c>
      <c r="E376" s="74">
        <v>45819</v>
      </c>
      <c r="F376" s="74">
        <v>45834</v>
      </c>
      <c r="G376" s="73" t="s">
        <v>49</v>
      </c>
      <c r="H376" s="73">
        <v>23</v>
      </c>
      <c r="I376" s="73" t="s">
        <v>182</v>
      </c>
      <c r="J376" s="73">
        <v>33063.32</v>
      </c>
      <c r="K376" s="73" t="s">
        <v>131</v>
      </c>
      <c r="L376" s="73">
        <v>28434.4552</v>
      </c>
      <c r="M376" s="73">
        <v>33063.32</v>
      </c>
      <c r="N376" s="73">
        <v>2466.89</v>
      </c>
      <c r="O376" s="73">
        <v>2121.5254</v>
      </c>
      <c r="P376" s="73">
        <v>2466.89</v>
      </c>
      <c r="Q376" s="75">
        <v>7.4611079589103568E-2</v>
      </c>
      <c r="R376" s="73">
        <v>6</v>
      </c>
      <c r="S376" s="73">
        <v>2025</v>
      </c>
      <c r="T376" s="73">
        <v>6</v>
      </c>
      <c r="U376" s="73">
        <v>2025</v>
      </c>
      <c r="V376" s="74">
        <v>45879</v>
      </c>
      <c r="W376" s="73" t="s">
        <v>160</v>
      </c>
      <c r="X376" s="73">
        <v>2025</v>
      </c>
      <c r="Y376" t="str">
        <f t="shared" si="30"/>
        <v>México</v>
      </c>
      <c r="Z376" t="str">
        <f t="shared" si="31"/>
        <v>Retail</v>
      </c>
      <c r="AA376" s="1">
        <f t="shared" si="32"/>
        <v>0</v>
      </c>
      <c r="AB376">
        <f t="shared" si="34"/>
        <v>2121.5254</v>
      </c>
      <c r="AC376">
        <f t="shared" si="35"/>
        <v>2460.9694639999998</v>
      </c>
      <c r="AD376" s="18">
        <f t="shared" si="33"/>
        <v>45552</v>
      </c>
    </row>
    <row r="377" spans="1:30">
      <c r="A377" s="73" t="s">
        <v>176</v>
      </c>
      <c r="B377" s="73">
        <v>395</v>
      </c>
      <c r="C377" s="73">
        <v>1</v>
      </c>
      <c r="D377" s="74">
        <v>45810</v>
      </c>
      <c r="E377" s="74">
        <v>45748</v>
      </c>
      <c r="F377" s="74">
        <v>45777</v>
      </c>
      <c r="G377" s="73" t="s">
        <v>49</v>
      </c>
      <c r="H377" s="73">
        <v>23</v>
      </c>
      <c r="I377" s="73"/>
      <c r="J377" s="73">
        <v>15971.66</v>
      </c>
      <c r="K377" s="73" t="s">
        <v>131</v>
      </c>
      <c r="L377" s="73">
        <v>13735.6276</v>
      </c>
      <c r="M377" s="73">
        <v>15971.66</v>
      </c>
      <c r="N377" s="73">
        <v>798.59</v>
      </c>
      <c r="O377" s="73">
        <v>686.78740000000005</v>
      </c>
      <c r="P377" s="73">
        <v>798.59</v>
      </c>
      <c r="Q377" s="75">
        <v>5.0000438276296896E-2</v>
      </c>
      <c r="R377" s="73">
        <v>6</v>
      </c>
      <c r="S377" s="73">
        <v>2025</v>
      </c>
      <c r="T377" s="73">
        <v>4</v>
      </c>
      <c r="U377" s="73">
        <v>2025</v>
      </c>
      <c r="V377" s="74">
        <v>45822</v>
      </c>
      <c r="W377" s="73" t="s">
        <v>152</v>
      </c>
      <c r="X377" s="73">
        <v>2025</v>
      </c>
      <c r="Y377" t="str">
        <f t="shared" si="30"/>
        <v>México</v>
      </c>
      <c r="Z377" t="str">
        <f t="shared" si="31"/>
        <v>Retail</v>
      </c>
      <c r="AA377" s="1">
        <f t="shared" si="32"/>
        <v>0</v>
      </c>
      <c r="AB377">
        <f t="shared" si="34"/>
        <v>686.78740000000005</v>
      </c>
      <c r="AC377">
        <f t="shared" si="35"/>
        <v>796.67338400000006</v>
      </c>
      <c r="AD377" s="18">
        <f t="shared" si="33"/>
        <v>45552</v>
      </c>
    </row>
    <row r="378" spans="1:30">
      <c r="A378" s="73" t="s">
        <v>176</v>
      </c>
      <c r="B378" s="73">
        <v>396</v>
      </c>
      <c r="C378" s="73">
        <v>1</v>
      </c>
      <c r="D378" s="74">
        <v>45810</v>
      </c>
      <c r="E378" s="74">
        <v>45859</v>
      </c>
      <c r="F378" s="74">
        <v>45861</v>
      </c>
      <c r="G378" s="73" t="s">
        <v>49</v>
      </c>
      <c r="H378" s="73">
        <v>23</v>
      </c>
      <c r="I378" s="73"/>
      <c r="J378" s="73">
        <v>8265.9699999999993</v>
      </c>
      <c r="K378" s="73" t="s">
        <v>131</v>
      </c>
      <c r="L378" s="73">
        <v>7108.734199999999</v>
      </c>
      <c r="M378" s="73">
        <v>8265.9699999999993</v>
      </c>
      <c r="N378" s="73">
        <v>719.01</v>
      </c>
      <c r="O378" s="73">
        <v>618.34860000000003</v>
      </c>
      <c r="P378" s="73">
        <v>719.01</v>
      </c>
      <c r="Q378" s="75">
        <v>8.6984346664698772E-2</v>
      </c>
      <c r="R378" s="73">
        <v>6</v>
      </c>
      <c r="S378" s="73">
        <v>2025</v>
      </c>
      <c r="T378" s="73">
        <v>7</v>
      </c>
      <c r="U378" s="73">
        <v>2025</v>
      </c>
      <c r="V378" s="74">
        <v>45906</v>
      </c>
      <c r="W378" s="73" t="s">
        <v>153</v>
      </c>
      <c r="X378" s="73">
        <v>2025</v>
      </c>
      <c r="Y378" t="str">
        <f t="shared" si="30"/>
        <v>México</v>
      </c>
      <c r="Z378" t="str">
        <f t="shared" si="31"/>
        <v>Retail</v>
      </c>
      <c r="AA378" s="1">
        <f t="shared" si="32"/>
        <v>0</v>
      </c>
      <c r="AB378">
        <f t="shared" si="34"/>
        <v>618.34860000000003</v>
      </c>
      <c r="AC378">
        <f t="shared" si="35"/>
        <v>717.28437599999995</v>
      </c>
      <c r="AD378" s="18">
        <f t="shared" si="33"/>
        <v>45552</v>
      </c>
    </row>
    <row r="379" spans="1:30">
      <c r="A379" s="73" t="s">
        <v>176</v>
      </c>
      <c r="B379" s="73">
        <v>397</v>
      </c>
      <c r="C379" s="73">
        <v>1</v>
      </c>
      <c r="D379" s="74">
        <v>45810</v>
      </c>
      <c r="E379" s="74">
        <v>45843</v>
      </c>
      <c r="F379" s="74">
        <v>45858</v>
      </c>
      <c r="G379" s="73" t="s">
        <v>35</v>
      </c>
      <c r="H379" s="73">
        <v>23</v>
      </c>
      <c r="I379" s="73"/>
      <c r="J379" s="73">
        <v>43524.38</v>
      </c>
      <c r="K379" s="73" t="s">
        <v>131</v>
      </c>
      <c r="L379" s="73">
        <v>37430.966799999995</v>
      </c>
      <c r="M379" s="73">
        <v>43524.38</v>
      </c>
      <c r="N379" s="73">
        <v>4606.21</v>
      </c>
      <c r="O379" s="73">
        <v>3961.3406</v>
      </c>
      <c r="P379" s="73">
        <v>4606.21</v>
      </c>
      <c r="Q379" s="75">
        <v>0.10583057127982065</v>
      </c>
      <c r="R379" s="73">
        <v>6</v>
      </c>
      <c r="S379" s="73">
        <v>2025</v>
      </c>
      <c r="T379" s="73">
        <v>7</v>
      </c>
      <c r="U379" s="73">
        <v>2025</v>
      </c>
      <c r="V379" s="74">
        <v>45903</v>
      </c>
      <c r="W379" s="73" t="s">
        <v>153</v>
      </c>
      <c r="X379" s="73">
        <v>2025</v>
      </c>
      <c r="Y379" t="str">
        <f t="shared" si="30"/>
        <v>México</v>
      </c>
      <c r="Z379" t="str">
        <f t="shared" si="31"/>
        <v>IC</v>
      </c>
      <c r="AA379" s="1">
        <f t="shared" si="32"/>
        <v>0.5</v>
      </c>
      <c r="AB379">
        <f t="shared" si="34"/>
        <v>1980.6703</v>
      </c>
      <c r="AC379">
        <f t="shared" si="35"/>
        <v>2297.5775479999998</v>
      </c>
      <c r="AD379" s="18">
        <f t="shared" si="33"/>
        <v>45665</v>
      </c>
    </row>
    <row r="380" spans="1:30">
      <c r="A380" s="73" t="s">
        <v>176</v>
      </c>
      <c r="B380" s="73">
        <v>398</v>
      </c>
      <c r="C380" s="73">
        <v>1</v>
      </c>
      <c r="D380" s="74">
        <v>45810</v>
      </c>
      <c r="E380" s="74">
        <v>45858</v>
      </c>
      <c r="F380" s="74">
        <v>45875</v>
      </c>
      <c r="G380" s="73" t="s">
        <v>44</v>
      </c>
      <c r="H380" s="73">
        <v>23</v>
      </c>
      <c r="I380" s="73"/>
      <c r="J380" s="73">
        <v>12669.04</v>
      </c>
      <c r="K380" s="73" t="s">
        <v>151</v>
      </c>
      <c r="L380" s="73">
        <v>12669.04</v>
      </c>
      <c r="M380" s="73">
        <v>14696.0864</v>
      </c>
      <c r="N380" s="73">
        <v>906.8</v>
      </c>
      <c r="O380" s="73">
        <v>906.8</v>
      </c>
      <c r="P380" s="73">
        <v>1051.8879999999999</v>
      </c>
      <c r="Q380" s="75">
        <v>7.1576062590377798E-2</v>
      </c>
      <c r="R380" s="73">
        <v>6</v>
      </c>
      <c r="S380" s="73">
        <v>2025</v>
      </c>
      <c r="T380" s="73">
        <v>7</v>
      </c>
      <c r="U380" s="73">
        <v>2025</v>
      </c>
      <c r="V380" s="74">
        <v>45920</v>
      </c>
      <c r="W380" s="73" t="s">
        <v>153</v>
      </c>
      <c r="X380" s="73">
        <v>2025</v>
      </c>
      <c r="Y380" t="str">
        <f t="shared" si="30"/>
        <v>México</v>
      </c>
      <c r="Z380" t="str">
        <f t="shared" si="31"/>
        <v>IC</v>
      </c>
      <c r="AA380" s="1">
        <f t="shared" si="32"/>
        <v>0.5</v>
      </c>
      <c r="AB380">
        <f t="shared" si="34"/>
        <v>453.4</v>
      </c>
      <c r="AC380">
        <f t="shared" si="35"/>
        <v>525.94399999999996</v>
      </c>
      <c r="AD380" s="18">
        <f t="shared" si="33"/>
        <v>45677</v>
      </c>
    </row>
    <row r="381" spans="1:30">
      <c r="A381" s="73" t="s">
        <v>176</v>
      </c>
      <c r="B381" s="73">
        <v>399</v>
      </c>
      <c r="C381" s="73">
        <v>1</v>
      </c>
      <c r="D381" s="74">
        <v>45811</v>
      </c>
      <c r="E381" s="74">
        <v>45714</v>
      </c>
      <c r="F381" s="74">
        <v>45718</v>
      </c>
      <c r="G381" s="73" t="s">
        <v>58</v>
      </c>
      <c r="H381" s="73">
        <v>23</v>
      </c>
      <c r="I381" s="73"/>
      <c r="J381" s="73">
        <v>5235</v>
      </c>
      <c r="K381" s="73" t="s">
        <v>131</v>
      </c>
      <c r="L381" s="73">
        <v>4502.1000000000004</v>
      </c>
      <c r="M381" s="73">
        <v>5235</v>
      </c>
      <c r="N381" s="73">
        <v>419.32</v>
      </c>
      <c r="O381" s="73">
        <v>360.61520000000002</v>
      </c>
      <c r="P381" s="73">
        <v>419.32</v>
      </c>
      <c r="Q381" s="75">
        <v>8.0099331423113651E-2</v>
      </c>
      <c r="R381" s="73">
        <v>6</v>
      </c>
      <c r="S381" s="73">
        <v>2025</v>
      </c>
      <c r="T381" s="73">
        <v>2</v>
      </c>
      <c r="U381" s="73">
        <v>2025</v>
      </c>
      <c r="V381" s="74">
        <v>45763</v>
      </c>
      <c r="W381" s="73" t="s">
        <v>173</v>
      </c>
      <c r="X381" s="73">
        <v>2025</v>
      </c>
      <c r="Y381" t="str">
        <f t="shared" si="30"/>
        <v>México</v>
      </c>
      <c r="Z381" t="str">
        <f t="shared" si="31"/>
        <v>IC</v>
      </c>
      <c r="AA381" s="1">
        <f t="shared" si="32"/>
        <v>0.5</v>
      </c>
      <c r="AB381">
        <f t="shared" si="34"/>
        <v>180.30760000000001</v>
      </c>
      <c r="AC381">
        <f t="shared" si="35"/>
        <v>209.15681599999999</v>
      </c>
      <c r="AD381" s="18">
        <f t="shared" si="33"/>
        <v>45762</v>
      </c>
    </row>
    <row r="382" spans="1:30">
      <c r="A382" s="73" t="s">
        <v>176</v>
      </c>
      <c r="B382" s="73">
        <v>400</v>
      </c>
      <c r="C382" s="73">
        <v>1</v>
      </c>
      <c r="D382" s="74">
        <v>45811</v>
      </c>
      <c r="E382" s="74">
        <v>45730</v>
      </c>
      <c r="F382" s="74">
        <v>45732</v>
      </c>
      <c r="G382" s="73" t="s">
        <v>58</v>
      </c>
      <c r="H382" s="73">
        <v>23</v>
      </c>
      <c r="I382" s="73"/>
      <c r="J382" s="73">
        <v>1740</v>
      </c>
      <c r="K382" s="73" t="s">
        <v>131</v>
      </c>
      <c r="L382" s="73">
        <v>1496.3999999999999</v>
      </c>
      <c r="M382" s="73">
        <v>1740</v>
      </c>
      <c r="N382" s="73">
        <v>169.26</v>
      </c>
      <c r="O382" s="73">
        <v>145.56359999999998</v>
      </c>
      <c r="P382" s="73">
        <v>169.26</v>
      </c>
      <c r="Q382" s="75">
        <v>9.7275862068965518E-2</v>
      </c>
      <c r="R382" s="73">
        <v>6</v>
      </c>
      <c r="S382" s="73">
        <v>2025</v>
      </c>
      <c r="T382" s="73">
        <v>3</v>
      </c>
      <c r="U382" s="73">
        <v>2025</v>
      </c>
      <c r="V382" s="74">
        <v>45777</v>
      </c>
      <c r="W382" s="73" t="s">
        <v>173</v>
      </c>
      <c r="X382" s="73">
        <v>2025</v>
      </c>
      <c r="Y382" t="str">
        <f t="shared" si="30"/>
        <v>México</v>
      </c>
      <c r="Z382" t="str">
        <f t="shared" si="31"/>
        <v>IC</v>
      </c>
      <c r="AA382" s="1">
        <f t="shared" si="32"/>
        <v>0.5</v>
      </c>
      <c r="AB382">
        <f t="shared" si="34"/>
        <v>72.78179999999999</v>
      </c>
      <c r="AC382">
        <f t="shared" si="35"/>
        <v>84.426887999999977</v>
      </c>
      <c r="AD382" s="18">
        <f t="shared" si="33"/>
        <v>45762</v>
      </c>
    </row>
    <row r="383" spans="1:30">
      <c r="A383" s="73" t="s">
        <v>176</v>
      </c>
      <c r="B383" s="73">
        <v>401</v>
      </c>
      <c r="C383" s="73">
        <v>1</v>
      </c>
      <c r="D383" s="74">
        <v>45811</v>
      </c>
      <c r="E383" s="74">
        <v>45728</v>
      </c>
      <c r="F383" s="74">
        <v>45733</v>
      </c>
      <c r="G383" s="73" t="s">
        <v>58</v>
      </c>
      <c r="H383" s="73">
        <v>23</v>
      </c>
      <c r="I383" s="73"/>
      <c r="J383" s="73">
        <v>4326</v>
      </c>
      <c r="K383" s="73" t="s">
        <v>131</v>
      </c>
      <c r="L383" s="73">
        <v>3720.36</v>
      </c>
      <c r="M383" s="73">
        <v>4326</v>
      </c>
      <c r="N383" s="73">
        <v>424.79</v>
      </c>
      <c r="O383" s="73">
        <v>365.31940000000003</v>
      </c>
      <c r="P383" s="73">
        <v>424.79</v>
      </c>
      <c r="Q383" s="75">
        <v>9.8194637078132224E-2</v>
      </c>
      <c r="R383" s="73">
        <v>6</v>
      </c>
      <c r="S383" s="73">
        <v>2025</v>
      </c>
      <c r="T383" s="73">
        <v>3</v>
      </c>
      <c r="U383" s="73">
        <v>2025</v>
      </c>
      <c r="V383" s="74">
        <v>45778</v>
      </c>
      <c r="W383" s="73" t="s">
        <v>172</v>
      </c>
      <c r="X383" s="73">
        <v>2025</v>
      </c>
      <c r="Y383" t="str">
        <f t="shared" si="30"/>
        <v>México</v>
      </c>
      <c r="Z383" t="str">
        <f t="shared" si="31"/>
        <v>IC</v>
      </c>
      <c r="AA383" s="1">
        <f t="shared" si="32"/>
        <v>0.5</v>
      </c>
      <c r="AB383">
        <f t="shared" si="34"/>
        <v>182.65970000000002</v>
      </c>
      <c r="AC383">
        <f t="shared" si="35"/>
        <v>211.88525200000001</v>
      </c>
      <c r="AD383" s="18">
        <f t="shared" si="33"/>
        <v>45762</v>
      </c>
    </row>
    <row r="384" spans="1:30">
      <c r="A384" s="73" t="s">
        <v>176</v>
      </c>
      <c r="B384" s="73">
        <v>402</v>
      </c>
      <c r="C384" s="73">
        <v>1</v>
      </c>
      <c r="D384" s="74">
        <v>45811</v>
      </c>
      <c r="E384" s="74">
        <v>45834</v>
      </c>
      <c r="F384" s="74">
        <v>45876</v>
      </c>
      <c r="G384" s="73" t="s">
        <v>45</v>
      </c>
      <c r="H384" s="73">
        <v>23</v>
      </c>
      <c r="I384" s="73"/>
      <c r="J384" s="73">
        <v>46687</v>
      </c>
      <c r="K384" s="73" t="s">
        <v>178</v>
      </c>
      <c r="L384" s="73">
        <v>2240.9760000000001</v>
      </c>
      <c r="M384" s="73">
        <v>2614.4720000000002</v>
      </c>
      <c r="N384" s="73">
        <v>0</v>
      </c>
      <c r="O384" s="73">
        <v>0</v>
      </c>
      <c r="P384" s="73">
        <v>0</v>
      </c>
      <c r="Q384" s="75">
        <v>0</v>
      </c>
      <c r="R384" s="73">
        <v>6</v>
      </c>
      <c r="S384" s="73">
        <v>2025</v>
      </c>
      <c r="T384" s="73">
        <v>6</v>
      </c>
      <c r="U384" s="73">
        <v>2025</v>
      </c>
      <c r="V384" s="74">
        <v>45921</v>
      </c>
      <c r="W384" s="73" t="s">
        <v>153</v>
      </c>
      <c r="X384" s="73">
        <v>2025</v>
      </c>
      <c r="Y384" t="str">
        <f t="shared" si="30"/>
        <v>México</v>
      </c>
      <c r="Z384" t="str">
        <f t="shared" si="31"/>
        <v>IC</v>
      </c>
      <c r="AA384" s="1">
        <f t="shared" si="32"/>
        <v>0.75</v>
      </c>
      <c r="AB384">
        <f t="shared" si="34"/>
        <v>0</v>
      </c>
      <c r="AC384">
        <f t="shared" si="35"/>
        <v>0</v>
      </c>
      <c r="AD384" s="18">
        <f t="shared" si="33"/>
        <v>45536</v>
      </c>
    </row>
    <row r="385" spans="1:30">
      <c r="A385" s="73" t="s">
        <v>176</v>
      </c>
      <c r="B385" s="73">
        <v>403</v>
      </c>
      <c r="C385" s="73">
        <v>0</v>
      </c>
      <c r="D385" s="74">
        <v>45812</v>
      </c>
      <c r="E385" s="74">
        <v>45670</v>
      </c>
      <c r="F385" s="74">
        <v>46047</v>
      </c>
      <c r="G385" s="73" t="s">
        <v>49</v>
      </c>
      <c r="H385" s="73">
        <v>23</v>
      </c>
      <c r="I385" s="73"/>
      <c r="J385" s="73">
        <v>9550.64</v>
      </c>
      <c r="K385" s="73" t="s">
        <v>131</v>
      </c>
      <c r="L385" s="73">
        <v>8213.5504000000001</v>
      </c>
      <c r="M385" s="73">
        <v>9550.64</v>
      </c>
      <c r="N385" s="73">
        <v>0</v>
      </c>
      <c r="O385" s="73">
        <v>0</v>
      </c>
      <c r="P385" s="73">
        <v>0</v>
      </c>
      <c r="Q385" s="75">
        <v>0</v>
      </c>
      <c r="R385" s="73">
        <v>6</v>
      </c>
      <c r="S385" s="73">
        <v>2025</v>
      </c>
      <c r="T385" s="73">
        <v>1</v>
      </c>
      <c r="U385" s="73">
        <v>2025</v>
      </c>
      <c r="V385" s="74">
        <v>46092</v>
      </c>
      <c r="W385" s="73" t="s">
        <v>150</v>
      </c>
      <c r="X385" s="73">
        <v>2026</v>
      </c>
      <c r="Y385" t="str">
        <f t="shared" si="30"/>
        <v>México</v>
      </c>
      <c r="Z385" t="str">
        <f t="shared" si="31"/>
        <v>Retail</v>
      </c>
      <c r="AA385" s="1">
        <f t="shared" si="32"/>
        <v>0</v>
      </c>
      <c r="AB385">
        <f t="shared" si="34"/>
        <v>0</v>
      </c>
      <c r="AC385">
        <f t="shared" si="35"/>
        <v>0</v>
      </c>
      <c r="AD385" s="18">
        <f t="shared" si="33"/>
        <v>45552</v>
      </c>
    </row>
    <row r="386" spans="1:30">
      <c r="A386" s="73" t="s">
        <v>176</v>
      </c>
      <c r="B386" s="73">
        <v>404</v>
      </c>
      <c r="C386" s="73">
        <v>1</v>
      </c>
      <c r="D386" s="74">
        <v>45812</v>
      </c>
      <c r="E386" s="74">
        <v>45814</v>
      </c>
      <c r="F386" s="74">
        <v>45817</v>
      </c>
      <c r="G386" s="73" t="s">
        <v>54</v>
      </c>
      <c r="H386" s="73">
        <v>23</v>
      </c>
      <c r="I386" s="73" t="s">
        <v>149</v>
      </c>
      <c r="J386" s="73">
        <v>10352</v>
      </c>
      <c r="K386" s="73" t="s">
        <v>178</v>
      </c>
      <c r="L386" s="73">
        <v>496.89600000000002</v>
      </c>
      <c r="M386" s="73">
        <v>579.71199999999999</v>
      </c>
      <c r="N386" s="73">
        <v>1552</v>
      </c>
      <c r="O386" s="73">
        <v>74.495999999999995</v>
      </c>
      <c r="P386" s="73">
        <v>86.912000000000006</v>
      </c>
      <c r="Q386" s="75">
        <v>0.14992272024729519</v>
      </c>
      <c r="R386" s="73">
        <v>6</v>
      </c>
      <c r="S386" s="73">
        <v>2025</v>
      </c>
      <c r="T386" s="73">
        <v>6</v>
      </c>
      <c r="U386" s="73">
        <v>2025</v>
      </c>
      <c r="V386" s="74">
        <v>45862</v>
      </c>
      <c r="W386" s="73" t="s">
        <v>154</v>
      </c>
      <c r="X386" s="73">
        <v>2025</v>
      </c>
      <c r="Y386" t="str">
        <f t="shared" ref="Y386:Y449" si="36">_xlfn.XLOOKUP(G386,AI:AI,AL:AL,"0")</f>
        <v>México</v>
      </c>
      <c r="Z386" t="str">
        <f t="shared" ref="Z386:Z449" si="37">_xlfn.XLOOKUP(G386,AI:AI,AJ:AJ,"0")</f>
        <v>Retail</v>
      </c>
      <c r="AA386" s="1">
        <f t="shared" ref="AA386:AA449" si="38">_xlfn.XLOOKUP(G386,AI:AI,AK:AK,"0")</f>
        <v>0.05</v>
      </c>
      <c r="AB386">
        <f t="shared" si="34"/>
        <v>70.771199999999993</v>
      </c>
      <c r="AC386">
        <f t="shared" si="35"/>
        <v>82.094591999999992</v>
      </c>
      <c r="AD386" s="18">
        <f t="shared" ref="AD386:AD449" si="39">_xlfn.XLOOKUP(G386,AI:AI,AM:AM,"0")</f>
        <v>45595</v>
      </c>
    </row>
    <row r="387" spans="1:30">
      <c r="A387" s="73" t="s">
        <v>176</v>
      </c>
      <c r="B387" s="73">
        <v>405</v>
      </c>
      <c r="C387" s="73">
        <v>1</v>
      </c>
      <c r="D387" s="74">
        <v>45813</v>
      </c>
      <c r="E387" s="74">
        <v>45873</v>
      </c>
      <c r="F387" s="74">
        <v>45880</v>
      </c>
      <c r="G387" s="73" t="s">
        <v>45</v>
      </c>
      <c r="H387" s="73">
        <v>23</v>
      </c>
      <c r="I387" s="73"/>
      <c r="J387" s="73">
        <v>13313</v>
      </c>
      <c r="K387" s="73" t="s">
        <v>178</v>
      </c>
      <c r="L387" s="73">
        <v>639.024</v>
      </c>
      <c r="M387" s="73">
        <v>745.52800000000002</v>
      </c>
      <c r="N387" s="73">
        <v>2430</v>
      </c>
      <c r="O387" s="73">
        <v>116.64</v>
      </c>
      <c r="P387" s="73">
        <v>136.08000000000001</v>
      </c>
      <c r="Q387" s="75">
        <v>0.18252835574250734</v>
      </c>
      <c r="R387" s="73">
        <v>6</v>
      </c>
      <c r="S387" s="73">
        <v>2025</v>
      </c>
      <c r="T387" s="73">
        <v>8</v>
      </c>
      <c r="U387" s="73">
        <v>2025</v>
      </c>
      <c r="V387" s="74">
        <v>45925</v>
      </c>
      <c r="W387" s="73" t="s">
        <v>153</v>
      </c>
      <c r="X387" s="73">
        <v>2025</v>
      </c>
      <c r="Y387" t="str">
        <f t="shared" si="36"/>
        <v>México</v>
      </c>
      <c r="Z387" t="str">
        <f t="shared" si="37"/>
        <v>IC</v>
      </c>
      <c r="AA387" s="1">
        <f t="shared" si="38"/>
        <v>0.75</v>
      </c>
      <c r="AB387">
        <f t="shared" ref="AB387:AB450" si="40">O387-O387*AA387</f>
        <v>29.159999999999997</v>
      </c>
      <c r="AC387">
        <f t="shared" ref="AC387:AC450" si="41">AB387*1.16</f>
        <v>33.825599999999994</v>
      </c>
      <c r="AD387" s="18">
        <f t="shared" si="39"/>
        <v>45536</v>
      </c>
    </row>
    <row r="388" spans="1:30">
      <c r="A388" s="73" t="s">
        <v>176</v>
      </c>
      <c r="B388" s="73">
        <v>406</v>
      </c>
      <c r="C388" s="73">
        <v>0</v>
      </c>
      <c r="D388" s="74">
        <v>45813</v>
      </c>
      <c r="E388" s="74">
        <v>45825</v>
      </c>
      <c r="F388" s="74">
        <v>46021</v>
      </c>
      <c r="G388" s="73" t="s">
        <v>45</v>
      </c>
      <c r="H388" s="73">
        <v>23</v>
      </c>
      <c r="I388" s="73"/>
      <c r="J388" s="73">
        <v>29857.7</v>
      </c>
      <c r="K388" s="73" t="s">
        <v>131</v>
      </c>
      <c r="L388" s="73">
        <v>25677.621999999999</v>
      </c>
      <c r="M388" s="73">
        <v>29857.7</v>
      </c>
      <c r="N388" s="73">
        <v>2574.3200000000002</v>
      </c>
      <c r="O388" s="73">
        <v>2213.9151999999999</v>
      </c>
      <c r="P388" s="73">
        <v>2574.3200000000002</v>
      </c>
      <c r="Q388" s="75">
        <v>8.6219635135995065E-2</v>
      </c>
      <c r="R388" s="73">
        <v>6</v>
      </c>
      <c r="S388" s="73">
        <v>2025</v>
      </c>
      <c r="T388" s="73">
        <v>6</v>
      </c>
      <c r="U388" s="73">
        <v>2025</v>
      </c>
      <c r="V388" s="74">
        <v>46066</v>
      </c>
      <c r="W388" s="73" t="s">
        <v>164</v>
      </c>
      <c r="X388" s="73">
        <v>2026</v>
      </c>
      <c r="Y388" t="str">
        <f t="shared" si="36"/>
        <v>México</v>
      </c>
      <c r="Z388" t="str">
        <f t="shared" si="37"/>
        <v>IC</v>
      </c>
      <c r="AA388" s="1">
        <f t="shared" si="38"/>
        <v>0.75</v>
      </c>
      <c r="AB388">
        <f t="shared" si="40"/>
        <v>553.47879999999986</v>
      </c>
      <c r="AC388">
        <f t="shared" si="41"/>
        <v>642.03540799999985</v>
      </c>
      <c r="AD388" s="18">
        <f t="shared" si="39"/>
        <v>45536</v>
      </c>
    </row>
    <row r="389" spans="1:30">
      <c r="A389" s="73" t="s">
        <v>176</v>
      </c>
      <c r="B389" s="73">
        <v>407</v>
      </c>
      <c r="C389" s="73">
        <v>1</v>
      </c>
      <c r="D389" s="74">
        <v>45813</v>
      </c>
      <c r="E389" s="74">
        <v>45814</v>
      </c>
      <c r="F389" s="74" t="s">
        <v>190</v>
      </c>
      <c r="G389" s="73" t="s">
        <v>45</v>
      </c>
      <c r="H389" s="73">
        <v>23</v>
      </c>
      <c r="I389" s="73"/>
      <c r="J389" s="73">
        <v>13395.02</v>
      </c>
      <c r="K389" s="73" t="s">
        <v>131</v>
      </c>
      <c r="L389" s="73">
        <v>11519.717200000001</v>
      </c>
      <c r="M389" s="73">
        <v>13395.02</v>
      </c>
      <c r="N389" s="73">
        <v>145.6</v>
      </c>
      <c r="O389" s="73">
        <v>125.21599999999999</v>
      </c>
      <c r="P389" s="73">
        <v>145.6</v>
      </c>
      <c r="Q389" s="75">
        <v>1.0869711280759564E-2</v>
      </c>
      <c r="R389" s="73">
        <v>6</v>
      </c>
      <c r="S389" s="73">
        <v>2025</v>
      </c>
      <c r="T389" s="73">
        <v>6</v>
      </c>
      <c r="U389" s="73">
        <v>2025</v>
      </c>
      <c r="V389" s="74" t="e">
        <v>#VALUE!</v>
      </c>
      <c r="W389" s="73" t="e">
        <v>#VALUE!</v>
      </c>
      <c r="X389" s="73" t="e">
        <v>#VALUE!</v>
      </c>
      <c r="Y389" t="str">
        <f t="shared" si="36"/>
        <v>México</v>
      </c>
      <c r="Z389" t="str">
        <f t="shared" si="37"/>
        <v>IC</v>
      </c>
      <c r="AA389" s="1">
        <f t="shared" si="38"/>
        <v>0.75</v>
      </c>
      <c r="AB389">
        <f t="shared" si="40"/>
        <v>31.304000000000002</v>
      </c>
      <c r="AC389">
        <f t="shared" si="41"/>
        <v>36.312640000000002</v>
      </c>
      <c r="AD389" s="18">
        <f t="shared" si="39"/>
        <v>45536</v>
      </c>
    </row>
    <row r="390" spans="1:30">
      <c r="A390" s="73" t="s">
        <v>176</v>
      </c>
      <c r="B390" s="73">
        <v>408</v>
      </c>
      <c r="C390" s="73">
        <v>1</v>
      </c>
      <c r="D390" s="74">
        <v>45817</v>
      </c>
      <c r="E390" s="74">
        <v>45873</v>
      </c>
      <c r="F390" s="74">
        <v>45883</v>
      </c>
      <c r="G390" s="73" t="s">
        <v>45</v>
      </c>
      <c r="H390" s="73">
        <v>24</v>
      </c>
      <c r="I390" s="73"/>
      <c r="J390" s="73">
        <v>163648.45000000001</v>
      </c>
      <c r="K390" s="73" t="s">
        <v>178</v>
      </c>
      <c r="L390" s="73">
        <v>7855.1256000000003</v>
      </c>
      <c r="M390" s="73">
        <v>9164.3132000000005</v>
      </c>
      <c r="N390" s="73">
        <v>11347.66</v>
      </c>
      <c r="O390" s="73">
        <v>544.68768</v>
      </c>
      <c r="P390" s="73">
        <v>635.46896000000004</v>
      </c>
      <c r="Q390" s="75">
        <v>6.9341689456881503E-2</v>
      </c>
      <c r="R390" s="73">
        <v>6</v>
      </c>
      <c r="S390" s="73">
        <v>2025</v>
      </c>
      <c r="T390" s="73">
        <v>8</v>
      </c>
      <c r="U390" s="73">
        <v>2025</v>
      </c>
      <c r="V390" s="74">
        <v>45928</v>
      </c>
      <c r="W390" s="73" t="s">
        <v>153</v>
      </c>
      <c r="X390" s="73">
        <v>2025</v>
      </c>
      <c r="Y390" t="str">
        <f t="shared" si="36"/>
        <v>México</v>
      </c>
      <c r="Z390" t="str">
        <f t="shared" si="37"/>
        <v>IC</v>
      </c>
      <c r="AA390" s="1">
        <f t="shared" si="38"/>
        <v>0.75</v>
      </c>
      <c r="AB390">
        <f t="shared" si="40"/>
        <v>136.17192</v>
      </c>
      <c r="AC390">
        <f t="shared" si="41"/>
        <v>157.95942719999999</v>
      </c>
      <c r="AD390" s="18">
        <f t="shared" si="39"/>
        <v>45536</v>
      </c>
    </row>
    <row r="391" spans="1:30">
      <c r="A391" s="73" t="s">
        <v>176</v>
      </c>
      <c r="B391" s="73">
        <v>409</v>
      </c>
      <c r="C391" s="73">
        <v>0</v>
      </c>
      <c r="D391" s="74">
        <v>45817</v>
      </c>
      <c r="E391" s="74">
        <v>45854</v>
      </c>
      <c r="F391" s="74">
        <v>45866</v>
      </c>
      <c r="G391" s="73" t="s">
        <v>54</v>
      </c>
      <c r="H391" s="73">
        <v>24</v>
      </c>
      <c r="I391" s="73" t="s">
        <v>149</v>
      </c>
      <c r="J391" s="73">
        <v>6108.88</v>
      </c>
      <c r="K391" s="73" t="s">
        <v>131</v>
      </c>
      <c r="L391" s="73">
        <v>5253.6368000000002</v>
      </c>
      <c r="M391" s="73">
        <v>6108.88</v>
      </c>
      <c r="N391" s="73">
        <v>426.49</v>
      </c>
      <c r="O391" s="73">
        <v>366.78140000000002</v>
      </c>
      <c r="P391" s="73">
        <v>426.49</v>
      </c>
      <c r="Q391" s="75">
        <v>6.9814761462002856E-2</v>
      </c>
      <c r="R391" s="73">
        <v>6</v>
      </c>
      <c r="S391" s="73">
        <v>2025</v>
      </c>
      <c r="T391" s="73">
        <v>7</v>
      </c>
      <c r="U391" s="73">
        <v>2025</v>
      </c>
      <c r="V391" s="74">
        <v>45911</v>
      </c>
      <c r="W391" s="73" t="s">
        <v>153</v>
      </c>
      <c r="X391" s="73">
        <v>2025</v>
      </c>
      <c r="Y391" t="str">
        <f t="shared" si="36"/>
        <v>México</v>
      </c>
      <c r="Z391" t="str">
        <f t="shared" si="37"/>
        <v>Retail</v>
      </c>
      <c r="AA391" s="1">
        <f t="shared" si="38"/>
        <v>0.05</v>
      </c>
      <c r="AB391">
        <f t="shared" si="40"/>
        <v>348.44233000000003</v>
      </c>
      <c r="AC391">
        <f t="shared" si="41"/>
        <v>404.19310280000002</v>
      </c>
      <c r="AD391" s="18">
        <f t="shared" si="39"/>
        <v>45595</v>
      </c>
    </row>
    <row r="392" spans="1:30">
      <c r="A392" s="73" t="s">
        <v>176</v>
      </c>
      <c r="B392" s="73">
        <v>410</v>
      </c>
      <c r="C392" s="73">
        <v>1</v>
      </c>
      <c r="D392" s="74">
        <v>45817</v>
      </c>
      <c r="E392" s="74">
        <v>45864</v>
      </c>
      <c r="F392" s="74">
        <v>45899</v>
      </c>
      <c r="G392" s="73" t="s">
        <v>45</v>
      </c>
      <c r="H392" s="73">
        <v>24</v>
      </c>
      <c r="I392" s="73"/>
      <c r="J392" s="73">
        <v>25052.36</v>
      </c>
      <c r="K392" s="73" t="s">
        <v>131</v>
      </c>
      <c r="L392" s="73">
        <v>21545.029600000002</v>
      </c>
      <c r="M392" s="73">
        <v>25052.36</v>
      </c>
      <c r="N392" s="73">
        <v>2733.41</v>
      </c>
      <c r="O392" s="73">
        <v>2350.7325999999998</v>
      </c>
      <c r="P392" s="73">
        <v>2733.41</v>
      </c>
      <c r="Q392" s="75">
        <v>0.10910788444681457</v>
      </c>
      <c r="R392" s="73">
        <v>6</v>
      </c>
      <c r="S392" s="73">
        <v>2025</v>
      </c>
      <c r="T392" s="73">
        <v>7</v>
      </c>
      <c r="U392" s="73">
        <v>2025</v>
      </c>
      <c r="V392" s="74">
        <v>45944</v>
      </c>
      <c r="W392" s="73" t="s">
        <v>161</v>
      </c>
      <c r="X392" s="73">
        <v>2025</v>
      </c>
      <c r="Y392" t="str">
        <f t="shared" si="36"/>
        <v>México</v>
      </c>
      <c r="Z392" t="str">
        <f t="shared" si="37"/>
        <v>IC</v>
      </c>
      <c r="AA392" s="1">
        <f t="shared" si="38"/>
        <v>0.75</v>
      </c>
      <c r="AB392">
        <f t="shared" si="40"/>
        <v>587.68314999999984</v>
      </c>
      <c r="AC392">
        <f t="shared" si="41"/>
        <v>681.71245399999975</v>
      </c>
      <c r="AD392" s="18">
        <f t="shared" si="39"/>
        <v>45536</v>
      </c>
    </row>
    <row r="393" spans="1:30">
      <c r="A393" s="73" t="s">
        <v>176</v>
      </c>
      <c r="B393" s="73">
        <v>411</v>
      </c>
      <c r="C393" s="73">
        <v>0</v>
      </c>
      <c r="D393" s="74">
        <v>45803</v>
      </c>
      <c r="E393" s="74">
        <v>45825</v>
      </c>
      <c r="F393" s="74">
        <v>45838</v>
      </c>
      <c r="G393" s="73" t="s">
        <v>34</v>
      </c>
      <c r="H393" s="73">
        <v>22</v>
      </c>
      <c r="I393" s="73"/>
      <c r="J393" s="73">
        <v>4767.8999999999996</v>
      </c>
      <c r="K393" s="73" t="s">
        <v>131</v>
      </c>
      <c r="L393" s="73">
        <v>4100.3939999999993</v>
      </c>
      <c r="M393" s="73">
        <v>4767.8999999999996</v>
      </c>
      <c r="N393" s="73">
        <v>271.16000000000003</v>
      </c>
      <c r="O393" s="73">
        <v>233.19760000000002</v>
      </c>
      <c r="P393" s="73">
        <v>271.16000000000003</v>
      </c>
      <c r="Q393" s="75">
        <v>5.687199815432372E-2</v>
      </c>
      <c r="R393" s="73">
        <v>5</v>
      </c>
      <c r="S393" s="73">
        <v>2025</v>
      </c>
      <c r="T393" s="73">
        <v>6</v>
      </c>
      <c r="U393" s="73">
        <v>2025</v>
      </c>
      <c r="V393" s="74">
        <v>45883</v>
      </c>
      <c r="W393" s="73" t="s">
        <v>160</v>
      </c>
      <c r="X393" s="73">
        <v>2025</v>
      </c>
      <c r="Y393" t="str">
        <f t="shared" si="36"/>
        <v>México</v>
      </c>
      <c r="Z393" t="str">
        <f t="shared" si="37"/>
        <v>IC</v>
      </c>
      <c r="AA393" s="1">
        <f t="shared" si="38"/>
        <v>0.5</v>
      </c>
      <c r="AB393">
        <f t="shared" si="40"/>
        <v>116.59880000000001</v>
      </c>
      <c r="AC393">
        <f t="shared" si="41"/>
        <v>135.25460799999999</v>
      </c>
      <c r="AD393" s="18">
        <f t="shared" si="39"/>
        <v>45536</v>
      </c>
    </row>
    <row r="394" spans="1:30">
      <c r="A394" s="73" t="s">
        <v>176</v>
      </c>
      <c r="B394" s="73">
        <v>412</v>
      </c>
      <c r="C394" s="73">
        <v>1</v>
      </c>
      <c r="D394" s="74">
        <v>45818</v>
      </c>
      <c r="E394" s="74">
        <v>45783</v>
      </c>
      <c r="F394" s="74">
        <v>45785</v>
      </c>
      <c r="G394" s="73" t="s">
        <v>49</v>
      </c>
      <c r="H394" s="73">
        <v>24</v>
      </c>
      <c r="I394" s="73" t="s">
        <v>177</v>
      </c>
      <c r="J394" s="73">
        <v>2286.5</v>
      </c>
      <c r="K394" s="73" t="s">
        <v>131</v>
      </c>
      <c r="L394" s="73">
        <v>1966.3899999999999</v>
      </c>
      <c r="M394" s="73">
        <v>2286.5</v>
      </c>
      <c r="N394" s="73">
        <v>228.65</v>
      </c>
      <c r="O394" s="73">
        <v>196.63900000000001</v>
      </c>
      <c r="P394" s="73">
        <v>228.65</v>
      </c>
      <c r="Q394" s="75">
        <v>0.1</v>
      </c>
      <c r="R394" s="73">
        <v>6</v>
      </c>
      <c r="S394" s="73">
        <v>2025</v>
      </c>
      <c r="T394" s="73">
        <v>5</v>
      </c>
      <c r="U394" s="73">
        <v>2025</v>
      </c>
      <c r="V394" s="74">
        <v>45830</v>
      </c>
      <c r="W394" s="73" t="s">
        <v>152</v>
      </c>
      <c r="X394" s="73">
        <v>2025</v>
      </c>
      <c r="Y394" t="str">
        <f t="shared" si="36"/>
        <v>México</v>
      </c>
      <c r="Z394" t="str">
        <f t="shared" si="37"/>
        <v>Retail</v>
      </c>
      <c r="AA394" s="1">
        <f t="shared" si="38"/>
        <v>0</v>
      </c>
      <c r="AB394">
        <f t="shared" si="40"/>
        <v>196.63900000000001</v>
      </c>
      <c r="AC394">
        <f t="shared" si="41"/>
        <v>228.10123999999999</v>
      </c>
      <c r="AD394" s="18">
        <f t="shared" si="39"/>
        <v>45552</v>
      </c>
    </row>
    <row r="395" spans="1:30">
      <c r="A395" s="73" t="s">
        <v>176</v>
      </c>
      <c r="B395" s="73">
        <v>413</v>
      </c>
      <c r="C395" s="73">
        <v>1</v>
      </c>
      <c r="D395" s="74">
        <v>45818</v>
      </c>
      <c r="E395" s="74">
        <v>45864</v>
      </c>
      <c r="F395" s="74">
        <v>45866</v>
      </c>
      <c r="G395" s="73" t="s">
        <v>36</v>
      </c>
      <c r="H395" s="73">
        <v>24</v>
      </c>
      <c r="I395" s="73"/>
      <c r="J395" s="73">
        <v>23160</v>
      </c>
      <c r="K395" s="73" t="s">
        <v>178</v>
      </c>
      <c r="L395" s="73">
        <v>1111.68</v>
      </c>
      <c r="M395" s="73">
        <v>1296.96</v>
      </c>
      <c r="N395" s="73">
        <v>2316</v>
      </c>
      <c r="O395" s="73">
        <v>111.16800000000001</v>
      </c>
      <c r="P395" s="73">
        <v>129.696</v>
      </c>
      <c r="Q395" s="75">
        <v>0.1</v>
      </c>
      <c r="R395" s="73">
        <v>6</v>
      </c>
      <c r="S395" s="73">
        <v>2025</v>
      </c>
      <c r="T395" s="73">
        <v>7</v>
      </c>
      <c r="U395" s="73">
        <v>2025</v>
      </c>
      <c r="V395" s="74">
        <v>45911</v>
      </c>
      <c r="W395" s="73" t="s">
        <v>153</v>
      </c>
      <c r="X395" s="73">
        <v>2025</v>
      </c>
      <c r="Y395" t="str">
        <f t="shared" si="36"/>
        <v>México</v>
      </c>
      <c r="Z395" t="str">
        <f t="shared" si="37"/>
        <v>IC</v>
      </c>
      <c r="AA395" s="1">
        <f t="shared" si="38"/>
        <v>0.5</v>
      </c>
      <c r="AB395">
        <f t="shared" si="40"/>
        <v>55.584000000000003</v>
      </c>
      <c r="AC395">
        <f t="shared" si="41"/>
        <v>64.477440000000001</v>
      </c>
      <c r="AD395" s="18">
        <f t="shared" si="39"/>
        <v>45639</v>
      </c>
    </row>
    <row r="396" spans="1:30">
      <c r="A396" s="73" t="s">
        <v>176</v>
      </c>
      <c r="B396" s="73">
        <v>414</v>
      </c>
      <c r="C396" s="73">
        <v>1</v>
      </c>
      <c r="D396" s="74">
        <v>45818</v>
      </c>
      <c r="E396" s="74">
        <v>45817</v>
      </c>
      <c r="F396" s="74">
        <v>45842</v>
      </c>
      <c r="G396" s="73" t="s">
        <v>45</v>
      </c>
      <c r="H396" s="73">
        <v>24</v>
      </c>
      <c r="I396" s="73"/>
      <c r="J396" s="73">
        <v>9783.3799999999992</v>
      </c>
      <c r="K396" s="73" t="s">
        <v>131</v>
      </c>
      <c r="L396" s="73">
        <v>8413.7067999999999</v>
      </c>
      <c r="M396" s="73">
        <v>9783.3799999999992</v>
      </c>
      <c r="N396" s="73">
        <v>1341.6</v>
      </c>
      <c r="O396" s="73">
        <v>1153.7759999999998</v>
      </c>
      <c r="P396" s="73">
        <v>1341.6</v>
      </c>
      <c r="Q396" s="75">
        <v>0.13713052135356082</v>
      </c>
      <c r="R396" s="73">
        <v>6</v>
      </c>
      <c r="S396" s="73">
        <v>2025</v>
      </c>
      <c r="T396" s="73">
        <v>6</v>
      </c>
      <c r="U396" s="73">
        <v>2025</v>
      </c>
      <c r="V396" s="74">
        <v>45887</v>
      </c>
      <c r="W396" s="73" t="s">
        <v>160</v>
      </c>
      <c r="X396" s="73">
        <v>2025</v>
      </c>
      <c r="Y396" t="str">
        <f t="shared" si="36"/>
        <v>México</v>
      </c>
      <c r="Z396" t="str">
        <f t="shared" si="37"/>
        <v>IC</v>
      </c>
      <c r="AA396" s="1">
        <f t="shared" si="38"/>
        <v>0.75</v>
      </c>
      <c r="AB396">
        <f t="shared" si="40"/>
        <v>288.44399999999996</v>
      </c>
      <c r="AC396">
        <f t="shared" si="41"/>
        <v>334.59503999999993</v>
      </c>
      <c r="AD396" s="18">
        <f t="shared" si="39"/>
        <v>45536</v>
      </c>
    </row>
    <row r="397" spans="1:30">
      <c r="A397" s="73" t="s">
        <v>176</v>
      </c>
      <c r="B397" s="73">
        <v>416</v>
      </c>
      <c r="C397" s="73">
        <v>1</v>
      </c>
      <c r="D397" s="74">
        <v>45818</v>
      </c>
      <c r="E397" s="74">
        <v>45879</v>
      </c>
      <c r="F397" s="74">
        <v>45890</v>
      </c>
      <c r="G397" s="73" t="s">
        <v>35</v>
      </c>
      <c r="H397" s="73">
        <v>24</v>
      </c>
      <c r="I397" s="73"/>
      <c r="J397" s="73">
        <v>472374.18</v>
      </c>
      <c r="K397" s="73" t="s">
        <v>178</v>
      </c>
      <c r="L397" s="73">
        <v>22673.960640000001</v>
      </c>
      <c r="M397" s="73">
        <v>26452.95408</v>
      </c>
      <c r="N397" s="73">
        <v>33456.1</v>
      </c>
      <c r="O397" s="73">
        <v>1605.8927999999999</v>
      </c>
      <c r="P397" s="73">
        <v>1873.5416</v>
      </c>
      <c r="Q397" s="75">
        <v>7.082542064428668E-2</v>
      </c>
      <c r="R397" s="73">
        <v>6</v>
      </c>
      <c r="S397" s="73">
        <v>2025</v>
      </c>
      <c r="T397" s="73">
        <v>8</v>
      </c>
      <c r="U397" s="73">
        <v>2025</v>
      </c>
      <c r="V397" s="74">
        <v>45935</v>
      </c>
      <c r="W397" s="73" t="s">
        <v>161</v>
      </c>
      <c r="X397" s="73">
        <v>2025</v>
      </c>
      <c r="Y397" t="str">
        <f t="shared" si="36"/>
        <v>México</v>
      </c>
      <c r="Z397" t="str">
        <f t="shared" si="37"/>
        <v>IC</v>
      </c>
      <c r="AA397" s="1">
        <f t="shared" si="38"/>
        <v>0.5</v>
      </c>
      <c r="AB397">
        <f t="shared" si="40"/>
        <v>802.94639999999993</v>
      </c>
      <c r="AC397">
        <f t="shared" si="41"/>
        <v>931.41782399999988</v>
      </c>
      <c r="AD397" s="18">
        <f t="shared" si="39"/>
        <v>45665</v>
      </c>
    </row>
    <row r="398" spans="1:30">
      <c r="A398" s="73" t="s">
        <v>176</v>
      </c>
      <c r="B398" s="73">
        <v>417</v>
      </c>
      <c r="C398" s="73">
        <v>1</v>
      </c>
      <c r="D398" s="74">
        <v>45819</v>
      </c>
      <c r="E398" s="74">
        <v>45873</v>
      </c>
      <c r="F398" s="74">
        <v>45889</v>
      </c>
      <c r="G398" s="73" t="s">
        <v>45</v>
      </c>
      <c r="H398" s="73">
        <v>24</v>
      </c>
      <c r="I398" s="73"/>
      <c r="J398" s="73">
        <v>9035.74</v>
      </c>
      <c r="K398" s="73" t="s">
        <v>131</v>
      </c>
      <c r="L398" s="73">
        <v>7770.7363999999998</v>
      </c>
      <c r="M398" s="73">
        <v>9035.74</v>
      </c>
      <c r="N398" s="73">
        <v>1072.8399999999999</v>
      </c>
      <c r="O398" s="73">
        <v>922.64239999999995</v>
      </c>
      <c r="P398" s="73">
        <v>1072.8399999999999</v>
      </c>
      <c r="Q398" s="75">
        <v>0.11873294273628944</v>
      </c>
      <c r="R398" s="73">
        <v>6</v>
      </c>
      <c r="S398" s="73">
        <v>2025</v>
      </c>
      <c r="T398" s="73">
        <v>8</v>
      </c>
      <c r="U398" s="73">
        <v>2025</v>
      </c>
      <c r="V398" s="74">
        <v>45934</v>
      </c>
      <c r="W398" s="73" t="s">
        <v>161</v>
      </c>
      <c r="X398" s="73">
        <v>2025</v>
      </c>
      <c r="Y398" t="str">
        <f t="shared" si="36"/>
        <v>México</v>
      </c>
      <c r="Z398" t="str">
        <f t="shared" si="37"/>
        <v>IC</v>
      </c>
      <c r="AA398" s="1">
        <f t="shared" si="38"/>
        <v>0.75</v>
      </c>
      <c r="AB398">
        <f t="shared" si="40"/>
        <v>230.66059999999993</v>
      </c>
      <c r="AC398">
        <f t="shared" si="41"/>
        <v>267.56629599999991</v>
      </c>
      <c r="AD398" s="18">
        <f t="shared" si="39"/>
        <v>45536</v>
      </c>
    </row>
    <row r="399" spans="1:30">
      <c r="A399" s="73" t="s">
        <v>176</v>
      </c>
      <c r="B399" s="73">
        <v>418</v>
      </c>
      <c r="C399" s="73">
        <v>1</v>
      </c>
      <c r="D399" s="74">
        <v>45819</v>
      </c>
      <c r="E399" s="74">
        <v>45877</v>
      </c>
      <c r="F399" s="74">
        <v>45892</v>
      </c>
      <c r="G399" s="73" t="s">
        <v>45</v>
      </c>
      <c r="H399" s="73">
        <v>24</v>
      </c>
      <c r="I399" s="73"/>
      <c r="J399" s="73">
        <v>22353043.399999999</v>
      </c>
      <c r="K399" s="73" t="s">
        <v>193</v>
      </c>
      <c r="L399" s="73">
        <v>122941.73869999999</v>
      </c>
      <c r="M399" s="73">
        <v>143059.47776000001</v>
      </c>
      <c r="N399" s="73">
        <v>2592953.69</v>
      </c>
      <c r="O399" s="73">
        <v>14261.245294999999</v>
      </c>
      <c r="P399" s="73">
        <v>16594.903616</v>
      </c>
      <c r="Q399" s="75">
        <v>0.11600002932933956</v>
      </c>
      <c r="R399" s="73">
        <v>6</v>
      </c>
      <c r="S399" s="73">
        <v>2025</v>
      </c>
      <c r="T399" s="73">
        <v>8</v>
      </c>
      <c r="U399" s="73">
        <v>2025</v>
      </c>
      <c r="V399" s="74">
        <v>45937</v>
      </c>
      <c r="W399" s="73" t="s">
        <v>161</v>
      </c>
      <c r="X399" s="73">
        <v>2025</v>
      </c>
      <c r="Y399" t="str">
        <f t="shared" si="36"/>
        <v>México</v>
      </c>
      <c r="Z399" t="str">
        <f t="shared" si="37"/>
        <v>IC</v>
      </c>
      <c r="AA399" s="1">
        <f t="shared" si="38"/>
        <v>0.75</v>
      </c>
      <c r="AB399">
        <f t="shared" si="40"/>
        <v>3565.3113237500002</v>
      </c>
      <c r="AC399">
        <f t="shared" si="41"/>
        <v>4135.7611355500003</v>
      </c>
      <c r="AD399" s="18">
        <f t="shared" si="39"/>
        <v>45536</v>
      </c>
    </row>
    <row r="400" spans="1:30">
      <c r="A400" s="73" t="s">
        <v>176</v>
      </c>
      <c r="B400" s="73">
        <v>419</v>
      </c>
      <c r="C400" s="73">
        <v>1</v>
      </c>
      <c r="D400" s="74">
        <v>45820</v>
      </c>
      <c r="E400" s="74">
        <v>45828</v>
      </c>
      <c r="F400" s="74">
        <v>45830</v>
      </c>
      <c r="G400" s="73" t="s">
        <v>45</v>
      </c>
      <c r="H400" s="73">
        <v>24</v>
      </c>
      <c r="I400" s="73"/>
      <c r="J400" s="73">
        <v>8822</v>
      </c>
      <c r="K400" s="73" t="s">
        <v>131</v>
      </c>
      <c r="L400" s="73">
        <v>7586.92</v>
      </c>
      <c r="M400" s="73">
        <v>8822</v>
      </c>
      <c r="N400" s="73">
        <v>869.55</v>
      </c>
      <c r="O400" s="73">
        <v>747.81299999999999</v>
      </c>
      <c r="P400" s="73">
        <v>869.55</v>
      </c>
      <c r="Q400" s="75">
        <v>9.8566084788029917E-2</v>
      </c>
      <c r="R400" s="73">
        <v>6</v>
      </c>
      <c r="S400" s="73">
        <v>2025</v>
      </c>
      <c r="T400" s="73">
        <v>6</v>
      </c>
      <c r="U400" s="73">
        <v>2025</v>
      </c>
      <c r="V400" s="74">
        <v>45875</v>
      </c>
      <c r="W400" s="73" t="s">
        <v>160</v>
      </c>
      <c r="X400" s="73">
        <v>2025</v>
      </c>
      <c r="Y400" t="str">
        <f t="shared" si="36"/>
        <v>México</v>
      </c>
      <c r="Z400" t="str">
        <f t="shared" si="37"/>
        <v>IC</v>
      </c>
      <c r="AA400" s="1">
        <f t="shared" si="38"/>
        <v>0.75</v>
      </c>
      <c r="AB400">
        <f t="shared" si="40"/>
        <v>186.95325000000003</v>
      </c>
      <c r="AC400">
        <f t="shared" si="41"/>
        <v>216.86577000000003</v>
      </c>
      <c r="AD400" s="18">
        <f t="shared" si="39"/>
        <v>45536</v>
      </c>
    </row>
    <row r="401" spans="1:30">
      <c r="A401" s="73" t="s">
        <v>176</v>
      </c>
      <c r="B401" s="73">
        <v>420</v>
      </c>
      <c r="C401" s="73">
        <v>1</v>
      </c>
      <c r="D401" s="74">
        <v>45820</v>
      </c>
      <c r="E401" s="74">
        <v>45938</v>
      </c>
      <c r="F401" s="74">
        <v>45942</v>
      </c>
      <c r="G401" s="73" t="s">
        <v>46</v>
      </c>
      <c r="H401" s="73">
        <v>24</v>
      </c>
      <c r="I401" s="73"/>
      <c r="J401" s="73">
        <v>3600</v>
      </c>
      <c r="K401" s="73" t="s">
        <v>131</v>
      </c>
      <c r="L401" s="73">
        <v>3096</v>
      </c>
      <c r="M401" s="73">
        <v>3600</v>
      </c>
      <c r="N401" s="73">
        <v>338.4</v>
      </c>
      <c r="O401" s="73">
        <v>291.024</v>
      </c>
      <c r="P401" s="73">
        <v>338.4</v>
      </c>
      <c r="Q401" s="75">
        <v>9.4E-2</v>
      </c>
      <c r="R401" s="73">
        <v>6</v>
      </c>
      <c r="S401" s="73">
        <v>2025</v>
      </c>
      <c r="T401" s="73">
        <v>10</v>
      </c>
      <c r="U401" s="73">
        <v>2025</v>
      </c>
      <c r="V401" s="74">
        <v>45987</v>
      </c>
      <c r="W401" s="73" t="s">
        <v>159</v>
      </c>
      <c r="X401" s="73">
        <v>2025</v>
      </c>
      <c r="Y401" t="str">
        <f t="shared" si="36"/>
        <v>México</v>
      </c>
      <c r="Z401" t="str">
        <f t="shared" si="37"/>
        <v>IC</v>
      </c>
      <c r="AA401" s="1">
        <f t="shared" si="38"/>
        <v>0.5</v>
      </c>
      <c r="AB401">
        <f t="shared" si="40"/>
        <v>145.512</v>
      </c>
      <c r="AC401">
        <f t="shared" si="41"/>
        <v>168.79391999999999</v>
      </c>
      <c r="AD401" s="18">
        <f t="shared" si="39"/>
        <v>45695</v>
      </c>
    </row>
    <row r="402" spans="1:30">
      <c r="A402" s="73" t="s">
        <v>176</v>
      </c>
      <c r="B402" s="73">
        <v>421</v>
      </c>
      <c r="C402" s="73">
        <v>1</v>
      </c>
      <c r="D402" s="74">
        <v>45821</v>
      </c>
      <c r="E402" s="74">
        <v>45861</v>
      </c>
      <c r="F402" s="74">
        <v>45988</v>
      </c>
      <c r="G402" s="73" t="s">
        <v>49</v>
      </c>
      <c r="H402" s="73">
        <v>24</v>
      </c>
      <c r="I402" s="73" t="s">
        <v>177</v>
      </c>
      <c r="J402" s="73">
        <v>17962.830000000002</v>
      </c>
      <c r="K402" s="73" t="s">
        <v>131</v>
      </c>
      <c r="L402" s="73">
        <v>15448.033800000001</v>
      </c>
      <c r="M402" s="73">
        <v>17962.830000000002</v>
      </c>
      <c r="N402" s="73">
        <v>785.34</v>
      </c>
      <c r="O402" s="73">
        <v>675.39240000000007</v>
      </c>
      <c r="P402" s="73">
        <v>785.34</v>
      </c>
      <c r="Q402" s="75">
        <v>4.3720282383121145E-2</v>
      </c>
      <c r="R402" s="73">
        <v>6</v>
      </c>
      <c r="S402" s="73">
        <v>2025</v>
      </c>
      <c r="T402" s="73">
        <v>7</v>
      </c>
      <c r="U402" s="73">
        <v>2025</v>
      </c>
      <c r="V402" s="74">
        <v>46033</v>
      </c>
      <c r="W402" s="73" t="s">
        <v>157</v>
      </c>
      <c r="X402" s="73">
        <v>2026</v>
      </c>
      <c r="Y402" t="str">
        <f t="shared" si="36"/>
        <v>México</v>
      </c>
      <c r="Z402" t="str">
        <f t="shared" si="37"/>
        <v>Retail</v>
      </c>
      <c r="AA402" s="1">
        <f t="shared" si="38"/>
        <v>0</v>
      </c>
      <c r="AB402">
        <f t="shared" si="40"/>
        <v>675.39240000000007</v>
      </c>
      <c r="AC402">
        <f t="shared" si="41"/>
        <v>783.45518400000003</v>
      </c>
      <c r="AD402" s="18">
        <f t="shared" si="39"/>
        <v>45552</v>
      </c>
    </row>
    <row r="403" spans="1:30">
      <c r="A403" s="73" t="s">
        <v>176</v>
      </c>
      <c r="B403" s="73">
        <v>422</v>
      </c>
      <c r="C403" s="73">
        <v>1</v>
      </c>
      <c r="D403" s="74">
        <v>45821</v>
      </c>
      <c r="E403" s="74">
        <v>45840</v>
      </c>
      <c r="F403" s="74">
        <v>45843</v>
      </c>
      <c r="G403" s="73" t="s">
        <v>49</v>
      </c>
      <c r="H403" s="73">
        <v>24</v>
      </c>
      <c r="I403" s="73" t="s">
        <v>182</v>
      </c>
      <c r="J403" s="73">
        <v>1788.96</v>
      </c>
      <c r="K403" s="73" t="s">
        <v>151</v>
      </c>
      <c r="L403" s="73">
        <v>1788.96</v>
      </c>
      <c r="M403" s="73">
        <v>2075.1936000000001</v>
      </c>
      <c r="N403" s="73">
        <v>176.72</v>
      </c>
      <c r="O403" s="73">
        <v>176.72</v>
      </c>
      <c r="P403" s="73">
        <v>204.99519999999998</v>
      </c>
      <c r="Q403" s="75">
        <v>9.878365083624005E-2</v>
      </c>
      <c r="R403" s="73">
        <v>6</v>
      </c>
      <c r="S403" s="73">
        <v>2025</v>
      </c>
      <c r="T403" s="73">
        <v>7</v>
      </c>
      <c r="U403" s="73">
        <v>2025</v>
      </c>
      <c r="V403" s="74">
        <v>45888</v>
      </c>
      <c r="W403" s="73" t="s">
        <v>160</v>
      </c>
      <c r="X403" s="73">
        <v>2025</v>
      </c>
      <c r="Y403" t="str">
        <f t="shared" si="36"/>
        <v>México</v>
      </c>
      <c r="Z403" t="str">
        <f t="shared" si="37"/>
        <v>Retail</v>
      </c>
      <c r="AA403" s="1">
        <f t="shared" si="38"/>
        <v>0</v>
      </c>
      <c r="AB403">
        <f t="shared" si="40"/>
        <v>176.72</v>
      </c>
      <c r="AC403">
        <f t="shared" si="41"/>
        <v>204.99519999999998</v>
      </c>
      <c r="AD403" s="18">
        <f t="shared" si="39"/>
        <v>45552</v>
      </c>
    </row>
    <row r="404" spans="1:30">
      <c r="A404" s="73" t="s">
        <v>176</v>
      </c>
      <c r="B404" s="73">
        <v>423</v>
      </c>
      <c r="C404" s="73">
        <v>1</v>
      </c>
      <c r="D404" s="74">
        <v>45821</v>
      </c>
      <c r="E404" s="74">
        <v>45847</v>
      </c>
      <c r="F404" s="74">
        <v>45849</v>
      </c>
      <c r="G404" s="73" t="s">
        <v>45</v>
      </c>
      <c r="H404" s="73">
        <v>24</v>
      </c>
      <c r="I404" s="73"/>
      <c r="J404" s="73">
        <v>3657.6</v>
      </c>
      <c r="K404" s="73" t="s">
        <v>131</v>
      </c>
      <c r="L404" s="73">
        <v>3145.5360000000001</v>
      </c>
      <c r="M404" s="73">
        <v>3657.6</v>
      </c>
      <c r="N404" s="73">
        <v>478.7</v>
      </c>
      <c r="O404" s="73">
        <v>411.68199999999996</v>
      </c>
      <c r="P404" s="73">
        <v>478.7</v>
      </c>
      <c r="Q404" s="75">
        <v>0.13087817147856518</v>
      </c>
      <c r="R404" s="73">
        <v>6</v>
      </c>
      <c r="S404" s="73">
        <v>2025</v>
      </c>
      <c r="T404" s="73">
        <v>7</v>
      </c>
      <c r="U404" s="73">
        <v>2025</v>
      </c>
      <c r="V404" s="74">
        <v>45894</v>
      </c>
      <c r="W404" s="73" t="s">
        <v>160</v>
      </c>
      <c r="X404" s="73">
        <v>2025</v>
      </c>
      <c r="Y404" t="str">
        <f t="shared" si="36"/>
        <v>México</v>
      </c>
      <c r="Z404" t="str">
        <f t="shared" si="37"/>
        <v>IC</v>
      </c>
      <c r="AA404" s="1">
        <f t="shared" si="38"/>
        <v>0.75</v>
      </c>
      <c r="AB404">
        <f t="shared" si="40"/>
        <v>102.9205</v>
      </c>
      <c r="AC404">
        <f t="shared" si="41"/>
        <v>119.38777999999999</v>
      </c>
      <c r="AD404" s="18">
        <f t="shared" si="39"/>
        <v>45536</v>
      </c>
    </row>
    <row r="405" spans="1:30">
      <c r="A405" s="73" t="s">
        <v>176</v>
      </c>
      <c r="B405" s="73">
        <v>424</v>
      </c>
      <c r="C405" s="73">
        <v>1</v>
      </c>
      <c r="D405" s="74">
        <v>45822</v>
      </c>
      <c r="E405" s="74">
        <v>45897</v>
      </c>
      <c r="F405" s="74">
        <v>45907</v>
      </c>
      <c r="G405" s="73" t="s">
        <v>39</v>
      </c>
      <c r="H405" s="73">
        <v>24</v>
      </c>
      <c r="I405" s="73"/>
      <c r="J405" s="73">
        <v>130395.5</v>
      </c>
      <c r="K405" s="73" t="s">
        <v>151</v>
      </c>
      <c r="L405" s="73">
        <v>130395.5</v>
      </c>
      <c r="M405" s="73">
        <v>151258.78</v>
      </c>
      <c r="N405" s="73">
        <v>11095.16</v>
      </c>
      <c r="O405" s="73">
        <v>11095.16</v>
      </c>
      <c r="P405" s="73">
        <v>12870.3856</v>
      </c>
      <c r="Q405" s="75">
        <v>8.5088519159020062E-2</v>
      </c>
      <c r="R405" s="73">
        <v>6</v>
      </c>
      <c r="S405" s="73">
        <v>2025</v>
      </c>
      <c r="T405" s="73">
        <v>8</v>
      </c>
      <c r="U405" s="73">
        <v>2025</v>
      </c>
      <c r="V405" s="74">
        <v>45952</v>
      </c>
      <c r="W405" s="73" t="s">
        <v>161</v>
      </c>
      <c r="X405" s="73">
        <v>2025</v>
      </c>
      <c r="Y405" t="str">
        <f t="shared" si="36"/>
        <v>México</v>
      </c>
      <c r="Z405" t="str">
        <f t="shared" si="37"/>
        <v>IC</v>
      </c>
      <c r="AA405" s="1">
        <f t="shared" si="38"/>
        <v>0.5</v>
      </c>
      <c r="AB405">
        <f t="shared" si="40"/>
        <v>5547.58</v>
      </c>
      <c r="AC405">
        <f t="shared" si="41"/>
        <v>6435.1927999999998</v>
      </c>
      <c r="AD405" s="18">
        <f t="shared" si="39"/>
        <v>45677</v>
      </c>
    </row>
    <row r="406" spans="1:30">
      <c r="A406" s="73" t="s">
        <v>176</v>
      </c>
      <c r="B406" s="73">
        <v>425</v>
      </c>
      <c r="C406" s="73">
        <v>1</v>
      </c>
      <c r="D406" s="74">
        <v>45823</v>
      </c>
      <c r="E406" s="74">
        <v>45943</v>
      </c>
      <c r="F406" s="74">
        <v>45955</v>
      </c>
      <c r="G406" s="73" t="s">
        <v>24</v>
      </c>
      <c r="H406" s="73">
        <v>25</v>
      </c>
      <c r="I406" s="73" t="s">
        <v>177</v>
      </c>
      <c r="J406" s="73">
        <v>73552.55</v>
      </c>
      <c r="K406" s="73" t="s">
        <v>131</v>
      </c>
      <c r="L406" s="73">
        <v>63255.192999999999</v>
      </c>
      <c r="M406" s="73">
        <v>73552.55</v>
      </c>
      <c r="N406" s="73">
        <v>12202.77</v>
      </c>
      <c r="O406" s="73">
        <v>10494.3822</v>
      </c>
      <c r="P406" s="73">
        <v>12202.77</v>
      </c>
      <c r="Q406" s="75">
        <v>0.16590546486831523</v>
      </c>
      <c r="R406" s="73">
        <v>6</v>
      </c>
      <c r="S406" s="73">
        <v>2025</v>
      </c>
      <c r="T406" s="73">
        <v>10</v>
      </c>
      <c r="U406" s="73">
        <v>2025</v>
      </c>
      <c r="V406" s="74">
        <v>46000</v>
      </c>
      <c r="W406" s="73" t="s">
        <v>132</v>
      </c>
      <c r="X406" s="73">
        <v>2025</v>
      </c>
      <c r="Y406" t="str">
        <f t="shared" si="36"/>
        <v>Madrid</v>
      </c>
      <c r="Z406" t="str">
        <f t="shared" si="37"/>
        <v>Retail</v>
      </c>
      <c r="AA406" s="1">
        <f t="shared" si="38"/>
        <v>7.0000000000000007E-2</v>
      </c>
      <c r="AB406">
        <f t="shared" si="40"/>
        <v>9759.7754459999996</v>
      </c>
      <c r="AC406">
        <f t="shared" si="41"/>
        <v>11321.339517359998</v>
      </c>
      <c r="AD406" s="18">
        <f t="shared" si="39"/>
        <v>45733</v>
      </c>
    </row>
    <row r="407" spans="1:30">
      <c r="A407" s="73" t="s">
        <v>176</v>
      </c>
      <c r="B407" s="73">
        <v>426</v>
      </c>
      <c r="C407" s="73">
        <v>1</v>
      </c>
      <c r="D407" s="74">
        <v>45824</v>
      </c>
      <c r="E407" s="74">
        <v>45828</v>
      </c>
      <c r="F407" s="74">
        <v>45830</v>
      </c>
      <c r="G407" s="73" t="s">
        <v>49</v>
      </c>
      <c r="H407" s="73">
        <v>25</v>
      </c>
      <c r="I407" s="73"/>
      <c r="J407" s="73">
        <v>23777.56</v>
      </c>
      <c r="K407" s="73" t="s">
        <v>178</v>
      </c>
      <c r="L407" s="73">
        <v>1141.3228800000002</v>
      </c>
      <c r="M407" s="73">
        <v>1331.5433600000001</v>
      </c>
      <c r="N407" s="73">
        <v>2348.1</v>
      </c>
      <c r="O407" s="73">
        <v>112.7088</v>
      </c>
      <c r="P407" s="73">
        <v>131.49359999999999</v>
      </c>
      <c r="Q407" s="75">
        <v>9.8752773623534101E-2</v>
      </c>
      <c r="R407" s="73">
        <v>6</v>
      </c>
      <c r="S407" s="73">
        <v>2025</v>
      </c>
      <c r="T407" s="73">
        <v>6</v>
      </c>
      <c r="U407" s="73">
        <v>2025</v>
      </c>
      <c r="V407" s="74">
        <v>45875</v>
      </c>
      <c r="W407" s="73" t="s">
        <v>160</v>
      </c>
      <c r="X407" s="73">
        <v>2025</v>
      </c>
      <c r="Y407" t="str">
        <f t="shared" si="36"/>
        <v>México</v>
      </c>
      <c r="Z407" t="str">
        <f t="shared" si="37"/>
        <v>Retail</v>
      </c>
      <c r="AA407" s="1">
        <f t="shared" si="38"/>
        <v>0</v>
      </c>
      <c r="AB407">
        <f t="shared" si="40"/>
        <v>112.7088</v>
      </c>
      <c r="AC407">
        <f t="shared" si="41"/>
        <v>130.74220799999998</v>
      </c>
      <c r="AD407" s="18">
        <f t="shared" si="39"/>
        <v>45552</v>
      </c>
    </row>
    <row r="408" spans="1:30">
      <c r="A408" s="73" t="s">
        <v>176</v>
      </c>
      <c r="B408" s="73">
        <v>427</v>
      </c>
      <c r="C408" s="73">
        <v>1</v>
      </c>
      <c r="D408" s="74">
        <v>45824</v>
      </c>
      <c r="E408" s="74">
        <v>45667</v>
      </c>
      <c r="F408" s="74">
        <v>46037</v>
      </c>
      <c r="G408" s="73" t="s">
        <v>54</v>
      </c>
      <c r="H408" s="73">
        <v>25</v>
      </c>
      <c r="I408" s="73" t="s">
        <v>149</v>
      </c>
      <c r="J408" s="73">
        <v>14634.54</v>
      </c>
      <c r="K408" s="73" t="s">
        <v>131</v>
      </c>
      <c r="L408" s="73">
        <v>12585.704400000001</v>
      </c>
      <c r="M408" s="73">
        <v>14634.54</v>
      </c>
      <c r="N408" s="73">
        <v>9.18</v>
      </c>
      <c r="O408" s="73">
        <v>7.8948</v>
      </c>
      <c r="P408" s="73">
        <v>9.18</v>
      </c>
      <c r="Q408" s="75">
        <v>6.2728312608390836E-4</v>
      </c>
      <c r="R408" s="73">
        <v>6</v>
      </c>
      <c r="S408" s="73">
        <v>2025</v>
      </c>
      <c r="T408" s="73">
        <v>1</v>
      </c>
      <c r="U408" s="73">
        <v>2025</v>
      </c>
      <c r="V408" s="74">
        <v>46082</v>
      </c>
      <c r="W408" s="73" t="s">
        <v>150</v>
      </c>
      <c r="X408" s="73">
        <v>2026</v>
      </c>
      <c r="Y408" t="str">
        <f t="shared" si="36"/>
        <v>México</v>
      </c>
      <c r="Z408" t="str">
        <f t="shared" si="37"/>
        <v>Retail</v>
      </c>
      <c r="AA408" s="1">
        <f t="shared" si="38"/>
        <v>0.05</v>
      </c>
      <c r="AB408">
        <f t="shared" si="40"/>
        <v>7.5000600000000004</v>
      </c>
      <c r="AC408">
        <f t="shared" si="41"/>
        <v>8.7000695999999991</v>
      </c>
      <c r="AD408" s="18">
        <f t="shared" si="39"/>
        <v>45595</v>
      </c>
    </row>
    <row r="409" spans="1:30">
      <c r="A409" s="73" t="s">
        <v>176</v>
      </c>
      <c r="B409" s="73">
        <v>428</v>
      </c>
      <c r="C409" s="73">
        <v>0</v>
      </c>
      <c r="D409" s="74">
        <v>45825</v>
      </c>
      <c r="E409" s="74">
        <v>45928</v>
      </c>
      <c r="F409" s="74">
        <v>45935</v>
      </c>
      <c r="G409" s="73" t="s">
        <v>29</v>
      </c>
      <c r="H409" s="73">
        <v>25</v>
      </c>
      <c r="I409" s="73" t="s">
        <v>149</v>
      </c>
      <c r="J409" s="73">
        <v>9708.82</v>
      </c>
      <c r="K409" s="73" t="s">
        <v>151</v>
      </c>
      <c r="L409" s="73">
        <v>9708.82</v>
      </c>
      <c r="M409" s="73">
        <v>11262.231199999998</v>
      </c>
      <c r="N409" s="73">
        <v>986.63</v>
      </c>
      <c r="O409" s="73">
        <v>986.63</v>
      </c>
      <c r="P409" s="73">
        <v>1144.4907999999998</v>
      </c>
      <c r="Q409" s="75">
        <v>0.10162203027762386</v>
      </c>
      <c r="R409" s="73">
        <v>6</v>
      </c>
      <c r="S409" s="73">
        <v>2025</v>
      </c>
      <c r="T409" s="73">
        <v>9</v>
      </c>
      <c r="U409" s="73">
        <v>2025</v>
      </c>
      <c r="V409" s="74">
        <v>45980</v>
      </c>
      <c r="W409" s="73" t="s">
        <v>159</v>
      </c>
      <c r="X409" s="73">
        <v>2025</v>
      </c>
      <c r="Y409" t="str">
        <f t="shared" si="36"/>
        <v>Madrid</v>
      </c>
      <c r="Z409" t="str">
        <f t="shared" si="37"/>
        <v>Retail</v>
      </c>
      <c r="AA409" s="1">
        <f t="shared" si="38"/>
        <v>7.0000000000000007E-2</v>
      </c>
      <c r="AB409">
        <f t="shared" si="40"/>
        <v>917.56589999999994</v>
      </c>
      <c r="AC409">
        <f t="shared" si="41"/>
        <v>1064.3764439999998</v>
      </c>
      <c r="AD409" s="18">
        <f t="shared" si="39"/>
        <v>45733</v>
      </c>
    </row>
    <row r="410" spans="1:30">
      <c r="A410" s="73" t="s">
        <v>176</v>
      </c>
      <c r="B410" s="73">
        <v>429</v>
      </c>
      <c r="C410" s="73">
        <v>1</v>
      </c>
      <c r="D410" s="74">
        <v>45825</v>
      </c>
      <c r="E410" s="74">
        <v>45855</v>
      </c>
      <c r="F410" s="74">
        <v>45858</v>
      </c>
      <c r="G410" s="73" t="s">
        <v>44</v>
      </c>
      <c r="H410" s="73">
        <v>25</v>
      </c>
      <c r="I410" s="73"/>
      <c r="J410" s="73">
        <v>18950.68</v>
      </c>
      <c r="K410" s="73" t="s">
        <v>131</v>
      </c>
      <c r="L410" s="73">
        <v>16297.584800000001</v>
      </c>
      <c r="M410" s="73">
        <v>18950.68</v>
      </c>
      <c r="N410" s="73">
        <v>930</v>
      </c>
      <c r="O410" s="73">
        <v>799.8</v>
      </c>
      <c r="P410" s="73">
        <v>930</v>
      </c>
      <c r="Q410" s="75">
        <v>4.9074756156507311E-2</v>
      </c>
      <c r="R410" s="73">
        <v>6</v>
      </c>
      <c r="S410" s="73">
        <v>2025</v>
      </c>
      <c r="T410" s="73">
        <v>7</v>
      </c>
      <c r="U410" s="73">
        <v>2025</v>
      </c>
      <c r="V410" s="74">
        <v>45903</v>
      </c>
      <c r="W410" s="73" t="s">
        <v>153</v>
      </c>
      <c r="X410" s="73">
        <v>2025</v>
      </c>
      <c r="Y410" t="str">
        <f t="shared" si="36"/>
        <v>México</v>
      </c>
      <c r="Z410" t="str">
        <f t="shared" si="37"/>
        <v>IC</v>
      </c>
      <c r="AA410" s="1">
        <f t="shared" si="38"/>
        <v>0.5</v>
      </c>
      <c r="AB410">
        <f t="shared" si="40"/>
        <v>399.9</v>
      </c>
      <c r="AC410">
        <f t="shared" si="41"/>
        <v>463.88399999999996</v>
      </c>
      <c r="AD410" s="18">
        <f t="shared" si="39"/>
        <v>45677</v>
      </c>
    </row>
    <row r="411" spans="1:30">
      <c r="A411" s="73" t="s">
        <v>176</v>
      </c>
      <c r="B411" s="73">
        <v>430</v>
      </c>
      <c r="C411" s="73">
        <v>1</v>
      </c>
      <c r="D411" s="74">
        <v>45825</v>
      </c>
      <c r="E411" s="74">
        <v>45875</v>
      </c>
      <c r="F411" s="74">
        <v>45892</v>
      </c>
      <c r="G411" s="73" t="s">
        <v>45</v>
      </c>
      <c r="H411" s="73">
        <v>25</v>
      </c>
      <c r="I411" s="73"/>
      <c r="J411" s="73">
        <v>39624.06</v>
      </c>
      <c r="K411" s="73" t="s">
        <v>131</v>
      </c>
      <c r="L411" s="73">
        <v>34076.691599999998</v>
      </c>
      <c r="M411" s="73">
        <v>39624.06</v>
      </c>
      <c r="N411" s="73">
        <v>2027.06</v>
      </c>
      <c r="O411" s="73">
        <v>1743.2716</v>
      </c>
      <c r="P411" s="73">
        <v>2027.06</v>
      </c>
      <c r="Q411" s="75">
        <v>5.1157301901925245E-2</v>
      </c>
      <c r="R411" s="73">
        <v>6</v>
      </c>
      <c r="S411" s="73">
        <v>2025</v>
      </c>
      <c r="T411" s="73">
        <v>8</v>
      </c>
      <c r="U411" s="73">
        <v>2025</v>
      </c>
      <c r="V411" s="74">
        <v>45937</v>
      </c>
      <c r="W411" s="73" t="s">
        <v>161</v>
      </c>
      <c r="X411" s="73">
        <v>2025</v>
      </c>
      <c r="Y411" t="str">
        <f t="shared" si="36"/>
        <v>México</v>
      </c>
      <c r="Z411" t="str">
        <f t="shared" si="37"/>
        <v>IC</v>
      </c>
      <c r="AA411" s="1">
        <f t="shared" si="38"/>
        <v>0.75</v>
      </c>
      <c r="AB411">
        <f t="shared" si="40"/>
        <v>435.81790000000001</v>
      </c>
      <c r="AC411">
        <f t="shared" si="41"/>
        <v>505.54876399999995</v>
      </c>
      <c r="AD411" s="18">
        <f t="shared" si="39"/>
        <v>45536</v>
      </c>
    </row>
    <row r="412" spans="1:30">
      <c r="A412" s="73" t="s">
        <v>176</v>
      </c>
      <c r="B412" s="73">
        <v>431</v>
      </c>
      <c r="C412" s="73">
        <v>1</v>
      </c>
      <c r="D412" s="74">
        <v>45825</v>
      </c>
      <c r="E412" s="74">
        <v>45903</v>
      </c>
      <c r="F412" s="74">
        <v>45913</v>
      </c>
      <c r="G412" s="73" t="s">
        <v>49</v>
      </c>
      <c r="H412" s="73">
        <v>25</v>
      </c>
      <c r="I412" s="73"/>
      <c r="J412" s="73">
        <v>23702.83</v>
      </c>
      <c r="K412" s="73" t="s">
        <v>131</v>
      </c>
      <c r="L412" s="73">
        <v>20384.433800000003</v>
      </c>
      <c r="M412" s="73">
        <v>23702.83</v>
      </c>
      <c r="N412" s="73">
        <v>2056.1</v>
      </c>
      <c r="O412" s="73">
        <v>1768.2459999999999</v>
      </c>
      <c r="P412" s="73">
        <v>2056.1</v>
      </c>
      <c r="Q412" s="75">
        <v>8.6744916113392356E-2</v>
      </c>
      <c r="R412" s="73">
        <v>6</v>
      </c>
      <c r="S412" s="73">
        <v>2025</v>
      </c>
      <c r="T412" s="73">
        <v>9</v>
      </c>
      <c r="U412" s="73">
        <v>2025</v>
      </c>
      <c r="V412" s="74">
        <v>45958</v>
      </c>
      <c r="W412" s="73" t="s">
        <v>161</v>
      </c>
      <c r="X412" s="73">
        <v>2025</v>
      </c>
      <c r="Y412" t="str">
        <f t="shared" si="36"/>
        <v>México</v>
      </c>
      <c r="Z412" t="str">
        <f t="shared" si="37"/>
        <v>Retail</v>
      </c>
      <c r="AA412" s="1">
        <f t="shared" si="38"/>
        <v>0</v>
      </c>
      <c r="AB412">
        <f t="shared" si="40"/>
        <v>1768.2459999999999</v>
      </c>
      <c r="AC412">
        <f t="shared" si="41"/>
        <v>2051.1653599999995</v>
      </c>
      <c r="AD412" s="18">
        <f t="shared" si="39"/>
        <v>45552</v>
      </c>
    </row>
    <row r="413" spans="1:30">
      <c r="A413" s="73" t="s">
        <v>176</v>
      </c>
      <c r="B413" s="73">
        <v>432</v>
      </c>
      <c r="C413" s="73">
        <v>1</v>
      </c>
      <c r="D413" s="74">
        <v>45825</v>
      </c>
      <c r="E413" s="74">
        <v>45847</v>
      </c>
      <c r="F413" s="74">
        <v>45853</v>
      </c>
      <c r="G413" s="73" t="s">
        <v>49</v>
      </c>
      <c r="H413" s="73">
        <v>25</v>
      </c>
      <c r="I413" s="73"/>
      <c r="J413" s="73">
        <v>26949.24</v>
      </c>
      <c r="K413" s="73" t="s">
        <v>131</v>
      </c>
      <c r="L413" s="73">
        <v>23176.346400000002</v>
      </c>
      <c r="M413" s="73">
        <v>26949.24</v>
      </c>
      <c r="N413" s="73">
        <v>3536</v>
      </c>
      <c r="O413" s="73">
        <v>3040.96</v>
      </c>
      <c r="P413" s="73">
        <v>3536</v>
      </c>
      <c r="Q413" s="75">
        <v>0.13120963708067462</v>
      </c>
      <c r="R413" s="73">
        <v>6</v>
      </c>
      <c r="S413" s="73">
        <v>2025</v>
      </c>
      <c r="T413" s="73">
        <v>7</v>
      </c>
      <c r="U413" s="73">
        <v>2025</v>
      </c>
      <c r="V413" s="74">
        <v>45898</v>
      </c>
      <c r="W413" s="73" t="s">
        <v>160</v>
      </c>
      <c r="X413" s="73">
        <v>2025</v>
      </c>
      <c r="Y413" t="str">
        <f t="shared" si="36"/>
        <v>México</v>
      </c>
      <c r="Z413" t="str">
        <f t="shared" si="37"/>
        <v>Retail</v>
      </c>
      <c r="AA413" s="1">
        <f t="shared" si="38"/>
        <v>0</v>
      </c>
      <c r="AB413">
        <f t="shared" si="40"/>
        <v>3040.96</v>
      </c>
      <c r="AC413">
        <f t="shared" si="41"/>
        <v>3527.5135999999998</v>
      </c>
      <c r="AD413" s="18">
        <f t="shared" si="39"/>
        <v>45552</v>
      </c>
    </row>
    <row r="414" spans="1:30">
      <c r="A414" s="73" t="s">
        <v>176</v>
      </c>
      <c r="B414" s="73">
        <v>433</v>
      </c>
      <c r="C414" s="73">
        <v>1</v>
      </c>
      <c r="D414" s="74">
        <v>45826</v>
      </c>
      <c r="E414" s="74">
        <v>45848</v>
      </c>
      <c r="F414" s="74">
        <v>45861</v>
      </c>
      <c r="G414" s="73" t="s">
        <v>24</v>
      </c>
      <c r="H414" s="73">
        <v>25</v>
      </c>
      <c r="I414" s="73" t="s">
        <v>149</v>
      </c>
      <c r="J414" s="73">
        <v>13377.54</v>
      </c>
      <c r="K414" s="73" t="s">
        <v>151</v>
      </c>
      <c r="L414" s="73">
        <v>13377.54</v>
      </c>
      <c r="M414" s="73">
        <v>15517.946400000001</v>
      </c>
      <c r="N414" s="73">
        <v>2007.08</v>
      </c>
      <c r="O414" s="73">
        <v>2007.08</v>
      </c>
      <c r="P414" s="73">
        <v>2328.2127999999998</v>
      </c>
      <c r="Q414" s="75">
        <v>0.15003356371948803</v>
      </c>
      <c r="R414" s="73">
        <v>6</v>
      </c>
      <c r="S414" s="73">
        <v>2025</v>
      </c>
      <c r="T414" s="73">
        <v>7</v>
      </c>
      <c r="U414" s="73">
        <v>2025</v>
      </c>
      <c r="V414" s="74">
        <v>45906</v>
      </c>
      <c r="W414" s="73" t="s">
        <v>153</v>
      </c>
      <c r="X414" s="73">
        <v>2025</v>
      </c>
      <c r="Y414" t="str">
        <f t="shared" si="36"/>
        <v>Madrid</v>
      </c>
      <c r="Z414" t="str">
        <f t="shared" si="37"/>
        <v>Retail</v>
      </c>
      <c r="AA414" s="1">
        <f t="shared" si="38"/>
        <v>7.0000000000000007E-2</v>
      </c>
      <c r="AB414">
        <f t="shared" si="40"/>
        <v>1866.5844</v>
      </c>
      <c r="AC414">
        <f t="shared" si="41"/>
        <v>2165.2379039999996</v>
      </c>
      <c r="AD414" s="18">
        <f t="shared" si="39"/>
        <v>45733</v>
      </c>
    </row>
    <row r="415" spans="1:30">
      <c r="A415" s="73" t="s">
        <v>176</v>
      </c>
      <c r="B415" s="73">
        <v>434</v>
      </c>
      <c r="C415" s="73">
        <v>1</v>
      </c>
      <c r="D415" s="74">
        <v>45826</v>
      </c>
      <c r="E415" s="74">
        <v>45826</v>
      </c>
      <c r="F415" s="74">
        <v>45827</v>
      </c>
      <c r="G415" s="73" t="s">
        <v>48</v>
      </c>
      <c r="H415" s="73">
        <v>25</v>
      </c>
      <c r="I415" s="73"/>
      <c r="J415" s="73">
        <v>1445</v>
      </c>
      <c r="K415" s="73" t="s">
        <v>163</v>
      </c>
      <c r="L415" s="73">
        <v>1661.7499999999998</v>
      </c>
      <c r="M415" s="73">
        <v>1936.3000000000002</v>
      </c>
      <c r="N415" s="73">
        <v>113.2</v>
      </c>
      <c r="O415" s="73">
        <v>130.18</v>
      </c>
      <c r="P415" s="73">
        <v>151.68800000000002</v>
      </c>
      <c r="Q415" s="75">
        <v>7.8339100346020776E-2</v>
      </c>
      <c r="R415" s="73">
        <v>6</v>
      </c>
      <c r="S415" s="73">
        <v>2025</v>
      </c>
      <c r="T415" s="73">
        <v>6</v>
      </c>
      <c r="U415" s="73">
        <v>2025</v>
      </c>
      <c r="V415" s="74">
        <v>45872</v>
      </c>
      <c r="W415" s="73" t="s">
        <v>160</v>
      </c>
      <c r="X415" s="73">
        <v>2025</v>
      </c>
      <c r="Y415" t="str">
        <f t="shared" si="36"/>
        <v>México</v>
      </c>
      <c r="Z415" t="str">
        <f t="shared" si="37"/>
        <v>IC</v>
      </c>
      <c r="AA415" s="1">
        <f t="shared" si="38"/>
        <v>0.5</v>
      </c>
      <c r="AB415">
        <f t="shared" si="40"/>
        <v>65.09</v>
      </c>
      <c r="AC415">
        <f t="shared" si="41"/>
        <v>75.504400000000004</v>
      </c>
      <c r="AD415" s="18">
        <f t="shared" si="39"/>
        <v>45793</v>
      </c>
    </row>
    <row r="416" spans="1:30">
      <c r="A416" s="73" t="s">
        <v>176</v>
      </c>
      <c r="B416" s="73">
        <v>435</v>
      </c>
      <c r="C416" s="73">
        <v>0</v>
      </c>
      <c r="D416" s="74">
        <v>45826</v>
      </c>
      <c r="E416" s="74">
        <v>45848</v>
      </c>
      <c r="F416" s="74">
        <v>45866</v>
      </c>
      <c r="G416" s="73" t="s">
        <v>56</v>
      </c>
      <c r="H416" s="73">
        <v>25</v>
      </c>
      <c r="I416" s="73" t="s">
        <v>188</v>
      </c>
      <c r="J416" s="73">
        <v>73341.97</v>
      </c>
      <c r="K416" s="73" t="s">
        <v>131</v>
      </c>
      <c r="L416" s="73">
        <v>63074.0942</v>
      </c>
      <c r="M416" s="73">
        <v>73341.97</v>
      </c>
      <c r="N416" s="73">
        <v>9967.5499999999993</v>
      </c>
      <c r="O416" s="73">
        <v>8572.0929999999989</v>
      </c>
      <c r="P416" s="73">
        <v>9967.5499999999993</v>
      </c>
      <c r="Q416" s="75">
        <v>0.1359051304457734</v>
      </c>
      <c r="R416" s="73">
        <v>6</v>
      </c>
      <c r="S416" s="73">
        <v>2025</v>
      </c>
      <c r="T416" s="73">
        <v>7</v>
      </c>
      <c r="U416" s="73">
        <v>2025</v>
      </c>
      <c r="V416" s="74">
        <v>45911</v>
      </c>
      <c r="W416" s="73" t="s">
        <v>153</v>
      </c>
      <c r="X416" s="73">
        <v>2025</v>
      </c>
      <c r="Y416" t="str">
        <f t="shared" si="36"/>
        <v>México</v>
      </c>
      <c r="Z416" t="str">
        <f t="shared" si="37"/>
        <v>IC</v>
      </c>
      <c r="AA416" s="1">
        <f t="shared" si="38"/>
        <v>0.5</v>
      </c>
      <c r="AB416">
        <f t="shared" si="40"/>
        <v>4286.0464999999995</v>
      </c>
      <c r="AC416">
        <f t="shared" si="41"/>
        <v>4971.8139399999991</v>
      </c>
      <c r="AD416" s="18">
        <f t="shared" si="39"/>
        <v>45737</v>
      </c>
    </row>
    <row r="417" spans="1:30">
      <c r="A417" s="73" t="s">
        <v>176</v>
      </c>
      <c r="B417" s="73">
        <v>436</v>
      </c>
      <c r="C417" s="73">
        <v>1</v>
      </c>
      <c r="D417" s="74">
        <v>45827</v>
      </c>
      <c r="E417" s="74">
        <v>45875</v>
      </c>
      <c r="F417" s="74">
        <v>45892</v>
      </c>
      <c r="G417" s="73" t="s">
        <v>45</v>
      </c>
      <c r="H417" s="73">
        <v>25</v>
      </c>
      <c r="I417" s="73"/>
      <c r="J417" s="73">
        <v>254934</v>
      </c>
      <c r="K417" s="73" t="s">
        <v>178</v>
      </c>
      <c r="L417" s="73">
        <v>12236.832</v>
      </c>
      <c r="M417" s="73">
        <v>14276.304</v>
      </c>
      <c r="N417" s="73">
        <v>600</v>
      </c>
      <c r="O417" s="73">
        <v>28.8</v>
      </c>
      <c r="P417" s="73">
        <v>33.6</v>
      </c>
      <c r="Q417" s="75">
        <v>2.3535503306738215E-3</v>
      </c>
      <c r="R417" s="73">
        <v>6</v>
      </c>
      <c r="S417" s="73">
        <v>2025</v>
      </c>
      <c r="T417" s="73">
        <v>8</v>
      </c>
      <c r="U417" s="73">
        <v>2025</v>
      </c>
      <c r="V417" s="74">
        <v>45937</v>
      </c>
      <c r="W417" s="73" t="s">
        <v>161</v>
      </c>
      <c r="X417" s="73">
        <v>2025</v>
      </c>
      <c r="Y417" t="str">
        <f t="shared" si="36"/>
        <v>México</v>
      </c>
      <c r="Z417" t="str">
        <f t="shared" si="37"/>
        <v>IC</v>
      </c>
      <c r="AA417" s="1">
        <f t="shared" si="38"/>
        <v>0.75</v>
      </c>
      <c r="AB417">
        <f t="shared" si="40"/>
        <v>7.1999999999999993</v>
      </c>
      <c r="AC417">
        <f t="shared" si="41"/>
        <v>8.3519999999999985</v>
      </c>
      <c r="AD417" s="18">
        <f t="shared" si="39"/>
        <v>45536</v>
      </c>
    </row>
    <row r="418" spans="1:30">
      <c r="A418" s="73" t="s">
        <v>176</v>
      </c>
      <c r="B418" s="73">
        <v>437</v>
      </c>
      <c r="C418" s="73">
        <v>1</v>
      </c>
      <c r="D418" s="74">
        <v>45827</v>
      </c>
      <c r="E418" s="74">
        <v>45876</v>
      </c>
      <c r="F418" s="74">
        <v>45895</v>
      </c>
      <c r="G418" s="73" t="s">
        <v>29</v>
      </c>
      <c r="H418" s="73">
        <v>25</v>
      </c>
      <c r="I418" s="73" t="s">
        <v>177</v>
      </c>
      <c r="J418" s="73">
        <v>40897.86</v>
      </c>
      <c r="K418" s="73" t="s">
        <v>151</v>
      </c>
      <c r="L418" s="73">
        <v>40897.86</v>
      </c>
      <c r="M418" s="73">
        <v>47441.517599999999</v>
      </c>
      <c r="N418" s="73">
        <v>5838.8</v>
      </c>
      <c r="O418" s="73">
        <v>5838.8</v>
      </c>
      <c r="P418" s="73">
        <v>6773.0079999999998</v>
      </c>
      <c r="Q418" s="75">
        <v>0.14276541608778553</v>
      </c>
      <c r="R418" s="73">
        <v>6</v>
      </c>
      <c r="S418" s="73">
        <v>2025</v>
      </c>
      <c r="T418" s="73">
        <v>8</v>
      </c>
      <c r="U418" s="73">
        <v>2025</v>
      </c>
      <c r="V418" s="74">
        <v>45940</v>
      </c>
      <c r="W418" s="73" t="s">
        <v>161</v>
      </c>
      <c r="X418" s="73">
        <v>2025</v>
      </c>
      <c r="Y418" t="str">
        <f t="shared" si="36"/>
        <v>Madrid</v>
      </c>
      <c r="Z418" t="str">
        <f t="shared" si="37"/>
        <v>Retail</v>
      </c>
      <c r="AA418" s="1">
        <f t="shared" si="38"/>
        <v>7.0000000000000007E-2</v>
      </c>
      <c r="AB418">
        <f t="shared" si="40"/>
        <v>5430.0839999999998</v>
      </c>
      <c r="AC418">
        <f t="shared" si="41"/>
        <v>6298.8974399999997</v>
      </c>
      <c r="AD418" s="18">
        <f t="shared" si="39"/>
        <v>45733</v>
      </c>
    </row>
    <row r="419" spans="1:30">
      <c r="A419" s="73" t="s">
        <v>176</v>
      </c>
      <c r="B419" s="73">
        <v>438</v>
      </c>
      <c r="C419" s="73">
        <v>1</v>
      </c>
      <c r="D419" s="74">
        <v>45827</v>
      </c>
      <c r="E419" s="74">
        <v>45845</v>
      </c>
      <c r="F419" s="74">
        <v>45848</v>
      </c>
      <c r="G419" s="73" t="s">
        <v>24</v>
      </c>
      <c r="H419" s="73">
        <v>25</v>
      </c>
      <c r="I419" s="73" t="s">
        <v>149</v>
      </c>
      <c r="J419" s="73">
        <v>12177.42</v>
      </c>
      <c r="K419" s="73" t="s">
        <v>131</v>
      </c>
      <c r="L419" s="73">
        <v>10472.581200000001</v>
      </c>
      <c r="M419" s="73">
        <v>12177.42</v>
      </c>
      <c r="N419" s="73">
        <v>894.79</v>
      </c>
      <c r="O419" s="73">
        <v>769.51939999999991</v>
      </c>
      <c r="P419" s="73">
        <v>894.79</v>
      </c>
      <c r="Q419" s="75">
        <v>7.3479439815658798E-2</v>
      </c>
      <c r="R419" s="73">
        <v>6</v>
      </c>
      <c r="S419" s="73">
        <v>2025</v>
      </c>
      <c r="T419" s="73">
        <v>7</v>
      </c>
      <c r="U419" s="73">
        <v>2025</v>
      </c>
      <c r="V419" s="74">
        <v>45893</v>
      </c>
      <c r="W419" s="73" t="s">
        <v>160</v>
      </c>
      <c r="X419" s="73">
        <v>2025</v>
      </c>
      <c r="Y419" t="str">
        <f t="shared" si="36"/>
        <v>Madrid</v>
      </c>
      <c r="Z419" t="str">
        <f t="shared" si="37"/>
        <v>Retail</v>
      </c>
      <c r="AA419" s="1">
        <f t="shared" si="38"/>
        <v>7.0000000000000007E-2</v>
      </c>
      <c r="AB419">
        <f t="shared" si="40"/>
        <v>715.65304199999991</v>
      </c>
      <c r="AC419">
        <f t="shared" si="41"/>
        <v>830.15752871999985</v>
      </c>
      <c r="AD419" s="18">
        <f t="shared" si="39"/>
        <v>45733</v>
      </c>
    </row>
    <row r="420" spans="1:30">
      <c r="A420" s="73" t="s">
        <v>176</v>
      </c>
      <c r="B420" s="73">
        <v>439</v>
      </c>
      <c r="C420" s="73">
        <v>0</v>
      </c>
      <c r="D420" s="74">
        <v>45827</v>
      </c>
      <c r="E420" s="74">
        <v>45908</v>
      </c>
      <c r="F420" s="74">
        <v>46008</v>
      </c>
      <c r="G420" s="73" t="s">
        <v>49</v>
      </c>
      <c r="H420" s="73">
        <v>25</v>
      </c>
      <c r="I420" s="73" t="s">
        <v>217</v>
      </c>
      <c r="J420" s="73">
        <v>7923.54</v>
      </c>
      <c r="K420" s="73" t="s">
        <v>131</v>
      </c>
      <c r="L420" s="73">
        <v>6814.2443999999996</v>
      </c>
      <c r="M420" s="73">
        <v>7923.54</v>
      </c>
      <c r="N420" s="73">
        <v>0</v>
      </c>
      <c r="O420" s="73">
        <v>0</v>
      </c>
      <c r="P420" s="73">
        <v>0</v>
      </c>
      <c r="Q420" s="75">
        <v>0</v>
      </c>
      <c r="R420" s="73">
        <v>6</v>
      </c>
      <c r="S420" s="73">
        <v>2025</v>
      </c>
      <c r="T420" s="73">
        <v>9</v>
      </c>
      <c r="U420" s="73">
        <v>2025</v>
      </c>
      <c r="V420" s="74">
        <v>46053</v>
      </c>
      <c r="W420" s="73" t="s">
        <v>157</v>
      </c>
      <c r="X420" s="73">
        <v>2026</v>
      </c>
      <c r="Y420" t="str">
        <f t="shared" si="36"/>
        <v>México</v>
      </c>
      <c r="Z420" t="str">
        <f t="shared" si="37"/>
        <v>Retail</v>
      </c>
      <c r="AA420" s="1">
        <f t="shared" si="38"/>
        <v>0</v>
      </c>
      <c r="AB420">
        <f t="shared" si="40"/>
        <v>0</v>
      </c>
      <c r="AC420">
        <f t="shared" si="41"/>
        <v>0</v>
      </c>
      <c r="AD420" s="18">
        <f t="shared" si="39"/>
        <v>45552</v>
      </c>
    </row>
    <row r="421" spans="1:30">
      <c r="A421" s="73" t="s">
        <v>176</v>
      </c>
      <c r="B421" s="73">
        <v>440</v>
      </c>
      <c r="C421" s="73">
        <v>1</v>
      </c>
      <c r="D421" s="74">
        <v>45827</v>
      </c>
      <c r="E421" s="74">
        <v>45951</v>
      </c>
      <c r="F421" s="74">
        <v>45969</v>
      </c>
      <c r="G421" s="73" t="s">
        <v>49</v>
      </c>
      <c r="H421" s="73">
        <v>25</v>
      </c>
      <c r="I421" s="73" t="s">
        <v>194</v>
      </c>
      <c r="J421" s="73">
        <v>2048584.48</v>
      </c>
      <c r="K421" s="73" t="s">
        <v>178</v>
      </c>
      <c r="L421" s="73">
        <v>98332.055040000007</v>
      </c>
      <c r="M421" s="73">
        <v>114720.73088</v>
      </c>
      <c r="N421" s="73">
        <v>90785.03</v>
      </c>
      <c r="O421" s="73">
        <v>4357.6814400000003</v>
      </c>
      <c r="P421" s="73">
        <v>5083.9616800000003</v>
      </c>
      <c r="Q421" s="75">
        <v>4.4315980564296767E-2</v>
      </c>
      <c r="R421" s="73">
        <v>6</v>
      </c>
      <c r="S421" s="73">
        <v>2025</v>
      </c>
      <c r="T421" s="73">
        <v>10</v>
      </c>
      <c r="U421" s="73">
        <v>2025</v>
      </c>
      <c r="V421" s="74">
        <v>46014</v>
      </c>
      <c r="W421" s="73" t="s">
        <v>132</v>
      </c>
      <c r="X421" s="73">
        <v>2025</v>
      </c>
      <c r="Y421" t="str">
        <f t="shared" si="36"/>
        <v>México</v>
      </c>
      <c r="Z421" t="str">
        <f t="shared" si="37"/>
        <v>Retail</v>
      </c>
      <c r="AA421" s="1">
        <f t="shared" si="38"/>
        <v>0</v>
      </c>
      <c r="AB421">
        <f t="shared" si="40"/>
        <v>4357.6814400000003</v>
      </c>
      <c r="AC421">
        <f t="shared" si="41"/>
        <v>5054.9104704000001</v>
      </c>
      <c r="AD421" s="18">
        <f t="shared" si="39"/>
        <v>45552</v>
      </c>
    </row>
    <row r="422" spans="1:30">
      <c r="A422" s="73" t="s">
        <v>176</v>
      </c>
      <c r="B422" s="73">
        <v>441</v>
      </c>
      <c r="C422" s="73">
        <v>1</v>
      </c>
      <c r="D422" s="74">
        <v>45827</v>
      </c>
      <c r="E422" s="74">
        <v>45828</v>
      </c>
      <c r="F422" s="74">
        <v>45830</v>
      </c>
      <c r="G422" s="73" t="s">
        <v>49</v>
      </c>
      <c r="H422" s="73">
        <v>25</v>
      </c>
      <c r="I422" s="73"/>
      <c r="J422" s="73">
        <v>2363.8000000000002</v>
      </c>
      <c r="K422" s="73" t="s">
        <v>131</v>
      </c>
      <c r="L422" s="73">
        <v>2032.8680000000002</v>
      </c>
      <c r="M422" s="73">
        <v>2363.8000000000002</v>
      </c>
      <c r="N422" s="73">
        <v>347.66</v>
      </c>
      <c r="O422" s="73">
        <v>298.98760000000004</v>
      </c>
      <c r="P422" s="73">
        <v>347.66</v>
      </c>
      <c r="Q422" s="75">
        <v>0.14707674084101871</v>
      </c>
      <c r="R422" s="73">
        <v>6</v>
      </c>
      <c r="S422" s="73">
        <v>2025</v>
      </c>
      <c r="T422" s="73">
        <v>6</v>
      </c>
      <c r="U422" s="73">
        <v>2025</v>
      </c>
      <c r="V422" s="74">
        <v>45875</v>
      </c>
      <c r="W422" s="73" t="s">
        <v>160</v>
      </c>
      <c r="X422" s="73">
        <v>2025</v>
      </c>
      <c r="Y422" t="str">
        <f t="shared" si="36"/>
        <v>México</v>
      </c>
      <c r="Z422" t="str">
        <f t="shared" si="37"/>
        <v>Retail</v>
      </c>
      <c r="AA422" s="1">
        <f t="shared" si="38"/>
        <v>0</v>
      </c>
      <c r="AB422">
        <f t="shared" si="40"/>
        <v>298.98760000000004</v>
      </c>
      <c r="AC422">
        <f t="shared" si="41"/>
        <v>346.82561600000002</v>
      </c>
      <c r="AD422" s="18">
        <f t="shared" si="39"/>
        <v>45552</v>
      </c>
    </row>
    <row r="423" spans="1:30">
      <c r="A423" s="73" t="s">
        <v>176</v>
      </c>
      <c r="B423" s="73">
        <v>442</v>
      </c>
      <c r="C423" s="73">
        <v>1</v>
      </c>
      <c r="D423" s="74">
        <v>45828</v>
      </c>
      <c r="E423" s="74">
        <v>45838</v>
      </c>
      <c r="F423" s="74">
        <v>45838</v>
      </c>
      <c r="G423" s="73" t="s">
        <v>45</v>
      </c>
      <c r="H423" s="73">
        <v>25</v>
      </c>
      <c r="I423" s="73"/>
      <c r="J423" s="73">
        <v>672.41</v>
      </c>
      <c r="K423" s="73" t="s">
        <v>151</v>
      </c>
      <c r="L423" s="73">
        <v>672.41</v>
      </c>
      <c r="M423" s="73">
        <v>779.99559999999985</v>
      </c>
      <c r="N423" s="73">
        <v>82.41</v>
      </c>
      <c r="O423" s="73">
        <v>82.41</v>
      </c>
      <c r="P423" s="73">
        <v>95.59559999999999</v>
      </c>
      <c r="Q423" s="75">
        <v>0.12255915289778557</v>
      </c>
      <c r="R423" s="73">
        <v>6</v>
      </c>
      <c r="S423" s="73">
        <v>2025</v>
      </c>
      <c r="T423" s="73">
        <v>6</v>
      </c>
      <c r="U423" s="73">
        <v>2025</v>
      </c>
      <c r="V423" s="74">
        <v>45883</v>
      </c>
      <c r="W423" s="73" t="s">
        <v>160</v>
      </c>
      <c r="X423" s="73">
        <v>2025</v>
      </c>
      <c r="Y423" t="str">
        <f t="shared" si="36"/>
        <v>México</v>
      </c>
      <c r="Z423" t="str">
        <f t="shared" si="37"/>
        <v>IC</v>
      </c>
      <c r="AA423" s="1">
        <f t="shared" si="38"/>
        <v>0.75</v>
      </c>
      <c r="AB423">
        <f t="shared" si="40"/>
        <v>20.602499999999999</v>
      </c>
      <c r="AC423">
        <f t="shared" si="41"/>
        <v>23.898899999999998</v>
      </c>
      <c r="AD423" s="18">
        <f t="shared" si="39"/>
        <v>45536</v>
      </c>
    </row>
    <row r="424" spans="1:30">
      <c r="A424" s="73" t="s">
        <v>176</v>
      </c>
      <c r="B424" s="73">
        <v>443</v>
      </c>
      <c r="C424" s="73">
        <v>1</v>
      </c>
      <c r="D424" s="74">
        <v>45828</v>
      </c>
      <c r="E424" s="74">
        <v>45831</v>
      </c>
      <c r="F424" s="74">
        <v>45831</v>
      </c>
      <c r="G424" s="73" t="s">
        <v>49</v>
      </c>
      <c r="H424" s="73">
        <v>25</v>
      </c>
      <c r="I424" s="73"/>
      <c r="J424" s="73">
        <v>41650.400000000001</v>
      </c>
      <c r="K424" s="73" t="s">
        <v>178</v>
      </c>
      <c r="L424" s="73">
        <v>1999.2192</v>
      </c>
      <c r="M424" s="73">
        <v>2332.4223999999999</v>
      </c>
      <c r="N424" s="73">
        <v>2668.4</v>
      </c>
      <c r="O424" s="73">
        <v>128.08320000000001</v>
      </c>
      <c r="P424" s="73">
        <v>149.43040000000002</v>
      </c>
      <c r="Q424" s="75">
        <v>6.4066611605170659E-2</v>
      </c>
      <c r="R424" s="73">
        <v>6</v>
      </c>
      <c r="S424" s="73">
        <v>2025</v>
      </c>
      <c r="T424" s="73">
        <v>6</v>
      </c>
      <c r="U424" s="73">
        <v>2025</v>
      </c>
      <c r="V424" s="74">
        <v>45876</v>
      </c>
      <c r="W424" s="73" t="s">
        <v>160</v>
      </c>
      <c r="X424" s="73">
        <v>2025</v>
      </c>
      <c r="Y424" t="str">
        <f t="shared" si="36"/>
        <v>México</v>
      </c>
      <c r="Z424" t="str">
        <f t="shared" si="37"/>
        <v>Retail</v>
      </c>
      <c r="AA424" s="1">
        <f t="shared" si="38"/>
        <v>0</v>
      </c>
      <c r="AB424">
        <f t="shared" si="40"/>
        <v>128.08320000000001</v>
      </c>
      <c r="AC424">
        <f t="shared" si="41"/>
        <v>148.57651200000001</v>
      </c>
      <c r="AD424" s="18">
        <f t="shared" si="39"/>
        <v>45552</v>
      </c>
    </row>
    <row r="425" spans="1:30">
      <c r="A425" s="73" t="s">
        <v>176</v>
      </c>
      <c r="B425" s="73">
        <v>444</v>
      </c>
      <c r="C425" s="73">
        <v>1</v>
      </c>
      <c r="D425" s="74">
        <v>45831</v>
      </c>
      <c r="E425" s="74">
        <v>45840</v>
      </c>
      <c r="F425" s="74">
        <v>45845</v>
      </c>
      <c r="G425" s="73" t="s">
        <v>54</v>
      </c>
      <c r="H425" s="73">
        <v>26</v>
      </c>
      <c r="I425" s="73" t="s">
        <v>149</v>
      </c>
      <c r="J425" s="73">
        <v>113849</v>
      </c>
      <c r="K425" s="73" t="s">
        <v>178</v>
      </c>
      <c r="L425" s="73">
        <v>5464.7520000000004</v>
      </c>
      <c r="M425" s="73">
        <v>6375.5439999999999</v>
      </c>
      <c r="N425" s="73">
        <v>650</v>
      </c>
      <c r="O425" s="73">
        <v>31.2</v>
      </c>
      <c r="P425" s="73">
        <v>36.4</v>
      </c>
      <c r="Q425" s="75">
        <v>5.7093167265412957E-3</v>
      </c>
      <c r="R425" s="73">
        <v>6</v>
      </c>
      <c r="S425" s="73">
        <v>2025</v>
      </c>
      <c r="T425" s="73">
        <v>7</v>
      </c>
      <c r="U425" s="73">
        <v>2025</v>
      </c>
      <c r="V425" s="74">
        <v>45890</v>
      </c>
      <c r="W425" s="73" t="s">
        <v>160</v>
      </c>
      <c r="X425" s="73">
        <v>2025</v>
      </c>
      <c r="Y425" t="str">
        <f t="shared" si="36"/>
        <v>México</v>
      </c>
      <c r="Z425" t="str">
        <f t="shared" si="37"/>
        <v>Retail</v>
      </c>
      <c r="AA425" s="1">
        <f t="shared" si="38"/>
        <v>0.05</v>
      </c>
      <c r="AB425">
        <f t="shared" si="40"/>
        <v>29.64</v>
      </c>
      <c r="AC425">
        <f t="shared" si="41"/>
        <v>34.382399999999997</v>
      </c>
      <c r="AD425" s="18">
        <f t="shared" si="39"/>
        <v>45595</v>
      </c>
    </row>
    <row r="426" spans="1:30">
      <c r="A426" s="73" t="s">
        <v>176</v>
      </c>
      <c r="B426" s="73">
        <v>445</v>
      </c>
      <c r="C426" s="73">
        <v>0</v>
      </c>
      <c r="D426" s="74">
        <v>45831</v>
      </c>
      <c r="E426" s="74">
        <v>45956</v>
      </c>
      <c r="F426" s="74">
        <v>46376</v>
      </c>
      <c r="G426" s="73" t="s">
        <v>51</v>
      </c>
      <c r="H426" s="73">
        <v>26</v>
      </c>
      <c r="I426" s="73" t="s">
        <v>184</v>
      </c>
      <c r="J426" s="73">
        <v>139465.91</v>
      </c>
      <c r="K426" s="73" t="s">
        <v>131</v>
      </c>
      <c r="L426" s="73">
        <v>119940.6826</v>
      </c>
      <c r="M426" s="73">
        <v>139465.91</v>
      </c>
      <c r="N426" s="73">
        <v>27209.88</v>
      </c>
      <c r="O426" s="73">
        <v>23400.496800000001</v>
      </c>
      <c r="P426" s="73">
        <v>27209.88</v>
      </c>
      <c r="Q426" s="75">
        <v>0.19510058049311119</v>
      </c>
      <c r="R426" s="73">
        <v>6</v>
      </c>
      <c r="S426" s="73">
        <v>2025</v>
      </c>
      <c r="T426" s="73">
        <v>10</v>
      </c>
      <c r="U426" s="73">
        <v>2025</v>
      </c>
      <c r="V426" s="74">
        <v>46421</v>
      </c>
      <c r="W426" s="73" t="s">
        <v>164</v>
      </c>
      <c r="X426" s="73">
        <v>2027</v>
      </c>
      <c r="Y426" t="str">
        <f t="shared" si="36"/>
        <v>México</v>
      </c>
      <c r="Z426" t="str">
        <f t="shared" si="37"/>
        <v>Retail</v>
      </c>
      <c r="AA426" s="1">
        <f t="shared" si="38"/>
        <v>0</v>
      </c>
      <c r="AB426">
        <f t="shared" si="40"/>
        <v>23400.496800000001</v>
      </c>
      <c r="AC426">
        <f t="shared" si="41"/>
        <v>27144.576288</v>
      </c>
      <c r="AD426" s="18">
        <f t="shared" si="39"/>
        <v>45552</v>
      </c>
    </row>
    <row r="427" spans="1:30">
      <c r="A427" s="73" t="s">
        <v>176</v>
      </c>
      <c r="B427" s="73">
        <v>446</v>
      </c>
      <c r="C427" s="73">
        <v>1</v>
      </c>
      <c r="D427" s="74">
        <v>45831</v>
      </c>
      <c r="E427" s="74">
        <v>45790</v>
      </c>
      <c r="F427" s="74">
        <v>45802</v>
      </c>
      <c r="G427" s="73" t="s">
        <v>49</v>
      </c>
      <c r="H427" s="73">
        <v>26</v>
      </c>
      <c r="I427" s="73" t="s">
        <v>177</v>
      </c>
      <c r="J427" s="73">
        <v>20159.509999999998</v>
      </c>
      <c r="K427" s="73" t="s">
        <v>131</v>
      </c>
      <c r="L427" s="73">
        <v>17337.178599999999</v>
      </c>
      <c r="M427" s="73">
        <v>20159.509999999998</v>
      </c>
      <c r="N427" s="73">
        <v>1970.49</v>
      </c>
      <c r="O427" s="73">
        <v>1694.6214</v>
      </c>
      <c r="P427" s="73">
        <v>1970.49</v>
      </c>
      <c r="Q427" s="75">
        <v>9.7744935268763974E-2</v>
      </c>
      <c r="R427" s="73">
        <v>6</v>
      </c>
      <c r="S427" s="73">
        <v>2025</v>
      </c>
      <c r="T427" s="73">
        <v>5</v>
      </c>
      <c r="U427" s="73">
        <v>2025</v>
      </c>
      <c r="V427" s="74">
        <v>45847</v>
      </c>
      <c r="W427" s="73" t="s">
        <v>154</v>
      </c>
      <c r="X427" s="73">
        <v>2025</v>
      </c>
      <c r="Y427" t="str">
        <f t="shared" si="36"/>
        <v>México</v>
      </c>
      <c r="Z427" t="str">
        <f t="shared" si="37"/>
        <v>Retail</v>
      </c>
      <c r="AA427" s="1">
        <f t="shared" si="38"/>
        <v>0</v>
      </c>
      <c r="AB427">
        <f t="shared" si="40"/>
        <v>1694.6214</v>
      </c>
      <c r="AC427">
        <f t="shared" si="41"/>
        <v>1965.760824</v>
      </c>
      <c r="AD427" s="18">
        <f t="shared" si="39"/>
        <v>45552</v>
      </c>
    </row>
    <row r="428" spans="1:30">
      <c r="A428" s="73" t="s">
        <v>176</v>
      </c>
      <c r="B428" s="73">
        <v>447</v>
      </c>
      <c r="C428" s="73">
        <v>1</v>
      </c>
      <c r="D428" s="74">
        <v>45831</v>
      </c>
      <c r="E428" s="74" t="s">
        <v>190</v>
      </c>
      <c r="F428" s="74">
        <v>45848</v>
      </c>
      <c r="G428" s="73" t="s">
        <v>37</v>
      </c>
      <c r="H428" s="73">
        <v>26</v>
      </c>
      <c r="I428" s="73"/>
      <c r="J428" s="73">
        <v>11123.36</v>
      </c>
      <c r="K428" s="73" t="s">
        <v>131</v>
      </c>
      <c r="L428" s="73">
        <v>9566.0896000000012</v>
      </c>
      <c r="M428" s="73">
        <v>11123.36</v>
      </c>
      <c r="N428" s="73">
        <v>535.41999999999996</v>
      </c>
      <c r="O428" s="73">
        <v>460.46119999999996</v>
      </c>
      <c r="P428" s="73">
        <v>535.41999999999996</v>
      </c>
      <c r="Q428" s="75">
        <v>4.8134736266739538E-2</v>
      </c>
      <c r="R428" s="73">
        <v>6</v>
      </c>
      <c r="S428" s="73">
        <v>2025</v>
      </c>
      <c r="T428" s="73" t="e">
        <v>#VALUE!</v>
      </c>
      <c r="U428" s="73" t="e">
        <v>#VALUE!</v>
      </c>
      <c r="V428" s="74">
        <v>45893</v>
      </c>
      <c r="W428" s="73" t="s">
        <v>160</v>
      </c>
      <c r="X428" s="73">
        <v>2025</v>
      </c>
      <c r="Y428" t="str">
        <f t="shared" si="36"/>
        <v>México</v>
      </c>
      <c r="Z428" t="str">
        <f t="shared" si="37"/>
        <v>IC</v>
      </c>
      <c r="AA428" s="1">
        <f t="shared" si="38"/>
        <v>0.6</v>
      </c>
      <c r="AB428">
        <f t="shared" si="40"/>
        <v>184.18448000000001</v>
      </c>
      <c r="AC428">
        <f t="shared" si="41"/>
        <v>213.65399679999999</v>
      </c>
      <c r="AD428" s="18">
        <f t="shared" si="39"/>
        <v>45807</v>
      </c>
    </row>
    <row r="429" spans="1:30">
      <c r="A429" s="73" t="s">
        <v>176</v>
      </c>
      <c r="B429" s="73">
        <v>448</v>
      </c>
      <c r="C429" s="73">
        <v>1</v>
      </c>
      <c r="D429" s="74">
        <v>45831</v>
      </c>
      <c r="E429" s="74">
        <v>45844</v>
      </c>
      <c r="F429" s="74">
        <v>45871</v>
      </c>
      <c r="G429" s="73" t="s">
        <v>49</v>
      </c>
      <c r="H429" s="73">
        <v>26</v>
      </c>
      <c r="I429" s="73"/>
      <c r="J429" s="73">
        <v>57613.7</v>
      </c>
      <c r="K429" s="73" t="s">
        <v>131</v>
      </c>
      <c r="L429" s="73">
        <v>49547.781999999999</v>
      </c>
      <c r="M429" s="73">
        <v>57613.7</v>
      </c>
      <c r="N429" s="73">
        <v>4736.95</v>
      </c>
      <c r="O429" s="73">
        <v>4073.7769999999996</v>
      </c>
      <c r="P429" s="73">
        <v>4736.95</v>
      </c>
      <c r="Q429" s="75">
        <v>8.2219159679034662E-2</v>
      </c>
      <c r="R429" s="73">
        <v>6</v>
      </c>
      <c r="S429" s="73">
        <v>2025</v>
      </c>
      <c r="T429" s="73">
        <v>7</v>
      </c>
      <c r="U429" s="73">
        <v>2025</v>
      </c>
      <c r="V429" s="74">
        <v>45916</v>
      </c>
      <c r="W429" s="73" t="s">
        <v>153</v>
      </c>
      <c r="X429" s="73">
        <v>2025</v>
      </c>
      <c r="Y429" t="str">
        <f t="shared" si="36"/>
        <v>México</v>
      </c>
      <c r="Z429" t="str">
        <f t="shared" si="37"/>
        <v>Retail</v>
      </c>
      <c r="AA429" s="1">
        <f t="shared" si="38"/>
        <v>0</v>
      </c>
      <c r="AB429">
        <f t="shared" si="40"/>
        <v>4073.7769999999996</v>
      </c>
      <c r="AC429">
        <f t="shared" si="41"/>
        <v>4725.5813199999993</v>
      </c>
      <c r="AD429" s="18">
        <f t="shared" si="39"/>
        <v>45552</v>
      </c>
    </row>
    <row r="430" spans="1:30">
      <c r="A430" s="73" t="s">
        <v>176</v>
      </c>
      <c r="B430" s="73">
        <v>449</v>
      </c>
      <c r="C430" s="73">
        <v>1</v>
      </c>
      <c r="D430" s="74">
        <v>45832</v>
      </c>
      <c r="E430" s="74">
        <v>45973</v>
      </c>
      <c r="F430" s="74">
        <v>46008</v>
      </c>
      <c r="G430" s="73" t="s">
        <v>45</v>
      </c>
      <c r="H430" s="73">
        <v>26</v>
      </c>
      <c r="I430" s="73"/>
      <c r="J430" s="73">
        <v>175520.27</v>
      </c>
      <c r="K430" s="73" t="s">
        <v>131</v>
      </c>
      <c r="L430" s="73">
        <v>150947.43219999998</v>
      </c>
      <c r="M430" s="73">
        <v>175520.27</v>
      </c>
      <c r="N430" s="73">
        <v>25356.27</v>
      </c>
      <c r="O430" s="73">
        <v>21806.392199999998</v>
      </c>
      <c r="P430" s="73">
        <v>25356.27</v>
      </c>
      <c r="Q430" s="75">
        <v>0.14446348561337105</v>
      </c>
      <c r="R430" s="73">
        <v>6</v>
      </c>
      <c r="S430" s="73">
        <v>2025</v>
      </c>
      <c r="T430" s="73">
        <v>11</v>
      </c>
      <c r="U430" s="73">
        <v>2025</v>
      </c>
      <c r="V430" s="74">
        <v>46053</v>
      </c>
      <c r="W430" s="73" t="s">
        <v>157</v>
      </c>
      <c r="X430" s="73">
        <v>2026</v>
      </c>
      <c r="Y430" t="str">
        <f t="shared" si="36"/>
        <v>México</v>
      </c>
      <c r="Z430" t="str">
        <f t="shared" si="37"/>
        <v>IC</v>
      </c>
      <c r="AA430" s="1">
        <f t="shared" si="38"/>
        <v>0.75</v>
      </c>
      <c r="AB430">
        <f t="shared" si="40"/>
        <v>5451.5980500000005</v>
      </c>
      <c r="AC430">
        <f t="shared" si="41"/>
        <v>6323.8537379999998</v>
      </c>
      <c r="AD430" s="18">
        <f t="shared" si="39"/>
        <v>45536</v>
      </c>
    </row>
    <row r="431" spans="1:30">
      <c r="A431" s="73" t="s">
        <v>176</v>
      </c>
      <c r="B431" s="73">
        <v>451</v>
      </c>
      <c r="C431" s="73">
        <v>1</v>
      </c>
      <c r="D431" s="74">
        <v>45832</v>
      </c>
      <c r="E431" s="74">
        <v>45851</v>
      </c>
      <c r="F431" s="74">
        <v>45875</v>
      </c>
      <c r="G431" s="73" t="s">
        <v>37</v>
      </c>
      <c r="H431" s="73">
        <v>26</v>
      </c>
      <c r="I431" s="73"/>
      <c r="J431" s="73">
        <v>1494.49</v>
      </c>
      <c r="K431" s="73" t="s">
        <v>131</v>
      </c>
      <c r="L431" s="73">
        <v>1285.2614000000001</v>
      </c>
      <c r="M431" s="73">
        <v>1494.49</v>
      </c>
      <c r="N431" s="73">
        <v>29.45</v>
      </c>
      <c r="O431" s="73">
        <v>25.326999999999998</v>
      </c>
      <c r="P431" s="73">
        <v>29.45</v>
      </c>
      <c r="Q431" s="75">
        <v>1.9705719007822062E-2</v>
      </c>
      <c r="R431" s="73">
        <v>6</v>
      </c>
      <c r="S431" s="73">
        <v>2025</v>
      </c>
      <c r="T431" s="73">
        <v>7</v>
      </c>
      <c r="U431" s="73">
        <v>2025</v>
      </c>
      <c r="V431" s="74">
        <v>45920</v>
      </c>
      <c r="W431" s="73" t="s">
        <v>153</v>
      </c>
      <c r="X431" s="73">
        <v>2025</v>
      </c>
      <c r="Y431" t="str">
        <f t="shared" si="36"/>
        <v>México</v>
      </c>
      <c r="Z431" t="str">
        <f t="shared" si="37"/>
        <v>IC</v>
      </c>
      <c r="AA431" s="1">
        <f t="shared" si="38"/>
        <v>0.6</v>
      </c>
      <c r="AB431">
        <f t="shared" si="40"/>
        <v>10.130800000000001</v>
      </c>
      <c r="AC431">
        <f t="shared" si="41"/>
        <v>11.751728</v>
      </c>
      <c r="AD431" s="18">
        <f t="shared" si="39"/>
        <v>45807</v>
      </c>
    </row>
    <row r="432" spans="1:30">
      <c r="A432" s="73" t="s">
        <v>176</v>
      </c>
      <c r="B432" s="73">
        <v>452</v>
      </c>
      <c r="C432" s="73">
        <v>0</v>
      </c>
      <c r="D432" s="74">
        <v>45832</v>
      </c>
      <c r="E432" s="74">
        <v>46009</v>
      </c>
      <c r="F432" s="74">
        <v>46020</v>
      </c>
      <c r="G432" s="73" t="s">
        <v>37</v>
      </c>
      <c r="H432" s="73">
        <v>26</v>
      </c>
      <c r="I432" s="73"/>
      <c r="J432" s="73">
        <v>60889.46</v>
      </c>
      <c r="K432" s="73" t="s">
        <v>131</v>
      </c>
      <c r="L432" s="73">
        <v>52364.935599999997</v>
      </c>
      <c r="M432" s="73">
        <v>60889.46</v>
      </c>
      <c r="N432" s="73">
        <v>6138.42</v>
      </c>
      <c r="O432" s="73">
        <v>5279.0411999999997</v>
      </c>
      <c r="P432" s="73">
        <v>6138.42</v>
      </c>
      <c r="Q432" s="75">
        <v>0.10081252157598376</v>
      </c>
      <c r="R432" s="73">
        <v>6</v>
      </c>
      <c r="S432" s="73">
        <v>2025</v>
      </c>
      <c r="T432" s="73">
        <v>12</v>
      </c>
      <c r="U432" s="73">
        <v>2025</v>
      </c>
      <c r="V432" s="74">
        <v>46065</v>
      </c>
      <c r="W432" s="73" t="s">
        <v>164</v>
      </c>
      <c r="X432" s="73">
        <v>2026</v>
      </c>
      <c r="Y432" t="str">
        <f t="shared" si="36"/>
        <v>México</v>
      </c>
      <c r="Z432" t="str">
        <f t="shared" si="37"/>
        <v>IC</v>
      </c>
      <c r="AA432" s="1">
        <f t="shared" si="38"/>
        <v>0.6</v>
      </c>
      <c r="AB432">
        <f t="shared" si="40"/>
        <v>2111.6164800000001</v>
      </c>
      <c r="AC432">
        <f t="shared" si="41"/>
        <v>2449.4751167999998</v>
      </c>
      <c r="AD432" s="18">
        <f t="shared" si="39"/>
        <v>45807</v>
      </c>
    </row>
    <row r="433" spans="1:30">
      <c r="A433" s="73" t="s">
        <v>176</v>
      </c>
      <c r="B433" s="73">
        <v>453</v>
      </c>
      <c r="C433" s="73">
        <v>0</v>
      </c>
      <c r="D433" s="74">
        <v>45833</v>
      </c>
      <c r="E433" s="74">
        <v>46013</v>
      </c>
      <c r="F433" s="74">
        <v>46019</v>
      </c>
      <c r="G433" s="73" t="s">
        <v>57</v>
      </c>
      <c r="H433" s="73">
        <v>26</v>
      </c>
      <c r="I433" s="73"/>
      <c r="J433" s="73">
        <v>82243</v>
      </c>
      <c r="K433" s="73" t="s">
        <v>131</v>
      </c>
      <c r="L433" s="73">
        <v>70728.98</v>
      </c>
      <c r="M433" s="73">
        <v>82243</v>
      </c>
      <c r="N433" s="73">
        <v>20093</v>
      </c>
      <c r="O433" s="73">
        <v>17279.98</v>
      </c>
      <c r="P433" s="73">
        <v>20093</v>
      </c>
      <c r="Q433" s="75">
        <v>0.2443125858735698</v>
      </c>
      <c r="R433" s="73">
        <v>6</v>
      </c>
      <c r="S433" s="73">
        <v>2025</v>
      </c>
      <c r="T433" s="73">
        <v>12</v>
      </c>
      <c r="U433" s="73">
        <v>2025</v>
      </c>
      <c r="V433" s="74">
        <v>46064</v>
      </c>
      <c r="W433" s="73" t="s">
        <v>164</v>
      </c>
      <c r="X433" s="73">
        <v>2026</v>
      </c>
      <c r="Y433" t="str">
        <f t="shared" si="36"/>
        <v>México</v>
      </c>
      <c r="Z433" t="str">
        <f t="shared" si="37"/>
        <v>IC</v>
      </c>
      <c r="AA433" s="1">
        <f t="shared" si="38"/>
        <v>0.5</v>
      </c>
      <c r="AB433">
        <f t="shared" si="40"/>
        <v>8639.99</v>
      </c>
      <c r="AC433">
        <f t="shared" si="41"/>
        <v>10022.3884</v>
      </c>
      <c r="AD433" s="18">
        <f t="shared" si="39"/>
        <v>45639</v>
      </c>
    </row>
    <row r="434" spans="1:30">
      <c r="A434" s="73" t="s">
        <v>176</v>
      </c>
      <c r="B434" s="73">
        <v>454</v>
      </c>
      <c r="C434" s="73">
        <v>1</v>
      </c>
      <c r="D434" s="74">
        <v>45833</v>
      </c>
      <c r="E434" s="74">
        <v>45871</v>
      </c>
      <c r="F434" s="74">
        <v>45878</v>
      </c>
      <c r="G434" s="73" t="s">
        <v>49</v>
      </c>
      <c r="H434" s="73">
        <v>26</v>
      </c>
      <c r="I434" s="73" t="s">
        <v>189</v>
      </c>
      <c r="J434" s="73">
        <v>44002.8</v>
      </c>
      <c r="K434" s="73" t="s">
        <v>131</v>
      </c>
      <c r="L434" s="73">
        <v>37842.408000000003</v>
      </c>
      <c r="M434" s="73">
        <v>44002.8</v>
      </c>
      <c r="N434" s="73">
        <v>8077.64</v>
      </c>
      <c r="O434" s="73">
        <v>6946.7704000000003</v>
      </c>
      <c r="P434" s="73">
        <v>8077.64</v>
      </c>
      <c r="Q434" s="75">
        <v>0.18357104547892406</v>
      </c>
      <c r="R434" s="73">
        <v>6</v>
      </c>
      <c r="S434" s="73">
        <v>2025</v>
      </c>
      <c r="T434" s="73">
        <v>8</v>
      </c>
      <c r="U434" s="73">
        <v>2025</v>
      </c>
      <c r="V434" s="74">
        <v>45923</v>
      </c>
      <c r="W434" s="73" t="s">
        <v>153</v>
      </c>
      <c r="X434" s="73">
        <v>2025</v>
      </c>
      <c r="Y434" t="str">
        <f t="shared" si="36"/>
        <v>México</v>
      </c>
      <c r="Z434" t="str">
        <f t="shared" si="37"/>
        <v>Retail</v>
      </c>
      <c r="AA434" s="1">
        <f t="shared" si="38"/>
        <v>0</v>
      </c>
      <c r="AB434">
        <f t="shared" si="40"/>
        <v>6946.7704000000003</v>
      </c>
      <c r="AC434">
        <f t="shared" si="41"/>
        <v>8058.2536639999998</v>
      </c>
      <c r="AD434" s="18">
        <f t="shared" si="39"/>
        <v>45552</v>
      </c>
    </row>
    <row r="435" spans="1:30">
      <c r="A435" s="73" t="s">
        <v>176</v>
      </c>
      <c r="B435" s="73">
        <v>455</v>
      </c>
      <c r="C435" s="73">
        <v>0</v>
      </c>
      <c r="D435" s="74">
        <v>45833</v>
      </c>
      <c r="E435" s="74">
        <v>46137</v>
      </c>
      <c r="F435" s="74">
        <v>46146</v>
      </c>
      <c r="G435" s="73" t="s">
        <v>51</v>
      </c>
      <c r="H435" s="73">
        <v>26</v>
      </c>
      <c r="I435" s="73" t="s">
        <v>195</v>
      </c>
      <c r="J435" s="73">
        <v>12575</v>
      </c>
      <c r="K435" s="73" t="s">
        <v>131</v>
      </c>
      <c r="L435" s="73">
        <v>10814.5</v>
      </c>
      <c r="M435" s="73">
        <v>12575</v>
      </c>
      <c r="N435" s="73">
        <v>2068</v>
      </c>
      <c r="O435" s="73">
        <v>1778.48</v>
      </c>
      <c r="P435" s="73">
        <v>2068</v>
      </c>
      <c r="Q435" s="75">
        <v>0.16445328031809145</v>
      </c>
      <c r="R435" s="73">
        <v>6</v>
      </c>
      <c r="S435" s="73">
        <v>2025</v>
      </c>
      <c r="T435" s="73">
        <v>4</v>
      </c>
      <c r="U435" s="73">
        <v>2026</v>
      </c>
      <c r="V435" s="74">
        <v>46191</v>
      </c>
      <c r="W435" s="73" t="s">
        <v>152</v>
      </c>
      <c r="X435" s="73">
        <v>2026</v>
      </c>
      <c r="Y435" t="str">
        <f t="shared" si="36"/>
        <v>México</v>
      </c>
      <c r="Z435" t="str">
        <f t="shared" si="37"/>
        <v>Retail</v>
      </c>
      <c r="AA435" s="1">
        <f t="shared" si="38"/>
        <v>0</v>
      </c>
      <c r="AB435">
        <f t="shared" si="40"/>
        <v>1778.48</v>
      </c>
      <c r="AC435">
        <f t="shared" si="41"/>
        <v>2063.0367999999999</v>
      </c>
      <c r="AD435" s="18">
        <f t="shared" si="39"/>
        <v>45552</v>
      </c>
    </row>
    <row r="436" spans="1:30">
      <c r="A436" s="73" t="s">
        <v>176</v>
      </c>
      <c r="B436" s="73">
        <v>456</v>
      </c>
      <c r="C436" s="73">
        <v>1</v>
      </c>
      <c r="D436" s="74">
        <v>45833</v>
      </c>
      <c r="E436" s="74">
        <v>45721</v>
      </c>
      <c r="F436" s="74">
        <v>45723</v>
      </c>
      <c r="G436" s="73" t="s">
        <v>37</v>
      </c>
      <c r="H436" s="73">
        <v>26</v>
      </c>
      <c r="I436" s="73"/>
      <c r="J436" s="73">
        <v>1205</v>
      </c>
      <c r="K436" s="73" t="s">
        <v>131</v>
      </c>
      <c r="L436" s="73">
        <v>1036.3</v>
      </c>
      <c r="M436" s="73">
        <v>1205</v>
      </c>
      <c r="N436" s="73">
        <v>180.75</v>
      </c>
      <c r="O436" s="73">
        <v>155.44499999999999</v>
      </c>
      <c r="P436" s="73">
        <v>180.75</v>
      </c>
      <c r="Q436" s="75">
        <v>0.15</v>
      </c>
      <c r="R436" s="73">
        <v>6</v>
      </c>
      <c r="S436" s="73">
        <v>2025</v>
      </c>
      <c r="T436" s="73">
        <v>3</v>
      </c>
      <c r="U436" s="73">
        <v>2025</v>
      </c>
      <c r="V436" s="74">
        <v>45768</v>
      </c>
      <c r="W436" s="73" t="s">
        <v>173</v>
      </c>
      <c r="X436" s="73">
        <v>2025</v>
      </c>
      <c r="Y436" t="str">
        <f t="shared" si="36"/>
        <v>México</v>
      </c>
      <c r="Z436" t="str">
        <f t="shared" si="37"/>
        <v>IC</v>
      </c>
      <c r="AA436" s="1">
        <f t="shared" si="38"/>
        <v>0.6</v>
      </c>
      <c r="AB436">
        <f t="shared" si="40"/>
        <v>62.177999999999997</v>
      </c>
      <c r="AC436">
        <f t="shared" si="41"/>
        <v>72.126479999999987</v>
      </c>
      <c r="AD436" s="18">
        <f t="shared" si="39"/>
        <v>45807</v>
      </c>
    </row>
    <row r="437" spans="1:30">
      <c r="A437" s="73" t="s">
        <v>176</v>
      </c>
      <c r="B437" s="73">
        <v>457</v>
      </c>
      <c r="C437" s="73">
        <v>1</v>
      </c>
      <c r="D437" s="74">
        <v>45834</v>
      </c>
      <c r="E437" s="74">
        <v>45754</v>
      </c>
      <c r="F437" s="74">
        <v>45758</v>
      </c>
      <c r="G437" s="73" t="s">
        <v>45</v>
      </c>
      <c r="H437" s="73">
        <v>26</v>
      </c>
      <c r="I437" s="73"/>
      <c r="J437" s="73">
        <v>780</v>
      </c>
      <c r="K437" s="73" t="s">
        <v>131</v>
      </c>
      <c r="L437" s="73">
        <v>670.8</v>
      </c>
      <c r="M437" s="73">
        <v>780</v>
      </c>
      <c r="N437" s="73">
        <v>117</v>
      </c>
      <c r="O437" s="73">
        <v>100.62</v>
      </c>
      <c r="P437" s="73">
        <v>117</v>
      </c>
      <c r="Q437" s="75">
        <v>0.15000000000000002</v>
      </c>
      <c r="R437" s="73">
        <v>6</v>
      </c>
      <c r="S437" s="73">
        <v>2025</v>
      </c>
      <c r="T437" s="73">
        <v>4</v>
      </c>
      <c r="U437" s="73">
        <v>2025</v>
      </c>
      <c r="V437" s="74">
        <v>45803</v>
      </c>
      <c r="W437" s="73" t="s">
        <v>172</v>
      </c>
      <c r="X437" s="73">
        <v>2025</v>
      </c>
      <c r="Y437" t="str">
        <f t="shared" si="36"/>
        <v>México</v>
      </c>
      <c r="Z437" t="str">
        <f t="shared" si="37"/>
        <v>IC</v>
      </c>
      <c r="AA437" s="1">
        <f t="shared" si="38"/>
        <v>0.75</v>
      </c>
      <c r="AB437">
        <f t="shared" si="40"/>
        <v>25.155000000000001</v>
      </c>
      <c r="AC437">
        <f t="shared" si="41"/>
        <v>29.1798</v>
      </c>
      <c r="AD437" s="18">
        <f t="shared" si="39"/>
        <v>45536</v>
      </c>
    </row>
    <row r="438" spans="1:30">
      <c r="A438" s="73" t="s">
        <v>176</v>
      </c>
      <c r="B438" s="73">
        <v>458</v>
      </c>
      <c r="C438" s="73">
        <v>1</v>
      </c>
      <c r="D438" s="74">
        <v>45834</v>
      </c>
      <c r="E438" s="74">
        <v>45795</v>
      </c>
      <c r="F438" s="74">
        <v>45826</v>
      </c>
      <c r="G438" s="73" t="s">
        <v>45</v>
      </c>
      <c r="H438" s="73">
        <v>26</v>
      </c>
      <c r="I438" s="73"/>
      <c r="J438" s="73">
        <v>1465</v>
      </c>
      <c r="K438" s="73" t="s">
        <v>131</v>
      </c>
      <c r="L438" s="73">
        <v>1259.9000000000001</v>
      </c>
      <c r="M438" s="73">
        <v>1465</v>
      </c>
      <c r="N438" s="73">
        <v>150.75</v>
      </c>
      <c r="O438" s="73">
        <v>129.64500000000001</v>
      </c>
      <c r="P438" s="73">
        <v>150.75</v>
      </c>
      <c r="Q438" s="75">
        <v>0.10290102389078498</v>
      </c>
      <c r="R438" s="73">
        <v>6</v>
      </c>
      <c r="S438" s="73">
        <v>2025</v>
      </c>
      <c r="T438" s="73">
        <v>5</v>
      </c>
      <c r="U438" s="73">
        <v>2025</v>
      </c>
      <c r="V438" s="74">
        <v>45871</v>
      </c>
      <c r="W438" s="73" t="s">
        <v>160</v>
      </c>
      <c r="X438" s="73">
        <v>2025</v>
      </c>
      <c r="Y438" t="str">
        <f t="shared" si="36"/>
        <v>México</v>
      </c>
      <c r="Z438" t="str">
        <f t="shared" si="37"/>
        <v>IC</v>
      </c>
      <c r="AA438" s="1">
        <f t="shared" si="38"/>
        <v>0.75</v>
      </c>
      <c r="AB438">
        <f t="shared" si="40"/>
        <v>32.411249999999995</v>
      </c>
      <c r="AC438">
        <f t="shared" si="41"/>
        <v>37.597049999999989</v>
      </c>
      <c r="AD438" s="18">
        <f t="shared" si="39"/>
        <v>45536</v>
      </c>
    </row>
    <row r="439" spans="1:30">
      <c r="A439" s="73" t="s">
        <v>176</v>
      </c>
      <c r="B439" s="73">
        <v>459</v>
      </c>
      <c r="C439" s="73">
        <v>1</v>
      </c>
      <c r="D439" s="74">
        <v>45834</v>
      </c>
      <c r="E439" s="74">
        <v>45804</v>
      </c>
      <c r="F439" s="74">
        <v>45804</v>
      </c>
      <c r="G439" s="73" t="s">
        <v>45</v>
      </c>
      <c r="H439" s="73">
        <v>26</v>
      </c>
      <c r="I439" s="73"/>
      <c r="J439" s="73">
        <v>305</v>
      </c>
      <c r="K439" s="73" t="s">
        <v>131</v>
      </c>
      <c r="L439" s="73">
        <v>262.3</v>
      </c>
      <c r="M439" s="73">
        <v>305</v>
      </c>
      <c r="N439" s="73">
        <v>45.75</v>
      </c>
      <c r="O439" s="73">
        <v>39.344999999999999</v>
      </c>
      <c r="P439" s="73">
        <v>45.75</v>
      </c>
      <c r="Q439" s="75">
        <v>0.15</v>
      </c>
      <c r="R439" s="73">
        <v>6</v>
      </c>
      <c r="S439" s="73">
        <v>2025</v>
      </c>
      <c r="T439" s="73">
        <v>5</v>
      </c>
      <c r="U439" s="73">
        <v>2025</v>
      </c>
      <c r="V439" s="74">
        <v>45849</v>
      </c>
      <c r="W439" s="73" t="s">
        <v>154</v>
      </c>
      <c r="X439" s="73">
        <v>2025</v>
      </c>
      <c r="Y439" t="str">
        <f t="shared" si="36"/>
        <v>México</v>
      </c>
      <c r="Z439" t="str">
        <f t="shared" si="37"/>
        <v>IC</v>
      </c>
      <c r="AA439" s="1">
        <f t="shared" si="38"/>
        <v>0.75</v>
      </c>
      <c r="AB439">
        <f t="shared" si="40"/>
        <v>9.8362499999999997</v>
      </c>
      <c r="AC439">
        <f t="shared" si="41"/>
        <v>11.410049999999998</v>
      </c>
      <c r="AD439" s="18">
        <f t="shared" si="39"/>
        <v>45536</v>
      </c>
    </row>
    <row r="440" spans="1:30">
      <c r="A440" s="73" t="s">
        <v>176</v>
      </c>
      <c r="B440" s="73">
        <v>460</v>
      </c>
      <c r="C440" s="73">
        <v>1</v>
      </c>
      <c r="D440" s="74">
        <v>45834</v>
      </c>
      <c r="E440" s="74">
        <v>45840</v>
      </c>
      <c r="F440" s="74">
        <v>45844</v>
      </c>
      <c r="G440" s="73" t="s">
        <v>51</v>
      </c>
      <c r="H440" s="73">
        <v>26</v>
      </c>
      <c r="I440" s="73" t="s">
        <v>184</v>
      </c>
      <c r="J440" s="73">
        <v>2832</v>
      </c>
      <c r="K440" s="73" t="s">
        <v>131</v>
      </c>
      <c r="L440" s="73">
        <v>2435.52</v>
      </c>
      <c r="M440" s="73">
        <v>2832</v>
      </c>
      <c r="N440" s="73">
        <v>219.96</v>
      </c>
      <c r="O440" s="73">
        <v>189.16560000000001</v>
      </c>
      <c r="P440" s="73">
        <v>219.96</v>
      </c>
      <c r="Q440" s="75">
        <v>7.7669491525423739E-2</v>
      </c>
      <c r="R440" s="73">
        <v>6</v>
      </c>
      <c r="S440" s="73">
        <v>2025</v>
      </c>
      <c r="T440" s="73">
        <v>7</v>
      </c>
      <c r="U440" s="73">
        <v>2025</v>
      </c>
      <c r="V440" s="74">
        <v>45889</v>
      </c>
      <c r="W440" s="73" t="s">
        <v>160</v>
      </c>
      <c r="X440" s="73">
        <v>2025</v>
      </c>
      <c r="Y440" t="str">
        <f t="shared" si="36"/>
        <v>México</v>
      </c>
      <c r="Z440" t="str">
        <f t="shared" si="37"/>
        <v>Retail</v>
      </c>
      <c r="AA440" s="1">
        <f t="shared" si="38"/>
        <v>0</v>
      </c>
      <c r="AB440">
        <f t="shared" si="40"/>
        <v>189.16560000000001</v>
      </c>
      <c r="AC440">
        <f t="shared" si="41"/>
        <v>219.432096</v>
      </c>
      <c r="AD440" s="18">
        <f t="shared" si="39"/>
        <v>45552</v>
      </c>
    </row>
    <row r="441" spans="1:30">
      <c r="A441" s="73" t="s">
        <v>176</v>
      </c>
      <c r="B441" s="73">
        <v>461</v>
      </c>
      <c r="C441" s="73">
        <v>1</v>
      </c>
      <c r="D441" s="74">
        <v>45834</v>
      </c>
      <c r="E441" s="74">
        <v>45862</v>
      </c>
      <c r="F441" s="74">
        <v>45870</v>
      </c>
      <c r="G441" s="73" t="s">
        <v>54</v>
      </c>
      <c r="H441" s="73">
        <v>26</v>
      </c>
      <c r="I441" s="73" t="s">
        <v>149</v>
      </c>
      <c r="J441" s="73">
        <v>10222</v>
      </c>
      <c r="K441" s="73" t="s">
        <v>178</v>
      </c>
      <c r="L441" s="73">
        <v>490.65600000000001</v>
      </c>
      <c r="M441" s="73">
        <v>572.43200000000002</v>
      </c>
      <c r="N441" s="73">
        <v>0</v>
      </c>
      <c r="O441" s="73">
        <v>0</v>
      </c>
      <c r="P441" s="73">
        <v>0</v>
      </c>
      <c r="Q441" s="75">
        <v>0</v>
      </c>
      <c r="R441" s="73">
        <v>6</v>
      </c>
      <c r="S441" s="73">
        <v>2025</v>
      </c>
      <c r="T441" s="73">
        <v>7</v>
      </c>
      <c r="U441" s="73">
        <v>2025</v>
      </c>
      <c r="V441" s="74">
        <v>45915</v>
      </c>
      <c r="W441" s="73" t="s">
        <v>153</v>
      </c>
      <c r="X441" s="73">
        <v>2025</v>
      </c>
      <c r="Y441" t="str">
        <f t="shared" si="36"/>
        <v>México</v>
      </c>
      <c r="Z441" t="str">
        <f t="shared" si="37"/>
        <v>Retail</v>
      </c>
      <c r="AA441" s="1">
        <f t="shared" si="38"/>
        <v>0.05</v>
      </c>
      <c r="AB441">
        <f t="shared" si="40"/>
        <v>0</v>
      </c>
      <c r="AC441">
        <f t="shared" si="41"/>
        <v>0</v>
      </c>
      <c r="AD441" s="18">
        <f t="shared" si="39"/>
        <v>45595</v>
      </c>
    </row>
    <row r="442" spans="1:30">
      <c r="A442" s="73" t="s">
        <v>176</v>
      </c>
      <c r="B442" s="73">
        <v>462</v>
      </c>
      <c r="C442" s="73">
        <v>0</v>
      </c>
      <c r="D442" s="74">
        <v>45834</v>
      </c>
      <c r="E442" s="74">
        <v>45902</v>
      </c>
      <c r="F442" s="74">
        <v>45975</v>
      </c>
      <c r="G442" s="73" t="s">
        <v>45</v>
      </c>
      <c r="H442" s="73">
        <v>26</v>
      </c>
      <c r="I442" s="73"/>
      <c r="J442" s="73">
        <v>28332.89</v>
      </c>
      <c r="K442" s="73" t="s">
        <v>131</v>
      </c>
      <c r="L442" s="73">
        <v>24366.285400000001</v>
      </c>
      <c r="M442" s="73">
        <v>28332.89</v>
      </c>
      <c r="N442" s="73">
        <v>1092.5</v>
      </c>
      <c r="O442" s="73">
        <v>939.55</v>
      </c>
      <c r="P442" s="73">
        <v>1092.5</v>
      </c>
      <c r="Q442" s="75">
        <v>3.8559426871032212E-2</v>
      </c>
      <c r="R442" s="73">
        <v>6</v>
      </c>
      <c r="S442" s="73">
        <v>2025</v>
      </c>
      <c r="T442" s="73">
        <v>9</v>
      </c>
      <c r="U442" s="73">
        <v>2025</v>
      </c>
      <c r="V442" s="74">
        <v>46020</v>
      </c>
      <c r="W442" s="73" t="s">
        <v>132</v>
      </c>
      <c r="X442" s="73">
        <v>2025</v>
      </c>
      <c r="Y442" t="str">
        <f t="shared" si="36"/>
        <v>México</v>
      </c>
      <c r="Z442" t="str">
        <f t="shared" si="37"/>
        <v>IC</v>
      </c>
      <c r="AA442" s="1">
        <f t="shared" si="38"/>
        <v>0.75</v>
      </c>
      <c r="AB442">
        <f t="shared" si="40"/>
        <v>234.88750000000005</v>
      </c>
      <c r="AC442">
        <f t="shared" si="41"/>
        <v>272.46950000000004</v>
      </c>
      <c r="AD442" s="18">
        <f t="shared" si="39"/>
        <v>45536</v>
      </c>
    </row>
    <row r="443" spans="1:30">
      <c r="A443" s="73" t="s">
        <v>176</v>
      </c>
      <c r="B443" s="73">
        <v>463</v>
      </c>
      <c r="C443" s="73">
        <v>1</v>
      </c>
      <c r="D443" s="74">
        <v>45836</v>
      </c>
      <c r="E443" s="74">
        <v>45847</v>
      </c>
      <c r="F443" s="74">
        <v>45850</v>
      </c>
      <c r="G443" s="73" t="s">
        <v>62</v>
      </c>
      <c r="H443" s="73">
        <v>26</v>
      </c>
      <c r="I443" s="73" t="s">
        <v>184</v>
      </c>
      <c r="J443" s="73">
        <v>34866</v>
      </c>
      <c r="K443" s="73" t="s">
        <v>178</v>
      </c>
      <c r="L443" s="73">
        <v>1673.568</v>
      </c>
      <c r="M443" s="73">
        <v>1952.4960000000001</v>
      </c>
      <c r="N443" s="73">
        <v>0</v>
      </c>
      <c r="O443" s="73">
        <v>0</v>
      </c>
      <c r="P443" s="73">
        <v>0</v>
      </c>
      <c r="Q443" s="75">
        <v>0</v>
      </c>
      <c r="R443" s="73">
        <v>6</v>
      </c>
      <c r="S443" s="73">
        <v>2025</v>
      </c>
      <c r="T443" s="73">
        <v>7</v>
      </c>
      <c r="U443" s="73">
        <v>2025</v>
      </c>
      <c r="V443" s="74">
        <v>45895</v>
      </c>
      <c r="W443" s="73" t="s">
        <v>160</v>
      </c>
      <c r="X443" s="73">
        <v>2025</v>
      </c>
      <c r="Y443" t="str">
        <f t="shared" si="36"/>
        <v>México</v>
      </c>
      <c r="Z443" t="str">
        <f t="shared" si="37"/>
        <v>Retail</v>
      </c>
      <c r="AA443" s="1">
        <f t="shared" si="38"/>
        <v>0</v>
      </c>
      <c r="AB443">
        <f t="shared" si="40"/>
        <v>0</v>
      </c>
      <c r="AC443">
        <f t="shared" si="41"/>
        <v>0</v>
      </c>
      <c r="AD443" s="18">
        <f t="shared" si="39"/>
        <v>45536</v>
      </c>
    </row>
    <row r="444" spans="1:30">
      <c r="A444" s="73" t="s">
        <v>176</v>
      </c>
      <c r="B444" s="73">
        <v>464</v>
      </c>
      <c r="C444" s="73">
        <v>0</v>
      </c>
      <c r="D444" s="74">
        <v>45838</v>
      </c>
      <c r="E444" s="74">
        <v>45838</v>
      </c>
      <c r="F444" s="74">
        <v>45838</v>
      </c>
      <c r="G444" s="73" t="s">
        <v>29</v>
      </c>
      <c r="H444" s="73">
        <v>27</v>
      </c>
      <c r="I444" s="73" t="s">
        <v>149</v>
      </c>
      <c r="J444" s="73">
        <v>2267.5</v>
      </c>
      <c r="K444" s="73" t="s">
        <v>131</v>
      </c>
      <c r="L444" s="73">
        <v>1950.05</v>
      </c>
      <c r="M444" s="73">
        <v>2267.5</v>
      </c>
      <c r="N444" s="73">
        <v>0</v>
      </c>
      <c r="O444" s="73">
        <v>0</v>
      </c>
      <c r="P444" s="73">
        <v>0</v>
      </c>
      <c r="Q444" s="75">
        <v>0</v>
      </c>
      <c r="R444" s="73">
        <v>6</v>
      </c>
      <c r="S444" s="73">
        <v>2025</v>
      </c>
      <c r="T444" s="73">
        <v>6</v>
      </c>
      <c r="U444" s="73">
        <v>2025</v>
      </c>
      <c r="V444" s="74">
        <v>45883</v>
      </c>
      <c r="W444" s="73" t="s">
        <v>160</v>
      </c>
      <c r="X444" s="73">
        <v>2025</v>
      </c>
      <c r="Y444" t="str">
        <f t="shared" si="36"/>
        <v>Madrid</v>
      </c>
      <c r="Z444" t="str">
        <f t="shared" si="37"/>
        <v>Retail</v>
      </c>
      <c r="AA444" s="1">
        <f t="shared" si="38"/>
        <v>7.0000000000000007E-2</v>
      </c>
      <c r="AB444">
        <f t="shared" si="40"/>
        <v>0</v>
      </c>
      <c r="AC444">
        <f t="shared" si="41"/>
        <v>0</v>
      </c>
      <c r="AD444" s="18">
        <f t="shared" si="39"/>
        <v>45733</v>
      </c>
    </row>
    <row r="445" spans="1:30">
      <c r="A445" s="73" t="s">
        <v>176</v>
      </c>
      <c r="B445" s="73">
        <v>465</v>
      </c>
      <c r="C445" s="73">
        <v>1</v>
      </c>
      <c r="D445" s="74">
        <v>45838</v>
      </c>
      <c r="E445" s="74">
        <v>45869</v>
      </c>
      <c r="F445" s="74">
        <v>45874</v>
      </c>
      <c r="G445" s="73" t="s">
        <v>44</v>
      </c>
      <c r="H445" s="73">
        <v>27</v>
      </c>
      <c r="I445" s="73"/>
      <c r="J445" s="73">
        <v>9065</v>
      </c>
      <c r="K445" s="73" t="s">
        <v>151</v>
      </c>
      <c r="L445" s="73">
        <v>9065</v>
      </c>
      <c r="M445" s="73">
        <v>10515.4</v>
      </c>
      <c r="N445" s="73">
        <v>774.64</v>
      </c>
      <c r="O445" s="73">
        <v>774.64</v>
      </c>
      <c r="P445" s="73">
        <v>898.58239999999989</v>
      </c>
      <c r="Q445" s="75">
        <v>8.545394373965802E-2</v>
      </c>
      <c r="R445" s="73">
        <v>6</v>
      </c>
      <c r="S445" s="73">
        <v>2025</v>
      </c>
      <c r="T445" s="73">
        <v>7</v>
      </c>
      <c r="U445" s="73">
        <v>2025</v>
      </c>
      <c r="V445" s="74">
        <v>45919</v>
      </c>
      <c r="W445" s="73" t="s">
        <v>153</v>
      </c>
      <c r="X445" s="73">
        <v>2025</v>
      </c>
      <c r="Y445" t="str">
        <f t="shared" si="36"/>
        <v>México</v>
      </c>
      <c r="Z445" t="str">
        <f t="shared" si="37"/>
        <v>IC</v>
      </c>
      <c r="AA445" s="1">
        <f t="shared" si="38"/>
        <v>0.5</v>
      </c>
      <c r="AB445">
        <f t="shared" si="40"/>
        <v>387.32</v>
      </c>
      <c r="AC445">
        <f t="shared" si="41"/>
        <v>449.29119999999995</v>
      </c>
      <c r="AD445" s="18">
        <f t="shared" si="39"/>
        <v>45677</v>
      </c>
    </row>
    <row r="446" spans="1:30">
      <c r="A446" s="73" t="s">
        <v>176</v>
      </c>
      <c r="B446" s="73">
        <v>466</v>
      </c>
      <c r="C446" s="73">
        <v>1</v>
      </c>
      <c r="D446" s="74">
        <v>45838</v>
      </c>
      <c r="E446" s="74">
        <v>45950</v>
      </c>
      <c r="F446" s="74">
        <v>45960</v>
      </c>
      <c r="G446" s="73" t="s">
        <v>35</v>
      </c>
      <c r="H446" s="73">
        <v>27</v>
      </c>
      <c r="I446" s="73"/>
      <c r="J446" s="73">
        <v>7936.29</v>
      </c>
      <c r="K446" s="73" t="s">
        <v>131</v>
      </c>
      <c r="L446" s="73">
        <v>6825.2093999999997</v>
      </c>
      <c r="M446" s="73">
        <v>7936.29</v>
      </c>
      <c r="N446" s="73">
        <v>1962.44</v>
      </c>
      <c r="O446" s="73">
        <v>1687.6984</v>
      </c>
      <c r="P446" s="73">
        <v>1962.44</v>
      </c>
      <c r="Q446" s="75">
        <v>0.24727423015035993</v>
      </c>
      <c r="R446" s="73">
        <v>6</v>
      </c>
      <c r="S446" s="73">
        <v>2025</v>
      </c>
      <c r="T446" s="73">
        <v>10</v>
      </c>
      <c r="U446" s="73">
        <v>2025</v>
      </c>
      <c r="V446" s="74">
        <v>46005</v>
      </c>
      <c r="W446" s="73" t="s">
        <v>132</v>
      </c>
      <c r="X446" s="73">
        <v>2025</v>
      </c>
      <c r="Y446" t="str">
        <f t="shared" si="36"/>
        <v>México</v>
      </c>
      <c r="Z446" t="str">
        <f t="shared" si="37"/>
        <v>IC</v>
      </c>
      <c r="AA446" s="1">
        <f t="shared" si="38"/>
        <v>0.5</v>
      </c>
      <c r="AB446">
        <f t="shared" si="40"/>
        <v>843.8492</v>
      </c>
      <c r="AC446">
        <f t="shared" si="41"/>
        <v>978.86507199999994</v>
      </c>
      <c r="AD446" s="18">
        <f t="shared" si="39"/>
        <v>45665</v>
      </c>
    </row>
    <row r="447" spans="1:30">
      <c r="A447" s="73" t="s">
        <v>176</v>
      </c>
      <c r="B447" s="73">
        <v>467</v>
      </c>
      <c r="C447" s="73">
        <v>1</v>
      </c>
      <c r="D447" s="74">
        <v>45838</v>
      </c>
      <c r="E447" s="74">
        <v>45805</v>
      </c>
      <c r="F447" s="74">
        <v>45810</v>
      </c>
      <c r="G447" s="73" t="s">
        <v>40</v>
      </c>
      <c r="H447" s="73">
        <v>27</v>
      </c>
      <c r="I447" s="73"/>
      <c r="J447" s="73">
        <v>80360.45</v>
      </c>
      <c r="K447" s="73" t="s">
        <v>178</v>
      </c>
      <c r="L447" s="73">
        <v>3857.3015999999998</v>
      </c>
      <c r="M447" s="73">
        <v>4500.1851999999999</v>
      </c>
      <c r="N447" s="73">
        <v>5800.4</v>
      </c>
      <c r="O447" s="73">
        <v>278.41919999999999</v>
      </c>
      <c r="P447" s="73">
        <v>324.82239999999996</v>
      </c>
      <c r="Q447" s="75">
        <v>7.2179784956405799E-2</v>
      </c>
      <c r="R447" s="73">
        <v>6</v>
      </c>
      <c r="S447" s="73">
        <v>2025</v>
      </c>
      <c r="T447" s="73">
        <v>5</v>
      </c>
      <c r="U447" s="73">
        <v>2025</v>
      </c>
      <c r="V447" s="74">
        <v>45855</v>
      </c>
      <c r="W447" s="73" t="s">
        <v>154</v>
      </c>
      <c r="X447" s="73">
        <v>2025</v>
      </c>
      <c r="Y447" t="str">
        <f t="shared" si="36"/>
        <v>México</v>
      </c>
      <c r="Z447" t="str">
        <f t="shared" si="37"/>
        <v>IC</v>
      </c>
      <c r="AA447" s="1">
        <f t="shared" si="38"/>
        <v>0.5</v>
      </c>
      <c r="AB447">
        <f t="shared" si="40"/>
        <v>139.20959999999999</v>
      </c>
      <c r="AC447">
        <f t="shared" si="41"/>
        <v>161.48313599999997</v>
      </c>
      <c r="AD447" s="18">
        <f t="shared" si="39"/>
        <v>45705</v>
      </c>
    </row>
    <row r="448" spans="1:30">
      <c r="A448" s="73" t="s">
        <v>176</v>
      </c>
      <c r="B448" s="73">
        <v>468</v>
      </c>
      <c r="C448" s="73">
        <v>1</v>
      </c>
      <c r="D448" s="74">
        <v>45838</v>
      </c>
      <c r="E448" s="74">
        <v>45945</v>
      </c>
      <c r="F448" s="74">
        <v>45966</v>
      </c>
      <c r="G448" s="73" t="s">
        <v>49</v>
      </c>
      <c r="H448" s="73">
        <v>27</v>
      </c>
      <c r="I448" s="73" t="s">
        <v>196</v>
      </c>
      <c r="J448" s="73">
        <v>31335.84</v>
      </c>
      <c r="K448" s="73" t="s">
        <v>131</v>
      </c>
      <c r="L448" s="73">
        <v>26948.822400000001</v>
      </c>
      <c r="M448" s="73">
        <v>31335.84</v>
      </c>
      <c r="N448" s="73">
        <v>1750.38</v>
      </c>
      <c r="O448" s="73">
        <v>1505.3268</v>
      </c>
      <c r="P448" s="73">
        <v>1750.38</v>
      </c>
      <c r="Q448" s="75">
        <v>5.5858722791538376E-2</v>
      </c>
      <c r="R448" s="73">
        <v>6</v>
      </c>
      <c r="S448" s="73">
        <v>2025</v>
      </c>
      <c r="T448" s="73">
        <v>10</v>
      </c>
      <c r="U448" s="73">
        <v>2025</v>
      </c>
      <c r="V448" s="74">
        <v>46011</v>
      </c>
      <c r="W448" s="73" t="s">
        <v>132</v>
      </c>
      <c r="X448" s="73">
        <v>2025</v>
      </c>
      <c r="Y448" t="str">
        <f t="shared" si="36"/>
        <v>México</v>
      </c>
      <c r="Z448" t="str">
        <f t="shared" si="37"/>
        <v>Retail</v>
      </c>
      <c r="AA448" s="1">
        <f t="shared" si="38"/>
        <v>0</v>
      </c>
      <c r="AB448">
        <f t="shared" si="40"/>
        <v>1505.3268</v>
      </c>
      <c r="AC448">
        <f t="shared" si="41"/>
        <v>1746.1790879999999</v>
      </c>
      <c r="AD448" s="18">
        <f t="shared" si="39"/>
        <v>45552</v>
      </c>
    </row>
    <row r="449" spans="1:30">
      <c r="A449" s="73" t="s">
        <v>176</v>
      </c>
      <c r="B449" s="73">
        <v>469</v>
      </c>
      <c r="C449" s="73">
        <v>1</v>
      </c>
      <c r="D449" s="74">
        <v>45839</v>
      </c>
      <c r="E449" s="74">
        <v>45766</v>
      </c>
      <c r="F449" s="74">
        <v>45767</v>
      </c>
      <c r="G449" s="73" t="s">
        <v>45</v>
      </c>
      <c r="H449" s="73">
        <v>27</v>
      </c>
      <c r="I449" s="73"/>
      <c r="J449" s="73">
        <v>670.22</v>
      </c>
      <c r="K449" s="73" t="s">
        <v>131</v>
      </c>
      <c r="L449" s="73">
        <v>576.38919999999996</v>
      </c>
      <c r="M449" s="73">
        <v>670.22</v>
      </c>
      <c r="N449" s="73">
        <v>67.02</v>
      </c>
      <c r="O449" s="73">
        <v>57.637199999999993</v>
      </c>
      <c r="P449" s="73">
        <v>67.02</v>
      </c>
      <c r="Q449" s="75">
        <v>9.9997015905225139E-2</v>
      </c>
      <c r="R449" s="73">
        <v>7</v>
      </c>
      <c r="S449" s="73">
        <v>2025</v>
      </c>
      <c r="T449" s="73">
        <v>4</v>
      </c>
      <c r="U449" s="73">
        <v>2025</v>
      </c>
      <c r="V449" s="74">
        <v>45812</v>
      </c>
      <c r="W449" s="73" t="s">
        <v>152</v>
      </c>
      <c r="X449" s="73">
        <v>2025</v>
      </c>
      <c r="Y449" t="str">
        <f t="shared" si="36"/>
        <v>México</v>
      </c>
      <c r="Z449" t="str">
        <f t="shared" si="37"/>
        <v>IC</v>
      </c>
      <c r="AA449" s="1">
        <f t="shared" si="38"/>
        <v>0.75</v>
      </c>
      <c r="AB449">
        <f t="shared" si="40"/>
        <v>14.409300000000002</v>
      </c>
      <c r="AC449">
        <f t="shared" si="41"/>
        <v>16.714788000000002</v>
      </c>
      <c r="AD449" s="18">
        <f t="shared" si="39"/>
        <v>45536</v>
      </c>
    </row>
    <row r="450" spans="1:30">
      <c r="A450" s="73" t="s">
        <v>176</v>
      </c>
      <c r="B450" s="73">
        <v>470</v>
      </c>
      <c r="C450" s="73">
        <v>1</v>
      </c>
      <c r="D450" s="74">
        <v>45839</v>
      </c>
      <c r="E450" s="74">
        <v>45847</v>
      </c>
      <c r="F450" s="74">
        <v>45964</v>
      </c>
      <c r="G450" s="73" t="s">
        <v>35</v>
      </c>
      <c r="H450" s="73">
        <v>27</v>
      </c>
      <c r="I450" s="73"/>
      <c r="J450" s="73">
        <v>16761.98</v>
      </c>
      <c r="K450" s="73" t="s">
        <v>131</v>
      </c>
      <c r="L450" s="73">
        <v>14415.302799999999</v>
      </c>
      <c r="M450" s="73">
        <v>16761.98</v>
      </c>
      <c r="N450" s="73">
        <v>1972.45</v>
      </c>
      <c r="O450" s="73">
        <v>1696.307</v>
      </c>
      <c r="P450" s="73">
        <v>1972.45</v>
      </c>
      <c r="Q450" s="75">
        <v>0.11767404566763592</v>
      </c>
      <c r="R450" s="73">
        <v>7</v>
      </c>
      <c r="S450" s="73">
        <v>2025</v>
      </c>
      <c r="T450" s="73">
        <v>7</v>
      </c>
      <c r="U450" s="73">
        <v>2025</v>
      </c>
      <c r="V450" s="74">
        <v>46009</v>
      </c>
      <c r="W450" s="73" t="s">
        <v>132</v>
      </c>
      <c r="X450" s="73">
        <v>2025</v>
      </c>
      <c r="Y450" t="str">
        <f t="shared" ref="Y450:Y513" si="42">_xlfn.XLOOKUP(G450,AI:AI,AL:AL,"0")</f>
        <v>México</v>
      </c>
      <c r="Z450" t="str">
        <f t="shared" ref="Z450:Z513" si="43">_xlfn.XLOOKUP(G450,AI:AI,AJ:AJ,"0")</f>
        <v>IC</v>
      </c>
      <c r="AA450" s="1">
        <f t="shared" ref="AA450:AA513" si="44">_xlfn.XLOOKUP(G450,AI:AI,AK:AK,"0")</f>
        <v>0.5</v>
      </c>
      <c r="AB450">
        <f t="shared" si="40"/>
        <v>848.15350000000001</v>
      </c>
      <c r="AC450">
        <f t="shared" si="41"/>
        <v>983.85805999999991</v>
      </c>
      <c r="AD450" s="18">
        <f t="shared" ref="AD450:AD513" si="45">_xlfn.XLOOKUP(G450,AI:AI,AM:AM,"0")</f>
        <v>45665</v>
      </c>
    </row>
    <row r="451" spans="1:30">
      <c r="A451" s="73" t="s">
        <v>176</v>
      </c>
      <c r="B451" s="73">
        <v>471</v>
      </c>
      <c r="C451" s="73">
        <v>1</v>
      </c>
      <c r="D451" s="74">
        <v>45839</v>
      </c>
      <c r="E451" s="74">
        <v>45767</v>
      </c>
      <c r="F451" s="74">
        <v>45786</v>
      </c>
      <c r="G451" s="73" t="s">
        <v>45</v>
      </c>
      <c r="H451" s="73">
        <v>27</v>
      </c>
      <c r="I451" s="73"/>
      <c r="J451" s="73">
        <v>62621</v>
      </c>
      <c r="K451" s="73" t="s">
        <v>131</v>
      </c>
      <c r="L451" s="73">
        <v>53854.06</v>
      </c>
      <c r="M451" s="73">
        <v>62621</v>
      </c>
      <c r="N451" s="73">
        <v>5743.25</v>
      </c>
      <c r="O451" s="73">
        <v>4939.1949999999997</v>
      </c>
      <c r="P451" s="73">
        <v>5743.25</v>
      </c>
      <c r="Q451" s="75">
        <v>9.171444084252886E-2</v>
      </c>
      <c r="R451" s="73">
        <v>7</v>
      </c>
      <c r="S451" s="73">
        <v>2025</v>
      </c>
      <c r="T451" s="73">
        <v>4</v>
      </c>
      <c r="U451" s="73">
        <v>2025</v>
      </c>
      <c r="V451" s="74">
        <v>45831</v>
      </c>
      <c r="W451" s="73" t="s">
        <v>152</v>
      </c>
      <c r="X451" s="73">
        <v>2025</v>
      </c>
      <c r="Y451" t="str">
        <f t="shared" si="42"/>
        <v>México</v>
      </c>
      <c r="Z451" t="str">
        <f t="shared" si="43"/>
        <v>IC</v>
      </c>
      <c r="AA451" s="1">
        <f t="shared" si="44"/>
        <v>0.75</v>
      </c>
      <c r="AB451">
        <f t="shared" ref="AB451:AB514" si="46">O451-O451*AA451</f>
        <v>1234.7987499999999</v>
      </c>
      <c r="AC451">
        <f t="shared" ref="AC451:AC514" si="47">AB451*1.16</f>
        <v>1432.3665499999997</v>
      </c>
      <c r="AD451" s="18">
        <f t="shared" si="45"/>
        <v>45536</v>
      </c>
    </row>
    <row r="452" spans="1:30">
      <c r="A452" s="73" t="s">
        <v>176</v>
      </c>
      <c r="B452" s="73">
        <v>472</v>
      </c>
      <c r="C452" s="73">
        <v>1</v>
      </c>
      <c r="D452" s="74">
        <v>45840</v>
      </c>
      <c r="E452" s="74">
        <v>45712</v>
      </c>
      <c r="F452" s="74">
        <v>45771</v>
      </c>
      <c r="G452" s="73" t="s">
        <v>37</v>
      </c>
      <c r="H452" s="73">
        <v>27</v>
      </c>
      <c r="I452" s="73"/>
      <c r="J452" s="73">
        <v>5320.72</v>
      </c>
      <c r="K452" s="73" t="s">
        <v>131</v>
      </c>
      <c r="L452" s="73">
        <v>4575.8191999999999</v>
      </c>
      <c r="M452" s="73">
        <v>5320.72</v>
      </c>
      <c r="N452" s="73">
        <v>384.01</v>
      </c>
      <c r="O452" s="73">
        <v>330.24860000000001</v>
      </c>
      <c r="P452" s="73">
        <v>384.01</v>
      </c>
      <c r="Q452" s="75">
        <v>7.2172563111759319E-2</v>
      </c>
      <c r="R452" s="73">
        <v>7</v>
      </c>
      <c r="S452" s="73">
        <v>2025</v>
      </c>
      <c r="T452" s="73">
        <v>2</v>
      </c>
      <c r="U452" s="73">
        <v>2025</v>
      </c>
      <c r="V452" s="74">
        <v>45816</v>
      </c>
      <c r="W452" s="73" t="s">
        <v>152</v>
      </c>
      <c r="X452" s="73">
        <v>2025</v>
      </c>
      <c r="Y452" t="str">
        <f t="shared" si="42"/>
        <v>México</v>
      </c>
      <c r="Z452" t="str">
        <f t="shared" si="43"/>
        <v>IC</v>
      </c>
      <c r="AA452" s="1">
        <f t="shared" si="44"/>
        <v>0.6</v>
      </c>
      <c r="AB452">
        <f t="shared" si="46"/>
        <v>132.09944000000002</v>
      </c>
      <c r="AC452">
        <f t="shared" si="47"/>
        <v>153.23535040000002</v>
      </c>
      <c r="AD452" s="18">
        <f t="shared" si="45"/>
        <v>45807</v>
      </c>
    </row>
    <row r="453" spans="1:30">
      <c r="A453" s="73" t="s">
        <v>176</v>
      </c>
      <c r="B453" s="73">
        <v>473</v>
      </c>
      <c r="C453" s="73">
        <v>1</v>
      </c>
      <c r="D453" s="74">
        <v>45840</v>
      </c>
      <c r="E453" s="74">
        <v>45839</v>
      </c>
      <c r="F453" s="74">
        <v>45840</v>
      </c>
      <c r="G453" s="73" t="s">
        <v>48</v>
      </c>
      <c r="H453" s="73">
        <v>27</v>
      </c>
      <c r="I453" s="73"/>
      <c r="J453" s="73">
        <v>570</v>
      </c>
      <c r="K453" s="73" t="s">
        <v>151</v>
      </c>
      <c r="L453" s="73">
        <v>570</v>
      </c>
      <c r="M453" s="73">
        <v>661.19999999999993</v>
      </c>
      <c r="N453" s="73">
        <v>85.5</v>
      </c>
      <c r="O453" s="73">
        <v>85.5</v>
      </c>
      <c r="P453" s="73">
        <v>99.179999999999993</v>
      </c>
      <c r="Q453" s="75">
        <v>0.15</v>
      </c>
      <c r="R453" s="73">
        <v>7</v>
      </c>
      <c r="S453" s="73">
        <v>2025</v>
      </c>
      <c r="T453" s="73">
        <v>7</v>
      </c>
      <c r="U453" s="73">
        <v>2025</v>
      </c>
      <c r="V453" s="74">
        <v>45885</v>
      </c>
      <c r="W453" s="73" t="s">
        <v>160</v>
      </c>
      <c r="X453" s="73">
        <v>2025</v>
      </c>
      <c r="Y453" t="str">
        <f t="shared" si="42"/>
        <v>México</v>
      </c>
      <c r="Z453" t="str">
        <f t="shared" si="43"/>
        <v>IC</v>
      </c>
      <c r="AA453" s="1">
        <f t="shared" si="44"/>
        <v>0.5</v>
      </c>
      <c r="AB453">
        <f t="shared" si="46"/>
        <v>42.75</v>
      </c>
      <c r="AC453">
        <f t="shared" si="47"/>
        <v>49.589999999999996</v>
      </c>
      <c r="AD453" s="18">
        <f t="shared" si="45"/>
        <v>45793</v>
      </c>
    </row>
    <row r="454" spans="1:30">
      <c r="A454" s="73" t="s">
        <v>176</v>
      </c>
      <c r="B454" s="73">
        <v>474</v>
      </c>
      <c r="C454" s="73">
        <v>1</v>
      </c>
      <c r="D454" s="74">
        <v>45841</v>
      </c>
      <c r="E454" s="74">
        <v>45896</v>
      </c>
      <c r="F454" s="74">
        <v>45909</v>
      </c>
      <c r="G454" s="73" t="s">
        <v>44</v>
      </c>
      <c r="H454" s="73">
        <v>27</v>
      </c>
      <c r="I454" s="73"/>
      <c r="J454" s="73">
        <v>5334.66</v>
      </c>
      <c r="K454" s="73" t="s">
        <v>131</v>
      </c>
      <c r="L454" s="73">
        <v>4587.8076000000001</v>
      </c>
      <c r="M454" s="73">
        <v>5334.66</v>
      </c>
      <c r="N454" s="73">
        <v>0</v>
      </c>
      <c r="O454" s="73">
        <v>0</v>
      </c>
      <c r="P454" s="73">
        <v>0</v>
      </c>
      <c r="Q454" s="75">
        <v>0</v>
      </c>
      <c r="R454" s="73">
        <v>7</v>
      </c>
      <c r="S454" s="73">
        <v>2025</v>
      </c>
      <c r="T454" s="73">
        <v>8</v>
      </c>
      <c r="U454" s="73">
        <v>2025</v>
      </c>
      <c r="V454" s="74">
        <v>45954</v>
      </c>
      <c r="W454" s="73" t="s">
        <v>161</v>
      </c>
      <c r="X454" s="73">
        <v>2025</v>
      </c>
      <c r="Y454" t="str">
        <f t="shared" si="42"/>
        <v>México</v>
      </c>
      <c r="Z454" t="str">
        <f t="shared" si="43"/>
        <v>IC</v>
      </c>
      <c r="AA454" s="1">
        <f t="shared" si="44"/>
        <v>0.5</v>
      </c>
      <c r="AB454">
        <f t="shared" si="46"/>
        <v>0</v>
      </c>
      <c r="AC454">
        <f t="shared" si="47"/>
        <v>0</v>
      </c>
      <c r="AD454" s="18">
        <f t="shared" si="45"/>
        <v>45677</v>
      </c>
    </row>
    <row r="455" spans="1:30">
      <c r="A455" s="73" t="s">
        <v>176</v>
      </c>
      <c r="B455" s="73">
        <v>477</v>
      </c>
      <c r="C455" s="73">
        <v>1</v>
      </c>
      <c r="D455" s="74">
        <v>45842</v>
      </c>
      <c r="E455" s="74">
        <v>45854</v>
      </c>
      <c r="F455" s="74">
        <v>45856</v>
      </c>
      <c r="G455" s="73" t="s">
        <v>29</v>
      </c>
      <c r="H455" s="73">
        <v>27</v>
      </c>
      <c r="I455" s="73" t="s">
        <v>149</v>
      </c>
      <c r="J455" s="73">
        <v>1437.5</v>
      </c>
      <c r="K455" s="73" t="s">
        <v>151</v>
      </c>
      <c r="L455" s="73">
        <v>1437.5</v>
      </c>
      <c r="M455" s="73">
        <v>1667.4999999999998</v>
      </c>
      <c r="N455" s="73">
        <v>810.5</v>
      </c>
      <c r="O455" s="73">
        <v>810.5</v>
      </c>
      <c r="P455" s="73">
        <v>940.18</v>
      </c>
      <c r="Q455" s="75">
        <v>0.5638260869565217</v>
      </c>
      <c r="R455" s="73">
        <v>7</v>
      </c>
      <c r="S455" s="73">
        <v>2025</v>
      </c>
      <c r="T455" s="73">
        <v>7</v>
      </c>
      <c r="U455" s="73">
        <v>2025</v>
      </c>
      <c r="V455" s="74">
        <v>45901</v>
      </c>
      <c r="W455" s="73" t="s">
        <v>153</v>
      </c>
      <c r="X455" s="73">
        <v>2025</v>
      </c>
      <c r="Y455" t="str">
        <f t="shared" si="42"/>
        <v>Madrid</v>
      </c>
      <c r="Z455" t="str">
        <f t="shared" si="43"/>
        <v>Retail</v>
      </c>
      <c r="AA455" s="1">
        <f t="shared" si="44"/>
        <v>7.0000000000000007E-2</v>
      </c>
      <c r="AB455">
        <f t="shared" si="46"/>
        <v>753.76499999999999</v>
      </c>
      <c r="AC455">
        <f t="shared" si="47"/>
        <v>874.36739999999998</v>
      </c>
      <c r="AD455" s="18">
        <f t="shared" si="45"/>
        <v>45733</v>
      </c>
    </row>
    <row r="456" spans="1:30">
      <c r="A456" s="73" t="s">
        <v>176</v>
      </c>
      <c r="B456" s="73">
        <v>478</v>
      </c>
      <c r="C456" s="73">
        <v>1</v>
      </c>
      <c r="D456" s="74">
        <v>45842</v>
      </c>
      <c r="E456" s="74">
        <v>45851</v>
      </c>
      <c r="F456" s="74">
        <v>45855</v>
      </c>
      <c r="G456" s="73" t="s">
        <v>46</v>
      </c>
      <c r="H456" s="73">
        <v>27</v>
      </c>
      <c r="I456" s="73"/>
      <c r="J456" s="73">
        <v>8311</v>
      </c>
      <c r="K456" s="73" t="s">
        <v>131</v>
      </c>
      <c r="L456" s="73">
        <v>7147.46</v>
      </c>
      <c r="M456" s="73">
        <v>8311</v>
      </c>
      <c r="N456" s="73">
        <v>696.84</v>
      </c>
      <c r="O456" s="73">
        <v>599.28240000000005</v>
      </c>
      <c r="P456" s="73">
        <v>696.84</v>
      </c>
      <c r="Q456" s="75">
        <v>8.3845505955961991E-2</v>
      </c>
      <c r="R456" s="73">
        <v>7</v>
      </c>
      <c r="S456" s="73">
        <v>2025</v>
      </c>
      <c r="T456" s="73">
        <v>7</v>
      </c>
      <c r="U456" s="73">
        <v>2025</v>
      </c>
      <c r="V456" s="74">
        <v>45900</v>
      </c>
      <c r="W456" s="73" t="s">
        <v>160</v>
      </c>
      <c r="X456" s="73">
        <v>2025</v>
      </c>
      <c r="Y456" t="str">
        <f t="shared" si="42"/>
        <v>México</v>
      </c>
      <c r="Z456" t="str">
        <f t="shared" si="43"/>
        <v>IC</v>
      </c>
      <c r="AA456" s="1">
        <f t="shared" si="44"/>
        <v>0.5</v>
      </c>
      <c r="AB456">
        <f t="shared" si="46"/>
        <v>299.64120000000003</v>
      </c>
      <c r="AC456">
        <f t="shared" si="47"/>
        <v>347.58379200000002</v>
      </c>
      <c r="AD456" s="18">
        <f t="shared" si="45"/>
        <v>45695</v>
      </c>
    </row>
    <row r="457" spans="1:30">
      <c r="A457" s="73" t="s">
        <v>176</v>
      </c>
      <c r="B457" s="73">
        <v>479</v>
      </c>
      <c r="C457" s="73">
        <v>1</v>
      </c>
      <c r="D457" s="74">
        <v>45842</v>
      </c>
      <c r="E457" s="74">
        <v>45855</v>
      </c>
      <c r="F457" s="74">
        <v>45857</v>
      </c>
      <c r="G457" s="73" t="s">
        <v>46</v>
      </c>
      <c r="H457" s="73">
        <v>27</v>
      </c>
      <c r="I457" s="73"/>
      <c r="J457" s="73">
        <v>3878</v>
      </c>
      <c r="K457" s="73" t="s">
        <v>131</v>
      </c>
      <c r="L457" s="73">
        <v>3335.08</v>
      </c>
      <c r="M457" s="73">
        <v>3878</v>
      </c>
      <c r="N457" s="73">
        <v>341.94</v>
      </c>
      <c r="O457" s="73">
        <v>294.0684</v>
      </c>
      <c r="P457" s="73">
        <v>341.94</v>
      </c>
      <c r="Q457" s="75">
        <v>8.817431665807117E-2</v>
      </c>
      <c r="R457" s="73">
        <v>7</v>
      </c>
      <c r="S457" s="73">
        <v>2025</v>
      </c>
      <c r="T457" s="73">
        <v>7</v>
      </c>
      <c r="U457" s="73">
        <v>2025</v>
      </c>
      <c r="V457" s="74">
        <v>45902</v>
      </c>
      <c r="W457" s="73" t="s">
        <v>153</v>
      </c>
      <c r="X457" s="73">
        <v>2025</v>
      </c>
      <c r="Y457" t="str">
        <f t="shared" si="42"/>
        <v>México</v>
      </c>
      <c r="Z457" t="str">
        <f t="shared" si="43"/>
        <v>IC</v>
      </c>
      <c r="AA457" s="1">
        <f t="shared" si="44"/>
        <v>0.5</v>
      </c>
      <c r="AB457">
        <f t="shared" si="46"/>
        <v>147.0342</v>
      </c>
      <c r="AC457">
        <f t="shared" si="47"/>
        <v>170.55967199999998</v>
      </c>
      <c r="AD457" s="18">
        <f t="shared" si="45"/>
        <v>45695</v>
      </c>
    </row>
    <row r="458" spans="1:30">
      <c r="A458" s="73" t="s">
        <v>176</v>
      </c>
      <c r="B458" s="73">
        <v>480</v>
      </c>
      <c r="C458" s="73">
        <v>1</v>
      </c>
      <c r="D458" s="74">
        <v>45842</v>
      </c>
      <c r="E458" s="74">
        <v>45863</v>
      </c>
      <c r="F458" s="74">
        <v>45865</v>
      </c>
      <c r="G458" s="73" t="s">
        <v>46</v>
      </c>
      <c r="H458" s="73">
        <v>27</v>
      </c>
      <c r="I458" s="73"/>
      <c r="J458" s="73">
        <v>4998</v>
      </c>
      <c r="K458" s="73" t="s">
        <v>131</v>
      </c>
      <c r="L458" s="73">
        <v>4298.28</v>
      </c>
      <c r="M458" s="73">
        <v>4998</v>
      </c>
      <c r="N458" s="73">
        <v>390.33</v>
      </c>
      <c r="O458" s="73">
        <v>335.68379999999996</v>
      </c>
      <c r="P458" s="73">
        <v>390.33</v>
      </c>
      <c r="Q458" s="75">
        <v>7.8097238895558224E-2</v>
      </c>
      <c r="R458" s="73">
        <v>7</v>
      </c>
      <c r="S458" s="73">
        <v>2025</v>
      </c>
      <c r="T458" s="73">
        <v>7</v>
      </c>
      <c r="U458" s="73">
        <v>2025</v>
      </c>
      <c r="V458" s="74">
        <v>45910</v>
      </c>
      <c r="W458" s="73" t="s">
        <v>153</v>
      </c>
      <c r="X458" s="73">
        <v>2025</v>
      </c>
      <c r="Y458" t="str">
        <f t="shared" si="42"/>
        <v>México</v>
      </c>
      <c r="Z458" t="str">
        <f t="shared" si="43"/>
        <v>IC</v>
      </c>
      <c r="AA458" s="1">
        <f t="shared" si="44"/>
        <v>0.5</v>
      </c>
      <c r="AB458">
        <f t="shared" si="46"/>
        <v>167.84189999999998</v>
      </c>
      <c r="AC458">
        <f t="shared" si="47"/>
        <v>194.69660399999995</v>
      </c>
      <c r="AD458" s="18">
        <f t="shared" si="45"/>
        <v>45695</v>
      </c>
    </row>
    <row r="459" spans="1:30">
      <c r="A459" s="73" t="s">
        <v>176</v>
      </c>
      <c r="B459" s="73">
        <v>481</v>
      </c>
      <c r="C459" s="73">
        <v>1</v>
      </c>
      <c r="D459" s="74">
        <v>45842</v>
      </c>
      <c r="E459" s="74">
        <v>45860</v>
      </c>
      <c r="F459" s="74">
        <v>45872</v>
      </c>
      <c r="G459" s="73" t="s">
        <v>35</v>
      </c>
      <c r="H459" s="73">
        <v>27</v>
      </c>
      <c r="I459" s="73"/>
      <c r="J459" s="73">
        <v>5122.76</v>
      </c>
      <c r="K459" s="73" t="s">
        <v>131</v>
      </c>
      <c r="L459" s="73">
        <v>4405.5735999999997</v>
      </c>
      <c r="M459" s="73">
        <v>5122.76</v>
      </c>
      <c r="N459" s="73">
        <v>158.63999999999999</v>
      </c>
      <c r="O459" s="73">
        <v>136.43039999999999</v>
      </c>
      <c r="P459" s="73">
        <v>158.63999999999999</v>
      </c>
      <c r="Q459" s="75">
        <v>3.0967681484199924E-2</v>
      </c>
      <c r="R459" s="73">
        <v>7</v>
      </c>
      <c r="S459" s="73">
        <v>2025</v>
      </c>
      <c r="T459" s="73">
        <v>7</v>
      </c>
      <c r="U459" s="73">
        <v>2025</v>
      </c>
      <c r="V459" s="74">
        <v>45917</v>
      </c>
      <c r="W459" s="73" t="s">
        <v>153</v>
      </c>
      <c r="X459" s="73">
        <v>2025</v>
      </c>
      <c r="Y459" t="str">
        <f t="shared" si="42"/>
        <v>México</v>
      </c>
      <c r="Z459" t="str">
        <f t="shared" si="43"/>
        <v>IC</v>
      </c>
      <c r="AA459" s="1">
        <f t="shared" si="44"/>
        <v>0.5</v>
      </c>
      <c r="AB459">
        <f t="shared" si="46"/>
        <v>68.215199999999996</v>
      </c>
      <c r="AC459">
        <f t="shared" si="47"/>
        <v>79.129631999999987</v>
      </c>
      <c r="AD459" s="18">
        <f t="shared" si="45"/>
        <v>45665</v>
      </c>
    </row>
    <row r="460" spans="1:30">
      <c r="A460" s="73" t="s">
        <v>176</v>
      </c>
      <c r="B460" s="73">
        <v>482</v>
      </c>
      <c r="C460" s="73">
        <v>0</v>
      </c>
      <c r="D460" s="74">
        <v>45842</v>
      </c>
      <c r="E460" s="74">
        <v>45843</v>
      </c>
      <c r="F460" s="74">
        <v>45885</v>
      </c>
      <c r="G460" s="73" t="s">
        <v>54</v>
      </c>
      <c r="H460" s="73">
        <v>27</v>
      </c>
      <c r="I460" s="73"/>
      <c r="J460" s="73">
        <v>13118.4</v>
      </c>
      <c r="K460" s="73" t="s">
        <v>151</v>
      </c>
      <c r="L460" s="73">
        <v>13118.4</v>
      </c>
      <c r="M460" s="73">
        <v>15217.343999999999</v>
      </c>
      <c r="N460" s="73">
        <v>1497.81</v>
      </c>
      <c r="O460" s="73">
        <v>1497.81</v>
      </c>
      <c r="P460" s="73">
        <v>1737.4595999999999</v>
      </c>
      <c r="Q460" s="75">
        <v>0.11417627149652397</v>
      </c>
      <c r="R460" s="73">
        <v>7</v>
      </c>
      <c r="S460" s="73">
        <v>2025</v>
      </c>
      <c r="T460" s="73">
        <v>7</v>
      </c>
      <c r="U460" s="73">
        <v>2025</v>
      </c>
      <c r="V460" s="74">
        <v>45930</v>
      </c>
      <c r="W460" s="73" t="s">
        <v>153</v>
      </c>
      <c r="X460" s="73">
        <v>2025</v>
      </c>
      <c r="Y460" t="str">
        <f t="shared" si="42"/>
        <v>México</v>
      </c>
      <c r="Z460" t="str">
        <f t="shared" si="43"/>
        <v>Retail</v>
      </c>
      <c r="AA460" s="1">
        <f t="shared" si="44"/>
        <v>0.05</v>
      </c>
      <c r="AB460">
        <f t="shared" si="46"/>
        <v>1422.9195</v>
      </c>
      <c r="AC460">
        <f t="shared" si="47"/>
        <v>1650.5866199999998</v>
      </c>
      <c r="AD460" s="18">
        <f t="shared" si="45"/>
        <v>45595</v>
      </c>
    </row>
    <row r="461" spans="1:30">
      <c r="A461" s="73" t="s">
        <v>176</v>
      </c>
      <c r="B461" s="73">
        <v>483</v>
      </c>
      <c r="C461" s="73">
        <v>1</v>
      </c>
      <c r="D461" s="74">
        <v>45842</v>
      </c>
      <c r="E461" s="74">
        <v>45845</v>
      </c>
      <c r="F461" s="74">
        <v>45849</v>
      </c>
      <c r="G461" s="73" t="s">
        <v>54</v>
      </c>
      <c r="H461" s="73">
        <v>27</v>
      </c>
      <c r="I461" s="73"/>
      <c r="J461" s="73">
        <v>11170</v>
      </c>
      <c r="K461" s="73" t="s">
        <v>163</v>
      </c>
      <c r="L461" s="73">
        <v>12845.499999999998</v>
      </c>
      <c r="M461" s="73">
        <v>14967.800000000001</v>
      </c>
      <c r="N461" s="73">
        <v>930.84</v>
      </c>
      <c r="O461" s="73">
        <v>1070.4659999999999</v>
      </c>
      <c r="P461" s="73">
        <v>1247.3256000000001</v>
      </c>
      <c r="Q461" s="75">
        <v>8.3333930170098477E-2</v>
      </c>
      <c r="R461" s="73">
        <v>7</v>
      </c>
      <c r="S461" s="73">
        <v>2025</v>
      </c>
      <c r="T461" s="73">
        <v>7</v>
      </c>
      <c r="U461" s="73">
        <v>2025</v>
      </c>
      <c r="V461" s="74">
        <v>45894</v>
      </c>
      <c r="W461" s="73" t="s">
        <v>160</v>
      </c>
      <c r="X461" s="73">
        <v>2025</v>
      </c>
      <c r="Y461" t="str">
        <f t="shared" si="42"/>
        <v>México</v>
      </c>
      <c r="Z461" t="str">
        <f t="shared" si="43"/>
        <v>Retail</v>
      </c>
      <c r="AA461" s="1">
        <f t="shared" si="44"/>
        <v>0.05</v>
      </c>
      <c r="AB461">
        <f t="shared" si="46"/>
        <v>1016.9426999999999</v>
      </c>
      <c r="AC461">
        <f t="shared" si="47"/>
        <v>1179.6535319999998</v>
      </c>
      <c r="AD461" s="18">
        <f t="shared" si="45"/>
        <v>45595</v>
      </c>
    </row>
    <row r="462" spans="1:30">
      <c r="A462" s="73" t="s">
        <v>176</v>
      </c>
      <c r="B462" s="73">
        <v>484</v>
      </c>
      <c r="C462" s="73">
        <v>1</v>
      </c>
      <c r="D462" s="74">
        <v>45842</v>
      </c>
      <c r="E462" s="74">
        <v>45825</v>
      </c>
      <c r="F462" s="74">
        <v>45835</v>
      </c>
      <c r="G462" s="73" t="s">
        <v>49</v>
      </c>
      <c r="H462" s="73">
        <v>27</v>
      </c>
      <c r="I462" s="73" t="s">
        <v>182</v>
      </c>
      <c r="J462" s="73">
        <v>6901.05</v>
      </c>
      <c r="K462" s="73" t="s">
        <v>131</v>
      </c>
      <c r="L462" s="73">
        <v>5934.9030000000002</v>
      </c>
      <c r="M462" s="73">
        <v>6901.05</v>
      </c>
      <c r="N462" s="73">
        <v>843.22</v>
      </c>
      <c r="O462" s="73">
        <v>725.16920000000005</v>
      </c>
      <c r="P462" s="73">
        <v>843.22</v>
      </c>
      <c r="Q462" s="75">
        <v>0.12218720339658458</v>
      </c>
      <c r="R462" s="73">
        <v>7</v>
      </c>
      <c r="S462" s="73">
        <v>2025</v>
      </c>
      <c r="T462" s="73">
        <v>6</v>
      </c>
      <c r="U462" s="73">
        <v>2025</v>
      </c>
      <c r="V462" s="74">
        <v>45880</v>
      </c>
      <c r="W462" s="73" t="s">
        <v>160</v>
      </c>
      <c r="X462" s="73">
        <v>2025</v>
      </c>
      <c r="Y462" t="str">
        <f t="shared" si="42"/>
        <v>México</v>
      </c>
      <c r="Z462" t="str">
        <f t="shared" si="43"/>
        <v>Retail</v>
      </c>
      <c r="AA462" s="1">
        <f t="shared" si="44"/>
        <v>0</v>
      </c>
      <c r="AB462">
        <f t="shared" si="46"/>
        <v>725.16920000000005</v>
      </c>
      <c r="AC462">
        <f t="shared" si="47"/>
        <v>841.19627200000002</v>
      </c>
      <c r="AD462" s="18">
        <f t="shared" si="45"/>
        <v>45552</v>
      </c>
    </row>
    <row r="463" spans="1:30">
      <c r="A463" s="73" t="s">
        <v>176</v>
      </c>
      <c r="B463" s="73">
        <v>485</v>
      </c>
      <c r="C463" s="73">
        <v>1</v>
      </c>
      <c r="D463" s="74">
        <v>45842</v>
      </c>
      <c r="E463" s="74">
        <v>45874</v>
      </c>
      <c r="F463" s="74">
        <v>45881</v>
      </c>
      <c r="G463" s="73" t="s">
        <v>49</v>
      </c>
      <c r="H463" s="73">
        <v>27</v>
      </c>
      <c r="I463" s="73" t="s">
        <v>182</v>
      </c>
      <c r="J463" s="73">
        <v>13303.2</v>
      </c>
      <c r="K463" s="73" t="s">
        <v>131</v>
      </c>
      <c r="L463" s="73">
        <v>11440.752</v>
      </c>
      <c r="M463" s="73">
        <v>13303.2</v>
      </c>
      <c r="N463" s="73">
        <v>1721.2</v>
      </c>
      <c r="O463" s="73">
        <v>1480.232</v>
      </c>
      <c r="P463" s="73">
        <v>1721.2</v>
      </c>
      <c r="Q463" s="75">
        <v>0.12938240423356787</v>
      </c>
      <c r="R463" s="73">
        <v>7</v>
      </c>
      <c r="S463" s="73">
        <v>2025</v>
      </c>
      <c r="T463" s="73">
        <v>8</v>
      </c>
      <c r="U463" s="73">
        <v>2025</v>
      </c>
      <c r="V463" s="74">
        <v>45926</v>
      </c>
      <c r="W463" s="73" t="s">
        <v>153</v>
      </c>
      <c r="X463" s="73">
        <v>2025</v>
      </c>
      <c r="Y463" t="str">
        <f t="shared" si="42"/>
        <v>México</v>
      </c>
      <c r="Z463" t="str">
        <f t="shared" si="43"/>
        <v>Retail</v>
      </c>
      <c r="AA463" s="1">
        <f t="shared" si="44"/>
        <v>0</v>
      </c>
      <c r="AB463">
        <f t="shared" si="46"/>
        <v>1480.232</v>
      </c>
      <c r="AC463">
        <f t="shared" si="47"/>
        <v>1717.0691199999999</v>
      </c>
      <c r="AD463" s="18">
        <f t="shared" si="45"/>
        <v>45552</v>
      </c>
    </row>
    <row r="464" spans="1:30">
      <c r="A464" s="73" t="s">
        <v>176</v>
      </c>
      <c r="B464" s="73">
        <v>486</v>
      </c>
      <c r="C464" s="73">
        <v>0</v>
      </c>
      <c r="D464" s="74">
        <v>45845</v>
      </c>
      <c r="E464" s="74">
        <v>45861</v>
      </c>
      <c r="F464" s="74">
        <v>45876</v>
      </c>
      <c r="G464" s="73" t="s">
        <v>43</v>
      </c>
      <c r="H464" s="73">
        <v>28</v>
      </c>
      <c r="I464" s="73"/>
      <c r="J464" s="73">
        <v>32878</v>
      </c>
      <c r="K464" s="73" t="s">
        <v>151</v>
      </c>
      <c r="L464" s="73">
        <v>32878</v>
      </c>
      <c r="M464" s="73">
        <v>38138.479999999996</v>
      </c>
      <c r="N464" s="73">
        <v>2830.39</v>
      </c>
      <c r="O464" s="73">
        <v>2830.39</v>
      </c>
      <c r="P464" s="73">
        <v>3283.2523999999999</v>
      </c>
      <c r="Q464" s="75">
        <v>8.6087657400085157E-2</v>
      </c>
      <c r="R464" s="73">
        <v>7</v>
      </c>
      <c r="S464" s="73">
        <v>2025</v>
      </c>
      <c r="T464" s="73">
        <v>7</v>
      </c>
      <c r="U464" s="73">
        <v>2025</v>
      </c>
      <c r="V464" s="74">
        <v>45921</v>
      </c>
      <c r="W464" s="73" t="s">
        <v>153</v>
      </c>
      <c r="X464" s="73">
        <v>2025</v>
      </c>
      <c r="Y464" t="str">
        <f t="shared" si="42"/>
        <v>Madrid</v>
      </c>
      <c r="Z464" t="str">
        <f t="shared" si="43"/>
        <v>IC</v>
      </c>
      <c r="AA464" s="1">
        <f t="shared" si="44"/>
        <v>0.5</v>
      </c>
      <c r="AB464">
        <f t="shared" si="46"/>
        <v>1415.1949999999999</v>
      </c>
      <c r="AC464">
        <f t="shared" si="47"/>
        <v>1641.6261999999999</v>
      </c>
      <c r="AD464" s="18">
        <f t="shared" si="45"/>
        <v>45624</v>
      </c>
    </row>
    <row r="465" spans="1:30">
      <c r="A465" s="73" t="s">
        <v>176</v>
      </c>
      <c r="B465" s="73">
        <v>487</v>
      </c>
      <c r="C465" s="73">
        <v>1</v>
      </c>
      <c r="D465" s="74">
        <v>45845</v>
      </c>
      <c r="E465" s="74">
        <v>45845</v>
      </c>
      <c r="F465" s="74">
        <v>45852</v>
      </c>
      <c r="G465" s="73" t="s">
        <v>45</v>
      </c>
      <c r="H465" s="73">
        <v>28</v>
      </c>
      <c r="I465" s="73"/>
      <c r="J465" s="73">
        <v>9628.11</v>
      </c>
      <c r="K465" s="73" t="s">
        <v>131</v>
      </c>
      <c r="L465" s="73">
        <v>8280.1746000000003</v>
      </c>
      <c r="M465" s="73">
        <v>9628.11</v>
      </c>
      <c r="N465" s="73">
        <v>637.58000000000004</v>
      </c>
      <c r="O465" s="73">
        <v>548.31880000000001</v>
      </c>
      <c r="P465" s="73">
        <v>637.58000000000004</v>
      </c>
      <c r="Q465" s="75">
        <v>6.6220680902066967E-2</v>
      </c>
      <c r="R465" s="73">
        <v>7</v>
      </c>
      <c r="S465" s="73">
        <v>2025</v>
      </c>
      <c r="T465" s="73">
        <v>7</v>
      </c>
      <c r="U465" s="73">
        <v>2025</v>
      </c>
      <c r="V465" s="74">
        <v>45897</v>
      </c>
      <c r="W465" s="73" t="s">
        <v>160</v>
      </c>
      <c r="X465" s="73">
        <v>2025</v>
      </c>
      <c r="Y465" t="str">
        <f t="shared" si="42"/>
        <v>México</v>
      </c>
      <c r="Z465" t="str">
        <f t="shared" si="43"/>
        <v>IC</v>
      </c>
      <c r="AA465" s="1">
        <f t="shared" si="44"/>
        <v>0.75</v>
      </c>
      <c r="AB465">
        <f t="shared" si="46"/>
        <v>137.0797</v>
      </c>
      <c r="AC465">
        <f t="shared" si="47"/>
        <v>159.012452</v>
      </c>
      <c r="AD465" s="18">
        <f t="shared" si="45"/>
        <v>45536</v>
      </c>
    </row>
    <row r="466" spans="1:30">
      <c r="A466" s="73" t="s">
        <v>176</v>
      </c>
      <c r="B466" s="73">
        <v>488</v>
      </c>
      <c r="C466" s="73">
        <v>0</v>
      </c>
      <c r="D466" s="74">
        <v>45846</v>
      </c>
      <c r="E466" s="74">
        <v>46012</v>
      </c>
      <c r="F466" s="74">
        <v>46018</v>
      </c>
      <c r="G466" s="73" t="s">
        <v>43</v>
      </c>
      <c r="H466" s="73">
        <v>28</v>
      </c>
      <c r="I466" s="73"/>
      <c r="J466" s="73">
        <v>73676</v>
      </c>
      <c r="K466" s="73" t="s">
        <v>151</v>
      </c>
      <c r="L466" s="73">
        <v>73676</v>
      </c>
      <c r="M466" s="73">
        <v>85464.159999999989</v>
      </c>
      <c r="N466" s="73">
        <v>12596.3</v>
      </c>
      <c r="O466" s="73">
        <v>12596.3</v>
      </c>
      <c r="P466" s="73">
        <v>14611.707999999999</v>
      </c>
      <c r="Q466" s="75">
        <v>0.17096883652749878</v>
      </c>
      <c r="R466" s="73">
        <v>7</v>
      </c>
      <c r="S466" s="73">
        <v>2025</v>
      </c>
      <c r="T466" s="73">
        <v>12</v>
      </c>
      <c r="U466" s="73">
        <v>2025</v>
      </c>
      <c r="V466" s="74">
        <v>46063</v>
      </c>
      <c r="W466" s="73" t="s">
        <v>164</v>
      </c>
      <c r="X466" s="73">
        <v>2026</v>
      </c>
      <c r="Y466" t="str">
        <f t="shared" si="42"/>
        <v>Madrid</v>
      </c>
      <c r="Z466" t="str">
        <f t="shared" si="43"/>
        <v>IC</v>
      </c>
      <c r="AA466" s="1">
        <f t="shared" si="44"/>
        <v>0.5</v>
      </c>
      <c r="AB466">
        <f t="shared" si="46"/>
        <v>6298.15</v>
      </c>
      <c r="AC466">
        <f t="shared" si="47"/>
        <v>7305.8539999999994</v>
      </c>
      <c r="AD466" s="18">
        <f t="shared" si="45"/>
        <v>45624</v>
      </c>
    </row>
    <row r="467" spans="1:30">
      <c r="A467" s="73" t="s">
        <v>176</v>
      </c>
      <c r="B467" s="73">
        <v>489</v>
      </c>
      <c r="C467" s="73">
        <v>1</v>
      </c>
      <c r="D467" s="74">
        <v>45846</v>
      </c>
      <c r="E467" s="74">
        <v>45901</v>
      </c>
      <c r="F467" s="74">
        <v>45925</v>
      </c>
      <c r="G467" s="73" t="s">
        <v>49</v>
      </c>
      <c r="H467" s="73">
        <v>28</v>
      </c>
      <c r="I467" s="73" t="s">
        <v>182</v>
      </c>
      <c r="J467" s="73">
        <v>75742.37</v>
      </c>
      <c r="K467" s="73" t="s">
        <v>131</v>
      </c>
      <c r="L467" s="73">
        <v>65138.438199999997</v>
      </c>
      <c r="M467" s="73">
        <v>75742.37</v>
      </c>
      <c r="N467" s="73">
        <v>7862.64</v>
      </c>
      <c r="O467" s="73">
        <v>6761.8703999999998</v>
      </c>
      <c r="P467" s="73">
        <v>7862.64</v>
      </c>
      <c r="Q467" s="75">
        <v>0.10380768386307426</v>
      </c>
      <c r="R467" s="73">
        <v>7</v>
      </c>
      <c r="S467" s="73">
        <v>2025</v>
      </c>
      <c r="T467" s="73">
        <v>9</v>
      </c>
      <c r="U467" s="73">
        <v>2025</v>
      </c>
      <c r="V467" s="74">
        <v>45970</v>
      </c>
      <c r="W467" s="73" t="s">
        <v>159</v>
      </c>
      <c r="X467" s="73">
        <v>2025</v>
      </c>
      <c r="Y467" t="str">
        <f t="shared" si="42"/>
        <v>México</v>
      </c>
      <c r="Z467" t="str">
        <f t="shared" si="43"/>
        <v>Retail</v>
      </c>
      <c r="AA467" s="1">
        <f t="shared" si="44"/>
        <v>0</v>
      </c>
      <c r="AB467">
        <f t="shared" si="46"/>
        <v>6761.8703999999998</v>
      </c>
      <c r="AC467">
        <f t="shared" si="47"/>
        <v>7843.7696639999995</v>
      </c>
      <c r="AD467" s="18">
        <f t="shared" si="45"/>
        <v>45552</v>
      </c>
    </row>
    <row r="468" spans="1:30">
      <c r="A468" s="73" t="s">
        <v>176</v>
      </c>
      <c r="B468" s="73">
        <v>490</v>
      </c>
      <c r="C468" s="73">
        <v>0</v>
      </c>
      <c r="D468" s="74">
        <v>45847</v>
      </c>
      <c r="E468" s="74">
        <v>45865</v>
      </c>
      <c r="F468" s="74">
        <v>45867</v>
      </c>
      <c r="G468" s="73" t="s">
        <v>46</v>
      </c>
      <c r="H468" s="73">
        <v>28</v>
      </c>
      <c r="I468" s="73"/>
      <c r="J468" s="73">
        <v>2648</v>
      </c>
      <c r="K468" s="73" t="s">
        <v>131</v>
      </c>
      <c r="L468" s="73">
        <v>2277.2799999999997</v>
      </c>
      <c r="M468" s="73">
        <v>2648</v>
      </c>
      <c r="N468" s="73">
        <v>264.8</v>
      </c>
      <c r="O468" s="73">
        <v>227.72800000000001</v>
      </c>
      <c r="P468" s="73">
        <v>264.8</v>
      </c>
      <c r="Q468" s="75">
        <v>0.10000000000000002</v>
      </c>
      <c r="R468" s="73">
        <v>7</v>
      </c>
      <c r="S468" s="73">
        <v>2025</v>
      </c>
      <c r="T468" s="73">
        <v>7</v>
      </c>
      <c r="U468" s="73">
        <v>2025</v>
      </c>
      <c r="V468" s="74">
        <v>45912</v>
      </c>
      <c r="W468" s="73" t="s">
        <v>153</v>
      </c>
      <c r="X468" s="73">
        <v>2025</v>
      </c>
      <c r="Y468" t="str">
        <f t="shared" si="42"/>
        <v>México</v>
      </c>
      <c r="Z468" t="str">
        <f t="shared" si="43"/>
        <v>IC</v>
      </c>
      <c r="AA468" s="1">
        <f t="shared" si="44"/>
        <v>0.5</v>
      </c>
      <c r="AB468">
        <f t="shared" si="46"/>
        <v>113.864</v>
      </c>
      <c r="AC468">
        <f t="shared" si="47"/>
        <v>132.08223999999998</v>
      </c>
      <c r="AD468" s="18">
        <f t="shared" si="45"/>
        <v>45695</v>
      </c>
    </row>
    <row r="469" spans="1:30">
      <c r="A469" s="73" t="s">
        <v>176</v>
      </c>
      <c r="B469" s="73">
        <v>491</v>
      </c>
      <c r="C469" s="73">
        <v>1</v>
      </c>
      <c r="D469" s="74">
        <v>45847</v>
      </c>
      <c r="E469" s="74">
        <v>45867</v>
      </c>
      <c r="F469" s="74">
        <v>45870</v>
      </c>
      <c r="G469" s="73" t="s">
        <v>46</v>
      </c>
      <c r="H469" s="73">
        <v>28</v>
      </c>
      <c r="I469" s="73"/>
      <c r="J469" s="73">
        <v>5691</v>
      </c>
      <c r="K469" s="73" t="s">
        <v>131</v>
      </c>
      <c r="L469" s="73">
        <v>4894.26</v>
      </c>
      <c r="M469" s="73">
        <v>5691</v>
      </c>
      <c r="N469" s="73">
        <v>464.61</v>
      </c>
      <c r="O469" s="73">
        <v>399.56459999999998</v>
      </c>
      <c r="P469" s="73">
        <v>464.61</v>
      </c>
      <c r="Q469" s="75">
        <v>8.163943068002108E-2</v>
      </c>
      <c r="R469" s="73">
        <v>7</v>
      </c>
      <c r="S469" s="73">
        <v>2025</v>
      </c>
      <c r="T469" s="73">
        <v>7</v>
      </c>
      <c r="U469" s="73">
        <v>2025</v>
      </c>
      <c r="V469" s="74">
        <v>45915</v>
      </c>
      <c r="W469" s="73" t="s">
        <v>153</v>
      </c>
      <c r="X469" s="73">
        <v>2025</v>
      </c>
      <c r="Y469" t="str">
        <f t="shared" si="42"/>
        <v>México</v>
      </c>
      <c r="Z469" t="str">
        <f t="shared" si="43"/>
        <v>IC</v>
      </c>
      <c r="AA469" s="1">
        <f t="shared" si="44"/>
        <v>0.5</v>
      </c>
      <c r="AB469">
        <f t="shared" si="46"/>
        <v>199.78229999999999</v>
      </c>
      <c r="AC469">
        <f t="shared" si="47"/>
        <v>231.74746799999997</v>
      </c>
      <c r="AD469" s="18">
        <f t="shared" si="45"/>
        <v>45695</v>
      </c>
    </row>
    <row r="470" spans="1:30">
      <c r="A470" s="73" t="s">
        <v>176</v>
      </c>
      <c r="B470" s="73">
        <v>492</v>
      </c>
      <c r="C470" s="73">
        <v>1</v>
      </c>
      <c r="D470" s="74">
        <v>45847</v>
      </c>
      <c r="E470" s="74">
        <v>45848</v>
      </c>
      <c r="F470" s="74">
        <v>45853</v>
      </c>
      <c r="G470" s="73" t="s">
        <v>54</v>
      </c>
      <c r="H470" s="73">
        <v>28</v>
      </c>
      <c r="I470" s="73" t="s">
        <v>149</v>
      </c>
      <c r="J470" s="73">
        <v>85053.78</v>
      </c>
      <c r="K470" s="73" t="s">
        <v>178</v>
      </c>
      <c r="L470" s="73">
        <v>4082.5814399999999</v>
      </c>
      <c r="M470" s="73">
        <v>4763.0116799999996</v>
      </c>
      <c r="N470" s="73">
        <v>746.78</v>
      </c>
      <c r="O470" s="73">
        <v>35.845439999999996</v>
      </c>
      <c r="P470" s="73">
        <v>41.819679999999998</v>
      </c>
      <c r="Q470" s="75">
        <v>8.7800918430668215E-3</v>
      </c>
      <c r="R470" s="73">
        <v>7</v>
      </c>
      <c r="S470" s="73">
        <v>2025</v>
      </c>
      <c r="T470" s="73">
        <v>7</v>
      </c>
      <c r="U470" s="73">
        <v>2025</v>
      </c>
      <c r="V470" s="74">
        <v>45898</v>
      </c>
      <c r="W470" s="73" t="s">
        <v>160</v>
      </c>
      <c r="X470" s="73">
        <v>2025</v>
      </c>
      <c r="Y470" t="str">
        <f t="shared" si="42"/>
        <v>México</v>
      </c>
      <c r="Z470" t="str">
        <f t="shared" si="43"/>
        <v>Retail</v>
      </c>
      <c r="AA470" s="1">
        <f t="shared" si="44"/>
        <v>0.05</v>
      </c>
      <c r="AB470">
        <f t="shared" si="46"/>
        <v>34.053167999999999</v>
      </c>
      <c r="AC470">
        <f t="shared" si="47"/>
        <v>39.501674879999996</v>
      </c>
      <c r="AD470" s="18">
        <f t="shared" si="45"/>
        <v>45595</v>
      </c>
    </row>
    <row r="471" spans="1:30">
      <c r="A471" s="73" t="s">
        <v>176</v>
      </c>
      <c r="B471" s="73">
        <v>493</v>
      </c>
      <c r="C471" s="73">
        <v>1</v>
      </c>
      <c r="D471" s="74">
        <v>45847</v>
      </c>
      <c r="E471" s="74">
        <v>45850</v>
      </c>
      <c r="F471" s="74">
        <v>45850</v>
      </c>
      <c r="G471" s="73" t="s">
        <v>49</v>
      </c>
      <c r="H471" s="73">
        <v>28</v>
      </c>
      <c r="I471" s="73"/>
      <c r="J471" s="73">
        <v>645.15</v>
      </c>
      <c r="K471" s="73" t="s">
        <v>131</v>
      </c>
      <c r="L471" s="73">
        <v>554.82899999999995</v>
      </c>
      <c r="M471" s="73">
        <v>645.15</v>
      </c>
      <c r="N471" s="73">
        <v>35</v>
      </c>
      <c r="O471" s="73">
        <v>30.099999999999998</v>
      </c>
      <c r="P471" s="73">
        <v>35</v>
      </c>
      <c r="Q471" s="75">
        <v>5.4250949391614352E-2</v>
      </c>
      <c r="R471" s="73">
        <v>7</v>
      </c>
      <c r="S471" s="73">
        <v>2025</v>
      </c>
      <c r="T471" s="73">
        <v>7</v>
      </c>
      <c r="U471" s="73">
        <v>2025</v>
      </c>
      <c r="V471" s="74">
        <v>45895</v>
      </c>
      <c r="W471" s="73" t="s">
        <v>160</v>
      </c>
      <c r="X471" s="73">
        <v>2025</v>
      </c>
      <c r="Y471" t="str">
        <f t="shared" si="42"/>
        <v>México</v>
      </c>
      <c r="Z471" t="str">
        <f t="shared" si="43"/>
        <v>Retail</v>
      </c>
      <c r="AA471" s="1">
        <f t="shared" si="44"/>
        <v>0</v>
      </c>
      <c r="AB471">
        <f t="shared" si="46"/>
        <v>30.099999999999998</v>
      </c>
      <c r="AC471">
        <f t="shared" si="47"/>
        <v>34.915999999999997</v>
      </c>
      <c r="AD471" s="18">
        <f t="shared" si="45"/>
        <v>45552</v>
      </c>
    </row>
    <row r="472" spans="1:30">
      <c r="A472" s="73" t="s">
        <v>176</v>
      </c>
      <c r="B472" s="73">
        <v>494</v>
      </c>
      <c r="C472" s="73">
        <v>0</v>
      </c>
      <c r="D472" s="74">
        <v>45847</v>
      </c>
      <c r="E472" s="74">
        <v>45935</v>
      </c>
      <c r="F472" s="74">
        <v>45942</v>
      </c>
      <c r="G472" s="73" t="s">
        <v>57</v>
      </c>
      <c r="H472" s="73">
        <v>28</v>
      </c>
      <c r="I472" s="73" t="s">
        <v>188</v>
      </c>
      <c r="J472" s="73">
        <v>27414.18</v>
      </c>
      <c r="K472" s="73" t="s">
        <v>131</v>
      </c>
      <c r="L472" s="73">
        <v>23576.194800000001</v>
      </c>
      <c r="M472" s="73">
        <v>27414.18</v>
      </c>
      <c r="N472" s="73">
        <v>4504.18</v>
      </c>
      <c r="O472" s="73">
        <v>3873.5948000000003</v>
      </c>
      <c r="P472" s="73">
        <v>4504.18</v>
      </c>
      <c r="Q472" s="75">
        <v>0.16430110256808703</v>
      </c>
      <c r="R472" s="73">
        <v>7</v>
      </c>
      <c r="S472" s="73">
        <v>2025</v>
      </c>
      <c r="T472" s="73">
        <v>10</v>
      </c>
      <c r="U472" s="73">
        <v>2025</v>
      </c>
      <c r="V472" s="74">
        <v>45987</v>
      </c>
      <c r="W472" s="73" t="s">
        <v>159</v>
      </c>
      <c r="X472" s="73">
        <v>2025</v>
      </c>
      <c r="Y472" t="str">
        <f t="shared" si="42"/>
        <v>México</v>
      </c>
      <c r="Z472" t="str">
        <f t="shared" si="43"/>
        <v>IC</v>
      </c>
      <c r="AA472" s="1">
        <f t="shared" si="44"/>
        <v>0.5</v>
      </c>
      <c r="AB472">
        <f t="shared" si="46"/>
        <v>1936.7974000000002</v>
      </c>
      <c r="AC472">
        <f t="shared" si="47"/>
        <v>2246.684984</v>
      </c>
      <c r="AD472" s="18">
        <f t="shared" si="45"/>
        <v>45639</v>
      </c>
    </row>
    <row r="473" spans="1:30">
      <c r="A473" s="73" t="s">
        <v>176</v>
      </c>
      <c r="B473" s="73">
        <v>495</v>
      </c>
      <c r="C473" s="73">
        <v>0</v>
      </c>
      <c r="D473" s="74">
        <v>45848</v>
      </c>
      <c r="E473" s="74">
        <v>46016</v>
      </c>
      <c r="F473" s="74">
        <v>46026</v>
      </c>
      <c r="G473" s="73" t="s">
        <v>54</v>
      </c>
      <c r="H473" s="73">
        <v>28</v>
      </c>
      <c r="I473" s="73"/>
      <c r="J473" s="73">
        <v>74886.64</v>
      </c>
      <c r="K473" s="73" t="s">
        <v>131</v>
      </c>
      <c r="L473" s="73">
        <v>64402.510399999999</v>
      </c>
      <c r="M473" s="73">
        <v>74886.64</v>
      </c>
      <c r="N473" s="73">
        <v>9800</v>
      </c>
      <c r="O473" s="73">
        <v>8428</v>
      </c>
      <c r="P473" s="73">
        <v>9800</v>
      </c>
      <c r="Q473" s="75">
        <v>0.13086446394176585</v>
      </c>
      <c r="R473" s="73">
        <v>7</v>
      </c>
      <c r="S473" s="73">
        <v>2025</v>
      </c>
      <c r="T473" s="73">
        <v>12</v>
      </c>
      <c r="U473" s="73">
        <v>2025</v>
      </c>
      <c r="V473" s="74">
        <v>46071</v>
      </c>
      <c r="W473" s="73" t="s">
        <v>164</v>
      </c>
      <c r="X473" s="73">
        <v>2026</v>
      </c>
      <c r="Y473" t="str">
        <f t="shared" si="42"/>
        <v>México</v>
      </c>
      <c r="Z473" t="str">
        <f t="shared" si="43"/>
        <v>Retail</v>
      </c>
      <c r="AA473" s="1">
        <f t="shared" si="44"/>
        <v>0.05</v>
      </c>
      <c r="AB473">
        <f t="shared" si="46"/>
        <v>8006.6</v>
      </c>
      <c r="AC473">
        <f t="shared" si="47"/>
        <v>9287.655999999999</v>
      </c>
      <c r="AD473" s="18">
        <f t="shared" si="45"/>
        <v>45595</v>
      </c>
    </row>
    <row r="474" spans="1:30">
      <c r="A474" s="73" t="s">
        <v>176</v>
      </c>
      <c r="B474" s="73">
        <v>496</v>
      </c>
      <c r="C474" s="73">
        <v>1</v>
      </c>
      <c r="D474" s="74">
        <v>45848</v>
      </c>
      <c r="E474" s="74">
        <v>45864</v>
      </c>
      <c r="F474" s="74">
        <v>45869</v>
      </c>
      <c r="G474" s="73" t="s">
        <v>49</v>
      </c>
      <c r="H474" s="73">
        <v>28</v>
      </c>
      <c r="I474" s="73" t="s">
        <v>177</v>
      </c>
      <c r="J474" s="73">
        <v>11461.99</v>
      </c>
      <c r="K474" s="73" t="s">
        <v>131</v>
      </c>
      <c r="L474" s="73">
        <v>9857.3114000000005</v>
      </c>
      <c r="M474" s="73">
        <v>11461.99</v>
      </c>
      <c r="N474" s="73">
        <v>852.27</v>
      </c>
      <c r="O474" s="73">
        <v>732.95219999999995</v>
      </c>
      <c r="P474" s="73">
        <v>852.27</v>
      </c>
      <c r="Q474" s="75">
        <v>7.4356198181991073E-2</v>
      </c>
      <c r="R474" s="73">
        <v>7</v>
      </c>
      <c r="S474" s="73">
        <v>2025</v>
      </c>
      <c r="T474" s="73">
        <v>7</v>
      </c>
      <c r="U474" s="73">
        <v>2025</v>
      </c>
      <c r="V474" s="74">
        <v>45914</v>
      </c>
      <c r="W474" s="73" t="s">
        <v>153</v>
      </c>
      <c r="X474" s="73">
        <v>2025</v>
      </c>
      <c r="Y474" t="str">
        <f t="shared" si="42"/>
        <v>México</v>
      </c>
      <c r="Z474" t="str">
        <f t="shared" si="43"/>
        <v>Retail</v>
      </c>
      <c r="AA474" s="1">
        <f t="shared" si="44"/>
        <v>0</v>
      </c>
      <c r="AB474">
        <f t="shared" si="46"/>
        <v>732.95219999999995</v>
      </c>
      <c r="AC474">
        <f t="shared" si="47"/>
        <v>850.2245519999999</v>
      </c>
      <c r="AD474" s="18">
        <f t="shared" si="45"/>
        <v>45552</v>
      </c>
    </row>
    <row r="475" spans="1:30">
      <c r="A475" s="73" t="s">
        <v>176</v>
      </c>
      <c r="B475" s="73">
        <v>497</v>
      </c>
      <c r="C475" s="73">
        <v>1</v>
      </c>
      <c r="D475" s="74">
        <v>45848</v>
      </c>
      <c r="E475" s="74">
        <v>45850</v>
      </c>
      <c r="F475" s="74">
        <v>45850</v>
      </c>
      <c r="G475" s="73" t="s">
        <v>35</v>
      </c>
      <c r="H475" s="73">
        <v>28</v>
      </c>
      <c r="I475" s="73"/>
      <c r="J475" s="73">
        <v>5102.3</v>
      </c>
      <c r="K475" s="73" t="s">
        <v>178</v>
      </c>
      <c r="L475" s="73">
        <v>244.91040000000001</v>
      </c>
      <c r="M475" s="73">
        <v>285.72880000000004</v>
      </c>
      <c r="N475" s="73">
        <v>664.3</v>
      </c>
      <c r="O475" s="73">
        <v>31.886399999999998</v>
      </c>
      <c r="P475" s="73">
        <v>37.200800000000001</v>
      </c>
      <c r="Q475" s="75">
        <v>0.13019618603374947</v>
      </c>
      <c r="R475" s="73">
        <v>7</v>
      </c>
      <c r="S475" s="73">
        <v>2025</v>
      </c>
      <c r="T475" s="73">
        <v>7</v>
      </c>
      <c r="U475" s="73">
        <v>2025</v>
      </c>
      <c r="V475" s="74">
        <v>45895</v>
      </c>
      <c r="W475" s="73" t="s">
        <v>160</v>
      </c>
      <c r="X475" s="73">
        <v>2025</v>
      </c>
      <c r="Y475" t="str">
        <f t="shared" si="42"/>
        <v>México</v>
      </c>
      <c r="Z475" t="str">
        <f t="shared" si="43"/>
        <v>IC</v>
      </c>
      <c r="AA475" s="1">
        <f t="shared" si="44"/>
        <v>0.5</v>
      </c>
      <c r="AB475">
        <f t="shared" si="46"/>
        <v>15.943199999999999</v>
      </c>
      <c r="AC475">
        <f t="shared" si="47"/>
        <v>18.494111999999998</v>
      </c>
      <c r="AD475" s="18">
        <f t="shared" si="45"/>
        <v>45665</v>
      </c>
    </row>
    <row r="476" spans="1:30">
      <c r="A476" s="73" t="s">
        <v>176</v>
      </c>
      <c r="B476" s="73">
        <v>498</v>
      </c>
      <c r="C476" s="73">
        <v>0</v>
      </c>
      <c r="D476" s="74">
        <v>45848</v>
      </c>
      <c r="E476" s="74">
        <v>45850</v>
      </c>
      <c r="F476" s="74">
        <v>45855</v>
      </c>
      <c r="G476" s="73" t="s">
        <v>45</v>
      </c>
      <c r="H476" s="73">
        <v>28</v>
      </c>
      <c r="I476" s="73"/>
      <c r="J476" s="73">
        <v>25884.35</v>
      </c>
      <c r="K476" s="73" t="s">
        <v>163</v>
      </c>
      <c r="L476" s="73">
        <v>29767.002499999995</v>
      </c>
      <c r="M476" s="73">
        <v>34685.029000000002</v>
      </c>
      <c r="N476" s="73">
        <v>2038.35</v>
      </c>
      <c r="O476" s="73">
        <v>2344.1024999999995</v>
      </c>
      <c r="P476" s="73">
        <v>2731.3890000000001</v>
      </c>
      <c r="Q476" s="75">
        <v>7.8748355666647993E-2</v>
      </c>
      <c r="R476" s="73">
        <v>7</v>
      </c>
      <c r="S476" s="73">
        <v>2025</v>
      </c>
      <c r="T476" s="73">
        <v>7</v>
      </c>
      <c r="U476" s="73">
        <v>2025</v>
      </c>
      <c r="V476" s="74">
        <v>45900</v>
      </c>
      <c r="W476" s="73" t="s">
        <v>160</v>
      </c>
      <c r="X476" s="73">
        <v>2025</v>
      </c>
      <c r="Y476" t="str">
        <f t="shared" si="42"/>
        <v>México</v>
      </c>
      <c r="Z476" t="str">
        <f t="shared" si="43"/>
        <v>IC</v>
      </c>
      <c r="AA476" s="1">
        <f t="shared" si="44"/>
        <v>0.75</v>
      </c>
      <c r="AB476">
        <f t="shared" si="46"/>
        <v>586.02562499999976</v>
      </c>
      <c r="AC476">
        <f t="shared" si="47"/>
        <v>679.78972499999963</v>
      </c>
      <c r="AD476" s="18">
        <f t="shared" si="45"/>
        <v>45536</v>
      </c>
    </row>
    <row r="477" spans="1:30">
      <c r="A477" s="73" t="s">
        <v>176</v>
      </c>
      <c r="B477" s="73">
        <v>499</v>
      </c>
      <c r="C477" s="73">
        <v>1</v>
      </c>
      <c r="D477" s="74">
        <v>45848</v>
      </c>
      <c r="E477" s="74">
        <v>45753</v>
      </c>
      <c r="F477" s="74">
        <v>45867</v>
      </c>
      <c r="G477" s="73" t="s">
        <v>45</v>
      </c>
      <c r="H477" s="73">
        <v>28</v>
      </c>
      <c r="I477" s="73"/>
      <c r="J477" s="73">
        <v>19682.599999999999</v>
      </c>
      <c r="K477" s="73" t="s">
        <v>131</v>
      </c>
      <c r="L477" s="73">
        <v>16927.036</v>
      </c>
      <c r="M477" s="73">
        <v>19682.599999999999</v>
      </c>
      <c r="N477" s="73">
        <v>971.32</v>
      </c>
      <c r="O477" s="73">
        <v>835.33519999999999</v>
      </c>
      <c r="P477" s="73">
        <v>971.32</v>
      </c>
      <c r="Q477" s="75">
        <v>4.9349171349313603E-2</v>
      </c>
      <c r="R477" s="73">
        <v>7</v>
      </c>
      <c r="S477" s="73">
        <v>2025</v>
      </c>
      <c r="T477" s="73">
        <v>4</v>
      </c>
      <c r="U477" s="73">
        <v>2025</v>
      </c>
      <c r="V477" s="74">
        <v>45912</v>
      </c>
      <c r="W477" s="73" t="s">
        <v>153</v>
      </c>
      <c r="X477" s="73">
        <v>2025</v>
      </c>
      <c r="Y477" t="str">
        <f t="shared" si="42"/>
        <v>México</v>
      </c>
      <c r="Z477" t="str">
        <f t="shared" si="43"/>
        <v>IC</v>
      </c>
      <c r="AA477" s="1">
        <f t="shared" si="44"/>
        <v>0.75</v>
      </c>
      <c r="AB477">
        <f t="shared" si="46"/>
        <v>208.8338</v>
      </c>
      <c r="AC477">
        <f t="shared" si="47"/>
        <v>242.24720799999997</v>
      </c>
      <c r="AD477" s="18">
        <f t="shared" si="45"/>
        <v>45536</v>
      </c>
    </row>
    <row r="478" spans="1:30">
      <c r="A478" s="73" t="s">
        <v>176</v>
      </c>
      <c r="B478" s="73">
        <v>500</v>
      </c>
      <c r="C478" s="73">
        <v>0</v>
      </c>
      <c r="D478" s="74">
        <v>45849</v>
      </c>
      <c r="E478" s="74">
        <v>45937</v>
      </c>
      <c r="F478" s="74">
        <v>45946</v>
      </c>
      <c r="G478" s="73" t="s">
        <v>44</v>
      </c>
      <c r="H478" s="73">
        <v>28</v>
      </c>
      <c r="I478" s="73"/>
      <c r="J478" s="73">
        <v>11054.87</v>
      </c>
      <c r="K478" s="73" t="s">
        <v>151</v>
      </c>
      <c r="L478" s="73">
        <v>11054.87</v>
      </c>
      <c r="M478" s="73">
        <v>12823.6492</v>
      </c>
      <c r="N478" s="73">
        <v>938.08</v>
      </c>
      <c r="O478" s="73">
        <v>938.08</v>
      </c>
      <c r="P478" s="73">
        <v>1088.1728000000001</v>
      </c>
      <c r="Q478" s="75">
        <v>8.4856719255857374E-2</v>
      </c>
      <c r="R478" s="73">
        <v>7</v>
      </c>
      <c r="S478" s="73">
        <v>2025</v>
      </c>
      <c r="T478" s="73">
        <v>10</v>
      </c>
      <c r="U478" s="73">
        <v>2025</v>
      </c>
      <c r="V478" s="74">
        <v>45991</v>
      </c>
      <c r="W478" s="73" t="s">
        <v>159</v>
      </c>
      <c r="X478" s="73">
        <v>2025</v>
      </c>
      <c r="Y478" t="str">
        <f t="shared" si="42"/>
        <v>México</v>
      </c>
      <c r="Z478" t="str">
        <f t="shared" si="43"/>
        <v>IC</v>
      </c>
      <c r="AA478" s="1">
        <f t="shared" si="44"/>
        <v>0.5</v>
      </c>
      <c r="AB478">
        <f t="shared" si="46"/>
        <v>469.04</v>
      </c>
      <c r="AC478">
        <f t="shared" si="47"/>
        <v>544.08640000000003</v>
      </c>
      <c r="AD478" s="18">
        <f t="shared" si="45"/>
        <v>45677</v>
      </c>
    </row>
    <row r="479" spans="1:30">
      <c r="A479" s="73" t="s">
        <v>176</v>
      </c>
      <c r="B479" s="73">
        <v>501</v>
      </c>
      <c r="C479" s="73">
        <v>0</v>
      </c>
      <c r="D479" s="74">
        <v>45849</v>
      </c>
      <c r="E479" s="74">
        <v>46111</v>
      </c>
      <c r="F479" s="74">
        <v>46116</v>
      </c>
      <c r="G479" s="73" t="s">
        <v>46</v>
      </c>
      <c r="H479" s="73">
        <v>28</v>
      </c>
      <c r="I479" s="73"/>
      <c r="J479" s="73">
        <v>11490</v>
      </c>
      <c r="K479" s="73" t="s">
        <v>131</v>
      </c>
      <c r="L479" s="73">
        <v>9881.4</v>
      </c>
      <c r="M479" s="73">
        <v>11490</v>
      </c>
      <c r="N479" s="73">
        <v>1149</v>
      </c>
      <c r="O479" s="73">
        <v>988.14</v>
      </c>
      <c r="P479" s="73">
        <v>1149</v>
      </c>
      <c r="Q479" s="75">
        <v>0.1</v>
      </c>
      <c r="R479" s="73">
        <v>7</v>
      </c>
      <c r="S479" s="73">
        <v>2025</v>
      </c>
      <c r="T479" s="73">
        <v>3</v>
      </c>
      <c r="U479" s="73">
        <v>2026</v>
      </c>
      <c r="V479" s="74">
        <v>46161</v>
      </c>
      <c r="W479" s="73" t="s">
        <v>172</v>
      </c>
      <c r="X479" s="73">
        <v>2026</v>
      </c>
      <c r="Y479" t="str">
        <f t="shared" si="42"/>
        <v>México</v>
      </c>
      <c r="Z479" t="str">
        <f t="shared" si="43"/>
        <v>IC</v>
      </c>
      <c r="AA479" s="1">
        <f t="shared" si="44"/>
        <v>0.5</v>
      </c>
      <c r="AB479">
        <f t="shared" si="46"/>
        <v>494.07</v>
      </c>
      <c r="AC479">
        <f t="shared" si="47"/>
        <v>573.12119999999993</v>
      </c>
      <c r="AD479" s="18">
        <f t="shared" si="45"/>
        <v>45695</v>
      </c>
    </row>
    <row r="480" spans="1:30">
      <c r="A480" s="73" t="s">
        <v>176</v>
      </c>
      <c r="B480" s="73">
        <v>502</v>
      </c>
      <c r="C480" s="73">
        <v>1</v>
      </c>
      <c r="D480" s="74">
        <v>45851</v>
      </c>
      <c r="E480" s="74">
        <v>45956</v>
      </c>
      <c r="F480" s="74">
        <v>45966</v>
      </c>
      <c r="G480" s="73" t="s">
        <v>45</v>
      </c>
      <c r="H480" s="73">
        <v>29</v>
      </c>
      <c r="I480" s="73"/>
      <c r="J480" s="73">
        <v>16384.55</v>
      </c>
      <c r="K480" s="73" t="s">
        <v>131</v>
      </c>
      <c r="L480" s="73">
        <v>14090.713</v>
      </c>
      <c r="M480" s="73">
        <v>16384.55</v>
      </c>
      <c r="N480" s="73">
        <v>2038.08</v>
      </c>
      <c r="O480" s="73">
        <v>1752.7487999999998</v>
      </c>
      <c r="P480" s="73">
        <v>2038.08</v>
      </c>
      <c r="Q480" s="75">
        <v>0.12439035554836721</v>
      </c>
      <c r="R480" s="73">
        <v>7</v>
      </c>
      <c r="S480" s="73">
        <v>2025</v>
      </c>
      <c r="T480" s="73">
        <v>10</v>
      </c>
      <c r="U480" s="73">
        <v>2025</v>
      </c>
      <c r="V480" s="74">
        <v>46011</v>
      </c>
      <c r="W480" s="73" t="s">
        <v>132</v>
      </c>
      <c r="X480" s="73">
        <v>2025</v>
      </c>
      <c r="Y480" t="str">
        <f t="shared" si="42"/>
        <v>México</v>
      </c>
      <c r="Z480" t="str">
        <f t="shared" si="43"/>
        <v>IC</v>
      </c>
      <c r="AA480" s="1">
        <f t="shared" si="44"/>
        <v>0.75</v>
      </c>
      <c r="AB480">
        <f t="shared" si="46"/>
        <v>438.18719999999985</v>
      </c>
      <c r="AC480">
        <f t="shared" si="47"/>
        <v>508.29715199999981</v>
      </c>
      <c r="AD480" s="18">
        <f t="shared" si="45"/>
        <v>45536</v>
      </c>
    </row>
    <row r="481" spans="1:30">
      <c r="A481" s="73" t="s">
        <v>176</v>
      </c>
      <c r="B481" s="73">
        <v>503</v>
      </c>
      <c r="C481" s="73">
        <v>1</v>
      </c>
      <c r="D481" s="74">
        <v>45852</v>
      </c>
      <c r="E481" s="74">
        <v>45756</v>
      </c>
      <c r="F481" s="74">
        <v>45862</v>
      </c>
      <c r="G481" s="73" t="s">
        <v>45</v>
      </c>
      <c r="H481" s="73">
        <v>29</v>
      </c>
      <c r="I481" s="73"/>
      <c r="J481" s="73">
        <v>73991</v>
      </c>
      <c r="K481" s="73" t="s">
        <v>131</v>
      </c>
      <c r="L481" s="73">
        <v>63632.26</v>
      </c>
      <c r="M481" s="73">
        <v>73991</v>
      </c>
      <c r="N481" s="73">
        <v>2634.65</v>
      </c>
      <c r="O481" s="73">
        <v>2265.799</v>
      </c>
      <c r="P481" s="73">
        <v>2634.65</v>
      </c>
      <c r="Q481" s="75">
        <v>3.5607709045694748E-2</v>
      </c>
      <c r="R481" s="73">
        <v>7</v>
      </c>
      <c r="S481" s="73">
        <v>2025</v>
      </c>
      <c r="T481" s="73">
        <v>4</v>
      </c>
      <c r="U481" s="73">
        <v>2025</v>
      </c>
      <c r="V481" s="74">
        <v>45907</v>
      </c>
      <c r="W481" s="73" t="s">
        <v>153</v>
      </c>
      <c r="X481" s="73">
        <v>2025</v>
      </c>
      <c r="Y481" t="str">
        <f t="shared" si="42"/>
        <v>México</v>
      </c>
      <c r="Z481" t="str">
        <f t="shared" si="43"/>
        <v>IC</v>
      </c>
      <c r="AA481" s="1">
        <f t="shared" si="44"/>
        <v>0.75</v>
      </c>
      <c r="AB481">
        <f t="shared" si="46"/>
        <v>566.44974999999999</v>
      </c>
      <c r="AC481">
        <f t="shared" si="47"/>
        <v>657.08170999999993</v>
      </c>
      <c r="AD481" s="18">
        <f t="shared" si="45"/>
        <v>45536</v>
      </c>
    </row>
    <row r="482" spans="1:30">
      <c r="A482" s="73" t="s">
        <v>176</v>
      </c>
      <c r="B482" s="73">
        <v>504</v>
      </c>
      <c r="C482" s="73">
        <v>0</v>
      </c>
      <c r="D482" s="74">
        <v>45852</v>
      </c>
      <c r="E482" s="74">
        <v>46026</v>
      </c>
      <c r="F482" s="74">
        <v>46034</v>
      </c>
      <c r="G482" s="73" t="s">
        <v>57</v>
      </c>
      <c r="H482" s="73">
        <v>29</v>
      </c>
      <c r="I482" s="73"/>
      <c r="J482" s="73">
        <v>22527.7</v>
      </c>
      <c r="K482" s="73" t="s">
        <v>131</v>
      </c>
      <c r="L482" s="73">
        <v>19373.822</v>
      </c>
      <c r="M482" s="73">
        <v>22527.7</v>
      </c>
      <c r="N482" s="73">
        <v>4642.7</v>
      </c>
      <c r="O482" s="73">
        <v>3992.7219999999998</v>
      </c>
      <c r="P482" s="73">
        <v>4642.7</v>
      </c>
      <c r="Q482" s="75">
        <v>0.20608850437461435</v>
      </c>
      <c r="R482" s="73">
        <v>7</v>
      </c>
      <c r="S482" s="73">
        <v>2025</v>
      </c>
      <c r="T482" s="73">
        <v>1</v>
      </c>
      <c r="U482" s="73">
        <v>2026</v>
      </c>
      <c r="V482" s="74">
        <v>46079</v>
      </c>
      <c r="W482" s="73" t="s">
        <v>164</v>
      </c>
      <c r="X482" s="73">
        <v>2026</v>
      </c>
      <c r="Y482" t="str">
        <f t="shared" si="42"/>
        <v>México</v>
      </c>
      <c r="Z482" t="str">
        <f t="shared" si="43"/>
        <v>IC</v>
      </c>
      <c r="AA482" s="1">
        <f t="shared" si="44"/>
        <v>0.5</v>
      </c>
      <c r="AB482">
        <f t="shared" si="46"/>
        <v>1996.3609999999999</v>
      </c>
      <c r="AC482">
        <f t="shared" si="47"/>
        <v>2315.7787599999997</v>
      </c>
      <c r="AD482" s="18">
        <f t="shared" si="45"/>
        <v>45639</v>
      </c>
    </row>
    <row r="483" spans="1:30">
      <c r="A483" s="73" t="s">
        <v>176</v>
      </c>
      <c r="B483" s="73">
        <v>505</v>
      </c>
      <c r="C483" s="73">
        <v>1</v>
      </c>
      <c r="D483" s="74">
        <v>45852</v>
      </c>
      <c r="E483" s="74">
        <v>45852</v>
      </c>
      <c r="F483" s="74">
        <v>45866</v>
      </c>
      <c r="G483" s="73" t="s">
        <v>54</v>
      </c>
      <c r="H483" s="73">
        <v>29</v>
      </c>
      <c r="I483" s="73"/>
      <c r="J483" s="73">
        <v>8631.9599999999991</v>
      </c>
      <c r="K483" s="73" t="s">
        <v>151</v>
      </c>
      <c r="L483" s="73">
        <v>8631.9599999999991</v>
      </c>
      <c r="M483" s="73">
        <v>10013.073599999998</v>
      </c>
      <c r="N483" s="73">
        <v>1263.75</v>
      </c>
      <c r="O483" s="73">
        <v>1263.75</v>
      </c>
      <c r="P483" s="73">
        <v>1465.9499999999998</v>
      </c>
      <c r="Q483" s="75">
        <v>0.14640359779239015</v>
      </c>
      <c r="R483" s="73">
        <v>7</v>
      </c>
      <c r="S483" s="73">
        <v>2025</v>
      </c>
      <c r="T483" s="73">
        <v>7</v>
      </c>
      <c r="U483" s="73">
        <v>2025</v>
      </c>
      <c r="V483" s="74">
        <v>45911</v>
      </c>
      <c r="W483" s="73" t="s">
        <v>153</v>
      </c>
      <c r="X483" s="73">
        <v>2025</v>
      </c>
      <c r="Y483" t="str">
        <f t="shared" si="42"/>
        <v>México</v>
      </c>
      <c r="Z483" t="str">
        <f t="shared" si="43"/>
        <v>Retail</v>
      </c>
      <c r="AA483" s="1">
        <f t="shared" si="44"/>
        <v>0.05</v>
      </c>
      <c r="AB483">
        <f t="shared" si="46"/>
        <v>1200.5625</v>
      </c>
      <c r="AC483">
        <f t="shared" si="47"/>
        <v>1392.6524999999999</v>
      </c>
      <c r="AD483" s="18">
        <f t="shared" si="45"/>
        <v>45595</v>
      </c>
    </row>
    <row r="484" spans="1:30">
      <c r="A484" s="73" t="s">
        <v>176</v>
      </c>
      <c r="B484" s="73">
        <v>506</v>
      </c>
      <c r="C484" s="73">
        <v>1</v>
      </c>
      <c r="D484" s="74">
        <v>45852</v>
      </c>
      <c r="E484" s="74">
        <v>45841</v>
      </c>
      <c r="F484" s="74">
        <v>45896</v>
      </c>
      <c r="G484" s="73" t="s">
        <v>29</v>
      </c>
      <c r="H484" s="73">
        <v>29</v>
      </c>
      <c r="I484" s="73" t="s">
        <v>149</v>
      </c>
      <c r="J484" s="73">
        <v>25058.9</v>
      </c>
      <c r="K484" s="73" t="s">
        <v>131</v>
      </c>
      <c r="L484" s="73">
        <v>21550.654000000002</v>
      </c>
      <c r="M484" s="73">
        <v>25058.9</v>
      </c>
      <c r="N484" s="73">
        <v>2583.17</v>
      </c>
      <c r="O484" s="73">
        <v>2221.5262000000002</v>
      </c>
      <c r="P484" s="73">
        <v>2583.17</v>
      </c>
      <c r="Q484" s="75">
        <v>0.10308393425090487</v>
      </c>
      <c r="R484" s="73">
        <v>7</v>
      </c>
      <c r="S484" s="73">
        <v>2025</v>
      </c>
      <c r="T484" s="73">
        <v>7</v>
      </c>
      <c r="U484" s="73">
        <v>2025</v>
      </c>
      <c r="V484" s="74">
        <v>45941</v>
      </c>
      <c r="W484" s="73" t="s">
        <v>161</v>
      </c>
      <c r="X484" s="73">
        <v>2025</v>
      </c>
      <c r="Y484" t="str">
        <f t="shared" si="42"/>
        <v>Madrid</v>
      </c>
      <c r="Z484" t="str">
        <f t="shared" si="43"/>
        <v>Retail</v>
      </c>
      <c r="AA484" s="1">
        <f t="shared" si="44"/>
        <v>7.0000000000000007E-2</v>
      </c>
      <c r="AB484">
        <f t="shared" si="46"/>
        <v>2066.0193660000004</v>
      </c>
      <c r="AC484">
        <f t="shared" si="47"/>
        <v>2396.5824645600005</v>
      </c>
      <c r="AD484" s="18">
        <f t="shared" si="45"/>
        <v>45733</v>
      </c>
    </row>
    <row r="485" spans="1:30">
      <c r="A485" s="73" t="s">
        <v>176</v>
      </c>
      <c r="B485" s="73">
        <v>507</v>
      </c>
      <c r="C485" s="73">
        <v>1</v>
      </c>
      <c r="D485" s="74">
        <v>45853</v>
      </c>
      <c r="E485" s="74">
        <v>45821</v>
      </c>
      <c r="F485" s="74">
        <v>45855</v>
      </c>
      <c r="G485" s="73" t="s">
        <v>49</v>
      </c>
      <c r="H485" s="73">
        <v>29</v>
      </c>
      <c r="I485" s="73" t="s">
        <v>182</v>
      </c>
      <c r="J485" s="73">
        <v>10798.04</v>
      </c>
      <c r="K485" s="73" t="s">
        <v>131</v>
      </c>
      <c r="L485" s="73">
        <v>9286.3144000000011</v>
      </c>
      <c r="M485" s="73">
        <v>10798.04</v>
      </c>
      <c r="N485" s="73">
        <v>850.21</v>
      </c>
      <c r="O485" s="73">
        <v>731.18060000000003</v>
      </c>
      <c r="P485" s="73">
        <v>850.21</v>
      </c>
      <c r="Q485" s="75">
        <v>7.8737437534960042E-2</v>
      </c>
      <c r="R485" s="73">
        <v>7</v>
      </c>
      <c r="S485" s="73">
        <v>2025</v>
      </c>
      <c r="T485" s="73">
        <v>6</v>
      </c>
      <c r="U485" s="73">
        <v>2025</v>
      </c>
      <c r="V485" s="74">
        <v>45900</v>
      </c>
      <c r="W485" s="73" t="s">
        <v>160</v>
      </c>
      <c r="X485" s="73">
        <v>2025</v>
      </c>
      <c r="Y485" t="str">
        <f t="shared" si="42"/>
        <v>México</v>
      </c>
      <c r="Z485" t="str">
        <f t="shared" si="43"/>
        <v>Retail</v>
      </c>
      <c r="AA485" s="1">
        <f t="shared" si="44"/>
        <v>0</v>
      </c>
      <c r="AB485">
        <f t="shared" si="46"/>
        <v>731.18060000000003</v>
      </c>
      <c r="AC485">
        <f t="shared" si="47"/>
        <v>848.16949599999998</v>
      </c>
      <c r="AD485" s="18">
        <f t="shared" si="45"/>
        <v>45552</v>
      </c>
    </row>
    <row r="486" spans="1:30">
      <c r="A486" s="73" t="s">
        <v>176</v>
      </c>
      <c r="B486" s="73">
        <v>508</v>
      </c>
      <c r="C486" s="73">
        <v>1</v>
      </c>
      <c r="D486" s="74">
        <v>45853</v>
      </c>
      <c r="E486" s="74">
        <v>45759</v>
      </c>
      <c r="F486" s="74">
        <v>45762</v>
      </c>
      <c r="G486" s="73" t="s">
        <v>57</v>
      </c>
      <c r="H486" s="73">
        <v>29</v>
      </c>
      <c r="I486" s="73"/>
      <c r="J486" s="73">
        <v>7119</v>
      </c>
      <c r="K486" s="73" t="s">
        <v>163</v>
      </c>
      <c r="L486" s="73">
        <v>8186.8499999999995</v>
      </c>
      <c r="M486" s="73">
        <v>9539.4600000000009</v>
      </c>
      <c r="N486" s="73">
        <v>528.02</v>
      </c>
      <c r="O486" s="73">
        <v>607.22299999999996</v>
      </c>
      <c r="P486" s="73">
        <v>707.54679999999996</v>
      </c>
      <c r="Q486" s="75">
        <v>7.4170529568759663E-2</v>
      </c>
      <c r="R486" s="73">
        <v>7</v>
      </c>
      <c r="S486" s="73">
        <v>2025</v>
      </c>
      <c r="T486" s="73">
        <v>4</v>
      </c>
      <c r="U486" s="73">
        <v>2025</v>
      </c>
      <c r="V486" s="74">
        <v>45807</v>
      </c>
      <c r="W486" s="73" t="s">
        <v>172</v>
      </c>
      <c r="X486" s="73">
        <v>2025</v>
      </c>
      <c r="Y486" t="str">
        <f t="shared" si="42"/>
        <v>México</v>
      </c>
      <c r="Z486" t="str">
        <f t="shared" si="43"/>
        <v>IC</v>
      </c>
      <c r="AA486" s="1">
        <f t="shared" si="44"/>
        <v>0.5</v>
      </c>
      <c r="AB486">
        <f t="shared" si="46"/>
        <v>303.61149999999998</v>
      </c>
      <c r="AC486">
        <f t="shared" si="47"/>
        <v>352.18933999999996</v>
      </c>
      <c r="AD486" s="18">
        <f t="shared" si="45"/>
        <v>45639</v>
      </c>
    </row>
    <row r="487" spans="1:30">
      <c r="A487" s="73" t="s">
        <v>176</v>
      </c>
      <c r="B487" s="73">
        <v>509</v>
      </c>
      <c r="C487" s="73">
        <v>1</v>
      </c>
      <c r="D487" s="74">
        <v>45853</v>
      </c>
      <c r="E487" s="74">
        <v>45883</v>
      </c>
      <c r="F487" s="74">
        <v>45886</v>
      </c>
      <c r="G487" s="73" t="s">
        <v>49</v>
      </c>
      <c r="H487" s="73">
        <v>29</v>
      </c>
      <c r="I487" s="73" t="s">
        <v>177</v>
      </c>
      <c r="J487" s="73">
        <v>5915.36</v>
      </c>
      <c r="K487" s="73" t="s">
        <v>131</v>
      </c>
      <c r="L487" s="73">
        <v>5087.2095999999992</v>
      </c>
      <c r="M487" s="73">
        <v>5915.36</v>
      </c>
      <c r="N487" s="73">
        <v>347.32</v>
      </c>
      <c r="O487" s="73">
        <v>298.6952</v>
      </c>
      <c r="P487" s="73">
        <v>347.32</v>
      </c>
      <c r="Q487" s="75">
        <v>5.871493873576588E-2</v>
      </c>
      <c r="R487" s="73">
        <v>7</v>
      </c>
      <c r="S487" s="73">
        <v>2025</v>
      </c>
      <c r="T487" s="73">
        <v>8</v>
      </c>
      <c r="U487" s="73">
        <v>2025</v>
      </c>
      <c r="V487" s="74">
        <v>45931</v>
      </c>
      <c r="W487" s="73" t="s">
        <v>161</v>
      </c>
      <c r="X487" s="73">
        <v>2025</v>
      </c>
      <c r="Y487" t="str">
        <f t="shared" si="42"/>
        <v>México</v>
      </c>
      <c r="Z487" t="str">
        <f t="shared" si="43"/>
        <v>Retail</v>
      </c>
      <c r="AA487" s="1">
        <f t="shared" si="44"/>
        <v>0</v>
      </c>
      <c r="AB487">
        <f t="shared" si="46"/>
        <v>298.6952</v>
      </c>
      <c r="AC487">
        <f t="shared" si="47"/>
        <v>346.48643199999998</v>
      </c>
      <c r="AD487" s="18">
        <f t="shared" si="45"/>
        <v>45552</v>
      </c>
    </row>
    <row r="488" spans="1:30">
      <c r="A488" s="73" t="s">
        <v>176</v>
      </c>
      <c r="B488" s="73">
        <v>510</v>
      </c>
      <c r="C488" s="73">
        <v>1</v>
      </c>
      <c r="D488" s="74">
        <v>45853</v>
      </c>
      <c r="E488" s="74">
        <v>45846</v>
      </c>
      <c r="F488" s="74">
        <v>45860</v>
      </c>
      <c r="G488" s="73" t="s">
        <v>36</v>
      </c>
      <c r="H488" s="73">
        <v>29</v>
      </c>
      <c r="I488" s="73"/>
      <c r="J488" s="73">
        <v>19967.13</v>
      </c>
      <c r="K488" s="73" t="s">
        <v>131</v>
      </c>
      <c r="L488" s="73">
        <v>17171.731800000001</v>
      </c>
      <c r="M488" s="73">
        <v>19967.13</v>
      </c>
      <c r="N488" s="73">
        <v>1743.85</v>
      </c>
      <c r="O488" s="73">
        <v>1499.7109999999998</v>
      </c>
      <c r="P488" s="73">
        <v>1743.85</v>
      </c>
      <c r="Q488" s="75">
        <v>8.7336036776442069E-2</v>
      </c>
      <c r="R488" s="73">
        <v>7</v>
      </c>
      <c r="S488" s="73">
        <v>2025</v>
      </c>
      <c r="T488" s="73">
        <v>7</v>
      </c>
      <c r="U488" s="73">
        <v>2025</v>
      </c>
      <c r="V488" s="74">
        <v>45905</v>
      </c>
      <c r="W488" s="73" t="s">
        <v>153</v>
      </c>
      <c r="X488" s="73">
        <v>2025</v>
      </c>
      <c r="Y488" t="str">
        <f t="shared" si="42"/>
        <v>México</v>
      </c>
      <c r="Z488" t="str">
        <f t="shared" si="43"/>
        <v>IC</v>
      </c>
      <c r="AA488" s="1">
        <f t="shared" si="44"/>
        <v>0.5</v>
      </c>
      <c r="AB488">
        <f t="shared" si="46"/>
        <v>749.85549999999989</v>
      </c>
      <c r="AC488">
        <f t="shared" si="47"/>
        <v>869.83237999999983</v>
      </c>
      <c r="AD488" s="18">
        <f t="shared" si="45"/>
        <v>45639</v>
      </c>
    </row>
    <row r="489" spans="1:30">
      <c r="A489" s="73" t="s">
        <v>176</v>
      </c>
      <c r="B489" s="73">
        <v>511</v>
      </c>
      <c r="C489" s="73">
        <v>1</v>
      </c>
      <c r="D489" s="74">
        <v>45853</v>
      </c>
      <c r="E489" s="74">
        <v>45892</v>
      </c>
      <c r="F489" s="74">
        <v>45898</v>
      </c>
      <c r="G489" s="73" t="s">
        <v>54</v>
      </c>
      <c r="H489" s="73">
        <v>29</v>
      </c>
      <c r="I489" s="73"/>
      <c r="J489" s="73">
        <v>25252.01</v>
      </c>
      <c r="K489" s="73" t="s">
        <v>187</v>
      </c>
      <c r="L489" s="73">
        <v>27019.650699999998</v>
      </c>
      <c r="M489" s="73">
        <v>31565.012499999997</v>
      </c>
      <c r="N489" s="73">
        <v>2439.34</v>
      </c>
      <c r="O489" s="73">
        <v>2610.0938000000001</v>
      </c>
      <c r="P489" s="73">
        <v>3049.1750000000002</v>
      </c>
      <c r="Q489" s="75">
        <v>9.659983502303382E-2</v>
      </c>
      <c r="R489" s="73">
        <v>7</v>
      </c>
      <c r="S489" s="73">
        <v>2025</v>
      </c>
      <c r="T489" s="73">
        <v>8</v>
      </c>
      <c r="U489" s="73">
        <v>2025</v>
      </c>
      <c r="V489" s="74">
        <v>45943</v>
      </c>
      <c r="W489" s="73" t="s">
        <v>161</v>
      </c>
      <c r="X489" s="73">
        <v>2025</v>
      </c>
      <c r="Y489" t="str">
        <f t="shared" si="42"/>
        <v>México</v>
      </c>
      <c r="Z489" t="str">
        <f t="shared" si="43"/>
        <v>Retail</v>
      </c>
      <c r="AA489" s="1">
        <f t="shared" si="44"/>
        <v>0.05</v>
      </c>
      <c r="AB489">
        <f t="shared" si="46"/>
        <v>2479.5891099999999</v>
      </c>
      <c r="AC489">
        <f t="shared" si="47"/>
        <v>2876.3233675999995</v>
      </c>
      <c r="AD489" s="18">
        <f t="shared" si="45"/>
        <v>45595</v>
      </c>
    </row>
    <row r="490" spans="1:30">
      <c r="A490" s="73" t="s">
        <v>176</v>
      </c>
      <c r="B490" s="73">
        <v>512</v>
      </c>
      <c r="C490" s="73">
        <v>1</v>
      </c>
      <c r="D490" s="74">
        <v>45853</v>
      </c>
      <c r="E490" s="74">
        <v>45881</v>
      </c>
      <c r="F490" s="74">
        <v>45890</v>
      </c>
      <c r="G490" s="73" t="s">
        <v>39</v>
      </c>
      <c r="H490" s="73">
        <v>29</v>
      </c>
      <c r="I490" s="73"/>
      <c r="J490" s="73">
        <v>16537</v>
      </c>
      <c r="K490" s="73" t="s">
        <v>131</v>
      </c>
      <c r="L490" s="73">
        <v>14221.82</v>
      </c>
      <c r="M490" s="73">
        <v>16537</v>
      </c>
      <c r="N490" s="73">
        <v>2157</v>
      </c>
      <c r="O490" s="73">
        <v>1855.02</v>
      </c>
      <c r="P490" s="73">
        <v>2157</v>
      </c>
      <c r="Q490" s="75">
        <v>0.13043478260869565</v>
      </c>
      <c r="R490" s="73">
        <v>7</v>
      </c>
      <c r="S490" s="73">
        <v>2025</v>
      </c>
      <c r="T490" s="73">
        <v>8</v>
      </c>
      <c r="U490" s="73">
        <v>2025</v>
      </c>
      <c r="V490" s="74">
        <v>45935</v>
      </c>
      <c r="W490" s="73" t="s">
        <v>161</v>
      </c>
      <c r="X490" s="73">
        <v>2025</v>
      </c>
      <c r="Y490" t="str">
        <f t="shared" si="42"/>
        <v>México</v>
      </c>
      <c r="Z490" t="str">
        <f t="shared" si="43"/>
        <v>IC</v>
      </c>
      <c r="AA490" s="1">
        <f t="shared" si="44"/>
        <v>0.5</v>
      </c>
      <c r="AB490">
        <f t="shared" si="46"/>
        <v>927.51</v>
      </c>
      <c r="AC490">
        <f t="shared" si="47"/>
        <v>1075.9115999999999</v>
      </c>
      <c r="AD490" s="18">
        <f t="shared" si="45"/>
        <v>45677</v>
      </c>
    </row>
    <row r="491" spans="1:30">
      <c r="A491" s="73" t="s">
        <v>176</v>
      </c>
      <c r="B491" s="73">
        <v>513</v>
      </c>
      <c r="C491" s="73">
        <v>1</v>
      </c>
      <c r="D491" s="74">
        <v>45853</v>
      </c>
      <c r="E491" s="74">
        <v>45867</v>
      </c>
      <c r="F491" s="74">
        <v>45908</v>
      </c>
      <c r="G491" s="73" t="s">
        <v>38</v>
      </c>
      <c r="H491" s="73">
        <v>29</v>
      </c>
      <c r="I491" s="73" t="s">
        <v>166</v>
      </c>
      <c r="J491" s="73">
        <v>71421.67</v>
      </c>
      <c r="K491" s="73" t="s">
        <v>131</v>
      </c>
      <c r="L491" s="73">
        <v>61422.636200000001</v>
      </c>
      <c r="M491" s="73">
        <v>71421.67</v>
      </c>
      <c r="N491" s="73">
        <v>5493.19</v>
      </c>
      <c r="O491" s="73">
        <v>4724.1433999999999</v>
      </c>
      <c r="P491" s="73">
        <v>5493.19</v>
      </c>
      <c r="Q491" s="75">
        <v>7.6912091246256212E-2</v>
      </c>
      <c r="R491" s="73">
        <v>7</v>
      </c>
      <c r="S491" s="73">
        <v>2025</v>
      </c>
      <c r="T491" s="73">
        <v>7</v>
      </c>
      <c r="U491" s="73">
        <v>2025</v>
      </c>
      <c r="V491" s="74">
        <v>45953</v>
      </c>
      <c r="W491" s="73" t="s">
        <v>161</v>
      </c>
      <c r="X491" s="73">
        <v>2025</v>
      </c>
      <c r="Y491" t="str">
        <f t="shared" si="42"/>
        <v>México</v>
      </c>
      <c r="Z491" t="str">
        <f t="shared" si="43"/>
        <v>IC</v>
      </c>
      <c r="AA491" s="1">
        <f t="shared" si="44"/>
        <v>0.6</v>
      </c>
      <c r="AB491">
        <f t="shared" si="46"/>
        <v>1889.6573600000002</v>
      </c>
      <c r="AC491">
        <f t="shared" si="47"/>
        <v>2192.0025375999999</v>
      </c>
      <c r="AD491" s="18">
        <f t="shared" si="45"/>
        <v>45740</v>
      </c>
    </row>
    <row r="492" spans="1:30">
      <c r="A492" s="73" t="s">
        <v>176</v>
      </c>
      <c r="B492" s="73">
        <v>514</v>
      </c>
      <c r="C492" s="73">
        <v>1</v>
      </c>
      <c r="D492" s="74">
        <v>45854</v>
      </c>
      <c r="E492" s="74">
        <v>45818</v>
      </c>
      <c r="F492" s="74">
        <v>45849</v>
      </c>
      <c r="G492" s="73" t="s">
        <v>57</v>
      </c>
      <c r="H492" s="73">
        <v>29</v>
      </c>
      <c r="I492" s="73"/>
      <c r="J492" s="73">
        <v>60840</v>
      </c>
      <c r="K492" s="73" t="s">
        <v>178</v>
      </c>
      <c r="L492" s="73">
        <v>2920.32</v>
      </c>
      <c r="M492" s="73">
        <v>3407.04</v>
      </c>
      <c r="N492" s="73">
        <v>6385.84</v>
      </c>
      <c r="O492" s="73">
        <v>306.52032000000003</v>
      </c>
      <c r="P492" s="73">
        <v>357.60704000000004</v>
      </c>
      <c r="Q492" s="75">
        <v>0.1049612097304405</v>
      </c>
      <c r="R492" s="73">
        <v>7</v>
      </c>
      <c r="S492" s="73">
        <v>2025</v>
      </c>
      <c r="T492" s="73">
        <v>6</v>
      </c>
      <c r="U492" s="73">
        <v>2025</v>
      </c>
      <c r="V492" s="74">
        <v>45894</v>
      </c>
      <c r="W492" s="73" t="s">
        <v>160</v>
      </c>
      <c r="X492" s="73">
        <v>2025</v>
      </c>
      <c r="Y492" t="str">
        <f t="shared" si="42"/>
        <v>México</v>
      </c>
      <c r="Z492" t="str">
        <f t="shared" si="43"/>
        <v>IC</v>
      </c>
      <c r="AA492" s="1">
        <f t="shared" si="44"/>
        <v>0.5</v>
      </c>
      <c r="AB492">
        <f t="shared" si="46"/>
        <v>153.26016000000001</v>
      </c>
      <c r="AC492">
        <f t="shared" si="47"/>
        <v>177.78178560000001</v>
      </c>
      <c r="AD492" s="18">
        <f t="shared" si="45"/>
        <v>45639</v>
      </c>
    </row>
    <row r="493" spans="1:30">
      <c r="A493" s="73" t="s">
        <v>176</v>
      </c>
      <c r="B493" s="73">
        <v>515</v>
      </c>
      <c r="C493" s="73">
        <v>0</v>
      </c>
      <c r="D493" s="74">
        <v>45854</v>
      </c>
      <c r="E493" s="74">
        <v>45653</v>
      </c>
      <c r="F493" s="74">
        <v>45659</v>
      </c>
      <c r="G493" s="73" t="s">
        <v>58</v>
      </c>
      <c r="H493" s="73">
        <v>29</v>
      </c>
      <c r="I493" s="73"/>
      <c r="J493" s="73">
        <v>11020.8</v>
      </c>
      <c r="K493" s="73" t="s">
        <v>151</v>
      </c>
      <c r="L493" s="73">
        <v>11020.8</v>
      </c>
      <c r="M493" s="73">
        <v>12784.127999999999</v>
      </c>
      <c r="N493" s="73">
        <v>881.66</v>
      </c>
      <c r="O493" s="73">
        <v>881.66</v>
      </c>
      <c r="P493" s="73">
        <v>1022.7255999999999</v>
      </c>
      <c r="Q493" s="75">
        <v>7.9999637049941924E-2</v>
      </c>
      <c r="R493" s="73">
        <v>7</v>
      </c>
      <c r="S493" s="73">
        <v>2025</v>
      </c>
      <c r="T493" s="73">
        <v>12</v>
      </c>
      <c r="U493" s="73">
        <v>2024</v>
      </c>
      <c r="V493" s="74">
        <v>45704</v>
      </c>
      <c r="W493" s="73" t="s">
        <v>164</v>
      </c>
      <c r="X493" s="73">
        <v>2025</v>
      </c>
      <c r="Y493" t="str">
        <f t="shared" si="42"/>
        <v>México</v>
      </c>
      <c r="Z493" t="str">
        <f t="shared" si="43"/>
        <v>IC</v>
      </c>
      <c r="AA493" s="1">
        <f t="shared" si="44"/>
        <v>0.5</v>
      </c>
      <c r="AB493">
        <f t="shared" si="46"/>
        <v>440.83</v>
      </c>
      <c r="AC493">
        <f t="shared" si="47"/>
        <v>511.36279999999994</v>
      </c>
      <c r="AD493" s="18">
        <f t="shared" si="45"/>
        <v>45762</v>
      </c>
    </row>
    <row r="494" spans="1:30">
      <c r="A494" s="73" t="s">
        <v>176</v>
      </c>
      <c r="B494" s="73">
        <v>516</v>
      </c>
      <c r="C494" s="73">
        <v>0</v>
      </c>
      <c r="D494" s="74">
        <v>45854</v>
      </c>
      <c r="E494" s="74">
        <v>45653</v>
      </c>
      <c r="F494" s="74">
        <v>45659</v>
      </c>
      <c r="G494" s="73" t="s">
        <v>58</v>
      </c>
      <c r="H494" s="73">
        <v>29</v>
      </c>
      <c r="I494" s="73"/>
      <c r="J494" s="73">
        <v>7872</v>
      </c>
      <c r="K494" s="73" t="s">
        <v>151</v>
      </c>
      <c r="L494" s="73">
        <v>7872</v>
      </c>
      <c r="M494" s="73">
        <v>9131.5199999999986</v>
      </c>
      <c r="N494" s="73">
        <v>629.76</v>
      </c>
      <c r="O494" s="73">
        <v>629.76</v>
      </c>
      <c r="P494" s="73">
        <v>730.52159999999992</v>
      </c>
      <c r="Q494" s="75">
        <v>0.08</v>
      </c>
      <c r="R494" s="73">
        <v>7</v>
      </c>
      <c r="S494" s="73">
        <v>2025</v>
      </c>
      <c r="T494" s="73">
        <v>12</v>
      </c>
      <c r="U494" s="73">
        <v>2024</v>
      </c>
      <c r="V494" s="74">
        <v>45704</v>
      </c>
      <c r="W494" s="73" t="s">
        <v>164</v>
      </c>
      <c r="X494" s="73">
        <v>2025</v>
      </c>
      <c r="Y494" t="str">
        <f t="shared" si="42"/>
        <v>México</v>
      </c>
      <c r="Z494" t="str">
        <f t="shared" si="43"/>
        <v>IC</v>
      </c>
      <c r="AA494" s="1">
        <f t="shared" si="44"/>
        <v>0.5</v>
      </c>
      <c r="AB494">
        <f t="shared" si="46"/>
        <v>314.88</v>
      </c>
      <c r="AC494">
        <f t="shared" si="47"/>
        <v>365.26079999999996</v>
      </c>
      <c r="AD494" s="18">
        <f t="shared" si="45"/>
        <v>45762</v>
      </c>
    </row>
    <row r="495" spans="1:30">
      <c r="A495" s="73" t="s">
        <v>176</v>
      </c>
      <c r="B495" s="73">
        <v>518</v>
      </c>
      <c r="C495" s="73">
        <v>1</v>
      </c>
      <c r="D495" s="74">
        <v>45855</v>
      </c>
      <c r="E495" s="74">
        <v>45855</v>
      </c>
      <c r="F495" s="74">
        <v>45857</v>
      </c>
      <c r="G495" s="73" t="s">
        <v>44</v>
      </c>
      <c r="H495" s="73">
        <v>29</v>
      </c>
      <c r="I495" s="73"/>
      <c r="J495" s="73">
        <v>1497.6</v>
      </c>
      <c r="K495" s="73" t="s">
        <v>131</v>
      </c>
      <c r="L495" s="73">
        <v>1287.9359999999999</v>
      </c>
      <c r="M495" s="73">
        <v>1497.6</v>
      </c>
      <c r="N495" s="73">
        <v>117</v>
      </c>
      <c r="O495" s="73">
        <v>100.62</v>
      </c>
      <c r="P495" s="73">
        <v>117</v>
      </c>
      <c r="Q495" s="75">
        <v>7.8125000000000014E-2</v>
      </c>
      <c r="R495" s="73">
        <v>7</v>
      </c>
      <c r="S495" s="73">
        <v>2025</v>
      </c>
      <c r="T495" s="73">
        <v>7</v>
      </c>
      <c r="U495" s="73">
        <v>2025</v>
      </c>
      <c r="V495" s="74">
        <v>45902</v>
      </c>
      <c r="W495" s="73" t="s">
        <v>153</v>
      </c>
      <c r="X495" s="73">
        <v>2025</v>
      </c>
      <c r="Y495" t="str">
        <f t="shared" si="42"/>
        <v>México</v>
      </c>
      <c r="Z495" t="str">
        <f t="shared" si="43"/>
        <v>IC</v>
      </c>
      <c r="AA495" s="1">
        <f t="shared" si="44"/>
        <v>0.5</v>
      </c>
      <c r="AB495">
        <f t="shared" si="46"/>
        <v>50.31</v>
      </c>
      <c r="AC495">
        <f t="shared" si="47"/>
        <v>58.3596</v>
      </c>
      <c r="AD495" s="18">
        <f t="shared" si="45"/>
        <v>45677</v>
      </c>
    </row>
    <row r="496" spans="1:30">
      <c r="A496" s="73" t="s">
        <v>176</v>
      </c>
      <c r="B496" s="73">
        <v>519</v>
      </c>
      <c r="C496" s="73">
        <v>1</v>
      </c>
      <c r="D496" s="74">
        <v>45856</v>
      </c>
      <c r="E496" s="74">
        <v>45821</v>
      </c>
      <c r="F496" s="74">
        <v>45903</v>
      </c>
      <c r="G496" s="73" t="s">
        <v>45</v>
      </c>
      <c r="H496" s="73">
        <v>29</v>
      </c>
      <c r="I496" s="73"/>
      <c r="J496" s="73">
        <v>1648.65</v>
      </c>
      <c r="K496" s="73" t="s">
        <v>131</v>
      </c>
      <c r="L496" s="73">
        <v>1417.8390000000002</v>
      </c>
      <c r="M496" s="73">
        <v>1648.65</v>
      </c>
      <c r="N496" s="73">
        <v>0</v>
      </c>
      <c r="O496" s="73">
        <v>0</v>
      </c>
      <c r="P496" s="73">
        <v>0</v>
      </c>
      <c r="Q496" s="75">
        <v>0</v>
      </c>
      <c r="R496" s="73">
        <v>7</v>
      </c>
      <c r="S496" s="73">
        <v>2025</v>
      </c>
      <c r="T496" s="73">
        <v>6</v>
      </c>
      <c r="U496" s="73">
        <v>2025</v>
      </c>
      <c r="V496" s="74">
        <v>45948</v>
      </c>
      <c r="W496" s="73" t="s">
        <v>161</v>
      </c>
      <c r="X496" s="73">
        <v>2025</v>
      </c>
      <c r="Y496" t="str">
        <f t="shared" si="42"/>
        <v>México</v>
      </c>
      <c r="Z496" t="str">
        <f t="shared" si="43"/>
        <v>IC</v>
      </c>
      <c r="AA496" s="1">
        <f t="shared" si="44"/>
        <v>0.75</v>
      </c>
      <c r="AB496">
        <f t="shared" si="46"/>
        <v>0</v>
      </c>
      <c r="AC496">
        <f t="shared" si="47"/>
        <v>0</v>
      </c>
      <c r="AD496" s="18">
        <f t="shared" si="45"/>
        <v>45536</v>
      </c>
    </row>
    <row r="497" spans="1:30">
      <c r="A497" s="73" t="s">
        <v>176</v>
      </c>
      <c r="B497" s="73">
        <v>520</v>
      </c>
      <c r="C497" s="73">
        <v>1</v>
      </c>
      <c r="D497" s="74">
        <v>45859</v>
      </c>
      <c r="E497" s="74">
        <v>45960</v>
      </c>
      <c r="F497" s="74">
        <v>45980</v>
      </c>
      <c r="G497" s="73" t="s">
        <v>26</v>
      </c>
      <c r="H497" s="73">
        <v>30</v>
      </c>
      <c r="I497" s="73" t="s">
        <v>158</v>
      </c>
      <c r="J497" s="73">
        <v>86125</v>
      </c>
      <c r="K497" s="73" t="s">
        <v>151</v>
      </c>
      <c r="L497" s="73">
        <v>86125</v>
      </c>
      <c r="M497" s="73">
        <v>99905</v>
      </c>
      <c r="N497" s="73">
        <v>11445.58</v>
      </c>
      <c r="O497" s="73">
        <v>11445.58</v>
      </c>
      <c r="P497" s="73">
        <v>13276.872799999999</v>
      </c>
      <c r="Q497" s="75">
        <v>0.13289497822931784</v>
      </c>
      <c r="R497" s="73">
        <v>7</v>
      </c>
      <c r="S497" s="73">
        <v>2025</v>
      </c>
      <c r="T497" s="73">
        <v>10</v>
      </c>
      <c r="U497" s="73">
        <v>2025</v>
      </c>
      <c r="V497" s="74">
        <v>46025</v>
      </c>
      <c r="W497" s="73" t="s">
        <v>157</v>
      </c>
      <c r="X497" s="73">
        <v>2026</v>
      </c>
      <c r="Y497" t="str">
        <f t="shared" si="42"/>
        <v>Madrid</v>
      </c>
      <c r="Z497" t="str">
        <f t="shared" si="43"/>
        <v>Retail</v>
      </c>
      <c r="AA497" s="1">
        <f t="shared" si="44"/>
        <v>7.0000000000000007E-2</v>
      </c>
      <c r="AB497">
        <f t="shared" si="46"/>
        <v>10644.3894</v>
      </c>
      <c r="AC497">
        <f t="shared" si="47"/>
        <v>12347.491704</v>
      </c>
      <c r="AD497" s="18">
        <f t="shared" si="45"/>
        <v>45733</v>
      </c>
    </row>
    <row r="498" spans="1:30">
      <c r="A498" s="73" t="s">
        <v>176</v>
      </c>
      <c r="B498" s="73">
        <v>521</v>
      </c>
      <c r="C498" s="73">
        <v>1</v>
      </c>
      <c r="D498" s="74">
        <v>45860</v>
      </c>
      <c r="E498" s="74">
        <v>45845</v>
      </c>
      <c r="F498" s="74">
        <v>45856</v>
      </c>
      <c r="G498" s="73" t="s">
        <v>45</v>
      </c>
      <c r="H498" s="73">
        <v>30</v>
      </c>
      <c r="I498" s="73"/>
      <c r="J498" s="73">
        <v>194772</v>
      </c>
      <c r="K498" s="73" t="s">
        <v>178</v>
      </c>
      <c r="L498" s="73">
        <v>9349.0560000000005</v>
      </c>
      <c r="M498" s="73">
        <v>10907.232</v>
      </c>
      <c r="N498" s="73">
        <v>0</v>
      </c>
      <c r="O498" s="73">
        <v>0</v>
      </c>
      <c r="P498" s="73">
        <v>0</v>
      </c>
      <c r="Q498" s="75">
        <v>0</v>
      </c>
      <c r="R498" s="73">
        <v>7</v>
      </c>
      <c r="S498" s="73">
        <v>2025</v>
      </c>
      <c r="T498" s="73">
        <v>7</v>
      </c>
      <c r="U498" s="73">
        <v>2025</v>
      </c>
      <c r="V498" s="74">
        <v>45901</v>
      </c>
      <c r="W498" s="73" t="s">
        <v>153</v>
      </c>
      <c r="X498" s="73">
        <v>2025</v>
      </c>
      <c r="Y498" t="str">
        <f t="shared" si="42"/>
        <v>México</v>
      </c>
      <c r="Z498" t="str">
        <f t="shared" si="43"/>
        <v>IC</v>
      </c>
      <c r="AA498" s="1">
        <f t="shared" si="44"/>
        <v>0.75</v>
      </c>
      <c r="AB498">
        <f t="shared" si="46"/>
        <v>0</v>
      </c>
      <c r="AC498">
        <f t="shared" si="47"/>
        <v>0</v>
      </c>
      <c r="AD498" s="18">
        <f t="shared" si="45"/>
        <v>45536</v>
      </c>
    </row>
    <row r="499" spans="1:30">
      <c r="A499" s="73" t="s">
        <v>176</v>
      </c>
      <c r="B499" s="73">
        <v>522</v>
      </c>
      <c r="C499" s="73">
        <v>1</v>
      </c>
      <c r="D499" s="74">
        <v>45860</v>
      </c>
      <c r="E499" s="74">
        <v>45860</v>
      </c>
      <c r="F499" s="74">
        <v>45865</v>
      </c>
      <c r="G499" s="73" t="s">
        <v>39</v>
      </c>
      <c r="H499" s="73">
        <v>30</v>
      </c>
      <c r="I499" s="73"/>
      <c r="J499" s="73">
        <v>23340</v>
      </c>
      <c r="K499" s="73" t="s">
        <v>151</v>
      </c>
      <c r="L499" s="73">
        <v>23340</v>
      </c>
      <c r="M499" s="73">
        <v>27074.399999999998</v>
      </c>
      <c r="N499" s="73">
        <v>2145</v>
      </c>
      <c r="O499" s="73">
        <v>2145</v>
      </c>
      <c r="P499" s="73">
        <v>2488.1999999999998</v>
      </c>
      <c r="Q499" s="75">
        <v>9.1902313624678669E-2</v>
      </c>
      <c r="R499" s="73">
        <v>7</v>
      </c>
      <c r="S499" s="73">
        <v>2025</v>
      </c>
      <c r="T499" s="73">
        <v>7</v>
      </c>
      <c r="U499" s="73">
        <v>2025</v>
      </c>
      <c r="V499" s="74">
        <v>45910</v>
      </c>
      <c r="W499" s="73" t="s">
        <v>153</v>
      </c>
      <c r="X499" s="73">
        <v>2025</v>
      </c>
      <c r="Y499" t="str">
        <f t="shared" si="42"/>
        <v>México</v>
      </c>
      <c r="Z499" t="str">
        <f t="shared" si="43"/>
        <v>IC</v>
      </c>
      <c r="AA499" s="1">
        <f t="shared" si="44"/>
        <v>0.5</v>
      </c>
      <c r="AB499">
        <f t="shared" si="46"/>
        <v>1072.5</v>
      </c>
      <c r="AC499">
        <f t="shared" si="47"/>
        <v>1244.0999999999999</v>
      </c>
      <c r="AD499" s="18">
        <f t="shared" si="45"/>
        <v>45677</v>
      </c>
    </row>
    <row r="500" spans="1:30">
      <c r="A500" s="73" t="s">
        <v>176</v>
      </c>
      <c r="B500" s="73">
        <v>523</v>
      </c>
      <c r="C500" s="73">
        <v>1</v>
      </c>
      <c r="D500" s="74">
        <v>45860</v>
      </c>
      <c r="E500" s="74">
        <v>45842</v>
      </c>
      <c r="F500" s="74">
        <v>45844</v>
      </c>
      <c r="G500" s="73" t="s">
        <v>39</v>
      </c>
      <c r="H500" s="73">
        <v>30</v>
      </c>
      <c r="I500" s="73"/>
      <c r="J500" s="73">
        <v>2100</v>
      </c>
      <c r="K500" s="73" t="s">
        <v>151</v>
      </c>
      <c r="L500" s="73">
        <v>2100</v>
      </c>
      <c r="M500" s="73">
        <v>2436</v>
      </c>
      <c r="N500" s="73">
        <v>358.91</v>
      </c>
      <c r="O500" s="73">
        <v>358.91</v>
      </c>
      <c r="P500" s="73">
        <v>416.3356</v>
      </c>
      <c r="Q500" s="75">
        <v>0.17090952380952382</v>
      </c>
      <c r="R500" s="73">
        <v>7</v>
      </c>
      <c r="S500" s="73">
        <v>2025</v>
      </c>
      <c r="T500" s="73">
        <v>7</v>
      </c>
      <c r="U500" s="73">
        <v>2025</v>
      </c>
      <c r="V500" s="74">
        <v>45889</v>
      </c>
      <c r="W500" s="73" t="s">
        <v>160</v>
      </c>
      <c r="X500" s="73">
        <v>2025</v>
      </c>
      <c r="Y500" t="str">
        <f t="shared" si="42"/>
        <v>México</v>
      </c>
      <c r="Z500" t="str">
        <f t="shared" si="43"/>
        <v>IC</v>
      </c>
      <c r="AA500" s="1">
        <f t="shared" si="44"/>
        <v>0.5</v>
      </c>
      <c r="AB500">
        <f t="shared" si="46"/>
        <v>179.45500000000001</v>
      </c>
      <c r="AC500">
        <f t="shared" si="47"/>
        <v>208.1678</v>
      </c>
      <c r="AD500" s="18">
        <f t="shared" si="45"/>
        <v>45677</v>
      </c>
    </row>
    <row r="501" spans="1:30">
      <c r="A501" s="73" t="s">
        <v>176</v>
      </c>
      <c r="B501" s="73">
        <v>524</v>
      </c>
      <c r="C501" s="73">
        <v>1</v>
      </c>
      <c r="D501" s="74">
        <v>45860</v>
      </c>
      <c r="E501" s="74">
        <v>45864</v>
      </c>
      <c r="F501" s="74">
        <v>45876</v>
      </c>
      <c r="G501" s="73" t="s">
        <v>53</v>
      </c>
      <c r="H501" s="73">
        <v>30</v>
      </c>
      <c r="I501" s="73" t="s">
        <v>149</v>
      </c>
      <c r="J501" s="73">
        <v>274863.65000000002</v>
      </c>
      <c r="K501" s="73" t="s">
        <v>131</v>
      </c>
      <c r="L501" s="73">
        <v>236382.73900000003</v>
      </c>
      <c r="M501" s="73">
        <v>274863.65000000002</v>
      </c>
      <c r="N501" s="73">
        <v>36309.410000000003</v>
      </c>
      <c r="O501" s="73">
        <v>31226.092600000004</v>
      </c>
      <c r="P501" s="73">
        <v>36309.410000000003</v>
      </c>
      <c r="Q501" s="75">
        <v>0.13209971562263689</v>
      </c>
      <c r="R501" s="73">
        <v>7</v>
      </c>
      <c r="S501" s="73">
        <v>2025</v>
      </c>
      <c r="T501" s="73">
        <v>7</v>
      </c>
      <c r="U501" s="73">
        <v>2025</v>
      </c>
      <c r="V501" s="74">
        <v>45921</v>
      </c>
      <c r="W501" s="73" t="s">
        <v>153</v>
      </c>
      <c r="X501" s="73">
        <v>2025</v>
      </c>
      <c r="Y501" t="str">
        <f t="shared" si="42"/>
        <v>México</v>
      </c>
      <c r="Z501" t="str">
        <f t="shared" si="43"/>
        <v>Retail</v>
      </c>
      <c r="AA501" s="1">
        <f t="shared" si="44"/>
        <v>0.05</v>
      </c>
      <c r="AB501">
        <f t="shared" si="46"/>
        <v>29664.787970000005</v>
      </c>
      <c r="AC501">
        <f t="shared" si="47"/>
        <v>34411.154045200004</v>
      </c>
      <c r="AD501" s="18">
        <f t="shared" si="45"/>
        <v>45719</v>
      </c>
    </row>
    <row r="502" spans="1:30">
      <c r="A502" s="73" t="s">
        <v>176</v>
      </c>
      <c r="B502" s="73">
        <v>525</v>
      </c>
      <c r="C502" s="73">
        <v>0</v>
      </c>
      <c r="D502" s="74">
        <v>45861</v>
      </c>
      <c r="E502" s="74">
        <v>45935</v>
      </c>
      <c r="F502" s="74">
        <v>45952</v>
      </c>
      <c r="G502" s="73" t="s">
        <v>35</v>
      </c>
      <c r="H502" s="73">
        <v>30</v>
      </c>
      <c r="I502" s="73"/>
      <c r="J502" s="73">
        <v>24593.55</v>
      </c>
      <c r="K502" s="73" t="s">
        <v>131</v>
      </c>
      <c r="L502" s="73">
        <v>21150.452999999998</v>
      </c>
      <c r="M502" s="73">
        <v>24593.55</v>
      </c>
      <c r="N502" s="73">
        <v>1043.73</v>
      </c>
      <c r="O502" s="73">
        <v>897.6078</v>
      </c>
      <c r="P502" s="73">
        <v>1043.73</v>
      </c>
      <c r="Q502" s="75">
        <v>4.2439176125447529E-2</v>
      </c>
      <c r="R502" s="73">
        <v>7</v>
      </c>
      <c r="S502" s="73">
        <v>2025</v>
      </c>
      <c r="T502" s="73">
        <v>10</v>
      </c>
      <c r="U502" s="73">
        <v>2025</v>
      </c>
      <c r="V502" s="74">
        <v>45997</v>
      </c>
      <c r="W502" s="73" t="s">
        <v>132</v>
      </c>
      <c r="X502" s="73">
        <v>2025</v>
      </c>
      <c r="Y502" t="str">
        <f t="shared" si="42"/>
        <v>México</v>
      </c>
      <c r="Z502" t="str">
        <f t="shared" si="43"/>
        <v>IC</v>
      </c>
      <c r="AA502" s="1">
        <f t="shared" si="44"/>
        <v>0.5</v>
      </c>
      <c r="AB502">
        <f t="shared" si="46"/>
        <v>448.8039</v>
      </c>
      <c r="AC502">
        <f t="shared" si="47"/>
        <v>520.61252400000001</v>
      </c>
      <c r="AD502" s="18">
        <f t="shared" si="45"/>
        <v>45665</v>
      </c>
    </row>
    <row r="503" spans="1:30">
      <c r="A503" s="73" t="s">
        <v>176</v>
      </c>
      <c r="B503" s="73">
        <v>526</v>
      </c>
      <c r="C503" s="73">
        <v>1</v>
      </c>
      <c r="D503" s="74">
        <v>45861</v>
      </c>
      <c r="E503" s="74">
        <v>45868</v>
      </c>
      <c r="F503" s="74">
        <v>45871</v>
      </c>
      <c r="G503" s="73" t="s">
        <v>49</v>
      </c>
      <c r="H503" s="73">
        <v>30</v>
      </c>
      <c r="I503" s="73"/>
      <c r="J503" s="73">
        <v>1318.98</v>
      </c>
      <c r="K503" s="73" t="s">
        <v>131</v>
      </c>
      <c r="L503" s="73">
        <v>1134.3227999999999</v>
      </c>
      <c r="M503" s="73">
        <v>1318.98</v>
      </c>
      <c r="N503" s="73">
        <v>0</v>
      </c>
      <c r="O503" s="73">
        <v>0</v>
      </c>
      <c r="P503" s="73">
        <v>0</v>
      </c>
      <c r="Q503" s="75">
        <v>0</v>
      </c>
      <c r="R503" s="73">
        <v>7</v>
      </c>
      <c r="S503" s="73">
        <v>2025</v>
      </c>
      <c r="T503" s="73">
        <v>7</v>
      </c>
      <c r="U503" s="73">
        <v>2025</v>
      </c>
      <c r="V503" s="74">
        <v>45916</v>
      </c>
      <c r="W503" s="73" t="s">
        <v>153</v>
      </c>
      <c r="X503" s="73">
        <v>2025</v>
      </c>
      <c r="Y503" t="str">
        <f t="shared" si="42"/>
        <v>México</v>
      </c>
      <c r="Z503" t="str">
        <f t="shared" si="43"/>
        <v>Retail</v>
      </c>
      <c r="AA503" s="1">
        <f t="shared" si="44"/>
        <v>0</v>
      </c>
      <c r="AB503">
        <f t="shared" si="46"/>
        <v>0</v>
      </c>
      <c r="AC503">
        <f t="shared" si="47"/>
        <v>0</v>
      </c>
      <c r="AD503" s="18">
        <f t="shared" si="45"/>
        <v>45552</v>
      </c>
    </row>
    <row r="504" spans="1:30">
      <c r="A504" s="73" t="s">
        <v>176</v>
      </c>
      <c r="B504" s="73">
        <v>527</v>
      </c>
      <c r="C504" s="73">
        <v>1</v>
      </c>
      <c r="D504" s="74">
        <v>45862</v>
      </c>
      <c r="E504" s="74">
        <v>45882</v>
      </c>
      <c r="F504" s="74">
        <v>45882</v>
      </c>
      <c r="G504" s="73" t="s">
        <v>49</v>
      </c>
      <c r="H504" s="73">
        <v>30</v>
      </c>
      <c r="I504" s="73"/>
      <c r="J504" s="73">
        <v>5116.8500000000004</v>
      </c>
      <c r="K504" s="73" t="s">
        <v>131</v>
      </c>
      <c r="L504" s="73">
        <v>4400.491</v>
      </c>
      <c r="M504" s="73">
        <v>5116.8500000000004</v>
      </c>
      <c r="N504" s="73">
        <v>50</v>
      </c>
      <c r="O504" s="73">
        <v>43</v>
      </c>
      <c r="P504" s="73">
        <v>50</v>
      </c>
      <c r="Q504" s="75">
        <v>9.771636846888223E-3</v>
      </c>
      <c r="R504" s="73">
        <v>7</v>
      </c>
      <c r="S504" s="73">
        <v>2025</v>
      </c>
      <c r="T504" s="73">
        <v>8</v>
      </c>
      <c r="U504" s="73">
        <v>2025</v>
      </c>
      <c r="V504" s="74">
        <v>45927</v>
      </c>
      <c r="W504" s="73" t="s">
        <v>153</v>
      </c>
      <c r="X504" s="73">
        <v>2025</v>
      </c>
      <c r="Y504" t="str">
        <f t="shared" si="42"/>
        <v>México</v>
      </c>
      <c r="Z504" t="str">
        <f t="shared" si="43"/>
        <v>Retail</v>
      </c>
      <c r="AA504" s="1">
        <f t="shared" si="44"/>
        <v>0</v>
      </c>
      <c r="AB504">
        <f t="shared" si="46"/>
        <v>43</v>
      </c>
      <c r="AC504">
        <f t="shared" si="47"/>
        <v>49.879999999999995</v>
      </c>
      <c r="AD504" s="18">
        <f t="shared" si="45"/>
        <v>45552</v>
      </c>
    </row>
    <row r="505" spans="1:30">
      <c r="A505" s="73" t="s">
        <v>176</v>
      </c>
      <c r="B505" s="73">
        <v>528</v>
      </c>
      <c r="C505" s="73">
        <v>0</v>
      </c>
      <c r="D505" s="74">
        <v>45865</v>
      </c>
      <c r="E505" s="74">
        <v>46016</v>
      </c>
      <c r="F505" s="74">
        <v>46021</v>
      </c>
      <c r="G505" s="73" t="s">
        <v>35</v>
      </c>
      <c r="H505" s="73">
        <v>31</v>
      </c>
      <c r="I505" s="73"/>
      <c r="J505" s="73">
        <v>6395</v>
      </c>
      <c r="K505" s="73" t="s">
        <v>131</v>
      </c>
      <c r="L505" s="73">
        <v>5499.7</v>
      </c>
      <c r="M505" s="73">
        <v>6395</v>
      </c>
      <c r="N505" s="73">
        <v>465</v>
      </c>
      <c r="O505" s="73">
        <v>399.9</v>
      </c>
      <c r="P505" s="73">
        <v>465</v>
      </c>
      <c r="Q505" s="75">
        <v>7.2713057075840498E-2</v>
      </c>
      <c r="R505" s="73">
        <v>7</v>
      </c>
      <c r="S505" s="73">
        <v>2025</v>
      </c>
      <c r="T505" s="73">
        <v>12</v>
      </c>
      <c r="U505" s="73">
        <v>2025</v>
      </c>
      <c r="V505" s="74">
        <v>46066</v>
      </c>
      <c r="W505" s="73" t="s">
        <v>164</v>
      </c>
      <c r="X505" s="73">
        <v>2026</v>
      </c>
      <c r="Y505" t="str">
        <f t="shared" si="42"/>
        <v>México</v>
      </c>
      <c r="Z505" t="str">
        <f t="shared" si="43"/>
        <v>IC</v>
      </c>
      <c r="AA505" s="1">
        <f t="shared" si="44"/>
        <v>0.5</v>
      </c>
      <c r="AB505">
        <f t="shared" si="46"/>
        <v>199.95</v>
      </c>
      <c r="AC505">
        <f t="shared" si="47"/>
        <v>231.94199999999998</v>
      </c>
      <c r="AD505" s="18">
        <f t="shared" si="45"/>
        <v>45665</v>
      </c>
    </row>
    <row r="506" spans="1:30">
      <c r="A506" s="73" t="s">
        <v>176</v>
      </c>
      <c r="B506" s="73">
        <v>529</v>
      </c>
      <c r="C506" s="73">
        <v>0</v>
      </c>
      <c r="D506" s="74">
        <v>45866</v>
      </c>
      <c r="E506" s="74">
        <v>45866</v>
      </c>
      <c r="F506" s="74">
        <v>45868</v>
      </c>
      <c r="G506" s="73" t="s">
        <v>29</v>
      </c>
      <c r="H506" s="73">
        <v>31</v>
      </c>
      <c r="I506" s="73" t="s">
        <v>149</v>
      </c>
      <c r="J506" s="73">
        <v>2802</v>
      </c>
      <c r="K506" s="73" t="s">
        <v>187</v>
      </c>
      <c r="L506" s="73">
        <v>2998.1400000000003</v>
      </c>
      <c r="M506" s="73">
        <v>3502.5</v>
      </c>
      <c r="N506" s="73">
        <v>216</v>
      </c>
      <c r="O506" s="73">
        <v>231.12</v>
      </c>
      <c r="P506" s="73">
        <v>270</v>
      </c>
      <c r="Q506" s="75">
        <v>7.7087794432548179E-2</v>
      </c>
      <c r="R506" s="73">
        <v>7</v>
      </c>
      <c r="S506" s="73">
        <v>2025</v>
      </c>
      <c r="T506" s="73">
        <v>7</v>
      </c>
      <c r="U506" s="73">
        <v>2025</v>
      </c>
      <c r="V506" s="74">
        <v>45913</v>
      </c>
      <c r="W506" s="73" t="s">
        <v>153</v>
      </c>
      <c r="X506" s="73">
        <v>2025</v>
      </c>
      <c r="Y506" t="str">
        <f t="shared" si="42"/>
        <v>Madrid</v>
      </c>
      <c r="Z506" t="str">
        <f t="shared" si="43"/>
        <v>Retail</v>
      </c>
      <c r="AA506" s="1">
        <f t="shared" si="44"/>
        <v>7.0000000000000007E-2</v>
      </c>
      <c r="AB506">
        <f t="shared" si="46"/>
        <v>214.94159999999999</v>
      </c>
      <c r="AC506">
        <f t="shared" si="47"/>
        <v>249.33225599999997</v>
      </c>
      <c r="AD506" s="18">
        <f t="shared" si="45"/>
        <v>45733</v>
      </c>
    </row>
    <row r="507" spans="1:30">
      <c r="A507" s="73" t="s">
        <v>176</v>
      </c>
      <c r="B507" s="73">
        <v>530</v>
      </c>
      <c r="C507" s="73">
        <v>1</v>
      </c>
      <c r="D507" s="74">
        <v>45866</v>
      </c>
      <c r="E507" s="74">
        <v>45935</v>
      </c>
      <c r="F507" s="74">
        <v>45950</v>
      </c>
      <c r="G507" s="73" t="s">
        <v>35</v>
      </c>
      <c r="H507" s="73">
        <v>31</v>
      </c>
      <c r="I507" s="73"/>
      <c r="J507" s="73">
        <v>48859.88</v>
      </c>
      <c r="K507" s="73" t="s">
        <v>131</v>
      </c>
      <c r="L507" s="73">
        <v>42019.496799999994</v>
      </c>
      <c r="M507" s="73">
        <v>48859.88</v>
      </c>
      <c r="N507" s="73">
        <v>5210.03</v>
      </c>
      <c r="O507" s="73">
        <v>4480.6257999999998</v>
      </c>
      <c r="P507" s="73">
        <v>5210.03</v>
      </c>
      <c r="Q507" s="75">
        <v>0.10663206704560062</v>
      </c>
      <c r="R507" s="73">
        <v>7</v>
      </c>
      <c r="S507" s="73">
        <v>2025</v>
      </c>
      <c r="T507" s="73">
        <v>10</v>
      </c>
      <c r="U507" s="73">
        <v>2025</v>
      </c>
      <c r="V507" s="74">
        <v>45995</v>
      </c>
      <c r="W507" s="73" t="s">
        <v>132</v>
      </c>
      <c r="X507" s="73">
        <v>2025</v>
      </c>
      <c r="Y507" t="str">
        <f t="shared" si="42"/>
        <v>México</v>
      </c>
      <c r="Z507" t="str">
        <f t="shared" si="43"/>
        <v>IC</v>
      </c>
      <c r="AA507" s="1">
        <f t="shared" si="44"/>
        <v>0.5</v>
      </c>
      <c r="AB507">
        <f t="shared" si="46"/>
        <v>2240.3128999999999</v>
      </c>
      <c r="AC507">
        <f t="shared" si="47"/>
        <v>2598.7629639999996</v>
      </c>
      <c r="AD507" s="18">
        <f t="shared" si="45"/>
        <v>45665</v>
      </c>
    </row>
    <row r="508" spans="1:30">
      <c r="A508" s="73" t="s">
        <v>176</v>
      </c>
      <c r="B508" s="73">
        <v>531</v>
      </c>
      <c r="C508" s="73">
        <v>1</v>
      </c>
      <c r="D508" s="74">
        <v>45866</v>
      </c>
      <c r="E508" s="74">
        <v>45864</v>
      </c>
      <c r="F508" s="74">
        <v>45927</v>
      </c>
      <c r="G508" s="73" t="s">
        <v>49</v>
      </c>
      <c r="H508" s="73">
        <v>31</v>
      </c>
      <c r="I508" s="73"/>
      <c r="J508" s="73">
        <v>33581.879999999997</v>
      </c>
      <c r="K508" s="73" t="s">
        <v>131</v>
      </c>
      <c r="L508" s="73">
        <v>28880.416799999999</v>
      </c>
      <c r="M508" s="73">
        <v>33581.879999999997</v>
      </c>
      <c r="N508" s="73">
        <v>2970.88</v>
      </c>
      <c r="O508" s="73">
        <v>2554.9567999999999</v>
      </c>
      <c r="P508" s="73">
        <v>2970.88</v>
      </c>
      <c r="Q508" s="75">
        <v>8.846675647700486E-2</v>
      </c>
      <c r="R508" s="73">
        <v>7</v>
      </c>
      <c r="S508" s="73">
        <v>2025</v>
      </c>
      <c r="T508" s="73">
        <v>7</v>
      </c>
      <c r="U508" s="73">
        <v>2025</v>
      </c>
      <c r="V508" s="74">
        <v>45972</v>
      </c>
      <c r="W508" s="73" t="s">
        <v>159</v>
      </c>
      <c r="X508" s="73">
        <v>2025</v>
      </c>
      <c r="Y508" t="str">
        <f t="shared" si="42"/>
        <v>México</v>
      </c>
      <c r="Z508" t="str">
        <f t="shared" si="43"/>
        <v>Retail</v>
      </c>
      <c r="AA508" s="1">
        <f t="shared" si="44"/>
        <v>0</v>
      </c>
      <c r="AB508">
        <f t="shared" si="46"/>
        <v>2554.9567999999999</v>
      </c>
      <c r="AC508">
        <f t="shared" si="47"/>
        <v>2963.7498879999998</v>
      </c>
      <c r="AD508" s="18">
        <f t="shared" si="45"/>
        <v>45552</v>
      </c>
    </row>
    <row r="509" spans="1:30">
      <c r="A509" s="73" t="s">
        <v>176</v>
      </c>
      <c r="B509" s="73">
        <v>532</v>
      </c>
      <c r="C509" s="73">
        <v>1</v>
      </c>
      <c r="D509" s="74">
        <v>45867</v>
      </c>
      <c r="E509" s="74">
        <v>45903</v>
      </c>
      <c r="F509" s="74">
        <v>45912</v>
      </c>
      <c r="G509" s="73" t="s">
        <v>53</v>
      </c>
      <c r="H509" s="73">
        <v>31</v>
      </c>
      <c r="I509" s="73"/>
      <c r="J509" s="73">
        <v>2831.43</v>
      </c>
      <c r="K509" s="73" t="s">
        <v>131</v>
      </c>
      <c r="L509" s="73">
        <v>2435.0297999999998</v>
      </c>
      <c r="M509" s="73">
        <v>2831.43</v>
      </c>
      <c r="N509" s="73">
        <v>0</v>
      </c>
      <c r="O509" s="73">
        <v>0</v>
      </c>
      <c r="P509" s="73">
        <v>0</v>
      </c>
      <c r="Q509" s="75">
        <v>0</v>
      </c>
      <c r="R509" s="73">
        <v>7</v>
      </c>
      <c r="S509" s="73">
        <v>2025</v>
      </c>
      <c r="T509" s="73">
        <v>9</v>
      </c>
      <c r="U509" s="73">
        <v>2025</v>
      </c>
      <c r="V509" s="74">
        <v>45957</v>
      </c>
      <c r="W509" s="73" t="s">
        <v>161</v>
      </c>
      <c r="X509" s="73">
        <v>2025</v>
      </c>
      <c r="Y509" t="str">
        <f t="shared" si="42"/>
        <v>México</v>
      </c>
      <c r="Z509" t="str">
        <f t="shared" si="43"/>
        <v>Retail</v>
      </c>
      <c r="AA509" s="1">
        <f t="shared" si="44"/>
        <v>0.05</v>
      </c>
      <c r="AB509">
        <f t="shared" si="46"/>
        <v>0</v>
      </c>
      <c r="AC509">
        <f t="shared" si="47"/>
        <v>0</v>
      </c>
      <c r="AD509" s="18">
        <f t="shared" si="45"/>
        <v>45719</v>
      </c>
    </row>
    <row r="510" spans="1:30">
      <c r="A510" s="73" t="s">
        <v>176</v>
      </c>
      <c r="B510" s="73">
        <v>533</v>
      </c>
      <c r="C510" s="73">
        <v>1</v>
      </c>
      <c r="D510" s="74">
        <v>45867</v>
      </c>
      <c r="E510" s="74">
        <v>45830</v>
      </c>
      <c r="F510" s="74">
        <v>45835</v>
      </c>
      <c r="G510" s="73" t="s">
        <v>48</v>
      </c>
      <c r="H510" s="73">
        <v>31</v>
      </c>
      <c r="I510" s="73"/>
      <c r="J510" s="73">
        <v>2722.85</v>
      </c>
      <c r="K510" s="73" t="s">
        <v>131</v>
      </c>
      <c r="L510" s="73">
        <v>2341.6509999999998</v>
      </c>
      <c r="M510" s="73">
        <v>2722.85</v>
      </c>
      <c r="N510" s="73">
        <v>196.08</v>
      </c>
      <c r="O510" s="73">
        <v>168.62880000000001</v>
      </c>
      <c r="P510" s="73">
        <v>196.08</v>
      </c>
      <c r="Q510" s="75">
        <v>7.2012780726077461E-2</v>
      </c>
      <c r="R510" s="73">
        <v>7</v>
      </c>
      <c r="S510" s="73">
        <v>2025</v>
      </c>
      <c r="T510" s="73">
        <v>6</v>
      </c>
      <c r="U510" s="73">
        <v>2025</v>
      </c>
      <c r="V510" s="74">
        <v>45880</v>
      </c>
      <c r="W510" s="73" t="s">
        <v>160</v>
      </c>
      <c r="X510" s="73">
        <v>2025</v>
      </c>
      <c r="Y510" t="str">
        <f t="shared" si="42"/>
        <v>México</v>
      </c>
      <c r="Z510" t="str">
        <f t="shared" si="43"/>
        <v>IC</v>
      </c>
      <c r="AA510" s="1">
        <f t="shared" si="44"/>
        <v>0.5</v>
      </c>
      <c r="AB510">
        <f t="shared" si="46"/>
        <v>84.314400000000006</v>
      </c>
      <c r="AC510">
        <f t="shared" si="47"/>
        <v>97.804704000000001</v>
      </c>
      <c r="AD510" s="18">
        <f t="shared" si="45"/>
        <v>45793</v>
      </c>
    </row>
    <row r="511" spans="1:30">
      <c r="A511" s="73" t="s">
        <v>176</v>
      </c>
      <c r="B511" s="73">
        <v>534</v>
      </c>
      <c r="C511" s="73">
        <v>1</v>
      </c>
      <c r="D511" s="74">
        <v>45867</v>
      </c>
      <c r="E511" s="74">
        <v>45869</v>
      </c>
      <c r="F511" s="74">
        <v>45881</v>
      </c>
      <c r="G511" s="73" t="s">
        <v>49</v>
      </c>
      <c r="H511" s="73">
        <v>31</v>
      </c>
      <c r="I511" s="73"/>
      <c r="J511" s="73">
        <v>46069.59</v>
      </c>
      <c r="K511" s="73" t="s">
        <v>131</v>
      </c>
      <c r="L511" s="73">
        <v>39619.847399999999</v>
      </c>
      <c r="M511" s="73">
        <v>46069.59</v>
      </c>
      <c r="N511" s="73">
        <v>3897.57</v>
      </c>
      <c r="O511" s="73">
        <v>3351.9102000000003</v>
      </c>
      <c r="P511" s="73">
        <v>3897.57</v>
      </c>
      <c r="Q511" s="75">
        <v>8.4601794806509034E-2</v>
      </c>
      <c r="R511" s="73">
        <v>7</v>
      </c>
      <c r="S511" s="73">
        <v>2025</v>
      </c>
      <c r="T511" s="73">
        <v>7</v>
      </c>
      <c r="U511" s="73">
        <v>2025</v>
      </c>
      <c r="V511" s="74">
        <v>45926</v>
      </c>
      <c r="W511" s="73" t="s">
        <v>153</v>
      </c>
      <c r="X511" s="73">
        <v>2025</v>
      </c>
      <c r="Y511" t="str">
        <f t="shared" si="42"/>
        <v>México</v>
      </c>
      <c r="Z511" t="str">
        <f t="shared" si="43"/>
        <v>Retail</v>
      </c>
      <c r="AA511" s="1">
        <f t="shared" si="44"/>
        <v>0</v>
      </c>
      <c r="AB511">
        <f t="shared" si="46"/>
        <v>3351.9102000000003</v>
      </c>
      <c r="AC511">
        <f t="shared" si="47"/>
        <v>3888.2158319999999</v>
      </c>
      <c r="AD511" s="18">
        <f t="shared" si="45"/>
        <v>45552</v>
      </c>
    </row>
    <row r="512" spans="1:30">
      <c r="A512" s="73" t="s">
        <v>176</v>
      </c>
      <c r="B512" s="73">
        <v>535</v>
      </c>
      <c r="C512" s="73">
        <v>1</v>
      </c>
      <c r="D512" s="74">
        <v>45867</v>
      </c>
      <c r="E512" s="74">
        <v>45812</v>
      </c>
      <c r="F512" s="74">
        <v>45844</v>
      </c>
      <c r="G512" s="73" t="s">
        <v>45</v>
      </c>
      <c r="H512" s="73">
        <v>31</v>
      </c>
      <c r="I512" s="73"/>
      <c r="J512" s="73">
        <v>2861.4</v>
      </c>
      <c r="K512" s="73" t="s">
        <v>131</v>
      </c>
      <c r="L512" s="73">
        <v>2460.8040000000001</v>
      </c>
      <c r="M512" s="73">
        <v>2861.4</v>
      </c>
      <c r="N512" s="73">
        <v>251</v>
      </c>
      <c r="O512" s="73">
        <v>215.85999999999999</v>
      </c>
      <c r="P512" s="73">
        <v>251</v>
      </c>
      <c r="Q512" s="75">
        <v>8.771929824561403E-2</v>
      </c>
      <c r="R512" s="73">
        <v>7</v>
      </c>
      <c r="S512" s="73">
        <v>2025</v>
      </c>
      <c r="T512" s="73">
        <v>6</v>
      </c>
      <c r="U512" s="73">
        <v>2025</v>
      </c>
      <c r="V512" s="74">
        <v>45889</v>
      </c>
      <c r="W512" s="73" t="s">
        <v>160</v>
      </c>
      <c r="X512" s="73">
        <v>2025</v>
      </c>
      <c r="Y512" t="str">
        <f t="shared" si="42"/>
        <v>México</v>
      </c>
      <c r="Z512" t="str">
        <f t="shared" si="43"/>
        <v>IC</v>
      </c>
      <c r="AA512" s="1">
        <f t="shared" si="44"/>
        <v>0.75</v>
      </c>
      <c r="AB512">
        <f t="shared" si="46"/>
        <v>53.965000000000003</v>
      </c>
      <c r="AC512">
        <f t="shared" si="47"/>
        <v>62.599400000000003</v>
      </c>
      <c r="AD512" s="18">
        <f t="shared" si="45"/>
        <v>45536</v>
      </c>
    </row>
    <row r="513" spans="1:30">
      <c r="A513" s="73" t="s">
        <v>176</v>
      </c>
      <c r="B513" s="73">
        <v>536</v>
      </c>
      <c r="C513" s="73">
        <v>1</v>
      </c>
      <c r="D513" s="74">
        <v>45868</v>
      </c>
      <c r="E513" s="74">
        <v>45822</v>
      </c>
      <c r="F513" s="74">
        <v>45871</v>
      </c>
      <c r="G513" s="73" t="s">
        <v>49</v>
      </c>
      <c r="H513" s="73">
        <v>31</v>
      </c>
      <c r="I513" s="73" t="s">
        <v>182</v>
      </c>
      <c r="J513" s="73">
        <v>81706.59</v>
      </c>
      <c r="K513" s="73" t="s">
        <v>131</v>
      </c>
      <c r="L513" s="73">
        <v>70267.667399999991</v>
      </c>
      <c r="M513" s="73">
        <v>81706.59</v>
      </c>
      <c r="N513" s="73">
        <v>10031.5</v>
      </c>
      <c r="O513" s="73">
        <v>8627.09</v>
      </c>
      <c r="P513" s="73">
        <v>10031.5</v>
      </c>
      <c r="Q513" s="75">
        <v>0.12277467460091042</v>
      </c>
      <c r="R513" s="73">
        <v>7</v>
      </c>
      <c r="S513" s="73">
        <v>2025</v>
      </c>
      <c r="T513" s="73">
        <v>6</v>
      </c>
      <c r="U513" s="73">
        <v>2025</v>
      </c>
      <c r="V513" s="74">
        <v>45916</v>
      </c>
      <c r="W513" s="73" t="s">
        <v>153</v>
      </c>
      <c r="X513" s="73">
        <v>2025</v>
      </c>
      <c r="Y513" t="str">
        <f t="shared" si="42"/>
        <v>México</v>
      </c>
      <c r="Z513" t="str">
        <f t="shared" si="43"/>
        <v>Retail</v>
      </c>
      <c r="AA513" s="1">
        <f t="shared" si="44"/>
        <v>0</v>
      </c>
      <c r="AB513">
        <f t="shared" si="46"/>
        <v>8627.09</v>
      </c>
      <c r="AC513">
        <f t="shared" si="47"/>
        <v>10007.4244</v>
      </c>
      <c r="AD513" s="18">
        <f t="shared" si="45"/>
        <v>45552</v>
      </c>
    </row>
    <row r="514" spans="1:30">
      <c r="A514" s="73" t="s">
        <v>176</v>
      </c>
      <c r="B514" s="73">
        <v>537</v>
      </c>
      <c r="C514" s="73">
        <v>0</v>
      </c>
      <c r="D514" s="74">
        <v>45868</v>
      </c>
      <c r="E514" s="74">
        <v>45915</v>
      </c>
      <c r="F514" s="74">
        <v>45930</v>
      </c>
      <c r="G514" s="73" t="s">
        <v>54</v>
      </c>
      <c r="H514" s="73">
        <v>31</v>
      </c>
      <c r="I514" s="73"/>
      <c r="J514" s="73">
        <v>6322.25</v>
      </c>
      <c r="K514" s="73" t="s">
        <v>151</v>
      </c>
      <c r="L514" s="73">
        <v>6322.25</v>
      </c>
      <c r="M514" s="73">
        <v>7333.8099999999995</v>
      </c>
      <c r="N514" s="73">
        <v>613.95000000000005</v>
      </c>
      <c r="O514" s="73">
        <v>613.95000000000005</v>
      </c>
      <c r="P514" s="73">
        <v>712.18200000000002</v>
      </c>
      <c r="Q514" s="75">
        <v>9.7109415160741827E-2</v>
      </c>
      <c r="R514" s="73">
        <v>7</v>
      </c>
      <c r="S514" s="73">
        <v>2025</v>
      </c>
      <c r="T514" s="73">
        <v>9</v>
      </c>
      <c r="U514" s="73">
        <v>2025</v>
      </c>
      <c r="V514" s="74">
        <v>45975</v>
      </c>
      <c r="W514" s="73" t="s">
        <v>159</v>
      </c>
      <c r="X514" s="73">
        <v>2025</v>
      </c>
      <c r="Y514" t="str">
        <f t="shared" ref="Y514:Y577" si="48">_xlfn.XLOOKUP(G514,AI:AI,AL:AL,"0")</f>
        <v>México</v>
      </c>
      <c r="Z514" t="str">
        <f t="shared" ref="Z514:Z577" si="49">_xlfn.XLOOKUP(G514,AI:AI,AJ:AJ,"0")</f>
        <v>Retail</v>
      </c>
      <c r="AA514" s="1">
        <f t="shared" ref="AA514:AA577" si="50">_xlfn.XLOOKUP(G514,AI:AI,AK:AK,"0")</f>
        <v>0.05</v>
      </c>
      <c r="AB514">
        <f t="shared" si="46"/>
        <v>583.25250000000005</v>
      </c>
      <c r="AC514">
        <f t="shared" si="47"/>
        <v>676.5729</v>
      </c>
      <c r="AD514" s="18">
        <f t="shared" ref="AD514:AD577" si="51">_xlfn.XLOOKUP(G514,AI:AI,AM:AM,"0")</f>
        <v>45595</v>
      </c>
    </row>
    <row r="515" spans="1:30">
      <c r="A515" s="73" t="s">
        <v>176</v>
      </c>
      <c r="B515" s="73">
        <v>538</v>
      </c>
      <c r="C515" s="73">
        <v>1</v>
      </c>
      <c r="D515" s="74">
        <v>45868</v>
      </c>
      <c r="E515" s="74">
        <v>45982</v>
      </c>
      <c r="F515" s="74">
        <v>45985</v>
      </c>
      <c r="G515" s="73" t="s">
        <v>49</v>
      </c>
      <c r="H515" s="73">
        <v>31</v>
      </c>
      <c r="I515" s="73"/>
      <c r="J515" s="73">
        <v>1044.98</v>
      </c>
      <c r="K515" s="73" t="s">
        <v>131</v>
      </c>
      <c r="L515" s="73">
        <v>898.68280000000004</v>
      </c>
      <c r="M515" s="73">
        <v>1044.98</v>
      </c>
      <c r="N515" s="73">
        <v>70</v>
      </c>
      <c r="O515" s="73">
        <v>60.199999999999996</v>
      </c>
      <c r="P515" s="73">
        <v>70</v>
      </c>
      <c r="Q515" s="75">
        <v>6.6986927979482858E-2</v>
      </c>
      <c r="R515" s="73">
        <v>7</v>
      </c>
      <c r="S515" s="73">
        <v>2025</v>
      </c>
      <c r="T515" s="73">
        <v>11</v>
      </c>
      <c r="U515" s="73">
        <v>2025</v>
      </c>
      <c r="V515" s="74">
        <v>46030</v>
      </c>
      <c r="W515" s="73" t="s">
        <v>157</v>
      </c>
      <c r="X515" s="73">
        <v>2026</v>
      </c>
      <c r="Y515" t="str">
        <f t="shared" si="48"/>
        <v>México</v>
      </c>
      <c r="Z515" t="str">
        <f t="shared" si="49"/>
        <v>Retail</v>
      </c>
      <c r="AA515" s="1">
        <f t="shared" si="50"/>
        <v>0</v>
      </c>
      <c r="AB515">
        <f t="shared" ref="AB515:AB578" si="52">O515-O515*AA515</f>
        <v>60.199999999999996</v>
      </c>
      <c r="AC515">
        <f t="shared" ref="AC515:AC578" si="53">AB515*1.16</f>
        <v>69.831999999999994</v>
      </c>
      <c r="AD515" s="18">
        <f t="shared" si="51"/>
        <v>45552</v>
      </c>
    </row>
    <row r="516" spans="1:30">
      <c r="A516" s="73" t="s">
        <v>176</v>
      </c>
      <c r="B516" s="73">
        <v>539</v>
      </c>
      <c r="C516" s="73">
        <v>1</v>
      </c>
      <c r="D516" s="74">
        <v>45868</v>
      </c>
      <c r="E516" s="74">
        <v>45792</v>
      </c>
      <c r="F516" s="74">
        <v>45798</v>
      </c>
      <c r="G516" s="73" t="s">
        <v>45</v>
      </c>
      <c r="H516" s="73">
        <v>31</v>
      </c>
      <c r="I516" s="73"/>
      <c r="J516" s="73">
        <v>7198.65</v>
      </c>
      <c r="K516" s="73" t="s">
        <v>131</v>
      </c>
      <c r="L516" s="73">
        <v>6190.8389999999999</v>
      </c>
      <c r="M516" s="73">
        <v>7198.65</v>
      </c>
      <c r="N516" s="73">
        <v>587.97</v>
      </c>
      <c r="O516" s="73">
        <v>505.6542</v>
      </c>
      <c r="P516" s="73">
        <v>587.97</v>
      </c>
      <c r="Q516" s="75">
        <v>8.1677814590235667E-2</v>
      </c>
      <c r="R516" s="73">
        <v>7</v>
      </c>
      <c r="S516" s="73">
        <v>2025</v>
      </c>
      <c r="T516" s="73">
        <v>5</v>
      </c>
      <c r="U516" s="73">
        <v>2025</v>
      </c>
      <c r="V516" s="74">
        <v>45843</v>
      </c>
      <c r="W516" s="73" t="s">
        <v>154</v>
      </c>
      <c r="X516" s="73">
        <v>2025</v>
      </c>
      <c r="Y516" t="str">
        <f t="shared" si="48"/>
        <v>México</v>
      </c>
      <c r="Z516" t="str">
        <f t="shared" si="49"/>
        <v>IC</v>
      </c>
      <c r="AA516" s="1">
        <f t="shared" si="50"/>
        <v>0.75</v>
      </c>
      <c r="AB516">
        <f t="shared" si="52"/>
        <v>126.41354999999999</v>
      </c>
      <c r="AC516">
        <f t="shared" si="53"/>
        <v>146.63971799999999</v>
      </c>
      <c r="AD516" s="18">
        <f t="shared" si="51"/>
        <v>45536</v>
      </c>
    </row>
    <row r="517" spans="1:30">
      <c r="A517" s="73" t="s">
        <v>176</v>
      </c>
      <c r="B517" s="73">
        <v>540</v>
      </c>
      <c r="C517" s="73">
        <v>0</v>
      </c>
      <c r="D517" s="74">
        <v>45869</v>
      </c>
      <c r="E517" s="74">
        <v>45869</v>
      </c>
      <c r="F517" s="74">
        <v>45873</v>
      </c>
      <c r="G517" s="73" t="s">
        <v>49</v>
      </c>
      <c r="H517" s="73">
        <v>31</v>
      </c>
      <c r="I517" s="73"/>
      <c r="J517" s="73">
        <v>42853.67</v>
      </c>
      <c r="K517" s="73" t="s">
        <v>131</v>
      </c>
      <c r="L517" s="73">
        <v>36854.156199999998</v>
      </c>
      <c r="M517" s="73">
        <v>42853.67</v>
      </c>
      <c r="N517" s="73">
        <v>8705.64</v>
      </c>
      <c r="O517" s="73">
        <v>7486.8503999999994</v>
      </c>
      <c r="P517" s="73">
        <v>8705.64</v>
      </c>
      <c r="Q517" s="75">
        <v>0.20314806176460498</v>
      </c>
      <c r="R517" s="73">
        <v>7</v>
      </c>
      <c r="S517" s="73">
        <v>2025</v>
      </c>
      <c r="T517" s="73">
        <v>7</v>
      </c>
      <c r="U517" s="73">
        <v>2025</v>
      </c>
      <c r="V517" s="74">
        <v>45918</v>
      </c>
      <c r="W517" s="73" t="s">
        <v>153</v>
      </c>
      <c r="X517" s="73">
        <v>2025</v>
      </c>
      <c r="Y517" t="str">
        <f t="shared" si="48"/>
        <v>México</v>
      </c>
      <c r="Z517" t="str">
        <f t="shared" si="49"/>
        <v>Retail</v>
      </c>
      <c r="AA517" s="1">
        <f t="shared" si="50"/>
        <v>0</v>
      </c>
      <c r="AB517">
        <f t="shared" si="52"/>
        <v>7486.8503999999994</v>
      </c>
      <c r="AC517">
        <f t="shared" si="53"/>
        <v>8684.746463999998</v>
      </c>
      <c r="AD517" s="18">
        <f t="shared" si="51"/>
        <v>45552</v>
      </c>
    </row>
    <row r="518" spans="1:30">
      <c r="A518" s="73" t="s">
        <v>176</v>
      </c>
      <c r="B518" s="73">
        <v>541</v>
      </c>
      <c r="C518" s="73">
        <v>1</v>
      </c>
      <c r="D518" s="74">
        <v>45869</v>
      </c>
      <c r="E518" s="74">
        <v>45737</v>
      </c>
      <c r="F518" s="74">
        <v>45740</v>
      </c>
      <c r="G518" s="73" t="s">
        <v>45</v>
      </c>
      <c r="H518" s="73">
        <v>31</v>
      </c>
      <c r="I518" s="73"/>
      <c r="J518" s="73">
        <v>14819.43</v>
      </c>
      <c r="K518" s="73" t="s">
        <v>131</v>
      </c>
      <c r="L518" s="73">
        <v>12744.709800000001</v>
      </c>
      <c r="M518" s="73">
        <v>14819.43</v>
      </c>
      <c r="N518" s="73">
        <v>769.17</v>
      </c>
      <c r="O518" s="73">
        <v>661.48619999999994</v>
      </c>
      <c r="P518" s="73">
        <v>769.17</v>
      </c>
      <c r="Q518" s="75">
        <v>5.1902805978367585E-2</v>
      </c>
      <c r="R518" s="73">
        <v>7</v>
      </c>
      <c r="S518" s="73">
        <v>2025</v>
      </c>
      <c r="T518" s="73">
        <v>3</v>
      </c>
      <c r="U518" s="73">
        <v>2025</v>
      </c>
      <c r="V518" s="74">
        <v>45785</v>
      </c>
      <c r="W518" s="73" t="s">
        <v>172</v>
      </c>
      <c r="X518" s="73">
        <v>2025</v>
      </c>
      <c r="Y518" t="str">
        <f t="shared" si="48"/>
        <v>México</v>
      </c>
      <c r="Z518" t="str">
        <f t="shared" si="49"/>
        <v>IC</v>
      </c>
      <c r="AA518" s="1">
        <f t="shared" si="50"/>
        <v>0.75</v>
      </c>
      <c r="AB518">
        <f t="shared" si="52"/>
        <v>165.37154999999996</v>
      </c>
      <c r="AC518">
        <f t="shared" si="53"/>
        <v>191.83099799999994</v>
      </c>
      <c r="AD518" s="18">
        <f t="shared" si="51"/>
        <v>45536</v>
      </c>
    </row>
    <row r="519" spans="1:30">
      <c r="A519" s="73" t="s">
        <v>176</v>
      </c>
      <c r="B519" s="73">
        <v>542</v>
      </c>
      <c r="C519" s="73">
        <v>1</v>
      </c>
      <c r="D519" s="74">
        <v>45869</v>
      </c>
      <c r="E519" s="74">
        <v>45699</v>
      </c>
      <c r="F519" s="74">
        <v>45795</v>
      </c>
      <c r="G519" s="73" t="s">
        <v>45</v>
      </c>
      <c r="H519" s="73">
        <v>31</v>
      </c>
      <c r="I519" s="73"/>
      <c r="J519" s="73">
        <v>3185.04</v>
      </c>
      <c r="K519" s="73" t="s">
        <v>131</v>
      </c>
      <c r="L519" s="73">
        <v>2739.1343999999999</v>
      </c>
      <c r="M519" s="73">
        <v>3185.04</v>
      </c>
      <c r="N519" s="73">
        <v>76.14</v>
      </c>
      <c r="O519" s="73">
        <v>65.480400000000003</v>
      </c>
      <c r="P519" s="73">
        <v>76.14</v>
      </c>
      <c r="Q519" s="75">
        <v>2.3905508251073772E-2</v>
      </c>
      <c r="R519" s="73">
        <v>7</v>
      </c>
      <c r="S519" s="73">
        <v>2025</v>
      </c>
      <c r="T519" s="73">
        <v>2</v>
      </c>
      <c r="U519" s="73">
        <v>2025</v>
      </c>
      <c r="V519" s="74">
        <v>45840</v>
      </c>
      <c r="W519" s="73" t="s">
        <v>154</v>
      </c>
      <c r="X519" s="73">
        <v>2025</v>
      </c>
      <c r="Y519" t="str">
        <f t="shared" si="48"/>
        <v>México</v>
      </c>
      <c r="Z519" t="str">
        <f t="shared" si="49"/>
        <v>IC</v>
      </c>
      <c r="AA519" s="1">
        <f t="shared" si="50"/>
        <v>0.75</v>
      </c>
      <c r="AB519">
        <f t="shared" si="52"/>
        <v>16.370100000000001</v>
      </c>
      <c r="AC519">
        <f t="shared" si="53"/>
        <v>18.989315999999999</v>
      </c>
      <c r="AD519" s="18">
        <f t="shared" si="51"/>
        <v>45536</v>
      </c>
    </row>
    <row r="520" spans="1:30">
      <c r="A520" s="73" t="s">
        <v>176</v>
      </c>
      <c r="B520" s="73">
        <v>544</v>
      </c>
      <c r="C520" s="73">
        <v>0</v>
      </c>
      <c r="D520" s="74">
        <v>45870</v>
      </c>
      <c r="E520" s="74">
        <v>45978</v>
      </c>
      <c r="F520" s="74">
        <v>45980</v>
      </c>
      <c r="G520" s="73" t="s">
        <v>56</v>
      </c>
      <c r="H520" s="73">
        <v>31</v>
      </c>
      <c r="I520" s="73" t="s">
        <v>188</v>
      </c>
      <c r="J520" s="73">
        <v>38204.58</v>
      </c>
      <c r="K520" s="73" t="s">
        <v>178</v>
      </c>
      <c r="L520" s="73">
        <v>1833.8198400000001</v>
      </c>
      <c r="M520" s="73">
        <v>2139.4564800000003</v>
      </c>
      <c r="N520" s="73">
        <v>9704.58</v>
      </c>
      <c r="O520" s="73">
        <v>465.81984</v>
      </c>
      <c r="P520" s="73">
        <v>543.45648000000006</v>
      </c>
      <c r="Q520" s="75">
        <v>0.25401614152020513</v>
      </c>
      <c r="R520" s="73">
        <v>8</v>
      </c>
      <c r="S520" s="73">
        <v>2025</v>
      </c>
      <c r="T520" s="73">
        <v>11</v>
      </c>
      <c r="U520" s="73">
        <v>2025</v>
      </c>
      <c r="V520" s="74">
        <v>46025</v>
      </c>
      <c r="W520" s="73" t="s">
        <v>157</v>
      </c>
      <c r="X520" s="73">
        <v>2026</v>
      </c>
      <c r="Y520" t="str">
        <f t="shared" si="48"/>
        <v>México</v>
      </c>
      <c r="Z520" t="str">
        <f t="shared" si="49"/>
        <v>IC</v>
      </c>
      <c r="AA520" s="1">
        <f t="shared" si="50"/>
        <v>0.5</v>
      </c>
      <c r="AB520">
        <f t="shared" si="52"/>
        <v>232.90992</v>
      </c>
      <c r="AC520">
        <f t="shared" si="53"/>
        <v>270.17550719999997</v>
      </c>
      <c r="AD520" s="18">
        <f t="shared" si="51"/>
        <v>45737</v>
      </c>
    </row>
    <row r="521" spans="1:30">
      <c r="A521" s="73" t="s">
        <v>176</v>
      </c>
      <c r="B521" s="73">
        <v>545</v>
      </c>
      <c r="C521" s="73">
        <v>1</v>
      </c>
      <c r="D521" s="74">
        <v>45872</v>
      </c>
      <c r="E521" s="74">
        <v>45695</v>
      </c>
      <c r="F521" s="74">
        <v>45767</v>
      </c>
      <c r="G521" s="73" t="s">
        <v>45</v>
      </c>
      <c r="H521" s="73">
        <v>32</v>
      </c>
      <c r="I521" s="73"/>
      <c r="J521" s="73">
        <v>4522.3100000000004</v>
      </c>
      <c r="K521" s="73" t="s">
        <v>131</v>
      </c>
      <c r="L521" s="73">
        <v>3889.1866000000005</v>
      </c>
      <c r="M521" s="73">
        <v>4522.3100000000004</v>
      </c>
      <c r="N521" s="73">
        <v>0</v>
      </c>
      <c r="O521" s="73">
        <v>0</v>
      </c>
      <c r="P521" s="73">
        <v>0</v>
      </c>
      <c r="Q521" s="75">
        <v>0</v>
      </c>
      <c r="R521" s="73">
        <v>8</v>
      </c>
      <c r="S521" s="73">
        <v>2025</v>
      </c>
      <c r="T521" s="73">
        <v>2</v>
      </c>
      <c r="U521" s="73">
        <v>2025</v>
      </c>
      <c r="V521" s="74">
        <v>45812</v>
      </c>
      <c r="W521" s="73" t="s">
        <v>152</v>
      </c>
      <c r="X521" s="73">
        <v>2025</v>
      </c>
      <c r="Y521" t="str">
        <f t="shared" si="48"/>
        <v>México</v>
      </c>
      <c r="Z521" t="str">
        <f t="shared" si="49"/>
        <v>IC</v>
      </c>
      <c r="AA521" s="1">
        <f t="shared" si="50"/>
        <v>0.75</v>
      </c>
      <c r="AB521">
        <f t="shared" si="52"/>
        <v>0</v>
      </c>
      <c r="AC521">
        <f t="shared" si="53"/>
        <v>0</v>
      </c>
      <c r="AD521" s="18">
        <f t="shared" si="51"/>
        <v>45536</v>
      </c>
    </row>
    <row r="522" spans="1:30">
      <c r="A522" s="73" t="s">
        <v>176</v>
      </c>
      <c r="B522" s="73">
        <v>546</v>
      </c>
      <c r="C522" s="73">
        <v>1</v>
      </c>
      <c r="D522" s="74">
        <v>45873</v>
      </c>
      <c r="E522" s="74">
        <v>45835</v>
      </c>
      <c r="F522" s="74">
        <v>45875</v>
      </c>
      <c r="G522" s="73" t="s">
        <v>45</v>
      </c>
      <c r="H522" s="73">
        <v>32</v>
      </c>
      <c r="I522" s="73"/>
      <c r="J522" s="73">
        <v>75606</v>
      </c>
      <c r="K522" s="73" t="s">
        <v>178</v>
      </c>
      <c r="L522" s="73">
        <v>3629.0880000000002</v>
      </c>
      <c r="M522" s="73">
        <v>4233.9359999999997</v>
      </c>
      <c r="N522" s="73">
        <v>2150</v>
      </c>
      <c r="O522" s="73">
        <v>103.2</v>
      </c>
      <c r="P522" s="73">
        <v>120.4</v>
      </c>
      <c r="Q522" s="75">
        <v>2.8436896542602438E-2</v>
      </c>
      <c r="R522" s="73">
        <v>8</v>
      </c>
      <c r="S522" s="73">
        <v>2025</v>
      </c>
      <c r="T522" s="73">
        <v>6</v>
      </c>
      <c r="U522" s="73">
        <v>2025</v>
      </c>
      <c r="V522" s="74">
        <v>45920</v>
      </c>
      <c r="W522" s="73" t="s">
        <v>153</v>
      </c>
      <c r="X522" s="73">
        <v>2025</v>
      </c>
      <c r="Y522" t="str">
        <f t="shared" si="48"/>
        <v>México</v>
      </c>
      <c r="Z522" t="str">
        <f t="shared" si="49"/>
        <v>IC</v>
      </c>
      <c r="AA522" s="1">
        <f t="shared" si="50"/>
        <v>0.75</v>
      </c>
      <c r="AB522">
        <f t="shared" si="52"/>
        <v>25.799999999999997</v>
      </c>
      <c r="AC522">
        <f t="shared" si="53"/>
        <v>29.927999999999994</v>
      </c>
      <c r="AD522" s="18">
        <f t="shared" si="51"/>
        <v>45536</v>
      </c>
    </row>
    <row r="523" spans="1:30">
      <c r="A523" s="73" t="s">
        <v>176</v>
      </c>
      <c r="B523" s="73">
        <v>547</v>
      </c>
      <c r="C523" s="73">
        <v>1</v>
      </c>
      <c r="D523" s="74">
        <v>45873</v>
      </c>
      <c r="E523" s="74">
        <v>45837</v>
      </c>
      <c r="F523" s="74">
        <v>45885</v>
      </c>
      <c r="G523" s="73" t="s">
        <v>45</v>
      </c>
      <c r="H523" s="73">
        <v>32</v>
      </c>
      <c r="I523" s="73"/>
      <c r="J523" s="73">
        <v>4307.1499999999996</v>
      </c>
      <c r="K523" s="73" t="s">
        <v>131</v>
      </c>
      <c r="L523" s="73">
        <v>3704.1489999999994</v>
      </c>
      <c r="M523" s="73">
        <v>4307.1499999999996</v>
      </c>
      <c r="N523" s="73">
        <v>742.03</v>
      </c>
      <c r="O523" s="73">
        <v>638.14580000000001</v>
      </c>
      <c r="P523" s="73">
        <v>742.03</v>
      </c>
      <c r="Q523" s="75">
        <v>0.17227865293755734</v>
      </c>
      <c r="R523" s="73">
        <v>8</v>
      </c>
      <c r="S523" s="73">
        <v>2025</v>
      </c>
      <c r="T523" s="73">
        <v>6</v>
      </c>
      <c r="U523" s="73">
        <v>2025</v>
      </c>
      <c r="V523" s="74">
        <v>45930</v>
      </c>
      <c r="W523" s="73" t="s">
        <v>153</v>
      </c>
      <c r="X523" s="73">
        <v>2025</v>
      </c>
      <c r="Y523" t="str">
        <f t="shared" si="48"/>
        <v>México</v>
      </c>
      <c r="Z523" t="str">
        <f t="shared" si="49"/>
        <v>IC</v>
      </c>
      <c r="AA523" s="1">
        <f t="shared" si="50"/>
        <v>0.75</v>
      </c>
      <c r="AB523">
        <f t="shared" si="52"/>
        <v>159.53645</v>
      </c>
      <c r="AC523">
        <f t="shared" si="53"/>
        <v>185.06228199999998</v>
      </c>
      <c r="AD523" s="18">
        <f t="shared" si="51"/>
        <v>45536</v>
      </c>
    </row>
    <row r="524" spans="1:30">
      <c r="A524" s="73" t="s">
        <v>176</v>
      </c>
      <c r="B524" s="73">
        <v>548</v>
      </c>
      <c r="C524" s="73">
        <v>0</v>
      </c>
      <c r="D524" s="74">
        <v>45873</v>
      </c>
      <c r="E524" s="74">
        <v>45858</v>
      </c>
      <c r="F524" s="74">
        <v>45865</v>
      </c>
      <c r="G524" s="73" t="s">
        <v>45</v>
      </c>
      <c r="H524" s="73">
        <v>32</v>
      </c>
      <c r="I524" s="73"/>
      <c r="J524" s="73">
        <v>62135</v>
      </c>
      <c r="K524" s="73" t="s">
        <v>151</v>
      </c>
      <c r="L524" s="73">
        <v>62135</v>
      </c>
      <c r="M524" s="73">
        <v>72076.599999999991</v>
      </c>
      <c r="N524" s="73">
        <v>6080.3</v>
      </c>
      <c r="O524" s="73">
        <v>6080.3</v>
      </c>
      <c r="P524" s="73">
        <v>7053.1480000000001</v>
      </c>
      <c r="Q524" s="75">
        <v>9.7856280679166338E-2</v>
      </c>
      <c r="R524" s="73">
        <v>8</v>
      </c>
      <c r="S524" s="73">
        <v>2025</v>
      </c>
      <c r="T524" s="73">
        <v>7</v>
      </c>
      <c r="U524" s="73">
        <v>2025</v>
      </c>
      <c r="V524" s="74">
        <v>45910</v>
      </c>
      <c r="W524" s="73" t="s">
        <v>153</v>
      </c>
      <c r="X524" s="73">
        <v>2025</v>
      </c>
      <c r="Y524" t="str">
        <f t="shared" si="48"/>
        <v>México</v>
      </c>
      <c r="Z524" t="str">
        <f t="shared" si="49"/>
        <v>IC</v>
      </c>
      <c r="AA524" s="1">
        <f t="shared" si="50"/>
        <v>0.75</v>
      </c>
      <c r="AB524">
        <f t="shared" si="52"/>
        <v>1520.0749999999998</v>
      </c>
      <c r="AC524">
        <f t="shared" si="53"/>
        <v>1763.2869999999996</v>
      </c>
      <c r="AD524" s="18">
        <f t="shared" si="51"/>
        <v>45536</v>
      </c>
    </row>
    <row r="525" spans="1:30">
      <c r="A525" s="73" t="s">
        <v>176</v>
      </c>
      <c r="B525" s="73">
        <v>549</v>
      </c>
      <c r="C525" s="73">
        <v>0</v>
      </c>
      <c r="D525" s="74">
        <v>45873</v>
      </c>
      <c r="E525" s="74">
        <v>45855</v>
      </c>
      <c r="F525" s="74">
        <v>45858</v>
      </c>
      <c r="G525" s="73" t="s">
        <v>45</v>
      </c>
      <c r="H525" s="73">
        <v>32</v>
      </c>
      <c r="I525" s="73"/>
      <c r="J525" s="73">
        <v>32910</v>
      </c>
      <c r="K525" s="73" t="s">
        <v>187</v>
      </c>
      <c r="L525" s="73">
        <v>35213.700000000004</v>
      </c>
      <c r="M525" s="73">
        <v>41137.5</v>
      </c>
      <c r="N525" s="73">
        <v>3291</v>
      </c>
      <c r="O525" s="73">
        <v>3521.3700000000003</v>
      </c>
      <c r="P525" s="73">
        <v>4113.75</v>
      </c>
      <c r="Q525" s="75">
        <v>9.9999999999999992E-2</v>
      </c>
      <c r="R525" s="73">
        <v>8</v>
      </c>
      <c r="S525" s="73">
        <v>2025</v>
      </c>
      <c r="T525" s="73">
        <v>7</v>
      </c>
      <c r="U525" s="73">
        <v>2025</v>
      </c>
      <c r="V525" s="74">
        <v>45903</v>
      </c>
      <c r="W525" s="73" t="s">
        <v>153</v>
      </c>
      <c r="X525" s="73">
        <v>2025</v>
      </c>
      <c r="Y525" t="str">
        <f t="shared" si="48"/>
        <v>México</v>
      </c>
      <c r="Z525" t="str">
        <f t="shared" si="49"/>
        <v>IC</v>
      </c>
      <c r="AA525" s="1">
        <f t="shared" si="50"/>
        <v>0.75</v>
      </c>
      <c r="AB525">
        <f t="shared" si="52"/>
        <v>880.3425000000002</v>
      </c>
      <c r="AC525">
        <f t="shared" si="53"/>
        <v>1021.1973000000002</v>
      </c>
      <c r="AD525" s="18">
        <f t="shared" si="51"/>
        <v>45536</v>
      </c>
    </row>
    <row r="526" spans="1:30">
      <c r="A526" s="73" t="s">
        <v>176</v>
      </c>
      <c r="B526" s="73">
        <v>550</v>
      </c>
      <c r="C526" s="73">
        <v>1</v>
      </c>
      <c r="D526" s="74">
        <v>45873</v>
      </c>
      <c r="E526" s="74">
        <v>45843</v>
      </c>
      <c r="F526" s="74">
        <v>45877</v>
      </c>
      <c r="G526" s="73" t="s">
        <v>45</v>
      </c>
      <c r="H526" s="73">
        <v>32</v>
      </c>
      <c r="I526" s="73"/>
      <c r="J526" s="73">
        <v>43995.07</v>
      </c>
      <c r="K526" s="73" t="s">
        <v>131</v>
      </c>
      <c r="L526" s="73">
        <v>37835.760199999997</v>
      </c>
      <c r="M526" s="73">
        <v>43995.07</v>
      </c>
      <c r="N526" s="73">
        <v>3348.9</v>
      </c>
      <c r="O526" s="73">
        <v>2880.0540000000001</v>
      </c>
      <c r="P526" s="73">
        <v>3348.9</v>
      </c>
      <c r="Q526" s="75">
        <v>7.6119892524321484E-2</v>
      </c>
      <c r="R526" s="73">
        <v>8</v>
      </c>
      <c r="S526" s="73">
        <v>2025</v>
      </c>
      <c r="T526" s="73">
        <v>7</v>
      </c>
      <c r="U526" s="73">
        <v>2025</v>
      </c>
      <c r="V526" s="74">
        <v>45922</v>
      </c>
      <c r="W526" s="73" t="s">
        <v>153</v>
      </c>
      <c r="X526" s="73">
        <v>2025</v>
      </c>
      <c r="Y526" t="str">
        <f t="shared" si="48"/>
        <v>México</v>
      </c>
      <c r="Z526" t="str">
        <f t="shared" si="49"/>
        <v>IC</v>
      </c>
      <c r="AA526" s="1">
        <f t="shared" si="50"/>
        <v>0.75</v>
      </c>
      <c r="AB526">
        <f t="shared" si="52"/>
        <v>720.01350000000002</v>
      </c>
      <c r="AC526">
        <f t="shared" si="53"/>
        <v>835.21565999999996</v>
      </c>
      <c r="AD526" s="18">
        <f t="shared" si="51"/>
        <v>45536</v>
      </c>
    </row>
    <row r="527" spans="1:30">
      <c r="A527" s="73" t="s">
        <v>176</v>
      </c>
      <c r="B527" s="73">
        <v>551</v>
      </c>
      <c r="C527" s="73">
        <v>1</v>
      </c>
      <c r="D527" s="74">
        <v>45873</v>
      </c>
      <c r="E527" s="74">
        <v>45887</v>
      </c>
      <c r="F527" s="74">
        <v>45892</v>
      </c>
      <c r="G527" s="73" t="s">
        <v>54</v>
      </c>
      <c r="H527" s="73">
        <v>32</v>
      </c>
      <c r="I527" s="73"/>
      <c r="J527" s="73">
        <v>51817.1</v>
      </c>
      <c r="K527" s="73" t="s">
        <v>178</v>
      </c>
      <c r="L527" s="73">
        <v>2487.2208000000001</v>
      </c>
      <c r="M527" s="73">
        <v>2901.7575999999999</v>
      </c>
      <c r="N527" s="73">
        <v>1339.1</v>
      </c>
      <c r="O527" s="73">
        <v>64.276799999999994</v>
      </c>
      <c r="P527" s="73">
        <v>74.989599999999996</v>
      </c>
      <c r="Q527" s="75">
        <v>2.584282022729948E-2</v>
      </c>
      <c r="R527" s="73">
        <v>8</v>
      </c>
      <c r="S527" s="73">
        <v>2025</v>
      </c>
      <c r="T527" s="73">
        <v>8</v>
      </c>
      <c r="U527" s="73">
        <v>2025</v>
      </c>
      <c r="V527" s="74">
        <v>45937</v>
      </c>
      <c r="W527" s="73" t="s">
        <v>161</v>
      </c>
      <c r="X527" s="73">
        <v>2025</v>
      </c>
      <c r="Y527" t="str">
        <f t="shared" si="48"/>
        <v>México</v>
      </c>
      <c r="Z527" t="str">
        <f t="shared" si="49"/>
        <v>Retail</v>
      </c>
      <c r="AA527" s="1">
        <f t="shared" si="50"/>
        <v>0.05</v>
      </c>
      <c r="AB527">
        <f t="shared" si="52"/>
        <v>61.062959999999997</v>
      </c>
      <c r="AC527">
        <f t="shared" si="53"/>
        <v>70.833033599999993</v>
      </c>
      <c r="AD527" s="18">
        <f t="shared" si="51"/>
        <v>45595</v>
      </c>
    </row>
    <row r="528" spans="1:30">
      <c r="A528" s="73" t="s">
        <v>176</v>
      </c>
      <c r="B528" s="73">
        <v>552</v>
      </c>
      <c r="C528" s="73">
        <v>0</v>
      </c>
      <c r="D528" s="74">
        <v>45874</v>
      </c>
      <c r="E528" s="74">
        <v>45876</v>
      </c>
      <c r="F528" s="74">
        <v>46026</v>
      </c>
      <c r="G528" s="73" t="s">
        <v>38</v>
      </c>
      <c r="H528" s="73">
        <v>32</v>
      </c>
      <c r="I528" s="73" t="s">
        <v>197</v>
      </c>
      <c r="J528" s="73">
        <v>39520.410000000003</v>
      </c>
      <c r="K528" s="73" t="s">
        <v>131</v>
      </c>
      <c r="L528" s="73">
        <v>33987.552600000003</v>
      </c>
      <c r="M528" s="73">
        <v>39520.410000000003</v>
      </c>
      <c r="N528" s="73">
        <v>4339.53</v>
      </c>
      <c r="O528" s="73">
        <v>3731.9957999999997</v>
      </c>
      <c r="P528" s="73">
        <v>4339.53</v>
      </c>
      <c r="Q528" s="75">
        <v>0.10980478188358873</v>
      </c>
      <c r="R528" s="73">
        <v>8</v>
      </c>
      <c r="S528" s="73">
        <v>2025</v>
      </c>
      <c r="T528" s="73">
        <v>8</v>
      </c>
      <c r="U528" s="73">
        <v>2025</v>
      </c>
      <c r="V528" s="74">
        <v>46071</v>
      </c>
      <c r="W528" s="73" t="s">
        <v>164</v>
      </c>
      <c r="X528" s="73">
        <v>2026</v>
      </c>
      <c r="Y528" t="str">
        <f t="shared" si="48"/>
        <v>México</v>
      </c>
      <c r="Z528" t="str">
        <f t="shared" si="49"/>
        <v>IC</v>
      </c>
      <c r="AA528" s="1">
        <f t="shared" si="50"/>
        <v>0.6</v>
      </c>
      <c r="AB528">
        <f t="shared" si="52"/>
        <v>1492.7983199999999</v>
      </c>
      <c r="AC528">
        <f t="shared" si="53"/>
        <v>1731.6460511999996</v>
      </c>
      <c r="AD528" s="18">
        <f t="shared" si="51"/>
        <v>45740</v>
      </c>
    </row>
    <row r="529" spans="1:30">
      <c r="A529" s="73" t="s">
        <v>176</v>
      </c>
      <c r="B529" s="73">
        <v>553</v>
      </c>
      <c r="C529" s="73">
        <v>0</v>
      </c>
      <c r="D529" s="74">
        <v>45874</v>
      </c>
      <c r="E529" s="74">
        <v>45903</v>
      </c>
      <c r="F529" s="74">
        <v>45910</v>
      </c>
      <c r="G529" s="73" t="s">
        <v>43</v>
      </c>
      <c r="H529" s="73">
        <v>32</v>
      </c>
      <c r="I529" s="73"/>
      <c r="J529" s="73">
        <v>77583</v>
      </c>
      <c r="K529" s="73" t="s">
        <v>151</v>
      </c>
      <c r="L529" s="73">
        <v>77583</v>
      </c>
      <c r="M529" s="73">
        <v>89996.28</v>
      </c>
      <c r="N529" s="73">
        <v>7809.64</v>
      </c>
      <c r="O529" s="73">
        <v>7809.64</v>
      </c>
      <c r="P529" s="73">
        <v>9059.1823999999997</v>
      </c>
      <c r="Q529" s="75">
        <v>0.10066174290759575</v>
      </c>
      <c r="R529" s="73">
        <v>8</v>
      </c>
      <c r="S529" s="73">
        <v>2025</v>
      </c>
      <c r="T529" s="73">
        <v>9</v>
      </c>
      <c r="U529" s="73">
        <v>2025</v>
      </c>
      <c r="V529" s="74">
        <v>45955</v>
      </c>
      <c r="W529" s="73" t="s">
        <v>161</v>
      </c>
      <c r="X529" s="73">
        <v>2025</v>
      </c>
      <c r="Y529" t="str">
        <f t="shared" si="48"/>
        <v>Madrid</v>
      </c>
      <c r="Z529" t="str">
        <f t="shared" si="49"/>
        <v>IC</v>
      </c>
      <c r="AA529" s="1">
        <f t="shared" si="50"/>
        <v>0.5</v>
      </c>
      <c r="AB529">
        <f t="shared" si="52"/>
        <v>3904.82</v>
      </c>
      <c r="AC529">
        <f t="shared" si="53"/>
        <v>4529.5911999999998</v>
      </c>
      <c r="AD529" s="18">
        <f t="shared" si="51"/>
        <v>45624</v>
      </c>
    </row>
    <row r="530" spans="1:30">
      <c r="A530" s="73" t="s">
        <v>176</v>
      </c>
      <c r="B530" s="73">
        <v>554</v>
      </c>
      <c r="C530" s="73">
        <v>1</v>
      </c>
      <c r="D530" s="74">
        <v>45874</v>
      </c>
      <c r="E530" s="74">
        <v>45871</v>
      </c>
      <c r="F530" s="74">
        <v>45872</v>
      </c>
      <c r="G530" s="73" t="s">
        <v>44</v>
      </c>
      <c r="H530" s="73">
        <v>32</v>
      </c>
      <c r="I530" s="73"/>
      <c r="J530" s="73">
        <v>1613.45</v>
      </c>
      <c r="K530" s="73" t="s">
        <v>131</v>
      </c>
      <c r="L530" s="73">
        <v>1387.567</v>
      </c>
      <c r="M530" s="73">
        <v>1613.45</v>
      </c>
      <c r="N530" s="73">
        <v>137.9</v>
      </c>
      <c r="O530" s="73">
        <v>118.59400000000001</v>
      </c>
      <c r="P530" s="73">
        <v>137.9</v>
      </c>
      <c r="Q530" s="75">
        <v>8.5469026000185938E-2</v>
      </c>
      <c r="R530" s="73">
        <v>8</v>
      </c>
      <c r="S530" s="73">
        <v>2025</v>
      </c>
      <c r="T530" s="73">
        <v>8</v>
      </c>
      <c r="U530" s="73">
        <v>2025</v>
      </c>
      <c r="V530" s="74">
        <v>45917</v>
      </c>
      <c r="W530" s="73" t="s">
        <v>153</v>
      </c>
      <c r="X530" s="73">
        <v>2025</v>
      </c>
      <c r="Y530" t="str">
        <f t="shared" si="48"/>
        <v>México</v>
      </c>
      <c r="Z530" t="str">
        <f t="shared" si="49"/>
        <v>IC</v>
      </c>
      <c r="AA530" s="1">
        <f t="shared" si="50"/>
        <v>0.5</v>
      </c>
      <c r="AB530">
        <f t="shared" si="52"/>
        <v>59.297000000000004</v>
      </c>
      <c r="AC530">
        <f t="shared" si="53"/>
        <v>68.784520000000001</v>
      </c>
      <c r="AD530" s="18">
        <f t="shared" si="51"/>
        <v>45677</v>
      </c>
    </row>
    <row r="531" spans="1:30">
      <c r="A531" s="73" t="s">
        <v>176</v>
      </c>
      <c r="B531" s="73">
        <v>555</v>
      </c>
      <c r="C531" s="73">
        <v>1</v>
      </c>
      <c r="D531" s="74">
        <v>45874</v>
      </c>
      <c r="E531" s="74">
        <v>45878</v>
      </c>
      <c r="F531" s="74">
        <v>45884</v>
      </c>
      <c r="G531" s="73" t="s">
        <v>49</v>
      </c>
      <c r="H531" s="73">
        <v>32</v>
      </c>
      <c r="I531" s="73"/>
      <c r="J531" s="73">
        <v>5682</v>
      </c>
      <c r="K531" s="73" t="s">
        <v>131</v>
      </c>
      <c r="L531" s="73">
        <v>4886.5199999999995</v>
      </c>
      <c r="M531" s="73">
        <v>5682</v>
      </c>
      <c r="N531" s="73">
        <v>534.11</v>
      </c>
      <c r="O531" s="73">
        <v>459.33460000000002</v>
      </c>
      <c r="P531" s="73">
        <v>534.11</v>
      </c>
      <c r="Q531" s="75">
        <v>9.400035198873638E-2</v>
      </c>
      <c r="R531" s="73">
        <v>8</v>
      </c>
      <c r="S531" s="73">
        <v>2025</v>
      </c>
      <c r="T531" s="73">
        <v>8</v>
      </c>
      <c r="U531" s="73">
        <v>2025</v>
      </c>
      <c r="V531" s="74">
        <v>45929</v>
      </c>
      <c r="W531" s="73" t="s">
        <v>153</v>
      </c>
      <c r="X531" s="73">
        <v>2025</v>
      </c>
      <c r="Y531" t="str">
        <f t="shared" si="48"/>
        <v>México</v>
      </c>
      <c r="Z531" t="str">
        <f t="shared" si="49"/>
        <v>Retail</v>
      </c>
      <c r="AA531" s="1">
        <f t="shared" si="50"/>
        <v>0</v>
      </c>
      <c r="AB531">
        <f t="shared" si="52"/>
        <v>459.33460000000002</v>
      </c>
      <c r="AC531">
        <f t="shared" si="53"/>
        <v>532.82813599999997</v>
      </c>
      <c r="AD531" s="18">
        <f t="shared" si="51"/>
        <v>45552</v>
      </c>
    </row>
    <row r="532" spans="1:30">
      <c r="A532" s="73" t="s">
        <v>176</v>
      </c>
      <c r="B532" s="73">
        <v>556</v>
      </c>
      <c r="C532" s="73">
        <v>1</v>
      </c>
      <c r="D532" s="74">
        <v>45874</v>
      </c>
      <c r="E532" s="74">
        <v>45874</v>
      </c>
      <c r="F532" s="74">
        <v>45874</v>
      </c>
      <c r="G532" s="73" t="s">
        <v>49</v>
      </c>
      <c r="H532" s="73">
        <v>32</v>
      </c>
      <c r="I532" s="73"/>
      <c r="J532" s="73">
        <v>13220.5</v>
      </c>
      <c r="K532" s="73" t="s">
        <v>131</v>
      </c>
      <c r="L532" s="73">
        <v>11369.63</v>
      </c>
      <c r="M532" s="73">
        <v>13220.5</v>
      </c>
      <c r="N532" s="73">
        <v>609.14</v>
      </c>
      <c r="O532" s="73">
        <v>523.86040000000003</v>
      </c>
      <c r="P532" s="73">
        <v>609.14</v>
      </c>
      <c r="Q532" s="75">
        <v>4.6075413184070199E-2</v>
      </c>
      <c r="R532" s="73">
        <v>8</v>
      </c>
      <c r="S532" s="73">
        <v>2025</v>
      </c>
      <c r="T532" s="73">
        <v>8</v>
      </c>
      <c r="U532" s="73">
        <v>2025</v>
      </c>
      <c r="V532" s="74">
        <v>45919</v>
      </c>
      <c r="W532" s="73" t="s">
        <v>153</v>
      </c>
      <c r="X532" s="73">
        <v>2025</v>
      </c>
      <c r="Y532" t="str">
        <f t="shared" si="48"/>
        <v>México</v>
      </c>
      <c r="Z532" t="str">
        <f t="shared" si="49"/>
        <v>Retail</v>
      </c>
      <c r="AA532" s="1">
        <f t="shared" si="50"/>
        <v>0</v>
      </c>
      <c r="AB532">
        <f t="shared" si="52"/>
        <v>523.86040000000003</v>
      </c>
      <c r="AC532">
        <f t="shared" si="53"/>
        <v>607.67806399999995</v>
      </c>
      <c r="AD532" s="18">
        <f t="shared" si="51"/>
        <v>45552</v>
      </c>
    </row>
    <row r="533" spans="1:30">
      <c r="A533" s="73" t="s">
        <v>176</v>
      </c>
      <c r="B533" s="73">
        <v>557</v>
      </c>
      <c r="C533" s="73">
        <v>1</v>
      </c>
      <c r="D533" s="74">
        <v>45874</v>
      </c>
      <c r="E533" s="74">
        <v>45779</v>
      </c>
      <c r="F533" s="74">
        <v>45855</v>
      </c>
      <c r="G533" s="73" t="s">
        <v>45</v>
      </c>
      <c r="H533" s="73">
        <v>32</v>
      </c>
      <c r="I533" s="73"/>
      <c r="J533" s="73">
        <v>8329.19</v>
      </c>
      <c r="K533" s="73" t="s">
        <v>131</v>
      </c>
      <c r="L533" s="73">
        <v>7163.1034</v>
      </c>
      <c r="M533" s="73">
        <v>8329.19</v>
      </c>
      <c r="N533" s="73">
        <v>761.59</v>
      </c>
      <c r="O533" s="73">
        <v>654.9674</v>
      </c>
      <c r="P533" s="73">
        <v>761.59</v>
      </c>
      <c r="Q533" s="75">
        <v>9.1436262109520855E-2</v>
      </c>
      <c r="R533" s="73">
        <v>8</v>
      </c>
      <c r="S533" s="73">
        <v>2025</v>
      </c>
      <c r="T533" s="73">
        <v>5</v>
      </c>
      <c r="U533" s="73">
        <v>2025</v>
      </c>
      <c r="V533" s="74">
        <v>45900</v>
      </c>
      <c r="W533" s="73" t="s">
        <v>160</v>
      </c>
      <c r="X533" s="73">
        <v>2025</v>
      </c>
      <c r="Y533" t="str">
        <f t="shared" si="48"/>
        <v>México</v>
      </c>
      <c r="Z533" t="str">
        <f t="shared" si="49"/>
        <v>IC</v>
      </c>
      <c r="AA533" s="1">
        <f t="shared" si="50"/>
        <v>0.75</v>
      </c>
      <c r="AB533">
        <f t="shared" si="52"/>
        <v>163.74185</v>
      </c>
      <c r="AC533">
        <f t="shared" si="53"/>
        <v>189.94054599999998</v>
      </c>
      <c r="AD533" s="18">
        <f t="shared" si="51"/>
        <v>45536</v>
      </c>
    </row>
    <row r="534" spans="1:30">
      <c r="A534" s="73" t="s">
        <v>176</v>
      </c>
      <c r="B534" s="73">
        <v>558</v>
      </c>
      <c r="C534" s="73">
        <v>1</v>
      </c>
      <c r="D534" s="74">
        <v>45875</v>
      </c>
      <c r="E534" s="74">
        <v>45861</v>
      </c>
      <c r="F534" s="74">
        <v>45881</v>
      </c>
      <c r="G534" s="73" t="s">
        <v>49</v>
      </c>
      <c r="H534" s="73">
        <v>32</v>
      </c>
      <c r="I534" s="73" t="s">
        <v>182</v>
      </c>
      <c r="J534" s="73">
        <v>16034.17</v>
      </c>
      <c r="K534" s="73" t="s">
        <v>131</v>
      </c>
      <c r="L534" s="73">
        <v>13789.386199999999</v>
      </c>
      <c r="M534" s="73">
        <v>16034.17</v>
      </c>
      <c r="N534" s="73">
        <v>1559.84</v>
      </c>
      <c r="O534" s="73">
        <v>1341.4623999999999</v>
      </c>
      <c r="P534" s="73">
        <v>1559.84</v>
      </c>
      <c r="Q534" s="75">
        <v>9.7282241612755754E-2</v>
      </c>
      <c r="R534" s="73">
        <v>8</v>
      </c>
      <c r="S534" s="73">
        <v>2025</v>
      </c>
      <c r="T534" s="73">
        <v>7</v>
      </c>
      <c r="U534" s="73">
        <v>2025</v>
      </c>
      <c r="V534" s="74">
        <v>45926</v>
      </c>
      <c r="W534" s="73" t="s">
        <v>153</v>
      </c>
      <c r="X534" s="73">
        <v>2025</v>
      </c>
      <c r="Y534" t="str">
        <f t="shared" si="48"/>
        <v>México</v>
      </c>
      <c r="Z534" t="str">
        <f t="shared" si="49"/>
        <v>Retail</v>
      </c>
      <c r="AA534" s="1">
        <f t="shared" si="50"/>
        <v>0</v>
      </c>
      <c r="AB534">
        <f t="shared" si="52"/>
        <v>1341.4623999999999</v>
      </c>
      <c r="AC534">
        <f t="shared" si="53"/>
        <v>1556.0963839999997</v>
      </c>
      <c r="AD534" s="18">
        <f t="shared" si="51"/>
        <v>45552</v>
      </c>
    </row>
    <row r="535" spans="1:30">
      <c r="A535" s="73" t="s">
        <v>176</v>
      </c>
      <c r="B535" s="73">
        <v>559</v>
      </c>
      <c r="C535" s="73">
        <v>0</v>
      </c>
      <c r="D535" s="74">
        <v>45875</v>
      </c>
      <c r="E535" s="74">
        <v>45912</v>
      </c>
      <c r="F535" s="74">
        <v>45916</v>
      </c>
      <c r="G535" s="73" t="s">
        <v>52</v>
      </c>
      <c r="H535" s="73">
        <v>32</v>
      </c>
      <c r="I535" s="73" t="s">
        <v>177</v>
      </c>
      <c r="J535" s="73">
        <v>1725.06</v>
      </c>
      <c r="K535" s="73" t="s">
        <v>131</v>
      </c>
      <c r="L535" s="73">
        <v>1483.5516</v>
      </c>
      <c r="M535" s="73">
        <v>1725.06</v>
      </c>
      <c r="N535" s="73">
        <v>70</v>
      </c>
      <c r="O535" s="73">
        <v>60.199999999999996</v>
      </c>
      <c r="P535" s="73">
        <v>70</v>
      </c>
      <c r="Q535" s="75">
        <v>4.0578298725841414E-2</v>
      </c>
      <c r="R535" s="73">
        <v>8</v>
      </c>
      <c r="S535" s="73">
        <v>2025</v>
      </c>
      <c r="T535" s="73">
        <v>9</v>
      </c>
      <c r="U535" s="73">
        <v>2025</v>
      </c>
      <c r="V535" s="74">
        <v>45961</v>
      </c>
      <c r="W535" s="73" t="s">
        <v>161</v>
      </c>
      <c r="X535" s="73">
        <v>2025</v>
      </c>
      <c r="Y535" t="str">
        <f t="shared" si="48"/>
        <v>México</v>
      </c>
      <c r="Z535" t="str">
        <f t="shared" si="49"/>
        <v>Retail</v>
      </c>
      <c r="AA535" s="1">
        <f t="shared" si="50"/>
        <v>0</v>
      </c>
      <c r="AB535">
        <f t="shared" si="52"/>
        <v>60.199999999999996</v>
      </c>
      <c r="AC535">
        <f t="shared" si="53"/>
        <v>69.831999999999994</v>
      </c>
      <c r="AD535" s="18">
        <f t="shared" si="51"/>
        <v>45845</v>
      </c>
    </row>
    <row r="536" spans="1:30">
      <c r="A536" s="73" t="s">
        <v>176</v>
      </c>
      <c r="B536" s="73">
        <v>560</v>
      </c>
      <c r="C536" s="73">
        <v>0</v>
      </c>
      <c r="D536" s="74">
        <v>45875</v>
      </c>
      <c r="E536" s="74">
        <v>45885</v>
      </c>
      <c r="F536" s="74">
        <v>45887</v>
      </c>
      <c r="G536" s="73" t="s">
        <v>52</v>
      </c>
      <c r="H536" s="73">
        <v>32</v>
      </c>
      <c r="I536" s="73" t="s">
        <v>177</v>
      </c>
      <c r="J536" s="73">
        <v>1725</v>
      </c>
      <c r="K536" s="73" t="s">
        <v>163</v>
      </c>
      <c r="L536" s="73">
        <v>1983.7499999999998</v>
      </c>
      <c r="M536" s="73">
        <v>2311.5</v>
      </c>
      <c r="N536" s="73">
        <v>138</v>
      </c>
      <c r="O536" s="73">
        <v>158.69999999999999</v>
      </c>
      <c r="P536" s="73">
        <v>184.92000000000002</v>
      </c>
      <c r="Q536" s="75">
        <v>0.08</v>
      </c>
      <c r="R536" s="73">
        <v>8</v>
      </c>
      <c r="S536" s="73">
        <v>2025</v>
      </c>
      <c r="T536" s="73">
        <v>8</v>
      </c>
      <c r="U536" s="73">
        <v>2025</v>
      </c>
      <c r="V536" s="74">
        <v>45932</v>
      </c>
      <c r="W536" s="73" t="s">
        <v>161</v>
      </c>
      <c r="X536" s="73">
        <v>2025</v>
      </c>
      <c r="Y536" t="str">
        <f t="shared" si="48"/>
        <v>México</v>
      </c>
      <c r="Z536" t="str">
        <f t="shared" si="49"/>
        <v>Retail</v>
      </c>
      <c r="AA536" s="1">
        <f t="shared" si="50"/>
        <v>0</v>
      </c>
      <c r="AB536">
        <f t="shared" si="52"/>
        <v>158.69999999999999</v>
      </c>
      <c r="AC536">
        <f t="shared" si="53"/>
        <v>184.09199999999998</v>
      </c>
      <c r="AD536" s="18">
        <f t="shared" si="51"/>
        <v>45845</v>
      </c>
    </row>
    <row r="537" spans="1:30">
      <c r="A537" s="73" t="s">
        <v>176</v>
      </c>
      <c r="B537" s="73">
        <v>561</v>
      </c>
      <c r="C537" s="73">
        <v>0</v>
      </c>
      <c r="D537" s="74">
        <v>45875</v>
      </c>
      <c r="E537" s="74">
        <v>45931</v>
      </c>
      <c r="F537" s="74">
        <v>45946</v>
      </c>
      <c r="G537" s="73" t="s">
        <v>54</v>
      </c>
      <c r="H537" s="73">
        <v>32</v>
      </c>
      <c r="I537" s="73" t="s">
        <v>198</v>
      </c>
      <c r="J537" s="73">
        <v>145386.9</v>
      </c>
      <c r="K537" s="73" t="s">
        <v>178</v>
      </c>
      <c r="L537" s="73">
        <v>6978.5712000000003</v>
      </c>
      <c r="M537" s="73">
        <v>8141.6664000000001</v>
      </c>
      <c r="N537" s="73">
        <v>5006.95</v>
      </c>
      <c r="O537" s="73">
        <v>240.33359999999999</v>
      </c>
      <c r="P537" s="73">
        <v>280.38920000000002</v>
      </c>
      <c r="Q537" s="75">
        <v>3.4438797443235941E-2</v>
      </c>
      <c r="R537" s="73">
        <v>8</v>
      </c>
      <c r="S537" s="73">
        <v>2025</v>
      </c>
      <c r="T537" s="73">
        <v>10</v>
      </c>
      <c r="U537" s="73">
        <v>2025</v>
      </c>
      <c r="V537" s="74">
        <v>45991</v>
      </c>
      <c r="W537" s="73" t="s">
        <v>159</v>
      </c>
      <c r="X537" s="73">
        <v>2025</v>
      </c>
      <c r="Y537" t="str">
        <f t="shared" si="48"/>
        <v>México</v>
      </c>
      <c r="Z537" t="str">
        <f t="shared" si="49"/>
        <v>Retail</v>
      </c>
      <c r="AA537" s="1">
        <f t="shared" si="50"/>
        <v>0.05</v>
      </c>
      <c r="AB537">
        <f t="shared" si="52"/>
        <v>228.31691999999998</v>
      </c>
      <c r="AC537">
        <f t="shared" si="53"/>
        <v>264.84762719999998</v>
      </c>
      <c r="AD537" s="18">
        <f t="shared" si="51"/>
        <v>45595</v>
      </c>
    </row>
    <row r="538" spans="1:30">
      <c r="A538" s="73" t="s">
        <v>176</v>
      </c>
      <c r="B538" s="73">
        <v>562</v>
      </c>
      <c r="C538" s="73">
        <v>1</v>
      </c>
      <c r="D538" s="74">
        <v>45877</v>
      </c>
      <c r="E538" s="74">
        <v>45891</v>
      </c>
      <c r="F538" s="74">
        <v>45892</v>
      </c>
      <c r="G538" s="73" t="s">
        <v>52</v>
      </c>
      <c r="H538" s="73">
        <v>32</v>
      </c>
      <c r="I538" s="73" t="s">
        <v>177</v>
      </c>
      <c r="J538" s="73">
        <v>2837.24</v>
      </c>
      <c r="K538" s="73" t="s">
        <v>131</v>
      </c>
      <c r="L538" s="73">
        <v>2440.0263999999997</v>
      </c>
      <c r="M538" s="73">
        <v>2837.24</v>
      </c>
      <c r="N538" s="73">
        <v>345.45</v>
      </c>
      <c r="O538" s="73">
        <v>297.08699999999999</v>
      </c>
      <c r="P538" s="73">
        <v>345.45</v>
      </c>
      <c r="Q538" s="75">
        <v>0.12175564985690319</v>
      </c>
      <c r="R538" s="73">
        <v>8</v>
      </c>
      <c r="S538" s="73">
        <v>2025</v>
      </c>
      <c r="T538" s="73">
        <v>8</v>
      </c>
      <c r="U538" s="73">
        <v>2025</v>
      </c>
      <c r="V538" s="74">
        <v>45937</v>
      </c>
      <c r="W538" s="73" t="s">
        <v>161</v>
      </c>
      <c r="X538" s="73">
        <v>2025</v>
      </c>
      <c r="Y538" t="str">
        <f t="shared" si="48"/>
        <v>México</v>
      </c>
      <c r="Z538" t="str">
        <f t="shared" si="49"/>
        <v>Retail</v>
      </c>
      <c r="AA538" s="1">
        <f t="shared" si="50"/>
        <v>0</v>
      </c>
      <c r="AB538">
        <f t="shared" si="52"/>
        <v>297.08699999999999</v>
      </c>
      <c r="AC538">
        <f t="shared" si="53"/>
        <v>344.62091999999996</v>
      </c>
      <c r="AD538" s="18">
        <f t="shared" si="51"/>
        <v>45845</v>
      </c>
    </row>
    <row r="539" spans="1:30">
      <c r="A539" s="73" t="s">
        <v>176</v>
      </c>
      <c r="B539" s="73">
        <v>563</v>
      </c>
      <c r="C539" s="73">
        <v>0</v>
      </c>
      <c r="D539" s="74">
        <v>45877</v>
      </c>
      <c r="E539" s="74">
        <v>45926</v>
      </c>
      <c r="F539" s="74">
        <v>45928</v>
      </c>
      <c r="G539" s="73" t="s">
        <v>52</v>
      </c>
      <c r="H539" s="73">
        <v>32</v>
      </c>
      <c r="I539" s="73" t="s">
        <v>177</v>
      </c>
      <c r="J539" s="73">
        <v>8838.56</v>
      </c>
      <c r="K539" s="73" t="s">
        <v>131</v>
      </c>
      <c r="L539" s="73">
        <v>7601.1615999999995</v>
      </c>
      <c r="M539" s="73">
        <v>8838.56</v>
      </c>
      <c r="N539" s="73">
        <v>759</v>
      </c>
      <c r="O539" s="73">
        <v>652.74</v>
      </c>
      <c r="P539" s="73">
        <v>759</v>
      </c>
      <c r="Q539" s="75">
        <v>8.5873716985572321E-2</v>
      </c>
      <c r="R539" s="73">
        <v>8</v>
      </c>
      <c r="S539" s="73">
        <v>2025</v>
      </c>
      <c r="T539" s="73">
        <v>9</v>
      </c>
      <c r="U539" s="73">
        <v>2025</v>
      </c>
      <c r="V539" s="74">
        <v>45973</v>
      </c>
      <c r="W539" s="73" t="s">
        <v>159</v>
      </c>
      <c r="X539" s="73">
        <v>2025</v>
      </c>
      <c r="Y539" t="str">
        <f t="shared" si="48"/>
        <v>México</v>
      </c>
      <c r="Z539" t="str">
        <f t="shared" si="49"/>
        <v>Retail</v>
      </c>
      <c r="AA539" s="1">
        <f t="shared" si="50"/>
        <v>0</v>
      </c>
      <c r="AB539">
        <f t="shared" si="52"/>
        <v>652.74</v>
      </c>
      <c r="AC539">
        <f t="shared" si="53"/>
        <v>757.17840000000001</v>
      </c>
      <c r="AD539" s="18">
        <f t="shared" si="51"/>
        <v>45845</v>
      </c>
    </row>
    <row r="540" spans="1:30">
      <c r="A540" s="73" t="s">
        <v>176</v>
      </c>
      <c r="B540" s="73">
        <v>564</v>
      </c>
      <c r="C540" s="73">
        <v>0</v>
      </c>
      <c r="D540" s="74">
        <v>45877</v>
      </c>
      <c r="E540" s="74">
        <v>45936</v>
      </c>
      <c r="F540" s="74">
        <v>46067</v>
      </c>
      <c r="G540" s="73" t="s">
        <v>45</v>
      </c>
      <c r="H540" s="73">
        <v>32</v>
      </c>
      <c r="I540" s="73"/>
      <c r="J540" s="73">
        <v>100779.49</v>
      </c>
      <c r="K540" s="73" t="s">
        <v>131</v>
      </c>
      <c r="L540" s="73">
        <v>86670.361400000009</v>
      </c>
      <c r="M540" s="73">
        <v>100779.49</v>
      </c>
      <c r="N540" s="73">
        <v>4325.25</v>
      </c>
      <c r="O540" s="73">
        <v>3719.7150000000001</v>
      </c>
      <c r="P540" s="73">
        <v>4325.25</v>
      </c>
      <c r="Q540" s="75">
        <v>4.2917958802927064E-2</v>
      </c>
      <c r="R540" s="73">
        <v>8</v>
      </c>
      <c r="S540" s="73">
        <v>2025</v>
      </c>
      <c r="T540" s="73">
        <v>10</v>
      </c>
      <c r="U540" s="73">
        <v>2025</v>
      </c>
      <c r="V540" s="74">
        <v>46112</v>
      </c>
      <c r="W540" s="73" t="s">
        <v>150</v>
      </c>
      <c r="X540" s="73">
        <v>2026</v>
      </c>
      <c r="Y540" t="str">
        <f t="shared" si="48"/>
        <v>México</v>
      </c>
      <c r="Z540" t="str">
        <f t="shared" si="49"/>
        <v>IC</v>
      </c>
      <c r="AA540" s="1">
        <f t="shared" si="50"/>
        <v>0.75</v>
      </c>
      <c r="AB540">
        <f t="shared" si="52"/>
        <v>929.92875000000004</v>
      </c>
      <c r="AC540">
        <f t="shared" si="53"/>
        <v>1078.7173499999999</v>
      </c>
      <c r="AD540" s="18">
        <f t="shared" si="51"/>
        <v>45536</v>
      </c>
    </row>
    <row r="541" spans="1:30">
      <c r="A541" s="73" t="s">
        <v>176</v>
      </c>
      <c r="B541" s="73">
        <v>565</v>
      </c>
      <c r="C541" s="73">
        <v>1</v>
      </c>
      <c r="D541" s="74">
        <v>45880</v>
      </c>
      <c r="E541" s="74">
        <v>45954</v>
      </c>
      <c r="F541" s="74">
        <v>45958</v>
      </c>
      <c r="G541" s="73" t="s">
        <v>49</v>
      </c>
      <c r="H541" s="73">
        <v>33</v>
      </c>
      <c r="I541" s="73"/>
      <c r="J541" s="73">
        <v>1896.82</v>
      </c>
      <c r="K541" s="73" t="s">
        <v>131</v>
      </c>
      <c r="L541" s="73">
        <v>1631.2651999999998</v>
      </c>
      <c r="M541" s="73">
        <v>1896.82</v>
      </c>
      <c r="N541" s="73">
        <v>70</v>
      </c>
      <c r="O541" s="73">
        <v>60.199999999999996</v>
      </c>
      <c r="P541" s="73">
        <v>70</v>
      </c>
      <c r="Q541" s="75">
        <v>3.6903870688837111E-2</v>
      </c>
      <c r="R541" s="73">
        <v>8</v>
      </c>
      <c r="S541" s="73">
        <v>2025</v>
      </c>
      <c r="T541" s="73">
        <v>10</v>
      </c>
      <c r="U541" s="73">
        <v>2025</v>
      </c>
      <c r="V541" s="74">
        <v>46003</v>
      </c>
      <c r="W541" s="73" t="s">
        <v>132</v>
      </c>
      <c r="X541" s="73">
        <v>2025</v>
      </c>
      <c r="Y541" t="str">
        <f t="shared" si="48"/>
        <v>México</v>
      </c>
      <c r="Z541" t="str">
        <f t="shared" si="49"/>
        <v>Retail</v>
      </c>
      <c r="AA541" s="1">
        <f t="shared" si="50"/>
        <v>0</v>
      </c>
      <c r="AB541">
        <f t="shared" si="52"/>
        <v>60.199999999999996</v>
      </c>
      <c r="AC541">
        <f t="shared" si="53"/>
        <v>69.831999999999994</v>
      </c>
      <c r="AD541" s="18">
        <f t="shared" si="51"/>
        <v>45552</v>
      </c>
    </row>
    <row r="542" spans="1:30">
      <c r="A542" s="73" t="s">
        <v>176</v>
      </c>
      <c r="B542" s="73">
        <v>566</v>
      </c>
      <c r="C542" s="73">
        <v>0</v>
      </c>
      <c r="D542" s="74">
        <v>45880</v>
      </c>
      <c r="E542" s="74">
        <v>45937</v>
      </c>
      <c r="F542" s="74">
        <v>45954</v>
      </c>
      <c r="G542" s="73" t="s">
        <v>40</v>
      </c>
      <c r="H542" s="73">
        <v>33</v>
      </c>
      <c r="I542" s="73" t="s">
        <v>177</v>
      </c>
      <c r="J542" s="73">
        <v>519094.96</v>
      </c>
      <c r="K542" s="73" t="s">
        <v>178</v>
      </c>
      <c r="L542" s="73">
        <v>24916.558080000003</v>
      </c>
      <c r="M542" s="73">
        <v>29069.317760000002</v>
      </c>
      <c r="N542" s="73">
        <v>82183.8</v>
      </c>
      <c r="O542" s="73">
        <v>3944.8224</v>
      </c>
      <c r="P542" s="73">
        <v>4602.2928000000002</v>
      </c>
      <c r="Q542" s="75">
        <v>0.15832132140138674</v>
      </c>
      <c r="R542" s="73">
        <v>8</v>
      </c>
      <c r="S542" s="73">
        <v>2025</v>
      </c>
      <c r="T542" s="73">
        <v>10</v>
      </c>
      <c r="U542" s="73">
        <v>2025</v>
      </c>
      <c r="V542" s="74">
        <v>45999</v>
      </c>
      <c r="W542" s="73" t="s">
        <v>132</v>
      </c>
      <c r="X542" s="73">
        <v>2025</v>
      </c>
      <c r="Y542" t="str">
        <f t="shared" si="48"/>
        <v>México</v>
      </c>
      <c r="Z542" t="str">
        <f t="shared" si="49"/>
        <v>IC</v>
      </c>
      <c r="AA542" s="1">
        <f t="shared" si="50"/>
        <v>0.5</v>
      </c>
      <c r="AB542">
        <f t="shared" si="52"/>
        <v>1972.4112</v>
      </c>
      <c r="AC542">
        <f t="shared" si="53"/>
        <v>2287.9969919999999</v>
      </c>
      <c r="AD542" s="18">
        <f t="shared" si="51"/>
        <v>45705</v>
      </c>
    </row>
    <row r="543" spans="1:30">
      <c r="A543" s="73" t="s">
        <v>176</v>
      </c>
      <c r="B543" s="73">
        <v>567</v>
      </c>
      <c r="C543" s="73">
        <v>0</v>
      </c>
      <c r="D543" s="74">
        <v>45881</v>
      </c>
      <c r="E543" s="74">
        <v>45891</v>
      </c>
      <c r="F543" s="74">
        <v>45894</v>
      </c>
      <c r="G543" s="73" t="s">
        <v>61</v>
      </c>
      <c r="H543" s="73">
        <v>33</v>
      </c>
      <c r="I543" s="73" t="s">
        <v>177</v>
      </c>
      <c r="J543" s="73">
        <v>1717.76</v>
      </c>
      <c r="K543" s="73" t="s">
        <v>131</v>
      </c>
      <c r="L543" s="73">
        <v>1477.2736</v>
      </c>
      <c r="M543" s="73">
        <v>1717.76</v>
      </c>
      <c r="N543" s="73">
        <v>70</v>
      </c>
      <c r="O543" s="73">
        <v>60.199999999999996</v>
      </c>
      <c r="P543" s="73">
        <v>70</v>
      </c>
      <c r="Q543" s="75">
        <v>4.0750745156482859E-2</v>
      </c>
      <c r="R543" s="73">
        <v>8</v>
      </c>
      <c r="S543" s="73">
        <v>2025</v>
      </c>
      <c r="T543" s="73">
        <v>8</v>
      </c>
      <c r="U543" s="73">
        <v>2025</v>
      </c>
      <c r="V543" s="74">
        <v>45939</v>
      </c>
      <c r="W543" s="73" t="s">
        <v>161</v>
      </c>
      <c r="X543" s="73">
        <v>2025</v>
      </c>
      <c r="Y543" t="str">
        <f t="shared" si="48"/>
        <v>México</v>
      </c>
      <c r="Z543" t="str">
        <f t="shared" si="49"/>
        <v>Retail</v>
      </c>
      <c r="AA543" s="1">
        <f t="shared" si="50"/>
        <v>0</v>
      </c>
      <c r="AB543">
        <f t="shared" si="52"/>
        <v>60.199999999999996</v>
      </c>
      <c r="AC543">
        <f t="shared" si="53"/>
        <v>69.831999999999994</v>
      </c>
      <c r="AD543" s="18">
        <f t="shared" si="51"/>
        <v>45824</v>
      </c>
    </row>
    <row r="544" spans="1:30">
      <c r="A544" s="73" t="s">
        <v>176</v>
      </c>
      <c r="B544" s="73">
        <v>568</v>
      </c>
      <c r="C544" s="73">
        <v>1</v>
      </c>
      <c r="D544" s="74">
        <v>45881</v>
      </c>
      <c r="E544" s="74">
        <v>45757</v>
      </c>
      <c r="F544" s="74">
        <v>45759</v>
      </c>
      <c r="G544" s="73" t="s">
        <v>57</v>
      </c>
      <c r="H544" s="73">
        <v>33</v>
      </c>
      <c r="I544" s="73"/>
      <c r="J544" s="73">
        <v>2700</v>
      </c>
      <c r="K544" s="73" t="s">
        <v>163</v>
      </c>
      <c r="L544" s="73">
        <v>3104.9999999999995</v>
      </c>
      <c r="M544" s="73">
        <v>3618</v>
      </c>
      <c r="N544" s="73">
        <v>178.74</v>
      </c>
      <c r="O544" s="73">
        <v>205.55099999999999</v>
      </c>
      <c r="P544" s="73">
        <v>239.51160000000002</v>
      </c>
      <c r="Q544" s="75">
        <v>6.6200000000000009E-2</v>
      </c>
      <c r="R544" s="73">
        <v>8</v>
      </c>
      <c r="S544" s="73">
        <v>2025</v>
      </c>
      <c r="T544" s="73">
        <v>4</v>
      </c>
      <c r="U544" s="73">
        <v>2025</v>
      </c>
      <c r="V544" s="74">
        <v>45804</v>
      </c>
      <c r="W544" s="73" t="s">
        <v>172</v>
      </c>
      <c r="X544" s="73">
        <v>2025</v>
      </c>
      <c r="Y544" t="str">
        <f t="shared" si="48"/>
        <v>México</v>
      </c>
      <c r="Z544" t="str">
        <f t="shared" si="49"/>
        <v>IC</v>
      </c>
      <c r="AA544" s="1">
        <f t="shared" si="50"/>
        <v>0.5</v>
      </c>
      <c r="AB544">
        <f t="shared" si="52"/>
        <v>102.77549999999999</v>
      </c>
      <c r="AC544">
        <f t="shared" si="53"/>
        <v>119.21957999999998</v>
      </c>
      <c r="AD544" s="18">
        <f t="shared" si="51"/>
        <v>45639</v>
      </c>
    </row>
    <row r="545" spans="1:30">
      <c r="A545" s="73" t="s">
        <v>176</v>
      </c>
      <c r="B545" s="73">
        <v>569</v>
      </c>
      <c r="C545" s="73">
        <v>0</v>
      </c>
      <c r="D545" s="74">
        <v>45881</v>
      </c>
      <c r="E545" s="74">
        <v>45900</v>
      </c>
      <c r="F545" s="74">
        <v>45904</v>
      </c>
      <c r="G545" s="73" t="s">
        <v>56</v>
      </c>
      <c r="H545" s="73">
        <v>33</v>
      </c>
      <c r="I545" s="73"/>
      <c r="J545" s="73">
        <v>123600</v>
      </c>
      <c r="K545" s="73" t="s">
        <v>178</v>
      </c>
      <c r="L545" s="73">
        <v>5932.8</v>
      </c>
      <c r="M545" s="73">
        <v>6921.6</v>
      </c>
      <c r="N545" s="73">
        <v>13200</v>
      </c>
      <c r="O545" s="73">
        <v>633.6</v>
      </c>
      <c r="P545" s="73">
        <v>739.2</v>
      </c>
      <c r="Q545" s="75">
        <v>0.10679611650485436</v>
      </c>
      <c r="R545" s="73">
        <v>8</v>
      </c>
      <c r="S545" s="73">
        <v>2025</v>
      </c>
      <c r="T545" s="73">
        <v>8</v>
      </c>
      <c r="U545" s="73">
        <v>2025</v>
      </c>
      <c r="V545" s="74">
        <v>45949</v>
      </c>
      <c r="W545" s="73" t="s">
        <v>161</v>
      </c>
      <c r="X545" s="73">
        <v>2025</v>
      </c>
      <c r="Y545" t="str">
        <f t="shared" si="48"/>
        <v>México</v>
      </c>
      <c r="Z545" t="str">
        <f t="shared" si="49"/>
        <v>IC</v>
      </c>
      <c r="AA545" s="1">
        <f t="shared" si="50"/>
        <v>0.5</v>
      </c>
      <c r="AB545">
        <f t="shared" si="52"/>
        <v>316.8</v>
      </c>
      <c r="AC545">
        <f t="shared" si="53"/>
        <v>367.488</v>
      </c>
      <c r="AD545" s="18">
        <f t="shared" si="51"/>
        <v>45737</v>
      </c>
    </row>
    <row r="546" spans="1:30">
      <c r="A546" s="73" t="s">
        <v>176</v>
      </c>
      <c r="B546" s="73">
        <v>570</v>
      </c>
      <c r="C546" s="73">
        <v>0</v>
      </c>
      <c r="D546" s="74">
        <v>45881</v>
      </c>
      <c r="E546" s="74">
        <v>45762</v>
      </c>
      <c r="F546" s="74">
        <v>45765</v>
      </c>
      <c r="G546" s="73" t="s">
        <v>57</v>
      </c>
      <c r="H546" s="73">
        <v>33</v>
      </c>
      <c r="I546" s="73"/>
      <c r="J546" s="73">
        <v>2504</v>
      </c>
      <c r="K546" s="73" t="s">
        <v>163</v>
      </c>
      <c r="L546" s="73">
        <v>2879.6</v>
      </c>
      <c r="M546" s="73">
        <v>3355.36</v>
      </c>
      <c r="N546" s="73">
        <v>226.46</v>
      </c>
      <c r="O546" s="73">
        <v>260.42899999999997</v>
      </c>
      <c r="P546" s="73">
        <v>303.45640000000003</v>
      </c>
      <c r="Q546" s="75">
        <v>9.0439297124600637E-2</v>
      </c>
      <c r="R546" s="73">
        <v>8</v>
      </c>
      <c r="S546" s="73">
        <v>2025</v>
      </c>
      <c r="T546" s="73">
        <v>4</v>
      </c>
      <c r="U546" s="73">
        <v>2025</v>
      </c>
      <c r="V546" s="74">
        <v>45810</v>
      </c>
      <c r="W546" s="73" t="s">
        <v>152</v>
      </c>
      <c r="X546" s="73">
        <v>2025</v>
      </c>
      <c r="Y546" t="str">
        <f t="shared" si="48"/>
        <v>México</v>
      </c>
      <c r="Z546" t="str">
        <f t="shared" si="49"/>
        <v>IC</v>
      </c>
      <c r="AA546" s="1">
        <f t="shared" si="50"/>
        <v>0.5</v>
      </c>
      <c r="AB546">
        <f t="shared" si="52"/>
        <v>130.21449999999999</v>
      </c>
      <c r="AC546">
        <f t="shared" si="53"/>
        <v>151.04881999999998</v>
      </c>
      <c r="AD546" s="18">
        <f t="shared" si="51"/>
        <v>45639</v>
      </c>
    </row>
    <row r="547" spans="1:30">
      <c r="A547" s="73" t="s">
        <v>176</v>
      </c>
      <c r="B547" s="73">
        <v>571</v>
      </c>
      <c r="C547" s="73">
        <v>0</v>
      </c>
      <c r="D547" s="74">
        <v>45881</v>
      </c>
      <c r="E547" s="74">
        <v>45884</v>
      </c>
      <c r="F547" s="74">
        <v>45889</v>
      </c>
      <c r="G547" s="73" t="s">
        <v>56</v>
      </c>
      <c r="H547" s="73">
        <v>33</v>
      </c>
      <c r="I547" s="73"/>
      <c r="J547" s="73">
        <v>11942</v>
      </c>
      <c r="K547" s="73" t="s">
        <v>178</v>
      </c>
      <c r="L547" s="73">
        <v>573.21600000000001</v>
      </c>
      <c r="M547" s="73">
        <v>668.75200000000007</v>
      </c>
      <c r="N547" s="73">
        <v>84</v>
      </c>
      <c r="O547" s="73">
        <v>4.032</v>
      </c>
      <c r="P547" s="73">
        <v>4.7039999999999997</v>
      </c>
      <c r="Q547" s="75">
        <v>7.0339976553341153E-3</v>
      </c>
      <c r="R547" s="73">
        <v>8</v>
      </c>
      <c r="S547" s="73">
        <v>2025</v>
      </c>
      <c r="T547" s="73">
        <v>8</v>
      </c>
      <c r="U547" s="73">
        <v>2025</v>
      </c>
      <c r="V547" s="74">
        <v>45934</v>
      </c>
      <c r="W547" s="73" t="s">
        <v>161</v>
      </c>
      <c r="X547" s="73">
        <v>2025</v>
      </c>
      <c r="Y547" t="str">
        <f t="shared" si="48"/>
        <v>México</v>
      </c>
      <c r="Z547" t="str">
        <f t="shared" si="49"/>
        <v>IC</v>
      </c>
      <c r="AA547" s="1">
        <f t="shared" si="50"/>
        <v>0.5</v>
      </c>
      <c r="AB547">
        <f t="shared" si="52"/>
        <v>2.016</v>
      </c>
      <c r="AC547">
        <f t="shared" si="53"/>
        <v>2.3385599999999998</v>
      </c>
      <c r="AD547" s="18">
        <f t="shared" si="51"/>
        <v>45737</v>
      </c>
    </row>
    <row r="548" spans="1:30">
      <c r="A548" s="73" t="s">
        <v>176</v>
      </c>
      <c r="B548" s="73">
        <v>572</v>
      </c>
      <c r="C548" s="73">
        <v>1</v>
      </c>
      <c r="D548" s="74">
        <v>45882</v>
      </c>
      <c r="E548" s="74">
        <v>45803</v>
      </c>
      <c r="F548" s="74">
        <v>45823</v>
      </c>
      <c r="G548" s="73" t="s">
        <v>45</v>
      </c>
      <c r="H548" s="73">
        <v>33</v>
      </c>
      <c r="I548" s="73"/>
      <c r="J548" s="73">
        <v>10105.09</v>
      </c>
      <c r="K548" s="73" t="s">
        <v>131</v>
      </c>
      <c r="L548" s="73">
        <v>8690.3773999999994</v>
      </c>
      <c r="M548" s="73">
        <v>10105.09</v>
      </c>
      <c r="N548" s="73">
        <v>819.34</v>
      </c>
      <c r="O548" s="73">
        <v>704.63239999999996</v>
      </c>
      <c r="P548" s="73">
        <v>819.34</v>
      </c>
      <c r="Q548" s="75">
        <v>8.1081910205648838E-2</v>
      </c>
      <c r="R548" s="73">
        <v>8</v>
      </c>
      <c r="S548" s="73">
        <v>2025</v>
      </c>
      <c r="T548" s="73">
        <v>5</v>
      </c>
      <c r="U548" s="73">
        <v>2025</v>
      </c>
      <c r="V548" s="74">
        <v>45868</v>
      </c>
      <c r="W548" s="73" t="s">
        <v>154</v>
      </c>
      <c r="X548" s="73">
        <v>2025</v>
      </c>
      <c r="Y548" t="str">
        <f t="shared" si="48"/>
        <v>México</v>
      </c>
      <c r="Z548" t="str">
        <f t="shared" si="49"/>
        <v>IC</v>
      </c>
      <c r="AA548" s="1">
        <f t="shared" si="50"/>
        <v>0.75</v>
      </c>
      <c r="AB548">
        <f t="shared" si="52"/>
        <v>176.15809999999999</v>
      </c>
      <c r="AC548">
        <f t="shared" si="53"/>
        <v>204.34339599999998</v>
      </c>
      <c r="AD548" s="18">
        <f t="shared" si="51"/>
        <v>45536</v>
      </c>
    </row>
    <row r="549" spans="1:30">
      <c r="A549" s="73" t="s">
        <v>176</v>
      </c>
      <c r="B549" s="73">
        <v>573</v>
      </c>
      <c r="C549" s="73">
        <v>1</v>
      </c>
      <c r="D549" s="74">
        <v>45882</v>
      </c>
      <c r="E549" s="74">
        <v>45807</v>
      </c>
      <c r="F549" s="74">
        <v>45810</v>
      </c>
      <c r="G549" s="73" t="s">
        <v>45</v>
      </c>
      <c r="H549" s="73">
        <v>33</v>
      </c>
      <c r="I549" s="73"/>
      <c r="J549" s="73">
        <v>6668</v>
      </c>
      <c r="K549" s="73" t="s">
        <v>131</v>
      </c>
      <c r="L549" s="73">
        <v>5734.48</v>
      </c>
      <c r="M549" s="73">
        <v>6668</v>
      </c>
      <c r="N549" s="73">
        <v>669.28</v>
      </c>
      <c r="O549" s="73">
        <v>575.58079999999995</v>
      </c>
      <c r="P549" s="73">
        <v>669.28</v>
      </c>
      <c r="Q549" s="75">
        <v>0.10037192561487703</v>
      </c>
      <c r="R549" s="73">
        <v>8</v>
      </c>
      <c r="S549" s="73">
        <v>2025</v>
      </c>
      <c r="T549" s="73">
        <v>5</v>
      </c>
      <c r="U549" s="73">
        <v>2025</v>
      </c>
      <c r="V549" s="74">
        <v>45855</v>
      </c>
      <c r="W549" s="73" t="s">
        <v>154</v>
      </c>
      <c r="X549" s="73">
        <v>2025</v>
      </c>
      <c r="Y549" t="str">
        <f t="shared" si="48"/>
        <v>México</v>
      </c>
      <c r="Z549" t="str">
        <f t="shared" si="49"/>
        <v>IC</v>
      </c>
      <c r="AA549" s="1">
        <f t="shared" si="50"/>
        <v>0.75</v>
      </c>
      <c r="AB549">
        <f t="shared" si="52"/>
        <v>143.89519999999999</v>
      </c>
      <c r="AC549">
        <f t="shared" si="53"/>
        <v>166.91843199999997</v>
      </c>
      <c r="AD549" s="18">
        <f t="shared" si="51"/>
        <v>45536</v>
      </c>
    </row>
    <row r="550" spans="1:30">
      <c r="A550" s="73" t="s">
        <v>176</v>
      </c>
      <c r="B550" s="73">
        <v>574</v>
      </c>
      <c r="C550" s="73">
        <v>0</v>
      </c>
      <c r="D550" s="74">
        <v>45882</v>
      </c>
      <c r="E550" s="74">
        <v>45996</v>
      </c>
      <c r="F550" s="74">
        <v>46001</v>
      </c>
      <c r="G550" s="73" t="s">
        <v>49</v>
      </c>
      <c r="H550" s="73">
        <v>33</v>
      </c>
      <c r="I550" s="73" t="s">
        <v>199</v>
      </c>
      <c r="J550" s="73">
        <v>3854.09</v>
      </c>
      <c r="K550" s="73" t="s">
        <v>131</v>
      </c>
      <c r="L550" s="73">
        <v>3314.5174000000002</v>
      </c>
      <c r="M550" s="73">
        <v>3854.09</v>
      </c>
      <c r="N550" s="73">
        <v>70</v>
      </c>
      <c r="O550" s="73">
        <v>60.199999999999996</v>
      </c>
      <c r="P550" s="73">
        <v>70</v>
      </c>
      <c r="Q550" s="75">
        <v>1.8162523449115092E-2</v>
      </c>
      <c r="R550" s="73">
        <v>8</v>
      </c>
      <c r="S550" s="73">
        <v>2025</v>
      </c>
      <c r="T550" s="73">
        <v>12</v>
      </c>
      <c r="U550" s="73">
        <v>2025</v>
      </c>
      <c r="V550" s="74">
        <v>46046</v>
      </c>
      <c r="W550" s="73" t="s">
        <v>157</v>
      </c>
      <c r="X550" s="73">
        <v>2026</v>
      </c>
      <c r="Y550" t="str">
        <f t="shared" si="48"/>
        <v>México</v>
      </c>
      <c r="Z550" t="str">
        <f t="shared" si="49"/>
        <v>Retail</v>
      </c>
      <c r="AA550" s="1">
        <f t="shared" si="50"/>
        <v>0</v>
      </c>
      <c r="AB550">
        <f t="shared" si="52"/>
        <v>60.199999999999996</v>
      </c>
      <c r="AC550">
        <f t="shared" si="53"/>
        <v>69.831999999999994</v>
      </c>
      <c r="AD550" s="18">
        <f t="shared" si="51"/>
        <v>45552</v>
      </c>
    </row>
    <row r="551" spans="1:30">
      <c r="A551" s="73" t="s">
        <v>176</v>
      </c>
      <c r="B551" s="73">
        <v>575</v>
      </c>
      <c r="C551" s="73">
        <v>1</v>
      </c>
      <c r="D551" s="74">
        <v>45882</v>
      </c>
      <c r="E551" s="74">
        <v>45864</v>
      </c>
      <c r="F551" s="74">
        <v>45887</v>
      </c>
      <c r="G551" s="73" t="s">
        <v>49</v>
      </c>
      <c r="H551" s="73">
        <v>33</v>
      </c>
      <c r="I551" s="73"/>
      <c r="J551" s="73">
        <v>21032.86</v>
      </c>
      <c r="K551" s="73" t="s">
        <v>131</v>
      </c>
      <c r="L551" s="73">
        <v>18088.259600000001</v>
      </c>
      <c r="M551" s="73">
        <v>21032.86</v>
      </c>
      <c r="N551" s="73">
        <v>2150.3000000000002</v>
      </c>
      <c r="O551" s="73">
        <v>1849.258</v>
      </c>
      <c r="P551" s="73">
        <v>2150.3000000000002</v>
      </c>
      <c r="Q551" s="75">
        <v>0.1022352642484189</v>
      </c>
      <c r="R551" s="73">
        <v>8</v>
      </c>
      <c r="S551" s="73">
        <v>2025</v>
      </c>
      <c r="T551" s="73">
        <v>7</v>
      </c>
      <c r="U551" s="73">
        <v>2025</v>
      </c>
      <c r="V551" s="74">
        <v>45932</v>
      </c>
      <c r="W551" s="73" t="s">
        <v>161</v>
      </c>
      <c r="X551" s="73">
        <v>2025</v>
      </c>
      <c r="Y551" t="str">
        <f t="shared" si="48"/>
        <v>México</v>
      </c>
      <c r="Z551" t="str">
        <f t="shared" si="49"/>
        <v>Retail</v>
      </c>
      <c r="AA551" s="1">
        <f t="shared" si="50"/>
        <v>0</v>
      </c>
      <c r="AB551">
        <f t="shared" si="52"/>
        <v>1849.258</v>
      </c>
      <c r="AC551">
        <f t="shared" si="53"/>
        <v>2145.1392799999999</v>
      </c>
      <c r="AD551" s="18">
        <f t="shared" si="51"/>
        <v>45552</v>
      </c>
    </row>
    <row r="552" spans="1:30">
      <c r="A552" s="73" t="s">
        <v>176</v>
      </c>
      <c r="B552" s="73">
        <v>576</v>
      </c>
      <c r="C552" s="73">
        <v>1</v>
      </c>
      <c r="D552" s="74">
        <v>45882</v>
      </c>
      <c r="E552" s="74">
        <v>45902</v>
      </c>
      <c r="F552" s="74">
        <v>45905</v>
      </c>
      <c r="G552" s="73" t="s">
        <v>49</v>
      </c>
      <c r="H552" s="73">
        <v>33</v>
      </c>
      <c r="I552" s="73" t="s">
        <v>199</v>
      </c>
      <c r="J552" s="73">
        <v>10684</v>
      </c>
      <c r="K552" s="73" t="s">
        <v>131</v>
      </c>
      <c r="L552" s="73">
        <v>9188.24</v>
      </c>
      <c r="M552" s="73">
        <v>10684</v>
      </c>
      <c r="N552" s="73">
        <v>608.79</v>
      </c>
      <c r="O552" s="73">
        <v>523.55939999999998</v>
      </c>
      <c r="P552" s="73">
        <v>608.79</v>
      </c>
      <c r="Q552" s="75">
        <v>5.6981467615125424E-2</v>
      </c>
      <c r="R552" s="73">
        <v>8</v>
      </c>
      <c r="S552" s="73">
        <v>2025</v>
      </c>
      <c r="T552" s="73">
        <v>9</v>
      </c>
      <c r="U552" s="73">
        <v>2025</v>
      </c>
      <c r="V552" s="74">
        <v>45950</v>
      </c>
      <c r="W552" s="73" t="s">
        <v>161</v>
      </c>
      <c r="X552" s="73">
        <v>2025</v>
      </c>
      <c r="Y552" t="str">
        <f t="shared" si="48"/>
        <v>México</v>
      </c>
      <c r="Z552" t="str">
        <f t="shared" si="49"/>
        <v>Retail</v>
      </c>
      <c r="AA552" s="1">
        <f t="shared" si="50"/>
        <v>0</v>
      </c>
      <c r="AB552">
        <f t="shared" si="52"/>
        <v>523.55939999999998</v>
      </c>
      <c r="AC552">
        <f t="shared" si="53"/>
        <v>607.32890399999997</v>
      </c>
      <c r="AD552" s="18">
        <f t="shared" si="51"/>
        <v>45552</v>
      </c>
    </row>
    <row r="553" spans="1:30">
      <c r="A553" s="73" t="s">
        <v>176</v>
      </c>
      <c r="B553" s="73">
        <v>577</v>
      </c>
      <c r="C553" s="73">
        <v>0</v>
      </c>
      <c r="D553" s="74">
        <v>45882</v>
      </c>
      <c r="E553" s="74">
        <v>45870</v>
      </c>
      <c r="F553" s="74">
        <v>45878</v>
      </c>
      <c r="G553" s="73" t="s">
        <v>42</v>
      </c>
      <c r="H553" s="73">
        <v>33</v>
      </c>
      <c r="I553" s="73"/>
      <c r="J553" s="73">
        <v>22553.15</v>
      </c>
      <c r="K553" s="73" t="s">
        <v>131</v>
      </c>
      <c r="L553" s="73">
        <v>19395.709000000003</v>
      </c>
      <c r="M553" s="73">
        <v>22553.15</v>
      </c>
      <c r="N553" s="73">
        <v>2083.59</v>
      </c>
      <c r="O553" s="73">
        <v>1791.8874000000001</v>
      </c>
      <c r="P553" s="73">
        <v>2083.59</v>
      </c>
      <c r="Q553" s="75">
        <v>9.238576429456638E-2</v>
      </c>
      <c r="R553" s="73">
        <v>8</v>
      </c>
      <c r="S553" s="73">
        <v>2025</v>
      </c>
      <c r="T553" s="73">
        <v>8</v>
      </c>
      <c r="U553" s="73">
        <v>2025</v>
      </c>
      <c r="V553" s="74">
        <v>45923</v>
      </c>
      <c r="W553" s="73" t="s">
        <v>153</v>
      </c>
      <c r="X553" s="73">
        <v>2025</v>
      </c>
      <c r="Y553" t="str">
        <f t="shared" si="48"/>
        <v>México</v>
      </c>
      <c r="Z553" t="str">
        <f t="shared" si="49"/>
        <v>IC</v>
      </c>
      <c r="AA553" s="1">
        <f t="shared" si="50"/>
        <v>0.5</v>
      </c>
      <c r="AB553">
        <f t="shared" si="52"/>
        <v>895.94370000000004</v>
      </c>
      <c r="AC553">
        <f t="shared" si="53"/>
        <v>1039.2946919999999</v>
      </c>
      <c r="AD553" s="18">
        <f t="shared" si="51"/>
        <v>45831</v>
      </c>
    </row>
    <row r="554" spans="1:30">
      <c r="A554" s="73" t="s">
        <v>176</v>
      </c>
      <c r="B554" s="73">
        <v>578</v>
      </c>
      <c r="C554" s="73">
        <v>1</v>
      </c>
      <c r="D554" s="74">
        <v>45882</v>
      </c>
      <c r="E554" s="74">
        <v>45888</v>
      </c>
      <c r="F554" s="74">
        <v>45916</v>
      </c>
      <c r="G554" s="73" t="s">
        <v>49</v>
      </c>
      <c r="H554" s="73">
        <v>33</v>
      </c>
      <c r="I554" s="73" t="s">
        <v>177</v>
      </c>
      <c r="J554" s="73">
        <v>4612.22</v>
      </c>
      <c r="K554" s="73" t="s">
        <v>131</v>
      </c>
      <c r="L554" s="73">
        <v>3966.5092</v>
      </c>
      <c r="M554" s="73">
        <v>4612.22</v>
      </c>
      <c r="N554" s="73">
        <v>50</v>
      </c>
      <c r="O554" s="73">
        <v>43</v>
      </c>
      <c r="P554" s="73">
        <v>50</v>
      </c>
      <c r="Q554" s="75">
        <v>1.0840766485553596E-2</v>
      </c>
      <c r="R554" s="73">
        <v>8</v>
      </c>
      <c r="S554" s="73">
        <v>2025</v>
      </c>
      <c r="T554" s="73">
        <v>8</v>
      </c>
      <c r="U554" s="73">
        <v>2025</v>
      </c>
      <c r="V554" s="74">
        <v>45961</v>
      </c>
      <c r="W554" s="73" t="s">
        <v>161</v>
      </c>
      <c r="X554" s="73">
        <v>2025</v>
      </c>
      <c r="Y554" t="str">
        <f t="shared" si="48"/>
        <v>México</v>
      </c>
      <c r="Z554" t="str">
        <f t="shared" si="49"/>
        <v>Retail</v>
      </c>
      <c r="AA554" s="1">
        <f t="shared" si="50"/>
        <v>0</v>
      </c>
      <c r="AB554">
        <f t="shared" si="52"/>
        <v>43</v>
      </c>
      <c r="AC554">
        <f t="shared" si="53"/>
        <v>49.879999999999995</v>
      </c>
      <c r="AD554" s="18">
        <f t="shared" si="51"/>
        <v>45552</v>
      </c>
    </row>
    <row r="555" spans="1:30">
      <c r="A555" s="73" t="s">
        <v>176</v>
      </c>
      <c r="B555" s="73">
        <v>579</v>
      </c>
      <c r="C555" s="73">
        <v>0</v>
      </c>
      <c r="D555" s="74">
        <v>45883</v>
      </c>
      <c r="E555" s="74">
        <v>45912</v>
      </c>
      <c r="F555" s="74">
        <v>46072</v>
      </c>
      <c r="G555" s="73" t="s">
        <v>49</v>
      </c>
      <c r="H555" s="73">
        <v>33</v>
      </c>
      <c r="I555" s="73" t="s">
        <v>189</v>
      </c>
      <c r="J555" s="73">
        <v>3274.53</v>
      </c>
      <c r="K555" s="73" t="s">
        <v>131</v>
      </c>
      <c r="L555" s="73">
        <v>2816.0958000000001</v>
      </c>
      <c r="M555" s="73">
        <v>3274.53</v>
      </c>
      <c r="N555" s="73">
        <v>70</v>
      </c>
      <c r="O555" s="73">
        <v>60.199999999999996</v>
      </c>
      <c r="P555" s="73">
        <v>70</v>
      </c>
      <c r="Q555" s="75">
        <v>2.137711366211334E-2</v>
      </c>
      <c r="R555" s="73">
        <v>8</v>
      </c>
      <c r="S555" s="73">
        <v>2025</v>
      </c>
      <c r="T555" s="73">
        <v>9</v>
      </c>
      <c r="U555" s="73">
        <v>2025</v>
      </c>
      <c r="V555" s="74">
        <v>46117</v>
      </c>
      <c r="W555" s="73" t="s">
        <v>173</v>
      </c>
      <c r="X555" s="73">
        <v>2026</v>
      </c>
      <c r="Y555" t="str">
        <f t="shared" si="48"/>
        <v>México</v>
      </c>
      <c r="Z555" t="str">
        <f t="shared" si="49"/>
        <v>Retail</v>
      </c>
      <c r="AA555" s="1">
        <f t="shared" si="50"/>
        <v>0</v>
      </c>
      <c r="AB555">
        <f t="shared" si="52"/>
        <v>60.199999999999996</v>
      </c>
      <c r="AC555">
        <f t="shared" si="53"/>
        <v>69.831999999999994</v>
      </c>
      <c r="AD555" s="18">
        <f t="shared" si="51"/>
        <v>45552</v>
      </c>
    </row>
    <row r="556" spans="1:30">
      <c r="A556" s="73" t="s">
        <v>176</v>
      </c>
      <c r="B556" s="73">
        <v>580</v>
      </c>
      <c r="C556" s="73">
        <v>1</v>
      </c>
      <c r="D556" s="74">
        <v>45883</v>
      </c>
      <c r="E556" s="74">
        <v>45970</v>
      </c>
      <c r="F556" s="74">
        <v>45976</v>
      </c>
      <c r="G556" s="73" t="s">
        <v>49</v>
      </c>
      <c r="H556" s="73">
        <v>33</v>
      </c>
      <c r="I556" s="73" t="s">
        <v>189</v>
      </c>
      <c r="J556" s="73">
        <v>799.1</v>
      </c>
      <c r="K556" s="73" t="s">
        <v>131</v>
      </c>
      <c r="L556" s="73">
        <v>687.226</v>
      </c>
      <c r="M556" s="73">
        <v>799.1</v>
      </c>
      <c r="N556" s="73">
        <v>70</v>
      </c>
      <c r="O556" s="73">
        <v>60.199999999999996</v>
      </c>
      <c r="P556" s="73">
        <v>70</v>
      </c>
      <c r="Q556" s="75">
        <v>8.7598548366912776E-2</v>
      </c>
      <c r="R556" s="73">
        <v>8</v>
      </c>
      <c r="S556" s="73">
        <v>2025</v>
      </c>
      <c r="T556" s="73">
        <v>11</v>
      </c>
      <c r="U556" s="73">
        <v>2025</v>
      </c>
      <c r="V556" s="74">
        <v>46021</v>
      </c>
      <c r="W556" s="73" t="s">
        <v>132</v>
      </c>
      <c r="X556" s="73">
        <v>2025</v>
      </c>
      <c r="Y556" t="str">
        <f t="shared" si="48"/>
        <v>México</v>
      </c>
      <c r="Z556" t="str">
        <f t="shared" si="49"/>
        <v>Retail</v>
      </c>
      <c r="AA556" s="1">
        <f t="shared" si="50"/>
        <v>0</v>
      </c>
      <c r="AB556">
        <f t="shared" si="52"/>
        <v>60.199999999999996</v>
      </c>
      <c r="AC556">
        <f t="shared" si="53"/>
        <v>69.831999999999994</v>
      </c>
      <c r="AD556" s="18">
        <f t="shared" si="51"/>
        <v>45552</v>
      </c>
    </row>
    <row r="557" spans="1:30">
      <c r="A557" s="73" t="s">
        <v>176</v>
      </c>
      <c r="B557" s="73">
        <v>581</v>
      </c>
      <c r="C557" s="73">
        <v>1</v>
      </c>
      <c r="D557" s="74">
        <v>45883</v>
      </c>
      <c r="E557" s="74">
        <v>45884</v>
      </c>
      <c r="F557" s="74">
        <v>45886</v>
      </c>
      <c r="G557" s="73" t="s">
        <v>52</v>
      </c>
      <c r="H557" s="73">
        <v>33</v>
      </c>
      <c r="I557" s="73" t="s">
        <v>177</v>
      </c>
      <c r="J557" s="73">
        <v>1917.44</v>
      </c>
      <c r="K557" s="73" t="s">
        <v>131</v>
      </c>
      <c r="L557" s="73">
        <v>1648.9983999999999</v>
      </c>
      <c r="M557" s="73">
        <v>1917.44</v>
      </c>
      <c r="N557" s="73">
        <v>211.22</v>
      </c>
      <c r="O557" s="73">
        <v>181.64920000000001</v>
      </c>
      <c r="P557" s="73">
        <v>211.22</v>
      </c>
      <c r="Q557" s="75">
        <v>0.11015729305740989</v>
      </c>
      <c r="R557" s="73">
        <v>8</v>
      </c>
      <c r="S557" s="73">
        <v>2025</v>
      </c>
      <c r="T557" s="73">
        <v>8</v>
      </c>
      <c r="U557" s="73">
        <v>2025</v>
      </c>
      <c r="V557" s="74">
        <v>45931</v>
      </c>
      <c r="W557" s="73" t="s">
        <v>161</v>
      </c>
      <c r="X557" s="73">
        <v>2025</v>
      </c>
      <c r="Y557" t="str">
        <f t="shared" si="48"/>
        <v>México</v>
      </c>
      <c r="Z557" t="str">
        <f t="shared" si="49"/>
        <v>Retail</v>
      </c>
      <c r="AA557" s="1">
        <f t="shared" si="50"/>
        <v>0</v>
      </c>
      <c r="AB557">
        <f t="shared" si="52"/>
        <v>181.64920000000001</v>
      </c>
      <c r="AC557">
        <f t="shared" si="53"/>
        <v>210.71307199999998</v>
      </c>
      <c r="AD557" s="18">
        <f t="shared" si="51"/>
        <v>45845</v>
      </c>
    </row>
    <row r="558" spans="1:30">
      <c r="A558" s="73" t="s">
        <v>176</v>
      </c>
      <c r="B558" s="73">
        <v>582</v>
      </c>
      <c r="C558" s="73">
        <v>0</v>
      </c>
      <c r="D558" s="74">
        <v>45883</v>
      </c>
      <c r="E558" s="74">
        <v>45907</v>
      </c>
      <c r="F558" s="74">
        <v>45918</v>
      </c>
      <c r="G558" s="73" t="s">
        <v>35</v>
      </c>
      <c r="H558" s="73">
        <v>33</v>
      </c>
      <c r="I558" s="73"/>
      <c r="J558" s="73">
        <v>26761.16</v>
      </c>
      <c r="K558" s="73" t="s">
        <v>151</v>
      </c>
      <c r="L558" s="73">
        <v>26761.16</v>
      </c>
      <c r="M558" s="73">
        <v>31042.945599999999</v>
      </c>
      <c r="N558" s="73">
        <v>3460.67</v>
      </c>
      <c r="O558" s="73">
        <v>3460.67</v>
      </c>
      <c r="P558" s="73">
        <v>4014.3771999999999</v>
      </c>
      <c r="Q558" s="75">
        <v>0.1293168905981654</v>
      </c>
      <c r="R558" s="73">
        <v>8</v>
      </c>
      <c r="S558" s="73">
        <v>2025</v>
      </c>
      <c r="T558" s="73">
        <v>9</v>
      </c>
      <c r="U558" s="73">
        <v>2025</v>
      </c>
      <c r="V558" s="74">
        <v>45963</v>
      </c>
      <c r="W558" s="73" t="s">
        <v>159</v>
      </c>
      <c r="X558" s="73">
        <v>2025</v>
      </c>
      <c r="Y558" t="str">
        <f t="shared" si="48"/>
        <v>México</v>
      </c>
      <c r="Z558" t="str">
        <f t="shared" si="49"/>
        <v>IC</v>
      </c>
      <c r="AA558" s="1">
        <f t="shared" si="50"/>
        <v>0.5</v>
      </c>
      <c r="AB558">
        <f t="shared" si="52"/>
        <v>1730.335</v>
      </c>
      <c r="AC558">
        <f t="shared" si="53"/>
        <v>2007.1886</v>
      </c>
      <c r="AD558" s="18">
        <f t="shared" si="51"/>
        <v>45665</v>
      </c>
    </row>
    <row r="559" spans="1:30">
      <c r="A559" s="73" t="s">
        <v>176</v>
      </c>
      <c r="B559" s="73">
        <v>583</v>
      </c>
      <c r="C559" s="73">
        <v>1</v>
      </c>
      <c r="D559" s="74">
        <v>45884</v>
      </c>
      <c r="E559" s="74">
        <v>45874</v>
      </c>
      <c r="F559" s="74">
        <v>45879</v>
      </c>
      <c r="G559" s="73" t="s">
        <v>53</v>
      </c>
      <c r="H559" s="73">
        <v>33</v>
      </c>
      <c r="I559" s="73" t="s">
        <v>149</v>
      </c>
      <c r="J559" s="73">
        <v>13550</v>
      </c>
      <c r="K559" s="73" t="s">
        <v>151</v>
      </c>
      <c r="L559" s="73">
        <v>13550</v>
      </c>
      <c r="M559" s="73">
        <v>15717.999999999998</v>
      </c>
      <c r="N559" s="73">
        <v>350.2</v>
      </c>
      <c r="O559" s="73">
        <v>350.2</v>
      </c>
      <c r="P559" s="73">
        <v>406.23199999999997</v>
      </c>
      <c r="Q559" s="75">
        <v>2.5845018450184502E-2</v>
      </c>
      <c r="R559" s="73">
        <v>8</v>
      </c>
      <c r="S559" s="73">
        <v>2025</v>
      </c>
      <c r="T559" s="73">
        <v>8</v>
      </c>
      <c r="U559" s="73">
        <v>2025</v>
      </c>
      <c r="V559" s="74">
        <v>45924</v>
      </c>
      <c r="W559" s="73" t="s">
        <v>153</v>
      </c>
      <c r="X559" s="73">
        <v>2025</v>
      </c>
      <c r="Y559" t="str">
        <f t="shared" si="48"/>
        <v>México</v>
      </c>
      <c r="Z559" t="str">
        <f t="shared" si="49"/>
        <v>Retail</v>
      </c>
      <c r="AA559" s="1">
        <f t="shared" si="50"/>
        <v>0.05</v>
      </c>
      <c r="AB559">
        <f t="shared" si="52"/>
        <v>332.69</v>
      </c>
      <c r="AC559">
        <f t="shared" si="53"/>
        <v>385.92039999999997</v>
      </c>
      <c r="AD559" s="18">
        <f t="shared" si="51"/>
        <v>45719</v>
      </c>
    </row>
    <row r="560" spans="1:30">
      <c r="A560" s="73" t="s">
        <v>176</v>
      </c>
      <c r="B560" s="73">
        <v>585</v>
      </c>
      <c r="C560" s="73">
        <v>0</v>
      </c>
      <c r="D560" s="74">
        <v>45884</v>
      </c>
      <c r="E560" s="74">
        <v>45899</v>
      </c>
      <c r="F560" s="74">
        <v>46024</v>
      </c>
      <c r="G560" s="73" t="s">
        <v>51</v>
      </c>
      <c r="H560" s="73">
        <v>33</v>
      </c>
      <c r="I560" s="73" t="s">
        <v>184</v>
      </c>
      <c r="J560" s="73">
        <v>172403.15</v>
      </c>
      <c r="K560" s="73" t="s">
        <v>178</v>
      </c>
      <c r="L560" s="73">
        <v>8275.3511999999992</v>
      </c>
      <c r="M560" s="73">
        <v>9654.5763999999999</v>
      </c>
      <c r="N560" s="73">
        <v>11037.25</v>
      </c>
      <c r="O560" s="73">
        <v>529.78800000000001</v>
      </c>
      <c r="P560" s="73">
        <v>618.08600000000001</v>
      </c>
      <c r="Q560" s="75">
        <v>6.4020001954720671E-2</v>
      </c>
      <c r="R560" s="73">
        <v>8</v>
      </c>
      <c r="S560" s="73">
        <v>2025</v>
      </c>
      <c r="T560" s="73">
        <v>8</v>
      </c>
      <c r="U560" s="73">
        <v>2025</v>
      </c>
      <c r="V560" s="74">
        <v>46069</v>
      </c>
      <c r="W560" s="73" t="s">
        <v>164</v>
      </c>
      <c r="X560" s="73">
        <v>2026</v>
      </c>
      <c r="Y560" t="str">
        <f t="shared" si="48"/>
        <v>México</v>
      </c>
      <c r="Z560" t="str">
        <f t="shared" si="49"/>
        <v>Retail</v>
      </c>
      <c r="AA560" s="1">
        <f t="shared" si="50"/>
        <v>0</v>
      </c>
      <c r="AB560">
        <f t="shared" si="52"/>
        <v>529.78800000000001</v>
      </c>
      <c r="AC560">
        <f t="shared" si="53"/>
        <v>614.55408</v>
      </c>
      <c r="AD560" s="18">
        <f t="shared" si="51"/>
        <v>45552</v>
      </c>
    </row>
    <row r="561" spans="1:30">
      <c r="A561" s="73" t="s">
        <v>176</v>
      </c>
      <c r="B561" s="73">
        <v>586</v>
      </c>
      <c r="C561" s="73">
        <v>1</v>
      </c>
      <c r="D561" s="74">
        <v>45884</v>
      </c>
      <c r="E561" s="74">
        <v>45894</v>
      </c>
      <c r="F561" s="74">
        <v>45926</v>
      </c>
      <c r="G561" s="73" t="s">
        <v>45</v>
      </c>
      <c r="H561" s="73">
        <v>33</v>
      </c>
      <c r="I561" s="73"/>
      <c r="J561" s="73">
        <v>3217.4</v>
      </c>
      <c r="K561" s="73" t="s">
        <v>131</v>
      </c>
      <c r="L561" s="73">
        <v>2766.9639999999999</v>
      </c>
      <c r="M561" s="73">
        <v>3217.4</v>
      </c>
      <c r="N561" s="73">
        <v>151.5</v>
      </c>
      <c r="O561" s="73">
        <v>130.29</v>
      </c>
      <c r="P561" s="73">
        <v>151.5</v>
      </c>
      <c r="Q561" s="75">
        <v>4.7087710573755201E-2</v>
      </c>
      <c r="R561" s="73">
        <v>8</v>
      </c>
      <c r="S561" s="73">
        <v>2025</v>
      </c>
      <c r="T561" s="73">
        <v>8</v>
      </c>
      <c r="U561" s="73">
        <v>2025</v>
      </c>
      <c r="V561" s="74">
        <v>45971</v>
      </c>
      <c r="W561" s="73" t="s">
        <v>159</v>
      </c>
      <c r="X561" s="73">
        <v>2025</v>
      </c>
      <c r="Y561" t="str">
        <f t="shared" si="48"/>
        <v>México</v>
      </c>
      <c r="Z561" t="str">
        <f t="shared" si="49"/>
        <v>IC</v>
      </c>
      <c r="AA561" s="1">
        <f t="shared" si="50"/>
        <v>0.75</v>
      </c>
      <c r="AB561">
        <f t="shared" si="52"/>
        <v>32.572499999999991</v>
      </c>
      <c r="AC561">
        <f t="shared" si="53"/>
        <v>37.784099999999988</v>
      </c>
      <c r="AD561" s="18">
        <f t="shared" si="51"/>
        <v>45536</v>
      </c>
    </row>
    <row r="562" spans="1:30">
      <c r="A562" s="73" t="s">
        <v>176</v>
      </c>
      <c r="B562" s="73">
        <v>587</v>
      </c>
      <c r="C562" s="73">
        <v>1</v>
      </c>
      <c r="D562" s="74">
        <v>45884</v>
      </c>
      <c r="E562" s="74">
        <v>45891</v>
      </c>
      <c r="F562" s="74">
        <v>45892</v>
      </c>
      <c r="G562" s="73" t="s">
        <v>53</v>
      </c>
      <c r="H562" s="73">
        <v>33</v>
      </c>
      <c r="I562" s="73"/>
      <c r="J562" s="73">
        <v>1971.8</v>
      </c>
      <c r="K562" s="73" t="s">
        <v>131</v>
      </c>
      <c r="L562" s="73">
        <v>1695.748</v>
      </c>
      <c r="M562" s="73">
        <v>1971.8</v>
      </c>
      <c r="N562" s="73">
        <v>149.93</v>
      </c>
      <c r="O562" s="73">
        <v>128.93979999999999</v>
      </c>
      <c r="P562" s="73">
        <v>149.93</v>
      </c>
      <c r="Q562" s="75">
        <v>7.6037123440511195E-2</v>
      </c>
      <c r="R562" s="73">
        <v>8</v>
      </c>
      <c r="S562" s="73">
        <v>2025</v>
      </c>
      <c r="T562" s="73">
        <v>8</v>
      </c>
      <c r="U562" s="73">
        <v>2025</v>
      </c>
      <c r="V562" s="74">
        <v>45937</v>
      </c>
      <c r="W562" s="73" t="s">
        <v>161</v>
      </c>
      <c r="X562" s="73">
        <v>2025</v>
      </c>
      <c r="Y562" t="str">
        <f t="shared" si="48"/>
        <v>México</v>
      </c>
      <c r="Z562" t="str">
        <f t="shared" si="49"/>
        <v>Retail</v>
      </c>
      <c r="AA562" s="1">
        <f t="shared" si="50"/>
        <v>0.05</v>
      </c>
      <c r="AB562">
        <f t="shared" si="52"/>
        <v>122.49280999999999</v>
      </c>
      <c r="AC562">
        <f t="shared" si="53"/>
        <v>142.09165959999999</v>
      </c>
      <c r="AD562" s="18">
        <f t="shared" si="51"/>
        <v>45719</v>
      </c>
    </row>
    <row r="563" spans="1:30">
      <c r="A563" s="73" t="s">
        <v>176</v>
      </c>
      <c r="B563" s="73">
        <v>588</v>
      </c>
      <c r="C563" s="73">
        <v>1</v>
      </c>
      <c r="D563" s="74">
        <v>45884</v>
      </c>
      <c r="E563" s="74">
        <v>45911</v>
      </c>
      <c r="F563" s="74">
        <v>45915</v>
      </c>
      <c r="G563" s="73" t="s">
        <v>52</v>
      </c>
      <c r="H563" s="73">
        <v>33</v>
      </c>
      <c r="I563" s="73" t="s">
        <v>177</v>
      </c>
      <c r="J563" s="73">
        <v>1299</v>
      </c>
      <c r="K563" s="73" t="s">
        <v>151</v>
      </c>
      <c r="L563" s="73">
        <v>1299</v>
      </c>
      <c r="M563" s="73">
        <v>1506.84</v>
      </c>
      <c r="N563" s="73">
        <v>105.71</v>
      </c>
      <c r="O563" s="73">
        <v>105.71</v>
      </c>
      <c r="P563" s="73">
        <v>122.62359999999998</v>
      </c>
      <c r="Q563" s="75">
        <v>8.1377983063895293E-2</v>
      </c>
      <c r="R563" s="73">
        <v>8</v>
      </c>
      <c r="S563" s="73">
        <v>2025</v>
      </c>
      <c r="T563" s="73">
        <v>9</v>
      </c>
      <c r="U563" s="73">
        <v>2025</v>
      </c>
      <c r="V563" s="74">
        <v>45960</v>
      </c>
      <c r="W563" s="73" t="s">
        <v>161</v>
      </c>
      <c r="X563" s="73">
        <v>2025</v>
      </c>
      <c r="Y563" t="str">
        <f t="shared" si="48"/>
        <v>México</v>
      </c>
      <c r="Z563" t="str">
        <f t="shared" si="49"/>
        <v>Retail</v>
      </c>
      <c r="AA563" s="1">
        <f t="shared" si="50"/>
        <v>0</v>
      </c>
      <c r="AB563">
        <f t="shared" si="52"/>
        <v>105.71</v>
      </c>
      <c r="AC563">
        <f t="shared" si="53"/>
        <v>122.62359999999998</v>
      </c>
      <c r="AD563" s="18">
        <f t="shared" si="51"/>
        <v>45845</v>
      </c>
    </row>
    <row r="564" spans="1:30">
      <c r="A564" s="73" t="s">
        <v>176</v>
      </c>
      <c r="B564" s="73">
        <v>589</v>
      </c>
      <c r="C564" s="73">
        <v>1</v>
      </c>
      <c r="D564" s="74">
        <v>45884</v>
      </c>
      <c r="E564" s="74">
        <v>45887</v>
      </c>
      <c r="F564" s="74">
        <v>45889</v>
      </c>
      <c r="G564" s="73" t="s">
        <v>52</v>
      </c>
      <c r="H564" s="73">
        <v>33</v>
      </c>
      <c r="I564" s="73" t="s">
        <v>200</v>
      </c>
      <c r="J564" s="73">
        <v>1500</v>
      </c>
      <c r="K564" s="73" t="s">
        <v>163</v>
      </c>
      <c r="L564" s="73">
        <v>1724.9999999999998</v>
      </c>
      <c r="M564" s="73">
        <v>2010.0000000000002</v>
      </c>
      <c r="N564" s="73">
        <v>117.5</v>
      </c>
      <c r="O564" s="73">
        <v>135.125</v>
      </c>
      <c r="P564" s="73">
        <v>157.45000000000002</v>
      </c>
      <c r="Q564" s="75">
        <v>7.8333333333333338E-2</v>
      </c>
      <c r="R564" s="73">
        <v>8</v>
      </c>
      <c r="S564" s="73">
        <v>2025</v>
      </c>
      <c r="T564" s="73">
        <v>8</v>
      </c>
      <c r="U564" s="73">
        <v>2025</v>
      </c>
      <c r="V564" s="74">
        <v>45934</v>
      </c>
      <c r="W564" s="73" t="s">
        <v>161</v>
      </c>
      <c r="X564" s="73">
        <v>2025</v>
      </c>
      <c r="Y564" t="str">
        <f t="shared" si="48"/>
        <v>México</v>
      </c>
      <c r="Z564" t="str">
        <f t="shared" si="49"/>
        <v>Retail</v>
      </c>
      <c r="AA564" s="1">
        <f t="shared" si="50"/>
        <v>0</v>
      </c>
      <c r="AB564">
        <f t="shared" si="52"/>
        <v>135.125</v>
      </c>
      <c r="AC564">
        <f t="shared" si="53"/>
        <v>156.74499999999998</v>
      </c>
      <c r="AD564" s="18">
        <f t="shared" si="51"/>
        <v>45845</v>
      </c>
    </row>
    <row r="565" spans="1:30">
      <c r="A565" s="73" t="s">
        <v>176</v>
      </c>
      <c r="B565" s="73">
        <v>590</v>
      </c>
      <c r="C565" s="73">
        <v>1</v>
      </c>
      <c r="D565" s="74">
        <v>45887</v>
      </c>
      <c r="E565" s="74">
        <v>45842</v>
      </c>
      <c r="F565" s="74">
        <v>45846</v>
      </c>
      <c r="G565" s="73" t="s">
        <v>34</v>
      </c>
      <c r="H565" s="73">
        <v>34</v>
      </c>
      <c r="I565" s="73"/>
      <c r="J565" s="73">
        <v>3097.62</v>
      </c>
      <c r="K565" s="73" t="s">
        <v>131</v>
      </c>
      <c r="L565" s="73">
        <v>2663.9531999999999</v>
      </c>
      <c r="M565" s="73">
        <v>3097.62</v>
      </c>
      <c r="N565" s="73">
        <v>169.76</v>
      </c>
      <c r="O565" s="73">
        <v>145.99359999999999</v>
      </c>
      <c r="P565" s="73">
        <v>169.76</v>
      </c>
      <c r="Q565" s="75">
        <v>5.480336516422285E-2</v>
      </c>
      <c r="R565" s="73">
        <v>8</v>
      </c>
      <c r="S565" s="73">
        <v>2025</v>
      </c>
      <c r="T565" s="73">
        <v>7</v>
      </c>
      <c r="U565" s="73">
        <v>2025</v>
      </c>
      <c r="V565" s="74">
        <v>45891</v>
      </c>
      <c r="W565" s="73" t="s">
        <v>160</v>
      </c>
      <c r="X565" s="73">
        <v>2025</v>
      </c>
      <c r="Y565" t="str">
        <f t="shared" si="48"/>
        <v>México</v>
      </c>
      <c r="Z565" t="str">
        <f t="shared" si="49"/>
        <v>IC</v>
      </c>
      <c r="AA565" s="1">
        <f t="shared" si="50"/>
        <v>0.5</v>
      </c>
      <c r="AB565">
        <f t="shared" si="52"/>
        <v>72.996799999999993</v>
      </c>
      <c r="AC565">
        <f t="shared" si="53"/>
        <v>84.676287999999985</v>
      </c>
      <c r="AD565" s="18">
        <f t="shared" si="51"/>
        <v>45536</v>
      </c>
    </row>
    <row r="566" spans="1:30">
      <c r="A566" s="73" t="s">
        <v>176</v>
      </c>
      <c r="B566" s="73">
        <v>591</v>
      </c>
      <c r="C566" s="73">
        <v>0</v>
      </c>
      <c r="D566" s="74">
        <v>45887</v>
      </c>
      <c r="E566" s="74">
        <v>45845</v>
      </c>
      <c r="F566" s="74">
        <v>45848</v>
      </c>
      <c r="G566" s="73" t="s">
        <v>34</v>
      </c>
      <c r="H566" s="73">
        <v>34</v>
      </c>
      <c r="I566" s="73"/>
      <c r="J566" s="73">
        <v>4711.78</v>
      </c>
      <c r="K566" s="73" t="s">
        <v>131</v>
      </c>
      <c r="L566" s="73">
        <v>4052.1307999999999</v>
      </c>
      <c r="M566" s="73">
        <v>4711.78</v>
      </c>
      <c r="N566" s="73">
        <v>463.4</v>
      </c>
      <c r="O566" s="73">
        <v>398.524</v>
      </c>
      <c r="P566" s="73">
        <v>463.4</v>
      </c>
      <c r="Q566" s="75">
        <v>9.8349243810194872E-2</v>
      </c>
      <c r="R566" s="73">
        <v>8</v>
      </c>
      <c r="S566" s="73">
        <v>2025</v>
      </c>
      <c r="T566" s="73">
        <v>7</v>
      </c>
      <c r="U566" s="73">
        <v>2025</v>
      </c>
      <c r="V566" s="74">
        <v>45893</v>
      </c>
      <c r="W566" s="73" t="s">
        <v>160</v>
      </c>
      <c r="X566" s="73">
        <v>2025</v>
      </c>
      <c r="Y566" t="str">
        <f t="shared" si="48"/>
        <v>México</v>
      </c>
      <c r="Z566" t="str">
        <f t="shared" si="49"/>
        <v>IC</v>
      </c>
      <c r="AA566" s="1">
        <f t="shared" si="50"/>
        <v>0.5</v>
      </c>
      <c r="AB566">
        <f t="shared" si="52"/>
        <v>199.262</v>
      </c>
      <c r="AC566">
        <f t="shared" si="53"/>
        <v>231.14391999999998</v>
      </c>
      <c r="AD566" s="18">
        <f t="shared" si="51"/>
        <v>45536</v>
      </c>
    </row>
    <row r="567" spans="1:30">
      <c r="A567" s="73" t="s">
        <v>176</v>
      </c>
      <c r="B567" s="73">
        <v>592</v>
      </c>
      <c r="C567" s="73">
        <v>0</v>
      </c>
      <c r="D567" s="74">
        <v>45887</v>
      </c>
      <c r="E567" s="74">
        <v>45900</v>
      </c>
      <c r="F567" s="74">
        <v>45903</v>
      </c>
      <c r="G567" s="73" t="s">
        <v>34</v>
      </c>
      <c r="H567" s="73">
        <v>34</v>
      </c>
      <c r="I567" s="73"/>
      <c r="J567" s="73">
        <v>2528.67</v>
      </c>
      <c r="K567" s="73" t="s">
        <v>131</v>
      </c>
      <c r="L567" s="73">
        <v>2174.6561999999999</v>
      </c>
      <c r="M567" s="73">
        <v>2528.67</v>
      </c>
      <c r="N567" s="73">
        <v>303.44</v>
      </c>
      <c r="O567" s="73">
        <v>260.95839999999998</v>
      </c>
      <c r="P567" s="73">
        <v>303.44</v>
      </c>
      <c r="Q567" s="75">
        <v>0.11999984181407618</v>
      </c>
      <c r="R567" s="73">
        <v>8</v>
      </c>
      <c r="S567" s="73">
        <v>2025</v>
      </c>
      <c r="T567" s="73">
        <v>8</v>
      </c>
      <c r="U567" s="73">
        <v>2025</v>
      </c>
      <c r="V567" s="74">
        <v>45948</v>
      </c>
      <c r="W567" s="73" t="s">
        <v>161</v>
      </c>
      <c r="X567" s="73">
        <v>2025</v>
      </c>
      <c r="Y567" t="str">
        <f t="shared" si="48"/>
        <v>México</v>
      </c>
      <c r="Z567" t="str">
        <f t="shared" si="49"/>
        <v>IC</v>
      </c>
      <c r="AA567" s="1">
        <f t="shared" si="50"/>
        <v>0.5</v>
      </c>
      <c r="AB567">
        <f t="shared" si="52"/>
        <v>130.47919999999999</v>
      </c>
      <c r="AC567">
        <f t="shared" si="53"/>
        <v>151.35587199999998</v>
      </c>
      <c r="AD567" s="18">
        <f t="shared" si="51"/>
        <v>45536</v>
      </c>
    </row>
    <row r="568" spans="1:30">
      <c r="A568" s="73" t="s">
        <v>176</v>
      </c>
      <c r="B568" s="73">
        <v>593</v>
      </c>
      <c r="C568" s="73">
        <v>1</v>
      </c>
      <c r="D568" s="74">
        <v>45887</v>
      </c>
      <c r="E568" s="74">
        <v>45868</v>
      </c>
      <c r="F568" s="74">
        <v>45869</v>
      </c>
      <c r="G568" s="73" t="s">
        <v>45</v>
      </c>
      <c r="H568" s="73">
        <v>34</v>
      </c>
      <c r="I568" s="73"/>
      <c r="J568" s="73">
        <v>1877</v>
      </c>
      <c r="K568" s="73" t="s">
        <v>131</v>
      </c>
      <c r="L568" s="73">
        <v>1614.22</v>
      </c>
      <c r="M568" s="73">
        <v>1877</v>
      </c>
      <c r="N568" s="73">
        <v>128.72999999999999</v>
      </c>
      <c r="O568" s="73">
        <v>110.70779999999999</v>
      </c>
      <c r="P568" s="73">
        <v>128.72999999999999</v>
      </c>
      <c r="Q568" s="75">
        <v>6.858284496537026E-2</v>
      </c>
      <c r="R568" s="73">
        <v>8</v>
      </c>
      <c r="S568" s="73">
        <v>2025</v>
      </c>
      <c r="T568" s="73">
        <v>7</v>
      </c>
      <c r="U568" s="73">
        <v>2025</v>
      </c>
      <c r="V568" s="74">
        <v>45914</v>
      </c>
      <c r="W568" s="73" t="s">
        <v>153</v>
      </c>
      <c r="X568" s="73">
        <v>2025</v>
      </c>
      <c r="Y568" t="str">
        <f t="shared" si="48"/>
        <v>México</v>
      </c>
      <c r="Z568" t="str">
        <f t="shared" si="49"/>
        <v>IC</v>
      </c>
      <c r="AA568" s="1">
        <f t="shared" si="50"/>
        <v>0.75</v>
      </c>
      <c r="AB568">
        <f t="shared" si="52"/>
        <v>27.676950000000005</v>
      </c>
      <c r="AC568">
        <f t="shared" si="53"/>
        <v>32.105262000000003</v>
      </c>
      <c r="AD568" s="18">
        <f t="shared" si="51"/>
        <v>45536</v>
      </c>
    </row>
    <row r="569" spans="1:30">
      <c r="A569" s="73" t="s">
        <v>176</v>
      </c>
      <c r="B569" s="73">
        <v>594</v>
      </c>
      <c r="C569" s="73">
        <v>0</v>
      </c>
      <c r="D569" s="74">
        <v>45887</v>
      </c>
      <c r="E569" s="74">
        <v>45893</v>
      </c>
      <c r="F569" s="74">
        <v>45904</v>
      </c>
      <c r="G569" s="73" t="s">
        <v>36</v>
      </c>
      <c r="H569" s="73">
        <v>34</v>
      </c>
      <c r="I569" s="73" t="s">
        <v>188</v>
      </c>
      <c r="J569" s="73">
        <v>11502.66</v>
      </c>
      <c r="K569" s="73" t="s">
        <v>163</v>
      </c>
      <c r="L569" s="73">
        <v>13228.058999999999</v>
      </c>
      <c r="M569" s="73">
        <v>15413.564400000001</v>
      </c>
      <c r="N569" s="73">
        <v>3102.21</v>
      </c>
      <c r="O569" s="73">
        <v>3567.5414999999998</v>
      </c>
      <c r="P569" s="73">
        <v>4156.9614000000001</v>
      </c>
      <c r="Q569" s="75">
        <v>0.26969500967602278</v>
      </c>
      <c r="R569" s="73">
        <v>8</v>
      </c>
      <c r="S569" s="73">
        <v>2025</v>
      </c>
      <c r="T569" s="73">
        <v>8</v>
      </c>
      <c r="U569" s="73">
        <v>2025</v>
      </c>
      <c r="V569" s="74">
        <v>45949</v>
      </c>
      <c r="W569" s="73" t="s">
        <v>161</v>
      </c>
      <c r="X569" s="73">
        <v>2025</v>
      </c>
      <c r="Y569" t="str">
        <f t="shared" si="48"/>
        <v>México</v>
      </c>
      <c r="Z569" t="str">
        <f t="shared" si="49"/>
        <v>IC</v>
      </c>
      <c r="AA569" s="1">
        <f t="shared" si="50"/>
        <v>0.5</v>
      </c>
      <c r="AB569">
        <f t="shared" si="52"/>
        <v>1783.7707499999999</v>
      </c>
      <c r="AC569">
        <f t="shared" si="53"/>
        <v>2069.1740699999996</v>
      </c>
      <c r="AD569" s="18">
        <f t="shared" si="51"/>
        <v>45639</v>
      </c>
    </row>
    <row r="570" spans="1:30">
      <c r="A570" s="73" t="s">
        <v>176</v>
      </c>
      <c r="B570" s="73">
        <v>595</v>
      </c>
      <c r="C570" s="73">
        <v>1</v>
      </c>
      <c r="D570" s="74">
        <v>45887</v>
      </c>
      <c r="E570" s="74">
        <v>45907</v>
      </c>
      <c r="F570" s="74">
        <v>45926</v>
      </c>
      <c r="G570" s="73" t="s">
        <v>45</v>
      </c>
      <c r="H570" s="73">
        <v>34</v>
      </c>
      <c r="I570" s="73"/>
      <c r="J570" s="73">
        <v>17817.63</v>
      </c>
      <c r="K570" s="73" t="s">
        <v>151</v>
      </c>
      <c r="L570" s="73">
        <v>17817.63</v>
      </c>
      <c r="M570" s="73">
        <v>20668.450799999999</v>
      </c>
      <c r="N570" s="73">
        <v>2721.63</v>
      </c>
      <c r="O570" s="73">
        <v>2721.63</v>
      </c>
      <c r="P570" s="73">
        <v>3157.0907999999999</v>
      </c>
      <c r="Q570" s="75">
        <v>0.15274927136774083</v>
      </c>
      <c r="R570" s="73">
        <v>8</v>
      </c>
      <c r="S570" s="73">
        <v>2025</v>
      </c>
      <c r="T570" s="73">
        <v>9</v>
      </c>
      <c r="U570" s="73">
        <v>2025</v>
      </c>
      <c r="V570" s="74">
        <v>45971</v>
      </c>
      <c r="W570" s="73" t="s">
        <v>159</v>
      </c>
      <c r="X570" s="73">
        <v>2025</v>
      </c>
      <c r="Y570" t="str">
        <f t="shared" si="48"/>
        <v>México</v>
      </c>
      <c r="Z570" t="str">
        <f t="shared" si="49"/>
        <v>IC</v>
      </c>
      <c r="AA570" s="1">
        <f t="shared" si="50"/>
        <v>0.75</v>
      </c>
      <c r="AB570">
        <f t="shared" si="52"/>
        <v>680.40750000000003</v>
      </c>
      <c r="AC570">
        <f t="shared" si="53"/>
        <v>789.27269999999999</v>
      </c>
      <c r="AD570" s="18">
        <f t="shared" si="51"/>
        <v>45536</v>
      </c>
    </row>
    <row r="571" spans="1:30">
      <c r="A571" s="73" t="s">
        <v>176</v>
      </c>
      <c r="B571" s="73">
        <v>596</v>
      </c>
      <c r="C571" s="73">
        <v>0</v>
      </c>
      <c r="D571" s="74">
        <v>45888</v>
      </c>
      <c r="E571" s="74">
        <v>45915</v>
      </c>
      <c r="F571" s="74">
        <v>45975</v>
      </c>
      <c r="G571" s="73" t="s">
        <v>24</v>
      </c>
      <c r="H571" s="73">
        <v>34</v>
      </c>
      <c r="I571" s="73" t="s">
        <v>197</v>
      </c>
      <c r="J571" s="73">
        <v>268000.69</v>
      </c>
      <c r="K571" s="73" t="s">
        <v>131</v>
      </c>
      <c r="L571" s="73">
        <v>230480.59340000001</v>
      </c>
      <c r="M571" s="73">
        <v>268000.69</v>
      </c>
      <c r="N571" s="73">
        <v>71347</v>
      </c>
      <c r="O571" s="73">
        <v>61358.42</v>
      </c>
      <c r="P571" s="73">
        <v>71347</v>
      </c>
      <c r="Q571" s="75">
        <v>0.26621946383794753</v>
      </c>
      <c r="R571" s="73">
        <v>8</v>
      </c>
      <c r="S571" s="73">
        <v>2025</v>
      </c>
      <c r="T571" s="73">
        <v>9</v>
      </c>
      <c r="U571" s="73">
        <v>2025</v>
      </c>
      <c r="V571" s="74">
        <v>46020</v>
      </c>
      <c r="W571" s="73" t="s">
        <v>132</v>
      </c>
      <c r="X571" s="73">
        <v>2025</v>
      </c>
      <c r="Y571" t="str">
        <f t="shared" si="48"/>
        <v>Madrid</v>
      </c>
      <c r="Z571" t="str">
        <f t="shared" si="49"/>
        <v>Retail</v>
      </c>
      <c r="AA571" s="1">
        <f t="shared" si="50"/>
        <v>7.0000000000000007E-2</v>
      </c>
      <c r="AB571">
        <f t="shared" si="52"/>
        <v>57063.330600000001</v>
      </c>
      <c r="AC571">
        <f t="shared" si="53"/>
        <v>66193.463495999997</v>
      </c>
      <c r="AD571" s="18">
        <f t="shared" si="51"/>
        <v>45733</v>
      </c>
    </row>
    <row r="572" spans="1:30">
      <c r="A572" s="73" t="s">
        <v>176</v>
      </c>
      <c r="B572" s="73">
        <v>597</v>
      </c>
      <c r="C572" s="73">
        <v>0</v>
      </c>
      <c r="D572" s="74">
        <v>45888</v>
      </c>
      <c r="E572" s="74">
        <v>46054</v>
      </c>
      <c r="F572" s="74">
        <v>46340</v>
      </c>
      <c r="G572" s="73" t="s">
        <v>45</v>
      </c>
      <c r="H572" s="73">
        <v>34</v>
      </c>
      <c r="I572" s="73"/>
      <c r="J572" s="73">
        <v>406684.93</v>
      </c>
      <c r="K572" s="73" t="s">
        <v>131</v>
      </c>
      <c r="L572" s="73">
        <v>349749.03979999997</v>
      </c>
      <c r="M572" s="73">
        <v>406684.93</v>
      </c>
      <c r="N572" s="73">
        <v>35288</v>
      </c>
      <c r="O572" s="73">
        <v>30347.68</v>
      </c>
      <c r="P572" s="73">
        <v>35288</v>
      </c>
      <c r="Q572" s="75">
        <v>8.6769873671001294E-2</v>
      </c>
      <c r="R572" s="73">
        <v>8</v>
      </c>
      <c r="S572" s="73">
        <v>2025</v>
      </c>
      <c r="T572" s="73">
        <v>2</v>
      </c>
      <c r="U572" s="73">
        <v>2026</v>
      </c>
      <c r="V572" s="74">
        <v>46385</v>
      </c>
      <c r="W572" s="73" t="s">
        <v>132</v>
      </c>
      <c r="X572" s="73">
        <v>2026</v>
      </c>
      <c r="Y572" t="str">
        <f t="shared" si="48"/>
        <v>México</v>
      </c>
      <c r="Z572" t="str">
        <f t="shared" si="49"/>
        <v>IC</v>
      </c>
      <c r="AA572" s="1">
        <f t="shared" si="50"/>
        <v>0.75</v>
      </c>
      <c r="AB572">
        <f t="shared" si="52"/>
        <v>7586.9199999999983</v>
      </c>
      <c r="AC572">
        <f t="shared" si="53"/>
        <v>8800.8271999999979</v>
      </c>
      <c r="AD572" s="18">
        <f t="shared" si="51"/>
        <v>45536</v>
      </c>
    </row>
    <row r="573" spans="1:30">
      <c r="A573" s="73" t="s">
        <v>176</v>
      </c>
      <c r="B573" s="73">
        <v>598</v>
      </c>
      <c r="C573" s="73">
        <v>1</v>
      </c>
      <c r="D573" s="74">
        <v>45888</v>
      </c>
      <c r="E573" s="74">
        <v>45876</v>
      </c>
      <c r="F573" s="74">
        <v>45879</v>
      </c>
      <c r="G573" s="73" t="s">
        <v>38</v>
      </c>
      <c r="H573" s="73">
        <v>34</v>
      </c>
      <c r="I573" s="73"/>
      <c r="J573" s="73">
        <v>2856</v>
      </c>
      <c r="K573" s="73" t="s">
        <v>151</v>
      </c>
      <c r="L573" s="73">
        <v>2856</v>
      </c>
      <c r="M573" s="73">
        <v>3312.9599999999996</v>
      </c>
      <c r="N573" s="73">
        <v>402.69</v>
      </c>
      <c r="O573" s="73">
        <v>402.69</v>
      </c>
      <c r="P573" s="73">
        <v>467.12039999999996</v>
      </c>
      <c r="Q573" s="75">
        <v>0.14099789915966388</v>
      </c>
      <c r="R573" s="73">
        <v>8</v>
      </c>
      <c r="S573" s="73">
        <v>2025</v>
      </c>
      <c r="T573" s="73">
        <v>8</v>
      </c>
      <c r="U573" s="73">
        <v>2025</v>
      </c>
      <c r="V573" s="74">
        <v>45924</v>
      </c>
      <c r="W573" s="73" t="s">
        <v>153</v>
      </c>
      <c r="X573" s="73">
        <v>2025</v>
      </c>
      <c r="Y573" t="str">
        <f t="shared" si="48"/>
        <v>México</v>
      </c>
      <c r="Z573" t="str">
        <f t="shared" si="49"/>
        <v>IC</v>
      </c>
      <c r="AA573" s="1">
        <f t="shared" si="50"/>
        <v>0.6</v>
      </c>
      <c r="AB573">
        <f t="shared" si="52"/>
        <v>161.07600000000002</v>
      </c>
      <c r="AC573">
        <f t="shared" si="53"/>
        <v>186.84816000000001</v>
      </c>
      <c r="AD573" s="18">
        <f t="shared" si="51"/>
        <v>45740</v>
      </c>
    </row>
    <row r="574" spans="1:30">
      <c r="A574" s="73" t="s">
        <v>176</v>
      </c>
      <c r="B574" s="73">
        <v>600</v>
      </c>
      <c r="C574" s="73">
        <v>0</v>
      </c>
      <c r="D574" s="74">
        <v>45889</v>
      </c>
      <c r="E574" s="74">
        <v>45939</v>
      </c>
      <c r="F574" s="74">
        <v>45945</v>
      </c>
      <c r="G574" s="73" t="s">
        <v>54</v>
      </c>
      <c r="H574" s="73">
        <v>34</v>
      </c>
      <c r="I574" s="73" t="s">
        <v>198</v>
      </c>
      <c r="J574" s="73">
        <v>1796.16</v>
      </c>
      <c r="K574" s="73" t="s">
        <v>131</v>
      </c>
      <c r="L574" s="73">
        <v>1544.6976</v>
      </c>
      <c r="M574" s="73">
        <v>1796.16</v>
      </c>
      <c r="N574" s="73">
        <v>191.06</v>
      </c>
      <c r="O574" s="73">
        <v>164.3116</v>
      </c>
      <c r="P574" s="73">
        <v>191.06</v>
      </c>
      <c r="Q574" s="75">
        <v>0.10637137003385</v>
      </c>
      <c r="R574" s="73">
        <v>8</v>
      </c>
      <c r="S574" s="73">
        <v>2025</v>
      </c>
      <c r="T574" s="73">
        <v>10</v>
      </c>
      <c r="U574" s="73">
        <v>2025</v>
      </c>
      <c r="V574" s="74">
        <v>45990</v>
      </c>
      <c r="W574" s="73" t="s">
        <v>159</v>
      </c>
      <c r="X574" s="73">
        <v>2025</v>
      </c>
      <c r="Y574" t="str">
        <f t="shared" si="48"/>
        <v>México</v>
      </c>
      <c r="Z574" t="str">
        <f t="shared" si="49"/>
        <v>Retail</v>
      </c>
      <c r="AA574" s="1">
        <f t="shared" si="50"/>
        <v>0.05</v>
      </c>
      <c r="AB574">
        <f t="shared" si="52"/>
        <v>156.09602000000001</v>
      </c>
      <c r="AC574">
        <f t="shared" si="53"/>
        <v>181.07138319999999</v>
      </c>
      <c r="AD574" s="18">
        <f t="shared" si="51"/>
        <v>45595</v>
      </c>
    </row>
    <row r="575" spans="1:30">
      <c r="A575" s="73" t="s">
        <v>176</v>
      </c>
      <c r="B575" s="73">
        <v>601</v>
      </c>
      <c r="C575" s="73">
        <v>0</v>
      </c>
      <c r="D575" s="74">
        <v>45890</v>
      </c>
      <c r="E575" s="74">
        <v>45896</v>
      </c>
      <c r="F575" s="74">
        <v>45901</v>
      </c>
      <c r="G575" s="73" t="s">
        <v>52</v>
      </c>
      <c r="H575" s="73">
        <v>34</v>
      </c>
      <c r="I575" s="73" t="s">
        <v>177</v>
      </c>
      <c r="J575" s="73">
        <v>6150</v>
      </c>
      <c r="K575" s="73" t="s">
        <v>187</v>
      </c>
      <c r="L575" s="73">
        <v>6580.5</v>
      </c>
      <c r="M575" s="73">
        <v>7687.5</v>
      </c>
      <c r="N575" s="73">
        <v>817.44</v>
      </c>
      <c r="O575" s="73">
        <v>874.66080000000011</v>
      </c>
      <c r="P575" s="73">
        <v>1021.8000000000001</v>
      </c>
      <c r="Q575" s="75">
        <v>0.13291707317073173</v>
      </c>
      <c r="R575" s="73">
        <v>8</v>
      </c>
      <c r="S575" s="73">
        <v>2025</v>
      </c>
      <c r="T575" s="73">
        <v>8</v>
      </c>
      <c r="U575" s="73">
        <v>2025</v>
      </c>
      <c r="V575" s="74">
        <v>45946</v>
      </c>
      <c r="W575" s="73" t="s">
        <v>161</v>
      </c>
      <c r="X575" s="73">
        <v>2025</v>
      </c>
      <c r="Y575" t="str">
        <f t="shared" si="48"/>
        <v>México</v>
      </c>
      <c r="Z575" t="str">
        <f t="shared" si="49"/>
        <v>Retail</v>
      </c>
      <c r="AA575" s="1">
        <f t="shared" si="50"/>
        <v>0</v>
      </c>
      <c r="AB575">
        <f t="shared" si="52"/>
        <v>874.66080000000011</v>
      </c>
      <c r="AC575">
        <f t="shared" si="53"/>
        <v>1014.606528</v>
      </c>
      <c r="AD575" s="18">
        <f t="shared" si="51"/>
        <v>45845</v>
      </c>
    </row>
    <row r="576" spans="1:30">
      <c r="A576" s="73" t="s">
        <v>176</v>
      </c>
      <c r="B576" s="73">
        <v>602</v>
      </c>
      <c r="C576" s="73">
        <v>1</v>
      </c>
      <c r="D576" s="74">
        <v>45890</v>
      </c>
      <c r="E576" s="74">
        <v>45910</v>
      </c>
      <c r="F576" s="74">
        <v>45914</v>
      </c>
      <c r="G576" s="73" t="s">
        <v>47</v>
      </c>
      <c r="H576" s="73">
        <v>34</v>
      </c>
      <c r="I576" s="73"/>
      <c r="J576" s="73">
        <v>4020</v>
      </c>
      <c r="K576" s="73" t="s">
        <v>151</v>
      </c>
      <c r="L576" s="73">
        <v>4020</v>
      </c>
      <c r="M576" s="73">
        <v>4663.2</v>
      </c>
      <c r="N576" s="73">
        <v>515.35</v>
      </c>
      <c r="O576" s="73">
        <v>515.35</v>
      </c>
      <c r="P576" s="73">
        <v>597.80600000000004</v>
      </c>
      <c r="Q576" s="75">
        <v>0.12819651741293533</v>
      </c>
      <c r="R576" s="73">
        <v>8</v>
      </c>
      <c r="S576" s="73">
        <v>2025</v>
      </c>
      <c r="T576" s="73">
        <v>9</v>
      </c>
      <c r="U576" s="73">
        <v>2025</v>
      </c>
      <c r="V576" s="74">
        <v>45959</v>
      </c>
      <c r="W576" s="73" t="s">
        <v>161</v>
      </c>
      <c r="X576" s="73">
        <v>2025</v>
      </c>
      <c r="Y576" t="str">
        <f t="shared" si="48"/>
        <v>México</v>
      </c>
      <c r="Z576" t="str">
        <f t="shared" si="49"/>
        <v>IC</v>
      </c>
      <c r="AA576" s="1">
        <f t="shared" si="50"/>
        <v>0.65</v>
      </c>
      <c r="AB576">
        <f t="shared" si="52"/>
        <v>180.3725</v>
      </c>
      <c r="AC576">
        <f t="shared" si="53"/>
        <v>209.23209999999997</v>
      </c>
      <c r="AD576" s="18">
        <f t="shared" si="51"/>
        <v>45852</v>
      </c>
    </row>
    <row r="577" spans="1:30">
      <c r="A577" s="73" t="s">
        <v>176</v>
      </c>
      <c r="B577" s="73">
        <v>603</v>
      </c>
      <c r="C577" s="73">
        <v>1</v>
      </c>
      <c r="D577" s="74">
        <v>45890</v>
      </c>
      <c r="E577" s="74">
        <v>45893</v>
      </c>
      <c r="F577" s="74">
        <v>45896</v>
      </c>
      <c r="G577" s="73" t="s">
        <v>47</v>
      </c>
      <c r="H577" s="73">
        <v>34</v>
      </c>
      <c r="I577" s="73"/>
      <c r="J577" s="73">
        <v>5322</v>
      </c>
      <c r="K577" s="73" t="s">
        <v>131</v>
      </c>
      <c r="L577" s="73">
        <v>4576.92</v>
      </c>
      <c r="M577" s="73">
        <v>5322</v>
      </c>
      <c r="N577" s="73">
        <v>750.4</v>
      </c>
      <c r="O577" s="73">
        <v>645.34399999999994</v>
      </c>
      <c r="P577" s="73">
        <v>750.4</v>
      </c>
      <c r="Q577" s="75">
        <v>0.14099962420142803</v>
      </c>
      <c r="R577" s="73">
        <v>8</v>
      </c>
      <c r="S577" s="73">
        <v>2025</v>
      </c>
      <c r="T577" s="73">
        <v>8</v>
      </c>
      <c r="U577" s="73">
        <v>2025</v>
      </c>
      <c r="V577" s="74">
        <v>45941</v>
      </c>
      <c r="W577" s="73" t="s">
        <v>161</v>
      </c>
      <c r="X577" s="73">
        <v>2025</v>
      </c>
      <c r="Y577" t="str">
        <f t="shared" si="48"/>
        <v>México</v>
      </c>
      <c r="Z577" t="str">
        <f t="shared" si="49"/>
        <v>IC</v>
      </c>
      <c r="AA577" s="1">
        <f t="shared" si="50"/>
        <v>0.65</v>
      </c>
      <c r="AB577">
        <f t="shared" si="52"/>
        <v>225.87039999999996</v>
      </c>
      <c r="AC577">
        <f t="shared" si="53"/>
        <v>262.00966399999993</v>
      </c>
      <c r="AD577" s="18">
        <f t="shared" si="51"/>
        <v>45852</v>
      </c>
    </row>
    <row r="578" spans="1:30">
      <c r="A578" s="73" t="s">
        <v>176</v>
      </c>
      <c r="B578" s="73">
        <v>604</v>
      </c>
      <c r="C578" s="73">
        <v>1</v>
      </c>
      <c r="D578" s="74">
        <v>45890</v>
      </c>
      <c r="E578" s="74">
        <v>45878</v>
      </c>
      <c r="F578" s="74">
        <v>45895</v>
      </c>
      <c r="G578" s="73" t="s">
        <v>47</v>
      </c>
      <c r="H578" s="73">
        <v>34</v>
      </c>
      <c r="I578" s="73"/>
      <c r="J578" s="73">
        <v>2020.5</v>
      </c>
      <c r="K578" s="73" t="s">
        <v>151</v>
      </c>
      <c r="L578" s="73">
        <v>2020.5</v>
      </c>
      <c r="M578" s="73">
        <v>2343.7799999999997</v>
      </c>
      <c r="N578" s="73">
        <v>175.19</v>
      </c>
      <c r="O578" s="73">
        <v>175.19</v>
      </c>
      <c r="P578" s="73">
        <v>203.22039999999998</v>
      </c>
      <c r="Q578" s="75">
        <v>8.6706260826528089E-2</v>
      </c>
      <c r="R578" s="73">
        <v>8</v>
      </c>
      <c r="S578" s="73">
        <v>2025</v>
      </c>
      <c r="T578" s="73">
        <v>8</v>
      </c>
      <c r="U578" s="73">
        <v>2025</v>
      </c>
      <c r="V578" s="74">
        <v>45940</v>
      </c>
      <c r="W578" s="73" t="s">
        <v>161</v>
      </c>
      <c r="X578" s="73">
        <v>2025</v>
      </c>
      <c r="Y578" t="str">
        <f t="shared" ref="Y578:Y641" si="54">_xlfn.XLOOKUP(G578,AI:AI,AL:AL,"0")</f>
        <v>México</v>
      </c>
      <c r="Z578" t="str">
        <f t="shared" ref="Z578:Z641" si="55">_xlfn.XLOOKUP(G578,AI:AI,AJ:AJ,"0")</f>
        <v>IC</v>
      </c>
      <c r="AA578" s="1">
        <f t="shared" ref="AA578:AA641" si="56">_xlfn.XLOOKUP(G578,AI:AI,AK:AK,"0")</f>
        <v>0.65</v>
      </c>
      <c r="AB578">
        <f t="shared" si="52"/>
        <v>61.316499999999991</v>
      </c>
      <c r="AC578">
        <f t="shared" si="53"/>
        <v>71.127139999999983</v>
      </c>
      <c r="AD578" s="18">
        <f t="shared" ref="AD578:AD641" si="57">_xlfn.XLOOKUP(G578,AI:AI,AM:AM,"0")</f>
        <v>45852</v>
      </c>
    </row>
    <row r="579" spans="1:30">
      <c r="A579" s="73" t="s">
        <v>176</v>
      </c>
      <c r="B579" s="73">
        <v>605</v>
      </c>
      <c r="C579" s="73">
        <v>1</v>
      </c>
      <c r="D579" s="74">
        <v>45890</v>
      </c>
      <c r="E579" s="74">
        <v>45925</v>
      </c>
      <c r="F579" s="74">
        <v>45929</v>
      </c>
      <c r="G579" s="73" t="s">
        <v>47</v>
      </c>
      <c r="H579" s="73">
        <v>34</v>
      </c>
      <c r="I579" s="73"/>
      <c r="J579" s="73">
        <v>4226</v>
      </c>
      <c r="K579" s="73" t="s">
        <v>131</v>
      </c>
      <c r="L579" s="73">
        <v>3634.36</v>
      </c>
      <c r="M579" s="73">
        <v>4226</v>
      </c>
      <c r="N579" s="73">
        <v>388.4</v>
      </c>
      <c r="O579" s="73">
        <v>334.024</v>
      </c>
      <c r="P579" s="73">
        <v>388.4</v>
      </c>
      <c r="Q579" s="75">
        <v>9.1907240889730235E-2</v>
      </c>
      <c r="R579" s="73">
        <v>8</v>
      </c>
      <c r="S579" s="73">
        <v>2025</v>
      </c>
      <c r="T579" s="73">
        <v>9</v>
      </c>
      <c r="U579" s="73">
        <v>2025</v>
      </c>
      <c r="V579" s="74">
        <v>45974</v>
      </c>
      <c r="W579" s="73" t="s">
        <v>159</v>
      </c>
      <c r="X579" s="73">
        <v>2025</v>
      </c>
      <c r="Y579" t="str">
        <f t="shared" si="54"/>
        <v>México</v>
      </c>
      <c r="Z579" t="str">
        <f t="shared" si="55"/>
        <v>IC</v>
      </c>
      <c r="AA579" s="1">
        <f t="shared" si="56"/>
        <v>0.65</v>
      </c>
      <c r="AB579">
        <f t="shared" ref="AB579:AB642" si="58">O579-O579*AA579</f>
        <v>116.9084</v>
      </c>
      <c r="AC579">
        <f t="shared" ref="AC579:AC642" si="59">AB579*1.16</f>
        <v>135.613744</v>
      </c>
      <c r="AD579" s="18">
        <f t="shared" si="57"/>
        <v>45852</v>
      </c>
    </row>
    <row r="580" spans="1:30">
      <c r="A580" s="73" t="s">
        <v>176</v>
      </c>
      <c r="B580" s="73">
        <v>607</v>
      </c>
      <c r="C580" s="73">
        <v>1</v>
      </c>
      <c r="D580" s="74">
        <v>45890</v>
      </c>
      <c r="E580" s="74">
        <v>45869</v>
      </c>
      <c r="F580" s="74">
        <v>45872</v>
      </c>
      <c r="G580" s="73" t="s">
        <v>47</v>
      </c>
      <c r="H580" s="73">
        <v>34</v>
      </c>
      <c r="I580" s="73"/>
      <c r="J580" s="73">
        <v>9570</v>
      </c>
      <c r="K580" s="73" t="s">
        <v>151</v>
      </c>
      <c r="L580" s="73">
        <v>9570</v>
      </c>
      <c r="M580" s="73">
        <v>11101.199999999999</v>
      </c>
      <c r="N580" s="73">
        <v>1023.93</v>
      </c>
      <c r="O580" s="73">
        <v>1023.93</v>
      </c>
      <c r="P580" s="73">
        <v>1187.7587999999998</v>
      </c>
      <c r="Q580" s="75">
        <v>0.10699373040752351</v>
      </c>
      <c r="R580" s="73">
        <v>8</v>
      </c>
      <c r="S580" s="73">
        <v>2025</v>
      </c>
      <c r="T580" s="73">
        <v>7</v>
      </c>
      <c r="U580" s="73">
        <v>2025</v>
      </c>
      <c r="V580" s="74">
        <v>45917</v>
      </c>
      <c r="W580" s="73" t="s">
        <v>153</v>
      </c>
      <c r="X580" s="73">
        <v>2025</v>
      </c>
      <c r="Y580" t="str">
        <f t="shared" si="54"/>
        <v>México</v>
      </c>
      <c r="Z580" t="str">
        <f t="shared" si="55"/>
        <v>IC</v>
      </c>
      <c r="AA580" s="1">
        <f t="shared" si="56"/>
        <v>0.65</v>
      </c>
      <c r="AB580">
        <f t="shared" si="58"/>
        <v>358.37549999999999</v>
      </c>
      <c r="AC580">
        <f t="shared" si="59"/>
        <v>415.71557999999993</v>
      </c>
      <c r="AD580" s="18">
        <f t="shared" si="57"/>
        <v>45852</v>
      </c>
    </row>
    <row r="581" spans="1:30">
      <c r="A581" s="73" t="s">
        <v>176</v>
      </c>
      <c r="B581" s="73">
        <v>608</v>
      </c>
      <c r="C581" s="73">
        <v>0</v>
      </c>
      <c r="D581" s="74">
        <v>45890</v>
      </c>
      <c r="E581" s="74">
        <v>45907</v>
      </c>
      <c r="F581" s="74">
        <v>45910</v>
      </c>
      <c r="G581" s="73" t="s">
        <v>47</v>
      </c>
      <c r="H581" s="73">
        <v>34</v>
      </c>
      <c r="I581" s="73"/>
      <c r="J581" s="73">
        <v>7395</v>
      </c>
      <c r="K581" s="73" t="s">
        <v>151</v>
      </c>
      <c r="L581" s="73">
        <v>7395</v>
      </c>
      <c r="M581" s="73">
        <v>8578.1999999999989</v>
      </c>
      <c r="N581" s="73">
        <v>739.5</v>
      </c>
      <c r="O581" s="73">
        <v>739.5</v>
      </c>
      <c r="P581" s="73">
        <v>857.81999999999994</v>
      </c>
      <c r="Q581" s="75">
        <v>0.1</v>
      </c>
      <c r="R581" s="73">
        <v>8</v>
      </c>
      <c r="S581" s="73">
        <v>2025</v>
      </c>
      <c r="T581" s="73">
        <v>9</v>
      </c>
      <c r="U581" s="73">
        <v>2025</v>
      </c>
      <c r="V581" s="74">
        <v>45955</v>
      </c>
      <c r="W581" s="73" t="s">
        <v>161</v>
      </c>
      <c r="X581" s="73">
        <v>2025</v>
      </c>
      <c r="Y581" t="str">
        <f t="shared" si="54"/>
        <v>México</v>
      </c>
      <c r="Z581" t="str">
        <f t="shared" si="55"/>
        <v>IC</v>
      </c>
      <c r="AA581" s="1">
        <f t="shared" si="56"/>
        <v>0.65</v>
      </c>
      <c r="AB581">
        <f t="shared" si="58"/>
        <v>258.82499999999999</v>
      </c>
      <c r="AC581">
        <f t="shared" si="59"/>
        <v>300.23699999999997</v>
      </c>
      <c r="AD581" s="18">
        <f t="shared" si="57"/>
        <v>45852</v>
      </c>
    </row>
    <row r="582" spans="1:30">
      <c r="A582" s="73" t="s">
        <v>176</v>
      </c>
      <c r="B582" s="73">
        <v>609</v>
      </c>
      <c r="C582" s="73">
        <v>0</v>
      </c>
      <c r="D582" s="74">
        <v>45891</v>
      </c>
      <c r="E582" s="74">
        <v>45889</v>
      </c>
      <c r="F582" s="74">
        <v>45954</v>
      </c>
      <c r="G582" s="73" t="s">
        <v>59</v>
      </c>
      <c r="H582" s="73">
        <v>34</v>
      </c>
      <c r="I582" s="73" t="s">
        <v>197</v>
      </c>
      <c r="J582" s="73">
        <v>35119.279999999999</v>
      </c>
      <c r="K582" s="73" t="s">
        <v>131</v>
      </c>
      <c r="L582" s="73">
        <v>30202.5808</v>
      </c>
      <c r="M582" s="73">
        <v>35119.279999999999</v>
      </c>
      <c r="N582" s="73">
        <v>2669</v>
      </c>
      <c r="O582" s="73">
        <v>2295.34</v>
      </c>
      <c r="P582" s="73">
        <v>2669</v>
      </c>
      <c r="Q582" s="75">
        <v>7.5998141191960661E-2</v>
      </c>
      <c r="R582" s="73">
        <v>8</v>
      </c>
      <c r="S582" s="73">
        <v>2025</v>
      </c>
      <c r="T582" s="73">
        <v>8</v>
      </c>
      <c r="U582" s="73">
        <v>2025</v>
      </c>
      <c r="V582" s="74">
        <v>45999</v>
      </c>
      <c r="W582" s="73" t="s">
        <v>132</v>
      </c>
      <c r="X582" s="73">
        <v>2025</v>
      </c>
      <c r="Y582" t="str">
        <f t="shared" si="54"/>
        <v>México</v>
      </c>
      <c r="Z582" t="str">
        <f t="shared" si="55"/>
        <v>IC</v>
      </c>
      <c r="AA582" s="1">
        <f t="shared" si="56"/>
        <v>0.5</v>
      </c>
      <c r="AB582">
        <f t="shared" si="58"/>
        <v>1147.67</v>
      </c>
      <c r="AC582">
        <f t="shared" si="59"/>
        <v>1331.2972</v>
      </c>
      <c r="AD582" s="18">
        <f t="shared" si="57"/>
        <v>45734</v>
      </c>
    </row>
    <row r="583" spans="1:30">
      <c r="A583" s="73" t="s">
        <v>176</v>
      </c>
      <c r="B583" s="73">
        <v>610</v>
      </c>
      <c r="C583" s="73">
        <v>0</v>
      </c>
      <c r="D583" s="74">
        <v>45891</v>
      </c>
      <c r="E583" s="74">
        <v>45928</v>
      </c>
      <c r="F583" s="74">
        <v>45934</v>
      </c>
      <c r="G583" s="73" t="s">
        <v>47</v>
      </c>
      <c r="H583" s="73">
        <v>34</v>
      </c>
      <c r="I583" s="73"/>
      <c r="J583" s="73">
        <v>8958</v>
      </c>
      <c r="K583" s="73" t="s">
        <v>131</v>
      </c>
      <c r="L583" s="73">
        <v>7703.88</v>
      </c>
      <c r="M583" s="73">
        <v>8958</v>
      </c>
      <c r="N583" s="73">
        <v>679.84</v>
      </c>
      <c r="O583" s="73">
        <v>584.66240000000005</v>
      </c>
      <c r="P583" s="73">
        <v>679.84</v>
      </c>
      <c r="Q583" s="75">
        <v>7.5891940165215457E-2</v>
      </c>
      <c r="R583" s="73">
        <v>8</v>
      </c>
      <c r="S583" s="73">
        <v>2025</v>
      </c>
      <c r="T583" s="73">
        <v>9</v>
      </c>
      <c r="U583" s="73">
        <v>2025</v>
      </c>
      <c r="V583" s="74">
        <v>45979</v>
      </c>
      <c r="W583" s="73" t="s">
        <v>159</v>
      </c>
      <c r="X583" s="73">
        <v>2025</v>
      </c>
      <c r="Y583" t="str">
        <f t="shared" si="54"/>
        <v>México</v>
      </c>
      <c r="Z583" t="str">
        <f t="shared" si="55"/>
        <v>IC</v>
      </c>
      <c r="AA583" s="1">
        <f t="shared" si="56"/>
        <v>0.65</v>
      </c>
      <c r="AB583">
        <f t="shared" si="58"/>
        <v>204.63184000000001</v>
      </c>
      <c r="AC583">
        <f t="shared" si="59"/>
        <v>237.37293439999999</v>
      </c>
      <c r="AD583" s="18">
        <f t="shared" si="57"/>
        <v>45852</v>
      </c>
    </row>
    <row r="584" spans="1:30">
      <c r="A584" s="73" t="s">
        <v>176</v>
      </c>
      <c r="B584" s="73">
        <v>613</v>
      </c>
      <c r="C584" s="73">
        <v>0</v>
      </c>
      <c r="D584" s="74">
        <v>45894</v>
      </c>
      <c r="E584" s="74">
        <v>45952</v>
      </c>
      <c r="F584" s="74">
        <v>45963</v>
      </c>
      <c r="G584" s="73" t="s">
        <v>59</v>
      </c>
      <c r="H584" s="73">
        <v>35</v>
      </c>
      <c r="I584" s="73"/>
      <c r="J584" s="73">
        <v>18638.25</v>
      </c>
      <c r="K584" s="73" t="s">
        <v>131</v>
      </c>
      <c r="L584" s="73">
        <v>16028.895</v>
      </c>
      <c r="M584" s="73">
        <v>18638.25</v>
      </c>
      <c r="N584" s="73">
        <v>3727.65</v>
      </c>
      <c r="O584" s="73">
        <v>3205.779</v>
      </c>
      <c r="P584" s="73">
        <v>3727.65</v>
      </c>
      <c r="Q584" s="75">
        <v>0.19999999999999998</v>
      </c>
      <c r="R584" s="73">
        <v>8</v>
      </c>
      <c r="S584" s="73">
        <v>2025</v>
      </c>
      <c r="T584" s="73">
        <v>10</v>
      </c>
      <c r="U584" s="73">
        <v>2025</v>
      </c>
      <c r="V584" s="74">
        <v>46008</v>
      </c>
      <c r="W584" s="73" t="s">
        <v>132</v>
      </c>
      <c r="X584" s="73">
        <v>2025</v>
      </c>
      <c r="Y584" t="str">
        <f t="shared" si="54"/>
        <v>México</v>
      </c>
      <c r="Z584" t="str">
        <f t="shared" si="55"/>
        <v>IC</v>
      </c>
      <c r="AA584" s="1">
        <f t="shared" si="56"/>
        <v>0.5</v>
      </c>
      <c r="AB584">
        <f t="shared" si="58"/>
        <v>1602.8895</v>
      </c>
      <c r="AC584">
        <f t="shared" si="59"/>
        <v>1859.3518199999999</v>
      </c>
      <c r="AD584" s="18">
        <f t="shared" si="57"/>
        <v>45734</v>
      </c>
    </row>
    <row r="585" spans="1:30">
      <c r="A585" s="73" t="s">
        <v>176</v>
      </c>
      <c r="B585" s="73">
        <v>614</v>
      </c>
      <c r="C585" s="73">
        <v>0</v>
      </c>
      <c r="D585" s="74">
        <v>45894</v>
      </c>
      <c r="E585" s="74">
        <v>45918</v>
      </c>
      <c r="F585" s="74">
        <v>45926</v>
      </c>
      <c r="G585" s="73" t="s">
        <v>38</v>
      </c>
      <c r="H585" s="73">
        <v>35</v>
      </c>
      <c r="I585" s="73" t="s">
        <v>166</v>
      </c>
      <c r="J585" s="73">
        <v>12500</v>
      </c>
      <c r="K585" s="73" t="s">
        <v>131</v>
      </c>
      <c r="L585" s="73">
        <v>10750</v>
      </c>
      <c r="M585" s="73">
        <v>12500</v>
      </c>
      <c r="N585" s="73">
        <v>2175.4899999999998</v>
      </c>
      <c r="O585" s="73">
        <v>1870.9213999999997</v>
      </c>
      <c r="P585" s="73">
        <v>2175.4899999999998</v>
      </c>
      <c r="Q585" s="75">
        <v>0.17403919999999998</v>
      </c>
      <c r="R585" s="73">
        <v>8</v>
      </c>
      <c r="S585" s="73">
        <v>2025</v>
      </c>
      <c r="T585" s="73">
        <v>9</v>
      </c>
      <c r="U585" s="73">
        <v>2025</v>
      </c>
      <c r="V585" s="74">
        <v>45971</v>
      </c>
      <c r="W585" s="73" t="s">
        <v>159</v>
      </c>
      <c r="X585" s="73">
        <v>2025</v>
      </c>
      <c r="Y585" t="str">
        <f t="shared" si="54"/>
        <v>México</v>
      </c>
      <c r="Z585" t="str">
        <f t="shared" si="55"/>
        <v>IC</v>
      </c>
      <c r="AA585" s="1">
        <f t="shared" si="56"/>
        <v>0.6</v>
      </c>
      <c r="AB585">
        <f t="shared" si="58"/>
        <v>748.36855999999989</v>
      </c>
      <c r="AC585">
        <f t="shared" si="59"/>
        <v>868.10752959999979</v>
      </c>
      <c r="AD585" s="18">
        <f t="shared" si="57"/>
        <v>45740</v>
      </c>
    </row>
    <row r="586" spans="1:30">
      <c r="A586" s="73" t="s">
        <v>176</v>
      </c>
      <c r="B586" s="73">
        <v>615</v>
      </c>
      <c r="C586" s="73">
        <v>1</v>
      </c>
      <c r="D586" s="74">
        <v>45894</v>
      </c>
      <c r="E586" s="74">
        <v>45930</v>
      </c>
      <c r="F586" s="74">
        <v>45935</v>
      </c>
      <c r="G586" s="73" t="s">
        <v>44</v>
      </c>
      <c r="H586" s="73">
        <v>35</v>
      </c>
      <c r="I586" s="73"/>
      <c r="J586" s="73">
        <v>7230</v>
      </c>
      <c r="K586" s="73" t="s">
        <v>151</v>
      </c>
      <c r="L586" s="73">
        <v>7230</v>
      </c>
      <c r="M586" s="73">
        <v>8386.7999999999993</v>
      </c>
      <c r="N586" s="73">
        <v>679.72</v>
      </c>
      <c r="O586" s="73">
        <v>679.72</v>
      </c>
      <c r="P586" s="73">
        <v>788.47519999999997</v>
      </c>
      <c r="Q586" s="75">
        <v>9.4013831258644542E-2</v>
      </c>
      <c r="R586" s="73">
        <v>8</v>
      </c>
      <c r="S586" s="73">
        <v>2025</v>
      </c>
      <c r="T586" s="73">
        <v>9</v>
      </c>
      <c r="U586" s="73">
        <v>2025</v>
      </c>
      <c r="V586" s="74">
        <v>45980</v>
      </c>
      <c r="W586" s="73" t="s">
        <v>159</v>
      </c>
      <c r="X586" s="73">
        <v>2025</v>
      </c>
      <c r="Y586" t="str">
        <f t="shared" si="54"/>
        <v>México</v>
      </c>
      <c r="Z586" t="str">
        <f t="shared" si="55"/>
        <v>IC</v>
      </c>
      <c r="AA586" s="1">
        <f t="shared" si="56"/>
        <v>0.5</v>
      </c>
      <c r="AB586">
        <f t="shared" si="58"/>
        <v>339.86</v>
      </c>
      <c r="AC586">
        <f t="shared" si="59"/>
        <v>394.23759999999999</v>
      </c>
      <c r="AD586" s="18">
        <f t="shared" si="57"/>
        <v>45677</v>
      </c>
    </row>
    <row r="587" spans="1:30">
      <c r="A587" s="73" t="s">
        <v>176</v>
      </c>
      <c r="B587" s="73">
        <v>616</v>
      </c>
      <c r="C587" s="73">
        <v>1</v>
      </c>
      <c r="D587" s="74">
        <v>45894</v>
      </c>
      <c r="E587" s="74">
        <v>45870</v>
      </c>
      <c r="F587" s="74">
        <v>45879</v>
      </c>
      <c r="G587" s="73" t="s">
        <v>47</v>
      </c>
      <c r="H587" s="73">
        <v>35</v>
      </c>
      <c r="I587" s="73"/>
      <c r="J587" s="73">
        <v>4752</v>
      </c>
      <c r="K587" s="73" t="s">
        <v>187</v>
      </c>
      <c r="L587" s="73">
        <v>5084.6400000000003</v>
      </c>
      <c r="M587" s="73">
        <v>5940</v>
      </c>
      <c r="N587" s="73">
        <v>445.99</v>
      </c>
      <c r="O587" s="73">
        <v>477.20930000000004</v>
      </c>
      <c r="P587" s="73">
        <v>557.48749999999995</v>
      </c>
      <c r="Q587" s="75">
        <v>9.385311447811448E-2</v>
      </c>
      <c r="R587" s="73">
        <v>8</v>
      </c>
      <c r="S587" s="73">
        <v>2025</v>
      </c>
      <c r="T587" s="73">
        <v>8</v>
      </c>
      <c r="U587" s="73">
        <v>2025</v>
      </c>
      <c r="V587" s="74">
        <v>45924</v>
      </c>
      <c r="W587" s="73" t="s">
        <v>153</v>
      </c>
      <c r="X587" s="73">
        <v>2025</v>
      </c>
      <c r="Y587" t="str">
        <f t="shared" si="54"/>
        <v>México</v>
      </c>
      <c r="Z587" t="str">
        <f t="shared" si="55"/>
        <v>IC</v>
      </c>
      <c r="AA587" s="1">
        <f t="shared" si="56"/>
        <v>0.65</v>
      </c>
      <c r="AB587">
        <f t="shared" si="58"/>
        <v>167.02325500000001</v>
      </c>
      <c r="AC587">
        <f t="shared" si="59"/>
        <v>193.7469758</v>
      </c>
      <c r="AD587" s="18">
        <f t="shared" si="57"/>
        <v>45852</v>
      </c>
    </row>
    <row r="588" spans="1:30">
      <c r="A588" s="73" t="s">
        <v>176</v>
      </c>
      <c r="B588" s="73">
        <v>617</v>
      </c>
      <c r="C588" s="73">
        <v>1</v>
      </c>
      <c r="D588" s="74">
        <v>45894</v>
      </c>
      <c r="E588" s="74">
        <v>45914</v>
      </c>
      <c r="F588" s="74">
        <v>45925</v>
      </c>
      <c r="G588" s="73" t="s">
        <v>35</v>
      </c>
      <c r="H588" s="73">
        <v>35</v>
      </c>
      <c r="I588" s="73"/>
      <c r="J588" s="73">
        <v>7061.39</v>
      </c>
      <c r="K588" s="73" t="s">
        <v>131</v>
      </c>
      <c r="L588" s="73">
        <v>6072.7954</v>
      </c>
      <c r="M588" s="73">
        <v>7061.39</v>
      </c>
      <c r="N588" s="73">
        <v>706.69</v>
      </c>
      <c r="O588" s="73">
        <v>607.75340000000006</v>
      </c>
      <c r="P588" s="73">
        <v>706.69</v>
      </c>
      <c r="Q588" s="75">
        <v>0.10007802996293932</v>
      </c>
      <c r="R588" s="73">
        <v>8</v>
      </c>
      <c r="S588" s="73">
        <v>2025</v>
      </c>
      <c r="T588" s="73">
        <v>9</v>
      </c>
      <c r="U588" s="73">
        <v>2025</v>
      </c>
      <c r="V588" s="74">
        <v>45970</v>
      </c>
      <c r="W588" s="73" t="s">
        <v>159</v>
      </c>
      <c r="X588" s="73">
        <v>2025</v>
      </c>
      <c r="Y588" t="str">
        <f t="shared" si="54"/>
        <v>México</v>
      </c>
      <c r="Z588" t="str">
        <f t="shared" si="55"/>
        <v>IC</v>
      </c>
      <c r="AA588" s="1">
        <f t="shared" si="56"/>
        <v>0.5</v>
      </c>
      <c r="AB588">
        <f t="shared" si="58"/>
        <v>303.87670000000003</v>
      </c>
      <c r="AC588">
        <f t="shared" si="59"/>
        <v>352.49697200000003</v>
      </c>
      <c r="AD588" s="18">
        <f t="shared" si="57"/>
        <v>45665</v>
      </c>
    </row>
    <row r="589" spans="1:30">
      <c r="A589" s="73" t="s">
        <v>176</v>
      </c>
      <c r="B589" s="73">
        <v>618</v>
      </c>
      <c r="C589" s="73">
        <v>0</v>
      </c>
      <c r="D589" s="74">
        <v>45894</v>
      </c>
      <c r="E589" s="74">
        <v>45897</v>
      </c>
      <c r="F589" s="74">
        <v>45901</v>
      </c>
      <c r="G589" s="73" t="s">
        <v>54</v>
      </c>
      <c r="H589" s="73">
        <v>35</v>
      </c>
      <c r="I589" s="73"/>
      <c r="J589" s="73">
        <v>1920</v>
      </c>
      <c r="K589" s="73" t="s">
        <v>151</v>
      </c>
      <c r="L589" s="73">
        <v>1920</v>
      </c>
      <c r="M589" s="73">
        <v>2227.1999999999998</v>
      </c>
      <c r="N589" s="73">
        <v>192</v>
      </c>
      <c r="O589" s="73">
        <v>192</v>
      </c>
      <c r="P589" s="73">
        <v>222.71999999999997</v>
      </c>
      <c r="Q589" s="75">
        <v>0.1</v>
      </c>
      <c r="R589" s="73">
        <v>8</v>
      </c>
      <c r="S589" s="73">
        <v>2025</v>
      </c>
      <c r="T589" s="73">
        <v>8</v>
      </c>
      <c r="U589" s="73">
        <v>2025</v>
      </c>
      <c r="V589" s="74">
        <v>45946</v>
      </c>
      <c r="W589" s="73" t="s">
        <v>161</v>
      </c>
      <c r="X589" s="73">
        <v>2025</v>
      </c>
      <c r="Y589" t="str">
        <f t="shared" si="54"/>
        <v>México</v>
      </c>
      <c r="Z589" t="str">
        <f t="shared" si="55"/>
        <v>Retail</v>
      </c>
      <c r="AA589" s="1">
        <f t="shared" si="56"/>
        <v>0.05</v>
      </c>
      <c r="AB589">
        <f t="shared" si="58"/>
        <v>182.4</v>
      </c>
      <c r="AC589">
        <f t="shared" si="59"/>
        <v>211.584</v>
      </c>
      <c r="AD589" s="18">
        <f t="shared" si="57"/>
        <v>45595</v>
      </c>
    </row>
    <row r="590" spans="1:30">
      <c r="A590" s="73" t="s">
        <v>176</v>
      </c>
      <c r="B590" s="73">
        <v>621</v>
      </c>
      <c r="C590" s="73">
        <v>1</v>
      </c>
      <c r="D590" s="74">
        <v>45895</v>
      </c>
      <c r="E590" s="74">
        <v>45896</v>
      </c>
      <c r="F590" s="74">
        <v>45897</v>
      </c>
      <c r="G590" s="73" t="s">
        <v>24</v>
      </c>
      <c r="H590" s="73">
        <v>35</v>
      </c>
      <c r="I590" s="73" t="s">
        <v>149</v>
      </c>
      <c r="J590" s="73">
        <v>69666</v>
      </c>
      <c r="K590" s="73" t="s">
        <v>178</v>
      </c>
      <c r="L590" s="73">
        <v>3343.9679999999998</v>
      </c>
      <c r="M590" s="73">
        <v>3901.2960000000003</v>
      </c>
      <c r="N590" s="73">
        <v>11167.33</v>
      </c>
      <c r="O590" s="73">
        <v>536.03183999999999</v>
      </c>
      <c r="P590" s="73">
        <v>625.37048000000004</v>
      </c>
      <c r="Q590" s="75">
        <v>0.16029813682427582</v>
      </c>
      <c r="R590" s="73">
        <v>8</v>
      </c>
      <c r="S590" s="73">
        <v>2025</v>
      </c>
      <c r="T590" s="73">
        <v>8</v>
      </c>
      <c r="U590" s="73">
        <v>2025</v>
      </c>
      <c r="V590" s="74">
        <v>45942</v>
      </c>
      <c r="W590" s="73" t="s">
        <v>161</v>
      </c>
      <c r="X590" s="73">
        <v>2025</v>
      </c>
      <c r="Y590" t="str">
        <f t="shared" si="54"/>
        <v>Madrid</v>
      </c>
      <c r="Z590" t="str">
        <f t="shared" si="55"/>
        <v>Retail</v>
      </c>
      <c r="AA590" s="1">
        <f t="shared" si="56"/>
        <v>7.0000000000000007E-2</v>
      </c>
      <c r="AB590">
        <f t="shared" si="58"/>
        <v>498.50961119999999</v>
      </c>
      <c r="AC590">
        <f t="shared" si="59"/>
        <v>578.27114899200001</v>
      </c>
      <c r="AD590" s="18">
        <f t="shared" si="57"/>
        <v>45733</v>
      </c>
    </row>
    <row r="591" spans="1:30">
      <c r="A591" s="73" t="s">
        <v>176</v>
      </c>
      <c r="B591" s="73">
        <v>622</v>
      </c>
      <c r="C591" s="73">
        <v>1</v>
      </c>
      <c r="D591" s="74">
        <v>45895</v>
      </c>
      <c r="E591" s="74">
        <v>45928</v>
      </c>
      <c r="F591" s="74">
        <v>45931</v>
      </c>
      <c r="G591" s="73" t="s">
        <v>47</v>
      </c>
      <c r="H591" s="73">
        <v>35</v>
      </c>
      <c r="I591" s="73"/>
      <c r="J591" s="73">
        <v>3010</v>
      </c>
      <c r="K591" s="73" t="s">
        <v>151</v>
      </c>
      <c r="L591" s="73">
        <v>3010</v>
      </c>
      <c r="M591" s="73">
        <v>3491.6</v>
      </c>
      <c r="N591" s="73">
        <v>376.76</v>
      </c>
      <c r="O591" s="73">
        <v>376.76</v>
      </c>
      <c r="P591" s="73">
        <v>437.04159999999996</v>
      </c>
      <c r="Q591" s="75">
        <v>0.12516943521594684</v>
      </c>
      <c r="R591" s="73">
        <v>8</v>
      </c>
      <c r="S591" s="73">
        <v>2025</v>
      </c>
      <c r="T591" s="73">
        <v>9</v>
      </c>
      <c r="U591" s="73">
        <v>2025</v>
      </c>
      <c r="V591" s="74">
        <v>45976</v>
      </c>
      <c r="W591" s="73" t="s">
        <v>159</v>
      </c>
      <c r="X591" s="73">
        <v>2025</v>
      </c>
      <c r="Y591" t="str">
        <f t="shared" si="54"/>
        <v>México</v>
      </c>
      <c r="Z591" t="str">
        <f t="shared" si="55"/>
        <v>IC</v>
      </c>
      <c r="AA591" s="1">
        <f t="shared" si="56"/>
        <v>0.65</v>
      </c>
      <c r="AB591">
        <f t="shared" si="58"/>
        <v>131.86599999999999</v>
      </c>
      <c r="AC591">
        <f t="shared" si="59"/>
        <v>152.96455999999998</v>
      </c>
      <c r="AD591" s="18">
        <f t="shared" si="57"/>
        <v>45852</v>
      </c>
    </row>
    <row r="592" spans="1:30">
      <c r="A592" s="73" t="s">
        <v>176</v>
      </c>
      <c r="B592" s="73">
        <v>624</v>
      </c>
      <c r="C592" s="73">
        <v>1</v>
      </c>
      <c r="D592" s="74">
        <v>45895</v>
      </c>
      <c r="E592" s="74">
        <v>45843</v>
      </c>
      <c r="F592" s="74">
        <v>45851</v>
      </c>
      <c r="G592" s="73" t="s">
        <v>53</v>
      </c>
      <c r="H592" s="73">
        <v>35</v>
      </c>
      <c r="I592" s="73" t="s">
        <v>177</v>
      </c>
      <c r="J592" s="73">
        <v>7360.8</v>
      </c>
      <c r="K592" s="73" t="s">
        <v>131</v>
      </c>
      <c r="L592" s="73">
        <v>6330.2880000000005</v>
      </c>
      <c r="M592" s="73">
        <v>7360.8</v>
      </c>
      <c r="N592" s="73">
        <v>909.87</v>
      </c>
      <c r="O592" s="73">
        <v>782.48820000000001</v>
      </c>
      <c r="P592" s="73">
        <v>909.87</v>
      </c>
      <c r="Q592" s="75">
        <v>0.12361020541245515</v>
      </c>
      <c r="R592" s="73">
        <v>8</v>
      </c>
      <c r="S592" s="73">
        <v>2025</v>
      </c>
      <c r="T592" s="73">
        <v>7</v>
      </c>
      <c r="U592" s="73">
        <v>2025</v>
      </c>
      <c r="V592" s="74">
        <v>45896</v>
      </c>
      <c r="W592" s="73" t="s">
        <v>160</v>
      </c>
      <c r="X592" s="73">
        <v>2025</v>
      </c>
      <c r="Y592" t="str">
        <f t="shared" si="54"/>
        <v>México</v>
      </c>
      <c r="Z592" t="str">
        <f t="shared" si="55"/>
        <v>Retail</v>
      </c>
      <c r="AA592" s="1">
        <f t="shared" si="56"/>
        <v>0.05</v>
      </c>
      <c r="AB592">
        <f t="shared" si="58"/>
        <v>743.36378999999999</v>
      </c>
      <c r="AC592">
        <f t="shared" si="59"/>
        <v>862.30199639999989</v>
      </c>
      <c r="AD592" s="18">
        <f t="shared" si="57"/>
        <v>45719</v>
      </c>
    </row>
    <row r="593" spans="1:30">
      <c r="A593" s="73" t="s">
        <v>176</v>
      </c>
      <c r="B593" s="73">
        <v>625</v>
      </c>
      <c r="C593" s="73">
        <v>0</v>
      </c>
      <c r="D593" s="74">
        <v>45895</v>
      </c>
      <c r="E593" s="74">
        <v>45960</v>
      </c>
      <c r="F593" s="74">
        <v>45964</v>
      </c>
      <c r="G593" s="73" t="s">
        <v>47</v>
      </c>
      <c r="H593" s="73">
        <v>35</v>
      </c>
      <c r="I593" s="73"/>
      <c r="J593" s="73">
        <v>379735</v>
      </c>
      <c r="K593" s="73" t="s">
        <v>193</v>
      </c>
      <c r="L593" s="73">
        <v>2088.5425</v>
      </c>
      <c r="M593" s="73">
        <v>2430.3040000000001</v>
      </c>
      <c r="N593" s="73">
        <v>37973.5</v>
      </c>
      <c r="O593" s="73">
        <v>208.85424999999998</v>
      </c>
      <c r="P593" s="73">
        <v>243.03040000000001</v>
      </c>
      <c r="Q593" s="75">
        <v>9.9999999999999992E-2</v>
      </c>
      <c r="R593" s="73">
        <v>8</v>
      </c>
      <c r="S593" s="73">
        <v>2025</v>
      </c>
      <c r="T593" s="73">
        <v>10</v>
      </c>
      <c r="U593" s="73">
        <v>2025</v>
      </c>
      <c r="V593" s="74">
        <v>46009</v>
      </c>
      <c r="W593" s="73" t="s">
        <v>132</v>
      </c>
      <c r="X593" s="73">
        <v>2025</v>
      </c>
      <c r="Y593" t="str">
        <f t="shared" si="54"/>
        <v>México</v>
      </c>
      <c r="Z593" t="str">
        <f t="shared" si="55"/>
        <v>IC</v>
      </c>
      <c r="AA593" s="1">
        <f t="shared" si="56"/>
        <v>0.65</v>
      </c>
      <c r="AB593">
        <f t="shared" si="58"/>
        <v>73.098987499999993</v>
      </c>
      <c r="AC593">
        <f t="shared" si="59"/>
        <v>84.794825499999988</v>
      </c>
      <c r="AD593" s="18">
        <f t="shared" si="57"/>
        <v>45852</v>
      </c>
    </row>
    <row r="594" spans="1:30">
      <c r="A594" s="73" t="s">
        <v>176</v>
      </c>
      <c r="B594" s="73">
        <v>626</v>
      </c>
      <c r="C594" s="73">
        <v>0</v>
      </c>
      <c r="D594" s="74">
        <v>45895</v>
      </c>
      <c r="E594" s="74">
        <v>45955</v>
      </c>
      <c r="F594" s="74">
        <v>45962</v>
      </c>
      <c r="G594" s="73" t="s">
        <v>47</v>
      </c>
      <c r="H594" s="73">
        <v>35</v>
      </c>
      <c r="I594" s="73"/>
      <c r="J594" s="73">
        <v>3851364.86</v>
      </c>
      <c r="K594" s="73" t="s">
        <v>193</v>
      </c>
      <c r="L594" s="73">
        <v>21182.506729999997</v>
      </c>
      <c r="M594" s="73">
        <v>24648.735103999999</v>
      </c>
      <c r="N594" s="73">
        <v>308462.8</v>
      </c>
      <c r="O594" s="73">
        <v>1696.5453999999997</v>
      </c>
      <c r="P594" s="73">
        <v>1974.16192</v>
      </c>
      <c r="Q594" s="75">
        <v>8.0091814515854509E-2</v>
      </c>
      <c r="R594" s="73">
        <v>8</v>
      </c>
      <c r="S594" s="73">
        <v>2025</v>
      </c>
      <c r="T594" s="73">
        <v>10</v>
      </c>
      <c r="U594" s="73">
        <v>2025</v>
      </c>
      <c r="V594" s="74">
        <v>46007</v>
      </c>
      <c r="W594" s="73" t="s">
        <v>132</v>
      </c>
      <c r="X594" s="73">
        <v>2025</v>
      </c>
      <c r="Y594" t="str">
        <f t="shared" si="54"/>
        <v>México</v>
      </c>
      <c r="Z594" t="str">
        <f t="shared" si="55"/>
        <v>IC</v>
      </c>
      <c r="AA594" s="1">
        <f t="shared" si="56"/>
        <v>0.65</v>
      </c>
      <c r="AB594">
        <f t="shared" si="58"/>
        <v>593.79088999999976</v>
      </c>
      <c r="AC594">
        <f t="shared" si="59"/>
        <v>688.79743239999971</v>
      </c>
      <c r="AD594" s="18">
        <f t="shared" si="57"/>
        <v>45852</v>
      </c>
    </row>
    <row r="595" spans="1:30">
      <c r="A595" s="73" t="s">
        <v>176</v>
      </c>
      <c r="B595" s="73">
        <v>627</v>
      </c>
      <c r="C595" s="73">
        <v>0</v>
      </c>
      <c r="D595" s="74">
        <v>45895</v>
      </c>
      <c r="E595" s="74">
        <v>45928</v>
      </c>
      <c r="F595" s="74">
        <v>45931</v>
      </c>
      <c r="G595" s="73" t="s">
        <v>47</v>
      </c>
      <c r="H595" s="73">
        <v>35</v>
      </c>
      <c r="I595" s="73"/>
      <c r="J595" s="73">
        <v>1230.3</v>
      </c>
      <c r="K595" s="73" t="s">
        <v>163</v>
      </c>
      <c r="L595" s="73">
        <v>1414.8449999999998</v>
      </c>
      <c r="M595" s="73">
        <v>1648.6020000000001</v>
      </c>
      <c r="N595" s="73">
        <v>123.03</v>
      </c>
      <c r="O595" s="73">
        <v>141.4845</v>
      </c>
      <c r="P595" s="73">
        <v>164.86020000000002</v>
      </c>
      <c r="Q595" s="75">
        <v>0.1</v>
      </c>
      <c r="R595" s="73">
        <v>8</v>
      </c>
      <c r="S595" s="73">
        <v>2025</v>
      </c>
      <c r="T595" s="73">
        <v>9</v>
      </c>
      <c r="U595" s="73">
        <v>2025</v>
      </c>
      <c r="V595" s="74">
        <v>45976</v>
      </c>
      <c r="W595" s="73" t="s">
        <v>159</v>
      </c>
      <c r="X595" s="73">
        <v>2025</v>
      </c>
      <c r="Y595" t="str">
        <f t="shared" si="54"/>
        <v>México</v>
      </c>
      <c r="Z595" t="str">
        <f t="shared" si="55"/>
        <v>IC</v>
      </c>
      <c r="AA595" s="1">
        <f t="shared" si="56"/>
        <v>0.65</v>
      </c>
      <c r="AB595">
        <f t="shared" si="58"/>
        <v>49.519574999999989</v>
      </c>
      <c r="AC595">
        <f t="shared" si="59"/>
        <v>57.442706999999984</v>
      </c>
      <c r="AD595" s="18">
        <f t="shared" si="57"/>
        <v>45852</v>
      </c>
    </row>
    <row r="596" spans="1:30">
      <c r="A596" s="73" t="s">
        <v>176</v>
      </c>
      <c r="B596" s="73">
        <v>628</v>
      </c>
      <c r="C596" s="73">
        <v>0</v>
      </c>
      <c r="D596" s="74">
        <v>45895</v>
      </c>
      <c r="E596" s="74">
        <v>45902</v>
      </c>
      <c r="F596" s="74">
        <v>46032</v>
      </c>
      <c r="G596" s="73" t="s">
        <v>53</v>
      </c>
      <c r="H596" s="73">
        <v>35</v>
      </c>
      <c r="I596" s="73" t="s">
        <v>201</v>
      </c>
      <c r="J596" s="73">
        <v>37236.660000000003</v>
      </c>
      <c r="K596" s="73" t="s">
        <v>131</v>
      </c>
      <c r="L596" s="73">
        <v>32023.527600000001</v>
      </c>
      <c r="M596" s="73">
        <v>37236.660000000003</v>
      </c>
      <c r="N596" s="73">
        <v>5122.91</v>
      </c>
      <c r="O596" s="73">
        <v>4405.7025999999996</v>
      </c>
      <c r="P596" s="73">
        <v>5122.91</v>
      </c>
      <c r="Q596" s="75">
        <v>0.13757705444043583</v>
      </c>
      <c r="R596" s="73">
        <v>8</v>
      </c>
      <c r="S596" s="73">
        <v>2025</v>
      </c>
      <c r="T596" s="73">
        <v>9</v>
      </c>
      <c r="U596" s="73">
        <v>2025</v>
      </c>
      <c r="V596" s="74">
        <v>46077</v>
      </c>
      <c r="W596" s="73" t="s">
        <v>164</v>
      </c>
      <c r="X596" s="73">
        <v>2026</v>
      </c>
      <c r="Y596" t="str">
        <f t="shared" si="54"/>
        <v>México</v>
      </c>
      <c r="Z596" t="str">
        <f t="shared" si="55"/>
        <v>Retail</v>
      </c>
      <c r="AA596" s="1">
        <f t="shared" si="56"/>
        <v>0.05</v>
      </c>
      <c r="AB596">
        <f t="shared" si="58"/>
        <v>4185.4174699999994</v>
      </c>
      <c r="AC596">
        <f t="shared" si="59"/>
        <v>4855.0842651999992</v>
      </c>
      <c r="AD596" s="18">
        <f t="shared" si="57"/>
        <v>45719</v>
      </c>
    </row>
    <row r="597" spans="1:30">
      <c r="A597" s="73" t="s">
        <v>176</v>
      </c>
      <c r="B597" s="73">
        <v>629</v>
      </c>
      <c r="C597" s="73">
        <v>1</v>
      </c>
      <c r="D597" s="74">
        <v>45895</v>
      </c>
      <c r="E597" s="74">
        <v>45897</v>
      </c>
      <c r="F597" s="74">
        <v>46017</v>
      </c>
      <c r="G597" s="73" t="s">
        <v>49</v>
      </c>
      <c r="H597" s="73">
        <v>35</v>
      </c>
      <c r="I597" s="73"/>
      <c r="J597" s="73">
        <v>9146.83</v>
      </c>
      <c r="K597" s="73" t="s">
        <v>131</v>
      </c>
      <c r="L597" s="73">
        <v>7866.2737999999999</v>
      </c>
      <c r="M597" s="73">
        <v>9146.83</v>
      </c>
      <c r="N597" s="73">
        <v>252.16</v>
      </c>
      <c r="O597" s="73">
        <v>216.85759999999999</v>
      </c>
      <c r="P597" s="73">
        <v>252.16</v>
      </c>
      <c r="Q597" s="75">
        <v>2.7568020833447216E-2</v>
      </c>
      <c r="R597" s="73">
        <v>8</v>
      </c>
      <c r="S597" s="73">
        <v>2025</v>
      </c>
      <c r="T597" s="73">
        <v>8</v>
      </c>
      <c r="U597" s="73">
        <v>2025</v>
      </c>
      <c r="V597" s="74">
        <v>46062</v>
      </c>
      <c r="W597" s="73" t="s">
        <v>164</v>
      </c>
      <c r="X597" s="73">
        <v>2026</v>
      </c>
      <c r="Y597" t="str">
        <f t="shared" si="54"/>
        <v>México</v>
      </c>
      <c r="Z597" t="str">
        <f t="shared" si="55"/>
        <v>Retail</v>
      </c>
      <c r="AA597" s="1">
        <f t="shared" si="56"/>
        <v>0</v>
      </c>
      <c r="AB597">
        <f t="shared" si="58"/>
        <v>216.85759999999999</v>
      </c>
      <c r="AC597">
        <f t="shared" si="59"/>
        <v>251.55481599999996</v>
      </c>
      <c r="AD597" s="18">
        <f t="shared" si="57"/>
        <v>45552</v>
      </c>
    </row>
    <row r="598" spans="1:30">
      <c r="A598" s="73" t="s">
        <v>176</v>
      </c>
      <c r="B598" s="73">
        <v>630</v>
      </c>
      <c r="C598" s="73">
        <v>1</v>
      </c>
      <c r="D598" s="74">
        <v>45895</v>
      </c>
      <c r="E598" s="74">
        <v>45660</v>
      </c>
      <c r="F598" s="74">
        <v>46035</v>
      </c>
      <c r="G598" s="73" t="s">
        <v>53</v>
      </c>
      <c r="H598" s="73">
        <v>35</v>
      </c>
      <c r="I598" s="73" t="s">
        <v>149</v>
      </c>
      <c r="J598" s="73">
        <v>43656.639999999999</v>
      </c>
      <c r="K598" s="73" t="s">
        <v>131</v>
      </c>
      <c r="L598" s="73">
        <v>37544.710399999996</v>
      </c>
      <c r="M598" s="73">
        <v>43656.639999999999</v>
      </c>
      <c r="N598" s="73">
        <v>4801.4399999999996</v>
      </c>
      <c r="O598" s="73">
        <v>4129.2383999999993</v>
      </c>
      <c r="P598" s="73">
        <v>4801.4399999999996</v>
      </c>
      <c r="Q598" s="75">
        <v>0.10998189507941976</v>
      </c>
      <c r="R598" s="73">
        <v>8</v>
      </c>
      <c r="S598" s="73">
        <v>2025</v>
      </c>
      <c r="T598" s="73">
        <v>1</v>
      </c>
      <c r="U598" s="73">
        <v>2025</v>
      </c>
      <c r="V598" s="74">
        <v>46080</v>
      </c>
      <c r="W598" s="73" t="s">
        <v>164</v>
      </c>
      <c r="X598" s="73">
        <v>2026</v>
      </c>
      <c r="Y598" t="str">
        <f t="shared" si="54"/>
        <v>México</v>
      </c>
      <c r="Z598" t="str">
        <f t="shared" si="55"/>
        <v>Retail</v>
      </c>
      <c r="AA598" s="1">
        <f t="shared" si="56"/>
        <v>0.05</v>
      </c>
      <c r="AB598">
        <f t="shared" si="58"/>
        <v>3922.7764799999995</v>
      </c>
      <c r="AC598">
        <f t="shared" si="59"/>
        <v>4550.4207167999994</v>
      </c>
      <c r="AD598" s="18">
        <f t="shared" si="57"/>
        <v>45719</v>
      </c>
    </row>
    <row r="599" spans="1:30">
      <c r="A599" s="73" t="s">
        <v>176</v>
      </c>
      <c r="B599" s="73">
        <v>631</v>
      </c>
      <c r="C599" s="73">
        <v>1</v>
      </c>
      <c r="D599" s="74">
        <v>45895</v>
      </c>
      <c r="E599" s="74">
        <v>45897</v>
      </c>
      <c r="F599" s="74">
        <v>45916</v>
      </c>
      <c r="G599" s="73" t="s">
        <v>49</v>
      </c>
      <c r="H599" s="73">
        <v>35</v>
      </c>
      <c r="I599" s="73"/>
      <c r="J599" s="73">
        <v>10037.469999999999</v>
      </c>
      <c r="K599" s="73" t="s">
        <v>131</v>
      </c>
      <c r="L599" s="73">
        <v>8632.2241999999987</v>
      </c>
      <c r="M599" s="73">
        <v>10037.469999999999</v>
      </c>
      <c r="N599" s="73">
        <v>1052.1099999999999</v>
      </c>
      <c r="O599" s="73">
        <v>904.81459999999993</v>
      </c>
      <c r="P599" s="73">
        <v>1052.1099999999999</v>
      </c>
      <c r="Q599" s="75">
        <v>0.10481824603211766</v>
      </c>
      <c r="R599" s="73">
        <v>8</v>
      </c>
      <c r="S599" s="73">
        <v>2025</v>
      </c>
      <c r="T599" s="73">
        <v>8</v>
      </c>
      <c r="U599" s="73">
        <v>2025</v>
      </c>
      <c r="V599" s="74">
        <v>45961</v>
      </c>
      <c r="W599" s="73" t="s">
        <v>161</v>
      </c>
      <c r="X599" s="73">
        <v>2025</v>
      </c>
      <c r="Y599" t="str">
        <f t="shared" si="54"/>
        <v>México</v>
      </c>
      <c r="Z599" t="str">
        <f t="shared" si="55"/>
        <v>Retail</v>
      </c>
      <c r="AA599" s="1">
        <f t="shared" si="56"/>
        <v>0</v>
      </c>
      <c r="AB599">
        <f t="shared" si="58"/>
        <v>904.81459999999993</v>
      </c>
      <c r="AC599">
        <f t="shared" si="59"/>
        <v>1049.5849359999997</v>
      </c>
      <c r="AD599" s="18">
        <f t="shared" si="57"/>
        <v>45552</v>
      </c>
    </row>
    <row r="600" spans="1:30">
      <c r="A600" s="73" t="s">
        <v>176</v>
      </c>
      <c r="B600" s="73">
        <v>633</v>
      </c>
      <c r="C600" s="73">
        <v>1</v>
      </c>
      <c r="D600" s="74">
        <v>45896</v>
      </c>
      <c r="E600" s="74">
        <v>45930</v>
      </c>
      <c r="F600" s="74">
        <v>45933</v>
      </c>
      <c r="G600" s="73" t="s">
        <v>44</v>
      </c>
      <c r="H600" s="73">
        <v>35</v>
      </c>
      <c r="I600" s="73"/>
      <c r="J600" s="73">
        <v>3630</v>
      </c>
      <c r="K600" s="73" t="s">
        <v>151</v>
      </c>
      <c r="L600" s="73">
        <v>3630</v>
      </c>
      <c r="M600" s="73">
        <v>4210.7999999999993</v>
      </c>
      <c r="N600" s="73">
        <v>341.22</v>
      </c>
      <c r="O600" s="73">
        <v>341.22</v>
      </c>
      <c r="P600" s="73">
        <v>395.8152</v>
      </c>
      <c r="Q600" s="75">
        <v>9.4000000000000014E-2</v>
      </c>
      <c r="R600" s="73">
        <v>8</v>
      </c>
      <c r="S600" s="73">
        <v>2025</v>
      </c>
      <c r="T600" s="73">
        <v>9</v>
      </c>
      <c r="U600" s="73">
        <v>2025</v>
      </c>
      <c r="V600" s="74">
        <v>45978</v>
      </c>
      <c r="W600" s="73" t="s">
        <v>159</v>
      </c>
      <c r="X600" s="73">
        <v>2025</v>
      </c>
      <c r="Y600" t="str">
        <f t="shared" si="54"/>
        <v>México</v>
      </c>
      <c r="Z600" t="str">
        <f t="shared" si="55"/>
        <v>IC</v>
      </c>
      <c r="AA600" s="1">
        <f t="shared" si="56"/>
        <v>0.5</v>
      </c>
      <c r="AB600">
        <f t="shared" si="58"/>
        <v>170.61</v>
      </c>
      <c r="AC600">
        <f t="shared" si="59"/>
        <v>197.9076</v>
      </c>
      <c r="AD600" s="18">
        <f t="shared" si="57"/>
        <v>45677</v>
      </c>
    </row>
    <row r="601" spans="1:30">
      <c r="A601" s="73" t="s">
        <v>176</v>
      </c>
      <c r="B601" s="73">
        <v>634</v>
      </c>
      <c r="C601" s="73">
        <v>1</v>
      </c>
      <c r="D601" s="74">
        <v>45896</v>
      </c>
      <c r="E601" s="74">
        <v>45930</v>
      </c>
      <c r="F601" s="74">
        <v>45934</v>
      </c>
      <c r="G601" s="73" t="s">
        <v>44</v>
      </c>
      <c r="H601" s="73">
        <v>35</v>
      </c>
      <c r="I601" s="73"/>
      <c r="J601" s="73">
        <v>3528</v>
      </c>
      <c r="K601" s="73" t="s">
        <v>151</v>
      </c>
      <c r="L601" s="73">
        <v>3528</v>
      </c>
      <c r="M601" s="73">
        <v>4092.4799999999996</v>
      </c>
      <c r="N601" s="73">
        <v>331.63</v>
      </c>
      <c r="O601" s="73">
        <v>331.63</v>
      </c>
      <c r="P601" s="73">
        <v>384.69079999999997</v>
      </c>
      <c r="Q601" s="75">
        <v>9.3999433106575964E-2</v>
      </c>
      <c r="R601" s="73">
        <v>8</v>
      </c>
      <c r="S601" s="73">
        <v>2025</v>
      </c>
      <c r="T601" s="73">
        <v>9</v>
      </c>
      <c r="U601" s="73">
        <v>2025</v>
      </c>
      <c r="V601" s="74">
        <v>45979</v>
      </c>
      <c r="W601" s="73" t="s">
        <v>159</v>
      </c>
      <c r="X601" s="73">
        <v>2025</v>
      </c>
      <c r="Y601" t="str">
        <f t="shared" si="54"/>
        <v>México</v>
      </c>
      <c r="Z601" t="str">
        <f t="shared" si="55"/>
        <v>IC</v>
      </c>
      <c r="AA601" s="1">
        <f t="shared" si="56"/>
        <v>0.5</v>
      </c>
      <c r="AB601">
        <f t="shared" si="58"/>
        <v>165.815</v>
      </c>
      <c r="AC601">
        <f t="shared" si="59"/>
        <v>192.34539999999998</v>
      </c>
      <c r="AD601" s="18">
        <f t="shared" si="57"/>
        <v>45677</v>
      </c>
    </row>
    <row r="602" spans="1:30">
      <c r="A602" s="73" t="s">
        <v>176</v>
      </c>
      <c r="B602" s="73">
        <v>635</v>
      </c>
      <c r="C602" s="73">
        <v>1</v>
      </c>
      <c r="D602" s="74">
        <v>45896</v>
      </c>
      <c r="E602" s="74">
        <v>45899</v>
      </c>
      <c r="F602" s="74">
        <v>45904</v>
      </c>
      <c r="G602" s="73" t="s">
        <v>47</v>
      </c>
      <c r="H602" s="73">
        <v>35</v>
      </c>
      <c r="I602" s="73"/>
      <c r="J602" s="73">
        <v>5000</v>
      </c>
      <c r="K602" s="73" t="s">
        <v>163</v>
      </c>
      <c r="L602" s="73">
        <v>5750</v>
      </c>
      <c r="M602" s="73">
        <v>6700</v>
      </c>
      <c r="N602" s="73">
        <v>391.67</v>
      </c>
      <c r="O602" s="73">
        <v>450.4205</v>
      </c>
      <c r="P602" s="73">
        <v>524.83780000000002</v>
      </c>
      <c r="Q602" s="75">
        <v>7.8334000000000001E-2</v>
      </c>
      <c r="R602" s="73">
        <v>8</v>
      </c>
      <c r="S602" s="73">
        <v>2025</v>
      </c>
      <c r="T602" s="73">
        <v>8</v>
      </c>
      <c r="U602" s="73">
        <v>2025</v>
      </c>
      <c r="V602" s="74">
        <v>45949</v>
      </c>
      <c r="W602" s="73" t="s">
        <v>161</v>
      </c>
      <c r="X602" s="73">
        <v>2025</v>
      </c>
      <c r="Y602" t="str">
        <f t="shared" si="54"/>
        <v>México</v>
      </c>
      <c r="Z602" t="str">
        <f t="shared" si="55"/>
        <v>IC</v>
      </c>
      <c r="AA602" s="1">
        <f t="shared" si="56"/>
        <v>0.65</v>
      </c>
      <c r="AB602">
        <f t="shared" si="58"/>
        <v>157.647175</v>
      </c>
      <c r="AC602">
        <f t="shared" si="59"/>
        <v>182.870723</v>
      </c>
      <c r="AD602" s="18">
        <f t="shared" si="57"/>
        <v>45852</v>
      </c>
    </row>
    <row r="603" spans="1:30">
      <c r="A603" s="73" t="s">
        <v>176</v>
      </c>
      <c r="B603" s="73">
        <v>636</v>
      </c>
      <c r="C603" s="73">
        <v>1</v>
      </c>
      <c r="D603" s="74">
        <v>45896</v>
      </c>
      <c r="E603" s="74">
        <v>45907</v>
      </c>
      <c r="F603" s="74">
        <v>45908</v>
      </c>
      <c r="G603" s="73" t="s">
        <v>47</v>
      </c>
      <c r="H603" s="73">
        <v>35</v>
      </c>
      <c r="I603" s="73"/>
      <c r="J603" s="73">
        <v>1221</v>
      </c>
      <c r="K603" s="73" t="s">
        <v>151</v>
      </c>
      <c r="L603" s="73">
        <v>1221</v>
      </c>
      <c r="M603" s="73">
        <v>1416.36</v>
      </c>
      <c r="N603" s="73">
        <v>358.14</v>
      </c>
      <c r="O603" s="73">
        <v>358.14</v>
      </c>
      <c r="P603" s="73">
        <v>415.44239999999996</v>
      </c>
      <c r="Q603" s="75">
        <v>0.29331695331695329</v>
      </c>
      <c r="R603" s="73">
        <v>8</v>
      </c>
      <c r="S603" s="73">
        <v>2025</v>
      </c>
      <c r="T603" s="73">
        <v>9</v>
      </c>
      <c r="U603" s="73">
        <v>2025</v>
      </c>
      <c r="V603" s="74">
        <v>45953</v>
      </c>
      <c r="W603" s="73" t="s">
        <v>161</v>
      </c>
      <c r="X603" s="73">
        <v>2025</v>
      </c>
      <c r="Y603" t="str">
        <f t="shared" si="54"/>
        <v>México</v>
      </c>
      <c r="Z603" t="str">
        <f t="shared" si="55"/>
        <v>IC</v>
      </c>
      <c r="AA603" s="1">
        <f t="shared" si="56"/>
        <v>0.65</v>
      </c>
      <c r="AB603">
        <f t="shared" si="58"/>
        <v>125.34899999999999</v>
      </c>
      <c r="AC603">
        <f t="shared" si="59"/>
        <v>145.40483999999998</v>
      </c>
      <c r="AD603" s="18">
        <f t="shared" si="57"/>
        <v>45852</v>
      </c>
    </row>
    <row r="604" spans="1:30">
      <c r="A604" s="73" t="s">
        <v>176</v>
      </c>
      <c r="B604" s="73">
        <v>637</v>
      </c>
      <c r="C604" s="73">
        <v>1</v>
      </c>
      <c r="D604" s="74">
        <v>45896</v>
      </c>
      <c r="E604" s="74">
        <v>45914</v>
      </c>
      <c r="F604" s="74">
        <v>45915</v>
      </c>
      <c r="G604" s="73" t="s">
        <v>47</v>
      </c>
      <c r="H604" s="73">
        <v>35</v>
      </c>
      <c r="I604" s="73"/>
      <c r="J604" s="73">
        <v>1158.04</v>
      </c>
      <c r="K604" s="73" t="s">
        <v>151</v>
      </c>
      <c r="L604" s="73">
        <v>1158.04</v>
      </c>
      <c r="M604" s="73">
        <v>1343.3263999999999</v>
      </c>
      <c r="N604" s="73">
        <v>98.28</v>
      </c>
      <c r="O604" s="73">
        <v>98.28</v>
      </c>
      <c r="P604" s="73">
        <v>114.00479999999999</v>
      </c>
      <c r="Q604" s="75">
        <v>8.4867534800179611E-2</v>
      </c>
      <c r="R604" s="73">
        <v>8</v>
      </c>
      <c r="S604" s="73">
        <v>2025</v>
      </c>
      <c r="T604" s="73">
        <v>9</v>
      </c>
      <c r="U604" s="73">
        <v>2025</v>
      </c>
      <c r="V604" s="74">
        <v>45960</v>
      </c>
      <c r="W604" s="73" t="s">
        <v>161</v>
      </c>
      <c r="X604" s="73">
        <v>2025</v>
      </c>
      <c r="Y604" t="str">
        <f t="shared" si="54"/>
        <v>México</v>
      </c>
      <c r="Z604" t="str">
        <f t="shared" si="55"/>
        <v>IC</v>
      </c>
      <c r="AA604" s="1">
        <f t="shared" si="56"/>
        <v>0.65</v>
      </c>
      <c r="AB604">
        <f t="shared" si="58"/>
        <v>34.397999999999996</v>
      </c>
      <c r="AC604">
        <f t="shared" si="59"/>
        <v>39.901679999999992</v>
      </c>
      <c r="AD604" s="18">
        <f t="shared" si="57"/>
        <v>45852</v>
      </c>
    </row>
    <row r="605" spans="1:30">
      <c r="A605" s="73" t="s">
        <v>176</v>
      </c>
      <c r="B605" s="73">
        <v>638</v>
      </c>
      <c r="C605" s="73">
        <v>0</v>
      </c>
      <c r="D605" s="74">
        <v>45896</v>
      </c>
      <c r="E605" s="74">
        <v>45869</v>
      </c>
      <c r="F605" s="74">
        <v>45872</v>
      </c>
      <c r="G605" s="73" t="s">
        <v>47</v>
      </c>
      <c r="H605" s="73">
        <v>35</v>
      </c>
      <c r="I605" s="73"/>
      <c r="J605" s="73">
        <v>9570</v>
      </c>
      <c r="K605" s="73" t="s">
        <v>151</v>
      </c>
      <c r="L605" s="73">
        <v>9570</v>
      </c>
      <c r="M605" s="73">
        <v>11101.199999999999</v>
      </c>
      <c r="N605" s="73">
        <v>890.35</v>
      </c>
      <c r="O605" s="73">
        <v>890.35</v>
      </c>
      <c r="P605" s="73">
        <v>1032.806</v>
      </c>
      <c r="Q605" s="75">
        <v>9.3035527690700101E-2</v>
      </c>
      <c r="R605" s="73">
        <v>8</v>
      </c>
      <c r="S605" s="73">
        <v>2025</v>
      </c>
      <c r="T605" s="73">
        <v>7</v>
      </c>
      <c r="U605" s="73">
        <v>2025</v>
      </c>
      <c r="V605" s="74">
        <v>45917</v>
      </c>
      <c r="W605" s="73" t="s">
        <v>153</v>
      </c>
      <c r="X605" s="73">
        <v>2025</v>
      </c>
      <c r="Y605" t="str">
        <f t="shared" si="54"/>
        <v>México</v>
      </c>
      <c r="Z605" t="str">
        <f t="shared" si="55"/>
        <v>IC</v>
      </c>
      <c r="AA605" s="1">
        <f t="shared" si="56"/>
        <v>0.65</v>
      </c>
      <c r="AB605">
        <f t="shared" si="58"/>
        <v>311.62249999999995</v>
      </c>
      <c r="AC605">
        <f t="shared" si="59"/>
        <v>361.48209999999989</v>
      </c>
      <c r="AD605" s="18">
        <f t="shared" si="57"/>
        <v>45852</v>
      </c>
    </row>
    <row r="606" spans="1:30">
      <c r="A606" s="73" t="s">
        <v>176</v>
      </c>
      <c r="B606" s="73">
        <v>640</v>
      </c>
      <c r="C606" s="73">
        <v>1</v>
      </c>
      <c r="D606" s="74">
        <v>45897</v>
      </c>
      <c r="E606" s="74">
        <v>45901</v>
      </c>
      <c r="F606" s="74">
        <v>45901</v>
      </c>
      <c r="G606" s="73" t="s">
        <v>54</v>
      </c>
      <c r="H606" s="73">
        <v>35</v>
      </c>
      <c r="I606" s="73"/>
      <c r="J606" s="73">
        <v>200</v>
      </c>
      <c r="K606" s="73" t="s">
        <v>151</v>
      </c>
      <c r="L606" s="73">
        <v>200</v>
      </c>
      <c r="M606" s="73">
        <v>231.99999999999997</v>
      </c>
      <c r="N606" s="73">
        <v>30</v>
      </c>
      <c r="O606" s="73">
        <v>30</v>
      </c>
      <c r="P606" s="73">
        <v>34.799999999999997</v>
      </c>
      <c r="Q606" s="75">
        <v>0.15</v>
      </c>
      <c r="R606" s="73">
        <v>8</v>
      </c>
      <c r="S606" s="73">
        <v>2025</v>
      </c>
      <c r="T606" s="73">
        <v>9</v>
      </c>
      <c r="U606" s="73">
        <v>2025</v>
      </c>
      <c r="V606" s="74">
        <v>45946</v>
      </c>
      <c r="W606" s="73" t="s">
        <v>161</v>
      </c>
      <c r="X606" s="73">
        <v>2025</v>
      </c>
      <c r="Y606" t="str">
        <f t="shared" si="54"/>
        <v>México</v>
      </c>
      <c r="Z606" t="str">
        <f t="shared" si="55"/>
        <v>Retail</v>
      </c>
      <c r="AA606" s="1">
        <f t="shared" si="56"/>
        <v>0.05</v>
      </c>
      <c r="AB606">
        <f t="shared" si="58"/>
        <v>28.5</v>
      </c>
      <c r="AC606">
        <f t="shared" si="59"/>
        <v>33.059999999999995</v>
      </c>
      <c r="AD606" s="18">
        <f t="shared" si="57"/>
        <v>45595</v>
      </c>
    </row>
    <row r="607" spans="1:30">
      <c r="A607" s="73" t="s">
        <v>176</v>
      </c>
      <c r="B607" s="73">
        <v>641</v>
      </c>
      <c r="C607" s="73">
        <v>1</v>
      </c>
      <c r="D607" s="74">
        <v>45897</v>
      </c>
      <c r="E607" s="74">
        <v>46006</v>
      </c>
      <c r="F607" s="74">
        <v>46030</v>
      </c>
      <c r="G607" s="73" t="s">
        <v>53</v>
      </c>
      <c r="H607" s="73">
        <v>35</v>
      </c>
      <c r="I607" s="73" t="s">
        <v>218</v>
      </c>
      <c r="J607" s="73">
        <v>55137.02</v>
      </c>
      <c r="K607" s="73" t="s">
        <v>131</v>
      </c>
      <c r="L607" s="73">
        <v>47417.837199999994</v>
      </c>
      <c r="M607" s="73">
        <v>55137.02</v>
      </c>
      <c r="N607" s="73">
        <v>5425.09</v>
      </c>
      <c r="O607" s="73">
        <v>4665.5774000000001</v>
      </c>
      <c r="P607" s="73">
        <v>5425.09</v>
      </c>
      <c r="Q607" s="75">
        <v>9.8392876510192254E-2</v>
      </c>
      <c r="R607" s="73">
        <v>8</v>
      </c>
      <c r="S607" s="73">
        <v>2025</v>
      </c>
      <c r="T607" s="73">
        <v>12</v>
      </c>
      <c r="U607" s="73">
        <v>2025</v>
      </c>
      <c r="V607" s="74">
        <v>46075</v>
      </c>
      <c r="W607" s="73" t="s">
        <v>164</v>
      </c>
      <c r="X607" s="73">
        <v>2026</v>
      </c>
      <c r="Y607" t="str">
        <f t="shared" si="54"/>
        <v>México</v>
      </c>
      <c r="Z607" t="str">
        <f t="shared" si="55"/>
        <v>Retail</v>
      </c>
      <c r="AA607" s="1">
        <f t="shared" si="56"/>
        <v>0.05</v>
      </c>
      <c r="AB607">
        <f t="shared" si="58"/>
        <v>4432.29853</v>
      </c>
      <c r="AC607">
        <f t="shared" si="59"/>
        <v>5141.4662947999996</v>
      </c>
      <c r="AD607" s="18">
        <f t="shared" si="57"/>
        <v>45719</v>
      </c>
    </row>
    <row r="608" spans="1:30">
      <c r="A608" s="73" t="s">
        <v>176</v>
      </c>
      <c r="B608" s="73">
        <v>642</v>
      </c>
      <c r="C608" s="73">
        <v>1</v>
      </c>
      <c r="D608" s="74">
        <v>45897</v>
      </c>
      <c r="E608" s="74">
        <v>45907</v>
      </c>
      <c r="F608" s="74">
        <v>45910</v>
      </c>
      <c r="G608" s="73" t="s">
        <v>47</v>
      </c>
      <c r="H608" s="73">
        <v>35</v>
      </c>
      <c r="I608" s="73"/>
      <c r="J608" s="73">
        <v>7395</v>
      </c>
      <c r="K608" s="73" t="s">
        <v>151</v>
      </c>
      <c r="L608" s="73">
        <v>7395</v>
      </c>
      <c r="M608" s="73">
        <v>8578.1999999999989</v>
      </c>
      <c r="N608" s="73">
        <v>720.46</v>
      </c>
      <c r="O608" s="73">
        <v>720.46</v>
      </c>
      <c r="P608" s="73">
        <v>835.73360000000002</v>
      </c>
      <c r="Q608" s="75">
        <v>9.7425287356321846E-2</v>
      </c>
      <c r="R608" s="73">
        <v>8</v>
      </c>
      <c r="S608" s="73">
        <v>2025</v>
      </c>
      <c r="T608" s="73">
        <v>9</v>
      </c>
      <c r="U608" s="73">
        <v>2025</v>
      </c>
      <c r="V608" s="74">
        <v>45955</v>
      </c>
      <c r="W608" s="73" t="s">
        <v>161</v>
      </c>
      <c r="X608" s="73">
        <v>2025</v>
      </c>
      <c r="Y608" t="str">
        <f t="shared" si="54"/>
        <v>México</v>
      </c>
      <c r="Z608" t="str">
        <f t="shared" si="55"/>
        <v>IC</v>
      </c>
      <c r="AA608" s="1">
        <f t="shared" si="56"/>
        <v>0.65</v>
      </c>
      <c r="AB608">
        <f t="shared" si="58"/>
        <v>252.161</v>
      </c>
      <c r="AC608">
        <f t="shared" si="59"/>
        <v>292.50675999999999</v>
      </c>
      <c r="AD608" s="18">
        <f t="shared" si="57"/>
        <v>45852</v>
      </c>
    </row>
    <row r="609" spans="1:30">
      <c r="A609" s="73" t="s">
        <v>176</v>
      </c>
      <c r="B609" s="73">
        <v>643</v>
      </c>
      <c r="C609" s="73">
        <v>0</v>
      </c>
      <c r="D609" s="74">
        <v>45897</v>
      </c>
      <c r="E609" s="74">
        <v>45964</v>
      </c>
      <c r="F609" s="74">
        <v>45969</v>
      </c>
      <c r="G609" s="73" t="s">
        <v>47</v>
      </c>
      <c r="H609" s="73">
        <v>35</v>
      </c>
      <c r="I609" s="73"/>
      <c r="J609" s="73">
        <v>1320000</v>
      </c>
      <c r="K609" s="73" t="s">
        <v>193</v>
      </c>
      <c r="L609" s="73">
        <v>7260</v>
      </c>
      <c r="M609" s="73">
        <v>8448</v>
      </c>
      <c r="N609" s="73">
        <v>104282</v>
      </c>
      <c r="O609" s="73">
        <v>573.55099999999993</v>
      </c>
      <c r="P609" s="73">
        <v>667.40480000000002</v>
      </c>
      <c r="Q609" s="75">
        <v>7.9001515151515142E-2</v>
      </c>
      <c r="R609" s="73">
        <v>8</v>
      </c>
      <c r="S609" s="73">
        <v>2025</v>
      </c>
      <c r="T609" s="73">
        <v>11</v>
      </c>
      <c r="U609" s="73">
        <v>2025</v>
      </c>
      <c r="V609" s="74">
        <v>46014</v>
      </c>
      <c r="W609" s="73" t="s">
        <v>132</v>
      </c>
      <c r="X609" s="73">
        <v>2025</v>
      </c>
      <c r="Y609" t="str">
        <f t="shared" si="54"/>
        <v>México</v>
      </c>
      <c r="Z609" t="str">
        <f t="shared" si="55"/>
        <v>IC</v>
      </c>
      <c r="AA609" s="1">
        <f t="shared" si="56"/>
        <v>0.65</v>
      </c>
      <c r="AB609">
        <f t="shared" si="58"/>
        <v>200.74284999999998</v>
      </c>
      <c r="AC609">
        <f t="shared" si="59"/>
        <v>232.86170599999997</v>
      </c>
      <c r="AD609" s="18">
        <f t="shared" si="57"/>
        <v>45852</v>
      </c>
    </row>
    <row r="610" spans="1:30">
      <c r="A610" s="73" t="s">
        <v>176</v>
      </c>
      <c r="B610" s="73">
        <v>644</v>
      </c>
      <c r="C610" s="73">
        <v>0</v>
      </c>
      <c r="D610" s="74">
        <v>45897</v>
      </c>
      <c r="E610" s="74">
        <v>45802</v>
      </c>
      <c r="F610" s="74">
        <v>45898</v>
      </c>
      <c r="G610" s="73" t="s">
        <v>47</v>
      </c>
      <c r="H610" s="73">
        <v>35</v>
      </c>
      <c r="I610" s="73"/>
      <c r="J610" s="73">
        <v>3017.44</v>
      </c>
      <c r="K610" s="73" t="s">
        <v>131</v>
      </c>
      <c r="L610" s="73">
        <v>2594.9983999999999</v>
      </c>
      <c r="M610" s="73">
        <v>3017.44</v>
      </c>
      <c r="N610" s="73">
        <v>286.61</v>
      </c>
      <c r="O610" s="73">
        <v>246.4846</v>
      </c>
      <c r="P610" s="73">
        <v>286.61</v>
      </c>
      <c r="Q610" s="75">
        <v>9.4984490163847496E-2</v>
      </c>
      <c r="R610" s="73">
        <v>8</v>
      </c>
      <c r="S610" s="73">
        <v>2025</v>
      </c>
      <c r="T610" s="73">
        <v>5</v>
      </c>
      <c r="U610" s="73">
        <v>2025</v>
      </c>
      <c r="V610" s="74">
        <v>45943</v>
      </c>
      <c r="W610" s="73" t="s">
        <v>161</v>
      </c>
      <c r="X610" s="73">
        <v>2025</v>
      </c>
      <c r="Y610" t="str">
        <f t="shared" si="54"/>
        <v>México</v>
      </c>
      <c r="Z610" t="str">
        <f t="shared" si="55"/>
        <v>IC</v>
      </c>
      <c r="AA610" s="1">
        <f t="shared" si="56"/>
        <v>0.65</v>
      </c>
      <c r="AB610">
        <f t="shared" si="58"/>
        <v>86.26961</v>
      </c>
      <c r="AC610">
        <f t="shared" si="59"/>
        <v>100.0727476</v>
      </c>
      <c r="AD610" s="18">
        <f t="shared" si="57"/>
        <v>45852</v>
      </c>
    </row>
    <row r="611" spans="1:30">
      <c r="A611" s="73" t="s">
        <v>176</v>
      </c>
      <c r="B611" s="73">
        <v>645</v>
      </c>
      <c r="C611" s="73">
        <v>0</v>
      </c>
      <c r="D611" s="74">
        <v>45897</v>
      </c>
      <c r="E611" s="74">
        <v>45789</v>
      </c>
      <c r="F611" s="74">
        <v>45793</v>
      </c>
      <c r="G611" s="73" t="s">
        <v>47</v>
      </c>
      <c r="H611" s="73">
        <v>35</v>
      </c>
      <c r="I611" s="73"/>
      <c r="J611" s="73">
        <v>2566.4</v>
      </c>
      <c r="K611" s="73" t="s">
        <v>131</v>
      </c>
      <c r="L611" s="73">
        <v>2207.1040000000003</v>
      </c>
      <c r="M611" s="73">
        <v>2566.4</v>
      </c>
      <c r="N611" s="73">
        <v>256.64</v>
      </c>
      <c r="O611" s="73">
        <v>220.71039999999999</v>
      </c>
      <c r="P611" s="73">
        <v>256.64</v>
      </c>
      <c r="Q611" s="75">
        <v>9.9999999999999978E-2</v>
      </c>
      <c r="R611" s="73">
        <v>8</v>
      </c>
      <c r="S611" s="73">
        <v>2025</v>
      </c>
      <c r="T611" s="73">
        <v>5</v>
      </c>
      <c r="U611" s="73">
        <v>2025</v>
      </c>
      <c r="V611" s="74">
        <v>45838</v>
      </c>
      <c r="W611" s="73" t="s">
        <v>152</v>
      </c>
      <c r="X611" s="73">
        <v>2025</v>
      </c>
      <c r="Y611" t="str">
        <f t="shared" si="54"/>
        <v>México</v>
      </c>
      <c r="Z611" t="str">
        <f t="shared" si="55"/>
        <v>IC</v>
      </c>
      <c r="AA611" s="1">
        <f t="shared" si="56"/>
        <v>0.65</v>
      </c>
      <c r="AB611">
        <f t="shared" si="58"/>
        <v>77.248639999999995</v>
      </c>
      <c r="AC611">
        <f t="shared" si="59"/>
        <v>89.608422399999981</v>
      </c>
      <c r="AD611" s="18">
        <f t="shared" si="57"/>
        <v>45852</v>
      </c>
    </row>
    <row r="612" spans="1:30">
      <c r="A612" s="73" t="s">
        <v>176</v>
      </c>
      <c r="B612" s="73">
        <v>646</v>
      </c>
      <c r="C612" s="73">
        <v>0</v>
      </c>
      <c r="D612" s="74">
        <v>45897</v>
      </c>
      <c r="E612" s="74">
        <v>45800</v>
      </c>
      <c r="F612" s="74">
        <v>45894</v>
      </c>
      <c r="G612" s="73" t="s">
        <v>47</v>
      </c>
      <c r="H612" s="73">
        <v>35</v>
      </c>
      <c r="I612" s="73"/>
      <c r="J612" s="73">
        <v>1515.02</v>
      </c>
      <c r="K612" s="73" t="s">
        <v>131</v>
      </c>
      <c r="L612" s="73">
        <v>1302.9171999999999</v>
      </c>
      <c r="M612" s="73">
        <v>1515.02</v>
      </c>
      <c r="N612" s="73">
        <v>201.72</v>
      </c>
      <c r="O612" s="73">
        <v>173.47919999999999</v>
      </c>
      <c r="P612" s="73">
        <v>201.72</v>
      </c>
      <c r="Q612" s="75">
        <v>0.13314675713851962</v>
      </c>
      <c r="R612" s="73">
        <v>8</v>
      </c>
      <c r="S612" s="73">
        <v>2025</v>
      </c>
      <c r="T612" s="73">
        <v>5</v>
      </c>
      <c r="U612" s="73">
        <v>2025</v>
      </c>
      <c r="V612" s="74">
        <v>45939</v>
      </c>
      <c r="W612" s="73" t="s">
        <v>161</v>
      </c>
      <c r="X612" s="73">
        <v>2025</v>
      </c>
      <c r="Y612" t="str">
        <f t="shared" si="54"/>
        <v>México</v>
      </c>
      <c r="Z612" t="str">
        <f t="shared" si="55"/>
        <v>IC</v>
      </c>
      <c r="AA612" s="1">
        <f t="shared" si="56"/>
        <v>0.65</v>
      </c>
      <c r="AB612">
        <f t="shared" si="58"/>
        <v>60.71772</v>
      </c>
      <c r="AC612">
        <f t="shared" si="59"/>
        <v>70.432555199999996</v>
      </c>
      <c r="AD612" s="18">
        <f t="shared" si="57"/>
        <v>45852</v>
      </c>
    </row>
    <row r="613" spans="1:30">
      <c r="A613" s="73" t="s">
        <v>176</v>
      </c>
      <c r="B613" s="73">
        <v>647</v>
      </c>
      <c r="C613" s="73">
        <v>0</v>
      </c>
      <c r="D613" s="74">
        <v>45897</v>
      </c>
      <c r="E613" s="74">
        <v>45796</v>
      </c>
      <c r="F613" s="74">
        <v>45800</v>
      </c>
      <c r="G613" s="73" t="s">
        <v>47</v>
      </c>
      <c r="H613" s="73">
        <v>35</v>
      </c>
      <c r="I613" s="73"/>
      <c r="J613" s="73">
        <v>1200</v>
      </c>
      <c r="K613" s="73" t="s">
        <v>131</v>
      </c>
      <c r="L613" s="73">
        <v>1032</v>
      </c>
      <c r="M613" s="73">
        <v>1200</v>
      </c>
      <c r="N613" s="73">
        <v>120</v>
      </c>
      <c r="O613" s="73">
        <v>103.2</v>
      </c>
      <c r="P613" s="73">
        <v>120</v>
      </c>
      <c r="Q613" s="75">
        <v>0.1</v>
      </c>
      <c r="R613" s="73">
        <v>8</v>
      </c>
      <c r="S613" s="73">
        <v>2025</v>
      </c>
      <c r="T613" s="73">
        <v>5</v>
      </c>
      <c r="U613" s="73">
        <v>2025</v>
      </c>
      <c r="V613" s="74">
        <v>45845</v>
      </c>
      <c r="W613" s="73" t="s">
        <v>154</v>
      </c>
      <c r="X613" s="73">
        <v>2025</v>
      </c>
      <c r="Y613" t="str">
        <f t="shared" si="54"/>
        <v>México</v>
      </c>
      <c r="Z613" t="str">
        <f t="shared" si="55"/>
        <v>IC</v>
      </c>
      <c r="AA613" s="1">
        <f t="shared" si="56"/>
        <v>0.65</v>
      </c>
      <c r="AB613">
        <f t="shared" si="58"/>
        <v>36.120000000000005</v>
      </c>
      <c r="AC613">
        <f t="shared" si="59"/>
        <v>41.8992</v>
      </c>
      <c r="AD613" s="18">
        <f t="shared" si="57"/>
        <v>45852</v>
      </c>
    </row>
    <row r="614" spans="1:30">
      <c r="A614" s="73" t="s">
        <v>176</v>
      </c>
      <c r="B614" s="73">
        <v>648</v>
      </c>
      <c r="C614" s="73">
        <v>0</v>
      </c>
      <c r="D614" s="74">
        <v>45897</v>
      </c>
      <c r="E614" s="74">
        <v>46094</v>
      </c>
      <c r="F614" s="74">
        <v>46107</v>
      </c>
      <c r="G614" s="73" t="s">
        <v>47</v>
      </c>
      <c r="H614" s="73">
        <v>35</v>
      </c>
      <c r="I614" s="73"/>
      <c r="J614" s="73">
        <v>3120143</v>
      </c>
      <c r="K614" s="73" t="s">
        <v>193</v>
      </c>
      <c r="L614" s="73">
        <v>17160.786499999998</v>
      </c>
      <c r="M614" s="73">
        <v>19968.915199999999</v>
      </c>
      <c r="N614" s="73">
        <v>265258.40000000002</v>
      </c>
      <c r="O614" s="73">
        <v>1458.9212</v>
      </c>
      <c r="P614" s="73">
        <v>1697.6537600000001</v>
      </c>
      <c r="Q614" s="75">
        <v>8.501482143606881E-2</v>
      </c>
      <c r="R614" s="73">
        <v>8</v>
      </c>
      <c r="S614" s="73">
        <v>2025</v>
      </c>
      <c r="T614" s="73">
        <v>3</v>
      </c>
      <c r="U614" s="73">
        <v>2026</v>
      </c>
      <c r="V614" s="74">
        <v>46152</v>
      </c>
      <c r="W614" s="73" t="s">
        <v>172</v>
      </c>
      <c r="X614" s="73">
        <v>2026</v>
      </c>
      <c r="Y614" t="str">
        <f t="shared" si="54"/>
        <v>México</v>
      </c>
      <c r="Z614" t="str">
        <f t="shared" si="55"/>
        <v>IC</v>
      </c>
      <c r="AA614" s="1">
        <f t="shared" si="56"/>
        <v>0.65</v>
      </c>
      <c r="AB614">
        <f t="shared" si="58"/>
        <v>510.62241999999992</v>
      </c>
      <c r="AC614">
        <f t="shared" si="59"/>
        <v>592.32200719999992</v>
      </c>
      <c r="AD614" s="18">
        <f t="shared" si="57"/>
        <v>45852</v>
      </c>
    </row>
    <row r="615" spans="1:30">
      <c r="A615" s="73" t="s">
        <v>176</v>
      </c>
      <c r="B615" s="73">
        <v>649</v>
      </c>
      <c r="C615" s="73">
        <v>0</v>
      </c>
      <c r="D615" s="74">
        <v>45897</v>
      </c>
      <c r="E615" s="74">
        <v>46009</v>
      </c>
      <c r="F615" s="74">
        <v>46046</v>
      </c>
      <c r="G615" s="73" t="s">
        <v>47</v>
      </c>
      <c r="H615" s="73">
        <v>35</v>
      </c>
      <c r="I615" s="73" t="s">
        <v>188</v>
      </c>
      <c r="J615" s="73">
        <v>12413.13</v>
      </c>
      <c r="K615" s="73" t="s">
        <v>131</v>
      </c>
      <c r="L615" s="73">
        <v>10675.291799999999</v>
      </c>
      <c r="M615" s="73">
        <v>12413.13</v>
      </c>
      <c r="N615" s="73">
        <v>950.18</v>
      </c>
      <c r="O615" s="73">
        <v>817.15479999999991</v>
      </c>
      <c r="P615" s="73">
        <v>950.18</v>
      </c>
      <c r="Q615" s="75">
        <v>7.6546366629528573E-2</v>
      </c>
      <c r="R615" s="73">
        <v>8</v>
      </c>
      <c r="S615" s="73">
        <v>2025</v>
      </c>
      <c r="T615" s="73">
        <v>12</v>
      </c>
      <c r="U615" s="73">
        <v>2025</v>
      </c>
      <c r="V615" s="74">
        <v>46091</v>
      </c>
      <c r="W615" s="73" t="s">
        <v>150</v>
      </c>
      <c r="X615" s="73">
        <v>2026</v>
      </c>
      <c r="Y615" t="str">
        <f t="shared" si="54"/>
        <v>México</v>
      </c>
      <c r="Z615" t="str">
        <f t="shared" si="55"/>
        <v>IC</v>
      </c>
      <c r="AA615" s="1">
        <f t="shared" si="56"/>
        <v>0.65</v>
      </c>
      <c r="AB615">
        <f t="shared" si="58"/>
        <v>286.00417999999991</v>
      </c>
      <c r="AC615">
        <f t="shared" si="59"/>
        <v>331.76484879999987</v>
      </c>
      <c r="AD615" s="18">
        <f t="shared" si="57"/>
        <v>45852</v>
      </c>
    </row>
    <row r="616" spans="1:30">
      <c r="A616" s="73" t="s">
        <v>176</v>
      </c>
      <c r="B616" s="73">
        <v>650</v>
      </c>
      <c r="C616" s="73">
        <v>1</v>
      </c>
      <c r="D616" s="74">
        <v>45897</v>
      </c>
      <c r="E616" s="74">
        <v>45896</v>
      </c>
      <c r="F616" s="74">
        <v>45899</v>
      </c>
      <c r="G616" s="73" t="s">
        <v>47</v>
      </c>
      <c r="H616" s="73">
        <v>35</v>
      </c>
      <c r="I616" s="73"/>
      <c r="J616" s="73">
        <v>1928.28</v>
      </c>
      <c r="K616" s="73" t="s">
        <v>151</v>
      </c>
      <c r="L616" s="73">
        <v>1928.28</v>
      </c>
      <c r="M616" s="73">
        <v>2236.8047999999999</v>
      </c>
      <c r="N616" s="73">
        <v>174.84</v>
      </c>
      <c r="O616" s="73">
        <v>174.84</v>
      </c>
      <c r="P616" s="73">
        <v>202.81439999999998</v>
      </c>
      <c r="Q616" s="75">
        <v>9.0671479245752695E-2</v>
      </c>
      <c r="R616" s="73">
        <v>8</v>
      </c>
      <c r="S616" s="73">
        <v>2025</v>
      </c>
      <c r="T616" s="73">
        <v>8</v>
      </c>
      <c r="U616" s="73">
        <v>2025</v>
      </c>
      <c r="V616" s="74">
        <v>45944</v>
      </c>
      <c r="W616" s="73" t="s">
        <v>161</v>
      </c>
      <c r="X616" s="73">
        <v>2025</v>
      </c>
      <c r="Y616" t="str">
        <f t="shared" si="54"/>
        <v>México</v>
      </c>
      <c r="Z616" t="str">
        <f t="shared" si="55"/>
        <v>IC</v>
      </c>
      <c r="AA616" s="1">
        <f t="shared" si="56"/>
        <v>0.65</v>
      </c>
      <c r="AB616">
        <f t="shared" si="58"/>
        <v>61.194000000000003</v>
      </c>
      <c r="AC616">
        <f t="shared" si="59"/>
        <v>70.985039999999998</v>
      </c>
      <c r="AD616" s="18">
        <f t="shared" si="57"/>
        <v>45852</v>
      </c>
    </row>
    <row r="617" spans="1:30">
      <c r="A617" s="73" t="s">
        <v>176</v>
      </c>
      <c r="B617" s="73">
        <v>651</v>
      </c>
      <c r="C617" s="73">
        <v>1</v>
      </c>
      <c r="D617" s="74">
        <v>45897</v>
      </c>
      <c r="E617" s="74">
        <v>45953</v>
      </c>
      <c r="F617" s="74">
        <v>45956</v>
      </c>
      <c r="G617" s="73" t="s">
        <v>47</v>
      </c>
      <c r="H617" s="73">
        <v>35</v>
      </c>
      <c r="I617" s="73"/>
      <c r="J617" s="73">
        <v>4760</v>
      </c>
      <c r="K617" s="73" t="s">
        <v>131</v>
      </c>
      <c r="L617" s="73">
        <v>4093.6</v>
      </c>
      <c r="M617" s="73">
        <v>4760</v>
      </c>
      <c r="N617" s="73">
        <v>493.5</v>
      </c>
      <c r="O617" s="73">
        <v>424.40999999999997</v>
      </c>
      <c r="P617" s="73">
        <v>493.5</v>
      </c>
      <c r="Q617" s="75">
        <v>0.10367647058823529</v>
      </c>
      <c r="R617" s="73">
        <v>8</v>
      </c>
      <c r="S617" s="73">
        <v>2025</v>
      </c>
      <c r="T617" s="73">
        <v>10</v>
      </c>
      <c r="U617" s="73">
        <v>2025</v>
      </c>
      <c r="V617" s="74">
        <v>46001</v>
      </c>
      <c r="W617" s="73" t="s">
        <v>132</v>
      </c>
      <c r="X617" s="73">
        <v>2025</v>
      </c>
      <c r="Y617" t="str">
        <f t="shared" si="54"/>
        <v>México</v>
      </c>
      <c r="Z617" t="str">
        <f t="shared" si="55"/>
        <v>IC</v>
      </c>
      <c r="AA617" s="1">
        <f t="shared" si="56"/>
        <v>0.65</v>
      </c>
      <c r="AB617">
        <f t="shared" si="58"/>
        <v>148.54349999999999</v>
      </c>
      <c r="AC617">
        <f t="shared" si="59"/>
        <v>172.31045999999998</v>
      </c>
      <c r="AD617" s="18">
        <f t="shared" si="57"/>
        <v>45852</v>
      </c>
    </row>
    <row r="618" spans="1:30">
      <c r="A618" s="73" t="s">
        <v>176</v>
      </c>
      <c r="B618" s="73">
        <v>652</v>
      </c>
      <c r="C618" s="73">
        <v>1</v>
      </c>
      <c r="D618" s="74">
        <v>45897</v>
      </c>
      <c r="E618" s="74">
        <v>45921</v>
      </c>
      <c r="F618" s="74">
        <v>45924</v>
      </c>
      <c r="G618" s="73" t="s">
        <v>47</v>
      </c>
      <c r="H618" s="73">
        <v>35</v>
      </c>
      <c r="I618" s="73"/>
      <c r="J618" s="73">
        <v>1990</v>
      </c>
      <c r="K618" s="73" t="s">
        <v>151</v>
      </c>
      <c r="L618" s="73">
        <v>1990</v>
      </c>
      <c r="M618" s="73">
        <v>2308.3999999999996</v>
      </c>
      <c r="N618" s="73">
        <v>187.06</v>
      </c>
      <c r="O618" s="73">
        <v>187.06</v>
      </c>
      <c r="P618" s="73">
        <v>216.9896</v>
      </c>
      <c r="Q618" s="75">
        <v>9.4E-2</v>
      </c>
      <c r="R618" s="73">
        <v>8</v>
      </c>
      <c r="S618" s="73">
        <v>2025</v>
      </c>
      <c r="T618" s="73">
        <v>9</v>
      </c>
      <c r="U618" s="73">
        <v>2025</v>
      </c>
      <c r="V618" s="74">
        <v>45969</v>
      </c>
      <c r="W618" s="73" t="s">
        <v>159</v>
      </c>
      <c r="X618" s="73">
        <v>2025</v>
      </c>
      <c r="Y618" t="str">
        <f t="shared" si="54"/>
        <v>México</v>
      </c>
      <c r="Z618" t="str">
        <f t="shared" si="55"/>
        <v>IC</v>
      </c>
      <c r="AA618" s="1">
        <f t="shared" si="56"/>
        <v>0.65</v>
      </c>
      <c r="AB618">
        <f t="shared" si="58"/>
        <v>65.471000000000004</v>
      </c>
      <c r="AC618">
        <f t="shared" si="59"/>
        <v>75.946359999999999</v>
      </c>
      <c r="AD618" s="18">
        <f t="shared" si="57"/>
        <v>45852</v>
      </c>
    </row>
    <row r="619" spans="1:30">
      <c r="A619" s="73" t="s">
        <v>176</v>
      </c>
      <c r="B619" s="73">
        <v>653</v>
      </c>
      <c r="C619" s="73">
        <v>0</v>
      </c>
      <c r="D619" s="74">
        <v>45897</v>
      </c>
      <c r="E619" s="74">
        <v>46153</v>
      </c>
      <c r="F619" s="74">
        <v>46154</v>
      </c>
      <c r="G619" s="73" t="s">
        <v>47</v>
      </c>
      <c r="H619" s="73">
        <v>35</v>
      </c>
      <c r="I619" s="73"/>
      <c r="J619" s="73">
        <v>260</v>
      </c>
      <c r="K619" s="73" t="s">
        <v>131</v>
      </c>
      <c r="L619" s="73">
        <v>223.6</v>
      </c>
      <c r="M619" s="73">
        <v>260</v>
      </c>
      <c r="N619" s="73">
        <v>26</v>
      </c>
      <c r="O619" s="73">
        <v>22.36</v>
      </c>
      <c r="P619" s="73">
        <v>26</v>
      </c>
      <c r="Q619" s="75">
        <v>0.1</v>
      </c>
      <c r="R619" s="73">
        <v>8</v>
      </c>
      <c r="S619" s="73">
        <v>2025</v>
      </c>
      <c r="T619" s="73">
        <v>5</v>
      </c>
      <c r="U619" s="73">
        <v>2026</v>
      </c>
      <c r="V619" s="74">
        <v>46199</v>
      </c>
      <c r="W619" s="73" t="s">
        <v>152</v>
      </c>
      <c r="X619" s="73">
        <v>2026</v>
      </c>
      <c r="Y619" t="str">
        <f t="shared" si="54"/>
        <v>México</v>
      </c>
      <c r="Z619" t="str">
        <f t="shared" si="55"/>
        <v>IC</v>
      </c>
      <c r="AA619" s="1">
        <f t="shared" si="56"/>
        <v>0.65</v>
      </c>
      <c r="AB619">
        <f t="shared" si="58"/>
        <v>7.8259999999999987</v>
      </c>
      <c r="AC619">
        <f t="shared" si="59"/>
        <v>9.0781599999999987</v>
      </c>
      <c r="AD619" s="18">
        <f t="shared" si="57"/>
        <v>45852</v>
      </c>
    </row>
    <row r="620" spans="1:30">
      <c r="A620" s="73" t="s">
        <v>176</v>
      </c>
      <c r="B620" s="73">
        <v>654</v>
      </c>
      <c r="C620" s="73">
        <v>0</v>
      </c>
      <c r="D620" s="74">
        <v>45897</v>
      </c>
      <c r="E620" s="74">
        <v>46158</v>
      </c>
      <c r="F620" s="74">
        <v>46161</v>
      </c>
      <c r="G620" s="73" t="s">
        <v>47</v>
      </c>
      <c r="H620" s="73">
        <v>35</v>
      </c>
      <c r="I620" s="73"/>
      <c r="J620" s="73">
        <v>1980</v>
      </c>
      <c r="K620" s="73" t="s">
        <v>131</v>
      </c>
      <c r="L620" s="73">
        <v>1702.8</v>
      </c>
      <c r="M620" s="73">
        <v>1980</v>
      </c>
      <c r="N620" s="73">
        <v>193.5</v>
      </c>
      <c r="O620" s="73">
        <v>166.41</v>
      </c>
      <c r="P620" s="73">
        <v>193.5</v>
      </c>
      <c r="Q620" s="75">
        <v>9.7727272727272732E-2</v>
      </c>
      <c r="R620" s="73">
        <v>8</v>
      </c>
      <c r="S620" s="73">
        <v>2025</v>
      </c>
      <c r="T620" s="73">
        <v>5</v>
      </c>
      <c r="U620" s="73">
        <v>2026</v>
      </c>
      <c r="V620" s="74">
        <v>46206</v>
      </c>
      <c r="W620" s="73" t="s">
        <v>154</v>
      </c>
      <c r="X620" s="73">
        <v>2026</v>
      </c>
      <c r="Y620" t="str">
        <f t="shared" si="54"/>
        <v>México</v>
      </c>
      <c r="Z620" t="str">
        <f t="shared" si="55"/>
        <v>IC</v>
      </c>
      <c r="AA620" s="1">
        <f t="shared" si="56"/>
        <v>0.65</v>
      </c>
      <c r="AB620">
        <f t="shared" si="58"/>
        <v>58.243499999999997</v>
      </c>
      <c r="AC620">
        <f t="shared" si="59"/>
        <v>67.562459999999987</v>
      </c>
      <c r="AD620" s="18">
        <f t="shared" si="57"/>
        <v>45852</v>
      </c>
    </row>
    <row r="621" spans="1:30">
      <c r="A621" s="73" t="s">
        <v>176</v>
      </c>
      <c r="B621" s="73">
        <v>655</v>
      </c>
      <c r="C621" s="73">
        <v>1</v>
      </c>
      <c r="D621" s="74">
        <v>45898</v>
      </c>
      <c r="E621" s="74">
        <v>45921</v>
      </c>
      <c r="F621" s="74">
        <v>45930</v>
      </c>
      <c r="G621" s="73" t="s">
        <v>54</v>
      </c>
      <c r="H621" s="73">
        <v>35</v>
      </c>
      <c r="I621" s="73" t="s">
        <v>188</v>
      </c>
      <c r="J621" s="73">
        <v>5384.78</v>
      </c>
      <c r="K621" s="73" t="s">
        <v>131</v>
      </c>
      <c r="L621" s="73">
        <v>4630.9107999999997</v>
      </c>
      <c r="M621" s="73">
        <v>5384.78</v>
      </c>
      <c r="N621" s="73">
        <v>0</v>
      </c>
      <c r="O621" s="73">
        <v>0</v>
      </c>
      <c r="P621" s="73">
        <v>0</v>
      </c>
      <c r="Q621" s="75">
        <v>0</v>
      </c>
      <c r="R621" s="73">
        <v>8</v>
      </c>
      <c r="S621" s="73">
        <v>2025</v>
      </c>
      <c r="T621" s="73">
        <v>9</v>
      </c>
      <c r="U621" s="73">
        <v>2025</v>
      </c>
      <c r="V621" s="74">
        <v>45975</v>
      </c>
      <c r="W621" s="73" t="s">
        <v>159</v>
      </c>
      <c r="X621" s="73">
        <v>2025</v>
      </c>
      <c r="Y621" t="str">
        <f t="shared" si="54"/>
        <v>México</v>
      </c>
      <c r="Z621" t="str">
        <f t="shared" si="55"/>
        <v>Retail</v>
      </c>
      <c r="AA621" s="1">
        <f t="shared" si="56"/>
        <v>0.05</v>
      </c>
      <c r="AB621">
        <f t="shared" si="58"/>
        <v>0</v>
      </c>
      <c r="AC621">
        <f t="shared" si="59"/>
        <v>0</v>
      </c>
      <c r="AD621" s="18">
        <f t="shared" si="57"/>
        <v>45595</v>
      </c>
    </row>
    <row r="622" spans="1:30">
      <c r="A622" s="73" t="s">
        <v>176</v>
      </c>
      <c r="B622" s="73">
        <v>656</v>
      </c>
      <c r="C622" s="73">
        <v>1</v>
      </c>
      <c r="D622" s="74">
        <v>45901</v>
      </c>
      <c r="E622" s="74">
        <v>45929</v>
      </c>
      <c r="F622" s="74">
        <v>45929</v>
      </c>
      <c r="G622" s="73" t="s">
        <v>54</v>
      </c>
      <c r="H622" s="73">
        <v>36</v>
      </c>
      <c r="I622" s="73"/>
      <c r="J622" s="73">
        <v>691.98</v>
      </c>
      <c r="K622" s="73" t="s">
        <v>131</v>
      </c>
      <c r="L622" s="73">
        <v>595.1028</v>
      </c>
      <c r="M622" s="73">
        <v>691.98</v>
      </c>
      <c r="N622" s="73">
        <v>0</v>
      </c>
      <c r="O622" s="73">
        <v>0</v>
      </c>
      <c r="P622" s="73">
        <v>0</v>
      </c>
      <c r="Q622" s="75">
        <v>0</v>
      </c>
      <c r="R622" s="73">
        <v>9</v>
      </c>
      <c r="S622" s="73">
        <v>2025</v>
      </c>
      <c r="T622" s="73">
        <v>9</v>
      </c>
      <c r="U622" s="73">
        <v>2025</v>
      </c>
      <c r="V622" s="74">
        <v>45974</v>
      </c>
      <c r="W622" s="73" t="s">
        <v>159</v>
      </c>
      <c r="X622" s="73">
        <v>2025</v>
      </c>
      <c r="Y622" t="str">
        <f t="shared" si="54"/>
        <v>México</v>
      </c>
      <c r="Z622" t="str">
        <f t="shared" si="55"/>
        <v>Retail</v>
      </c>
      <c r="AA622" s="1">
        <f t="shared" si="56"/>
        <v>0.05</v>
      </c>
      <c r="AB622">
        <f t="shared" si="58"/>
        <v>0</v>
      </c>
      <c r="AC622">
        <f t="shared" si="59"/>
        <v>0</v>
      </c>
      <c r="AD622" s="18">
        <f t="shared" si="57"/>
        <v>45595</v>
      </c>
    </row>
    <row r="623" spans="1:30">
      <c r="A623" s="73" t="s">
        <v>176</v>
      </c>
      <c r="B623" s="73">
        <v>657</v>
      </c>
      <c r="C623" s="73">
        <v>1</v>
      </c>
      <c r="D623" s="74">
        <v>45902</v>
      </c>
      <c r="E623" s="74">
        <v>45826</v>
      </c>
      <c r="F623" s="74">
        <v>45829</v>
      </c>
      <c r="G623" s="73" t="s">
        <v>37</v>
      </c>
      <c r="H623" s="73">
        <v>36</v>
      </c>
      <c r="I623" s="73"/>
      <c r="J623" s="73">
        <v>2724.75</v>
      </c>
      <c r="K623" s="73" t="s">
        <v>131</v>
      </c>
      <c r="L623" s="73">
        <v>2343.2849999999999</v>
      </c>
      <c r="M623" s="73">
        <v>2724.75</v>
      </c>
      <c r="N623" s="73">
        <v>217.52</v>
      </c>
      <c r="O623" s="73">
        <v>187.06720000000001</v>
      </c>
      <c r="P623" s="73">
        <v>217.52</v>
      </c>
      <c r="Q623" s="75">
        <v>7.9831177172217646E-2</v>
      </c>
      <c r="R623" s="73">
        <v>9</v>
      </c>
      <c r="S623" s="73">
        <v>2025</v>
      </c>
      <c r="T623" s="73">
        <v>6</v>
      </c>
      <c r="U623" s="73">
        <v>2025</v>
      </c>
      <c r="V623" s="74">
        <v>45874</v>
      </c>
      <c r="W623" s="73" t="s">
        <v>160</v>
      </c>
      <c r="X623" s="73">
        <v>2025</v>
      </c>
      <c r="Y623" t="str">
        <f t="shared" si="54"/>
        <v>México</v>
      </c>
      <c r="Z623" t="str">
        <f t="shared" si="55"/>
        <v>IC</v>
      </c>
      <c r="AA623" s="1">
        <f t="shared" si="56"/>
        <v>0.6</v>
      </c>
      <c r="AB623">
        <f t="shared" si="58"/>
        <v>74.826880000000003</v>
      </c>
      <c r="AC623">
        <f t="shared" si="59"/>
        <v>86.799180800000002</v>
      </c>
      <c r="AD623" s="18">
        <f t="shared" si="57"/>
        <v>45807</v>
      </c>
    </row>
    <row r="624" spans="1:30">
      <c r="A624" s="73" t="s">
        <v>176</v>
      </c>
      <c r="B624" s="73">
        <v>658</v>
      </c>
      <c r="C624" s="73">
        <v>1</v>
      </c>
      <c r="D624" s="74">
        <v>45902</v>
      </c>
      <c r="E624" s="74">
        <v>45904</v>
      </c>
      <c r="F624" s="74">
        <v>45911</v>
      </c>
      <c r="G624" s="73" t="s">
        <v>49</v>
      </c>
      <c r="H624" s="73">
        <v>36</v>
      </c>
      <c r="I624" s="73" t="s">
        <v>177</v>
      </c>
      <c r="J624" s="73">
        <v>2482.65</v>
      </c>
      <c r="K624" s="73" t="s">
        <v>131</v>
      </c>
      <c r="L624" s="73">
        <v>2135.0790000000002</v>
      </c>
      <c r="M624" s="73">
        <v>2482.65</v>
      </c>
      <c r="N624" s="73">
        <v>140</v>
      </c>
      <c r="O624" s="73">
        <v>120.39999999999999</v>
      </c>
      <c r="P624" s="73">
        <v>140</v>
      </c>
      <c r="Q624" s="75">
        <v>5.639135601071435E-2</v>
      </c>
      <c r="R624" s="73">
        <v>9</v>
      </c>
      <c r="S624" s="73">
        <v>2025</v>
      </c>
      <c r="T624" s="73">
        <v>9</v>
      </c>
      <c r="U624" s="73">
        <v>2025</v>
      </c>
      <c r="V624" s="74">
        <v>45956</v>
      </c>
      <c r="W624" s="73" t="s">
        <v>161</v>
      </c>
      <c r="X624" s="73">
        <v>2025</v>
      </c>
      <c r="Y624" t="str">
        <f t="shared" si="54"/>
        <v>México</v>
      </c>
      <c r="Z624" t="str">
        <f t="shared" si="55"/>
        <v>Retail</v>
      </c>
      <c r="AA624" s="1">
        <f t="shared" si="56"/>
        <v>0</v>
      </c>
      <c r="AB624">
        <f t="shared" si="58"/>
        <v>120.39999999999999</v>
      </c>
      <c r="AC624">
        <f t="shared" si="59"/>
        <v>139.66399999999999</v>
      </c>
      <c r="AD624" s="18">
        <f t="shared" si="57"/>
        <v>45552</v>
      </c>
    </row>
    <row r="625" spans="1:30">
      <c r="A625" s="73" t="s">
        <v>176</v>
      </c>
      <c r="B625" s="73">
        <v>660</v>
      </c>
      <c r="C625" s="73">
        <v>1</v>
      </c>
      <c r="D625" s="74">
        <v>45902</v>
      </c>
      <c r="E625" s="74">
        <v>45878</v>
      </c>
      <c r="F625" s="74">
        <v>45884</v>
      </c>
      <c r="G625" s="73" t="s">
        <v>37</v>
      </c>
      <c r="H625" s="73">
        <v>36</v>
      </c>
      <c r="I625" s="73"/>
      <c r="J625" s="73">
        <v>20000</v>
      </c>
      <c r="K625" s="73" t="s">
        <v>131</v>
      </c>
      <c r="L625" s="73">
        <v>17200</v>
      </c>
      <c r="M625" s="73">
        <v>20000</v>
      </c>
      <c r="N625" s="73">
        <v>1500</v>
      </c>
      <c r="O625" s="73">
        <v>1290</v>
      </c>
      <c r="P625" s="73">
        <v>1500</v>
      </c>
      <c r="Q625" s="75">
        <v>7.4999999999999997E-2</v>
      </c>
      <c r="R625" s="73">
        <v>9</v>
      </c>
      <c r="S625" s="73">
        <v>2025</v>
      </c>
      <c r="T625" s="73">
        <v>8</v>
      </c>
      <c r="U625" s="73">
        <v>2025</v>
      </c>
      <c r="V625" s="74">
        <v>45929</v>
      </c>
      <c r="W625" s="73" t="s">
        <v>153</v>
      </c>
      <c r="X625" s="73">
        <v>2025</v>
      </c>
      <c r="Y625" t="str">
        <f t="shared" si="54"/>
        <v>México</v>
      </c>
      <c r="Z625" t="str">
        <f t="shared" si="55"/>
        <v>IC</v>
      </c>
      <c r="AA625" s="1">
        <f t="shared" si="56"/>
        <v>0.6</v>
      </c>
      <c r="AB625">
        <f t="shared" si="58"/>
        <v>516</v>
      </c>
      <c r="AC625">
        <f t="shared" si="59"/>
        <v>598.55999999999995</v>
      </c>
      <c r="AD625" s="18">
        <f t="shared" si="57"/>
        <v>45807</v>
      </c>
    </row>
    <row r="626" spans="1:30">
      <c r="A626" s="73" t="s">
        <v>176</v>
      </c>
      <c r="B626" s="73">
        <v>661</v>
      </c>
      <c r="C626" s="73">
        <v>1</v>
      </c>
      <c r="D626" s="74">
        <v>45902</v>
      </c>
      <c r="E626" s="74">
        <v>45919</v>
      </c>
      <c r="F626" s="74">
        <v>45921</v>
      </c>
      <c r="G626" s="73" t="s">
        <v>54</v>
      </c>
      <c r="H626" s="73">
        <v>36</v>
      </c>
      <c r="I626" s="73"/>
      <c r="J626" s="73">
        <v>11434</v>
      </c>
      <c r="K626" s="73" t="s">
        <v>178</v>
      </c>
      <c r="L626" s="73">
        <v>548.83199999999999</v>
      </c>
      <c r="M626" s="73">
        <v>640.30399999999997</v>
      </c>
      <c r="N626" s="73">
        <v>490</v>
      </c>
      <c r="O626" s="73">
        <v>23.52</v>
      </c>
      <c r="P626" s="73">
        <v>27.44</v>
      </c>
      <c r="Q626" s="75">
        <v>4.2854644044079064E-2</v>
      </c>
      <c r="R626" s="73">
        <v>9</v>
      </c>
      <c r="S626" s="73">
        <v>2025</v>
      </c>
      <c r="T626" s="73">
        <v>9</v>
      </c>
      <c r="U626" s="73">
        <v>2025</v>
      </c>
      <c r="V626" s="74">
        <v>45966</v>
      </c>
      <c r="W626" s="73" t="s">
        <v>159</v>
      </c>
      <c r="X626" s="73">
        <v>2025</v>
      </c>
      <c r="Y626" t="str">
        <f t="shared" si="54"/>
        <v>México</v>
      </c>
      <c r="Z626" t="str">
        <f t="shared" si="55"/>
        <v>Retail</v>
      </c>
      <c r="AA626" s="1">
        <f t="shared" si="56"/>
        <v>0.05</v>
      </c>
      <c r="AB626">
        <f t="shared" si="58"/>
        <v>22.344000000000001</v>
      </c>
      <c r="AC626">
        <f t="shared" si="59"/>
        <v>25.919039999999999</v>
      </c>
      <c r="AD626" s="18">
        <f t="shared" si="57"/>
        <v>45595</v>
      </c>
    </row>
    <row r="627" spans="1:30">
      <c r="A627" s="73" t="s">
        <v>176</v>
      </c>
      <c r="B627" s="73">
        <v>662</v>
      </c>
      <c r="C627" s="73">
        <v>1</v>
      </c>
      <c r="D627" s="74">
        <v>45903</v>
      </c>
      <c r="E627" s="74">
        <v>45919</v>
      </c>
      <c r="F627" s="74">
        <v>45921</v>
      </c>
      <c r="G627" s="73" t="s">
        <v>54</v>
      </c>
      <c r="H627" s="73">
        <v>36</v>
      </c>
      <c r="I627" s="73"/>
      <c r="J627" s="73">
        <v>13936</v>
      </c>
      <c r="K627" s="73" t="s">
        <v>178</v>
      </c>
      <c r="L627" s="73">
        <v>668.928</v>
      </c>
      <c r="M627" s="73">
        <v>780.41600000000005</v>
      </c>
      <c r="N627" s="73">
        <v>1330</v>
      </c>
      <c r="O627" s="73">
        <v>63.84</v>
      </c>
      <c r="P627" s="73">
        <v>74.48</v>
      </c>
      <c r="Q627" s="75">
        <v>9.543628013777268E-2</v>
      </c>
      <c r="R627" s="73">
        <v>9</v>
      </c>
      <c r="S627" s="73">
        <v>2025</v>
      </c>
      <c r="T627" s="73">
        <v>9</v>
      </c>
      <c r="U627" s="73">
        <v>2025</v>
      </c>
      <c r="V627" s="74">
        <v>45966</v>
      </c>
      <c r="W627" s="73" t="s">
        <v>159</v>
      </c>
      <c r="X627" s="73">
        <v>2025</v>
      </c>
      <c r="Y627" t="str">
        <f t="shared" si="54"/>
        <v>México</v>
      </c>
      <c r="Z627" t="str">
        <f t="shared" si="55"/>
        <v>Retail</v>
      </c>
      <c r="AA627" s="1">
        <f t="shared" si="56"/>
        <v>0.05</v>
      </c>
      <c r="AB627">
        <f t="shared" si="58"/>
        <v>60.648000000000003</v>
      </c>
      <c r="AC627">
        <f t="shared" si="59"/>
        <v>70.351680000000002</v>
      </c>
      <c r="AD627" s="18">
        <f t="shared" si="57"/>
        <v>45595</v>
      </c>
    </row>
    <row r="628" spans="1:30">
      <c r="A628" s="73" t="s">
        <v>176</v>
      </c>
      <c r="B628" s="73">
        <v>663</v>
      </c>
      <c r="C628" s="73">
        <v>1</v>
      </c>
      <c r="D628" s="74">
        <v>45903</v>
      </c>
      <c r="E628" s="74">
        <v>46011</v>
      </c>
      <c r="F628" s="74">
        <v>46018</v>
      </c>
      <c r="G628" s="73" t="s">
        <v>47</v>
      </c>
      <c r="H628" s="73">
        <v>36</v>
      </c>
      <c r="I628" s="73"/>
      <c r="J628" s="73">
        <v>400000</v>
      </c>
      <c r="K628" s="73" t="s">
        <v>151</v>
      </c>
      <c r="L628" s="73">
        <v>400000</v>
      </c>
      <c r="M628" s="73">
        <v>463999.99999999994</v>
      </c>
      <c r="N628" s="73">
        <v>36364</v>
      </c>
      <c r="O628" s="73">
        <v>36364</v>
      </c>
      <c r="P628" s="73">
        <v>42182.239999999998</v>
      </c>
      <c r="Q628" s="75">
        <v>9.0910000000000005E-2</v>
      </c>
      <c r="R628" s="73">
        <v>9</v>
      </c>
      <c r="S628" s="73">
        <v>2025</v>
      </c>
      <c r="T628" s="73">
        <v>12</v>
      </c>
      <c r="U628" s="73">
        <v>2025</v>
      </c>
      <c r="V628" s="74">
        <v>46063</v>
      </c>
      <c r="W628" s="73" t="s">
        <v>164</v>
      </c>
      <c r="X628" s="73">
        <v>2026</v>
      </c>
      <c r="Y628" t="str">
        <f t="shared" si="54"/>
        <v>México</v>
      </c>
      <c r="Z628" t="str">
        <f t="shared" si="55"/>
        <v>IC</v>
      </c>
      <c r="AA628" s="1">
        <f t="shared" si="56"/>
        <v>0.65</v>
      </c>
      <c r="AB628">
        <f t="shared" si="58"/>
        <v>12727.399999999998</v>
      </c>
      <c r="AC628">
        <f t="shared" si="59"/>
        <v>14763.783999999996</v>
      </c>
      <c r="AD628" s="18">
        <f t="shared" si="57"/>
        <v>45852</v>
      </c>
    </row>
    <row r="629" spans="1:30">
      <c r="A629" s="73" t="s">
        <v>176</v>
      </c>
      <c r="B629" s="73">
        <v>664</v>
      </c>
      <c r="C629" s="73">
        <v>1</v>
      </c>
      <c r="D629" s="74">
        <v>45903</v>
      </c>
      <c r="E629" s="74">
        <v>45861</v>
      </c>
      <c r="F629" s="74">
        <v>45862</v>
      </c>
      <c r="G629" s="73" t="s">
        <v>45</v>
      </c>
      <c r="H629" s="73">
        <v>36</v>
      </c>
      <c r="I629" s="73"/>
      <c r="J629" s="73">
        <v>940</v>
      </c>
      <c r="K629" s="73" t="s">
        <v>131</v>
      </c>
      <c r="L629" s="73">
        <v>808.4</v>
      </c>
      <c r="M629" s="73">
        <v>940</v>
      </c>
      <c r="N629" s="73">
        <v>80.25</v>
      </c>
      <c r="O629" s="73">
        <v>69.015000000000001</v>
      </c>
      <c r="P629" s="73">
        <v>80.25</v>
      </c>
      <c r="Q629" s="75">
        <v>8.537234042553192E-2</v>
      </c>
      <c r="R629" s="73">
        <v>9</v>
      </c>
      <c r="S629" s="73">
        <v>2025</v>
      </c>
      <c r="T629" s="73">
        <v>7</v>
      </c>
      <c r="U629" s="73">
        <v>2025</v>
      </c>
      <c r="V629" s="74">
        <v>45907</v>
      </c>
      <c r="W629" s="73" t="s">
        <v>153</v>
      </c>
      <c r="X629" s="73">
        <v>2025</v>
      </c>
      <c r="Y629" t="str">
        <f t="shared" si="54"/>
        <v>México</v>
      </c>
      <c r="Z629" t="str">
        <f t="shared" si="55"/>
        <v>IC</v>
      </c>
      <c r="AA629" s="1">
        <f t="shared" si="56"/>
        <v>0.75</v>
      </c>
      <c r="AB629">
        <f t="shared" si="58"/>
        <v>17.253749999999997</v>
      </c>
      <c r="AC629">
        <f t="shared" si="59"/>
        <v>20.014349999999993</v>
      </c>
      <c r="AD629" s="18">
        <f t="shared" si="57"/>
        <v>45536</v>
      </c>
    </row>
    <row r="630" spans="1:30">
      <c r="A630" s="73" t="s">
        <v>176</v>
      </c>
      <c r="B630" s="73">
        <v>665</v>
      </c>
      <c r="C630" s="73">
        <v>0</v>
      </c>
      <c r="D630" s="74">
        <v>45903</v>
      </c>
      <c r="E630" s="74">
        <v>45815</v>
      </c>
      <c r="F630" s="74">
        <v>45820</v>
      </c>
      <c r="G630" s="73" t="s">
        <v>37</v>
      </c>
      <c r="H630" s="73">
        <v>36</v>
      </c>
      <c r="I630" s="73"/>
      <c r="J630" s="73">
        <v>5733.7</v>
      </c>
      <c r="K630" s="73" t="s">
        <v>131</v>
      </c>
      <c r="L630" s="73">
        <v>4930.982</v>
      </c>
      <c r="M630" s="73">
        <v>5733.7</v>
      </c>
      <c r="N630" s="73">
        <v>484.18</v>
      </c>
      <c r="O630" s="73">
        <v>416.39479999999998</v>
      </c>
      <c r="P630" s="73">
        <v>484.18</v>
      </c>
      <c r="Q630" s="75">
        <v>8.44445994732895E-2</v>
      </c>
      <c r="R630" s="73">
        <v>9</v>
      </c>
      <c r="S630" s="73">
        <v>2025</v>
      </c>
      <c r="T630" s="73">
        <v>6</v>
      </c>
      <c r="U630" s="73">
        <v>2025</v>
      </c>
      <c r="V630" s="74">
        <v>45865</v>
      </c>
      <c r="W630" s="73" t="s">
        <v>154</v>
      </c>
      <c r="X630" s="73">
        <v>2025</v>
      </c>
      <c r="Y630" t="str">
        <f t="shared" si="54"/>
        <v>México</v>
      </c>
      <c r="Z630" t="str">
        <f t="shared" si="55"/>
        <v>IC</v>
      </c>
      <c r="AA630" s="1">
        <f t="shared" si="56"/>
        <v>0.6</v>
      </c>
      <c r="AB630">
        <f t="shared" si="58"/>
        <v>166.55792</v>
      </c>
      <c r="AC630">
        <f t="shared" si="59"/>
        <v>193.20718719999999</v>
      </c>
      <c r="AD630" s="18">
        <f t="shared" si="57"/>
        <v>45807</v>
      </c>
    </row>
    <row r="631" spans="1:30">
      <c r="A631" s="73" t="s">
        <v>176</v>
      </c>
      <c r="B631" s="73">
        <v>666</v>
      </c>
      <c r="C631" s="73">
        <v>1</v>
      </c>
      <c r="D631" s="74">
        <v>45904</v>
      </c>
      <c r="E631" s="74">
        <v>45910</v>
      </c>
      <c r="F631" s="74">
        <v>45912</v>
      </c>
      <c r="G631" s="73" t="s">
        <v>38</v>
      </c>
      <c r="H631" s="73">
        <v>36</v>
      </c>
      <c r="I631" s="73"/>
      <c r="J631" s="73">
        <v>2955</v>
      </c>
      <c r="K631" s="73" t="s">
        <v>151</v>
      </c>
      <c r="L631" s="73">
        <v>2955</v>
      </c>
      <c r="M631" s="73">
        <v>3427.7999999999997</v>
      </c>
      <c r="N631" s="73">
        <v>590</v>
      </c>
      <c r="O631" s="73">
        <v>590</v>
      </c>
      <c r="P631" s="73">
        <v>684.4</v>
      </c>
      <c r="Q631" s="75">
        <v>0.19966159052453469</v>
      </c>
      <c r="R631" s="73">
        <v>9</v>
      </c>
      <c r="S631" s="73">
        <v>2025</v>
      </c>
      <c r="T631" s="73">
        <v>9</v>
      </c>
      <c r="U631" s="73">
        <v>2025</v>
      </c>
      <c r="V631" s="74">
        <v>45957</v>
      </c>
      <c r="W631" s="73" t="s">
        <v>161</v>
      </c>
      <c r="X631" s="73">
        <v>2025</v>
      </c>
      <c r="Y631" t="str">
        <f t="shared" si="54"/>
        <v>México</v>
      </c>
      <c r="Z631" t="str">
        <f t="shared" si="55"/>
        <v>IC</v>
      </c>
      <c r="AA631" s="1">
        <f t="shared" si="56"/>
        <v>0.6</v>
      </c>
      <c r="AB631">
        <f t="shared" si="58"/>
        <v>236</v>
      </c>
      <c r="AC631">
        <f t="shared" si="59"/>
        <v>273.76</v>
      </c>
      <c r="AD631" s="18">
        <f t="shared" si="57"/>
        <v>45740</v>
      </c>
    </row>
    <row r="632" spans="1:30">
      <c r="A632" s="73" t="s">
        <v>176</v>
      </c>
      <c r="B632" s="73">
        <v>667</v>
      </c>
      <c r="C632" s="73">
        <v>0</v>
      </c>
      <c r="D632" s="74">
        <v>45904</v>
      </c>
      <c r="E632" s="74">
        <v>45951</v>
      </c>
      <c r="F632" s="74">
        <v>45955</v>
      </c>
      <c r="G632" s="73" t="s">
        <v>47</v>
      </c>
      <c r="H632" s="73">
        <v>36</v>
      </c>
      <c r="I632" s="73"/>
      <c r="J632" s="73">
        <v>8228</v>
      </c>
      <c r="K632" s="73" t="s">
        <v>131</v>
      </c>
      <c r="L632" s="73">
        <v>7076.08</v>
      </c>
      <c r="M632" s="73">
        <v>8228</v>
      </c>
      <c r="N632" s="73">
        <v>822.8</v>
      </c>
      <c r="O632" s="73">
        <v>707.60799999999995</v>
      </c>
      <c r="P632" s="73">
        <v>822.8</v>
      </c>
      <c r="Q632" s="75">
        <v>9.9999999999999992E-2</v>
      </c>
      <c r="R632" s="73">
        <v>9</v>
      </c>
      <c r="S632" s="73">
        <v>2025</v>
      </c>
      <c r="T632" s="73">
        <v>10</v>
      </c>
      <c r="U632" s="73">
        <v>2025</v>
      </c>
      <c r="V632" s="74">
        <v>46000</v>
      </c>
      <c r="W632" s="73" t="s">
        <v>132</v>
      </c>
      <c r="X632" s="73">
        <v>2025</v>
      </c>
      <c r="Y632" t="str">
        <f t="shared" si="54"/>
        <v>México</v>
      </c>
      <c r="Z632" t="str">
        <f t="shared" si="55"/>
        <v>IC</v>
      </c>
      <c r="AA632" s="1">
        <f t="shared" si="56"/>
        <v>0.65</v>
      </c>
      <c r="AB632">
        <f t="shared" si="58"/>
        <v>247.66279999999995</v>
      </c>
      <c r="AC632">
        <f t="shared" si="59"/>
        <v>287.28884799999992</v>
      </c>
      <c r="AD632" s="18">
        <f t="shared" si="57"/>
        <v>45852</v>
      </c>
    </row>
    <row r="633" spans="1:30">
      <c r="A633" s="73" t="s">
        <v>176</v>
      </c>
      <c r="B633" s="73">
        <v>668</v>
      </c>
      <c r="C633" s="73">
        <v>1</v>
      </c>
      <c r="D633" s="74">
        <v>45904</v>
      </c>
      <c r="E633" s="74">
        <v>45772</v>
      </c>
      <c r="F633" s="74">
        <v>45776</v>
      </c>
      <c r="G633" s="73" t="s">
        <v>58</v>
      </c>
      <c r="H633" s="73">
        <v>36</v>
      </c>
      <c r="I633" s="73"/>
      <c r="J633" s="73">
        <v>4700</v>
      </c>
      <c r="K633" s="73" t="s">
        <v>151</v>
      </c>
      <c r="L633" s="73">
        <v>4700</v>
      </c>
      <c r="M633" s="73">
        <v>5452</v>
      </c>
      <c r="N633" s="73">
        <v>364.25</v>
      </c>
      <c r="O633" s="73">
        <v>364.25</v>
      </c>
      <c r="P633" s="73">
        <v>422.53</v>
      </c>
      <c r="Q633" s="75">
        <v>7.7499999999999999E-2</v>
      </c>
      <c r="R633" s="73">
        <v>9</v>
      </c>
      <c r="S633" s="73">
        <v>2025</v>
      </c>
      <c r="T633" s="73">
        <v>4</v>
      </c>
      <c r="U633" s="73">
        <v>2025</v>
      </c>
      <c r="V633" s="74">
        <v>45821</v>
      </c>
      <c r="W633" s="73" t="s">
        <v>152</v>
      </c>
      <c r="X633" s="73">
        <v>2025</v>
      </c>
      <c r="Y633" t="str">
        <f t="shared" si="54"/>
        <v>México</v>
      </c>
      <c r="Z633" t="str">
        <f t="shared" si="55"/>
        <v>IC</v>
      </c>
      <c r="AA633" s="1">
        <f t="shared" si="56"/>
        <v>0.5</v>
      </c>
      <c r="AB633">
        <f t="shared" si="58"/>
        <v>182.125</v>
      </c>
      <c r="AC633">
        <f t="shared" si="59"/>
        <v>211.26499999999999</v>
      </c>
      <c r="AD633" s="18">
        <f t="shared" si="57"/>
        <v>45762</v>
      </c>
    </row>
    <row r="634" spans="1:30">
      <c r="A634" s="73" t="s">
        <v>176</v>
      </c>
      <c r="B634" s="73">
        <v>669</v>
      </c>
      <c r="C634" s="73">
        <v>1</v>
      </c>
      <c r="D634" s="74">
        <v>45904</v>
      </c>
      <c r="E634" s="74">
        <v>45854</v>
      </c>
      <c r="F634" s="74">
        <v>45855</v>
      </c>
      <c r="G634" s="73" t="s">
        <v>58</v>
      </c>
      <c r="H634" s="73">
        <v>36</v>
      </c>
      <c r="I634" s="73"/>
      <c r="J634" s="73">
        <v>2004.02</v>
      </c>
      <c r="K634" s="73" t="s">
        <v>131</v>
      </c>
      <c r="L634" s="73">
        <v>1723.4572000000001</v>
      </c>
      <c r="M634" s="73">
        <v>2004.02</v>
      </c>
      <c r="N634" s="73">
        <v>283.58999999999997</v>
      </c>
      <c r="O634" s="73">
        <v>243.88739999999999</v>
      </c>
      <c r="P634" s="73">
        <v>283.58999999999997</v>
      </c>
      <c r="Q634" s="75">
        <v>0.14151056376682866</v>
      </c>
      <c r="R634" s="73">
        <v>9</v>
      </c>
      <c r="S634" s="73">
        <v>2025</v>
      </c>
      <c r="T634" s="73">
        <v>7</v>
      </c>
      <c r="U634" s="73">
        <v>2025</v>
      </c>
      <c r="V634" s="74">
        <v>45900</v>
      </c>
      <c r="W634" s="73" t="s">
        <v>160</v>
      </c>
      <c r="X634" s="73">
        <v>2025</v>
      </c>
      <c r="Y634" t="str">
        <f t="shared" si="54"/>
        <v>México</v>
      </c>
      <c r="Z634" t="str">
        <f t="shared" si="55"/>
        <v>IC</v>
      </c>
      <c r="AA634" s="1">
        <f t="shared" si="56"/>
        <v>0.5</v>
      </c>
      <c r="AB634">
        <f t="shared" si="58"/>
        <v>121.94369999999999</v>
      </c>
      <c r="AC634">
        <f t="shared" si="59"/>
        <v>141.45469199999999</v>
      </c>
      <c r="AD634" s="18">
        <f t="shared" si="57"/>
        <v>45762</v>
      </c>
    </row>
    <row r="635" spans="1:30">
      <c r="A635" s="73" t="s">
        <v>176</v>
      </c>
      <c r="B635" s="73">
        <v>670</v>
      </c>
      <c r="C635" s="73">
        <v>1</v>
      </c>
      <c r="D635" s="74">
        <v>45905</v>
      </c>
      <c r="E635" s="74">
        <v>45911</v>
      </c>
      <c r="F635" s="74">
        <v>45915</v>
      </c>
      <c r="G635" s="73" t="s">
        <v>47</v>
      </c>
      <c r="H635" s="73">
        <v>36</v>
      </c>
      <c r="I635" s="73"/>
      <c r="J635" s="73">
        <v>4956.01</v>
      </c>
      <c r="K635" s="73" t="s">
        <v>131</v>
      </c>
      <c r="L635" s="73">
        <v>4262.1686</v>
      </c>
      <c r="M635" s="73">
        <v>4956.01</v>
      </c>
      <c r="N635" s="73">
        <v>394.28</v>
      </c>
      <c r="O635" s="73">
        <v>339.08079999999995</v>
      </c>
      <c r="P635" s="73">
        <v>394.28</v>
      </c>
      <c r="Q635" s="75">
        <v>7.9555933099408588E-2</v>
      </c>
      <c r="R635" s="73">
        <v>9</v>
      </c>
      <c r="S635" s="73">
        <v>2025</v>
      </c>
      <c r="T635" s="73">
        <v>9</v>
      </c>
      <c r="U635" s="73">
        <v>2025</v>
      </c>
      <c r="V635" s="74">
        <v>45960</v>
      </c>
      <c r="W635" s="73" t="s">
        <v>161</v>
      </c>
      <c r="X635" s="73">
        <v>2025</v>
      </c>
      <c r="Y635" t="str">
        <f t="shared" si="54"/>
        <v>México</v>
      </c>
      <c r="Z635" t="str">
        <f t="shared" si="55"/>
        <v>IC</v>
      </c>
      <c r="AA635" s="1">
        <f t="shared" si="56"/>
        <v>0.65</v>
      </c>
      <c r="AB635">
        <f t="shared" si="58"/>
        <v>118.67827999999997</v>
      </c>
      <c r="AC635">
        <f t="shared" si="59"/>
        <v>137.66680479999997</v>
      </c>
      <c r="AD635" s="18">
        <f t="shared" si="57"/>
        <v>45852</v>
      </c>
    </row>
    <row r="636" spans="1:30">
      <c r="A636" s="73" t="s">
        <v>176</v>
      </c>
      <c r="B636" s="73">
        <v>671</v>
      </c>
      <c r="C636" s="73">
        <v>0</v>
      </c>
      <c r="D636" s="74">
        <v>45905</v>
      </c>
      <c r="E636" s="74">
        <v>46143</v>
      </c>
      <c r="F636" s="74">
        <v>46147</v>
      </c>
      <c r="G636" s="73" t="s">
        <v>47</v>
      </c>
      <c r="H636" s="73">
        <v>36</v>
      </c>
      <c r="I636" s="73"/>
      <c r="J636" s="73">
        <v>5985</v>
      </c>
      <c r="K636" s="73" t="s">
        <v>131</v>
      </c>
      <c r="L636" s="73">
        <v>5147.1000000000004</v>
      </c>
      <c r="M636" s="73">
        <v>5985</v>
      </c>
      <c r="N636" s="73">
        <v>598.5</v>
      </c>
      <c r="O636" s="73">
        <v>514.71</v>
      </c>
      <c r="P636" s="73">
        <v>598.5</v>
      </c>
      <c r="Q636" s="75">
        <v>0.1</v>
      </c>
      <c r="R636" s="73">
        <v>9</v>
      </c>
      <c r="S636" s="73">
        <v>2025</v>
      </c>
      <c r="T636" s="73">
        <v>5</v>
      </c>
      <c r="U636" s="73">
        <v>2026</v>
      </c>
      <c r="V636" s="74">
        <v>46192</v>
      </c>
      <c r="W636" s="73" t="s">
        <v>152</v>
      </c>
      <c r="X636" s="73">
        <v>2026</v>
      </c>
      <c r="Y636" t="str">
        <f t="shared" si="54"/>
        <v>México</v>
      </c>
      <c r="Z636" t="str">
        <f t="shared" si="55"/>
        <v>IC</v>
      </c>
      <c r="AA636" s="1">
        <f t="shared" si="56"/>
        <v>0.65</v>
      </c>
      <c r="AB636">
        <f t="shared" si="58"/>
        <v>180.14850000000001</v>
      </c>
      <c r="AC636">
        <f t="shared" si="59"/>
        <v>208.97226000000001</v>
      </c>
      <c r="AD636" s="18">
        <f t="shared" si="57"/>
        <v>45852</v>
      </c>
    </row>
    <row r="637" spans="1:30">
      <c r="A637" s="73" t="s">
        <v>176</v>
      </c>
      <c r="B637" s="73">
        <v>672</v>
      </c>
      <c r="C637" s="73">
        <v>0</v>
      </c>
      <c r="D637" s="74">
        <v>45905</v>
      </c>
      <c r="E637" s="74">
        <v>45904</v>
      </c>
      <c r="F637" s="74">
        <v>45930</v>
      </c>
      <c r="G637" s="73" t="s">
        <v>35</v>
      </c>
      <c r="H637" s="73">
        <v>36</v>
      </c>
      <c r="I637" s="73"/>
      <c r="J637" s="73">
        <v>20193.97</v>
      </c>
      <c r="K637" s="73" t="s">
        <v>151</v>
      </c>
      <c r="L637" s="73">
        <v>20193.97</v>
      </c>
      <c r="M637" s="73">
        <v>23425.0052</v>
      </c>
      <c r="N637" s="73">
        <v>1683.75</v>
      </c>
      <c r="O637" s="73">
        <v>1683.75</v>
      </c>
      <c r="P637" s="73">
        <v>1953.1499999999999</v>
      </c>
      <c r="Q637" s="75">
        <v>8.3378850221130368E-2</v>
      </c>
      <c r="R637" s="73">
        <v>9</v>
      </c>
      <c r="S637" s="73">
        <v>2025</v>
      </c>
      <c r="T637" s="73">
        <v>9</v>
      </c>
      <c r="U637" s="73">
        <v>2025</v>
      </c>
      <c r="V637" s="74">
        <v>45975</v>
      </c>
      <c r="W637" s="73" t="s">
        <v>159</v>
      </c>
      <c r="X637" s="73">
        <v>2025</v>
      </c>
      <c r="Y637" t="str">
        <f t="shared" si="54"/>
        <v>México</v>
      </c>
      <c r="Z637" t="str">
        <f t="shared" si="55"/>
        <v>IC</v>
      </c>
      <c r="AA637" s="1">
        <f t="shared" si="56"/>
        <v>0.5</v>
      </c>
      <c r="AB637">
        <f t="shared" si="58"/>
        <v>841.875</v>
      </c>
      <c r="AC637">
        <f t="shared" si="59"/>
        <v>976.57499999999993</v>
      </c>
      <c r="AD637" s="18">
        <f t="shared" si="57"/>
        <v>45665</v>
      </c>
    </row>
    <row r="638" spans="1:30">
      <c r="A638" s="73" t="s">
        <v>176</v>
      </c>
      <c r="B638" s="73">
        <v>673</v>
      </c>
      <c r="C638" s="73">
        <v>0</v>
      </c>
      <c r="D638" s="74">
        <v>45905</v>
      </c>
      <c r="E638" s="74">
        <v>46172</v>
      </c>
      <c r="F638" s="74">
        <v>46176</v>
      </c>
      <c r="G638" s="73" t="s">
        <v>47</v>
      </c>
      <c r="H638" s="73">
        <v>36</v>
      </c>
      <c r="I638" s="73"/>
      <c r="J638" s="73">
        <v>1876.62</v>
      </c>
      <c r="K638" s="73" t="s">
        <v>131</v>
      </c>
      <c r="L638" s="73">
        <v>1613.8932</v>
      </c>
      <c r="M638" s="73">
        <v>1876.62</v>
      </c>
      <c r="N638" s="73">
        <v>178.84</v>
      </c>
      <c r="O638" s="73">
        <v>153.80240000000001</v>
      </c>
      <c r="P638" s="73">
        <v>178.84</v>
      </c>
      <c r="Q638" s="75">
        <v>9.5298995001651912E-2</v>
      </c>
      <c r="R638" s="73">
        <v>9</v>
      </c>
      <c r="S638" s="73">
        <v>2025</v>
      </c>
      <c r="T638" s="73">
        <v>5</v>
      </c>
      <c r="U638" s="73">
        <v>2026</v>
      </c>
      <c r="V638" s="74">
        <v>46221</v>
      </c>
      <c r="W638" s="73" t="s">
        <v>154</v>
      </c>
      <c r="X638" s="73">
        <v>2026</v>
      </c>
      <c r="Y638" t="str">
        <f t="shared" si="54"/>
        <v>México</v>
      </c>
      <c r="Z638" t="str">
        <f t="shared" si="55"/>
        <v>IC</v>
      </c>
      <c r="AA638" s="1">
        <f t="shared" si="56"/>
        <v>0.65</v>
      </c>
      <c r="AB638">
        <f t="shared" si="58"/>
        <v>53.830839999999995</v>
      </c>
      <c r="AC638">
        <f t="shared" si="59"/>
        <v>62.443774399999988</v>
      </c>
      <c r="AD638" s="18">
        <f t="shared" si="57"/>
        <v>45852</v>
      </c>
    </row>
    <row r="639" spans="1:30">
      <c r="A639" s="73" t="s">
        <v>176</v>
      </c>
      <c r="B639" s="73">
        <v>674</v>
      </c>
      <c r="C639" s="73">
        <v>0</v>
      </c>
      <c r="D639" s="74">
        <v>45905</v>
      </c>
      <c r="E639" s="74">
        <v>46171</v>
      </c>
      <c r="F639" s="74">
        <v>46179</v>
      </c>
      <c r="G639" s="73" t="s">
        <v>47</v>
      </c>
      <c r="H639" s="73">
        <v>36</v>
      </c>
      <c r="I639" s="73"/>
      <c r="J639" s="73">
        <v>3108.73</v>
      </c>
      <c r="K639" s="73" t="s">
        <v>131</v>
      </c>
      <c r="L639" s="73">
        <v>2673.5077999999999</v>
      </c>
      <c r="M639" s="73">
        <v>3108.73</v>
      </c>
      <c r="N639" s="73">
        <v>268.75</v>
      </c>
      <c r="O639" s="73">
        <v>231.125</v>
      </c>
      <c r="P639" s="73">
        <v>268.75</v>
      </c>
      <c r="Q639" s="75">
        <v>8.6450093768194736E-2</v>
      </c>
      <c r="R639" s="73">
        <v>9</v>
      </c>
      <c r="S639" s="73">
        <v>2025</v>
      </c>
      <c r="T639" s="73">
        <v>5</v>
      </c>
      <c r="U639" s="73">
        <v>2026</v>
      </c>
      <c r="V639" s="74">
        <v>46224</v>
      </c>
      <c r="W639" s="73" t="s">
        <v>154</v>
      </c>
      <c r="X639" s="73">
        <v>2026</v>
      </c>
      <c r="Y639" t="str">
        <f t="shared" si="54"/>
        <v>México</v>
      </c>
      <c r="Z639" t="str">
        <f t="shared" si="55"/>
        <v>IC</v>
      </c>
      <c r="AA639" s="1">
        <f t="shared" si="56"/>
        <v>0.65</v>
      </c>
      <c r="AB639">
        <f t="shared" si="58"/>
        <v>80.893749999999983</v>
      </c>
      <c r="AC639">
        <f t="shared" si="59"/>
        <v>93.836749999999981</v>
      </c>
      <c r="AD639" s="18">
        <f t="shared" si="57"/>
        <v>45852</v>
      </c>
    </row>
    <row r="640" spans="1:30">
      <c r="A640" s="73" t="s">
        <v>176</v>
      </c>
      <c r="B640" s="73">
        <v>675</v>
      </c>
      <c r="C640" s="73">
        <v>0</v>
      </c>
      <c r="D640" s="74">
        <v>45908</v>
      </c>
      <c r="E640" s="74">
        <v>45916</v>
      </c>
      <c r="F640" s="74">
        <v>46059</v>
      </c>
      <c r="G640" s="73" t="s">
        <v>29</v>
      </c>
      <c r="H640" s="73">
        <v>37</v>
      </c>
      <c r="I640" s="73" t="s">
        <v>203</v>
      </c>
      <c r="J640" s="73">
        <v>1816.94</v>
      </c>
      <c r="K640" s="73" t="s">
        <v>131</v>
      </c>
      <c r="L640" s="73">
        <v>1562.5684000000001</v>
      </c>
      <c r="M640" s="73">
        <v>1816.94</v>
      </c>
      <c r="N640" s="73">
        <v>0</v>
      </c>
      <c r="O640" s="73">
        <v>0</v>
      </c>
      <c r="P640" s="73">
        <v>0</v>
      </c>
      <c r="Q640" s="75">
        <v>0</v>
      </c>
      <c r="R640" s="73">
        <v>9</v>
      </c>
      <c r="S640" s="73">
        <v>2025</v>
      </c>
      <c r="T640" s="73">
        <v>9</v>
      </c>
      <c r="U640" s="73">
        <v>2025</v>
      </c>
      <c r="V640" s="74">
        <v>46104</v>
      </c>
      <c r="W640" s="73" t="s">
        <v>150</v>
      </c>
      <c r="X640" s="73">
        <v>2026</v>
      </c>
      <c r="Y640" t="str">
        <f t="shared" si="54"/>
        <v>Madrid</v>
      </c>
      <c r="Z640" t="str">
        <f t="shared" si="55"/>
        <v>Retail</v>
      </c>
      <c r="AA640" s="1">
        <f t="shared" si="56"/>
        <v>7.0000000000000007E-2</v>
      </c>
      <c r="AB640">
        <f t="shared" si="58"/>
        <v>0</v>
      </c>
      <c r="AC640">
        <f t="shared" si="59"/>
        <v>0</v>
      </c>
      <c r="AD640" s="18">
        <f t="shared" si="57"/>
        <v>45733</v>
      </c>
    </row>
    <row r="641" spans="1:30">
      <c r="A641" s="73" t="s">
        <v>176</v>
      </c>
      <c r="B641" s="73">
        <v>676</v>
      </c>
      <c r="C641" s="73">
        <v>1</v>
      </c>
      <c r="D641" s="74">
        <v>45908</v>
      </c>
      <c r="E641" s="74">
        <v>45946</v>
      </c>
      <c r="F641" s="74">
        <v>45957</v>
      </c>
      <c r="G641" s="73" t="s">
        <v>24</v>
      </c>
      <c r="H641" s="73">
        <v>37</v>
      </c>
      <c r="I641" s="73" t="s">
        <v>177</v>
      </c>
      <c r="J641" s="73">
        <v>19036.89</v>
      </c>
      <c r="K641" s="73" t="s">
        <v>151</v>
      </c>
      <c r="L641" s="73">
        <v>19036.89</v>
      </c>
      <c r="M641" s="73">
        <v>22082.792399999998</v>
      </c>
      <c r="N641" s="73">
        <v>1304.33</v>
      </c>
      <c r="O641" s="73">
        <v>1304.33</v>
      </c>
      <c r="P641" s="73">
        <v>1513.0227999999997</v>
      </c>
      <c r="Q641" s="75">
        <v>6.8515918303882622E-2</v>
      </c>
      <c r="R641" s="73">
        <v>9</v>
      </c>
      <c r="S641" s="73">
        <v>2025</v>
      </c>
      <c r="T641" s="73">
        <v>10</v>
      </c>
      <c r="U641" s="73">
        <v>2025</v>
      </c>
      <c r="V641" s="74">
        <v>46002</v>
      </c>
      <c r="W641" s="73" t="s">
        <v>132</v>
      </c>
      <c r="X641" s="73">
        <v>2025</v>
      </c>
      <c r="Y641" t="str">
        <f t="shared" si="54"/>
        <v>Madrid</v>
      </c>
      <c r="Z641" t="str">
        <f t="shared" si="55"/>
        <v>Retail</v>
      </c>
      <c r="AA641" s="1">
        <f t="shared" si="56"/>
        <v>7.0000000000000007E-2</v>
      </c>
      <c r="AB641">
        <f t="shared" si="58"/>
        <v>1213.0268999999998</v>
      </c>
      <c r="AC641">
        <f t="shared" si="59"/>
        <v>1407.1112039999998</v>
      </c>
      <c r="AD641" s="18">
        <f t="shared" si="57"/>
        <v>45733</v>
      </c>
    </row>
    <row r="642" spans="1:30">
      <c r="A642" s="73" t="s">
        <v>176</v>
      </c>
      <c r="B642" s="73">
        <v>677</v>
      </c>
      <c r="C642" s="73">
        <v>1</v>
      </c>
      <c r="D642" s="74">
        <v>45908</v>
      </c>
      <c r="E642" s="74">
        <v>45924</v>
      </c>
      <c r="F642" s="74">
        <v>45929</v>
      </c>
      <c r="G642" s="73" t="s">
        <v>24</v>
      </c>
      <c r="H642" s="73">
        <v>37</v>
      </c>
      <c r="I642" s="73" t="s">
        <v>158</v>
      </c>
      <c r="J642" s="73">
        <v>10350.17</v>
      </c>
      <c r="K642" s="73" t="s">
        <v>151</v>
      </c>
      <c r="L642" s="73">
        <v>10350.17</v>
      </c>
      <c r="M642" s="73">
        <v>12006.197199999999</v>
      </c>
      <c r="N642" s="73">
        <v>2045.75</v>
      </c>
      <c r="O642" s="73">
        <v>2045.75</v>
      </c>
      <c r="P642" s="73">
        <v>2373.0699999999997</v>
      </c>
      <c r="Q642" s="75">
        <v>0.19765375834406584</v>
      </c>
      <c r="R642" s="73">
        <v>9</v>
      </c>
      <c r="S642" s="73">
        <v>2025</v>
      </c>
      <c r="T642" s="73">
        <v>9</v>
      </c>
      <c r="U642" s="73">
        <v>2025</v>
      </c>
      <c r="V642" s="74">
        <v>45974</v>
      </c>
      <c r="W642" s="73" t="s">
        <v>159</v>
      </c>
      <c r="X642" s="73">
        <v>2025</v>
      </c>
      <c r="Y642" t="str">
        <f t="shared" ref="Y642:Y705" si="60">_xlfn.XLOOKUP(G642,AI:AI,AL:AL,"0")</f>
        <v>Madrid</v>
      </c>
      <c r="Z642" t="str">
        <f t="shared" ref="Z642:Z705" si="61">_xlfn.XLOOKUP(G642,AI:AI,AJ:AJ,"0")</f>
        <v>Retail</v>
      </c>
      <c r="AA642" s="1">
        <f t="shared" ref="AA642:AA705" si="62">_xlfn.XLOOKUP(G642,AI:AI,AK:AK,"0")</f>
        <v>7.0000000000000007E-2</v>
      </c>
      <c r="AB642">
        <f t="shared" si="58"/>
        <v>1902.5474999999999</v>
      </c>
      <c r="AC642">
        <f t="shared" si="59"/>
        <v>2206.9550999999997</v>
      </c>
      <c r="AD642" s="18">
        <f t="shared" ref="AD642:AD705" si="63">_xlfn.XLOOKUP(G642,AI:AI,AM:AM,"0")</f>
        <v>45733</v>
      </c>
    </row>
    <row r="643" spans="1:30">
      <c r="A643" s="73" t="s">
        <v>176</v>
      </c>
      <c r="B643" s="73">
        <v>678</v>
      </c>
      <c r="C643" s="73">
        <v>1</v>
      </c>
      <c r="D643" s="74">
        <v>45908</v>
      </c>
      <c r="E643" s="74">
        <v>45885</v>
      </c>
      <c r="F643" s="74">
        <v>45887</v>
      </c>
      <c r="G643" s="73" t="s">
        <v>49</v>
      </c>
      <c r="H643" s="73">
        <v>37</v>
      </c>
      <c r="I643" s="73"/>
      <c r="J643" s="73">
        <v>2313.5</v>
      </c>
      <c r="K643" s="73" t="s">
        <v>131</v>
      </c>
      <c r="L643" s="73">
        <v>1989.61</v>
      </c>
      <c r="M643" s="73">
        <v>2313.5</v>
      </c>
      <c r="N643" s="73">
        <v>142.11000000000001</v>
      </c>
      <c r="O643" s="73">
        <v>122.2146</v>
      </c>
      <c r="P643" s="73">
        <v>142.11000000000001</v>
      </c>
      <c r="Q643" s="75">
        <v>6.1426410200994166E-2</v>
      </c>
      <c r="R643" s="73">
        <v>9</v>
      </c>
      <c r="S643" s="73">
        <v>2025</v>
      </c>
      <c r="T643" s="73">
        <v>8</v>
      </c>
      <c r="U643" s="73">
        <v>2025</v>
      </c>
      <c r="V643" s="74">
        <v>45932</v>
      </c>
      <c r="W643" s="73" t="s">
        <v>161</v>
      </c>
      <c r="X643" s="73">
        <v>2025</v>
      </c>
      <c r="Y643" t="str">
        <f t="shared" si="60"/>
        <v>México</v>
      </c>
      <c r="Z643" t="str">
        <f t="shared" si="61"/>
        <v>Retail</v>
      </c>
      <c r="AA643" s="1">
        <f t="shared" si="62"/>
        <v>0</v>
      </c>
      <c r="AB643">
        <f t="shared" ref="AB643:AB706" si="64">O643-O643*AA643</f>
        <v>122.2146</v>
      </c>
      <c r="AC643">
        <f t="shared" ref="AC643:AC706" si="65">AB643*1.16</f>
        <v>141.768936</v>
      </c>
      <c r="AD643" s="18">
        <f t="shared" si="63"/>
        <v>45552</v>
      </c>
    </row>
    <row r="644" spans="1:30">
      <c r="A644" s="73" t="s">
        <v>176</v>
      </c>
      <c r="B644" s="73">
        <v>679</v>
      </c>
      <c r="C644" s="73">
        <v>1</v>
      </c>
      <c r="D644" s="74">
        <v>45908</v>
      </c>
      <c r="E644" s="74">
        <v>45911</v>
      </c>
      <c r="F644" s="74">
        <v>45916</v>
      </c>
      <c r="G644" s="73" t="s">
        <v>47</v>
      </c>
      <c r="H644" s="73">
        <v>37</v>
      </c>
      <c r="I644" s="73"/>
      <c r="J644" s="73">
        <v>11383</v>
      </c>
      <c r="K644" s="73" t="s">
        <v>131</v>
      </c>
      <c r="L644" s="73">
        <v>9789.3799999999992</v>
      </c>
      <c r="M644" s="73">
        <v>11383</v>
      </c>
      <c r="N644" s="73">
        <v>907.57</v>
      </c>
      <c r="O644" s="73">
        <v>780.51020000000005</v>
      </c>
      <c r="P644" s="73">
        <v>907.57</v>
      </c>
      <c r="Q644" s="75">
        <v>7.9730299569533522E-2</v>
      </c>
      <c r="R644" s="73">
        <v>9</v>
      </c>
      <c r="S644" s="73">
        <v>2025</v>
      </c>
      <c r="T644" s="73">
        <v>9</v>
      </c>
      <c r="U644" s="73">
        <v>2025</v>
      </c>
      <c r="V644" s="74">
        <v>45961</v>
      </c>
      <c r="W644" s="73" t="s">
        <v>161</v>
      </c>
      <c r="X644" s="73">
        <v>2025</v>
      </c>
      <c r="Y644" t="str">
        <f t="shared" si="60"/>
        <v>México</v>
      </c>
      <c r="Z644" t="str">
        <f t="shared" si="61"/>
        <v>IC</v>
      </c>
      <c r="AA644" s="1">
        <f t="shared" si="62"/>
        <v>0.65</v>
      </c>
      <c r="AB644">
        <f t="shared" si="64"/>
        <v>273.17856999999998</v>
      </c>
      <c r="AC644">
        <f t="shared" si="65"/>
        <v>316.88714119999997</v>
      </c>
      <c r="AD644" s="18">
        <f t="shared" si="63"/>
        <v>45852</v>
      </c>
    </row>
    <row r="645" spans="1:30">
      <c r="A645" s="73" t="s">
        <v>176</v>
      </c>
      <c r="B645" s="73">
        <v>680</v>
      </c>
      <c r="C645" s="73">
        <v>0</v>
      </c>
      <c r="D645" s="74">
        <v>45908</v>
      </c>
      <c r="E645" s="74">
        <v>45973</v>
      </c>
      <c r="F645" s="74">
        <v>46103</v>
      </c>
      <c r="G645" s="73" t="s">
        <v>51</v>
      </c>
      <c r="H645" s="73">
        <v>37</v>
      </c>
      <c r="I645" s="73" t="s">
        <v>184</v>
      </c>
      <c r="J645" s="73">
        <v>10346.19</v>
      </c>
      <c r="K645" s="73" t="s">
        <v>131</v>
      </c>
      <c r="L645" s="73">
        <v>8897.7234000000008</v>
      </c>
      <c r="M645" s="73">
        <v>10346.19</v>
      </c>
      <c r="N645" s="73">
        <v>497.8</v>
      </c>
      <c r="O645" s="73">
        <v>428.108</v>
      </c>
      <c r="P645" s="73">
        <v>497.8</v>
      </c>
      <c r="Q645" s="75">
        <v>4.8114330009404425E-2</v>
      </c>
      <c r="R645" s="73">
        <v>9</v>
      </c>
      <c r="S645" s="73">
        <v>2025</v>
      </c>
      <c r="T645" s="73">
        <v>11</v>
      </c>
      <c r="U645" s="73">
        <v>2025</v>
      </c>
      <c r="V645" s="74">
        <v>46148</v>
      </c>
      <c r="W645" s="73" t="s">
        <v>172</v>
      </c>
      <c r="X645" s="73">
        <v>2026</v>
      </c>
      <c r="Y645" t="str">
        <f t="shared" si="60"/>
        <v>México</v>
      </c>
      <c r="Z645" t="str">
        <f t="shared" si="61"/>
        <v>Retail</v>
      </c>
      <c r="AA645" s="1">
        <f t="shared" si="62"/>
        <v>0</v>
      </c>
      <c r="AB645">
        <f t="shared" si="64"/>
        <v>428.108</v>
      </c>
      <c r="AC645">
        <f t="shared" si="65"/>
        <v>496.60527999999999</v>
      </c>
      <c r="AD645" s="18">
        <f t="shared" si="63"/>
        <v>45552</v>
      </c>
    </row>
    <row r="646" spans="1:30">
      <c r="A646" s="73" t="s">
        <v>176</v>
      </c>
      <c r="B646" s="73">
        <v>681</v>
      </c>
      <c r="C646" s="73">
        <v>1</v>
      </c>
      <c r="D646" s="74">
        <v>45908</v>
      </c>
      <c r="E646" s="74">
        <v>45947</v>
      </c>
      <c r="F646" s="74">
        <v>45958</v>
      </c>
      <c r="G646" s="73" t="s">
        <v>39</v>
      </c>
      <c r="H646" s="73">
        <v>37</v>
      </c>
      <c r="I646" s="73"/>
      <c r="J646" s="73">
        <v>7045.5</v>
      </c>
      <c r="K646" s="73" t="s">
        <v>151</v>
      </c>
      <c r="L646" s="73">
        <v>7045.5</v>
      </c>
      <c r="M646" s="73">
        <v>8172.78</v>
      </c>
      <c r="N646" s="73">
        <v>1609.26</v>
      </c>
      <c r="O646" s="73">
        <v>1609.26</v>
      </c>
      <c r="P646" s="73">
        <v>1866.7415999999998</v>
      </c>
      <c r="Q646" s="75">
        <v>0.22840962316372151</v>
      </c>
      <c r="R646" s="73">
        <v>9</v>
      </c>
      <c r="S646" s="73">
        <v>2025</v>
      </c>
      <c r="T646" s="73">
        <v>10</v>
      </c>
      <c r="U646" s="73">
        <v>2025</v>
      </c>
      <c r="V646" s="74">
        <v>46003</v>
      </c>
      <c r="W646" s="73" t="s">
        <v>132</v>
      </c>
      <c r="X646" s="73">
        <v>2025</v>
      </c>
      <c r="Y646" t="str">
        <f t="shared" si="60"/>
        <v>México</v>
      </c>
      <c r="Z646" t="str">
        <f t="shared" si="61"/>
        <v>IC</v>
      </c>
      <c r="AA646" s="1">
        <f t="shared" si="62"/>
        <v>0.5</v>
      </c>
      <c r="AB646">
        <f t="shared" si="64"/>
        <v>804.63</v>
      </c>
      <c r="AC646">
        <f t="shared" si="65"/>
        <v>933.37079999999992</v>
      </c>
      <c r="AD646" s="18">
        <f t="shared" si="63"/>
        <v>45677</v>
      </c>
    </row>
    <row r="647" spans="1:30">
      <c r="A647" s="73" t="s">
        <v>176</v>
      </c>
      <c r="B647" s="73">
        <v>683</v>
      </c>
      <c r="C647" s="73">
        <v>1</v>
      </c>
      <c r="D647" s="74">
        <v>45909</v>
      </c>
      <c r="E647" s="74">
        <v>45908</v>
      </c>
      <c r="F647" s="74">
        <v>45914</v>
      </c>
      <c r="G647" s="73" t="s">
        <v>29</v>
      </c>
      <c r="H647" s="73">
        <v>37</v>
      </c>
      <c r="I647" s="73" t="s">
        <v>149</v>
      </c>
      <c r="J647" s="73">
        <v>3081</v>
      </c>
      <c r="K647" s="73" t="s">
        <v>163</v>
      </c>
      <c r="L647" s="73">
        <v>3543.1499999999996</v>
      </c>
      <c r="M647" s="73">
        <v>4128.54</v>
      </c>
      <c r="N647" s="73">
        <v>256.75</v>
      </c>
      <c r="O647" s="73">
        <v>295.26249999999999</v>
      </c>
      <c r="P647" s="73">
        <v>344.04500000000002</v>
      </c>
      <c r="Q647" s="75">
        <v>8.3333333333333343E-2</v>
      </c>
      <c r="R647" s="73">
        <v>9</v>
      </c>
      <c r="S647" s="73">
        <v>2025</v>
      </c>
      <c r="T647" s="73">
        <v>9</v>
      </c>
      <c r="U647" s="73">
        <v>2025</v>
      </c>
      <c r="V647" s="74">
        <v>45959</v>
      </c>
      <c r="W647" s="73" t="s">
        <v>161</v>
      </c>
      <c r="X647" s="73">
        <v>2025</v>
      </c>
      <c r="Y647" t="str">
        <f t="shared" si="60"/>
        <v>Madrid</v>
      </c>
      <c r="Z647" t="str">
        <f t="shared" si="61"/>
        <v>Retail</v>
      </c>
      <c r="AA647" s="1">
        <f t="shared" si="62"/>
        <v>7.0000000000000007E-2</v>
      </c>
      <c r="AB647">
        <f t="shared" si="64"/>
        <v>274.59412499999996</v>
      </c>
      <c r="AC647">
        <f t="shared" si="65"/>
        <v>318.52918499999993</v>
      </c>
      <c r="AD647" s="18">
        <f t="shared" si="63"/>
        <v>45733</v>
      </c>
    </row>
    <row r="648" spans="1:30">
      <c r="A648" s="73" t="s">
        <v>176</v>
      </c>
      <c r="B648" s="73">
        <v>684</v>
      </c>
      <c r="C648" s="73">
        <v>1</v>
      </c>
      <c r="D648" s="74">
        <v>45909</v>
      </c>
      <c r="E648" s="74">
        <v>45887</v>
      </c>
      <c r="F648" s="74">
        <v>45889</v>
      </c>
      <c r="G648" s="73" t="s">
        <v>49</v>
      </c>
      <c r="H648" s="73">
        <v>37</v>
      </c>
      <c r="I648" s="73"/>
      <c r="J648" s="73">
        <v>194.6</v>
      </c>
      <c r="K648" s="73" t="s">
        <v>131</v>
      </c>
      <c r="L648" s="73">
        <v>167.35599999999999</v>
      </c>
      <c r="M648" s="73">
        <v>194.6</v>
      </c>
      <c r="N648" s="73">
        <v>19.46</v>
      </c>
      <c r="O648" s="73">
        <v>16.735600000000002</v>
      </c>
      <c r="P648" s="73">
        <v>19.46</v>
      </c>
      <c r="Q648" s="75">
        <v>0.10000000000000002</v>
      </c>
      <c r="R648" s="73">
        <v>9</v>
      </c>
      <c r="S648" s="73">
        <v>2025</v>
      </c>
      <c r="T648" s="73">
        <v>8</v>
      </c>
      <c r="U648" s="73">
        <v>2025</v>
      </c>
      <c r="V648" s="74">
        <v>45934</v>
      </c>
      <c r="W648" s="73" t="s">
        <v>161</v>
      </c>
      <c r="X648" s="73">
        <v>2025</v>
      </c>
      <c r="Y648" t="str">
        <f t="shared" si="60"/>
        <v>México</v>
      </c>
      <c r="Z648" t="str">
        <f t="shared" si="61"/>
        <v>Retail</v>
      </c>
      <c r="AA648" s="1">
        <f t="shared" si="62"/>
        <v>0</v>
      </c>
      <c r="AB648">
        <f t="shared" si="64"/>
        <v>16.735600000000002</v>
      </c>
      <c r="AC648">
        <f t="shared" si="65"/>
        <v>19.413295999999999</v>
      </c>
      <c r="AD648" s="18">
        <f t="shared" si="63"/>
        <v>45552</v>
      </c>
    </row>
    <row r="649" spans="1:30">
      <c r="A649" s="73" t="s">
        <v>176</v>
      </c>
      <c r="B649" s="73">
        <v>686</v>
      </c>
      <c r="C649" s="73">
        <v>1</v>
      </c>
      <c r="D649" s="74">
        <v>45909</v>
      </c>
      <c r="E649" s="74">
        <v>45923</v>
      </c>
      <c r="F649" s="74">
        <v>45929</v>
      </c>
      <c r="G649" s="73" t="s">
        <v>35</v>
      </c>
      <c r="H649" s="73">
        <v>37</v>
      </c>
      <c r="I649" s="73"/>
      <c r="J649" s="73">
        <v>2417.65</v>
      </c>
      <c r="K649" s="73" t="s">
        <v>151</v>
      </c>
      <c r="L649" s="73">
        <v>2417.65</v>
      </c>
      <c r="M649" s="73">
        <v>2804.4739999999997</v>
      </c>
      <c r="N649" s="73">
        <v>233.7</v>
      </c>
      <c r="O649" s="73">
        <v>233.7</v>
      </c>
      <c r="P649" s="73">
        <v>271.09199999999998</v>
      </c>
      <c r="Q649" s="75">
        <v>9.6664115980394177E-2</v>
      </c>
      <c r="R649" s="73">
        <v>9</v>
      </c>
      <c r="S649" s="73">
        <v>2025</v>
      </c>
      <c r="T649" s="73">
        <v>9</v>
      </c>
      <c r="U649" s="73">
        <v>2025</v>
      </c>
      <c r="V649" s="74">
        <v>45974</v>
      </c>
      <c r="W649" s="73" t="s">
        <v>159</v>
      </c>
      <c r="X649" s="73">
        <v>2025</v>
      </c>
      <c r="Y649" t="str">
        <f t="shared" si="60"/>
        <v>México</v>
      </c>
      <c r="Z649" t="str">
        <f t="shared" si="61"/>
        <v>IC</v>
      </c>
      <c r="AA649" s="1">
        <f t="shared" si="62"/>
        <v>0.5</v>
      </c>
      <c r="AB649">
        <f t="shared" si="64"/>
        <v>116.85</v>
      </c>
      <c r="AC649">
        <f t="shared" si="65"/>
        <v>135.54599999999999</v>
      </c>
      <c r="AD649" s="18">
        <f t="shared" si="63"/>
        <v>45665</v>
      </c>
    </row>
    <row r="650" spans="1:30">
      <c r="A650" s="73" t="s">
        <v>176</v>
      </c>
      <c r="B650" s="73">
        <v>687</v>
      </c>
      <c r="C650" s="73">
        <v>0</v>
      </c>
      <c r="D650" s="74">
        <v>45909</v>
      </c>
      <c r="E650" s="74">
        <v>45903</v>
      </c>
      <c r="F650" s="74">
        <v>45970</v>
      </c>
      <c r="G650" s="73" t="s">
        <v>52</v>
      </c>
      <c r="H650" s="73">
        <v>37</v>
      </c>
      <c r="I650" s="73" t="s">
        <v>177</v>
      </c>
      <c r="J650" s="73">
        <v>1975.2</v>
      </c>
      <c r="K650" s="73" t="s">
        <v>131</v>
      </c>
      <c r="L650" s="73">
        <v>1698.672</v>
      </c>
      <c r="M650" s="73">
        <v>1975.2</v>
      </c>
      <c r="N650" s="73">
        <v>70</v>
      </c>
      <c r="O650" s="73">
        <v>60.199999999999996</v>
      </c>
      <c r="P650" s="73">
        <v>70</v>
      </c>
      <c r="Q650" s="75">
        <v>3.5439449169704332E-2</v>
      </c>
      <c r="R650" s="73">
        <v>9</v>
      </c>
      <c r="S650" s="73">
        <v>2025</v>
      </c>
      <c r="T650" s="73">
        <v>9</v>
      </c>
      <c r="U650" s="73">
        <v>2025</v>
      </c>
      <c r="V650" s="74">
        <v>46015</v>
      </c>
      <c r="W650" s="73" t="s">
        <v>132</v>
      </c>
      <c r="X650" s="73">
        <v>2025</v>
      </c>
      <c r="Y650" t="str">
        <f t="shared" si="60"/>
        <v>México</v>
      </c>
      <c r="Z650" t="str">
        <f t="shared" si="61"/>
        <v>Retail</v>
      </c>
      <c r="AA650" s="1">
        <f t="shared" si="62"/>
        <v>0</v>
      </c>
      <c r="AB650">
        <f t="shared" si="64"/>
        <v>60.199999999999996</v>
      </c>
      <c r="AC650">
        <f t="shared" si="65"/>
        <v>69.831999999999994</v>
      </c>
      <c r="AD650" s="18">
        <f t="shared" si="63"/>
        <v>45845</v>
      </c>
    </row>
    <row r="651" spans="1:30">
      <c r="A651" s="73" t="s">
        <v>176</v>
      </c>
      <c r="B651" s="73">
        <v>688</v>
      </c>
      <c r="C651" s="73">
        <v>1</v>
      </c>
      <c r="D651" s="74">
        <v>45909</v>
      </c>
      <c r="E651" s="74">
        <v>45923</v>
      </c>
      <c r="F651" s="74">
        <v>45927</v>
      </c>
      <c r="G651" s="73" t="s">
        <v>35</v>
      </c>
      <c r="H651" s="73">
        <v>37</v>
      </c>
      <c r="I651" s="73"/>
      <c r="J651" s="73">
        <v>10324.98</v>
      </c>
      <c r="K651" s="73" t="s">
        <v>151</v>
      </c>
      <c r="L651" s="73">
        <v>10324.98</v>
      </c>
      <c r="M651" s="73">
        <v>11976.976799999999</v>
      </c>
      <c r="N651" s="73">
        <v>1549.08</v>
      </c>
      <c r="O651" s="73">
        <v>1549.08</v>
      </c>
      <c r="P651" s="73">
        <v>1796.9327999999998</v>
      </c>
      <c r="Q651" s="75">
        <v>0.15003225187845401</v>
      </c>
      <c r="R651" s="73">
        <v>9</v>
      </c>
      <c r="S651" s="73">
        <v>2025</v>
      </c>
      <c r="T651" s="73">
        <v>9</v>
      </c>
      <c r="U651" s="73">
        <v>2025</v>
      </c>
      <c r="V651" s="74">
        <v>45972</v>
      </c>
      <c r="W651" s="73" t="s">
        <v>159</v>
      </c>
      <c r="X651" s="73">
        <v>2025</v>
      </c>
      <c r="Y651" t="str">
        <f t="shared" si="60"/>
        <v>México</v>
      </c>
      <c r="Z651" t="str">
        <f t="shared" si="61"/>
        <v>IC</v>
      </c>
      <c r="AA651" s="1">
        <f t="shared" si="62"/>
        <v>0.5</v>
      </c>
      <c r="AB651">
        <f t="shared" si="64"/>
        <v>774.54</v>
      </c>
      <c r="AC651">
        <f t="shared" si="65"/>
        <v>898.46639999999991</v>
      </c>
      <c r="AD651" s="18">
        <f t="shared" si="63"/>
        <v>45665</v>
      </c>
    </row>
    <row r="652" spans="1:30">
      <c r="A652" s="73" t="s">
        <v>176</v>
      </c>
      <c r="B652" s="73">
        <v>689</v>
      </c>
      <c r="C652" s="73">
        <v>1</v>
      </c>
      <c r="D652" s="74">
        <v>45910</v>
      </c>
      <c r="E652" s="74">
        <v>45913</v>
      </c>
      <c r="F652" s="74">
        <v>45923</v>
      </c>
      <c r="G652" s="73" t="s">
        <v>45</v>
      </c>
      <c r="H652" s="73">
        <v>37</v>
      </c>
      <c r="I652" s="73"/>
      <c r="J652" s="73">
        <v>13114.49</v>
      </c>
      <c r="K652" s="73" t="s">
        <v>131</v>
      </c>
      <c r="L652" s="73">
        <v>11278.4614</v>
      </c>
      <c r="M652" s="73">
        <v>13114.49</v>
      </c>
      <c r="N652" s="73">
        <v>1889.54</v>
      </c>
      <c r="O652" s="73">
        <v>1625.0044</v>
      </c>
      <c r="P652" s="73">
        <v>1889.54</v>
      </c>
      <c r="Q652" s="75">
        <v>0.14408032641757323</v>
      </c>
      <c r="R652" s="73">
        <v>9</v>
      </c>
      <c r="S652" s="73">
        <v>2025</v>
      </c>
      <c r="T652" s="73">
        <v>9</v>
      </c>
      <c r="U652" s="73">
        <v>2025</v>
      </c>
      <c r="V652" s="74">
        <v>45968</v>
      </c>
      <c r="W652" s="73" t="s">
        <v>159</v>
      </c>
      <c r="X652" s="73">
        <v>2025</v>
      </c>
      <c r="Y652" t="str">
        <f t="shared" si="60"/>
        <v>México</v>
      </c>
      <c r="Z652" t="str">
        <f t="shared" si="61"/>
        <v>IC</v>
      </c>
      <c r="AA652" s="1">
        <f t="shared" si="62"/>
        <v>0.75</v>
      </c>
      <c r="AB652">
        <f t="shared" si="64"/>
        <v>406.25109999999995</v>
      </c>
      <c r="AC652">
        <f t="shared" si="65"/>
        <v>471.2512759999999</v>
      </c>
      <c r="AD652" s="18">
        <f t="shared" si="63"/>
        <v>45536</v>
      </c>
    </row>
    <row r="653" spans="1:30">
      <c r="A653" s="73" t="s">
        <v>176</v>
      </c>
      <c r="B653" s="73">
        <v>690</v>
      </c>
      <c r="C653" s="73">
        <v>1</v>
      </c>
      <c r="D653" s="74">
        <v>45910</v>
      </c>
      <c r="E653" s="74">
        <v>45913</v>
      </c>
      <c r="F653" s="74">
        <v>45919</v>
      </c>
      <c r="G653" s="73" t="s">
        <v>49</v>
      </c>
      <c r="H653" s="73">
        <v>37</v>
      </c>
      <c r="I653" s="73" t="s">
        <v>179</v>
      </c>
      <c r="J653" s="73">
        <v>26950.49</v>
      </c>
      <c r="K653" s="73" t="s">
        <v>131</v>
      </c>
      <c r="L653" s="73">
        <v>23177.421399999999</v>
      </c>
      <c r="M653" s="73">
        <v>26950.49</v>
      </c>
      <c r="N653" s="73">
        <v>2864.48</v>
      </c>
      <c r="O653" s="73">
        <v>2463.4528</v>
      </c>
      <c r="P653" s="73">
        <v>2864.48</v>
      </c>
      <c r="Q653" s="75">
        <v>0.10628675025945726</v>
      </c>
      <c r="R653" s="73">
        <v>9</v>
      </c>
      <c r="S653" s="73">
        <v>2025</v>
      </c>
      <c r="T653" s="73">
        <v>9</v>
      </c>
      <c r="U653" s="73">
        <v>2025</v>
      </c>
      <c r="V653" s="74">
        <v>45964</v>
      </c>
      <c r="W653" s="73" t="s">
        <v>159</v>
      </c>
      <c r="X653" s="73">
        <v>2025</v>
      </c>
      <c r="Y653" t="str">
        <f t="shared" si="60"/>
        <v>México</v>
      </c>
      <c r="Z653" t="str">
        <f t="shared" si="61"/>
        <v>Retail</v>
      </c>
      <c r="AA653" s="1">
        <f t="shared" si="62"/>
        <v>0</v>
      </c>
      <c r="AB653">
        <f t="shared" si="64"/>
        <v>2463.4528</v>
      </c>
      <c r="AC653">
        <f t="shared" si="65"/>
        <v>2857.6052479999998</v>
      </c>
      <c r="AD653" s="18">
        <f t="shared" si="63"/>
        <v>45552</v>
      </c>
    </row>
    <row r="654" spans="1:30">
      <c r="A654" s="73" t="s">
        <v>176</v>
      </c>
      <c r="B654" s="73">
        <v>691</v>
      </c>
      <c r="C654" s="73">
        <v>1</v>
      </c>
      <c r="D654" s="74">
        <v>45911</v>
      </c>
      <c r="E654" s="74">
        <v>45923</v>
      </c>
      <c r="F654" s="74">
        <v>45930</v>
      </c>
      <c r="G654" s="73" t="s">
        <v>29</v>
      </c>
      <c r="H654" s="73">
        <v>37</v>
      </c>
      <c r="I654" s="73" t="s">
        <v>219</v>
      </c>
      <c r="J654" s="73">
        <v>1114.08</v>
      </c>
      <c r="K654" s="73" t="s">
        <v>131</v>
      </c>
      <c r="L654" s="73">
        <v>958.10879999999997</v>
      </c>
      <c r="M654" s="73">
        <v>1114.08</v>
      </c>
      <c r="N654" s="73">
        <v>97.1</v>
      </c>
      <c r="O654" s="73">
        <v>83.506</v>
      </c>
      <c r="P654" s="73">
        <v>97.1</v>
      </c>
      <c r="Q654" s="75">
        <v>8.7157116185552205E-2</v>
      </c>
      <c r="R654" s="73">
        <v>9</v>
      </c>
      <c r="S654" s="73">
        <v>2025</v>
      </c>
      <c r="T654" s="73">
        <v>9</v>
      </c>
      <c r="U654" s="73">
        <v>2025</v>
      </c>
      <c r="V654" s="74">
        <v>45975</v>
      </c>
      <c r="W654" s="73" t="s">
        <v>159</v>
      </c>
      <c r="X654" s="73">
        <v>2025</v>
      </c>
      <c r="Y654" t="str">
        <f t="shared" si="60"/>
        <v>Madrid</v>
      </c>
      <c r="Z654" t="str">
        <f t="shared" si="61"/>
        <v>Retail</v>
      </c>
      <c r="AA654" s="1">
        <f t="shared" si="62"/>
        <v>7.0000000000000007E-2</v>
      </c>
      <c r="AB654">
        <f t="shared" si="64"/>
        <v>77.660579999999996</v>
      </c>
      <c r="AC654">
        <f t="shared" si="65"/>
        <v>90.086272799999989</v>
      </c>
      <c r="AD654" s="18">
        <f t="shared" si="63"/>
        <v>45733</v>
      </c>
    </row>
    <row r="655" spans="1:30">
      <c r="A655" s="73" t="s">
        <v>176</v>
      </c>
      <c r="B655" s="73">
        <v>692</v>
      </c>
      <c r="C655" s="73">
        <v>1</v>
      </c>
      <c r="D655" s="74">
        <v>45911</v>
      </c>
      <c r="E655" s="74">
        <v>45912</v>
      </c>
      <c r="F655" s="74">
        <v>45917</v>
      </c>
      <c r="G655" s="73" t="s">
        <v>52</v>
      </c>
      <c r="H655" s="73">
        <v>37</v>
      </c>
      <c r="I655" s="73" t="s">
        <v>177</v>
      </c>
      <c r="J655" s="73">
        <v>3288.3</v>
      </c>
      <c r="K655" s="73" t="s">
        <v>131</v>
      </c>
      <c r="L655" s="73">
        <v>2827.9380000000001</v>
      </c>
      <c r="M655" s="73">
        <v>3288.3</v>
      </c>
      <c r="N655" s="73">
        <v>320.5</v>
      </c>
      <c r="O655" s="73">
        <v>275.63</v>
      </c>
      <c r="P655" s="73">
        <v>320.5</v>
      </c>
      <c r="Q655" s="75">
        <v>9.7466776145728795E-2</v>
      </c>
      <c r="R655" s="73">
        <v>9</v>
      </c>
      <c r="S655" s="73">
        <v>2025</v>
      </c>
      <c r="T655" s="73">
        <v>9</v>
      </c>
      <c r="U655" s="73">
        <v>2025</v>
      </c>
      <c r="V655" s="74">
        <v>45962</v>
      </c>
      <c r="W655" s="73" t="s">
        <v>159</v>
      </c>
      <c r="X655" s="73">
        <v>2025</v>
      </c>
      <c r="Y655" t="str">
        <f t="shared" si="60"/>
        <v>México</v>
      </c>
      <c r="Z655" t="str">
        <f t="shared" si="61"/>
        <v>Retail</v>
      </c>
      <c r="AA655" s="1">
        <f t="shared" si="62"/>
        <v>0</v>
      </c>
      <c r="AB655">
        <f t="shared" si="64"/>
        <v>275.63</v>
      </c>
      <c r="AC655">
        <f t="shared" si="65"/>
        <v>319.73079999999999</v>
      </c>
      <c r="AD655" s="18">
        <f t="shared" si="63"/>
        <v>45845</v>
      </c>
    </row>
    <row r="656" spans="1:30">
      <c r="A656" s="73" t="s">
        <v>176</v>
      </c>
      <c r="B656" s="73">
        <v>693</v>
      </c>
      <c r="C656" s="73">
        <v>0</v>
      </c>
      <c r="D656" s="74">
        <v>45911</v>
      </c>
      <c r="E656" s="74">
        <v>45918</v>
      </c>
      <c r="F656" s="74">
        <v>45922</v>
      </c>
      <c r="G656" s="73" t="s">
        <v>47</v>
      </c>
      <c r="H656" s="73">
        <v>37</v>
      </c>
      <c r="I656" s="73"/>
      <c r="J656" s="73">
        <v>6460</v>
      </c>
      <c r="K656" s="73" t="s">
        <v>151</v>
      </c>
      <c r="L656" s="73">
        <v>6460</v>
      </c>
      <c r="M656" s="73">
        <v>7493.5999999999995</v>
      </c>
      <c r="N656" s="73">
        <v>638</v>
      </c>
      <c r="O656" s="73">
        <v>638</v>
      </c>
      <c r="P656" s="73">
        <v>740.07999999999993</v>
      </c>
      <c r="Q656" s="75">
        <v>9.876160990712074E-2</v>
      </c>
      <c r="R656" s="73">
        <v>9</v>
      </c>
      <c r="S656" s="73">
        <v>2025</v>
      </c>
      <c r="T656" s="73">
        <v>9</v>
      </c>
      <c r="U656" s="73">
        <v>2025</v>
      </c>
      <c r="V656" s="74">
        <v>45967</v>
      </c>
      <c r="W656" s="73" t="s">
        <v>159</v>
      </c>
      <c r="X656" s="73">
        <v>2025</v>
      </c>
      <c r="Y656" t="str">
        <f t="shared" si="60"/>
        <v>México</v>
      </c>
      <c r="Z656" t="str">
        <f t="shared" si="61"/>
        <v>IC</v>
      </c>
      <c r="AA656" s="1">
        <f t="shared" si="62"/>
        <v>0.65</v>
      </c>
      <c r="AB656">
        <f t="shared" si="64"/>
        <v>223.3</v>
      </c>
      <c r="AC656">
        <f t="shared" si="65"/>
        <v>259.02800000000002</v>
      </c>
      <c r="AD656" s="18">
        <f t="shared" si="63"/>
        <v>45852</v>
      </c>
    </row>
    <row r="657" spans="1:30">
      <c r="A657" s="73" t="s">
        <v>176</v>
      </c>
      <c r="B657" s="73">
        <v>694</v>
      </c>
      <c r="C657" s="73">
        <v>0</v>
      </c>
      <c r="D657" s="74">
        <v>45911</v>
      </c>
      <c r="E657" s="74">
        <v>45907</v>
      </c>
      <c r="F657" s="74">
        <v>45910</v>
      </c>
      <c r="G657" s="73" t="s">
        <v>47</v>
      </c>
      <c r="H657" s="73">
        <v>37</v>
      </c>
      <c r="I657" s="73"/>
      <c r="J657" s="73">
        <v>6975</v>
      </c>
      <c r="K657" s="73" t="s">
        <v>151</v>
      </c>
      <c r="L657" s="73">
        <v>6975</v>
      </c>
      <c r="M657" s="73">
        <v>8090.9999999999991</v>
      </c>
      <c r="N657" s="73">
        <v>972.65</v>
      </c>
      <c r="O657" s="73">
        <v>972.65</v>
      </c>
      <c r="P657" s="73">
        <v>1128.2739999999999</v>
      </c>
      <c r="Q657" s="75">
        <v>0.13944802867383513</v>
      </c>
      <c r="R657" s="73">
        <v>9</v>
      </c>
      <c r="S657" s="73">
        <v>2025</v>
      </c>
      <c r="T657" s="73">
        <v>9</v>
      </c>
      <c r="U657" s="73">
        <v>2025</v>
      </c>
      <c r="V657" s="74">
        <v>45955</v>
      </c>
      <c r="W657" s="73" t="s">
        <v>161</v>
      </c>
      <c r="X657" s="73">
        <v>2025</v>
      </c>
      <c r="Y657" t="str">
        <f t="shared" si="60"/>
        <v>México</v>
      </c>
      <c r="Z657" t="str">
        <f t="shared" si="61"/>
        <v>IC</v>
      </c>
      <c r="AA657" s="1">
        <f t="shared" si="62"/>
        <v>0.65</v>
      </c>
      <c r="AB657">
        <f t="shared" si="64"/>
        <v>340.42750000000001</v>
      </c>
      <c r="AC657">
        <f t="shared" si="65"/>
        <v>394.89589999999998</v>
      </c>
      <c r="AD657" s="18">
        <f t="shared" si="63"/>
        <v>45852</v>
      </c>
    </row>
    <row r="658" spans="1:30">
      <c r="A658" s="73" t="s">
        <v>176</v>
      </c>
      <c r="B658" s="73">
        <v>695</v>
      </c>
      <c r="C658" s="73">
        <v>1</v>
      </c>
      <c r="D658" s="74">
        <v>45911</v>
      </c>
      <c r="E658" s="74">
        <v>45937</v>
      </c>
      <c r="F658" s="74">
        <v>45953</v>
      </c>
      <c r="G658" s="73" t="s">
        <v>51</v>
      </c>
      <c r="H658" s="73">
        <v>37</v>
      </c>
      <c r="I658" s="73" t="s">
        <v>184</v>
      </c>
      <c r="J658" s="73">
        <v>48030.94</v>
      </c>
      <c r="K658" s="73" t="s">
        <v>131</v>
      </c>
      <c r="L658" s="73">
        <v>41306.608400000005</v>
      </c>
      <c r="M658" s="73">
        <v>48030.94</v>
      </c>
      <c r="N658" s="73">
        <v>6391.37</v>
      </c>
      <c r="O658" s="73">
        <v>5496.5781999999999</v>
      </c>
      <c r="P658" s="73">
        <v>6391.37</v>
      </c>
      <c r="Q658" s="75">
        <v>0.13306776840095152</v>
      </c>
      <c r="R658" s="73">
        <v>9</v>
      </c>
      <c r="S658" s="73">
        <v>2025</v>
      </c>
      <c r="T658" s="73">
        <v>10</v>
      </c>
      <c r="U658" s="73">
        <v>2025</v>
      </c>
      <c r="V658" s="74">
        <v>45998</v>
      </c>
      <c r="W658" s="73" t="s">
        <v>132</v>
      </c>
      <c r="X658" s="73">
        <v>2025</v>
      </c>
      <c r="Y658" t="str">
        <f t="shared" si="60"/>
        <v>México</v>
      </c>
      <c r="Z658" t="str">
        <f t="shared" si="61"/>
        <v>Retail</v>
      </c>
      <c r="AA658" s="1">
        <f t="shared" si="62"/>
        <v>0</v>
      </c>
      <c r="AB658">
        <f t="shared" si="64"/>
        <v>5496.5781999999999</v>
      </c>
      <c r="AC658">
        <f t="shared" si="65"/>
        <v>6376.0307119999998</v>
      </c>
      <c r="AD658" s="18">
        <f t="shared" si="63"/>
        <v>45552</v>
      </c>
    </row>
    <row r="659" spans="1:30">
      <c r="A659" s="73" t="s">
        <v>176</v>
      </c>
      <c r="B659" s="73">
        <v>696</v>
      </c>
      <c r="C659" s="73">
        <v>1</v>
      </c>
      <c r="D659" s="74">
        <v>45912</v>
      </c>
      <c r="E659" s="74">
        <v>45960</v>
      </c>
      <c r="F659" s="74">
        <v>45970</v>
      </c>
      <c r="G659" s="73" t="s">
        <v>35</v>
      </c>
      <c r="H659" s="73">
        <v>37</v>
      </c>
      <c r="I659" s="73"/>
      <c r="J659" s="73">
        <v>25152.21</v>
      </c>
      <c r="K659" s="73" t="s">
        <v>131</v>
      </c>
      <c r="L659" s="73">
        <v>21630.900599999997</v>
      </c>
      <c r="M659" s="73">
        <v>25152.21</v>
      </c>
      <c r="N659" s="73">
        <v>1775.52</v>
      </c>
      <c r="O659" s="73">
        <v>1526.9472000000001</v>
      </c>
      <c r="P659" s="73">
        <v>1775.52</v>
      </c>
      <c r="Q659" s="75">
        <v>7.0591013672357233E-2</v>
      </c>
      <c r="R659" s="73">
        <v>9</v>
      </c>
      <c r="S659" s="73">
        <v>2025</v>
      </c>
      <c r="T659" s="73">
        <v>10</v>
      </c>
      <c r="U659" s="73">
        <v>2025</v>
      </c>
      <c r="V659" s="74">
        <v>46015</v>
      </c>
      <c r="W659" s="73" t="s">
        <v>132</v>
      </c>
      <c r="X659" s="73">
        <v>2025</v>
      </c>
      <c r="Y659" t="str">
        <f t="shared" si="60"/>
        <v>México</v>
      </c>
      <c r="Z659" t="str">
        <f t="shared" si="61"/>
        <v>IC</v>
      </c>
      <c r="AA659" s="1">
        <f t="shared" si="62"/>
        <v>0.5</v>
      </c>
      <c r="AB659">
        <f t="shared" si="64"/>
        <v>763.47360000000003</v>
      </c>
      <c r="AC659">
        <f t="shared" si="65"/>
        <v>885.62937599999998</v>
      </c>
      <c r="AD659" s="18">
        <f t="shared" si="63"/>
        <v>45665</v>
      </c>
    </row>
    <row r="660" spans="1:30">
      <c r="A660" s="73" t="s">
        <v>176</v>
      </c>
      <c r="B660" s="73">
        <v>697</v>
      </c>
      <c r="C660" s="73">
        <v>0</v>
      </c>
      <c r="D660" s="74">
        <v>45913</v>
      </c>
      <c r="E660" s="74">
        <v>45914</v>
      </c>
      <c r="F660" s="74">
        <v>45940</v>
      </c>
      <c r="G660" s="73" t="s">
        <v>29</v>
      </c>
      <c r="H660" s="73">
        <v>37</v>
      </c>
      <c r="I660" s="73" t="s">
        <v>149</v>
      </c>
      <c r="J660" s="73">
        <v>5020.5600000000004</v>
      </c>
      <c r="K660" s="73" t="s">
        <v>131</v>
      </c>
      <c r="L660" s="73">
        <v>4317.6815999999999</v>
      </c>
      <c r="M660" s="73">
        <v>5020.5600000000004</v>
      </c>
      <c r="N660" s="73">
        <v>542.55999999999995</v>
      </c>
      <c r="O660" s="73">
        <v>466.60159999999996</v>
      </c>
      <c r="P660" s="73">
        <v>542.55999999999995</v>
      </c>
      <c r="Q660" s="75">
        <v>0.10806762592220788</v>
      </c>
      <c r="R660" s="73">
        <v>9</v>
      </c>
      <c r="S660" s="73">
        <v>2025</v>
      </c>
      <c r="T660" s="73">
        <v>9</v>
      </c>
      <c r="U660" s="73">
        <v>2025</v>
      </c>
      <c r="V660" s="74">
        <v>45985</v>
      </c>
      <c r="W660" s="73" t="s">
        <v>159</v>
      </c>
      <c r="X660" s="73">
        <v>2025</v>
      </c>
      <c r="Y660" t="str">
        <f t="shared" si="60"/>
        <v>Madrid</v>
      </c>
      <c r="Z660" t="str">
        <f t="shared" si="61"/>
        <v>Retail</v>
      </c>
      <c r="AA660" s="1">
        <f t="shared" si="62"/>
        <v>7.0000000000000007E-2</v>
      </c>
      <c r="AB660">
        <f t="shared" si="64"/>
        <v>433.93948799999998</v>
      </c>
      <c r="AC660">
        <f t="shared" si="65"/>
        <v>503.36980607999993</v>
      </c>
      <c r="AD660" s="18">
        <f t="shared" si="63"/>
        <v>45733</v>
      </c>
    </row>
    <row r="661" spans="1:30">
      <c r="A661" s="73" t="s">
        <v>176</v>
      </c>
      <c r="B661" s="73">
        <v>698</v>
      </c>
      <c r="C661" s="73">
        <v>0</v>
      </c>
      <c r="D661" s="74">
        <v>45913</v>
      </c>
      <c r="E661" s="74">
        <v>46223</v>
      </c>
      <c r="F661" s="74">
        <v>46230</v>
      </c>
      <c r="G661" s="73" t="s">
        <v>51</v>
      </c>
      <c r="H661" s="73">
        <v>37</v>
      </c>
      <c r="I661" s="73"/>
      <c r="J661" s="73">
        <v>4878</v>
      </c>
      <c r="K661" s="73" t="s">
        <v>131</v>
      </c>
      <c r="L661" s="73">
        <v>4195.08</v>
      </c>
      <c r="M661" s="73">
        <v>4878</v>
      </c>
      <c r="N661" s="73">
        <v>0</v>
      </c>
      <c r="O661" s="73">
        <v>0</v>
      </c>
      <c r="P661" s="73">
        <v>0</v>
      </c>
      <c r="Q661" s="75">
        <v>0</v>
      </c>
      <c r="R661" s="73">
        <v>9</v>
      </c>
      <c r="S661" s="73">
        <v>2025</v>
      </c>
      <c r="T661" s="73">
        <v>7</v>
      </c>
      <c r="U661" s="73">
        <v>2026</v>
      </c>
      <c r="V661" s="74">
        <v>46275</v>
      </c>
      <c r="W661" s="73" t="s">
        <v>153</v>
      </c>
      <c r="X661" s="73">
        <v>2026</v>
      </c>
      <c r="Y661" t="str">
        <f t="shared" si="60"/>
        <v>México</v>
      </c>
      <c r="Z661" t="str">
        <f t="shared" si="61"/>
        <v>Retail</v>
      </c>
      <c r="AA661" s="1">
        <f t="shared" si="62"/>
        <v>0</v>
      </c>
      <c r="AB661">
        <f t="shared" si="64"/>
        <v>0</v>
      </c>
      <c r="AC661">
        <f t="shared" si="65"/>
        <v>0</v>
      </c>
      <c r="AD661" s="18">
        <f t="shared" si="63"/>
        <v>45552</v>
      </c>
    </row>
    <row r="662" spans="1:30">
      <c r="A662" s="73" t="s">
        <v>176</v>
      </c>
      <c r="B662" s="73">
        <v>699</v>
      </c>
      <c r="C662" s="73">
        <v>1</v>
      </c>
      <c r="D662" s="74">
        <v>45915</v>
      </c>
      <c r="E662" s="74">
        <v>45819</v>
      </c>
      <c r="F662" s="74">
        <v>45845</v>
      </c>
      <c r="G662" s="73" t="s">
        <v>45</v>
      </c>
      <c r="H662" s="73">
        <v>38</v>
      </c>
      <c r="I662" s="73"/>
      <c r="J662" s="73">
        <v>1825</v>
      </c>
      <c r="K662" s="73" t="s">
        <v>131</v>
      </c>
      <c r="L662" s="73">
        <v>1569.5</v>
      </c>
      <c r="M662" s="73">
        <v>1825</v>
      </c>
      <c r="N662" s="73">
        <v>273.75</v>
      </c>
      <c r="O662" s="73">
        <v>235.42499999999998</v>
      </c>
      <c r="P662" s="73">
        <v>273.75</v>
      </c>
      <c r="Q662" s="75">
        <v>0.15</v>
      </c>
      <c r="R662" s="73">
        <v>9</v>
      </c>
      <c r="S662" s="73">
        <v>2025</v>
      </c>
      <c r="T662" s="73">
        <v>6</v>
      </c>
      <c r="U662" s="73">
        <v>2025</v>
      </c>
      <c r="V662" s="74">
        <v>45890</v>
      </c>
      <c r="W662" s="73" t="s">
        <v>160</v>
      </c>
      <c r="X662" s="73">
        <v>2025</v>
      </c>
      <c r="Y662" t="str">
        <f t="shared" si="60"/>
        <v>México</v>
      </c>
      <c r="Z662" t="str">
        <f t="shared" si="61"/>
        <v>IC</v>
      </c>
      <c r="AA662" s="1">
        <f t="shared" si="62"/>
        <v>0.75</v>
      </c>
      <c r="AB662">
        <f t="shared" si="64"/>
        <v>58.856249999999989</v>
      </c>
      <c r="AC662">
        <f t="shared" si="65"/>
        <v>68.273249999999976</v>
      </c>
      <c r="AD662" s="18">
        <f t="shared" si="63"/>
        <v>45536</v>
      </c>
    </row>
    <row r="663" spans="1:30">
      <c r="A663" s="73" t="s">
        <v>176</v>
      </c>
      <c r="B663" s="73">
        <v>700</v>
      </c>
      <c r="C663" s="73">
        <v>1</v>
      </c>
      <c r="D663" s="74">
        <v>45915</v>
      </c>
      <c r="E663" s="74">
        <v>45844</v>
      </c>
      <c r="F663" s="74">
        <v>45844</v>
      </c>
      <c r="G663" s="73" t="s">
        <v>45</v>
      </c>
      <c r="H663" s="73">
        <v>38</v>
      </c>
      <c r="I663" s="73"/>
      <c r="J663" s="73">
        <v>260</v>
      </c>
      <c r="K663" s="73" t="s">
        <v>131</v>
      </c>
      <c r="L663" s="73">
        <v>223.6</v>
      </c>
      <c r="M663" s="73">
        <v>260</v>
      </c>
      <c r="N663" s="73">
        <v>39</v>
      </c>
      <c r="O663" s="73">
        <v>33.54</v>
      </c>
      <c r="P663" s="73">
        <v>39</v>
      </c>
      <c r="Q663" s="75">
        <v>0.15</v>
      </c>
      <c r="R663" s="73">
        <v>9</v>
      </c>
      <c r="S663" s="73">
        <v>2025</v>
      </c>
      <c r="T663" s="73">
        <v>7</v>
      </c>
      <c r="U663" s="73">
        <v>2025</v>
      </c>
      <c r="V663" s="74">
        <v>45889</v>
      </c>
      <c r="W663" s="73" t="s">
        <v>160</v>
      </c>
      <c r="X663" s="73">
        <v>2025</v>
      </c>
      <c r="Y663" t="str">
        <f t="shared" si="60"/>
        <v>México</v>
      </c>
      <c r="Z663" t="str">
        <f t="shared" si="61"/>
        <v>IC</v>
      </c>
      <c r="AA663" s="1">
        <f t="shared" si="62"/>
        <v>0.75</v>
      </c>
      <c r="AB663">
        <f t="shared" si="64"/>
        <v>8.384999999999998</v>
      </c>
      <c r="AC663">
        <f t="shared" si="65"/>
        <v>9.7265999999999977</v>
      </c>
      <c r="AD663" s="18">
        <f t="shared" si="63"/>
        <v>45536</v>
      </c>
    </row>
    <row r="664" spans="1:30">
      <c r="A664" s="73" t="s">
        <v>176</v>
      </c>
      <c r="B664" s="73">
        <v>701</v>
      </c>
      <c r="C664" s="73">
        <v>1</v>
      </c>
      <c r="D664" s="74">
        <v>45916</v>
      </c>
      <c r="E664" s="74">
        <v>45885</v>
      </c>
      <c r="F664" s="74">
        <v>45889</v>
      </c>
      <c r="G664" s="73" t="s">
        <v>45</v>
      </c>
      <c r="H664" s="73">
        <v>38</v>
      </c>
      <c r="I664" s="73"/>
      <c r="J664" s="73">
        <v>3915</v>
      </c>
      <c r="K664" s="73" t="s">
        <v>131</v>
      </c>
      <c r="L664" s="73">
        <v>3366.9</v>
      </c>
      <c r="M664" s="73">
        <v>3915</v>
      </c>
      <c r="N664" s="73">
        <v>544.02</v>
      </c>
      <c r="O664" s="73">
        <v>467.85719999999998</v>
      </c>
      <c r="P664" s="73">
        <v>544.02</v>
      </c>
      <c r="Q664" s="75">
        <v>0.13895785440613026</v>
      </c>
      <c r="R664" s="73">
        <v>9</v>
      </c>
      <c r="S664" s="73">
        <v>2025</v>
      </c>
      <c r="T664" s="73">
        <v>8</v>
      </c>
      <c r="U664" s="73">
        <v>2025</v>
      </c>
      <c r="V664" s="74">
        <v>45934</v>
      </c>
      <c r="W664" s="73" t="s">
        <v>161</v>
      </c>
      <c r="X664" s="73">
        <v>2025</v>
      </c>
      <c r="Y664" t="str">
        <f t="shared" si="60"/>
        <v>México</v>
      </c>
      <c r="Z664" t="str">
        <f t="shared" si="61"/>
        <v>IC</v>
      </c>
      <c r="AA664" s="1">
        <f t="shared" si="62"/>
        <v>0.75</v>
      </c>
      <c r="AB664">
        <f t="shared" si="64"/>
        <v>116.96429999999998</v>
      </c>
      <c r="AC664">
        <f t="shared" si="65"/>
        <v>135.67858799999996</v>
      </c>
      <c r="AD664" s="18">
        <f t="shared" si="63"/>
        <v>45536</v>
      </c>
    </row>
    <row r="665" spans="1:30">
      <c r="A665" s="73" t="s">
        <v>176</v>
      </c>
      <c r="B665" s="73">
        <v>702</v>
      </c>
      <c r="C665" s="73">
        <v>0</v>
      </c>
      <c r="D665" s="74">
        <v>45916</v>
      </c>
      <c r="E665" s="74">
        <v>45962</v>
      </c>
      <c r="F665" s="74">
        <v>45963</v>
      </c>
      <c r="G665" s="73" t="s">
        <v>45</v>
      </c>
      <c r="H665" s="73">
        <v>38</v>
      </c>
      <c r="I665" s="73"/>
      <c r="J665" s="73">
        <v>796.16</v>
      </c>
      <c r="K665" s="73" t="s">
        <v>131</v>
      </c>
      <c r="L665" s="73">
        <v>684.69759999999997</v>
      </c>
      <c r="M665" s="73">
        <v>796.16</v>
      </c>
      <c r="N665" s="73">
        <v>79.61</v>
      </c>
      <c r="O665" s="73">
        <v>68.464600000000004</v>
      </c>
      <c r="P665" s="73">
        <v>79.61</v>
      </c>
      <c r="Q665" s="75">
        <v>9.9992463826366576E-2</v>
      </c>
      <c r="R665" s="73">
        <v>9</v>
      </c>
      <c r="S665" s="73">
        <v>2025</v>
      </c>
      <c r="T665" s="73">
        <v>11</v>
      </c>
      <c r="U665" s="73">
        <v>2025</v>
      </c>
      <c r="V665" s="74">
        <v>46008</v>
      </c>
      <c r="W665" s="73" t="s">
        <v>132</v>
      </c>
      <c r="X665" s="73">
        <v>2025</v>
      </c>
      <c r="Y665" t="str">
        <f t="shared" si="60"/>
        <v>México</v>
      </c>
      <c r="Z665" t="str">
        <f t="shared" si="61"/>
        <v>IC</v>
      </c>
      <c r="AA665" s="1">
        <f t="shared" si="62"/>
        <v>0.75</v>
      </c>
      <c r="AB665">
        <f t="shared" si="64"/>
        <v>17.116150000000005</v>
      </c>
      <c r="AC665">
        <f t="shared" si="65"/>
        <v>19.854734000000004</v>
      </c>
      <c r="AD665" s="18">
        <f t="shared" si="63"/>
        <v>45536</v>
      </c>
    </row>
    <row r="666" spans="1:30">
      <c r="A666" s="73" t="s">
        <v>176</v>
      </c>
      <c r="B666" s="73">
        <v>703</v>
      </c>
      <c r="C666" s="73">
        <v>0</v>
      </c>
      <c r="D666" s="74">
        <v>45917</v>
      </c>
      <c r="E666" s="74">
        <v>46161</v>
      </c>
      <c r="F666" s="74">
        <v>46191</v>
      </c>
      <c r="G666" s="73" t="s">
        <v>26</v>
      </c>
      <c r="H666" s="73">
        <v>38</v>
      </c>
      <c r="I666" s="73" t="s">
        <v>204</v>
      </c>
      <c r="J666" s="73">
        <v>129987.86</v>
      </c>
      <c r="K666" s="73" t="s">
        <v>131</v>
      </c>
      <c r="L666" s="73">
        <v>111789.55959999999</v>
      </c>
      <c r="M666" s="73">
        <v>129987.86</v>
      </c>
      <c r="N666" s="73">
        <v>16192.88</v>
      </c>
      <c r="O666" s="73">
        <v>13925.8768</v>
      </c>
      <c r="P666" s="73">
        <v>16192.88</v>
      </c>
      <c r="Q666" s="75">
        <v>0.12457224851613066</v>
      </c>
      <c r="R666" s="73">
        <v>9</v>
      </c>
      <c r="S666" s="73">
        <v>2025</v>
      </c>
      <c r="T666" s="73">
        <v>5</v>
      </c>
      <c r="U666" s="73">
        <v>2026</v>
      </c>
      <c r="V666" s="74">
        <v>46236</v>
      </c>
      <c r="W666" s="73" t="s">
        <v>160</v>
      </c>
      <c r="X666" s="73">
        <v>2026</v>
      </c>
      <c r="Y666" t="str">
        <f t="shared" si="60"/>
        <v>Madrid</v>
      </c>
      <c r="Z666" t="str">
        <f t="shared" si="61"/>
        <v>Retail</v>
      </c>
      <c r="AA666" s="1">
        <f t="shared" si="62"/>
        <v>7.0000000000000007E-2</v>
      </c>
      <c r="AB666">
        <f t="shared" si="64"/>
        <v>12951.065424</v>
      </c>
      <c r="AC666">
        <f t="shared" si="65"/>
        <v>15023.235891839999</v>
      </c>
      <c r="AD666" s="18">
        <f t="shared" si="63"/>
        <v>45733</v>
      </c>
    </row>
    <row r="667" spans="1:30">
      <c r="A667" s="73" t="s">
        <v>176</v>
      </c>
      <c r="B667" s="73">
        <v>704</v>
      </c>
      <c r="C667" s="73">
        <v>1</v>
      </c>
      <c r="D667" s="74">
        <v>45917</v>
      </c>
      <c r="E667" s="74">
        <v>45876</v>
      </c>
      <c r="F667" s="74">
        <v>45879</v>
      </c>
      <c r="G667" s="73" t="s">
        <v>47</v>
      </c>
      <c r="H667" s="73">
        <v>38</v>
      </c>
      <c r="I667" s="73"/>
      <c r="J667" s="73">
        <v>9825.94</v>
      </c>
      <c r="K667" s="73" t="s">
        <v>131</v>
      </c>
      <c r="L667" s="73">
        <v>8450.3083999999999</v>
      </c>
      <c r="M667" s="73">
        <v>9825.94</v>
      </c>
      <c r="N667" s="73">
        <v>455.5</v>
      </c>
      <c r="O667" s="73">
        <v>391.73</v>
      </c>
      <c r="P667" s="73">
        <v>455.5</v>
      </c>
      <c r="Q667" s="75">
        <v>4.6356887992395644E-2</v>
      </c>
      <c r="R667" s="73">
        <v>9</v>
      </c>
      <c r="S667" s="73">
        <v>2025</v>
      </c>
      <c r="T667" s="73">
        <v>8</v>
      </c>
      <c r="U667" s="73">
        <v>2025</v>
      </c>
      <c r="V667" s="74">
        <v>45924</v>
      </c>
      <c r="W667" s="73" t="s">
        <v>153</v>
      </c>
      <c r="X667" s="73">
        <v>2025</v>
      </c>
      <c r="Y667" t="str">
        <f t="shared" si="60"/>
        <v>México</v>
      </c>
      <c r="Z667" t="str">
        <f t="shared" si="61"/>
        <v>IC</v>
      </c>
      <c r="AA667" s="1">
        <f t="shared" si="62"/>
        <v>0.65</v>
      </c>
      <c r="AB667">
        <f t="shared" si="64"/>
        <v>137.10550000000001</v>
      </c>
      <c r="AC667">
        <f t="shared" si="65"/>
        <v>159.04238000000001</v>
      </c>
      <c r="AD667" s="18">
        <f t="shared" si="63"/>
        <v>45852</v>
      </c>
    </row>
    <row r="668" spans="1:30">
      <c r="A668" s="73" t="s">
        <v>176</v>
      </c>
      <c r="B668" s="73">
        <v>706</v>
      </c>
      <c r="C668" s="73">
        <v>0</v>
      </c>
      <c r="D668" s="74">
        <v>45917</v>
      </c>
      <c r="E668" s="74">
        <v>45950</v>
      </c>
      <c r="F668" s="74">
        <v>45958</v>
      </c>
      <c r="G668" s="73" t="s">
        <v>49</v>
      </c>
      <c r="H668" s="73">
        <v>38</v>
      </c>
      <c r="I668" s="73" t="s">
        <v>200</v>
      </c>
      <c r="J668" s="73">
        <v>31844.09</v>
      </c>
      <c r="K668" s="73" t="s">
        <v>131</v>
      </c>
      <c r="L668" s="73">
        <v>27385.917399999998</v>
      </c>
      <c r="M668" s="73">
        <v>31844.09</v>
      </c>
      <c r="N668" s="73">
        <v>1233.4100000000001</v>
      </c>
      <c r="O668" s="73">
        <v>1060.7326</v>
      </c>
      <c r="P668" s="73">
        <v>1233.4100000000001</v>
      </c>
      <c r="Q668" s="75">
        <v>3.8732775846318741E-2</v>
      </c>
      <c r="R668" s="73">
        <v>9</v>
      </c>
      <c r="S668" s="73">
        <v>2025</v>
      </c>
      <c r="T668" s="73">
        <v>10</v>
      </c>
      <c r="U668" s="73">
        <v>2025</v>
      </c>
      <c r="V668" s="74">
        <v>46003</v>
      </c>
      <c r="W668" s="73" t="s">
        <v>132</v>
      </c>
      <c r="X668" s="73">
        <v>2025</v>
      </c>
      <c r="Y668" t="str">
        <f t="shared" si="60"/>
        <v>México</v>
      </c>
      <c r="Z668" t="str">
        <f t="shared" si="61"/>
        <v>Retail</v>
      </c>
      <c r="AA668" s="1">
        <f t="shared" si="62"/>
        <v>0</v>
      </c>
      <c r="AB668">
        <f t="shared" si="64"/>
        <v>1060.7326</v>
      </c>
      <c r="AC668">
        <f t="shared" si="65"/>
        <v>1230.4498160000001</v>
      </c>
      <c r="AD668" s="18">
        <f t="shared" si="63"/>
        <v>45552</v>
      </c>
    </row>
    <row r="669" spans="1:30">
      <c r="A669" s="73" t="s">
        <v>176</v>
      </c>
      <c r="B669" s="73">
        <v>707</v>
      </c>
      <c r="C669" s="73">
        <v>0</v>
      </c>
      <c r="D669" s="74">
        <v>45917</v>
      </c>
      <c r="E669" s="74">
        <v>46033</v>
      </c>
      <c r="F669" s="74">
        <v>46046</v>
      </c>
      <c r="G669" s="73" t="s">
        <v>53</v>
      </c>
      <c r="H669" s="73">
        <v>38</v>
      </c>
      <c r="I669" s="73" t="s">
        <v>177</v>
      </c>
      <c r="J669" s="73">
        <v>50003.81</v>
      </c>
      <c r="K669" s="73" t="s">
        <v>131</v>
      </c>
      <c r="L669" s="73">
        <v>43003.276599999997</v>
      </c>
      <c r="M669" s="73">
        <v>50003.81</v>
      </c>
      <c r="N669" s="73">
        <v>5543.85</v>
      </c>
      <c r="O669" s="73">
        <v>4767.7110000000002</v>
      </c>
      <c r="P669" s="73">
        <v>5543.85</v>
      </c>
      <c r="Q669" s="75">
        <v>0.11086855181635161</v>
      </c>
      <c r="R669" s="73">
        <v>9</v>
      </c>
      <c r="S669" s="73">
        <v>2025</v>
      </c>
      <c r="T669" s="73">
        <v>1</v>
      </c>
      <c r="U669" s="73">
        <v>2026</v>
      </c>
      <c r="V669" s="74">
        <v>46091</v>
      </c>
      <c r="W669" s="73" t="s">
        <v>150</v>
      </c>
      <c r="X669" s="73">
        <v>2026</v>
      </c>
      <c r="Y669" t="str">
        <f t="shared" si="60"/>
        <v>México</v>
      </c>
      <c r="Z669" t="str">
        <f t="shared" si="61"/>
        <v>Retail</v>
      </c>
      <c r="AA669" s="1">
        <f t="shared" si="62"/>
        <v>0.05</v>
      </c>
      <c r="AB669">
        <f t="shared" si="64"/>
        <v>4529.3254500000003</v>
      </c>
      <c r="AC669">
        <f t="shared" si="65"/>
        <v>5254.0175220000001</v>
      </c>
      <c r="AD669" s="18">
        <f t="shared" si="63"/>
        <v>45719</v>
      </c>
    </row>
    <row r="670" spans="1:30">
      <c r="A670" s="73" t="s">
        <v>176</v>
      </c>
      <c r="B670" s="73">
        <v>708</v>
      </c>
      <c r="C670" s="73">
        <v>0</v>
      </c>
      <c r="D670" s="74">
        <v>45917</v>
      </c>
      <c r="E670" s="74">
        <v>46046</v>
      </c>
      <c r="F670" s="74">
        <v>46050</v>
      </c>
      <c r="G670" s="73" t="s">
        <v>47</v>
      </c>
      <c r="H670" s="73">
        <v>38</v>
      </c>
      <c r="I670" s="73"/>
      <c r="J670" s="73">
        <v>1986.98</v>
      </c>
      <c r="K670" s="73" t="s">
        <v>131</v>
      </c>
      <c r="L670" s="73">
        <v>1708.8027999999999</v>
      </c>
      <c r="M670" s="73">
        <v>1986.98</v>
      </c>
      <c r="N670" s="73">
        <v>180.64</v>
      </c>
      <c r="O670" s="73">
        <v>155.35039999999998</v>
      </c>
      <c r="P670" s="73">
        <v>180.64</v>
      </c>
      <c r="Q670" s="75">
        <v>9.0911836052703088E-2</v>
      </c>
      <c r="R670" s="73">
        <v>9</v>
      </c>
      <c r="S670" s="73">
        <v>2025</v>
      </c>
      <c r="T670" s="73">
        <v>1</v>
      </c>
      <c r="U670" s="73">
        <v>2026</v>
      </c>
      <c r="V670" s="74">
        <v>46095</v>
      </c>
      <c r="W670" s="73" t="s">
        <v>150</v>
      </c>
      <c r="X670" s="73">
        <v>2026</v>
      </c>
      <c r="Y670" t="str">
        <f t="shared" si="60"/>
        <v>México</v>
      </c>
      <c r="Z670" t="str">
        <f t="shared" si="61"/>
        <v>IC</v>
      </c>
      <c r="AA670" s="1">
        <f t="shared" si="62"/>
        <v>0.65</v>
      </c>
      <c r="AB670">
        <f t="shared" si="64"/>
        <v>54.37263999999999</v>
      </c>
      <c r="AC670">
        <f t="shared" si="65"/>
        <v>63.072262399999985</v>
      </c>
      <c r="AD670" s="18">
        <f t="shared" si="63"/>
        <v>45852</v>
      </c>
    </row>
    <row r="671" spans="1:30">
      <c r="A671" s="73" t="s">
        <v>176</v>
      </c>
      <c r="B671" s="73">
        <v>709</v>
      </c>
      <c r="C671" s="73">
        <v>1</v>
      </c>
      <c r="D671" s="74">
        <v>45917</v>
      </c>
      <c r="E671" s="74">
        <v>45865</v>
      </c>
      <c r="F671" s="74">
        <v>45866</v>
      </c>
      <c r="G671" s="73" t="s">
        <v>54</v>
      </c>
      <c r="H671" s="73">
        <v>38</v>
      </c>
      <c r="I671" s="73"/>
      <c r="J671" s="73">
        <v>3780</v>
      </c>
      <c r="K671" s="73" t="s">
        <v>187</v>
      </c>
      <c r="L671" s="73">
        <v>4044.6000000000004</v>
      </c>
      <c r="M671" s="73">
        <v>4725</v>
      </c>
      <c r="N671" s="73">
        <v>351.93</v>
      </c>
      <c r="O671" s="73">
        <v>376.56510000000003</v>
      </c>
      <c r="P671" s="73">
        <v>439.91250000000002</v>
      </c>
      <c r="Q671" s="75">
        <v>9.3103174603174604E-2</v>
      </c>
      <c r="R671" s="73">
        <v>9</v>
      </c>
      <c r="S671" s="73">
        <v>2025</v>
      </c>
      <c r="T671" s="73">
        <v>7</v>
      </c>
      <c r="U671" s="73">
        <v>2025</v>
      </c>
      <c r="V671" s="74">
        <v>45911</v>
      </c>
      <c r="W671" s="73" t="s">
        <v>153</v>
      </c>
      <c r="X671" s="73">
        <v>2025</v>
      </c>
      <c r="Y671" t="str">
        <f t="shared" si="60"/>
        <v>México</v>
      </c>
      <c r="Z671" t="str">
        <f t="shared" si="61"/>
        <v>Retail</v>
      </c>
      <c r="AA671" s="1">
        <f t="shared" si="62"/>
        <v>0.05</v>
      </c>
      <c r="AB671">
        <f t="shared" si="64"/>
        <v>357.73684500000002</v>
      </c>
      <c r="AC671">
        <f t="shared" si="65"/>
        <v>414.97474019999999</v>
      </c>
      <c r="AD671" s="18">
        <f t="shared" si="63"/>
        <v>45595</v>
      </c>
    </row>
    <row r="672" spans="1:30">
      <c r="A672" s="73" t="s">
        <v>176</v>
      </c>
      <c r="B672" s="73">
        <v>710</v>
      </c>
      <c r="C672" s="73">
        <v>0</v>
      </c>
      <c r="D672" s="74">
        <v>45918</v>
      </c>
      <c r="E672" s="74">
        <v>45919</v>
      </c>
      <c r="F672" s="74">
        <v>45929</v>
      </c>
      <c r="G672" s="73" t="s">
        <v>29</v>
      </c>
      <c r="H672" s="73">
        <v>38</v>
      </c>
      <c r="I672" s="73" t="s">
        <v>149</v>
      </c>
      <c r="J672" s="73">
        <v>6025</v>
      </c>
      <c r="K672" s="73" t="s">
        <v>151</v>
      </c>
      <c r="L672" s="73">
        <v>6025</v>
      </c>
      <c r="M672" s="73">
        <v>6988.9999999999991</v>
      </c>
      <c r="N672" s="73">
        <v>503.63</v>
      </c>
      <c r="O672" s="73">
        <v>503.63</v>
      </c>
      <c r="P672" s="73">
        <v>584.21079999999995</v>
      </c>
      <c r="Q672" s="75">
        <v>8.3590041493775927E-2</v>
      </c>
      <c r="R672" s="73">
        <v>9</v>
      </c>
      <c r="S672" s="73">
        <v>2025</v>
      </c>
      <c r="T672" s="73">
        <v>9</v>
      </c>
      <c r="U672" s="73">
        <v>2025</v>
      </c>
      <c r="V672" s="74">
        <v>45974</v>
      </c>
      <c r="W672" s="73" t="s">
        <v>159</v>
      </c>
      <c r="X672" s="73">
        <v>2025</v>
      </c>
      <c r="Y672" t="str">
        <f t="shared" si="60"/>
        <v>Madrid</v>
      </c>
      <c r="Z672" t="str">
        <f t="shared" si="61"/>
        <v>Retail</v>
      </c>
      <c r="AA672" s="1">
        <f t="shared" si="62"/>
        <v>7.0000000000000007E-2</v>
      </c>
      <c r="AB672">
        <f t="shared" si="64"/>
        <v>468.3759</v>
      </c>
      <c r="AC672">
        <f t="shared" si="65"/>
        <v>543.31604399999992</v>
      </c>
      <c r="AD672" s="18">
        <f t="shared" si="63"/>
        <v>45733</v>
      </c>
    </row>
    <row r="673" spans="1:30">
      <c r="A673" s="73" t="s">
        <v>176</v>
      </c>
      <c r="B673" s="73">
        <v>711</v>
      </c>
      <c r="C673" s="73">
        <v>1</v>
      </c>
      <c r="D673" s="74">
        <v>45918</v>
      </c>
      <c r="E673" s="74">
        <v>45919</v>
      </c>
      <c r="F673" s="74">
        <v>45921</v>
      </c>
      <c r="G673" s="73" t="s">
        <v>27</v>
      </c>
      <c r="H673" s="73">
        <v>38</v>
      </c>
      <c r="I673" s="73" t="s">
        <v>158</v>
      </c>
      <c r="J673" s="73">
        <v>8104.1</v>
      </c>
      <c r="K673" s="73" t="s">
        <v>151</v>
      </c>
      <c r="L673" s="73">
        <v>8104.1</v>
      </c>
      <c r="M673" s="73">
        <v>9400.7559999999994</v>
      </c>
      <c r="N673" s="73">
        <v>829.99</v>
      </c>
      <c r="O673" s="73">
        <v>829.99</v>
      </c>
      <c r="P673" s="73">
        <v>962.78839999999991</v>
      </c>
      <c r="Q673" s="75">
        <v>0.10241606100615737</v>
      </c>
      <c r="R673" s="73">
        <v>9</v>
      </c>
      <c r="S673" s="73">
        <v>2025</v>
      </c>
      <c r="T673" s="73">
        <v>9</v>
      </c>
      <c r="U673" s="73">
        <v>2025</v>
      </c>
      <c r="V673" s="74">
        <v>45966</v>
      </c>
      <c r="W673" s="73" t="s">
        <v>159</v>
      </c>
      <c r="X673" s="73">
        <v>2025</v>
      </c>
      <c r="Y673" t="str">
        <f t="shared" si="60"/>
        <v>Madrid</v>
      </c>
      <c r="Z673" t="str">
        <f t="shared" si="61"/>
        <v>Retail</v>
      </c>
      <c r="AA673" s="1">
        <f t="shared" si="62"/>
        <v>7.0000000000000007E-2</v>
      </c>
      <c r="AB673">
        <f t="shared" si="64"/>
        <v>771.89070000000004</v>
      </c>
      <c r="AC673">
        <f t="shared" si="65"/>
        <v>895.39321199999995</v>
      </c>
      <c r="AD673" s="18">
        <f t="shared" si="63"/>
        <v>45810</v>
      </c>
    </row>
    <row r="674" spans="1:30">
      <c r="A674" s="73" t="s">
        <v>176</v>
      </c>
      <c r="B674" s="73">
        <v>712</v>
      </c>
      <c r="C674" s="73">
        <v>1</v>
      </c>
      <c r="D674" s="74">
        <v>45918</v>
      </c>
      <c r="E674" s="74">
        <v>45873</v>
      </c>
      <c r="F674" s="74">
        <v>45877</v>
      </c>
      <c r="G674" s="73" t="s">
        <v>46</v>
      </c>
      <c r="H674" s="73">
        <v>38</v>
      </c>
      <c r="I674" s="73"/>
      <c r="J674" s="73">
        <v>12080</v>
      </c>
      <c r="K674" s="73" t="s">
        <v>151</v>
      </c>
      <c r="L674" s="73">
        <v>12080</v>
      </c>
      <c r="M674" s="73">
        <v>14012.8</v>
      </c>
      <c r="N674" s="73">
        <v>1032.28</v>
      </c>
      <c r="O674" s="73">
        <v>1032.28</v>
      </c>
      <c r="P674" s="73">
        <v>1197.4448</v>
      </c>
      <c r="Q674" s="75">
        <v>8.5453642384105952E-2</v>
      </c>
      <c r="R674" s="73">
        <v>9</v>
      </c>
      <c r="S674" s="73">
        <v>2025</v>
      </c>
      <c r="T674" s="73">
        <v>8</v>
      </c>
      <c r="U674" s="73">
        <v>2025</v>
      </c>
      <c r="V674" s="74">
        <v>45922</v>
      </c>
      <c r="W674" s="73" t="s">
        <v>153</v>
      </c>
      <c r="X674" s="73">
        <v>2025</v>
      </c>
      <c r="Y674" t="str">
        <f t="shared" si="60"/>
        <v>México</v>
      </c>
      <c r="Z674" t="str">
        <f t="shared" si="61"/>
        <v>IC</v>
      </c>
      <c r="AA674" s="1">
        <f t="shared" si="62"/>
        <v>0.5</v>
      </c>
      <c r="AB674">
        <f t="shared" si="64"/>
        <v>516.14</v>
      </c>
      <c r="AC674">
        <f t="shared" si="65"/>
        <v>598.72239999999999</v>
      </c>
      <c r="AD674" s="18">
        <f t="shared" si="63"/>
        <v>45695</v>
      </c>
    </row>
    <row r="675" spans="1:30">
      <c r="A675" s="73" t="s">
        <v>176</v>
      </c>
      <c r="B675" s="73">
        <v>713</v>
      </c>
      <c r="C675" s="73">
        <v>0</v>
      </c>
      <c r="D675" s="74">
        <v>45918</v>
      </c>
      <c r="E675" s="74">
        <v>45931</v>
      </c>
      <c r="F675" s="74">
        <v>45961</v>
      </c>
      <c r="G675" s="73" t="s">
        <v>37</v>
      </c>
      <c r="H675" s="73">
        <v>38</v>
      </c>
      <c r="I675" s="73"/>
      <c r="J675" s="73">
        <v>6000</v>
      </c>
      <c r="K675" s="73" t="s">
        <v>163</v>
      </c>
      <c r="L675" s="73">
        <v>6899.9999999999991</v>
      </c>
      <c r="M675" s="73">
        <v>8040.0000000000009</v>
      </c>
      <c r="N675" s="73">
        <v>0</v>
      </c>
      <c r="O675" s="73">
        <v>0</v>
      </c>
      <c r="P675" s="73">
        <v>0</v>
      </c>
      <c r="Q675" s="75">
        <v>0</v>
      </c>
      <c r="R675" s="73">
        <v>9</v>
      </c>
      <c r="S675" s="73">
        <v>2025</v>
      </c>
      <c r="T675" s="73">
        <v>10</v>
      </c>
      <c r="U675" s="73">
        <v>2025</v>
      </c>
      <c r="V675" s="74">
        <v>46006</v>
      </c>
      <c r="W675" s="73" t="s">
        <v>132</v>
      </c>
      <c r="X675" s="73">
        <v>2025</v>
      </c>
      <c r="Y675" t="str">
        <f t="shared" si="60"/>
        <v>México</v>
      </c>
      <c r="Z675" t="str">
        <f t="shared" si="61"/>
        <v>IC</v>
      </c>
      <c r="AA675" s="1">
        <f t="shared" si="62"/>
        <v>0.6</v>
      </c>
      <c r="AB675">
        <f t="shared" si="64"/>
        <v>0</v>
      </c>
      <c r="AC675">
        <f t="shared" si="65"/>
        <v>0</v>
      </c>
      <c r="AD675" s="18">
        <f t="shared" si="63"/>
        <v>45807</v>
      </c>
    </row>
    <row r="676" spans="1:30">
      <c r="A676" s="73" t="s">
        <v>176</v>
      </c>
      <c r="B676" s="73">
        <v>714</v>
      </c>
      <c r="C676" s="73">
        <v>1</v>
      </c>
      <c r="D676" s="74">
        <v>45918</v>
      </c>
      <c r="E676" s="74">
        <v>45753</v>
      </c>
      <c r="F676" s="74">
        <v>45757</v>
      </c>
      <c r="G676" s="73" t="s">
        <v>57</v>
      </c>
      <c r="H676" s="73">
        <v>38</v>
      </c>
      <c r="I676" s="73"/>
      <c r="J676" s="73">
        <v>35813</v>
      </c>
      <c r="K676" s="73" t="s">
        <v>131</v>
      </c>
      <c r="L676" s="73">
        <v>30799.18</v>
      </c>
      <c r="M676" s="73">
        <v>35813</v>
      </c>
      <c r="N676" s="73">
        <v>1271.1199999999999</v>
      </c>
      <c r="O676" s="73">
        <v>1093.1632</v>
      </c>
      <c r="P676" s="73">
        <v>1271.1199999999999</v>
      </c>
      <c r="Q676" s="75">
        <v>3.5493256638650765E-2</v>
      </c>
      <c r="R676" s="73">
        <v>9</v>
      </c>
      <c r="S676" s="73">
        <v>2025</v>
      </c>
      <c r="T676" s="73">
        <v>4</v>
      </c>
      <c r="U676" s="73">
        <v>2025</v>
      </c>
      <c r="V676" s="74">
        <v>45802</v>
      </c>
      <c r="W676" s="73" t="s">
        <v>172</v>
      </c>
      <c r="X676" s="73">
        <v>2025</v>
      </c>
      <c r="Y676" t="str">
        <f t="shared" si="60"/>
        <v>México</v>
      </c>
      <c r="Z676" t="str">
        <f t="shared" si="61"/>
        <v>IC</v>
      </c>
      <c r="AA676" s="1">
        <f t="shared" si="62"/>
        <v>0.5</v>
      </c>
      <c r="AB676">
        <f t="shared" si="64"/>
        <v>546.58159999999998</v>
      </c>
      <c r="AC676">
        <f t="shared" si="65"/>
        <v>634.03465599999993</v>
      </c>
      <c r="AD676" s="18">
        <f t="shared" si="63"/>
        <v>45639</v>
      </c>
    </row>
    <row r="677" spans="1:30">
      <c r="A677" s="73" t="s">
        <v>176</v>
      </c>
      <c r="B677" s="73">
        <v>715</v>
      </c>
      <c r="C677" s="73">
        <v>1</v>
      </c>
      <c r="D677" s="74">
        <v>45918</v>
      </c>
      <c r="E677" s="74">
        <v>45897</v>
      </c>
      <c r="F677" s="74">
        <v>45900</v>
      </c>
      <c r="G677" s="73" t="s">
        <v>58</v>
      </c>
      <c r="H677" s="73">
        <v>38</v>
      </c>
      <c r="I677" s="73"/>
      <c r="J677" s="73">
        <v>30166.35</v>
      </c>
      <c r="K677" s="73" t="s">
        <v>178</v>
      </c>
      <c r="L677" s="73">
        <v>1447.9848</v>
      </c>
      <c r="M677" s="73">
        <v>1689.3155999999999</v>
      </c>
      <c r="N677" s="73">
        <v>3744.43</v>
      </c>
      <c r="O677" s="73">
        <v>179.73264</v>
      </c>
      <c r="P677" s="73">
        <v>209.68807999999999</v>
      </c>
      <c r="Q677" s="75">
        <v>0.12412605436189662</v>
      </c>
      <c r="R677" s="73">
        <v>9</v>
      </c>
      <c r="S677" s="73">
        <v>2025</v>
      </c>
      <c r="T677" s="73">
        <v>8</v>
      </c>
      <c r="U677" s="73">
        <v>2025</v>
      </c>
      <c r="V677" s="74">
        <v>45945</v>
      </c>
      <c r="W677" s="73" t="s">
        <v>161</v>
      </c>
      <c r="X677" s="73">
        <v>2025</v>
      </c>
      <c r="Y677" t="str">
        <f t="shared" si="60"/>
        <v>México</v>
      </c>
      <c r="Z677" t="str">
        <f t="shared" si="61"/>
        <v>IC</v>
      </c>
      <c r="AA677" s="1">
        <f t="shared" si="62"/>
        <v>0.5</v>
      </c>
      <c r="AB677">
        <f t="shared" si="64"/>
        <v>89.866320000000002</v>
      </c>
      <c r="AC677">
        <f t="shared" si="65"/>
        <v>104.2449312</v>
      </c>
      <c r="AD677" s="18">
        <f t="shared" si="63"/>
        <v>45762</v>
      </c>
    </row>
    <row r="678" spans="1:30">
      <c r="A678" s="73" t="s">
        <v>176</v>
      </c>
      <c r="B678" s="73">
        <v>716</v>
      </c>
      <c r="C678" s="73">
        <v>1</v>
      </c>
      <c r="D678" s="74">
        <v>45918</v>
      </c>
      <c r="E678" s="74">
        <v>45830</v>
      </c>
      <c r="F678" s="74">
        <v>45831</v>
      </c>
      <c r="G678" s="73" t="s">
        <v>34</v>
      </c>
      <c r="H678" s="73">
        <v>38</v>
      </c>
      <c r="I678" s="73"/>
      <c r="J678" s="73">
        <v>384.51</v>
      </c>
      <c r="K678" s="73" t="s">
        <v>131</v>
      </c>
      <c r="L678" s="73">
        <v>330.67859999999996</v>
      </c>
      <c r="M678" s="73">
        <v>384.51</v>
      </c>
      <c r="N678" s="73">
        <v>27.75</v>
      </c>
      <c r="O678" s="73">
        <v>23.864999999999998</v>
      </c>
      <c r="P678" s="73">
        <v>27.75</v>
      </c>
      <c r="Q678" s="75">
        <v>7.2169774518218002E-2</v>
      </c>
      <c r="R678" s="73">
        <v>9</v>
      </c>
      <c r="S678" s="73">
        <v>2025</v>
      </c>
      <c r="T678" s="73">
        <v>6</v>
      </c>
      <c r="U678" s="73">
        <v>2025</v>
      </c>
      <c r="V678" s="74">
        <v>45876</v>
      </c>
      <c r="W678" s="73" t="s">
        <v>160</v>
      </c>
      <c r="X678" s="73">
        <v>2025</v>
      </c>
      <c r="Y678" t="str">
        <f t="shared" si="60"/>
        <v>México</v>
      </c>
      <c r="Z678" t="str">
        <f t="shared" si="61"/>
        <v>IC</v>
      </c>
      <c r="AA678" s="1">
        <f t="shared" si="62"/>
        <v>0.5</v>
      </c>
      <c r="AB678">
        <f t="shared" si="64"/>
        <v>11.932499999999999</v>
      </c>
      <c r="AC678">
        <f t="shared" si="65"/>
        <v>13.841699999999998</v>
      </c>
      <c r="AD678" s="18">
        <f t="shared" si="63"/>
        <v>45536</v>
      </c>
    </row>
    <row r="679" spans="1:30">
      <c r="A679" s="73" t="s">
        <v>176</v>
      </c>
      <c r="B679" s="73">
        <v>721</v>
      </c>
      <c r="C679" s="73">
        <v>1</v>
      </c>
      <c r="D679" s="74">
        <v>45922</v>
      </c>
      <c r="E679" s="74">
        <v>45953</v>
      </c>
      <c r="F679" s="74">
        <v>45957</v>
      </c>
      <c r="G679" s="73" t="s">
        <v>37</v>
      </c>
      <c r="H679" s="73">
        <v>39</v>
      </c>
      <c r="I679" s="73"/>
      <c r="J679" s="73">
        <v>63818.35</v>
      </c>
      <c r="K679" s="73" t="s">
        <v>178</v>
      </c>
      <c r="L679" s="73">
        <v>3063.2808</v>
      </c>
      <c r="M679" s="73">
        <v>3573.8276000000001</v>
      </c>
      <c r="N679" s="73">
        <v>14265.49</v>
      </c>
      <c r="O679" s="73">
        <v>684.74351999999999</v>
      </c>
      <c r="P679" s="73">
        <v>798.86743999999999</v>
      </c>
      <c r="Q679" s="75">
        <v>0.2235327300063383</v>
      </c>
      <c r="R679" s="73">
        <v>9</v>
      </c>
      <c r="S679" s="73">
        <v>2025</v>
      </c>
      <c r="T679" s="73">
        <v>10</v>
      </c>
      <c r="U679" s="73">
        <v>2025</v>
      </c>
      <c r="V679" s="74">
        <v>46002</v>
      </c>
      <c r="W679" s="73" t="s">
        <v>132</v>
      </c>
      <c r="X679" s="73">
        <v>2025</v>
      </c>
      <c r="Y679" t="str">
        <f t="shared" si="60"/>
        <v>México</v>
      </c>
      <c r="Z679" t="str">
        <f t="shared" si="61"/>
        <v>IC</v>
      </c>
      <c r="AA679" s="1">
        <f t="shared" si="62"/>
        <v>0.6</v>
      </c>
      <c r="AB679">
        <f t="shared" si="64"/>
        <v>273.89740799999998</v>
      </c>
      <c r="AC679">
        <f t="shared" si="65"/>
        <v>317.72099327999996</v>
      </c>
      <c r="AD679" s="18">
        <f t="shared" si="63"/>
        <v>45807</v>
      </c>
    </row>
    <row r="680" spans="1:30">
      <c r="A680" s="73" t="s">
        <v>176</v>
      </c>
      <c r="B680" s="73">
        <v>722</v>
      </c>
      <c r="C680" s="73">
        <v>1</v>
      </c>
      <c r="D680" s="74">
        <v>45922</v>
      </c>
      <c r="E680" s="74">
        <v>45871</v>
      </c>
      <c r="F680" s="74">
        <v>45872</v>
      </c>
      <c r="G680" s="73" t="s">
        <v>49</v>
      </c>
      <c r="H680" s="73">
        <v>39</v>
      </c>
      <c r="I680" s="73"/>
      <c r="J680" s="73">
        <v>1349</v>
      </c>
      <c r="K680" s="73" t="s">
        <v>131</v>
      </c>
      <c r="L680" s="73">
        <v>1160.1399999999999</v>
      </c>
      <c r="M680" s="73">
        <v>1349</v>
      </c>
      <c r="N680" s="73">
        <v>136.41</v>
      </c>
      <c r="O680" s="73">
        <v>117.31259999999999</v>
      </c>
      <c r="P680" s="73">
        <v>136.41</v>
      </c>
      <c r="Q680" s="75">
        <v>0.10111934766493699</v>
      </c>
      <c r="R680" s="73">
        <v>9</v>
      </c>
      <c r="S680" s="73">
        <v>2025</v>
      </c>
      <c r="T680" s="73">
        <v>8</v>
      </c>
      <c r="U680" s="73">
        <v>2025</v>
      </c>
      <c r="V680" s="74">
        <v>45917</v>
      </c>
      <c r="W680" s="73" t="s">
        <v>153</v>
      </c>
      <c r="X680" s="73">
        <v>2025</v>
      </c>
      <c r="Y680" t="str">
        <f t="shared" si="60"/>
        <v>México</v>
      </c>
      <c r="Z680" t="str">
        <f t="shared" si="61"/>
        <v>Retail</v>
      </c>
      <c r="AA680" s="1">
        <f t="shared" si="62"/>
        <v>0</v>
      </c>
      <c r="AB680">
        <f t="shared" si="64"/>
        <v>117.31259999999999</v>
      </c>
      <c r="AC680">
        <f t="shared" si="65"/>
        <v>136.08261599999997</v>
      </c>
      <c r="AD680" s="18">
        <f t="shared" si="63"/>
        <v>45552</v>
      </c>
    </row>
    <row r="681" spans="1:30">
      <c r="A681" s="73" t="s">
        <v>176</v>
      </c>
      <c r="B681" s="73">
        <v>724</v>
      </c>
      <c r="C681" s="73">
        <v>0</v>
      </c>
      <c r="D681" s="74">
        <v>45922</v>
      </c>
      <c r="E681" s="74">
        <v>45658</v>
      </c>
      <c r="F681" s="74">
        <v>46023</v>
      </c>
      <c r="G681" s="73" t="s">
        <v>39</v>
      </c>
      <c r="H681" s="73">
        <v>39</v>
      </c>
      <c r="I681" s="73"/>
      <c r="J681" s="73">
        <v>1960.46</v>
      </c>
      <c r="K681" s="73" t="s">
        <v>131</v>
      </c>
      <c r="L681" s="73">
        <v>1685.9956</v>
      </c>
      <c r="M681" s="73">
        <v>1960.46</v>
      </c>
      <c r="N681" s="73">
        <v>70</v>
      </c>
      <c r="O681" s="73">
        <v>60.199999999999996</v>
      </c>
      <c r="P681" s="73">
        <v>70</v>
      </c>
      <c r="Q681" s="75">
        <v>3.5705905756812172E-2</v>
      </c>
      <c r="R681" s="73">
        <v>9</v>
      </c>
      <c r="S681" s="73">
        <v>2025</v>
      </c>
      <c r="T681" s="73">
        <v>1</v>
      </c>
      <c r="U681" s="73">
        <v>2025</v>
      </c>
      <c r="V681" s="74">
        <v>46068</v>
      </c>
      <c r="W681" s="73" t="s">
        <v>164</v>
      </c>
      <c r="X681" s="73">
        <v>2026</v>
      </c>
      <c r="Y681" t="str">
        <f t="shared" si="60"/>
        <v>México</v>
      </c>
      <c r="Z681" t="str">
        <f t="shared" si="61"/>
        <v>IC</v>
      </c>
      <c r="AA681" s="1">
        <f t="shared" si="62"/>
        <v>0.5</v>
      </c>
      <c r="AB681">
        <f t="shared" si="64"/>
        <v>30.099999999999998</v>
      </c>
      <c r="AC681">
        <f t="shared" si="65"/>
        <v>34.915999999999997</v>
      </c>
      <c r="AD681" s="18">
        <f t="shared" si="63"/>
        <v>45677</v>
      </c>
    </row>
    <row r="682" spans="1:30">
      <c r="A682" s="73" t="s">
        <v>176</v>
      </c>
      <c r="B682" s="73">
        <v>725</v>
      </c>
      <c r="C682" s="73">
        <v>1</v>
      </c>
      <c r="D682" s="74">
        <v>45923</v>
      </c>
      <c r="E682" s="74">
        <v>45937</v>
      </c>
      <c r="F682" s="74">
        <v>45945</v>
      </c>
      <c r="G682" s="73" t="s">
        <v>45</v>
      </c>
      <c r="H682" s="73">
        <v>39</v>
      </c>
      <c r="I682" s="73"/>
      <c r="J682" s="73">
        <v>28105.18</v>
      </c>
      <c r="K682" s="73" t="s">
        <v>131</v>
      </c>
      <c r="L682" s="73">
        <v>24170.4548</v>
      </c>
      <c r="M682" s="73">
        <v>28105.18</v>
      </c>
      <c r="N682" s="73">
        <v>5023.9799999999996</v>
      </c>
      <c r="O682" s="73">
        <v>4320.6227999999992</v>
      </c>
      <c r="P682" s="73">
        <v>5023.9799999999996</v>
      </c>
      <c r="Q682" s="75">
        <v>0.17875637160124927</v>
      </c>
      <c r="R682" s="73">
        <v>9</v>
      </c>
      <c r="S682" s="73">
        <v>2025</v>
      </c>
      <c r="T682" s="73">
        <v>10</v>
      </c>
      <c r="U682" s="73">
        <v>2025</v>
      </c>
      <c r="V682" s="74">
        <v>45990</v>
      </c>
      <c r="W682" s="73" t="s">
        <v>159</v>
      </c>
      <c r="X682" s="73">
        <v>2025</v>
      </c>
      <c r="Y682" t="str">
        <f t="shared" si="60"/>
        <v>México</v>
      </c>
      <c r="Z682" t="str">
        <f t="shared" si="61"/>
        <v>IC</v>
      </c>
      <c r="AA682" s="1">
        <f t="shared" si="62"/>
        <v>0.75</v>
      </c>
      <c r="AB682">
        <f t="shared" si="64"/>
        <v>1080.1556999999998</v>
      </c>
      <c r="AC682">
        <f t="shared" si="65"/>
        <v>1252.9806119999996</v>
      </c>
      <c r="AD682" s="18">
        <f t="shared" si="63"/>
        <v>45536</v>
      </c>
    </row>
    <row r="683" spans="1:30">
      <c r="A683" s="73" t="s">
        <v>176</v>
      </c>
      <c r="B683" s="73">
        <v>727</v>
      </c>
      <c r="C683" s="73">
        <v>0</v>
      </c>
      <c r="D683" s="74">
        <v>45923</v>
      </c>
      <c r="E683" s="74">
        <v>45975</v>
      </c>
      <c r="F683" s="74">
        <v>45991</v>
      </c>
      <c r="G683" s="73" t="s">
        <v>54</v>
      </c>
      <c r="H683" s="73">
        <v>39</v>
      </c>
      <c r="I683" s="73"/>
      <c r="J683" s="73">
        <v>99136.08</v>
      </c>
      <c r="K683" s="73" t="s">
        <v>131</v>
      </c>
      <c r="L683" s="73">
        <v>85257.0288</v>
      </c>
      <c r="M683" s="73">
        <v>99136.08</v>
      </c>
      <c r="N683" s="73">
        <v>1436.95</v>
      </c>
      <c r="O683" s="73">
        <v>1235.777</v>
      </c>
      <c r="P683" s="73">
        <v>1436.95</v>
      </c>
      <c r="Q683" s="75">
        <v>1.4494722809294053E-2</v>
      </c>
      <c r="R683" s="73">
        <v>9</v>
      </c>
      <c r="S683" s="73">
        <v>2025</v>
      </c>
      <c r="T683" s="73">
        <v>11</v>
      </c>
      <c r="U683" s="73">
        <v>2025</v>
      </c>
      <c r="V683" s="74">
        <v>46036</v>
      </c>
      <c r="W683" s="73" t="s">
        <v>157</v>
      </c>
      <c r="X683" s="73">
        <v>2026</v>
      </c>
      <c r="Y683" t="str">
        <f t="shared" si="60"/>
        <v>México</v>
      </c>
      <c r="Z683" t="str">
        <f t="shared" si="61"/>
        <v>Retail</v>
      </c>
      <c r="AA683" s="1">
        <f t="shared" si="62"/>
        <v>0.05</v>
      </c>
      <c r="AB683">
        <f t="shared" si="64"/>
        <v>1173.9881500000001</v>
      </c>
      <c r="AC683">
        <f t="shared" si="65"/>
        <v>1361.8262540000001</v>
      </c>
      <c r="AD683" s="18">
        <f t="shared" si="63"/>
        <v>45595</v>
      </c>
    </row>
    <row r="684" spans="1:30">
      <c r="A684" s="73" t="s">
        <v>176</v>
      </c>
      <c r="B684" s="73">
        <v>728</v>
      </c>
      <c r="C684" s="73">
        <v>1</v>
      </c>
      <c r="D684" s="74">
        <v>45924</v>
      </c>
      <c r="E684" s="74">
        <v>45914</v>
      </c>
      <c r="F684" s="74">
        <v>45916</v>
      </c>
      <c r="G684" s="73" t="s">
        <v>45</v>
      </c>
      <c r="H684" s="73">
        <v>39</v>
      </c>
      <c r="I684" s="73"/>
      <c r="J684" s="73">
        <v>6075</v>
      </c>
      <c r="K684" s="73" t="s">
        <v>131</v>
      </c>
      <c r="L684" s="73">
        <v>5224.5</v>
      </c>
      <c r="M684" s="73">
        <v>6075</v>
      </c>
      <c r="N684" s="73">
        <v>498</v>
      </c>
      <c r="O684" s="73">
        <v>428.28</v>
      </c>
      <c r="P684" s="73">
        <v>498</v>
      </c>
      <c r="Q684" s="75">
        <v>8.1975308641975303E-2</v>
      </c>
      <c r="R684" s="73">
        <v>9</v>
      </c>
      <c r="S684" s="73">
        <v>2025</v>
      </c>
      <c r="T684" s="73">
        <v>9</v>
      </c>
      <c r="U684" s="73">
        <v>2025</v>
      </c>
      <c r="V684" s="74">
        <v>45961</v>
      </c>
      <c r="W684" s="73" t="s">
        <v>161</v>
      </c>
      <c r="X684" s="73">
        <v>2025</v>
      </c>
      <c r="Y684" t="str">
        <f t="shared" si="60"/>
        <v>México</v>
      </c>
      <c r="Z684" t="str">
        <f t="shared" si="61"/>
        <v>IC</v>
      </c>
      <c r="AA684" s="1">
        <f t="shared" si="62"/>
        <v>0.75</v>
      </c>
      <c r="AB684">
        <f t="shared" si="64"/>
        <v>107.07</v>
      </c>
      <c r="AC684">
        <f t="shared" si="65"/>
        <v>124.20119999999999</v>
      </c>
      <c r="AD684" s="18">
        <f t="shared" si="63"/>
        <v>45536</v>
      </c>
    </row>
    <row r="685" spans="1:30">
      <c r="A685" s="73" t="s">
        <v>176</v>
      </c>
      <c r="B685" s="73">
        <v>729</v>
      </c>
      <c r="C685" s="73">
        <v>0</v>
      </c>
      <c r="D685" s="74">
        <v>45924</v>
      </c>
      <c r="E685" s="74">
        <v>45857</v>
      </c>
      <c r="F685" s="74">
        <v>45888</v>
      </c>
      <c r="G685" s="73" t="s">
        <v>45</v>
      </c>
      <c r="H685" s="73">
        <v>39</v>
      </c>
      <c r="I685" s="73"/>
      <c r="J685" s="73">
        <v>17512</v>
      </c>
      <c r="K685" s="73" t="s">
        <v>131</v>
      </c>
      <c r="L685" s="73">
        <v>15060.32</v>
      </c>
      <c r="M685" s="73">
        <v>17512</v>
      </c>
      <c r="N685" s="73">
        <v>1751.2</v>
      </c>
      <c r="O685" s="73">
        <v>1506.0319999999999</v>
      </c>
      <c r="P685" s="73">
        <v>1751.2</v>
      </c>
      <c r="Q685" s="75">
        <v>9.9999999999999992E-2</v>
      </c>
      <c r="R685" s="73">
        <v>9</v>
      </c>
      <c r="S685" s="73">
        <v>2025</v>
      </c>
      <c r="T685" s="73">
        <v>7</v>
      </c>
      <c r="U685" s="73">
        <v>2025</v>
      </c>
      <c r="V685" s="74">
        <v>45933</v>
      </c>
      <c r="W685" s="73" t="s">
        <v>161</v>
      </c>
      <c r="X685" s="73">
        <v>2025</v>
      </c>
      <c r="Y685" t="str">
        <f t="shared" si="60"/>
        <v>México</v>
      </c>
      <c r="Z685" t="str">
        <f t="shared" si="61"/>
        <v>IC</v>
      </c>
      <c r="AA685" s="1">
        <f t="shared" si="62"/>
        <v>0.75</v>
      </c>
      <c r="AB685">
        <f t="shared" si="64"/>
        <v>376.50800000000004</v>
      </c>
      <c r="AC685">
        <f t="shared" si="65"/>
        <v>436.74928</v>
      </c>
      <c r="AD685" s="18">
        <f t="shared" si="63"/>
        <v>45536</v>
      </c>
    </row>
    <row r="686" spans="1:30">
      <c r="A686" s="73" t="s">
        <v>176</v>
      </c>
      <c r="B686" s="73">
        <v>730</v>
      </c>
      <c r="C686" s="73">
        <v>1</v>
      </c>
      <c r="D686" s="74">
        <v>45924</v>
      </c>
      <c r="E686" s="74">
        <v>45861</v>
      </c>
      <c r="F686" s="74">
        <v>45862</v>
      </c>
      <c r="G686" s="73" t="s">
        <v>39</v>
      </c>
      <c r="H686" s="73">
        <v>39</v>
      </c>
      <c r="I686" s="73"/>
      <c r="J686" s="73">
        <v>9701.2199999999993</v>
      </c>
      <c r="K686" s="73" t="s">
        <v>131</v>
      </c>
      <c r="L686" s="73">
        <v>8343.0491999999995</v>
      </c>
      <c r="M686" s="73">
        <v>9701.2199999999993</v>
      </c>
      <c r="N686" s="73">
        <v>1015.2</v>
      </c>
      <c r="O686" s="73">
        <v>873.072</v>
      </c>
      <c r="P686" s="73">
        <v>1015.2</v>
      </c>
      <c r="Q686" s="75">
        <v>0.10464663207307948</v>
      </c>
      <c r="R686" s="73">
        <v>9</v>
      </c>
      <c r="S686" s="73">
        <v>2025</v>
      </c>
      <c r="T686" s="73">
        <v>7</v>
      </c>
      <c r="U686" s="73">
        <v>2025</v>
      </c>
      <c r="V686" s="74">
        <v>45907</v>
      </c>
      <c r="W686" s="73" t="s">
        <v>153</v>
      </c>
      <c r="X686" s="73">
        <v>2025</v>
      </c>
      <c r="Y686" t="str">
        <f t="shared" si="60"/>
        <v>México</v>
      </c>
      <c r="Z686" t="str">
        <f t="shared" si="61"/>
        <v>IC</v>
      </c>
      <c r="AA686" s="1">
        <f t="shared" si="62"/>
        <v>0.5</v>
      </c>
      <c r="AB686">
        <f t="shared" si="64"/>
        <v>436.536</v>
      </c>
      <c r="AC686">
        <f t="shared" si="65"/>
        <v>506.38175999999999</v>
      </c>
      <c r="AD686" s="18">
        <f t="shared" si="63"/>
        <v>45677</v>
      </c>
    </row>
    <row r="687" spans="1:30">
      <c r="A687" s="73" t="s">
        <v>176</v>
      </c>
      <c r="B687" s="73">
        <v>731</v>
      </c>
      <c r="C687" s="73">
        <v>0</v>
      </c>
      <c r="D687" s="74">
        <v>45925</v>
      </c>
      <c r="E687" s="74">
        <v>46022</v>
      </c>
      <c r="F687" s="74">
        <v>46037</v>
      </c>
      <c r="G687" s="73" t="s">
        <v>21</v>
      </c>
      <c r="H687" s="73">
        <v>39</v>
      </c>
      <c r="I687" s="73"/>
      <c r="J687" s="73">
        <v>18000</v>
      </c>
      <c r="K687" s="73" t="s">
        <v>131</v>
      </c>
      <c r="L687" s="73">
        <v>15480</v>
      </c>
      <c r="M687" s="73">
        <v>18000</v>
      </c>
      <c r="N687" s="73">
        <v>1350</v>
      </c>
      <c r="O687" s="73">
        <v>1161</v>
      </c>
      <c r="P687" s="73">
        <v>1350</v>
      </c>
      <c r="Q687" s="75">
        <v>7.4999999999999997E-2</v>
      </c>
      <c r="R687" s="73">
        <v>9</v>
      </c>
      <c r="S687" s="73">
        <v>2025</v>
      </c>
      <c r="T687" s="73">
        <v>12</v>
      </c>
      <c r="U687" s="73">
        <v>2025</v>
      </c>
      <c r="V687" s="74">
        <v>46082</v>
      </c>
      <c r="W687" s="73" t="s">
        <v>150</v>
      </c>
      <c r="X687" s="73">
        <v>2026</v>
      </c>
      <c r="Y687" t="str">
        <f t="shared" si="60"/>
        <v>Madrid</v>
      </c>
      <c r="Z687" t="str">
        <f t="shared" si="61"/>
        <v>IC</v>
      </c>
      <c r="AA687" s="1">
        <f t="shared" si="62"/>
        <v>0.4</v>
      </c>
      <c r="AB687">
        <f t="shared" si="64"/>
        <v>696.59999999999991</v>
      </c>
      <c r="AC687">
        <f t="shared" si="65"/>
        <v>808.05599999999981</v>
      </c>
      <c r="AD687" s="18">
        <f t="shared" si="63"/>
        <v>45861</v>
      </c>
    </row>
    <row r="688" spans="1:30">
      <c r="A688" s="73" t="s">
        <v>176</v>
      </c>
      <c r="B688" s="73">
        <v>732</v>
      </c>
      <c r="C688" s="73">
        <v>0</v>
      </c>
      <c r="D688" s="74">
        <v>45925</v>
      </c>
      <c r="E688" s="74">
        <v>45995</v>
      </c>
      <c r="F688" s="74">
        <v>45998</v>
      </c>
      <c r="G688" s="73" t="s">
        <v>42</v>
      </c>
      <c r="H688" s="73">
        <v>39</v>
      </c>
      <c r="I688" s="73" t="s">
        <v>199</v>
      </c>
      <c r="J688" s="73">
        <v>2563.04</v>
      </c>
      <c r="K688" s="73" t="s">
        <v>131</v>
      </c>
      <c r="L688" s="73">
        <v>2204.2143999999998</v>
      </c>
      <c r="M688" s="73">
        <v>2563.04</v>
      </c>
      <c r="N688" s="73">
        <v>110.36</v>
      </c>
      <c r="O688" s="73">
        <v>94.909599999999998</v>
      </c>
      <c r="P688" s="73">
        <v>110.36</v>
      </c>
      <c r="Q688" s="75">
        <v>4.3058243336038457E-2</v>
      </c>
      <c r="R688" s="73">
        <v>9</v>
      </c>
      <c r="S688" s="73">
        <v>2025</v>
      </c>
      <c r="T688" s="73">
        <v>12</v>
      </c>
      <c r="U688" s="73">
        <v>2025</v>
      </c>
      <c r="V688" s="74">
        <v>46043</v>
      </c>
      <c r="W688" s="73" t="s">
        <v>157</v>
      </c>
      <c r="X688" s="73">
        <v>2026</v>
      </c>
      <c r="Y688" t="str">
        <f t="shared" si="60"/>
        <v>México</v>
      </c>
      <c r="Z688" t="str">
        <f t="shared" si="61"/>
        <v>IC</v>
      </c>
      <c r="AA688" s="1">
        <f t="shared" si="62"/>
        <v>0.5</v>
      </c>
      <c r="AB688">
        <f t="shared" si="64"/>
        <v>47.454799999999999</v>
      </c>
      <c r="AC688">
        <f t="shared" si="65"/>
        <v>55.047567999999998</v>
      </c>
      <c r="AD688" s="18">
        <f t="shared" si="63"/>
        <v>45831</v>
      </c>
    </row>
    <row r="689" spans="1:30">
      <c r="A689" s="73" t="s">
        <v>176</v>
      </c>
      <c r="B689" s="73">
        <v>733</v>
      </c>
      <c r="C689" s="73">
        <v>0</v>
      </c>
      <c r="D689" s="74">
        <v>45926</v>
      </c>
      <c r="E689" s="74">
        <v>46062</v>
      </c>
      <c r="F689" s="74">
        <v>46169</v>
      </c>
      <c r="G689" s="73" t="s">
        <v>45</v>
      </c>
      <c r="H689" s="73">
        <v>39</v>
      </c>
      <c r="I689" s="73"/>
      <c r="J689" s="73">
        <v>113590.32</v>
      </c>
      <c r="K689" s="73" t="s">
        <v>131</v>
      </c>
      <c r="L689" s="73">
        <v>97687.675199999998</v>
      </c>
      <c r="M689" s="73">
        <v>113590.32</v>
      </c>
      <c r="N689" s="73">
        <v>11825.8</v>
      </c>
      <c r="O689" s="73">
        <v>10170.188</v>
      </c>
      <c r="P689" s="73">
        <v>11825.8</v>
      </c>
      <c r="Q689" s="75">
        <v>0.10410922339157069</v>
      </c>
      <c r="R689" s="73">
        <v>9</v>
      </c>
      <c r="S689" s="73">
        <v>2025</v>
      </c>
      <c r="T689" s="73">
        <v>2</v>
      </c>
      <c r="U689" s="73">
        <v>2026</v>
      </c>
      <c r="V689" s="74">
        <v>46214</v>
      </c>
      <c r="W689" s="73" t="s">
        <v>154</v>
      </c>
      <c r="X689" s="73">
        <v>2026</v>
      </c>
      <c r="Y689" t="str">
        <f t="shared" si="60"/>
        <v>México</v>
      </c>
      <c r="Z689" t="str">
        <f t="shared" si="61"/>
        <v>IC</v>
      </c>
      <c r="AA689" s="1">
        <f t="shared" si="62"/>
        <v>0.75</v>
      </c>
      <c r="AB689">
        <f t="shared" si="64"/>
        <v>2542.5470000000005</v>
      </c>
      <c r="AC689">
        <f t="shared" si="65"/>
        <v>2949.3545200000003</v>
      </c>
      <c r="AD689" s="18">
        <f t="shared" si="63"/>
        <v>45536</v>
      </c>
    </row>
    <row r="690" spans="1:30">
      <c r="A690" s="73" t="s">
        <v>176</v>
      </c>
      <c r="B690" s="73">
        <v>734</v>
      </c>
      <c r="C690" s="73">
        <v>1</v>
      </c>
      <c r="D690" s="74">
        <v>45926</v>
      </c>
      <c r="E690" s="74">
        <v>45940</v>
      </c>
      <c r="F690" s="74">
        <v>45946</v>
      </c>
      <c r="G690" s="73" t="s">
        <v>44</v>
      </c>
      <c r="H690" s="73">
        <v>39</v>
      </c>
      <c r="I690" s="73"/>
      <c r="J690" s="73">
        <v>9616.31</v>
      </c>
      <c r="K690" s="73" t="s">
        <v>131</v>
      </c>
      <c r="L690" s="73">
        <v>8270.0265999999992</v>
      </c>
      <c r="M690" s="73">
        <v>9616.31</v>
      </c>
      <c r="N690" s="73">
        <v>635.54999999999995</v>
      </c>
      <c r="O690" s="73">
        <v>546.57299999999998</v>
      </c>
      <c r="P690" s="73">
        <v>635.54999999999995</v>
      </c>
      <c r="Q690" s="75">
        <v>6.6090839417614455E-2</v>
      </c>
      <c r="R690" s="73">
        <v>9</v>
      </c>
      <c r="S690" s="73">
        <v>2025</v>
      </c>
      <c r="T690" s="73">
        <v>10</v>
      </c>
      <c r="U690" s="73">
        <v>2025</v>
      </c>
      <c r="V690" s="74">
        <v>45991</v>
      </c>
      <c r="W690" s="73" t="s">
        <v>159</v>
      </c>
      <c r="X690" s="73">
        <v>2025</v>
      </c>
      <c r="Y690" t="str">
        <f t="shared" si="60"/>
        <v>México</v>
      </c>
      <c r="Z690" t="str">
        <f t="shared" si="61"/>
        <v>IC</v>
      </c>
      <c r="AA690" s="1">
        <f t="shared" si="62"/>
        <v>0.5</v>
      </c>
      <c r="AB690">
        <f t="shared" si="64"/>
        <v>273.28649999999999</v>
      </c>
      <c r="AC690">
        <f t="shared" si="65"/>
        <v>317.01233999999994</v>
      </c>
      <c r="AD690" s="18">
        <f t="shared" si="63"/>
        <v>45677</v>
      </c>
    </row>
    <row r="691" spans="1:30">
      <c r="A691" s="73" t="s">
        <v>176</v>
      </c>
      <c r="B691" s="73">
        <v>735</v>
      </c>
      <c r="C691" s="73">
        <v>0</v>
      </c>
      <c r="D691" s="74">
        <v>45926</v>
      </c>
      <c r="E691" s="74">
        <v>45951</v>
      </c>
      <c r="F691" s="74">
        <v>46140</v>
      </c>
      <c r="G691" s="73" t="s">
        <v>39</v>
      </c>
      <c r="H691" s="73">
        <v>39</v>
      </c>
      <c r="I691" s="73"/>
      <c r="J691" s="73">
        <v>73881.8</v>
      </c>
      <c r="K691" s="73" t="s">
        <v>131</v>
      </c>
      <c r="L691" s="73">
        <v>63538.347999999998</v>
      </c>
      <c r="M691" s="73">
        <v>73881.8</v>
      </c>
      <c r="N691" s="73">
        <v>8788</v>
      </c>
      <c r="O691" s="73">
        <v>7557.68</v>
      </c>
      <c r="P691" s="73">
        <v>8788</v>
      </c>
      <c r="Q691" s="75">
        <v>0.11894675007918054</v>
      </c>
      <c r="R691" s="73">
        <v>9</v>
      </c>
      <c r="S691" s="73">
        <v>2025</v>
      </c>
      <c r="T691" s="73">
        <v>10</v>
      </c>
      <c r="U691" s="73">
        <v>2025</v>
      </c>
      <c r="V691" s="74">
        <v>46185</v>
      </c>
      <c r="W691" s="73" t="s">
        <v>152</v>
      </c>
      <c r="X691" s="73">
        <v>2026</v>
      </c>
      <c r="Y691" t="str">
        <f t="shared" si="60"/>
        <v>México</v>
      </c>
      <c r="Z691" t="str">
        <f t="shared" si="61"/>
        <v>IC</v>
      </c>
      <c r="AA691" s="1">
        <f t="shared" si="62"/>
        <v>0.5</v>
      </c>
      <c r="AB691">
        <f t="shared" si="64"/>
        <v>3778.84</v>
      </c>
      <c r="AC691">
        <f t="shared" si="65"/>
        <v>4383.4543999999996</v>
      </c>
      <c r="AD691" s="18">
        <f t="shared" si="63"/>
        <v>45677</v>
      </c>
    </row>
    <row r="692" spans="1:30">
      <c r="A692" s="73" t="s">
        <v>176</v>
      </c>
      <c r="B692" s="73">
        <v>736</v>
      </c>
      <c r="C692" s="73">
        <v>0</v>
      </c>
      <c r="D692" s="74">
        <v>45926</v>
      </c>
      <c r="E692" s="74">
        <v>46184</v>
      </c>
      <c r="F692" s="74">
        <v>46214</v>
      </c>
      <c r="G692" s="73" t="s">
        <v>37</v>
      </c>
      <c r="H692" s="73">
        <v>39</v>
      </c>
      <c r="I692" s="73"/>
      <c r="J692" s="73">
        <v>13900</v>
      </c>
      <c r="K692" s="73" t="s">
        <v>131</v>
      </c>
      <c r="L692" s="73">
        <v>11954</v>
      </c>
      <c r="M692" s="73">
        <v>13900</v>
      </c>
      <c r="N692" s="73">
        <v>1390</v>
      </c>
      <c r="O692" s="73">
        <v>1195.4000000000001</v>
      </c>
      <c r="P692" s="73">
        <v>1390</v>
      </c>
      <c r="Q692" s="75">
        <v>0.1</v>
      </c>
      <c r="R692" s="73">
        <v>9</v>
      </c>
      <c r="S692" s="73">
        <v>2025</v>
      </c>
      <c r="T692" s="73">
        <v>6</v>
      </c>
      <c r="U692" s="73">
        <v>2026</v>
      </c>
      <c r="V692" s="74">
        <v>46259</v>
      </c>
      <c r="W692" s="73" t="s">
        <v>160</v>
      </c>
      <c r="X692" s="73">
        <v>2026</v>
      </c>
      <c r="Y692" t="str">
        <f t="shared" si="60"/>
        <v>México</v>
      </c>
      <c r="Z692" t="str">
        <f t="shared" si="61"/>
        <v>IC</v>
      </c>
      <c r="AA692" s="1">
        <f t="shared" si="62"/>
        <v>0.6</v>
      </c>
      <c r="AB692">
        <f t="shared" si="64"/>
        <v>478.16000000000008</v>
      </c>
      <c r="AC692">
        <f t="shared" si="65"/>
        <v>554.66560000000004</v>
      </c>
      <c r="AD692" s="18">
        <f t="shared" si="63"/>
        <v>45807</v>
      </c>
    </row>
    <row r="693" spans="1:30">
      <c r="A693" s="73" t="s">
        <v>176</v>
      </c>
      <c r="B693" s="73">
        <v>737</v>
      </c>
      <c r="C693" s="73">
        <v>1</v>
      </c>
      <c r="D693" s="74">
        <v>45927</v>
      </c>
      <c r="E693" s="74">
        <v>45893</v>
      </c>
      <c r="F693" s="74">
        <v>45899</v>
      </c>
      <c r="G693" s="73" t="s">
        <v>58</v>
      </c>
      <c r="H693" s="73">
        <v>39</v>
      </c>
      <c r="I693" s="73"/>
      <c r="J693" s="73">
        <v>5070</v>
      </c>
      <c r="K693" s="73" t="s">
        <v>151</v>
      </c>
      <c r="L693" s="73">
        <v>5070</v>
      </c>
      <c r="M693" s="73">
        <v>5881.2</v>
      </c>
      <c r="N693" s="73">
        <v>451.32</v>
      </c>
      <c r="O693" s="73">
        <v>451.32</v>
      </c>
      <c r="P693" s="73">
        <v>523.53120000000001</v>
      </c>
      <c r="Q693" s="75">
        <v>8.9017751479289933E-2</v>
      </c>
      <c r="R693" s="73">
        <v>9</v>
      </c>
      <c r="S693" s="73">
        <v>2025</v>
      </c>
      <c r="T693" s="73">
        <v>8</v>
      </c>
      <c r="U693" s="73">
        <v>2025</v>
      </c>
      <c r="V693" s="74">
        <v>45944</v>
      </c>
      <c r="W693" s="73" t="s">
        <v>161</v>
      </c>
      <c r="X693" s="73">
        <v>2025</v>
      </c>
      <c r="Y693" t="str">
        <f t="shared" si="60"/>
        <v>México</v>
      </c>
      <c r="Z693" t="str">
        <f t="shared" si="61"/>
        <v>IC</v>
      </c>
      <c r="AA693" s="1">
        <f t="shared" si="62"/>
        <v>0.5</v>
      </c>
      <c r="AB693">
        <f t="shared" si="64"/>
        <v>225.66</v>
      </c>
      <c r="AC693">
        <f t="shared" si="65"/>
        <v>261.76560000000001</v>
      </c>
      <c r="AD693" s="18">
        <f t="shared" si="63"/>
        <v>45762</v>
      </c>
    </row>
    <row r="694" spans="1:30">
      <c r="A694" s="73" t="s">
        <v>176</v>
      </c>
      <c r="B694" s="73">
        <v>738</v>
      </c>
      <c r="C694" s="73">
        <v>1</v>
      </c>
      <c r="D694" s="74">
        <v>45927</v>
      </c>
      <c r="E694" s="74">
        <v>45848</v>
      </c>
      <c r="F694" s="74">
        <v>45857</v>
      </c>
      <c r="G694" s="73" t="s">
        <v>58</v>
      </c>
      <c r="H694" s="73">
        <v>39</v>
      </c>
      <c r="I694" s="73"/>
      <c r="J694" s="73">
        <v>2253.0500000000002</v>
      </c>
      <c r="K694" s="73" t="s">
        <v>151</v>
      </c>
      <c r="L694" s="73">
        <v>2253.0500000000002</v>
      </c>
      <c r="M694" s="73">
        <v>2613.538</v>
      </c>
      <c r="N694" s="73">
        <v>218.69</v>
      </c>
      <c r="O694" s="73">
        <v>218.69</v>
      </c>
      <c r="P694" s="73">
        <v>253.68039999999999</v>
      </c>
      <c r="Q694" s="75">
        <v>9.7063979938305844E-2</v>
      </c>
      <c r="R694" s="73">
        <v>9</v>
      </c>
      <c r="S694" s="73">
        <v>2025</v>
      </c>
      <c r="T694" s="73">
        <v>7</v>
      </c>
      <c r="U694" s="73">
        <v>2025</v>
      </c>
      <c r="V694" s="74">
        <v>45902</v>
      </c>
      <c r="W694" s="73" t="s">
        <v>153</v>
      </c>
      <c r="X694" s="73">
        <v>2025</v>
      </c>
      <c r="Y694" t="str">
        <f t="shared" si="60"/>
        <v>México</v>
      </c>
      <c r="Z694" t="str">
        <f t="shared" si="61"/>
        <v>IC</v>
      </c>
      <c r="AA694" s="1">
        <f t="shared" si="62"/>
        <v>0.5</v>
      </c>
      <c r="AB694">
        <f t="shared" si="64"/>
        <v>109.345</v>
      </c>
      <c r="AC694">
        <f t="shared" si="65"/>
        <v>126.8402</v>
      </c>
      <c r="AD694" s="18">
        <f t="shared" si="63"/>
        <v>45762</v>
      </c>
    </row>
    <row r="695" spans="1:30">
      <c r="A695" s="73" t="s">
        <v>176</v>
      </c>
      <c r="B695" s="73">
        <v>739</v>
      </c>
      <c r="C695" s="73">
        <v>0</v>
      </c>
      <c r="D695" s="74">
        <v>45929</v>
      </c>
      <c r="E695" s="74">
        <v>46030</v>
      </c>
      <c r="F695" s="74">
        <v>46040</v>
      </c>
      <c r="G695" s="73" t="s">
        <v>47</v>
      </c>
      <c r="H695" s="73">
        <v>40</v>
      </c>
      <c r="I695" s="73"/>
      <c r="J695" s="73">
        <v>9199.69</v>
      </c>
      <c r="K695" s="73" t="s">
        <v>151</v>
      </c>
      <c r="L695" s="73">
        <v>9199.69</v>
      </c>
      <c r="M695" s="73">
        <v>10671.6404</v>
      </c>
      <c r="N695" s="73">
        <v>621.16999999999996</v>
      </c>
      <c r="O695" s="73">
        <v>621.16999999999996</v>
      </c>
      <c r="P695" s="73">
        <v>720.55719999999985</v>
      </c>
      <c r="Q695" s="75">
        <v>6.7520753416691212E-2</v>
      </c>
      <c r="R695" s="73">
        <v>9</v>
      </c>
      <c r="S695" s="73">
        <v>2025</v>
      </c>
      <c r="T695" s="73">
        <v>1</v>
      </c>
      <c r="U695" s="73">
        <v>2026</v>
      </c>
      <c r="V695" s="74">
        <v>46085</v>
      </c>
      <c r="W695" s="73" t="s">
        <v>150</v>
      </c>
      <c r="X695" s="73">
        <v>2026</v>
      </c>
      <c r="Y695" t="str">
        <f t="shared" si="60"/>
        <v>México</v>
      </c>
      <c r="Z695" t="str">
        <f t="shared" si="61"/>
        <v>IC</v>
      </c>
      <c r="AA695" s="1">
        <f t="shared" si="62"/>
        <v>0.65</v>
      </c>
      <c r="AB695">
        <f t="shared" si="64"/>
        <v>217.40949999999998</v>
      </c>
      <c r="AC695">
        <f t="shared" si="65"/>
        <v>252.19501999999997</v>
      </c>
      <c r="AD695" s="18">
        <f t="shared" si="63"/>
        <v>45852</v>
      </c>
    </row>
    <row r="696" spans="1:30">
      <c r="A696" s="73" t="s">
        <v>176</v>
      </c>
      <c r="B696" s="73">
        <v>740</v>
      </c>
      <c r="C696" s="73">
        <v>1</v>
      </c>
      <c r="D696" s="74">
        <v>45929</v>
      </c>
      <c r="E696" s="74">
        <v>45846</v>
      </c>
      <c r="F696" s="74">
        <v>45869</v>
      </c>
      <c r="G696" s="73" t="s">
        <v>49</v>
      </c>
      <c r="H696" s="73">
        <v>40</v>
      </c>
      <c r="I696" s="73"/>
      <c r="J696" s="73">
        <v>20705.8</v>
      </c>
      <c r="K696" s="73" t="s">
        <v>131</v>
      </c>
      <c r="L696" s="73">
        <v>17806.987999999998</v>
      </c>
      <c r="M696" s="73">
        <v>20705.8</v>
      </c>
      <c r="N696" s="73">
        <v>2070.58</v>
      </c>
      <c r="O696" s="73">
        <v>1780.6987999999999</v>
      </c>
      <c r="P696" s="73">
        <v>2070.58</v>
      </c>
      <c r="Q696" s="75">
        <v>0.1</v>
      </c>
      <c r="R696" s="73">
        <v>9</v>
      </c>
      <c r="S696" s="73">
        <v>2025</v>
      </c>
      <c r="T696" s="73">
        <v>7</v>
      </c>
      <c r="U696" s="73">
        <v>2025</v>
      </c>
      <c r="V696" s="74">
        <v>45914</v>
      </c>
      <c r="W696" s="73" t="s">
        <v>153</v>
      </c>
      <c r="X696" s="73">
        <v>2025</v>
      </c>
      <c r="Y696" t="str">
        <f t="shared" si="60"/>
        <v>México</v>
      </c>
      <c r="Z696" t="str">
        <f t="shared" si="61"/>
        <v>Retail</v>
      </c>
      <c r="AA696" s="1">
        <f t="shared" si="62"/>
        <v>0</v>
      </c>
      <c r="AB696">
        <f t="shared" si="64"/>
        <v>1780.6987999999999</v>
      </c>
      <c r="AC696">
        <f t="shared" si="65"/>
        <v>2065.610608</v>
      </c>
      <c r="AD696" s="18">
        <f t="shared" si="63"/>
        <v>45552</v>
      </c>
    </row>
    <row r="697" spans="1:30">
      <c r="A697" s="73" t="s">
        <v>176</v>
      </c>
      <c r="B697" s="73">
        <v>741</v>
      </c>
      <c r="C697" s="73">
        <v>0</v>
      </c>
      <c r="D697" s="74">
        <v>45929</v>
      </c>
      <c r="E697" s="74">
        <v>46063</v>
      </c>
      <c r="F697" s="74">
        <v>46070</v>
      </c>
      <c r="G697" s="73" t="s">
        <v>52</v>
      </c>
      <c r="H697" s="73">
        <v>40</v>
      </c>
      <c r="I697" s="73" t="s">
        <v>177</v>
      </c>
      <c r="J697" s="73">
        <v>24500</v>
      </c>
      <c r="K697" s="73" t="s">
        <v>187</v>
      </c>
      <c r="L697" s="73">
        <v>26215</v>
      </c>
      <c r="M697" s="73">
        <v>30625</v>
      </c>
      <c r="N697" s="73">
        <v>2440.7600000000002</v>
      </c>
      <c r="O697" s="73">
        <v>2611.6132000000002</v>
      </c>
      <c r="P697" s="73">
        <v>3050.9500000000003</v>
      </c>
      <c r="Q697" s="75">
        <v>9.9622857142857152E-2</v>
      </c>
      <c r="R697" s="73">
        <v>9</v>
      </c>
      <c r="S697" s="73">
        <v>2025</v>
      </c>
      <c r="T697" s="73">
        <v>2</v>
      </c>
      <c r="U697" s="73">
        <v>2026</v>
      </c>
      <c r="V697" s="74">
        <v>46115</v>
      </c>
      <c r="W697" s="73" t="s">
        <v>173</v>
      </c>
      <c r="X697" s="73">
        <v>2026</v>
      </c>
      <c r="Y697" t="str">
        <f t="shared" si="60"/>
        <v>México</v>
      </c>
      <c r="Z697" t="str">
        <f t="shared" si="61"/>
        <v>Retail</v>
      </c>
      <c r="AA697" s="1">
        <f t="shared" si="62"/>
        <v>0</v>
      </c>
      <c r="AB697">
        <f t="shared" si="64"/>
        <v>2611.6132000000002</v>
      </c>
      <c r="AC697">
        <f t="shared" si="65"/>
        <v>3029.4713120000001</v>
      </c>
      <c r="AD697" s="18">
        <f t="shared" si="63"/>
        <v>45845</v>
      </c>
    </row>
    <row r="698" spans="1:30">
      <c r="A698" s="73" t="s">
        <v>176</v>
      </c>
      <c r="B698" s="73">
        <v>742</v>
      </c>
      <c r="C698" s="73">
        <v>0</v>
      </c>
      <c r="D698" s="74">
        <v>45930</v>
      </c>
      <c r="E698" s="74">
        <v>45933</v>
      </c>
      <c r="F698" s="74">
        <v>45935</v>
      </c>
      <c r="G698" s="73" t="s">
        <v>27</v>
      </c>
      <c r="H698" s="73">
        <v>40</v>
      </c>
      <c r="I698" s="73" t="s">
        <v>166</v>
      </c>
      <c r="J698" s="73">
        <v>15206.6</v>
      </c>
      <c r="K698" s="73" t="s">
        <v>151</v>
      </c>
      <c r="L698" s="73">
        <v>15206.6</v>
      </c>
      <c r="M698" s="73">
        <v>17639.655999999999</v>
      </c>
      <c r="N698" s="73">
        <v>1273.3399999999999</v>
      </c>
      <c r="O698" s="73">
        <v>1273.3399999999999</v>
      </c>
      <c r="P698" s="73">
        <v>1477.0743999999997</v>
      </c>
      <c r="Q698" s="75">
        <v>8.3736009364354949E-2</v>
      </c>
      <c r="R698" s="73">
        <v>9</v>
      </c>
      <c r="S698" s="73">
        <v>2025</v>
      </c>
      <c r="T698" s="73">
        <v>10</v>
      </c>
      <c r="U698" s="73">
        <v>2025</v>
      </c>
      <c r="V698" s="74">
        <v>45980</v>
      </c>
      <c r="W698" s="73" t="s">
        <v>159</v>
      </c>
      <c r="X698" s="73">
        <v>2025</v>
      </c>
      <c r="Y698" t="str">
        <f t="shared" si="60"/>
        <v>Madrid</v>
      </c>
      <c r="Z698" t="str">
        <f t="shared" si="61"/>
        <v>Retail</v>
      </c>
      <c r="AA698" s="1">
        <f t="shared" si="62"/>
        <v>7.0000000000000007E-2</v>
      </c>
      <c r="AB698">
        <f t="shared" si="64"/>
        <v>1184.2061999999999</v>
      </c>
      <c r="AC698">
        <f t="shared" si="65"/>
        <v>1373.6791919999998</v>
      </c>
      <c r="AD698" s="18">
        <f t="shared" si="63"/>
        <v>45810</v>
      </c>
    </row>
    <row r="699" spans="1:30">
      <c r="A699" s="73" t="s">
        <v>176</v>
      </c>
      <c r="B699" s="73">
        <v>743</v>
      </c>
      <c r="C699" s="73">
        <v>0</v>
      </c>
      <c r="D699" s="74">
        <v>45930</v>
      </c>
      <c r="E699" s="74">
        <v>45972</v>
      </c>
      <c r="F699" s="74">
        <v>45990</v>
      </c>
      <c r="G699" s="73" t="s">
        <v>35</v>
      </c>
      <c r="H699" s="73">
        <v>40</v>
      </c>
      <c r="I699" s="73"/>
      <c r="J699" s="73">
        <v>47401.39</v>
      </c>
      <c r="K699" s="73" t="s">
        <v>131</v>
      </c>
      <c r="L699" s="73">
        <v>40765.195399999997</v>
      </c>
      <c r="M699" s="73">
        <v>47401.39</v>
      </c>
      <c r="N699" s="73">
        <v>4243.67</v>
      </c>
      <c r="O699" s="73">
        <v>3649.5562</v>
      </c>
      <c r="P699" s="73">
        <v>4243.67</v>
      </c>
      <c r="Q699" s="75">
        <v>8.9526277604939433E-2</v>
      </c>
      <c r="R699" s="73">
        <v>9</v>
      </c>
      <c r="S699" s="73">
        <v>2025</v>
      </c>
      <c r="T699" s="73">
        <v>11</v>
      </c>
      <c r="U699" s="73">
        <v>2025</v>
      </c>
      <c r="V699" s="74">
        <v>46035</v>
      </c>
      <c r="W699" s="73" t="s">
        <v>157</v>
      </c>
      <c r="X699" s="73">
        <v>2026</v>
      </c>
      <c r="Y699" t="str">
        <f t="shared" si="60"/>
        <v>México</v>
      </c>
      <c r="Z699" t="str">
        <f t="shared" si="61"/>
        <v>IC</v>
      </c>
      <c r="AA699" s="1">
        <f t="shared" si="62"/>
        <v>0.5</v>
      </c>
      <c r="AB699">
        <f t="shared" si="64"/>
        <v>1824.7781</v>
      </c>
      <c r="AC699">
        <f t="shared" si="65"/>
        <v>2116.742596</v>
      </c>
      <c r="AD699" s="18">
        <f t="shared" si="63"/>
        <v>45665</v>
      </c>
    </row>
    <row r="700" spans="1:30">
      <c r="A700" s="73" t="s">
        <v>176</v>
      </c>
      <c r="B700" s="73">
        <v>744</v>
      </c>
      <c r="C700" s="73">
        <v>0</v>
      </c>
      <c r="D700" s="74">
        <v>45930</v>
      </c>
      <c r="E700" s="74">
        <v>45966</v>
      </c>
      <c r="F700" s="74">
        <v>46021</v>
      </c>
      <c r="G700" s="73" t="s">
        <v>45</v>
      </c>
      <c r="H700" s="73">
        <v>40</v>
      </c>
      <c r="I700" s="73"/>
      <c r="J700" s="73">
        <v>22168.98</v>
      </c>
      <c r="K700" s="73" t="s">
        <v>131</v>
      </c>
      <c r="L700" s="73">
        <v>19065.322799999998</v>
      </c>
      <c r="M700" s="73">
        <v>22168.98</v>
      </c>
      <c r="N700" s="73">
        <v>351.33</v>
      </c>
      <c r="O700" s="73">
        <v>302.1438</v>
      </c>
      <c r="P700" s="73">
        <v>351.33</v>
      </c>
      <c r="Q700" s="75">
        <v>1.584781979143831E-2</v>
      </c>
      <c r="R700" s="73">
        <v>9</v>
      </c>
      <c r="S700" s="73">
        <v>2025</v>
      </c>
      <c r="T700" s="73">
        <v>11</v>
      </c>
      <c r="U700" s="73">
        <v>2025</v>
      </c>
      <c r="V700" s="74">
        <v>46066</v>
      </c>
      <c r="W700" s="73" t="s">
        <v>164</v>
      </c>
      <c r="X700" s="73">
        <v>2026</v>
      </c>
      <c r="Y700" t="str">
        <f t="shared" si="60"/>
        <v>México</v>
      </c>
      <c r="Z700" t="str">
        <f t="shared" si="61"/>
        <v>IC</v>
      </c>
      <c r="AA700" s="1">
        <f t="shared" si="62"/>
        <v>0.75</v>
      </c>
      <c r="AB700">
        <f t="shared" si="64"/>
        <v>75.535950000000014</v>
      </c>
      <c r="AC700">
        <f t="shared" si="65"/>
        <v>87.621702000000013</v>
      </c>
      <c r="AD700" s="18">
        <f t="shared" si="63"/>
        <v>45536</v>
      </c>
    </row>
    <row r="701" spans="1:30">
      <c r="A701" s="73" t="s">
        <v>176</v>
      </c>
      <c r="B701" s="73">
        <v>745</v>
      </c>
      <c r="C701" s="73">
        <v>1</v>
      </c>
      <c r="D701" s="74">
        <v>45930</v>
      </c>
      <c r="E701" s="74">
        <v>45967</v>
      </c>
      <c r="F701" s="74">
        <v>45970</v>
      </c>
      <c r="G701" s="73" t="s">
        <v>53</v>
      </c>
      <c r="H701" s="73">
        <v>40</v>
      </c>
      <c r="I701" s="73" t="s">
        <v>149</v>
      </c>
      <c r="J701" s="73">
        <v>11714.05</v>
      </c>
      <c r="K701" s="73" t="s">
        <v>131</v>
      </c>
      <c r="L701" s="73">
        <v>10074.082999999999</v>
      </c>
      <c r="M701" s="73">
        <v>11714.05</v>
      </c>
      <c r="N701" s="73">
        <v>958.24</v>
      </c>
      <c r="O701" s="73">
        <v>824.08640000000003</v>
      </c>
      <c r="P701" s="73">
        <v>958.24</v>
      </c>
      <c r="Q701" s="75">
        <v>8.1802621638118342E-2</v>
      </c>
      <c r="R701" s="73">
        <v>9</v>
      </c>
      <c r="S701" s="73">
        <v>2025</v>
      </c>
      <c r="T701" s="73">
        <v>11</v>
      </c>
      <c r="U701" s="73">
        <v>2025</v>
      </c>
      <c r="V701" s="74">
        <v>46015</v>
      </c>
      <c r="W701" s="73" t="s">
        <v>132</v>
      </c>
      <c r="X701" s="73">
        <v>2025</v>
      </c>
      <c r="Y701" t="str">
        <f t="shared" si="60"/>
        <v>México</v>
      </c>
      <c r="Z701" t="str">
        <f t="shared" si="61"/>
        <v>Retail</v>
      </c>
      <c r="AA701" s="1">
        <f t="shared" si="62"/>
        <v>0.05</v>
      </c>
      <c r="AB701">
        <f t="shared" si="64"/>
        <v>782.88207999999997</v>
      </c>
      <c r="AC701">
        <f t="shared" si="65"/>
        <v>908.1432127999999</v>
      </c>
      <c r="AD701" s="18">
        <f t="shared" si="63"/>
        <v>45719</v>
      </c>
    </row>
    <row r="702" spans="1:30">
      <c r="A702" s="73" t="s">
        <v>176</v>
      </c>
      <c r="B702" s="73">
        <v>746</v>
      </c>
      <c r="C702" s="73">
        <v>0</v>
      </c>
      <c r="D702" s="74">
        <v>45930</v>
      </c>
      <c r="E702" s="74">
        <v>46106</v>
      </c>
      <c r="F702" s="74">
        <v>46130</v>
      </c>
      <c r="G702" s="73" t="s">
        <v>21</v>
      </c>
      <c r="H702" s="73">
        <v>40</v>
      </c>
      <c r="I702" s="73"/>
      <c r="J702" s="73">
        <v>14720.13</v>
      </c>
      <c r="K702" s="73" t="s">
        <v>131</v>
      </c>
      <c r="L702" s="73">
        <v>12659.311799999999</v>
      </c>
      <c r="M702" s="73">
        <v>14720.13</v>
      </c>
      <c r="N702" s="73">
        <v>1377.61</v>
      </c>
      <c r="O702" s="73">
        <v>1184.7446</v>
      </c>
      <c r="P702" s="73">
        <v>1377.61</v>
      </c>
      <c r="Q702" s="75">
        <v>9.3586809355623898E-2</v>
      </c>
      <c r="R702" s="73">
        <v>9</v>
      </c>
      <c r="S702" s="73">
        <v>2025</v>
      </c>
      <c r="T702" s="73">
        <v>3</v>
      </c>
      <c r="U702" s="73">
        <v>2026</v>
      </c>
      <c r="V702" s="74">
        <v>46175</v>
      </c>
      <c r="W702" s="73" t="s">
        <v>152</v>
      </c>
      <c r="X702" s="73">
        <v>2026</v>
      </c>
      <c r="Y702" t="str">
        <f t="shared" si="60"/>
        <v>Madrid</v>
      </c>
      <c r="Z702" t="str">
        <f t="shared" si="61"/>
        <v>IC</v>
      </c>
      <c r="AA702" s="1">
        <f t="shared" si="62"/>
        <v>0.4</v>
      </c>
      <c r="AB702">
        <f t="shared" si="64"/>
        <v>710.8467599999999</v>
      </c>
      <c r="AC702">
        <f t="shared" si="65"/>
        <v>824.58224159999986</v>
      </c>
      <c r="AD702" s="18">
        <f t="shared" si="63"/>
        <v>45861</v>
      </c>
    </row>
    <row r="703" spans="1:30">
      <c r="A703" s="73" t="s">
        <v>176</v>
      </c>
      <c r="B703" s="73">
        <v>747</v>
      </c>
      <c r="C703" s="73">
        <v>0</v>
      </c>
      <c r="D703" s="74">
        <v>45931</v>
      </c>
      <c r="E703" s="74">
        <v>46074</v>
      </c>
      <c r="F703" s="74">
        <v>46081</v>
      </c>
      <c r="G703" s="73" t="s">
        <v>27</v>
      </c>
      <c r="H703" s="73">
        <v>40</v>
      </c>
      <c r="I703" s="73" t="s">
        <v>149</v>
      </c>
      <c r="J703" s="73">
        <v>10745</v>
      </c>
      <c r="K703" s="73" t="s">
        <v>151</v>
      </c>
      <c r="L703" s="73">
        <v>10745</v>
      </c>
      <c r="M703" s="73">
        <v>12464.199999999999</v>
      </c>
      <c r="N703" s="73">
        <v>1446.2</v>
      </c>
      <c r="O703" s="73">
        <v>1446.2</v>
      </c>
      <c r="P703" s="73">
        <v>1677.5919999999999</v>
      </c>
      <c r="Q703" s="75">
        <v>0.13459283387622151</v>
      </c>
      <c r="R703" s="73">
        <v>10</v>
      </c>
      <c r="S703" s="73">
        <v>2025</v>
      </c>
      <c r="T703" s="73">
        <v>2</v>
      </c>
      <c r="U703" s="73">
        <v>2026</v>
      </c>
      <c r="V703" s="74">
        <v>46126</v>
      </c>
      <c r="W703" s="73" t="s">
        <v>173</v>
      </c>
      <c r="X703" s="73">
        <v>2026</v>
      </c>
      <c r="Y703" t="str">
        <f t="shared" si="60"/>
        <v>Madrid</v>
      </c>
      <c r="Z703" t="str">
        <f t="shared" si="61"/>
        <v>Retail</v>
      </c>
      <c r="AA703" s="1">
        <f t="shared" si="62"/>
        <v>7.0000000000000007E-2</v>
      </c>
      <c r="AB703">
        <f t="shared" si="64"/>
        <v>1344.9660000000001</v>
      </c>
      <c r="AC703">
        <f t="shared" si="65"/>
        <v>1560.16056</v>
      </c>
      <c r="AD703" s="18">
        <f t="shared" si="63"/>
        <v>45810</v>
      </c>
    </row>
    <row r="704" spans="1:30">
      <c r="A704" s="73" t="s">
        <v>176</v>
      </c>
      <c r="B704" s="73">
        <v>748</v>
      </c>
      <c r="C704" s="73">
        <v>1</v>
      </c>
      <c r="D704" s="74">
        <v>45931</v>
      </c>
      <c r="E704" s="74">
        <v>45958</v>
      </c>
      <c r="F704" s="74">
        <v>45963</v>
      </c>
      <c r="G704" s="73" t="s">
        <v>24</v>
      </c>
      <c r="H704" s="73">
        <v>40</v>
      </c>
      <c r="I704" s="73" t="s">
        <v>149</v>
      </c>
      <c r="J704" s="73">
        <v>63360</v>
      </c>
      <c r="K704" s="73" t="s">
        <v>131</v>
      </c>
      <c r="L704" s="73">
        <v>54489.599999999999</v>
      </c>
      <c r="M704" s="73">
        <v>63360</v>
      </c>
      <c r="N704" s="73">
        <v>9125.2000000000007</v>
      </c>
      <c r="O704" s="73">
        <v>7847.6720000000005</v>
      </c>
      <c r="P704" s="73">
        <v>9125.2000000000007</v>
      </c>
      <c r="Q704" s="75">
        <v>0.14402146464646465</v>
      </c>
      <c r="R704" s="73">
        <v>10</v>
      </c>
      <c r="S704" s="73">
        <v>2025</v>
      </c>
      <c r="T704" s="73">
        <v>10</v>
      </c>
      <c r="U704" s="73">
        <v>2025</v>
      </c>
      <c r="V704" s="74">
        <v>46008</v>
      </c>
      <c r="W704" s="73" t="s">
        <v>132</v>
      </c>
      <c r="X704" s="73">
        <v>2025</v>
      </c>
      <c r="Y704" t="str">
        <f t="shared" si="60"/>
        <v>Madrid</v>
      </c>
      <c r="Z704" t="str">
        <f t="shared" si="61"/>
        <v>Retail</v>
      </c>
      <c r="AA704" s="1">
        <f t="shared" si="62"/>
        <v>7.0000000000000007E-2</v>
      </c>
      <c r="AB704">
        <f t="shared" si="64"/>
        <v>7298.3349600000001</v>
      </c>
      <c r="AC704">
        <f t="shared" si="65"/>
        <v>8466.0685536000001</v>
      </c>
      <c r="AD704" s="18">
        <f t="shared" si="63"/>
        <v>45733</v>
      </c>
    </row>
    <row r="705" spans="1:30">
      <c r="A705" s="73" t="s">
        <v>176</v>
      </c>
      <c r="B705" s="73">
        <v>749</v>
      </c>
      <c r="C705" s="73">
        <v>1</v>
      </c>
      <c r="D705" s="74">
        <v>45931</v>
      </c>
      <c r="E705" s="74">
        <v>45934</v>
      </c>
      <c r="F705" s="74">
        <v>45940</v>
      </c>
      <c r="G705" s="73" t="s">
        <v>53</v>
      </c>
      <c r="H705" s="73">
        <v>40</v>
      </c>
      <c r="I705" s="73" t="s">
        <v>177</v>
      </c>
      <c r="J705" s="73">
        <v>13873.49</v>
      </c>
      <c r="K705" s="73" t="s">
        <v>131</v>
      </c>
      <c r="L705" s="73">
        <v>11931.2014</v>
      </c>
      <c r="M705" s="73">
        <v>13873.49</v>
      </c>
      <c r="N705" s="73">
        <v>1105.1600000000001</v>
      </c>
      <c r="O705" s="73">
        <v>950.43760000000009</v>
      </c>
      <c r="P705" s="73">
        <v>1105.1600000000001</v>
      </c>
      <c r="Q705" s="75">
        <v>7.9659840458312953E-2</v>
      </c>
      <c r="R705" s="73">
        <v>10</v>
      </c>
      <c r="S705" s="73">
        <v>2025</v>
      </c>
      <c r="T705" s="73">
        <v>10</v>
      </c>
      <c r="U705" s="73">
        <v>2025</v>
      </c>
      <c r="V705" s="74">
        <v>45985</v>
      </c>
      <c r="W705" s="73" t="s">
        <v>159</v>
      </c>
      <c r="X705" s="73">
        <v>2025</v>
      </c>
      <c r="Y705" t="str">
        <f t="shared" si="60"/>
        <v>México</v>
      </c>
      <c r="Z705" t="str">
        <f t="shared" si="61"/>
        <v>Retail</v>
      </c>
      <c r="AA705" s="1">
        <f t="shared" si="62"/>
        <v>0.05</v>
      </c>
      <c r="AB705">
        <f t="shared" si="64"/>
        <v>902.91572000000008</v>
      </c>
      <c r="AC705">
        <f t="shared" si="65"/>
        <v>1047.3822352</v>
      </c>
      <c r="AD705" s="18">
        <f t="shared" si="63"/>
        <v>45719</v>
      </c>
    </row>
    <row r="706" spans="1:30">
      <c r="A706" s="73" t="s">
        <v>176</v>
      </c>
      <c r="B706" s="73">
        <v>750</v>
      </c>
      <c r="C706" s="73">
        <v>0</v>
      </c>
      <c r="D706" s="74">
        <v>45936</v>
      </c>
      <c r="E706" s="74">
        <v>45960</v>
      </c>
      <c r="F706" s="74">
        <v>45973</v>
      </c>
      <c r="G706" s="73" t="s">
        <v>44</v>
      </c>
      <c r="H706" s="73">
        <v>41</v>
      </c>
      <c r="I706" s="73" t="s">
        <v>188</v>
      </c>
      <c r="J706" s="73">
        <v>59139</v>
      </c>
      <c r="K706" s="73" t="s">
        <v>131</v>
      </c>
      <c r="L706" s="73">
        <v>50859.54</v>
      </c>
      <c r="M706" s="73">
        <v>59139</v>
      </c>
      <c r="N706" s="73">
        <v>5977</v>
      </c>
      <c r="O706" s="73">
        <v>5140.22</v>
      </c>
      <c r="P706" s="73">
        <v>5977</v>
      </c>
      <c r="Q706" s="75">
        <v>0.10106697779806896</v>
      </c>
      <c r="R706" s="73">
        <v>10</v>
      </c>
      <c r="S706" s="73">
        <v>2025</v>
      </c>
      <c r="T706" s="73">
        <v>10</v>
      </c>
      <c r="U706" s="73">
        <v>2025</v>
      </c>
      <c r="V706" s="74">
        <v>46018</v>
      </c>
      <c r="W706" s="73" t="s">
        <v>132</v>
      </c>
      <c r="X706" s="73">
        <v>2025</v>
      </c>
      <c r="Y706" t="str">
        <f t="shared" ref="Y706:Y769" si="66">_xlfn.XLOOKUP(G706,AI:AI,AL:AL,"0")</f>
        <v>México</v>
      </c>
      <c r="Z706" t="str">
        <f t="shared" ref="Z706:Z769" si="67">_xlfn.XLOOKUP(G706,AI:AI,AJ:AJ,"0")</f>
        <v>IC</v>
      </c>
      <c r="AA706" s="1">
        <f t="shared" ref="AA706:AA769" si="68">_xlfn.XLOOKUP(G706,AI:AI,AK:AK,"0")</f>
        <v>0.5</v>
      </c>
      <c r="AB706">
        <f t="shared" si="64"/>
        <v>2570.11</v>
      </c>
      <c r="AC706">
        <f t="shared" si="65"/>
        <v>2981.3276000000001</v>
      </c>
      <c r="AD706" s="18">
        <f t="shared" ref="AD706:AD769" si="69">_xlfn.XLOOKUP(G706,AI:AI,AM:AM,"0")</f>
        <v>45677</v>
      </c>
    </row>
    <row r="707" spans="1:30">
      <c r="A707" s="73" t="s">
        <v>176</v>
      </c>
      <c r="B707" s="73">
        <v>751</v>
      </c>
      <c r="C707" s="73">
        <v>1</v>
      </c>
      <c r="D707" s="74">
        <v>45936</v>
      </c>
      <c r="E707" s="74">
        <v>45980</v>
      </c>
      <c r="F707" s="74">
        <v>45985</v>
      </c>
      <c r="G707" s="73" t="s">
        <v>24</v>
      </c>
      <c r="H707" s="73">
        <v>41</v>
      </c>
      <c r="I707" s="73" t="s">
        <v>149</v>
      </c>
      <c r="J707" s="73">
        <v>27327</v>
      </c>
      <c r="K707" s="73" t="s">
        <v>151</v>
      </c>
      <c r="L707" s="73">
        <v>27327</v>
      </c>
      <c r="M707" s="73">
        <v>31699.319999999996</v>
      </c>
      <c r="N707" s="73">
        <v>2504.46</v>
      </c>
      <c r="O707" s="73">
        <v>2504.46</v>
      </c>
      <c r="P707" s="73">
        <v>2905.1735999999996</v>
      </c>
      <c r="Q707" s="75">
        <v>9.164782083653529E-2</v>
      </c>
      <c r="R707" s="73">
        <v>10</v>
      </c>
      <c r="S707" s="73">
        <v>2025</v>
      </c>
      <c r="T707" s="73">
        <v>11</v>
      </c>
      <c r="U707" s="73">
        <v>2025</v>
      </c>
      <c r="V707" s="74">
        <v>46030</v>
      </c>
      <c r="W707" s="73" t="s">
        <v>157</v>
      </c>
      <c r="X707" s="73">
        <v>2026</v>
      </c>
      <c r="Y707" t="str">
        <f t="shared" si="66"/>
        <v>Madrid</v>
      </c>
      <c r="Z707" t="str">
        <f t="shared" si="67"/>
        <v>Retail</v>
      </c>
      <c r="AA707" s="1">
        <f t="shared" si="68"/>
        <v>7.0000000000000007E-2</v>
      </c>
      <c r="AB707">
        <f t="shared" ref="AB707:AB770" si="70">O707-O707*AA707</f>
        <v>2329.1478000000002</v>
      </c>
      <c r="AC707">
        <f t="shared" ref="AC707:AC770" si="71">AB707*1.16</f>
        <v>2701.8114479999999</v>
      </c>
      <c r="AD707" s="18">
        <f t="shared" si="69"/>
        <v>45733</v>
      </c>
    </row>
    <row r="708" spans="1:30">
      <c r="A708" s="73" t="s">
        <v>176</v>
      </c>
      <c r="B708" s="73">
        <v>752</v>
      </c>
      <c r="C708" s="73">
        <v>1</v>
      </c>
      <c r="D708" s="74">
        <v>45936</v>
      </c>
      <c r="E708" s="74">
        <v>45952</v>
      </c>
      <c r="F708" s="74">
        <v>45973</v>
      </c>
      <c r="G708" s="73" t="s">
        <v>54</v>
      </c>
      <c r="H708" s="73">
        <v>41</v>
      </c>
      <c r="I708" s="73"/>
      <c r="J708" s="73">
        <v>60434.3</v>
      </c>
      <c r="K708" s="73" t="s">
        <v>178</v>
      </c>
      <c r="L708" s="73">
        <v>2900.8464000000004</v>
      </c>
      <c r="M708" s="73">
        <v>3384.3208000000004</v>
      </c>
      <c r="N708" s="73">
        <v>8966.7800000000007</v>
      </c>
      <c r="O708" s="73">
        <v>430.40544000000006</v>
      </c>
      <c r="P708" s="73">
        <v>502.13968000000006</v>
      </c>
      <c r="Q708" s="75">
        <v>0.14837236470017853</v>
      </c>
      <c r="R708" s="73">
        <v>10</v>
      </c>
      <c r="S708" s="73">
        <v>2025</v>
      </c>
      <c r="T708" s="73">
        <v>10</v>
      </c>
      <c r="U708" s="73">
        <v>2025</v>
      </c>
      <c r="V708" s="74">
        <v>46018</v>
      </c>
      <c r="W708" s="73" t="s">
        <v>132</v>
      </c>
      <c r="X708" s="73">
        <v>2025</v>
      </c>
      <c r="Y708" t="str">
        <f t="shared" si="66"/>
        <v>México</v>
      </c>
      <c r="Z708" t="str">
        <f t="shared" si="67"/>
        <v>Retail</v>
      </c>
      <c r="AA708" s="1">
        <f t="shared" si="68"/>
        <v>0.05</v>
      </c>
      <c r="AB708">
        <f t="shared" si="70"/>
        <v>408.88516800000002</v>
      </c>
      <c r="AC708">
        <f t="shared" si="71"/>
        <v>474.30679487999998</v>
      </c>
      <c r="AD708" s="18">
        <f t="shared" si="69"/>
        <v>45595</v>
      </c>
    </row>
    <row r="709" spans="1:30">
      <c r="A709" s="73" t="s">
        <v>176</v>
      </c>
      <c r="B709" s="73">
        <v>753</v>
      </c>
      <c r="C709" s="73">
        <v>1</v>
      </c>
      <c r="D709" s="74">
        <v>45937</v>
      </c>
      <c r="E709" s="74">
        <v>45956</v>
      </c>
      <c r="F709" s="74">
        <v>45960</v>
      </c>
      <c r="G709" s="73" t="s">
        <v>49</v>
      </c>
      <c r="H709" s="73">
        <v>41</v>
      </c>
      <c r="I709" s="73"/>
      <c r="J709" s="73">
        <v>9702.5400000000009</v>
      </c>
      <c r="K709" s="73" t="s">
        <v>131</v>
      </c>
      <c r="L709" s="73">
        <v>8344.1844000000001</v>
      </c>
      <c r="M709" s="73">
        <v>9702.5400000000009</v>
      </c>
      <c r="N709" s="73">
        <v>858.29</v>
      </c>
      <c r="O709" s="73">
        <v>738.12939999999992</v>
      </c>
      <c r="P709" s="73">
        <v>858.29</v>
      </c>
      <c r="Q709" s="75">
        <v>8.846034131268718E-2</v>
      </c>
      <c r="R709" s="73">
        <v>10</v>
      </c>
      <c r="S709" s="73">
        <v>2025</v>
      </c>
      <c r="T709" s="73">
        <v>10</v>
      </c>
      <c r="U709" s="73">
        <v>2025</v>
      </c>
      <c r="V709" s="74">
        <v>46005</v>
      </c>
      <c r="W709" s="73" t="s">
        <v>132</v>
      </c>
      <c r="X709" s="73">
        <v>2025</v>
      </c>
      <c r="Y709" t="str">
        <f t="shared" si="66"/>
        <v>México</v>
      </c>
      <c r="Z709" t="str">
        <f t="shared" si="67"/>
        <v>Retail</v>
      </c>
      <c r="AA709" s="1">
        <f t="shared" si="68"/>
        <v>0</v>
      </c>
      <c r="AB709">
        <f t="shared" si="70"/>
        <v>738.12939999999992</v>
      </c>
      <c r="AC709">
        <f t="shared" si="71"/>
        <v>856.23010399999987</v>
      </c>
      <c r="AD709" s="18">
        <f t="shared" si="69"/>
        <v>45552</v>
      </c>
    </row>
    <row r="710" spans="1:30">
      <c r="A710" s="73" t="s">
        <v>176</v>
      </c>
      <c r="B710" s="73">
        <v>754</v>
      </c>
      <c r="C710" s="73">
        <v>1</v>
      </c>
      <c r="D710" s="74">
        <v>45937</v>
      </c>
      <c r="E710" s="74">
        <v>46005</v>
      </c>
      <c r="F710" s="74">
        <v>46025</v>
      </c>
      <c r="G710" s="73" t="s">
        <v>45</v>
      </c>
      <c r="H710" s="73">
        <v>41</v>
      </c>
      <c r="I710" s="73"/>
      <c r="J710" s="73">
        <v>78626</v>
      </c>
      <c r="K710" s="73" t="s">
        <v>131</v>
      </c>
      <c r="L710" s="73">
        <v>67618.36</v>
      </c>
      <c r="M710" s="73">
        <v>78626</v>
      </c>
      <c r="N710" s="73">
        <v>3783.16</v>
      </c>
      <c r="O710" s="73">
        <v>3253.5175999999997</v>
      </c>
      <c r="P710" s="73">
        <v>3783.16</v>
      </c>
      <c r="Q710" s="75">
        <v>4.8115890417927909E-2</v>
      </c>
      <c r="R710" s="73">
        <v>10</v>
      </c>
      <c r="S710" s="73">
        <v>2025</v>
      </c>
      <c r="T710" s="73">
        <v>12</v>
      </c>
      <c r="U710" s="73">
        <v>2025</v>
      </c>
      <c r="V710" s="74">
        <v>46070</v>
      </c>
      <c r="W710" s="73" t="s">
        <v>164</v>
      </c>
      <c r="X710" s="73">
        <v>2026</v>
      </c>
      <c r="Y710" t="str">
        <f t="shared" si="66"/>
        <v>México</v>
      </c>
      <c r="Z710" t="str">
        <f t="shared" si="67"/>
        <v>IC</v>
      </c>
      <c r="AA710" s="1">
        <f t="shared" si="68"/>
        <v>0.75</v>
      </c>
      <c r="AB710">
        <f t="shared" si="70"/>
        <v>813.37939999999981</v>
      </c>
      <c r="AC710">
        <f t="shared" si="71"/>
        <v>943.52010399999972</v>
      </c>
      <c r="AD710" s="18">
        <f t="shared" si="69"/>
        <v>45536</v>
      </c>
    </row>
    <row r="711" spans="1:30">
      <c r="A711" s="73" t="s">
        <v>176</v>
      </c>
      <c r="B711" s="73">
        <v>755</v>
      </c>
      <c r="C711" s="73">
        <v>1</v>
      </c>
      <c r="D711" s="74">
        <v>45937</v>
      </c>
      <c r="E711" s="74">
        <v>45968</v>
      </c>
      <c r="F711" s="74">
        <v>45991</v>
      </c>
      <c r="G711" s="73" t="s">
        <v>45</v>
      </c>
      <c r="H711" s="73">
        <v>41</v>
      </c>
      <c r="I711" s="73"/>
      <c r="J711" s="73">
        <v>31647.17</v>
      </c>
      <c r="K711" s="73" t="s">
        <v>131</v>
      </c>
      <c r="L711" s="73">
        <v>27216.566199999997</v>
      </c>
      <c r="M711" s="73">
        <v>31647.17</v>
      </c>
      <c r="N711" s="73">
        <v>5208.53</v>
      </c>
      <c r="O711" s="73">
        <v>4479.3357999999998</v>
      </c>
      <c r="P711" s="73">
        <v>5208.53</v>
      </c>
      <c r="Q711" s="75">
        <v>0.16458122479829951</v>
      </c>
      <c r="R711" s="73">
        <v>10</v>
      </c>
      <c r="S711" s="73">
        <v>2025</v>
      </c>
      <c r="T711" s="73">
        <v>11</v>
      </c>
      <c r="U711" s="73">
        <v>2025</v>
      </c>
      <c r="V711" s="74">
        <v>46036</v>
      </c>
      <c r="W711" s="73" t="s">
        <v>157</v>
      </c>
      <c r="X711" s="73">
        <v>2026</v>
      </c>
      <c r="Y711" t="str">
        <f t="shared" si="66"/>
        <v>México</v>
      </c>
      <c r="Z711" t="str">
        <f t="shared" si="67"/>
        <v>IC</v>
      </c>
      <c r="AA711" s="1">
        <f t="shared" si="68"/>
        <v>0.75</v>
      </c>
      <c r="AB711">
        <f t="shared" si="70"/>
        <v>1119.8339500000002</v>
      </c>
      <c r="AC711">
        <f t="shared" si="71"/>
        <v>1299.0073820000002</v>
      </c>
      <c r="AD711" s="18">
        <f t="shared" si="69"/>
        <v>45536</v>
      </c>
    </row>
    <row r="712" spans="1:30">
      <c r="A712" s="73" t="s">
        <v>176</v>
      </c>
      <c r="B712" s="73">
        <v>756</v>
      </c>
      <c r="C712" s="73">
        <v>1</v>
      </c>
      <c r="D712" s="74">
        <v>45938</v>
      </c>
      <c r="E712" s="74">
        <v>45947</v>
      </c>
      <c r="F712" s="74">
        <v>45954</v>
      </c>
      <c r="G712" s="73" t="s">
        <v>53</v>
      </c>
      <c r="H712" s="73">
        <v>41</v>
      </c>
      <c r="I712" s="73" t="s">
        <v>149</v>
      </c>
      <c r="J712" s="73">
        <v>33091</v>
      </c>
      <c r="K712" s="73" t="s">
        <v>131</v>
      </c>
      <c r="L712" s="73">
        <v>28458.26</v>
      </c>
      <c r="M712" s="73">
        <v>33091</v>
      </c>
      <c r="N712" s="73">
        <v>5674.52</v>
      </c>
      <c r="O712" s="73">
        <v>4880.0871999999999</v>
      </c>
      <c r="P712" s="73">
        <v>5674.52</v>
      </c>
      <c r="Q712" s="75">
        <v>0.17148227614759301</v>
      </c>
      <c r="R712" s="73">
        <v>10</v>
      </c>
      <c r="S712" s="73">
        <v>2025</v>
      </c>
      <c r="T712" s="73">
        <v>10</v>
      </c>
      <c r="U712" s="73">
        <v>2025</v>
      </c>
      <c r="V712" s="74">
        <v>45999</v>
      </c>
      <c r="W712" s="73" t="s">
        <v>132</v>
      </c>
      <c r="X712" s="73">
        <v>2025</v>
      </c>
      <c r="Y712" t="str">
        <f t="shared" si="66"/>
        <v>México</v>
      </c>
      <c r="Z712" t="str">
        <f t="shared" si="67"/>
        <v>Retail</v>
      </c>
      <c r="AA712" s="1">
        <f t="shared" si="68"/>
        <v>0.05</v>
      </c>
      <c r="AB712">
        <f t="shared" si="70"/>
        <v>4636.08284</v>
      </c>
      <c r="AC712">
        <f t="shared" si="71"/>
        <v>5377.8560944000001</v>
      </c>
      <c r="AD712" s="18">
        <f t="shared" si="69"/>
        <v>45719</v>
      </c>
    </row>
    <row r="713" spans="1:30">
      <c r="A713" s="73" t="s">
        <v>176</v>
      </c>
      <c r="B713" s="73">
        <v>757</v>
      </c>
      <c r="C713" s="73">
        <v>1</v>
      </c>
      <c r="D713" s="74">
        <v>45938</v>
      </c>
      <c r="E713" s="74">
        <v>45911</v>
      </c>
      <c r="F713" s="74">
        <v>45916</v>
      </c>
      <c r="G713" s="73" t="s">
        <v>58</v>
      </c>
      <c r="H713" s="73">
        <v>41</v>
      </c>
      <c r="I713" s="73"/>
      <c r="J713" s="73">
        <v>1067.6400000000001</v>
      </c>
      <c r="K713" s="73" t="s">
        <v>131</v>
      </c>
      <c r="L713" s="73">
        <v>918.17040000000009</v>
      </c>
      <c r="M713" s="73">
        <v>1067.6400000000001</v>
      </c>
      <c r="N713" s="73">
        <v>106.76</v>
      </c>
      <c r="O713" s="73">
        <v>91.813600000000008</v>
      </c>
      <c r="P713" s="73">
        <v>106.76</v>
      </c>
      <c r="Q713" s="75">
        <v>9.9996253418755385E-2</v>
      </c>
      <c r="R713" s="73">
        <v>10</v>
      </c>
      <c r="S713" s="73">
        <v>2025</v>
      </c>
      <c r="T713" s="73">
        <v>9</v>
      </c>
      <c r="U713" s="73">
        <v>2025</v>
      </c>
      <c r="V713" s="74">
        <v>45961</v>
      </c>
      <c r="W713" s="73" t="s">
        <v>161</v>
      </c>
      <c r="X713" s="73">
        <v>2025</v>
      </c>
      <c r="Y713" t="str">
        <f t="shared" si="66"/>
        <v>México</v>
      </c>
      <c r="Z713" t="str">
        <f t="shared" si="67"/>
        <v>IC</v>
      </c>
      <c r="AA713" s="1">
        <f t="shared" si="68"/>
        <v>0.5</v>
      </c>
      <c r="AB713">
        <f t="shared" si="70"/>
        <v>45.906800000000004</v>
      </c>
      <c r="AC713">
        <f t="shared" si="71"/>
        <v>53.251888000000001</v>
      </c>
      <c r="AD713" s="18">
        <f t="shared" si="69"/>
        <v>45762</v>
      </c>
    </row>
    <row r="714" spans="1:30">
      <c r="A714" s="73" t="s">
        <v>176</v>
      </c>
      <c r="B714" s="73">
        <v>758</v>
      </c>
      <c r="C714" s="73">
        <v>1</v>
      </c>
      <c r="D714" s="74">
        <v>45938</v>
      </c>
      <c r="E714" s="74">
        <v>45899</v>
      </c>
      <c r="F714" s="74">
        <v>45901</v>
      </c>
      <c r="G714" s="73" t="s">
        <v>58</v>
      </c>
      <c r="H714" s="73">
        <v>41</v>
      </c>
      <c r="I714" s="73"/>
      <c r="J714" s="73">
        <v>1002.1</v>
      </c>
      <c r="K714" s="73" t="s">
        <v>151</v>
      </c>
      <c r="L714" s="73">
        <v>1002.1</v>
      </c>
      <c r="M714" s="73">
        <v>1162.4359999999999</v>
      </c>
      <c r="N714" s="73">
        <v>102.1</v>
      </c>
      <c r="O714" s="73">
        <v>102.1</v>
      </c>
      <c r="P714" s="73">
        <v>118.43599999999998</v>
      </c>
      <c r="Q714" s="75">
        <v>0.10188603931743338</v>
      </c>
      <c r="R714" s="73">
        <v>10</v>
      </c>
      <c r="S714" s="73">
        <v>2025</v>
      </c>
      <c r="T714" s="73">
        <v>8</v>
      </c>
      <c r="U714" s="73">
        <v>2025</v>
      </c>
      <c r="V714" s="74">
        <v>45946</v>
      </c>
      <c r="W714" s="73" t="s">
        <v>161</v>
      </c>
      <c r="X714" s="73">
        <v>2025</v>
      </c>
      <c r="Y714" t="str">
        <f t="shared" si="66"/>
        <v>México</v>
      </c>
      <c r="Z714" t="str">
        <f t="shared" si="67"/>
        <v>IC</v>
      </c>
      <c r="AA714" s="1">
        <f t="shared" si="68"/>
        <v>0.5</v>
      </c>
      <c r="AB714">
        <f t="shared" si="70"/>
        <v>51.05</v>
      </c>
      <c r="AC714">
        <f t="shared" si="71"/>
        <v>59.217999999999989</v>
      </c>
      <c r="AD714" s="18">
        <f t="shared" si="69"/>
        <v>45762</v>
      </c>
    </row>
    <row r="715" spans="1:30">
      <c r="A715" s="73" t="s">
        <v>176</v>
      </c>
      <c r="B715" s="73">
        <v>759</v>
      </c>
      <c r="C715" s="73">
        <v>1</v>
      </c>
      <c r="D715" s="74">
        <v>45938</v>
      </c>
      <c r="E715" s="74">
        <v>45894</v>
      </c>
      <c r="F715" s="74">
        <v>45952</v>
      </c>
      <c r="G715" s="73" t="s">
        <v>34</v>
      </c>
      <c r="H715" s="73">
        <v>41</v>
      </c>
      <c r="I715" s="73" t="s">
        <v>188</v>
      </c>
      <c r="J715" s="73">
        <v>66948.31</v>
      </c>
      <c r="K715" s="73" t="s">
        <v>131</v>
      </c>
      <c r="L715" s="73">
        <v>57575.546599999994</v>
      </c>
      <c r="M715" s="73">
        <v>66948.31</v>
      </c>
      <c r="N715" s="73">
        <v>9532.4500000000007</v>
      </c>
      <c r="O715" s="73">
        <v>8197.9070000000011</v>
      </c>
      <c r="P715" s="73">
        <v>9532.4500000000007</v>
      </c>
      <c r="Q715" s="75">
        <v>0.14238522227073397</v>
      </c>
      <c r="R715" s="73">
        <v>10</v>
      </c>
      <c r="S715" s="73">
        <v>2025</v>
      </c>
      <c r="T715" s="73">
        <v>8</v>
      </c>
      <c r="U715" s="73">
        <v>2025</v>
      </c>
      <c r="V715" s="74">
        <v>45997</v>
      </c>
      <c r="W715" s="73" t="s">
        <v>132</v>
      </c>
      <c r="X715" s="73">
        <v>2025</v>
      </c>
      <c r="Y715" t="str">
        <f t="shared" si="66"/>
        <v>México</v>
      </c>
      <c r="Z715" t="str">
        <f t="shared" si="67"/>
        <v>IC</v>
      </c>
      <c r="AA715" s="1">
        <f t="shared" si="68"/>
        <v>0.5</v>
      </c>
      <c r="AB715">
        <f t="shared" si="70"/>
        <v>4098.9535000000005</v>
      </c>
      <c r="AC715">
        <f t="shared" si="71"/>
        <v>4754.7860600000004</v>
      </c>
      <c r="AD715" s="18">
        <f t="shared" si="69"/>
        <v>45536</v>
      </c>
    </row>
    <row r="716" spans="1:30">
      <c r="A716" s="73" t="s">
        <v>176</v>
      </c>
      <c r="B716" s="73">
        <v>760</v>
      </c>
      <c r="C716" s="73">
        <v>1</v>
      </c>
      <c r="D716" s="74">
        <v>45938</v>
      </c>
      <c r="E716" s="74">
        <v>45941</v>
      </c>
      <c r="F716" s="74">
        <v>45948</v>
      </c>
      <c r="G716" s="73" t="s">
        <v>34</v>
      </c>
      <c r="H716" s="73">
        <v>41</v>
      </c>
      <c r="I716" s="73"/>
      <c r="J716" s="73">
        <v>33200</v>
      </c>
      <c r="K716" s="73" t="s">
        <v>131</v>
      </c>
      <c r="L716" s="73">
        <v>28552</v>
      </c>
      <c r="M716" s="73">
        <v>33200</v>
      </c>
      <c r="N716" s="73">
        <v>7190</v>
      </c>
      <c r="O716" s="73">
        <v>6183.4</v>
      </c>
      <c r="P716" s="73">
        <v>7190</v>
      </c>
      <c r="Q716" s="75">
        <v>0.21656626506024096</v>
      </c>
      <c r="R716" s="73">
        <v>10</v>
      </c>
      <c r="S716" s="73">
        <v>2025</v>
      </c>
      <c r="T716" s="73">
        <v>10</v>
      </c>
      <c r="U716" s="73">
        <v>2025</v>
      </c>
      <c r="V716" s="74">
        <v>45993</v>
      </c>
      <c r="W716" s="73" t="s">
        <v>132</v>
      </c>
      <c r="X716" s="73">
        <v>2025</v>
      </c>
      <c r="Y716" t="str">
        <f t="shared" si="66"/>
        <v>México</v>
      </c>
      <c r="Z716" t="str">
        <f t="shared" si="67"/>
        <v>IC</v>
      </c>
      <c r="AA716" s="1">
        <f t="shared" si="68"/>
        <v>0.5</v>
      </c>
      <c r="AB716">
        <f t="shared" si="70"/>
        <v>3091.7</v>
      </c>
      <c r="AC716">
        <f t="shared" si="71"/>
        <v>3586.3719999999994</v>
      </c>
      <c r="AD716" s="18">
        <f t="shared" si="69"/>
        <v>45536</v>
      </c>
    </row>
    <row r="717" spans="1:30">
      <c r="A717" s="73" t="s">
        <v>176</v>
      </c>
      <c r="B717" s="73">
        <v>761</v>
      </c>
      <c r="C717" s="73">
        <v>1</v>
      </c>
      <c r="D717" s="74">
        <v>45938</v>
      </c>
      <c r="E717" s="74">
        <v>45997</v>
      </c>
      <c r="F717" s="74">
        <v>46029</v>
      </c>
      <c r="G717" s="73" t="s">
        <v>45</v>
      </c>
      <c r="H717" s="73">
        <v>41</v>
      </c>
      <c r="I717" s="73"/>
      <c r="J717" s="73">
        <v>161501.70000000001</v>
      </c>
      <c r="K717" s="73" t="s">
        <v>131</v>
      </c>
      <c r="L717" s="73">
        <v>138891.462</v>
      </c>
      <c r="M717" s="73">
        <v>161501.70000000001</v>
      </c>
      <c r="N717" s="73">
        <v>21386.21</v>
      </c>
      <c r="O717" s="73">
        <v>18392.140599999999</v>
      </c>
      <c r="P717" s="73">
        <v>21386.21</v>
      </c>
      <c r="Q717" s="75">
        <v>0.13242095903634449</v>
      </c>
      <c r="R717" s="73">
        <v>10</v>
      </c>
      <c r="S717" s="73">
        <v>2025</v>
      </c>
      <c r="T717" s="73">
        <v>12</v>
      </c>
      <c r="U717" s="73">
        <v>2025</v>
      </c>
      <c r="V717" s="74">
        <v>46074</v>
      </c>
      <c r="W717" s="73" t="s">
        <v>164</v>
      </c>
      <c r="X717" s="73">
        <v>2026</v>
      </c>
      <c r="Y717" t="str">
        <f t="shared" si="66"/>
        <v>México</v>
      </c>
      <c r="Z717" t="str">
        <f t="shared" si="67"/>
        <v>IC</v>
      </c>
      <c r="AA717" s="1">
        <f t="shared" si="68"/>
        <v>0.75</v>
      </c>
      <c r="AB717">
        <f t="shared" si="70"/>
        <v>4598.0351499999997</v>
      </c>
      <c r="AC717">
        <f t="shared" si="71"/>
        <v>5333.7207739999994</v>
      </c>
      <c r="AD717" s="18">
        <f t="shared" si="69"/>
        <v>45536</v>
      </c>
    </row>
    <row r="718" spans="1:30">
      <c r="A718" s="73" t="s">
        <v>176</v>
      </c>
      <c r="B718" s="73">
        <v>762</v>
      </c>
      <c r="C718" s="73">
        <v>1</v>
      </c>
      <c r="D718" s="74">
        <v>45939</v>
      </c>
      <c r="E718" s="74">
        <v>45973</v>
      </c>
      <c r="F718" s="74">
        <v>45996</v>
      </c>
      <c r="G718" s="73" t="s">
        <v>45</v>
      </c>
      <c r="H718" s="73">
        <v>41</v>
      </c>
      <c r="I718" s="73"/>
      <c r="J718" s="73">
        <v>85590.5</v>
      </c>
      <c r="K718" s="73" t="s">
        <v>131</v>
      </c>
      <c r="L718" s="73">
        <v>73607.83</v>
      </c>
      <c r="M718" s="73">
        <v>85590.5</v>
      </c>
      <c r="N718" s="73">
        <v>13578.83</v>
      </c>
      <c r="O718" s="73">
        <v>11677.793799999999</v>
      </c>
      <c r="P718" s="73">
        <v>13578.83</v>
      </c>
      <c r="Q718" s="75">
        <v>0.15864879864003598</v>
      </c>
      <c r="R718" s="73">
        <v>10</v>
      </c>
      <c r="S718" s="73">
        <v>2025</v>
      </c>
      <c r="T718" s="73">
        <v>11</v>
      </c>
      <c r="U718" s="73">
        <v>2025</v>
      </c>
      <c r="V718" s="74">
        <v>46041</v>
      </c>
      <c r="W718" s="73" t="s">
        <v>157</v>
      </c>
      <c r="X718" s="73">
        <v>2026</v>
      </c>
      <c r="Y718" t="str">
        <f t="shared" si="66"/>
        <v>México</v>
      </c>
      <c r="Z718" t="str">
        <f t="shared" si="67"/>
        <v>IC</v>
      </c>
      <c r="AA718" s="1">
        <f t="shared" si="68"/>
        <v>0.75</v>
      </c>
      <c r="AB718">
        <f t="shared" si="70"/>
        <v>2919.4484499999999</v>
      </c>
      <c r="AC718">
        <f t="shared" si="71"/>
        <v>3386.5602019999997</v>
      </c>
      <c r="AD718" s="18">
        <f t="shared" si="69"/>
        <v>45536</v>
      </c>
    </row>
    <row r="719" spans="1:30">
      <c r="A719" s="73" t="s">
        <v>176</v>
      </c>
      <c r="B719" s="73">
        <v>763</v>
      </c>
      <c r="C719" s="73">
        <v>1</v>
      </c>
      <c r="D719" s="74">
        <v>45939</v>
      </c>
      <c r="E719" s="74">
        <v>45996</v>
      </c>
      <c r="F719" s="74">
        <v>45999</v>
      </c>
      <c r="G719" s="73" t="s">
        <v>27</v>
      </c>
      <c r="H719" s="73">
        <v>41</v>
      </c>
      <c r="I719" s="73" t="s">
        <v>158</v>
      </c>
      <c r="J719" s="73">
        <v>6892.52</v>
      </c>
      <c r="K719" s="73" t="s">
        <v>151</v>
      </c>
      <c r="L719" s="73">
        <v>6892.52</v>
      </c>
      <c r="M719" s="73">
        <v>7995.3231999999998</v>
      </c>
      <c r="N719" s="73">
        <v>877.57</v>
      </c>
      <c r="O719" s="73">
        <v>877.57</v>
      </c>
      <c r="P719" s="73">
        <v>1017.9811999999999</v>
      </c>
      <c r="Q719" s="75">
        <v>0.12732208248942331</v>
      </c>
      <c r="R719" s="73">
        <v>10</v>
      </c>
      <c r="S719" s="73">
        <v>2025</v>
      </c>
      <c r="T719" s="73">
        <v>12</v>
      </c>
      <c r="U719" s="73">
        <v>2025</v>
      </c>
      <c r="V719" s="74">
        <v>46044</v>
      </c>
      <c r="W719" s="73" t="s">
        <v>157</v>
      </c>
      <c r="X719" s="73">
        <v>2026</v>
      </c>
      <c r="Y719" t="str">
        <f t="shared" si="66"/>
        <v>Madrid</v>
      </c>
      <c r="Z719" t="str">
        <f t="shared" si="67"/>
        <v>Retail</v>
      </c>
      <c r="AA719" s="1">
        <f t="shared" si="68"/>
        <v>7.0000000000000007E-2</v>
      </c>
      <c r="AB719">
        <f t="shared" si="70"/>
        <v>816.14010000000007</v>
      </c>
      <c r="AC719">
        <f t="shared" si="71"/>
        <v>946.72251600000004</v>
      </c>
      <c r="AD719" s="18">
        <f t="shared" si="69"/>
        <v>45810</v>
      </c>
    </row>
    <row r="720" spans="1:30">
      <c r="A720" s="73" t="s">
        <v>176</v>
      </c>
      <c r="B720" s="73">
        <v>764</v>
      </c>
      <c r="C720" s="73">
        <v>0</v>
      </c>
      <c r="D720" s="74">
        <v>45939</v>
      </c>
      <c r="E720" s="74">
        <v>46137</v>
      </c>
      <c r="F720" s="74">
        <v>46159</v>
      </c>
      <c r="G720" s="73" t="s">
        <v>53</v>
      </c>
      <c r="H720" s="73">
        <v>41</v>
      </c>
      <c r="I720" s="73" t="s">
        <v>149</v>
      </c>
      <c r="J720" s="73">
        <v>12874.88</v>
      </c>
      <c r="K720" s="73" t="s">
        <v>131</v>
      </c>
      <c r="L720" s="73">
        <v>11072.396799999999</v>
      </c>
      <c r="M720" s="73">
        <v>12874.88</v>
      </c>
      <c r="N720" s="73">
        <v>784</v>
      </c>
      <c r="O720" s="73">
        <v>674.24</v>
      </c>
      <c r="P720" s="73">
        <v>784</v>
      </c>
      <c r="Q720" s="75">
        <v>6.0893771437093014E-2</v>
      </c>
      <c r="R720" s="73">
        <v>10</v>
      </c>
      <c r="S720" s="73">
        <v>2025</v>
      </c>
      <c r="T720" s="73">
        <v>4</v>
      </c>
      <c r="U720" s="73">
        <v>2026</v>
      </c>
      <c r="V720" s="74">
        <v>46204</v>
      </c>
      <c r="W720" s="73" t="s">
        <v>154</v>
      </c>
      <c r="X720" s="73">
        <v>2026</v>
      </c>
      <c r="Y720" t="str">
        <f t="shared" si="66"/>
        <v>México</v>
      </c>
      <c r="Z720" t="str">
        <f t="shared" si="67"/>
        <v>Retail</v>
      </c>
      <c r="AA720" s="1">
        <f t="shared" si="68"/>
        <v>0.05</v>
      </c>
      <c r="AB720">
        <f t="shared" si="70"/>
        <v>640.52800000000002</v>
      </c>
      <c r="AC720">
        <f t="shared" si="71"/>
        <v>743.01247999999998</v>
      </c>
      <c r="AD720" s="18">
        <f t="shared" si="69"/>
        <v>45719</v>
      </c>
    </row>
    <row r="721" spans="1:30">
      <c r="A721" s="73" t="s">
        <v>176</v>
      </c>
      <c r="B721" s="73">
        <v>765</v>
      </c>
      <c r="C721" s="73">
        <v>0</v>
      </c>
      <c r="D721" s="74">
        <v>45939</v>
      </c>
      <c r="E721" s="74">
        <v>45999</v>
      </c>
      <c r="F721" s="74">
        <v>46002</v>
      </c>
      <c r="G721" s="73" t="s">
        <v>34</v>
      </c>
      <c r="H721" s="73">
        <v>41</v>
      </c>
      <c r="I721" s="73"/>
      <c r="J721" s="73">
        <v>418305.1</v>
      </c>
      <c r="K721" s="73" t="s">
        <v>131</v>
      </c>
      <c r="L721" s="73">
        <v>359742.386</v>
      </c>
      <c r="M721" s="73">
        <v>418305.1</v>
      </c>
      <c r="N721" s="73">
        <v>41830.51</v>
      </c>
      <c r="O721" s="73">
        <v>35974.238600000004</v>
      </c>
      <c r="P721" s="73">
        <v>41830.51</v>
      </c>
      <c r="Q721" s="75">
        <v>0.1</v>
      </c>
      <c r="R721" s="73">
        <v>10</v>
      </c>
      <c r="S721" s="73">
        <v>2025</v>
      </c>
      <c r="T721" s="73">
        <v>12</v>
      </c>
      <c r="U721" s="73">
        <v>2025</v>
      </c>
      <c r="V721" s="74">
        <v>46047</v>
      </c>
      <c r="W721" s="73" t="s">
        <v>157</v>
      </c>
      <c r="X721" s="73">
        <v>2026</v>
      </c>
      <c r="Y721" t="str">
        <f t="shared" si="66"/>
        <v>México</v>
      </c>
      <c r="Z721" t="str">
        <f t="shared" si="67"/>
        <v>IC</v>
      </c>
      <c r="AA721" s="1">
        <f t="shared" si="68"/>
        <v>0.5</v>
      </c>
      <c r="AB721">
        <f t="shared" si="70"/>
        <v>17987.119300000002</v>
      </c>
      <c r="AC721">
        <f t="shared" si="71"/>
        <v>20865.058388000001</v>
      </c>
      <c r="AD721" s="18">
        <f t="shared" si="69"/>
        <v>45536</v>
      </c>
    </row>
    <row r="722" spans="1:30">
      <c r="A722" s="73" t="s">
        <v>176</v>
      </c>
      <c r="B722" s="73">
        <v>766</v>
      </c>
      <c r="C722" s="73">
        <v>0</v>
      </c>
      <c r="D722" s="74">
        <v>45940</v>
      </c>
      <c r="E722" s="74">
        <v>45944</v>
      </c>
      <c r="F722" s="74">
        <v>45949</v>
      </c>
      <c r="G722" s="73" t="s">
        <v>52</v>
      </c>
      <c r="H722" s="73">
        <v>41</v>
      </c>
      <c r="I722" s="73" t="s">
        <v>177</v>
      </c>
      <c r="J722" s="73">
        <v>17247.439999999999</v>
      </c>
      <c r="K722" s="73" t="s">
        <v>131</v>
      </c>
      <c r="L722" s="73">
        <v>14832.798399999998</v>
      </c>
      <c r="M722" s="73">
        <v>17247.439999999999</v>
      </c>
      <c r="N722" s="73">
        <v>1410</v>
      </c>
      <c r="O722" s="73">
        <v>1212.5999999999999</v>
      </c>
      <c r="P722" s="73">
        <v>1410</v>
      </c>
      <c r="Q722" s="75">
        <v>8.1751262796101926E-2</v>
      </c>
      <c r="R722" s="73">
        <v>10</v>
      </c>
      <c r="S722" s="73">
        <v>2025</v>
      </c>
      <c r="T722" s="73">
        <v>10</v>
      </c>
      <c r="U722" s="73">
        <v>2025</v>
      </c>
      <c r="V722" s="74">
        <v>45994</v>
      </c>
      <c r="W722" s="73" t="s">
        <v>132</v>
      </c>
      <c r="X722" s="73">
        <v>2025</v>
      </c>
      <c r="Y722" t="str">
        <f t="shared" si="66"/>
        <v>México</v>
      </c>
      <c r="Z722" t="str">
        <f t="shared" si="67"/>
        <v>Retail</v>
      </c>
      <c r="AA722" s="1">
        <f t="shared" si="68"/>
        <v>0</v>
      </c>
      <c r="AB722">
        <f t="shared" si="70"/>
        <v>1212.5999999999999</v>
      </c>
      <c r="AC722">
        <f t="shared" si="71"/>
        <v>1406.6159999999998</v>
      </c>
      <c r="AD722" s="18">
        <f t="shared" si="69"/>
        <v>45845</v>
      </c>
    </row>
    <row r="723" spans="1:30">
      <c r="A723" s="73" t="s">
        <v>176</v>
      </c>
      <c r="B723" s="73">
        <v>767</v>
      </c>
      <c r="C723" s="73">
        <v>0</v>
      </c>
      <c r="D723" s="74">
        <v>45940</v>
      </c>
      <c r="E723" s="74">
        <v>45953</v>
      </c>
      <c r="F723" s="74">
        <v>45969</v>
      </c>
      <c r="G723" s="73" t="s">
        <v>52</v>
      </c>
      <c r="H723" s="73">
        <v>41</v>
      </c>
      <c r="I723" s="73" t="s">
        <v>177</v>
      </c>
      <c r="J723" s="73">
        <v>65660.42</v>
      </c>
      <c r="K723" s="73" t="s">
        <v>131</v>
      </c>
      <c r="L723" s="73">
        <v>56467.961199999998</v>
      </c>
      <c r="M723" s="73">
        <v>65660.42</v>
      </c>
      <c r="N723" s="73">
        <v>5293.14</v>
      </c>
      <c r="O723" s="73">
        <v>4552.1004000000003</v>
      </c>
      <c r="P723" s="73">
        <v>5293.14</v>
      </c>
      <c r="Q723" s="75">
        <v>8.0613861440423332E-2</v>
      </c>
      <c r="R723" s="73">
        <v>10</v>
      </c>
      <c r="S723" s="73">
        <v>2025</v>
      </c>
      <c r="T723" s="73">
        <v>10</v>
      </c>
      <c r="U723" s="73">
        <v>2025</v>
      </c>
      <c r="V723" s="74">
        <v>46014</v>
      </c>
      <c r="W723" s="73" t="s">
        <v>132</v>
      </c>
      <c r="X723" s="73">
        <v>2025</v>
      </c>
      <c r="Y723" t="str">
        <f t="shared" si="66"/>
        <v>México</v>
      </c>
      <c r="Z723" t="str">
        <f t="shared" si="67"/>
        <v>Retail</v>
      </c>
      <c r="AA723" s="1">
        <f t="shared" si="68"/>
        <v>0</v>
      </c>
      <c r="AB723">
        <f t="shared" si="70"/>
        <v>4552.1004000000003</v>
      </c>
      <c r="AC723">
        <f t="shared" si="71"/>
        <v>5280.4364640000003</v>
      </c>
      <c r="AD723" s="18">
        <f t="shared" si="69"/>
        <v>45845</v>
      </c>
    </row>
    <row r="724" spans="1:30">
      <c r="A724" s="73" t="s">
        <v>176</v>
      </c>
      <c r="B724" s="73">
        <v>769</v>
      </c>
      <c r="C724" s="73">
        <v>0</v>
      </c>
      <c r="D724" s="74">
        <v>45943</v>
      </c>
      <c r="E724" s="74">
        <v>45941</v>
      </c>
      <c r="F724" s="74">
        <v>45942</v>
      </c>
      <c r="G724" s="73" t="s">
        <v>24</v>
      </c>
      <c r="H724" s="73">
        <v>42</v>
      </c>
      <c r="I724" s="73"/>
      <c r="J724" s="73">
        <v>1823</v>
      </c>
      <c r="K724" s="73" t="s">
        <v>151</v>
      </c>
      <c r="L724" s="73">
        <v>1823</v>
      </c>
      <c r="M724" s="73">
        <v>2114.6799999999998</v>
      </c>
      <c r="N724" s="73">
        <v>160</v>
      </c>
      <c r="O724" s="73">
        <v>160</v>
      </c>
      <c r="P724" s="73">
        <v>185.6</v>
      </c>
      <c r="Q724" s="75">
        <v>8.7767416346681296E-2</v>
      </c>
      <c r="R724" s="73">
        <v>10</v>
      </c>
      <c r="S724" s="73">
        <v>2025</v>
      </c>
      <c r="T724" s="73">
        <v>10</v>
      </c>
      <c r="U724" s="73">
        <v>2025</v>
      </c>
      <c r="V724" s="74">
        <v>45987</v>
      </c>
      <c r="W724" s="73" t="s">
        <v>159</v>
      </c>
      <c r="X724" s="73">
        <v>2025</v>
      </c>
      <c r="Y724" t="str">
        <f t="shared" si="66"/>
        <v>Madrid</v>
      </c>
      <c r="Z724" t="str">
        <f t="shared" si="67"/>
        <v>Retail</v>
      </c>
      <c r="AA724" s="1">
        <f t="shared" si="68"/>
        <v>7.0000000000000007E-2</v>
      </c>
      <c r="AB724">
        <f t="shared" si="70"/>
        <v>148.80000000000001</v>
      </c>
      <c r="AC724">
        <f t="shared" si="71"/>
        <v>172.608</v>
      </c>
      <c r="AD724" s="18">
        <f t="shared" si="69"/>
        <v>45733</v>
      </c>
    </row>
    <row r="725" spans="1:30">
      <c r="A725" s="73" t="s">
        <v>176</v>
      </c>
      <c r="B725" s="73">
        <v>770</v>
      </c>
      <c r="C725" s="73">
        <v>0</v>
      </c>
      <c r="D725" s="74">
        <v>45943</v>
      </c>
      <c r="E725" s="74">
        <v>45983</v>
      </c>
      <c r="F725" s="74">
        <v>45986</v>
      </c>
      <c r="G725" s="73" t="s">
        <v>52</v>
      </c>
      <c r="H725" s="73">
        <v>42</v>
      </c>
      <c r="I725" s="73" t="s">
        <v>177</v>
      </c>
      <c r="J725" s="73">
        <v>5943.6</v>
      </c>
      <c r="K725" s="73" t="s">
        <v>151</v>
      </c>
      <c r="L725" s="73">
        <v>5943.6</v>
      </c>
      <c r="M725" s="73">
        <v>6894.576</v>
      </c>
      <c r="N725" s="73">
        <v>585</v>
      </c>
      <c r="O725" s="73">
        <v>585</v>
      </c>
      <c r="P725" s="73">
        <v>678.59999999999991</v>
      </c>
      <c r="Q725" s="75">
        <v>9.8425196850393692E-2</v>
      </c>
      <c r="R725" s="73">
        <v>10</v>
      </c>
      <c r="S725" s="73">
        <v>2025</v>
      </c>
      <c r="T725" s="73">
        <v>11</v>
      </c>
      <c r="U725" s="73">
        <v>2025</v>
      </c>
      <c r="V725" s="74">
        <v>46031</v>
      </c>
      <c r="W725" s="73" t="s">
        <v>157</v>
      </c>
      <c r="X725" s="73">
        <v>2026</v>
      </c>
      <c r="Y725" t="str">
        <f t="shared" si="66"/>
        <v>México</v>
      </c>
      <c r="Z725" t="str">
        <f t="shared" si="67"/>
        <v>Retail</v>
      </c>
      <c r="AA725" s="1">
        <f t="shared" si="68"/>
        <v>0</v>
      </c>
      <c r="AB725">
        <f t="shared" si="70"/>
        <v>585</v>
      </c>
      <c r="AC725">
        <f t="shared" si="71"/>
        <v>678.59999999999991</v>
      </c>
      <c r="AD725" s="18">
        <f t="shared" si="69"/>
        <v>45845</v>
      </c>
    </row>
    <row r="726" spans="1:30">
      <c r="A726" s="73" t="s">
        <v>176</v>
      </c>
      <c r="B726" s="73">
        <v>772</v>
      </c>
      <c r="C726" s="73">
        <v>0</v>
      </c>
      <c r="D726" s="74">
        <v>45943</v>
      </c>
      <c r="E726" s="74">
        <v>46017</v>
      </c>
      <c r="F726" s="74">
        <v>46027</v>
      </c>
      <c r="G726" s="73" t="s">
        <v>49</v>
      </c>
      <c r="H726" s="73">
        <v>42</v>
      </c>
      <c r="I726" s="73" t="s">
        <v>200</v>
      </c>
      <c r="J726" s="73">
        <v>12782</v>
      </c>
      <c r="K726" s="73" t="s">
        <v>131</v>
      </c>
      <c r="L726" s="73">
        <v>10992.52</v>
      </c>
      <c r="M726" s="73">
        <v>12782</v>
      </c>
      <c r="N726" s="73">
        <v>2105.1999999999998</v>
      </c>
      <c r="O726" s="73">
        <v>1810.4719999999998</v>
      </c>
      <c r="P726" s="73">
        <v>2105.1999999999998</v>
      </c>
      <c r="Q726" s="75">
        <v>0.16470035988108275</v>
      </c>
      <c r="R726" s="73">
        <v>10</v>
      </c>
      <c r="S726" s="73">
        <v>2025</v>
      </c>
      <c r="T726" s="73">
        <v>12</v>
      </c>
      <c r="U726" s="73">
        <v>2025</v>
      </c>
      <c r="V726" s="74">
        <v>46072</v>
      </c>
      <c r="W726" s="73" t="s">
        <v>164</v>
      </c>
      <c r="X726" s="73">
        <v>2026</v>
      </c>
      <c r="Y726" t="str">
        <f t="shared" si="66"/>
        <v>México</v>
      </c>
      <c r="Z726" t="str">
        <f t="shared" si="67"/>
        <v>Retail</v>
      </c>
      <c r="AA726" s="1">
        <f t="shared" si="68"/>
        <v>0</v>
      </c>
      <c r="AB726">
        <f t="shared" si="70"/>
        <v>1810.4719999999998</v>
      </c>
      <c r="AC726">
        <f t="shared" si="71"/>
        <v>2100.1475199999995</v>
      </c>
      <c r="AD726" s="18">
        <f t="shared" si="69"/>
        <v>45552</v>
      </c>
    </row>
    <row r="727" spans="1:30">
      <c r="A727" s="73" t="s">
        <v>176</v>
      </c>
      <c r="B727" s="73">
        <v>773</v>
      </c>
      <c r="C727" s="73">
        <v>0</v>
      </c>
      <c r="D727" s="74">
        <v>45943</v>
      </c>
      <c r="E727" s="74">
        <v>45931</v>
      </c>
      <c r="F727" s="74">
        <v>45937</v>
      </c>
      <c r="G727" s="73" t="s">
        <v>47</v>
      </c>
      <c r="H727" s="73">
        <v>42</v>
      </c>
      <c r="I727" s="73"/>
      <c r="J727" s="73">
        <v>14646</v>
      </c>
      <c r="K727" s="73" t="s">
        <v>151</v>
      </c>
      <c r="L727" s="73">
        <v>14646</v>
      </c>
      <c r="M727" s="73">
        <v>16989.36</v>
      </c>
      <c r="N727" s="73">
        <v>1489.57</v>
      </c>
      <c r="O727" s="73">
        <v>1489.57</v>
      </c>
      <c r="P727" s="73">
        <v>1727.9011999999998</v>
      </c>
      <c r="Q727" s="75">
        <v>0.10170490236241977</v>
      </c>
      <c r="R727" s="73">
        <v>10</v>
      </c>
      <c r="S727" s="73">
        <v>2025</v>
      </c>
      <c r="T727" s="73">
        <v>10</v>
      </c>
      <c r="U727" s="73">
        <v>2025</v>
      </c>
      <c r="V727" s="74">
        <v>45982</v>
      </c>
      <c r="W727" s="73" t="s">
        <v>159</v>
      </c>
      <c r="X727" s="73">
        <v>2025</v>
      </c>
      <c r="Y727" t="str">
        <f t="shared" si="66"/>
        <v>México</v>
      </c>
      <c r="Z727" t="str">
        <f t="shared" si="67"/>
        <v>IC</v>
      </c>
      <c r="AA727" s="1">
        <f t="shared" si="68"/>
        <v>0.65</v>
      </c>
      <c r="AB727">
        <f t="shared" si="70"/>
        <v>521.34949999999992</v>
      </c>
      <c r="AC727">
        <f t="shared" si="71"/>
        <v>604.76541999999984</v>
      </c>
      <c r="AD727" s="18">
        <f t="shared" si="69"/>
        <v>45852</v>
      </c>
    </row>
    <row r="728" spans="1:30">
      <c r="A728" s="73" t="s">
        <v>176</v>
      </c>
      <c r="B728" s="73">
        <v>774</v>
      </c>
      <c r="C728" s="73">
        <v>0</v>
      </c>
      <c r="D728" s="74">
        <v>45943</v>
      </c>
      <c r="E728" s="74">
        <v>46014</v>
      </c>
      <c r="F728" s="74">
        <v>46036</v>
      </c>
      <c r="G728" s="73" t="s">
        <v>47</v>
      </c>
      <c r="H728" s="73">
        <v>42</v>
      </c>
      <c r="I728" s="73"/>
      <c r="J728" s="73">
        <v>959220</v>
      </c>
      <c r="K728" s="73" t="s">
        <v>193</v>
      </c>
      <c r="L728" s="73">
        <v>5275.71</v>
      </c>
      <c r="M728" s="73">
        <v>6139.0080000000007</v>
      </c>
      <c r="N728" s="73">
        <v>102300</v>
      </c>
      <c r="O728" s="73">
        <v>562.65</v>
      </c>
      <c r="P728" s="73">
        <v>654.72</v>
      </c>
      <c r="Q728" s="75">
        <v>0.10664915243635453</v>
      </c>
      <c r="R728" s="73">
        <v>10</v>
      </c>
      <c r="S728" s="73">
        <v>2025</v>
      </c>
      <c r="T728" s="73">
        <v>12</v>
      </c>
      <c r="U728" s="73">
        <v>2025</v>
      </c>
      <c r="V728" s="74">
        <v>46081</v>
      </c>
      <c r="W728" s="73" t="s">
        <v>164</v>
      </c>
      <c r="X728" s="73">
        <v>2026</v>
      </c>
      <c r="Y728" t="str">
        <f t="shared" si="66"/>
        <v>México</v>
      </c>
      <c r="Z728" t="str">
        <f t="shared" si="67"/>
        <v>IC</v>
      </c>
      <c r="AA728" s="1">
        <f t="shared" si="68"/>
        <v>0.65</v>
      </c>
      <c r="AB728">
        <f t="shared" si="70"/>
        <v>196.92749999999995</v>
      </c>
      <c r="AC728">
        <f t="shared" si="71"/>
        <v>228.43589999999992</v>
      </c>
      <c r="AD728" s="18">
        <f t="shared" si="69"/>
        <v>45852</v>
      </c>
    </row>
    <row r="729" spans="1:30">
      <c r="A729" s="73" t="s">
        <v>176</v>
      </c>
      <c r="B729" s="73">
        <v>775</v>
      </c>
      <c r="C729" s="73">
        <v>0</v>
      </c>
      <c r="D729" s="74">
        <v>45943</v>
      </c>
      <c r="E729" s="74">
        <v>46015</v>
      </c>
      <c r="F729" s="74">
        <v>46037</v>
      </c>
      <c r="G729" s="73" t="s">
        <v>47</v>
      </c>
      <c r="H729" s="73">
        <v>42</v>
      </c>
      <c r="I729" s="73"/>
      <c r="J729" s="73">
        <v>3689941</v>
      </c>
      <c r="K729" s="73" t="s">
        <v>193</v>
      </c>
      <c r="L729" s="73">
        <v>20294.675499999998</v>
      </c>
      <c r="M729" s="73">
        <v>23615.6224</v>
      </c>
      <c r="N729" s="73">
        <v>298763.2</v>
      </c>
      <c r="O729" s="73">
        <v>1643.1976</v>
      </c>
      <c r="P729" s="73">
        <v>1912.0844800000002</v>
      </c>
      <c r="Q729" s="75">
        <v>8.0966931449581447E-2</v>
      </c>
      <c r="R729" s="73">
        <v>10</v>
      </c>
      <c r="S729" s="73">
        <v>2025</v>
      </c>
      <c r="T729" s="73">
        <v>12</v>
      </c>
      <c r="U729" s="73">
        <v>2025</v>
      </c>
      <c r="V729" s="74">
        <v>46082</v>
      </c>
      <c r="W729" s="73" t="s">
        <v>150</v>
      </c>
      <c r="X729" s="73">
        <v>2026</v>
      </c>
      <c r="Y729" t="str">
        <f t="shared" si="66"/>
        <v>México</v>
      </c>
      <c r="Z729" t="str">
        <f t="shared" si="67"/>
        <v>IC</v>
      </c>
      <c r="AA729" s="1">
        <f t="shared" si="68"/>
        <v>0.65</v>
      </c>
      <c r="AB729">
        <f t="shared" si="70"/>
        <v>575.11915999999997</v>
      </c>
      <c r="AC729">
        <f t="shared" si="71"/>
        <v>667.13822559999994</v>
      </c>
      <c r="AD729" s="18">
        <f t="shared" si="69"/>
        <v>45852</v>
      </c>
    </row>
    <row r="730" spans="1:30">
      <c r="A730" s="73" t="s">
        <v>176</v>
      </c>
      <c r="B730" s="73">
        <v>776</v>
      </c>
      <c r="C730" s="73">
        <v>0</v>
      </c>
      <c r="D730" s="74">
        <v>45943</v>
      </c>
      <c r="E730" s="74">
        <v>46015</v>
      </c>
      <c r="F730" s="74">
        <v>46036</v>
      </c>
      <c r="G730" s="73" t="s">
        <v>47</v>
      </c>
      <c r="H730" s="73">
        <v>42</v>
      </c>
      <c r="I730" s="73"/>
      <c r="J730" s="73">
        <v>3424575</v>
      </c>
      <c r="K730" s="73" t="s">
        <v>193</v>
      </c>
      <c r="L730" s="73">
        <v>18835.162499999999</v>
      </c>
      <c r="M730" s="73">
        <v>21917.280000000002</v>
      </c>
      <c r="N730" s="73">
        <v>255574.34</v>
      </c>
      <c r="O730" s="73">
        <v>1405.65887</v>
      </c>
      <c r="P730" s="73">
        <v>1635.675776</v>
      </c>
      <c r="Q730" s="75">
        <v>7.4629505851091016E-2</v>
      </c>
      <c r="R730" s="73">
        <v>10</v>
      </c>
      <c r="S730" s="73">
        <v>2025</v>
      </c>
      <c r="T730" s="73">
        <v>12</v>
      </c>
      <c r="U730" s="73">
        <v>2025</v>
      </c>
      <c r="V730" s="74">
        <v>46081</v>
      </c>
      <c r="W730" s="73" t="s">
        <v>164</v>
      </c>
      <c r="X730" s="73">
        <v>2026</v>
      </c>
      <c r="Y730" t="str">
        <f t="shared" si="66"/>
        <v>México</v>
      </c>
      <c r="Z730" t="str">
        <f t="shared" si="67"/>
        <v>IC</v>
      </c>
      <c r="AA730" s="1">
        <f t="shared" si="68"/>
        <v>0.65</v>
      </c>
      <c r="AB730">
        <f t="shared" si="70"/>
        <v>491.98060449999991</v>
      </c>
      <c r="AC730">
        <f t="shared" si="71"/>
        <v>570.69750121999982</v>
      </c>
      <c r="AD730" s="18">
        <f t="shared" si="69"/>
        <v>45852</v>
      </c>
    </row>
    <row r="731" spans="1:30">
      <c r="A731" s="73" t="s">
        <v>176</v>
      </c>
      <c r="B731" s="73">
        <v>777</v>
      </c>
      <c r="C731" s="73">
        <v>0</v>
      </c>
      <c r="D731" s="74">
        <v>45944</v>
      </c>
      <c r="E731" s="74">
        <v>45966</v>
      </c>
      <c r="F731" s="74">
        <v>46008</v>
      </c>
      <c r="G731" s="73" t="s">
        <v>24</v>
      </c>
      <c r="H731" s="73">
        <v>42</v>
      </c>
      <c r="I731" s="73" t="s">
        <v>158</v>
      </c>
      <c r="J731" s="73">
        <v>224728</v>
      </c>
      <c r="K731" s="73" t="s">
        <v>151</v>
      </c>
      <c r="L731" s="73">
        <v>224728</v>
      </c>
      <c r="M731" s="73">
        <v>260684.47999999998</v>
      </c>
      <c r="N731" s="73">
        <v>47381.96</v>
      </c>
      <c r="O731" s="73">
        <v>47381.96</v>
      </c>
      <c r="P731" s="73">
        <v>54963.073599999996</v>
      </c>
      <c r="Q731" s="75">
        <v>0.2108413726816418</v>
      </c>
      <c r="R731" s="73">
        <v>10</v>
      </c>
      <c r="S731" s="73">
        <v>2025</v>
      </c>
      <c r="T731" s="73">
        <v>11</v>
      </c>
      <c r="U731" s="73">
        <v>2025</v>
      </c>
      <c r="V731" s="74">
        <v>46053</v>
      </c>
      <c r="W731" s="73" t="s">
        <v>157</v>
      </c>
      <c r="X731" s="73">
        <v>2026</v>
      </c>
      <c r="Y731" t="str">
        <f t="shared" si="66"/>
        <v>Madrid</v>
      </c>
      <c r="Z731" t="str">
        <f t="shared" si="67"/>
        <v>Retail</v>
      </c>
      <c r="AA731" s="1">
        <f t="shared" si="68"/>
        <v>7.0000000000000007E-2</v>
      </c>
      <c r="AB731">
        <f t="shared" si="70"/>
        <v>44065.222799999996</v>
      </c>
      <c r="AC731">
        <f t="shared" si="71"/>
        <v>51115.658447999995</v>
      </c>
      <c r="AD731" s="18">
        <f t="shared" si="69"/>
        <v>45733</v>
      </c>
    </row>
    <row r="732" spans="1:30">
      <c r="A732" s="73" t="s">
        <v>176</v>
      </c>
      <c r="B732" s="73">
        <v>778</v>
      </c>
      <c r="C732" s="73">
        <v>0</v>
      </c>
      <c r="D732" s="74">
        <v>45944</v>
      </c>
      <c r="E732" s="74">
        <v>46006</v>
      </c>
      <c r="F732" s="74">
        <v>46012</v>
      </c>
      <c r="G732" s="73" t="s">
        <v>51</v>
      </c>
      <c r="H732" s="73">
        <v>42</v>
      </c>
      <c r="I732" s="73" t="s">
        <v>184</v>
      </c>
      <c r="J732" s="73">
        <v>5460.56</v>
      </c>
      <c r="K732" s="73" t="s">
        <v>131</v>
      </c>
      <c r="L732" s="73">
        <v>4696.0816000000004</v>
      </c>
      <c r="M732" s="73">
        <v>5460.56</v>
      </c>
      <c r="N732" s="73">
        <v>299.88</v>
      </c>
      <c r="O732" s="73">
        <v>257.89679999999998</v>
      </c>
      <c r="P732" s="73">
        <v>299.88</v>
      </c>
      <c r="Q732" s="75">
        <v>5.4917444364680539E-2</v>
      </c>
      <c r="R732" s="73">
        <v>10</v>
      </c>
      <c r="S732" s="73">
        <v>2025</v>
      </c>
      <c r="T732" s="73">
        <v>12</v>
      </c>
      <c r="U732" s="73">
        <v>2025</v>
      </c>
      <c r="V732" s="74">
        <v>46057</v>
      </c>
      <c r="W732" s="73" t="s">
        <v>164</v>
      </c>
      <c r="X732" s="73">
        <v>2026</v>
      </c>
      <c r="Y732" t="str">
        <f t="shared" si="66"/>
        <v>México</v>
      </c>
      <c r="Z732" t="str">
        <f t="shared" si="67"/>
        <v>Retail</v>
      </c>
      <c r="AA732" s="1">
        <f t="shared" si="68"/>
        <v>0</v>
      </c>
      <c r="AB732">
        <f t="shared" si="70"/>
        <v>257.89679999999998</v>
      </c>
      <c r="AC732">
        <f t="shared" si="71"/>
        <v>299.16028799999998</v>
      </c>
      <c r="AD732" s="18">
        <f t="shared" si="69"/>
        <v>45552</v>
      </c>
    </row>
    <row r="733" spans="1:30">
      <c r="A733" s="73" t="s">
        <v>176</v>
      </c>
      <c r="B733" s="73">
        <v>779</v>
      </c>
      <c r="C733" s="73">
        <v>0</v>
      </c>
      <c r="D733" s="74">
        <v>45944</v>
      </c>
      <c r="E733" s="74">
        <v>46108</v>
      </c>
      <c r="F733" s="74">
        <v>46117</v>
      </c>
      <c r="G733" s="73" t="s">
        <v>49</v>
      </c>
      <c r="H733" s="73">
        <v>42</v>
      </c>
      <c r="I733" s="73" t="s">
        <v>177</v>
      </c>
      <c r="J733" s="73">
        <v>88656.24</v>
      </c>
      <c r="K733" s="73" t="s">
        <v>131</v>
      </c>
      <c r="L733" s="73">
        <v>76244.366399999999</v>
      </c>
      <c r="M733" s="73">
        <v>88656.24</v>
      </c>
      <c r="N733" s="73">
        <v>6725.46</v>
      </c>
      <c r="O733" s="73">
        <v>5783.8955999999998</v>
      </c>
      <c r="P733" s="73">
        <v>6725.46</v>
      </c>
      <c r="Q733" s="75">
        <v>7.5859973308139386E-2</v>
      </c>
      <c r="R733" s="73">
        <v>10</v>
      </c>
      <c r="S733" s="73">
        <v>2025</v>
      </c>
      <c r="T733" s="73">
        <v>3</v>
      </c>
      <c r="U733" s="73">
        <v>2026</v>
      </c>
      <c r="V733" s="74">
        <v>46162</v>
      </c>
      <c r="W733" s="73" t="s">
        <v>172</v>
      </c>
      <c r="X733" s="73">
        <v>2026</v>
      </c>
      <c r="Y733" t="str">
        <f t="shared" si="66"/>
        <v>México</v>
      </c>
      <c r="Z733" t="str">
        <f t="shared" si="67"/>
        <v>Retail</v>
      </c>
      <c r="AA733" s="1">
        <f t="shared" si="68"/>
        <v>0</v>
      </c>
      <c r="AB733">
        <f t="shared" si="70"/>
        <v>5783.8955999999998</v>
      </c>
      <c r="AC733">
        <f t="shared" si="71"/>
        <v>6709.3188959999998</v>
      </c>
      <c r="AD733" s="18">
        <f t="shared" si="69"/>
        <v>45552</v>
      </c>
    </row>
    <row r="734" spans="1:30">
      <c r="A734" s="73" t="s">
        <v>176</v>
      </c>
      <c r="B734" s="73">
        <v>780</v>
      </c>
      <c r="C734" s="73">
        <v>0</v>
      </c>
      <c r="D734" s="74">
        <v>45944</v>
      </c>
      <c r="E734" s="74">
        <v>45973</v>
      </c>
      <c r="F734" s="74">
        <v>45979</v>
      </c>
      <c r="G734" s="73" t="s">
        <v>39</v>
      </c>
      <c r="H734" s="73">
        <v>42</v>
      </c>
      <c r="I734" s="73"/>
      <c r="J734" s="73">
        <v>7927.78</v>
      </c>
      <c r="K734" s="73" t="s">
        <v>131</v>
      </c>
      <c r="L734" s="73">
        <v>6817.8908000000001</v>
      </c>
      <c r="M734" s="73">
        <v>7927.78</v>
      </c>
      <c r="N734" s="73">
        <v>521.4</v>
      </c>
      <c r="O734" s="73">
        <v>448.404</v>
      </c>
      <c r="P734" s="73">
        <v>521.4</v>
      </c>
      <c r="Q734" s="75">
        <v>6.5768727184659509E-2</v>
      </c>
      <c r="R734" s="73">
        <v>10</v>
      </c>
      <c r="S734" s="73">
        <v>2025</v>
      </c>
      <c r="T734" s="73">
        <v>11</v>
      </c>
      <c r="U734" s="73">
        <v>2025</v>
      </c>
      <c r="V734" s="74">
        <v>46024</v>
      </c>
      <c r="W734" s="73" t="s">
        <v>157</v>
      </c>
      <c r="X734" s="73">
        <v>2026</v>
      </c>
      <c r="Y734" t="str">
        <f t="shared" si="66"/>
        <v>México</v>
      </c>
      <c r="Z734" t="str">
        <f t="shared" si="67"/>
        <v>IC</v>
      </c>
      <c r="AA734" s="1">
        <f t="shared" si="68"/>
        <v>0.5</v>
      </c>
      <c r="AB734">
        <f t="shared" si="70"/>
        <v>224.202</v>
      </c>
      <c r="AC734">
        <f t="shared" si="71"/>
        <v>260.07432</v>
      </c>
      <c r="AD734" s="18">
        <f t="shared" si="69"/>
        <v>45677</v>
      </c>
    </row>
    <row r="735" spans="1:30">
      <c r="A735" s="73" t="s">
        <v>176</v>
      </c>
      <c r="B735" s="73">
        <v>781</v>
      </c>
      <c r="C735" s="73">
        <v>0</v>
      </c>
      <c r="D735" s="74">
        <v>45945</v>
      </c>
      <c r="E735" s="74">
        <v>45925</v>
      </c>
      <c r="F735" s="74">
        <v>45939</v>
      </c>
      <c r="G735" s="73" t="s">
        <v>43</v>
      </c>
      <c r="H735" s="73">
        <v>42</v>
      </c>
      <c r="I735" s="73"/>
      <c r="J735" s="73">
        <v>8424</v>
      </c>
      <c r="K735" s="73" t="s">
        <v>131</v>
      </c>
      <c r="L735" s="73">
        <v>7244.64</v>
      </c>
      <c r="M735" s="73">
        <v>8424</v>
      </c>
      <c r="N735" s="73">
        <v>649.57000000000005</v>
      </c>
      <c r="O735" s="73">
        <v>558.63020000000006</v>
      </c>
      <c r="P735" s="73">
        <v>649.57000000000005</v>
      </c>
      <c r="Q735" s="75">
        <v>7.7109449192782537E-2</v>
      </c>
      <c r="R735" s="73">
        <v>10</v>
      </c>
      <c r="S735" s="73">
        <v>2025</v>
      </c>
      <c r="T735" s="73">
        <v>9</v>
      </c>
      <c r="U735" s="73">
        <v>2025</v>
      </c>
      <c r="V735" s="74">
        <v>45984</v>
      </c>
      <c r="W735" s="73" t="s">
        <v>159</v>
      </c>
      <c r="X735" s="73">
        <v>2025</v>
      </c>
      <c r="Y735" t="str">
        <f t="shared" si="66"/>
        <v>Madrid</v>
      </c>
      <c r="Z735" t="str">
        <f t="shared" si="67"/>
        <v>IC</v>
      </c>
      <c r="AA735" s="1">
        <f t="shared" si="68"/>
        <v>0.5</v>
      </c>
      <c r="AB735">
        <f t="shared" si="70"/>
        <v>279.31510000000003</v>
      </c>
      <c r="AC735">
        <f t="shared" si="71"/>
        <v>324.005516</v>
      </c>
      <c r="AD735" s="18">
        <f t="shared" si="69"/>
        <v>45624</v>
      </c>
    </row>
    <row r="736" spans="1:30">
      <c r="A736" s="73" t="s">
        <v>176</v>
      </c>
      <c r="B736" s="73">
        <v>782</v>
      </c>
      <c r="C736" s="73">
        <v>0</v>
      </c>
      <c r="D736" s="74">
        <v>45945</v>
      </c>
      <c r="E736" s="74">
        <v>46015</v>
      </c>
      <c r="F736" s="74">
        <v>46050</v>
      </c>
      <c r="G736" s="73" t="s">
        <v>52</v>
      </c>
      <c r="H736" s="73">
        <v>42</v>
      </c>
      <c r="I736" s="73" t="s">
        <v>177</v>
      </c>
      <c r="J736" s="73">
        <v>36398.239999999998</v>
      </c>
      <c r="K736" s="73" t="s">
        <v>131</v>
      </c>
      <c r="L736" s="73">
        <v>31302.486399999998</v>
      </c>
      <c r="M736" s="73">
        <v>36398.239999999998</v>
      </c>
      <c r="N736" s="73">
        <v>3459.46</v>
      </c>
      <c r="O736" s="73">
        <v>2975.1356000000001</v>
      </c>
      <c r="P736" s="73">
        <v>3459.46</v>
      </c>
      <c r="Q736" s="75">
        <v>9.5044705458285902E-2</v>
      </c>
      <c r="R736" s="73">
        <v>10</v>
      </c>
      <c r="S736" s="73">
        <v>2025</v>
      </c>
      <c r="T736" s="73">
        <v>12</v>
      </c>
      <c r="U736" s="73">
        <v>2025</v>
      </c>
      <c r="V736" s="74">
        <v>46095</v>
      </c>
      <c r="W736" s="73" t="s">
        <v>150</v>
      </c>
      <c r="X736" s="73">
        <v>2026</v>
      </c>
      <c r="Y736" t="str">
        <f t="shared" si="66"/>
        <v>México</v>
      </c>
      <c r="Z736" t="str">
        <f t="shared" si="67"/>
        <v>Retail</v>
      </c>
      <c r="AA736" s="1">
        <f t="shared" si="68"/>
        <v>0</v>
      </c>
      <c r="AB736">
        <f t="shared" si="70"/>
        <v>2975.1356000000001</v>
      </c>
      <c r="AC736">
        <f t="shared" si="71"/>
        <v>3451.1572959999999</v>
      </c>
      <c r="AD736" s="18">
        <f t="shared" si="69"/>
        <v>45845</v>
      </c>
    </row>
    <row r="737" spans="1:30">
      <c r="A737" s="73" t="s">
        <v>176</v>
      </c>
      <c r="B737" s="73">
        <v>783</v>
      </c>
      <c r="C737" s="73">
        <v>0</v>
      </c>
      <c r="D737" s="74">
        <v>45946</v>
      </c>
      <c r="E737" s="74">
        <v>45968</v>
      </c>
      <c r="F737" s="74">
        <v>45976</v>
      </c>
      <c r="G737" s="73" t="s">
        <v>29</v>
      </c>
      <c r="H737" s="73">
        <v>42</v>
      </c>
      <c r="I737" s="73" t="s">
        <v>149</v>
      </c>
      <c r="J737" s="73">
        <v>3925</v>
      </c>
      <c r="K737" s="73" t="s">
        <v>205</v>
      </c>
      <c r="L737" s="73">
        <v>4513.75</v>
      </c>
      <c r="M737" s="73">
        <v>5259.5</v>
      </c>
      <c r="N737" s="73">
        <v>327.08</v>
      </c>
      <c r="O737" s="73">
        <v>376.14199999999994</v>
      </c>
      <c r="P737" s="73">
        <v>438.28719999999998</v>
      </c>
      <c r="Q737" s="75">
        <v>8.3332484076433108E-2</v>
      </c>
      <c r="R737" s="73">
        <v>10</v>
      </c>
      <c r="S737" s="73">
        <v>2025</v>
      </c>
      <c r="T737" s="73">
        <v>11</v>
      </c>
      <c r="U737" s="73">
        <v>2025</v>
      </c>
      <c r="V737" s="74">
        <v>46021</v>
      </c>
      <c r="W737" s="73" t="s">
        <v>132</v>
      </c>
      <c r="X737" s="73">
        <v>2025</v>
      </c>
      <c r="Y737" t="str">
        <f t="shared" si="66"/>
        <v>Madrid</v>
      </c>
      <c r="Z737" t="str">
        <f t="shared" si="67"/>
        <v>Retail</v>
      </c>
      <c r="AA737" s="1">
        <f t="shared" si="68"/>
        <v>7.0000000000000007E-2</v>
      </c>
      <c r="AB737">
        <f t="shared" si="70"/>
        <v>349.81205999999992</v>
      </c>
      <c r="AC737">
        <f t="shared" si="71"/>
        <v>405.78198959999986</v>
      </c>
      <c r="AD737" s="18">
        <f t="shared" si="69"/>
        <v>45733</v>
      </c>
    </row>
    <row r="738" spans="1:30">
      <c r="A738" s="73" t="s">
        <v>176</v>
      </c>
      <c r="B738" s="73">
        <v>784</v>
      </c>
      <c r="C738" s="73">
        <v>1</v>
      </c>
      <c r="D738" s="74">
        <v>45946</v>
      </c>
      <c r="E738" s="74">
        <v>45953</v>
      </c>
      <c r="F738" s="74">
        <v>45956</v>
      </c>
      <c r="G738" s="73" t="s">
        <v>27</v>
      </c>
      <c r="H738" s="73">
        <v>42</v>
      </c>
      <c r="I738" s="73" t="s">
        <v>166</v>
      </c>
      <c r="J738" s="73">
        <v>1483.59</v>
      </c>
      <c r="K738" s="73" t="s">
        <v>151</v>
      </c>
      <c r="L738" s="73">
        <v>1483.59</v>
      </c>
      <c r="M738" s="73">
        <v>1720.9643999999998</v>
      </c>
      <c r="N738" s="73">
        <v>70</v>
      </c>
      <c r="O738" s="73">
        <v>70</v>
      </c>
      <c r="P738" s="73">
        <v>81.199999999999989</v>
      </c>
      <c r="Q738" s="75">
        <v>4.718284701298877E-2</v>
      </c>
      <c r="R738" s="73">
        <v>10</v>
      </c>
      <c r="S738" s="73">
        <v>2025</v>
      </c>
      <c r="T738" s="73">
        <v>10</v>
      </c>
      <c r="U738" s="73">
        <v>2025</v>
      </c>
      <c r="V738" s="74">
        <v>46001</v>
      </c>
      <c r="W738" s="73" t="s">
        <v>132</v>
      </c>
      <c r="X738" s="73">
        <v>2025</v>
      </c>
      <c r="Y738" t="str">
        <f t="shared" si="66"/>
        <v>Madrid</v>
      </c>
      <c r="Z738" t="str">
        <f t="shared" si="67"/>
        <v>Retail</v>
      </c>
      <c r="AA738" s="1">
        <f t="shared" si="68"/>
        <v>7.0000000000000007E-2</v>
      </c>
      <c r="AB738">
        <f t="shared" si="70"/>
        <v>65.099999999999994</v>
      </c>
      <c r="AC738">
        <f t="shared" si="71"/>
        <v>75.515999999999991</v>
      </c>
      <c r="AD738" s="18">
        <f t="shared" si="69"/>
        <v>45810</v>
      </c>
    </row>
    <row r="739" spans="1:30">
      <c r="A739" s="73" t="s">
        <v>176</v>
      </c>
      <c r="B739" s="73">
        <v>785</v>
      </c>
      <c r="C739" s="73">
        <v>0</v>
      </c>
      <c r="D739" s="74">
        <v>45946</v>
      </c>
      <c r="E739" s="74">
        <v>45947</v>
      </c>
      <c r="F739" s="74">
        <v>45951</v>
      </c>
      <c r="G739" s="73" t="s">
        <v>52</v>
      </c>
      <c r="H739" s="73">
        <v>42</v>
      </c>
      <c r="I739" s="73" t="s">
        <v>177</v>
      </c>
      <c r="J739" s="73">
        <v>21730</v>
      </c>
      <c r="K739" s="73" t="s">
        <v>131</v>
      </c>
      <c r="L739" s="73">
        <v>18687.8</v>
      </c>
      <c r="M739" s="73">
        <v>21730</v>
      </c>
      <c r="N739" s="73">
        <v>9171</v>
      </c>
      <c r="O739" s="73">
        <v>7887.0599999999995</v>
      </c>
      <c r="P739" s="73">
        <v>9171</v>
      </c>
      <c r="Q739" s="75">
        <v>0.42204325816843075</v>
      </c>
      <c r="R739" s="73">
        <v>10</v>
      </c>
      <c r="S739" s="73">
        <v>2025</v>
      </c>
      <c r="T739" s="73">
        <v>10</v>
      </c>
      <c r="U739" s="73">
        <v>2025</v>
      </c>
      <c r="V739" s="74">
        <v>45996</v>
      </c>
      <c r="W739" s="73" t="s">
        <v>132</v>
      </c>
      <c r="X739" s="73">
        <v>2025</v>
      </c>
      <c r="Y739" t="str">
        <f t="shared" si="66"/>
        <v>México</v>
      </c>
      <c r="Z739" t="str">
        <f t="shared" si="67"/>
        <v>Retail</v>
      </c>
      <c r="AA739" s="1">
        <f t="shared" si="68"/>
        <v>0</v>
      </c>
      <c r="AB739">
        <f t="shared" si="70"/>
        <v>7887.0599999999995</v>
      </c>
      <c r="AC739">
        <f t="shared" si="71"/>
        <v>9148.989599999999</v>
      </c>
      <c r="AD739" s="18">
        <f t="shared" si="69"/>
        <v>45845</v>
      </c>
    </row>
    <row r="740" spans="1:30">
      <c r="A740" s="73" t="s">
        <v>176</v>
      </c>
      <c r="B740" s="73">
        <v>786</v>
      </c>
      <c r="C740" s="73">
        <v>0</v>
      </c>
      <c r="D740" s="74">
        <v>45947</v>
      </c>
      <c r="E740" s="74">
        <v>45982</v>
      </c>
      <c r="F740" s="74">
        <v>45991</v>
      </c>
      <c r="G740" s="73" t="s">
        <v>24</v>
      </c>
      <c r="H740" s="73">
        <v>42</v>
      </c>
      <c r="I740" s="73" t="s">
        <v>158</v>
      </c>
      <c r="J740" s="73">
        <v>59242.29</v>
      </c>
      <c r="K740" s="73" t="s">
        <v>151</v>
      </c>
      <c r="L740" s="73">
        <v>59242.29</v>
      </c>
      <c r="M740" s="73">
        <v>68721.056400000001</v>
      </c>
      <c r="N740" s="73">
        <v>8067.82</v>
      </c>
      <c r="O740" s="73">
        <v>8067.82</v>
      </c>
      <c r="P740" s="73">
        <v>9358.6711999999989</v>
      </c>
      <c r="Q740" s="75">
        <v>0.13618345948477009</v>
      </c>
      <c r="R740" s="73">
        <v>10</v>
      </c>
      <c r="S740" s="73">
        <v>2025</v>
      </c>
      <c r="T740" s="73">
        <v>11</v>
      </c>
      <c r="U740" s="73">
        <v>2025</v>
      </c>
      <c r="V740" s="74">
        <v>46036</v>
      </c>
      <c r="W740" s="73" t="s">
        <v>157</v>
      </c>
      <c r="X740" s="73">
        <v>2026</v>
      </c>
      <c r="Y740" t="str">
        <f t="shared" si="66"/>
        <v>Madrid</v>
      </c>
      <c r="Z740" t="str">
        <f t="shared" si="67"/>
        <v>Retail</v>
      </c>
      <c r="AA740" s="1">
        <f t="shared" si="68"/>
        <v>7.0000000000000007E-2</v>
      </c>
      <c r="AB740">
        <f t="shared" si="70"/>
        <v>7503.0725999999995</v>
      </c>
      <c r="AC740">
        <f t="shared" si="71"/>
        <v>8703.5642159999989</v>
      </c>
      <c r="AD740" s="18">
        <f t="shared" si="69"/>
        <v>45733</v>
      </c>
    </row>
    <row r="741" spans="1:30">
      <c r="A741" s="73" t="s">
        <v>176</v>
      </c>
      <c r="B741" s="73">
        <v>787</v>
      </c>
      <c r="C741" s="73">
        <v>0</v>
      </c>
      <c r="D741" s="74">
        <v>45947</v>
      </c>
      <c r="E741" s="74">
        <v>45964</v>
      </c>
      <c r="F741" s="74">
        <v>45970</v>
      </c>
      <c r="G741" s="73" t="s">
        <v>44</v>
      </c>
      <c r="H741" s="73">
        <v>42</v>
      </c>
      <c r="I741" s="73"/>
      <c r="J741" s="73">
        <v>9224.8799999999992</v>
      </c>
      <c r="K741" s="73" t="s">
        <v>131</v>
      </c>
      <c r="L741" s="73">
        <v>7933.3967999999995</v>
      </c>
      <c r="M741" s="73">
        <v>9224.8799999999992</v>
      </c>
      <c r="N741" s="73">
        <v>0</v>
      </c>
      <c r="O741" s="73">
        <v>0</v>
      </c>
      <c r="P741" s="73">
        <v>0</v>
      </c>
      <c r="Q741" s="75">
        <v>0</v>
      </c>
      <c r="R741" s="73">
        <v>10</v>
      </c>
      <c r="S741" s="73">
        <v>2025</v>
      </c>
      <c r="T741" s="73">
        <v>11</v>
      </c>
      <c r="U741" s="73">
        <v>2025</v>
      </c>
      <c r="V741" s="74">
        <v>46015</v>
      </c>
      <c r="W741" s="73" t="s">
        <v>132</v>
      </c>
      <c r="X741" s="73">
        <v>2025</v>
      </c>
      <c r="Y741" t="str">
        <f t="shared" si="66"/>
        <v>México</v>
      </c>
      <c r="Z741" t="str">
        <f t="shared" si="67"/>
        <v>IC</v>
      </c>
      <c r="AA741" s="1">
        <f t="shared" si="68"/>
        <v>0.5</v>
      </c>
      <c r="AB741">
        <f t="shared" si="70"/>
        <v>0</v>
      </c>
      <c r="AC741">
        <f t="shared" si="71"/>
        <v>0</v>
      </c>
      <c r="AD741" s="18">
        <f t="shared" si="69"/>
        <v>45677</v>
      </c>
    </row>
    <row r="742" spans="1:30">
      <c r="A742" s="73" t="s">
        <v>176</v>
      </c>
      <c r="B742" s="73">
        <v>788</v>
      </c>
      <c r="C742" s="73">
        <v>1</v>
      </c>
      <c r="D742" s="74">
        <v>45947</v>
      </c>
      <c r="E742" s="74">
        <v>45976</v>
      </c>
      <c r="F742" s="74">
        <v>45976</v>
      </c>
      <c r="G742" s="73" t="s">
        <v>37</v>
      </c>
      <c r="H742" s="73">
        <v>42</v>
      </c>
      <c r="I742" s="73"/>
      <c r="J742" s="73">
        <v>1750</v>
      </c>
      <c r="K742" s="73" t="s">
        <v>131</v>
      </c>
      <c r="L742" s="73">
        <v>1505</v>
      </c>
      <c r="M742" s="73">
        <v>1750</v>
      </c>
      <c r="N742" s="73">
        <v>350</v>
      </c>
      <c r="O742" s="73">
        <v>301</v>
      </c>
      <c r="P742" s="73">
        <v>350</v>
      </c>
      <c r="Q742" s="75">
        <v>0.2</v>
      </c>
      <c r="R742" s="73">
        <v>10</v>
      </c>
      <c r="S742" s="73">
        <v>2025</v>
      </c>
      <c r="T742" s="73">
        <v>11</v>
      </c>
      <c r="U742" s="73">
        <v>2025</v>
      </c>
      <c r="V742" s="74">
        <v>46021</v>
      </c>
      <c r="W742" s="73" t="s">
        <v>132</v>
      </c>
      <c r="X742" s="73">
        <v>2025</v>
      </c>
      <c r="Y742" t="str">
        <f t="shared" si="66"/>
        <v>México</v>
      </c>
      <c r="Z742" t="str">
        <f t="shared" si="67"/>
        <v>IC</v>
      </c>
      <c r="AA742" s="1">
        <f t="shared" si="68"/>
        <v>0.6</v>
      </c>
      <c r="AB742">
        <f t="shared" si="70"/>
        <v>120.4</v>
      </c>
      <c r="AC742">
        <f t="shared" si="71"/>
        <v>139.66399999999999</v>
      </c>
      <c r="AD742" s="18">
        <f t="shared" si="69"/>
        <v>45807</v>
      </c>
    </row>
    <row r="743" spans="1:30">
      <c r="A743" s="73" t="s">
        <v>176</v>
      </c>
      <c r="B743" s="73">
        <v>789</v>
      </c>
      <c r="C743" s="73">
        <v>0</v>
      </c>
      <c r="D743" s="74">
        <v>45948</v>
      </c>
      <c r="E743" s="74">
        <v>46116</v>
      </c>
      <c r="F743" s="74">
        <v>46158</v>
      </c>
      <c r="G743" s="73" t="s">
        <v>29</v>
      </c>
      <c r="H743" s="73">
        <v>42</v>
      </c>
      <c r="I743" s="73" t="s">
        <v>206</v>
      </c>
      <c r="J743" s="73">
        <v>63017.78</v>
      </c>
      <c r="K743" s="73" t="s">
        <v>151</v>
      </c>
      <c r="L743" s="73">
        <v>63017.78</v>
      </c>
      <c r="M743" s="73">
        <v>73100.624799999991</v>
      </c>
      <c r="N743" s="73">
        <v>5291.07</v>
      </c>
      <c r="O743" s="73">
        <v>5291.07</v>
      </c>
      <c r="P743" s="73">
        <v>6137.6411999999991</v>
      </c>
      <c r="Q743" s="75">
        <v>8.3961542282194004E-2</v>
      </c>
      <c r="R743" s="73">
        <v>10</v>
      </c>
      <c r="S743" s="73">
        <v>2025</v>
      </c>
      <c r="T743" s="73">
        <v>4</v>
      </c>
      <c r="U743" s="73">
        <v>2026</v>
      </c>
      <c r="V743" s="74">
        <v>46203</v>
      </c>
      <c r="W743" s="73" t="s">
        <v>152</v>
      </c>
      <c r="X743" s="73">
        <v>2026</v>
      </c>
      <c r="Y743" t="str">
        <f t="shared" si="66"/>
        <v>Madrid</v>
      </c>
      <c r="Z743" t="str">
        <f t="shared" si="67"/>
        <v>Retail</v>
      </c>
      <c r="AA743" s="1">
        <f t="shared" si="68"/>
        <v>7.0000000000000007E-2</v>
      </c>
      <c r="AB743">
        <f t="shared" si="70"/>
        <v>4920.6950999999999</v>
      </c>
      <c r="AC743">
        <f t="shared" si="71"/>
        <v>5708.0063159999991</v>
      </c>
      <c r="AD743" s="18">
        <f t="shared" si="69"/>
        <v>45733</v>
      </c>
    </row>
    <row r="744" spans="1:30">
      <c r="A744" s="73" t="s">
        <v>176</v>
      </c>
      <c r="B744" s="73">
        <v>790</v>
      </c>
      <c r="C744" s="73">
        <v>1</v>
      </c>
      <c r="D744" s="74">
        <v>45950</v>
      </c>
      <c r="E744" s="74">
        <v>46013</v>
      </c>
      <c r="F744" s="74">
        <v>46022</v>
      </c>
      <c r="G744" s="73" t="s">
        <v>49</v>
      </c>
      <c r="H744" s="73">
        <v>43</v>
      </c>
      <c r="I744" s="73" t="s">
        <v>177</v>
      </c>
      <c r="J744" s="73">
        <v>16376.31</v>
      </c>
      <c r="K744" s="73" t="s">
        <v>131</v>
      </c>
      <c r="L744" s="73">
        <v>14083.6266</v>
      </c>
      <c r="M744" s="73">
        <v>16376.31</v>
      </c>
      <c r="N744" s="73">
        <v>729.01</v>
      </c>
      <c r="O744" s="73">
        <v>626.94859999999994</v>
      </c>
      <c r="P744" s="73">
        <v>729.01</v>
      </c>
      <c r="Q744" s="75">
        <v>4.4516133365819284E-2</v>
      </c>
      <c r="R744" s="73">
        <v>10</v>
      </c>
      <c r="S744" s="73">
        <v>2025</v>
      </c>
      <c r="T744" s="73">
        <v>12</v>
      </c>
      <c r="U744" s="73">
        <v>2025</v>
      </c>
      <c r="V744" s="74">
        <v>46067</v>
      </c>
      <c r="W744" s="73" t="s">
        <v>164</v>
      </c>
      <c r="X744" s="73">
        <v>2026</v>
      </c>
      <c r="Y744" t="str">
        <f t="shared" si="66"/>
        <v>México</v>
      </c>
      <c r="Z744" t="str">
        <f t="shared" si="67"/>
        <v>Retail</v>
      </c>
      <c r="AA744" s="1">
        <f t="shared" si="68"/>
        <v>0</v>
      </c>
      <c r="AB744">
        <f t="shared" si="70"/>
        <v>626.94859999999994</v>
      </c>
      <c r="AC744">
        <f t="shared" si="71"/>
        <v>727.26037599999984</v>
      </c>
      <c r="AD744" s="18">
        <f t="shared" si="69"/>
        <v>45552</v>
      </c>
    </row>
    <row r="745" spans="1:30">
      <c r="A745" s="73" t="s">
        <v>176</v>
      </c>
      <c r="B745" s="73">
        <v>791</v>
      </c>
      <c r="C745" s="73">
        <v>0</v>
      </c>
      <c r="D745" s="74">
        <v>45951</v>
      </c>
      <c r="E745" s="74">
        <v>45957</v>
      </c>
      <c r="F745" s="74">
        <v>45962</v>
      </c>
      <c r="G745" s="73" t="s">
        <v>35</v>
      </c>
      <c r="H745" s="73">
        <v>43</v>
      </c>
      <c r="I745" s="73"/>
      <c r="J745" s="73">
        <v>2042.72</v>
      </c>
      <c r="K745" s="73" t="s">
        <v>151</v>
      </c>
      <c r="L745" s="73">
        <v>2042.72</v>
      </c>
      <c r="M745" s="73">
        <v>2369.5551999999998</v>
      </c>
      <c r="N745" s="73">
        <v>181.55</v>
      </c>
      <c r="O745" s="73">
        <v>181.55</v>
      </c>
      <c r="P745" s="73">
        <v>210.59799999999998</v>
      </c>
      <c r="Q745" s="75">
        <v>8.8876595911333914E-2</v>
      </c>
      <c r="R745" s="73">
        <v>10</v>
      </c>
      <c r="S745" s="73">
        <v>2025</v>
      </c>
      <c r="T745" s="73">
        <v>10</v>
      </c>
      <c r="U745" s="73">
        <v>2025</v>
      </c>
      <c r="V745" s="74">
        <v>46007</v>
      </c>
      <c r="W745" s="73" t="s">
        <v>132</v>
      </c>
      <c r="X745" s="73">
        <v>2025</v>
      </c>
      <c r="Y745" t="str">
        <f t="shared" si="66"/>
        <v>México</v>
      </c>
      <c r="Z745" t="str">
        <f t="shared" si="67"/>
        <v>IC</v>
      </c>
      <c r="AA745" s="1">
        <f t="shared" si="68"/>
        <v>0.5</v>
      </c>
      <c r="AB745">
        <f t="shared" si="70"/>
        <v>90.775000000000006</v>
      </c>
      <c r="AC745">
        <f t="shared" si="71"/>
        <v>105.29899999999999</v>
      </c>
      <c r="AD745" s="18">
        <f t="shared" si="69"/>
        <v>45665</v>
      </c>
    </row>
    <row r="746" spans="1:30">
      <c r="A746" s="73" t="s">
        <v>176</v>
      </c>
      <c r="B746" s="73">
        <v>792</v>
      </c>
      <c r="C746" s="73">
        <v>1</v>
      </c>
      <c r="D746" s="74">
        <v>45951</v>
      </c>
      <c r="E746" s="74">
        <v>45952</v>
      </c>
      <c r="F746" s="74">
        <v>45953</v>
      </c>
      <c r="G746" s="73" t="s">
        <v>52</v>
      </c>
      <c r="H746" s="73">
        <v>43</v>
      </c>
      <c r="I746" s="73" t="s">
        <v>177</v>
      </c>
      <c r="J746" s="73">
        <v>930</v>
      </c>
      <c r="K746" s="73" t="s">
        <v>205</v>
      </c>
      <c r="L746" s="73">
        <v>1069.5</v>
      </c>
      <c r="M746" s="73">
        <v>1246.2</v>
      </c>
      <c r="N746" s="73">
        <v>72.849999999999994</v>
      </c>
      <c r="O746" s="73">
        <v>83.777499999999989</v>
      </c>
      <c r="P746" s="73">
        <v>97.619</v>
      </c>
      <c r="Q746" s="75">
        <v>7.8333333333333324E-2</v>
      </c>
      <c r="R746" s="73">
        <v>10</v>
      </c>
      <c r="S746" s="73">
        <v>2025</v>
      </c>
      <c r="T746" s="73">
        <v>10</v>
      </c>
      <c r="U746" s="73">
        <v>2025</v>
      </c>
      <c r="V746" s="74">
        <v>45998</v>
      </c>
      <c r="W746" s="73" t="s">
        <v>132</v>
      </c>
      <c r="X746" s="73">
        <v>2025</v>
      </c>
      <c r="Y746" t="str">
        <f t="shared" si="66"/>
        <v>México</v>
      </c>
      <c r="Z746" t="str">
        <f t="shared" si="67"/>
        <v>Retail</v>
      </c>
      <c r="AA746" s="1">
        <f t="shared" si="68"/>
        <v>0</v>
      </c>
      <c r="AB746">
        <f t="shared" si="70"/>
        <v>83.777499999999989</v>
      </c>
      <c r="AC746">
        <f t="shared" si="71"/>
        <v>97.181899999999985</v>
      </c>
      <c r="AD746" s="18">
        <f t="shared" si="69"/>
        <v>45845</v>
      </c>
    </row>
    <row r="747" spans="1:30">
      <c r="A747" s="73" t="s">
        <v>176</v>
      </c>
      <c r="B747" s="73">
        <v>793</v>
      </c>
      <c r="C747" s="73">
        <v>0</v>
      </c>
      <c r="D747" s="74">
        <v>45952</v>
      </c>
      <c r="E747" s="74">
        <v>46140</v>
      </c>
      <c r="F747" s="74">
        <v>46147</v>
      </c>
      <c r="G747" s="73" t="s">
        <v>47</v>
      </c>
      <c r="H747" s="73">
        <v>43</v>
      </c>
      <c r="I747" s="73"/>
      <c r="J747" s="73">
        <v>4474</v>
      </c>
      <c r="K747" s="73" t="s">
        <v>151</v>
      </c>
      <c r="L747" s="73">
        <v>4474</v>
      </c>
      <c r="M747" s="73">
        <v>5189.8399999999992</v>
      </c>
      <c r="N747" s="73">
        <v>0</v>
      </c>
      <c r="O747" s="73">
        <v>0</v>
      </c>
      <c r="P747" s="73">
        <v>0</v>
      </c>
      <c r="Q747" s="75">
        <v>0</v>
      </c>
      <c r="R747" s="73">
        <v>10</v>
      </c>
      <c r="S747" s="73">
        <v>2025</v>
      </c>
      <c r="T747" s="73">
        <v>4</v>
      </c>
      <c r="U747" s="73">
        <v>2026</v>
      </c>
      <c r="V747" s="74">
        <v>46192</v>
      </c>
      <c r="W747" s="73" t="s">
        <v>152</v>
      </c>
      <c r="X747" s="73">
        <v>2026</v>
      </c>
      <c r="Y747" t="str">
        <f t="shared" si="66"/>
        <v>México</v>
      </c>
      <c r="Z747" t="str">
        <f t="shared" si="67"/>
        <v>IC</v>
      </c>
      <c r="AA747" s="1">
        <f t="shared" si="68"/>
        <v>0.65</v>
      </c>
      <c r="AB747">
        <f t="shared" si="70"/>
        <v>0</v>
      </c>
      <c r="AC747">
        <f t="shared" si="71"/>
        <v>0</v>
      </c>
      <c r="AD747" s="18">
        <f t="shared" si="69"/>
        <v>45852</v>
      </c>
    </row>
    <row r="748" spans="1:30">
      <c r="A748" s="73" t="s">
        <v>176</v>
      </c>
      <c r="B748" s="73">
        <v>794</v>
      </c>
      <c r="C748" s="73">
        <v>0</v>
      </c>
      <c r="D748" s="74">
        <v>45953</v>
      </c>
      <c r="E748" s="74">
        <v>46027</v>
      </c>
      <c r="F748" s="74">
        <v>46033</v>
      </c>
      <c r="G748" s="73" t="s">
        <v>51</v>
      </c>
      <c r="H748" s="73">
        <v>43</v>
      </c>
      <c r="I748" s="73" t="s">
        <v>183</v>
      </c>
      <c r="J748" s="73">
        <v>17199.310000000001</v>
      </c>
      <c r="K748" s="73" t="s">
        <v>131</v>
      </c>
      <c r="L748" s="73">
        <v>14791.4066</v>
      </c>
      <c r="M748" s="73">
        <v>17199.310000000001</v>
      </c>
      <c r="N748" s="73">
        <v>2225.37</v>
      </c>
      <c r="O748" s="73">
        <v>1913.8181999999999</v>
      </c>
      <c r="P748" s="73">
        <v>2225.37</v>
      </c>
      <c r="Q748" s="75">
        <v>0.12938716727589653</v>
      </c>
      <c r="R748" s="73">
        <v>10</v>
      </c>
      <c r="S748" s="73">
        <v>2025</v>
      </c>
      <c r="T748" s="73">
        <v>1</v>
      </c>
      <c r="U748" s="73">
        <v>2026</v>
      </c>
      <c r="V748" s="74">
        <v>46078</v>
      </c>
      <c r="W748" s="73" t="s">
        <v>164</v>
      </c>
      <c r="X748" s="73">
        <v>2026</v>
      </c>
      <c r="Y748" t="str">
        <f t="shared" si="66"/>
        <v>México</v>
      </c>
      <c r="Z748" t="str">
        <f t="shared" si="67"/>
        <v>Retail</v>
      </c>
      <c r="AA748" s="1">
        <f t="shared" si="68"/>
        <v>0</v>
      </c>
      <c r="AB748">
        <f t="shared" si="70"/>
        <v>1913.8181999999999</v>
      </c>
      <c r="AC748">
        <f t="shared" si="71"/>
        <v>2220.0291119999997</v>
      </c>
      <c r="AD748" s="18">
        <f t="shared" si="69"/>
        <v>45552</v>
      </c>
    </row>
    <row r="749" spans="1:30">
      <c r="A749" s="73" t="s">
        <v>176</v>
      </c>
      <c r="B749" s="73">
        <v>795</v>
      </c>
      <c r="C749" s="73">
        <v>1</v>
      </c>
      <c r="D749" s="74">
        <v>45953</v>
      </c>
      <c r="E749" s="74">
        <v>45958</v>
      </c>
      <c r="F749" s="74">
        <v>45961</v>
      </c>
      <c r="G749" s="73" t="s">
        <v>54</v>
      </c>
      <c r="H749" s="73">
        <v>43</v>
      </c>
      <c r="I749" s="73"/>
      <c r="J749" s="73">
        <v>11980.26</v>
      </c>
      <c r="K749" s="73" t="s">
        <v>131</v>
      </c>
      <c r="L749" s="73">
        <v>10303.0236</v>
      </c>
      <c r="M749" s="73">
        <v>11980.26</v>
      </c>
      <c r="N749" s="73">
        <v>0</v>
      </c>
      <c r="O749" s="73">
        <v>0</v>
      </c>
      <c r="P749" s="73">
        <v>0</v>
      </c>
      <c r="Q749" s="75">
        <v>0</v>
      </c>
      <c r="R749" s="73">
        <v>10</v>
      </c>
      <c r="S749" s="73">
        <v>2025</v>
      </c>
      <c r="T749" s="73">
        <v>10</v>
      </c>
      <c r="U749" s="73">
        <v>2025</v>
      </c>
      <c r="V749" s="74">
        <v>46006</v>
      </c>
      <c r="W749" s="73" t="s">
        <v>132</v>
      </c>
      <c r="X749" s="73">
        <v>2025</v>
      </c>
      <c r="Y749" t="str">
        <f t="shared" si="66"/>
        <v>México</v>
      </c>
      <c r="Z749" t="str">
        <f t="shared" si="67"/>
        <v>Retail</v>
      </c>
      <c r="AA749" s="1">
        <f t="shared" si="68"/>
        <v>0.05</v>
      </c>
      <c r="AB749">
        <f t="shared" si="70"/>
        <v>0</v>
      </c>
      <c r="AC749">
        <f t="shared" si="71"/>
        <v>0</v>
      </c>
      <c r="AD749" s="18">
        <f t="shared" si="69"/>
        <v>45595</v>
      </c>
    </row>
    <row r="750" spans="1:30">
      <c r="A750" s="73" t="s">
        <v>176</v>
      </c>
      <c r="B750" s="73">
        <v>796</v>
      </c>
      <c r="C750" s="73">
        <v>0</v>
      </c>
      <c r="D750" s="74">
        <v>45954</v>
      </c>
      <c r="E750" s="74">
        <v>46441</v>
      </c>
      <c r="F750" s="74">
        <v>46443</v>
      </c>
      <c r="G750" s="73" t="s">
        <v>24</v>
      </c>
      <c r="H750" s="73">
        <v>43</v>
      </c>
      <c r="I750" s="73" t="s">
        <v>177</v>
      </c>
      <c r="J750" s="73">
        <v>40526</v>
      </c>
      <c r="K750" s="73" t="s">
        <v>151</v>
      </c>
      <c r="L750" s="73">
        <v>40526</v>
      </c>
      <c r="M750" s="73">
        <v>47010.159999999996</v>
      </c>
      <c r="N750" s="73">
        <v>8201</v>
      </c>
      <c r="O750" s="73">
        <v>8201</v>
      </c>
      <c r="P750" s="73">
        <v>9513.16</v>
      </c>
      <c r="Q750" s="75">
        <v>0.20236391452400929</v>
      </c>
      <c r="R750" s="73">
        <v>10</v>
      </c>
      <c r="S750" s="73">
        <v>2025</v>
      </c>
      <c r="T750" s="73">
        <v>2</v>
      </c>
      <c r="U750" s="73">
        <v>2027</v>
      </c>
      <c r="V750" s="74">
        <v>46488</v>
      </c>
      <c r="W750" s="73" t="s">
        <v>173</v>
      </c>
      <c r="X750" s="73">
        <v>2027</v>
      </c>
      <c r="Y750" t="str">
        <f t="shared" si="66"/>
        <v>Madrid</v>
      </c>
      <c r="Z750" t="str">
        <f t="shared" si="67"/>
        <v>Retail</v>
      </c>
      <c r="AA750" s="1">
        <f t="shared" si="68"/>
        <v>7.0000000000000007E-2</v>
      </c>
      <c r="AB750">
        <f t="shared" si="70"/>
        <v>7626.93</v>
      </c>
      <c r="AC750">
        <f t="shared" si="71"/>
        <v>8847.2387999999992</v>
      </c>
      <c r="AD750" s="18">
        <f t="shared" si="69"/>
        <v>45733</v>
      </c>
    </row>
    <row r="751" spans="1:30">
      <c r="A751" s="73" t="s">
        <v>176</v>
      </c>
      <c r="B751" s="73">
        <v>797</v>
      </c>
      <c r="C751" s="73">
        <v>1</v>
      </c>
      <c r="D751" s="74">
        <v>45954</v>
      </c>
      <c r="E751" s="74">
        <v>45972</v>
      </c>
      <c r="F751" s="74">
        <v>46017</v>
      </c>
      <c r="G751" s="73" t="s">
        <v>63</v>
      </c>
      <c r="H751" s="73">
        <v>43</v>
      </c>
      <c r="I751" s="73"/>
      <c r="J751" s="73">
        <v>2383.44</v>
      </c>
      <c r="K751" s="73" t="s">
        <v>131</v>
      </c>
      <c r="L751" s="73">
        <v>2049.7584000000002</v>
      </c>
      <c r="M751" s="73">
        <v>2383.44</v>
      </c>
      <c r="N751" s="73">
        <v>28</v>
      </c>
      <c r="O751" s="73">
        <v>24.08</v>
      </c>
      <c r="P751" s="73">
        <v>28</v>
      </c>
      <c r="Q751" s="75">
        <v>1.1747725975900377E-2</v>
      </c>
      <c r="R751" s="73">
        <v>10</v>
      </c>
      <c r="S751" s="73">
        <v>2025</v>
      </c>
      <c r="T751" s="73">
        <v>11</v>
      </c>
      <c r="U751" s="73">
        <v>2025</v>
      </c>
      <c r="V751" s="74">
        <v>46062</v>
      </c>
      <c r="W751" s="73" t="s">
        <v>164</v>
      </c>
      <c r="X751" s="73">
        <v>2026</v>
      </c>
      <c r="Y751" t="str">
        <f t="shared" si="66"/>
        <v>México</v>
      </c>
      <c r="Z751" t="str">
        <f t="shared" si="67"/>
        <v>Retail</v>
      </c>
      <c r="AA751" s="1">
        <f t="shared" si="68"/>
        <v>0</v>
      </c>
      <c r="AB751">
        <f t="shared" si="70"/>
        <v>24.08</v>
      </c>
      <c r="AC751">
        <f t="shared" si="71"/>
        <v>27.932799999999997</v>
      </c>
      <c r="AD751" s="18">
        <f t="shared" si="69"/>
        <v>0</v>
      </c>
    </row>
    <row r="752" spans="1:30">
      <c r="A752" s="73" t="s">
        <v>176</v>
      </c>
      <c r="B752" s="73">
        <v>798</v>
      </c>
      <c r="C752" s="73">
        <v>0</v>
      </c>
      <c r="D752" s="74">
        <v>45957</v>
      </c>
      <c r="E752" s="74">
        <v>45994</v>
      </c>
      <c r="F752" s="74">
        <v>45996</v>
      </c>
      <c r="G752" s="73" t="s">
        <v>43</v>
      </c>
      <c r="H752" s="73">
        <v>44</v>
      </c>
      <c r="I752" s="73"/>
      <c r="J752" s="73">
        <v>5300</v>
      </c>
      <c r="K752" s="73" t="s">
        <v>131</v>
      </c>
      <c r="L752" s="73">
        <v>4558</v>
      </c>
      <c r="M752" s="73">
        <v>5300</v>
      </c>
      <c r="N752" s="73">
        <v>576</v>
      </c>
      <c r="O752" s="73">
        <v>495.36</v>
      </c>
      <c r="P752" s="73">
        <v>576</v>
      </c>
      <c r="Q752" s="75">
        <v>0.10867924528301887</v>
      </c>
      <c r="R752" s="73">
        <v>10</v>
      </c>
      <c r="S752" s="73">
        <v>2025</v>
      </c>
      <c r="T752" s="73">
        <v>12</v>
      </c>
      <c r="U752" s="73">
        <v>2025</v>
      </c>
      <c r="V752" s="74">
        <v>46041</v>
      </c>
      <c r="W752" s="73" t="s">
        <v>157</v>
      </c>
      <c r="X752" s="73">
        <v>2026</v>
      </c>
      <c r="Y752" t="str">
        <f t="shared" si="66"/>
        <v>Madrid</v>
      </c>
      <c r="Z752" t="str">
        <f t="shared" si="67"/>
        <v>IC</v>
      </c>
      <c r="AA752" s="1">
        <f t="shared" si="68"/>
        <v>0.5</v>
      </c>
      <c r="AB752">
        <f t="shared" si="70"/>
        <v>247.68</v>
      </c>
      <c r="AC752">
        <f t="shared" si="71"/>
        <v>287.30879999999996</v>
      </c>
      <c r="AD752" s="18">
        <f t="shared" si="69"/>
        <v>45624</v>
      </c>
    </row>
    <row r="753" spans="1:30">
      <c r="A753" s="73" t="s">
        <v>176</v>
      </c>
      <c r="B753" s="73">
        <v>799</v>
      </c>
      <c r="C753" s="73">
        <v>0</v>
      </c>
      <c r="D753" s="74">
        <v>45957</v>
      </c>
      <c r="E753" s="74">
        <v>46018</v>
      </c>
      <c r="F753" s="74">
        <v>46037</v>
      </c>
      <c r="G753" s="73" t="s">
        <v>47</v>
      </c>
      <c r="H753" s="73">
        <v>44</v>
      </c>
      <c r="I753" s="73"/>
      <c r="J753" s="73">
        <v>2233369</v>
      </c>
      <c r="K753" s="73" t="s">
        <v>193</v>
      </c>
      <c r="L753" s="73">
        <v>12283.529499999999</v>
      </c>
      <c r="M753" s="73">
        <v>14293.561600000001</v>
      </c>
      <c r="N753" s="73">
        <v>150419.82999999999</v>
      </c>
      <c r="O753" s="73">
        <v>827.30906499999992</v>
      </c>
      <c r="P753" s="73">
        <v>962.68691200000001</v>
      </c>
      <c r="Q753" s="75">
        <v>6.7351087079654107E-2</v>
      </c>
      <c r="R753" s="73">
        <v>10</v>
      </c>
      <c r="S753" s="73">
        <v>2025</v>
      </c>
      <c r="T753" s="73">
        <v>12</v>
      </c>
      <c r="U753" s="73">
        <v>2025</v>
      </c>
      <c r="V753" s="74">
        <v>46082</v>
      </c>
      <c r="W753" s="73" t="s">
        <v>150</v>
      </c>
      <c r="X753" s="73">
        <v>2026</v>
      </c>
      <c r="Y753" t="str">
        <f t="shared" si="66"/>
        <v>México</v>
      </c>
      <c r="Z753" t="str">
        <f t="shared" si="67"/>
        <v>IC</v>
      </c>
      <c r="AA753" s="1">
        <f t="shared" si="68"/>
        <v>0.65</v>
      </c>
      <c r="AB753">
        <f t="shared" si="70"/>
        <v>289.55817274999993</v>
      </c>
      <c r="AC753">
        <f t="shared" si="71"/>
        <v>335.88748038999989</v>
      </c>
      <c r="AD753" s="18">
        <f t="shared" si="69"/>
        <v>45852</v>
      </c>
    </row>
    <row r="754" spans="1:30">
      <c r="A754" s="73" t="s">
        <v>176</v>
      </c>
      <c r="B754" s="73">
        <v>800</v>
      </c>
      <c r="C754" s="73">
        <v>0</v>
      </c>
      <c r="D754" s="74">
        <v>45958</v>
      </c>
      <c r="E754" s="74">
        <v>45967</v>
      </c>
      <c r="F754" s="74">
        <v>45976</v>
      </c>
      <c r="G754" s="73" t="s">
        <v>27</v>
      </c>
      <c r="H754" s="73">
        <v>44</v>
      </c>
      <c r="I754" s="73" t="s">
        <v>149</v>
      </c>
      <c r="J754" s="73">
        <v>21430.04</v>
      </c>
      <c r="K754" s="73" t="s">
        <v>131</v>
      </c>
      <c r="L754" s="73">
        <v>18429.8344</v>
      </c>
      <c r="M754" s="73">
        <v>21430.04</v>
      </c>
      <c r="N754" s="73">
        <v>3464.77</v>
      </c>
      <c r="O754" s="73">
        <v>2979.7021999999997</v>
      </c>
      <c r="P754" s="73">
        <v>3464.77</v>
      </c>
      <c r="Q754" s="75">
        <v>0.16167818632163075</v>
      </c>
      <c r="R754" s="73">
        <v>10</v>
      </c>
      <c r="S754" s="73">
        <v>2025</v>
      </c>
      <c r="T754" s="73">
        <v>11</v>
      </c>
      <c r="U754" s="73">
        <v>2025</v>
      </c>
      <c r="V754" s="74">
        <v>46021</v>
      </c>
      <c r="W754" s="73" t="s">
        <v>132</v>
      </c>
      <c r="X754" s="73">
        <v>2025</v>
      </c>
      <c r="Y754" t="str">
        <f t="shared" si="66"/>
        <v>Madrid</v>
      </c>
      <c r="Z754" t="str">
        <f t="shared" si="67"/>
        <v>Retail</v>
      </c>
      <c r="AA754" s="1">
        <f t="shared" si="68"/>
        <v>7.0000000000000007E-2</v>
      </c>
      <c r="AB754">
        <f t="shared" si="70"/>
        <v>2771.1230459999997</v>
      </c>
      <c r="AC754">
        <f t="shared" si="71"/>
        <v>3214.5027333599996</v>
      </c>
      <c r="AD754" s="18">
        <f t="shared" si="69"/>
        <v>45810</v>
      </c>
    </row>
    <row r="755" spans="1:30">
      <c r="A755" s="73" t="s">
        <v>176</v>
      </c>
      <c r="B755" s="73">
        <v>802</v>
      </c>
      <c r="C755" s="73">
        <v>1</v>
      </c>
      <c r="D755" s="74">
        <v>45958</v>
      </c>
      <c r="E755" s="74">
        <v>45954</v>
      </c>
      <c r="F755" s="74">
        <v>45956</v>
      </c>
      <c r="G755" s="73" t="s">
        <v>44</v>
      </c>
      <c r="H755" s="73">
        <v>44</v>
      </c>
      <c r="I755" s="73"/>
      <c r="J755" s="73">
        <v>858.4</v>
      </c>
      <c r="K755" s="73" t="s">
        <v>131</v>
      </c>
      <c r="L755" s="73">
        <v>738.22399999999993</v>
      </c>
      <c r="M755" s="73">
        <v>858.4</v>
      </c>
      <c r="N755" s="73">
        <v>66.03</v>
      </c>
      <c r="O755" s="73">
        <v>56.785800000000002</v>
      </c>
      <c r="P755" s="73">
        <v>66.03</v>
      </c>
      <c r="Q755" s="75">
        <v>7.6922180801491158E-2</v>
      </c>
      <c r="R755" s="73">
        <v>10</v>
      </c>
      <c r="S755" s="73">
        <v>2025</v>
      </c>
      <c r="T755" s="73">
        <v>10</v>
      </c>
      <c r="U755" s="73">
        <v>2025</v>
      </c>
      <c r="V755" s="74">
        <v>46001</v>
      </c>
      <c r="W755" s="73" t="s">
        <v>132</v>
      </c>
      <c r="X755" s="73">
        <v>2025</v>
      </c>
      <c r="Y755" t="str">
        <f t="shared" si="66"/>
        <v>México</v>
      </c>
      <c r="Z755" t="str">
        <f t="shared" si="67"/>
        <v>IC</v>
      </c>
      <c r="AA755" s="1">
        <f t="shared" si="68"/>
        <v>0.5</v>
      </c>
      <c r="AB755">
        <f t="shared" si="70"/>
        <v>28.392900000000001</v>
      </c>
      <c r="AC755">
        <f t="shared" si="71"/>
        <v>32.935763999999999</v>
      </c>
      <c r="AD755" s="18">
        <f t="shared" si="69"/>
        <v>45677</v>
      </c>
    </row>
    <row r="756" spans="1:30">
      <c r="A756" s="73" t="s">
        <v>176</v>
      </c>
      <c r="B756" s="73">
        <v>803</v>
      </c>
      <c r="C756" s="73">
        <v>1</v>
      </c>
      <c r="D756" s="74">
        <v>45958</v>
      </c>
      <c r="E756" s="74">
        <v>45955</v>
      </c>
      <c r="F756" s="74">
        <v>45958</v>
      </c>
      <c r="G756" s="73" t="s">
        <v>44</v>
      </c>
      <c r="H756" s="73">
        <v>44</v>
      </c>
      <c r="I756" s="73"/>
      <c r="J756" s="73">
        <v>10075</v>
      </c>
      <c r="K756" s="73" t="s">
        <v>178</v>
      </c>
      <c r="L756" s="73">
        <v>483.6</v>
      </c>
      <c r="M756" s="73">
        <v>564.20000000000005</v>
      </c>
      <c r="N756" s="73">
        <v>782.73</v>
      </c>
      <c r="O756" s="73">
        <v>37.571040000000004</v>
      </c>
      <c r="P756" s="73">
        <v>43.832880000000003</v>
      </c>
      <c r="Q756" s="75">
        <v>7.7690322580645163E-2</v>
      </c>
      <c r="R756" s="73">
        <v>10</v>
      </c>
      <c r="S756" s="73">
        <v>2025</v>
      </c>
      <c r="T756" s="73">
        <v>10</v>
      </c>
      <c r="U756" s="73">
        <v>2025</v>
      </c>
      <c r="V756" s="74">
        <v>46003</v>
      </c>
      <c r="W756" s="73" t="s">
        <v>132</v>
      </c>
      <c r="X756" s="73">
        <v>2025</v>
      </c>
      <c r="Y756" t="str">
        <f t="shared" si="66"/>
        <v>México</v>
      </c>
      <c r="Z756" t="str">
        <f t="shared" si="67"/>
        <v>IC</v>
      </c>
      <c r="AA756" s="1">
        <f t="shared" si="68"/>
        <v>0.5</v>
      </c>
      <c r="AB756">
        <f t="shared" si="70"/>
        <v>18.785520000000002</v>
      </c>
      <c r="AC756">
        <f t="shared" si="71"/>
        <v>21.791203200000002</v>
      </c>
      <c r="AD756" s="18">
        <f t="shared" si="69"/>
        <v>45677</v>
      </c>
    </row>
    <row r="757" spans="1:30">
      <c r="A757" s="73" t="s">
        <v>176</v>
      </c>
      <c r="B757" s="73">
        <v>804</v>
      </c>
      <c r="C757" s="73">
        <v>1</v>
      </c>
      <c r="D757" s="74">
        <v>45958</v>
      </c>
      <c r="E757" s="74">
        <v>45967</v>
      </c>
      <c r="F757" s="74">
        <v>45970</v>
      </c>
      <c r="G757" s="73" t="s">
        <v>51</v>
      </c>
      <c r="H757" s="73">
        <v>44</v>
      </c>
      <c r="I757" s="73"/>
      <c r="J757" s="73">
        <v>2095.48</v>
      </c>
      <c r="K757" s="73" t="s">
        <v>131</v>
      </c>
      <c r="L757" s="73">
        <v>1802.1127999999999</v>
      </c>
      <c r="M757" s="73">
        <v>2095.48</v>
      </c>
      <c r="N757" s="73">
        <v>422.7</v>
      </c>
      <c r="O757" s="73">
        <v>363.52199999999999</v>
      </c>
      <c r="P757" s="73">
        <v>422.7</v>
      </c>
      <c r="Q757" s="75">
        <v>0.20171989233970261</v>
      </c>
      <c r="R757" s="73">
        <v>10</v>
      </c>
      <c r="S757" s="73">
        <v>2025</v>
      </c>
      <c r="T757" s="73">
        <v>11</v>
      </c>
      <c r="U757" s="73">
        <v>2025</v>
      </c>
      <c r="V757" s="74">
        <v>46015</v>
      </c>
      <c r="W757" s="73" t="s">
        <v>132</v>
      </c>
      <c r="X757" s="73">
        <v>2025</v>
      </c>
      <c r="Y757" t="str">
        <f t="shared" si="66"/>
        <v>México</v>
      </c>
      <c r="Z757" t="str">
        <f t="shared" si="67"/>
        <v>Retail</v>
      </c>
      <c r="AA757" s="1">
        <f t="shared" si="68"/>
        <v>0</v>
      </c>
      <c r="AB757">
        <f t="shared" si="70"/>
        <v>363.52199999999999</v>
      </c>
      <c r="AC757">
        <f t="shared" si="71"/>
        <v>421.68551999999994</v>
      </c>
      <c r="AD757" s="18">
        <f t="shared" si="69"/>
        <v>45552</v>
      </c>
    </row>
    <row r="758" spans="1:30">
      <c r="A758" s="73" t="s">
        <v>176</v>
      </c>
      <c r="B758" s="73">
        <v>805</v>
      </c>
      <c r="C758" s="73">
        <v>1</v>
      </c>
      <c r="D758" s="74">
        <v>45958</v>
      </c>
      <c r="E758" s="74">
        <v>45926</v>
      </c>
      <c r="F758" s="74">
        <v>45930</v>
      </c>
      <c r="G758" s="73" t="s">
        <v>38</v>
      </c>
      <c r="H758" s="73">
        <v>44</v>
      </c>
      <c r="I758" s="73"/>
      <c r="J758" s="73">
        <v>1238.3</v>
      </c>
      <c r="K758" s="73" t="s">
        <v>131</v>
      </c>
      <c r="L758" s="73">
        <v>1064.9379999999999</v>
      </c>
      <c r="M758" s="73">
        <v>1238.3</v>
      </c>
      <c r="N758" s="73">
        <v>173.36</v>
      </c>
      <c r="O758" s="73">
        <v>149.08960000000002</v>
      </c>
      <c r="P758" s="73">
        <v>173.36</v>
      </c>
      <c r="Q758" s="75">
        <v>0.13999838488250024</v>
      </c>
      <c r="R758" s="73">
        <v>10</v>
      </c>
      <c r="S758" s="73">
        <v>2025</v>
      </c>
      <c r="T758" s="73">
        <v>9</v>
      </c>
      <c r="U758" s="73">
        <v>2025</v>
      </c>
      <c r="V758" s="74">
        <v>45975</v>
      </c>
      <c r="W758" s="73" t="s">
        <v>159</v>
      </c>
      <c r="X758" s="73">
        <v>2025</v>
      </c>
      <c r="Y758" t="str">
        <f t="shared" si="66"/>
        <v>México</v>
      </c>
      <c r="Z758" t="str">
        <f t="shared" si="67"/>
        <v>IC</v>
      </c>
      <c r="AA758" s="1">
        <f t="shared" si="68"/>
        <v>0.6</v>
      </c>
      <c r="AB758">
        <f t="shared" si="70"/>
        <v>59.635840000000016</v>
      </c>
      <c r="AC758">
        <f t="shared" si="71"/>
        <v>69.177574400000012</v>
      </c>
      <c r="AD758" s="18">
        <f t="shared" si="69"/>
        <v>45740</v>
      </c>
    </row>
    <row r="759" spans="1:30">
      <c r="A759" s="73" t="s">
        <v>176</v>
      </c>
      <c r="B759" s="73">
        <v>806</v>
      </c>
      <c r="C759" s="73">
        <v>1</v>
      </c>
      <c r="D759" s="74">
        <v>45958</v>
      </c>
      <c r="E759" s="74">
        <v>45973</v>
      </c>
      <c r="F759" s="74">
        <v>45978</v>
      </c>
      <c r="G759" s="73" t="s">
        <v>38</v>
      </c>
      <c r="H759" s="73">
        <v>44</v>
      </c>
      <c r="I759" s="73"/>
      <c r="J759" s="73">
        <v>14262</v>
      </c>
      <c r="K759" s="73" t="s">
        <v>131</v>
      </c>
      <c r="L759" s="73">
        <v>12265.32</v>
      </c>
      <c r="M759" s="73">
        <v>14262</v>
      </c>
      <c r="N759" s="73">
        <v>1038</v>
      </c>
      <c r="O759" s="73">
        <v>892.68</v>
      </c>
      <c r="P759" s="73">
        <v>1038</v>
      </c>
      <c r="Q759" s="75">
        <v>7.2780816154816991E-2</v>
      </c>
      <c r="R759" s="73">
        <v>10</v>
      </c>
      <c r="S759" s="73">
        <v>2025</v>
      </c>
      <c r="T759" s="73">
        <v>11</v>
      </c>
      <c r="U759" s="73">
        <v>2025</v>
      </c>
      <c r="V759" s="74">
        <v>46023</v>
      </c>
      <c r="W759" s="73" t="s">
        <v>157</v>
      </c>
      <c r="X759" s="73">
        <v>2026</v>
      </c>
      <c r="Y759" t="str">
        <f t="shared" si="66"/>
        <v>México</v>
      </c>
      <c r="Z759" t="str">
        <f t="shared" si="67"/>
        <v>IC</v>
      </c>
      <c r="AA759" s="1">
        <f t="shared" si="68"/>
        <v>0.6</v>
      </c>
      <c r="AB759">
        <f t="shared" si="70"/>
        <v>357.072</v>
      </c>
      <c r="AC759">
        <f t="shared" si="71"/>
        <v>414.20351999999997</v>
      </c>
      <c r="AD759" s="18">
        <f t="shared" si="69"/>
        <v>45740</v>
      </c>
    </row>
    <row r="760" spans="1:30">
      <c r="A760" s="73" t="s">
        <v>176</v>
      </c>
      <c r="B760" s="73">
        <v>807</v>
      </c>
      <c r="C760" s="73">
        <v>0</v>
      </c>
      <c r="D760" s="74">
        <v>45958</v>
      </c>
      <c r="E760" s="74">
        <v>46005</v>
      </c>
      <c r="F760" s="74">
        <v>46017</v>
      </c>
      <c r="G760" s="73" t="s">
        <v>52</v>
      </c>
      <c r="H760" s="73">
        <v>44</v>
      </c>
      <c r="I760" s="73" t="s">
        <v>177</v>
      </c>
      <c r="J760" s="73">
        <v>146203.39000000001</v>
      </c>
      <c r="K760" s="73" t="s">
        <v>131</v>
      </c>
      <c r="L760" s="73">
        <v>125734.91540000001</v>
      </c>
      <c r="M760" s="73">
        <v>146203.39000000001</v>
      </c>
      <c r="N760" s="73">
        <v>16490</v>
      </c>
      <c r="O760" s="73">
        <v>14181.4</v>
      </c>
      <c r="P760" s="73">
        <v>16490</v>
      </c>
      <c r="Q760" s="75">
        <v>0.112788082410401</v>
      </c>
      <c r="R760" s="73">
        <v>10</v>
      </c>
      <c r="S760" s="73">
        <v>2025</v>
      </c>
      <c r="T760" s="73">
        <v>12</v>
      </c>
      <c r="U760" s="73">
        <v>2025</v>
      </c>
      <c r="V760" s="74">
        <v>46062</v>
      </c>
      <c r="W760" s="73" t="s">
        <v>164</v>
      </c>
      <c r="X760" s="73">
        <v>2026</v>
      </c>
      <c r="Y760" t="str">
        <f t="shared" si="66"/>
        <v>México</v>
      </c>
      <c r="Z760" t="str">
        <f t="shared" si="67"/>
        <v>Retail</v>
      </c>
      <c r="AA760" s="1">
        <f t="shared" si="68"/>
        <v>0</v>
      </c>
      <c r="AB760">
        <f t="shared" si="70"/>
        <v>14181.4</v>
      </c>
      <c r="AC760">
        <f t="shared" si="71"/>
        <v>16450.423999999999</v>
      </c>
      <c r="AD760" s="18">
        <f t="shared" si="69"/>
        <v>45845</v>
      </c>
    </row>
    <row r="761" spans="1:30">
      <c r="A761" s="73" t="s">
        <v>176</v>
      </c>
      <c r="B761" s="73">
        <v>808</v>
      </c>
      <c r="C761" s="73">
        <v>1</v>
      </c>
      <c r="D761" s="74">
        <v>45959</v>
      </c>
      <c r="E761" s="74">
        <v>46008</v>
      </c>
      <c r="F761" s="74">
        <v>46012</v>
      </c>
      <c r="G761" s="73" t="s">
        <v>27</v>
      </c>
      <c r="H761" s="73">
        <v>44</v>
      </c>
      <c r="I761" s="73" t="s">
        <v>177</v>
      </c>
      <c r="J761" s="73">
        <v>37860.379999999997</v>
      </c>
      <c r="K761" s="73" t="s">
        <v>151</v>
      </c>
      <c r="L761" s="73">
        <v>37860.379999999997</v>
      </c>
      <c r="M761" s="73">
        <v>43918.040799999995</v>
      </c>
      <c r="N761" s="73">
        <v>4710.32</v>
      </c>
      <c r="O761" s="73">
        <v>4710.32</v>
      </c>
      <c r="P761" s="73">
        <v>5463.971199999999</v>
      </c>
      <c r="Q761" s="75">
        <v>0.12441290869241144</v>
      </c>
      <c r="R761" s="73">
        <v>10</v>
      </c>
      <c r="S761" s="73">
        <v>2025</v>
      </c>
      <c r="T761" s="73">
        <v>12</v>
      </c>
      <c r="U761" s="73">
        <v>2025</v>
      </c>
      <c r="V761" s="74">
        <v>46057</v>
      </c>
      <c r="W761" s="73" t="s">
        <v>164</v>
      </c>
      <c r="X761" s="73">
        <v>2026</v>
      </c>
      <c r="Y761" t="str">
        <f t="shared" si="66"/>
        <v>Madrid</v>
      </c>
      <c r="Z761" t="str">
        <f t="shared" si="67"/>
        <v>Retail</v>
      </c>
      <c r="AA761" s="1">
        <f t="shared" si="68"/>
        <v>7.0000000000000007E-2</v>
      </c>
      <c r="AB761">
        <f t="shared" si="70"/>
        <v>4380.5976000000001</v>
      </c>
      <c r="AC761">
        <f t="shared" si="71"/>
        <v>5081.4932159999998</v>
      </c>
      <c r="AD761" s="18">
        <f t="shared" si="69"/>
        <v>45810</v>
      </c>
    </row>
    <row r="762" spans="1:30">
      <c r="A762" s="73" t="s">
        <v>176</v>
      </c>
      <c r="B762" s="73">
        <v>809</v>
      </c>
      <c r="C762" s="73">
        <v>0</v>
      </c>
      <c r="D762" s="74">
        <v>45959</v>
      </c>
      <c r="E762" s="74">
        <v>46065</v>
      </c>
      <c r="F762" s="74">
        <v>46068</v>
      </c>
      <c r="G762" s="73" t="s">
        <v>47</v>
      </c>
      <c r="H762" s="73">
        <v>44</v>
      </c>
      <c r="I762" s="73"/>
      <c r="J762" s="73">
        <v>174469</v>
      </c>
      <c r="K762" s="73" t="s">
        <v>178</v>
      </c>
      <c r="L762" s="73">
        <v>8374.5120000000006</v>
      </c>
      <c r="M762" s="73">
        <v>9770.264000000001</v>
      </c>
      <c r="N762" s="73">
        <v>22999</v>
      </c>
      <c r="O762" s="73">
        <v>1103.952</v>
      </c>
      <c r="P762" s="73">
        <v>1287.944</v>
      </c>
      <c r="Q762" s="75">
        <v>0.13182284531922575</v>
      </c>
      <c r="R762" s="73">
        <v>10</v>
      </c>
      <c r="S762" s="73">
        <v>2025</v>
      </c>
      <c r="T762" s="73">
        <v>2</v>
      </c>
      <c r="U762" s="73">
        <v>2026</v>
      </c>
      <c r="V762" s="74">
        <v>46113</v>
      </c>
      <c r="W762" s="73" t="s">
        <v>173</v>
      </c>
      <c r="X762" s="73">
        <v>2026</v>
      </c>
      <c r="Y762" t="str">
        <f t="shared" si="66"/>
        <v>México</v>
      </c>
      <c r="Z762" t="str">
        <f t="shared" si="67"/>
        <v>IC</v>
      </c>
      <c r="AA762" s="1">
        <f t="shared" si="68"/>
        <v>0.65</v>
      </c>
      <c r="AB762">
        <f t="shared" si="70"/>
        <v>386.38319999999999</v>
      </c>
      <c r="AC762">
        <f t="shared" si="71"/>
        <v>448.20451199999997</v>
      </c>
      <c r="AD762" s="18">
        <f t="shared" si="69"/>
        <v>45852</v>
      </c>
    </row>
    <row r="763" spans="1:30">
      <c r="A763" s="73" t="s">
        <v>176</v>
      </c>
      <c r="B763" s="73">
        <v>810</v>
      </c>
      <c r="C763" s="73">
        <v>0</v>
      </c>
      <c r="D763" s="74">
        <v>45959</v>
      </c>
      <c r="E763" s="74">
        <v>46060</v>
      </c>
      <c r="F763" s="74">
        <v>46088</v>
      </c>
      <c r="G763" s="73" t="s">
        <v>49</v>
      </c>
      <c r="H763" s="73">
        <v>44</v>
      </c>
      <c r="I763" s="73" t="s">
        <v>177</v>
      </c>
      <c r="J763" s="73">
        <v>4646</v>
      </c>
      <c r="K763" s="73" t="s">
        <v>131</v>
      </c>
      <c r="L763" s="73">
        <v>3995.56</v>
      </c>
      <c r="M763" s="73">
        <v>4646</v>
      </c>
      <c r="N763" s="73">
        <v>598.54</v>
      </c>
      <c r="O763" s="73">
        <v>514.74439999999993</v>
      </c>
      <c r="P763" s="73">
        <v>598.54</v>
      </c>
      <c r="Q763" s="75">
        <v>0.12882910030133446</v>
      </c>
      <c r="R763" s="73">
        <v>10</v>
      </c>
      <c r="S763" s="73">
        <v>2025</v>
      </c>
      <c r="T763" s="73">
        <v>2</v>
      </c>
      <c r="U763" s="73">
        <v>2026</v>
      </c>
      <c r="V763" s="74">
        <v>46133</v>
      </c>
      <c r="W763" s="73" t="s">
        <v>173</v>
      </c>
      <c r="X763" s="73">
        <v>2026</v>
      </c>
      <c r="Y763" t="str">
        <f t="shared" si="66"/>
        <v>México</v>
      </c>
      <c r="Z763" t="str">
        <f t="shared" si="67"/>
        <v>Retail</v>
      </c>
      <c r="AA763" s="1">
        <f t="shared" si="68"/>
        <v>0</v>
      </c>
      <c r="AB763">
        <f t="shared" si="70"/>
        <v>514.74439999999993</v>
      </c>
      <c r="AC763">
        <f t="shared" si="71"/>
        <v>597.10350399999993</v>
      </c>
      <c r="AD763" s="18">
        <f t="shared" si="69"/>
        <v>45552</v>
      </c>
    </row>
    <row r="764" spans="1:30">
      <c r="A764" s="73" t="s">
        <v>176</v>
      </c>
      <c r="B764" s="73">
        <v>811</v>
      </c>
      <c r="C764" s="73">
        <v>0</v>
      </c>
      <c r="D764" s="74">
        <v>45961</v>
      </c>
      <c r="E764" s="74">
        <v>45975</v>
      </c>
      <c r="F764" s="74">
        <v>46077</v>
      </c>
      <c r="G764" s="73" t="s">
        <v>45</v>
      </c>
      <c r="H764" s="73">
        <v>44</v>
      </c>
      <c r="I764" s="73"/>
      <c r="J764" s="73">
        <v>7214.27</v>
      </c>
      <c r="K764" s="73" t="s">
        <v>131</v>
      </c>
      <c r="L764" s="73">
        <v>6204.2722000000003</v>
      </c>
      <c r="M764" s="73">
        <v>7214.27</v>
      </c>
      <c r="N764" s="73">
        <v>41.39</v>
      </c>
      <c r="O764" s="73">
        <v>35.595399999999998</v>
      </c>
      <c r="P764" s="73">
        <v>41.39</v>
      </c>
      <c r="Q764" s="75">
        <v>5.737240219731171E-3</v>
      </c>
      <c r="R764" s="73">
        <v>10</v>
      </c>
      <c r="S764" s="73">
        <v>2025</v>
      </c>
      <c r="T764" s="73">
        <v>11</v>
      </c>
      <c r="U764" s="73">
        <v>2025</v>
      </c>
      <c r="V764" s="74">
        <v>46122</v>
      </c>
      <c r="W764" s="73" t="s">
        <v>173</v>
      </c>
      <c r="X764" s="73">
        <v>2026</v>
      </c>
      <c r="Y764" t="str">
        <f t="shared" si="66"/>
        <v>México</v>
      </c>
      <c r="Z764" t="str">
        <f t="shared" si="67"/>
        <v>IC</v>
      </c>
      <c r="AA764" s="1">
        <f t="shared" si="68"/>
        <v>0.75</v>
      </c>
      <c r="AB764">
        <f t="shared" si="70"/>
        <v>8.8988499999999995</v>
      </c>
      <c r="AC764">
        <f t="shared" si="71"/>
        <v>10.322665999999998</v>
      </c>
      <c r="AD764" s="18">
        <f t="shared" si="69"/>
        <v>45536</v>
      </c>
    </row>
    <row r="765" spans="1:30">
      <c r="A765" s="73" t="s">
        <v>176</v>
      </c>
      <c r="B765" s="73">
        <v>812</v>
      </c>
      <c r="C765" s="73">
        <v>1</v>
      </c>
      <c r="D765" s="74">
        <v>45961</v>
      </c>
      <c r="E765" s="74">
        <v>45994</v>
      </c>
      <c r="F765" s="74">
        <v>46009</v>
      </c>
      <c r="G765" s="73" t="s">
        <v>24</v>
      </c>
      <c r="H765" s="73">
        <v>44</v>
      </c>
      <c r="I765" s="73" t="s">
        <v>177</v>
      </c>
      <c r="J765" s="73">
        <v>31825</v>
      </c>
      <c r="K765" s="73" t="s">
        <v>131</v>
      </c>
      <c r="L765" s="73">
        <v>27369.5</v>
      </c>
      <c r="M765" s="73">
        <v>31825</v>
      </c>
      <c r="N765" s="73">
        <v>5923.03</v>
      </c>
      <c r="O765" s="73">
        <v>5093.8058000000001</v>
      </c>
      <c r="P765" s="73">
        <v>5923.03</v>
      </c>
      <c r="Q765" s="75">
        <v>0.18611249018067558</v>
      </c>
      <c r="R765" s="73">
        <v>10</v>
      </c>
      <c r="S765" s="73">
        <v>2025</v>
      </c>
      <c r="T765" s="73">
        <v>12</v>
      </c>
      <c r="U765" s="73">
        <v>2025</v>
      </c>
      <c r="V765" s="74">
        <v>46054</v>
      </c>
      <c r="W765" s="73" t="s">
        <v>164</v>
      </c>
      <c r="X765" s="73">
        <v>2026</v>
      </c>
      <c r="Y765" t="str">
        <f t="shared" si="66"/>
        <v>Madrid</v>
      </c>
      <c r="Z765" t="str">
        <f t="shared" si="67"/>
        <v>Retail</v>
      </c>
      <c r="AA765" s="1">
        <f t="shared" si="68"/>
        <v>7.0000000000000007E-2</v>
      </c>
      <c r="AB765">
        <f t="shared" si="70"/>
        <v>4737.2393940000002</v>
      </c>
      <c r="AC765">
        <f t="shared" si="71"/>
        <v>5495.1976970400001</v>
      </c>
      <c r="AD765" s="18">
        <f t="shared" si="69"/>
        <v>45733</v>
      </c>
    </row>
    <row r="766" spans="1:30">
      <c r="A766" s="73" t="s">
        <v>176</v>
      </c>
      <c r="B766" s="73">
        <v>813</v>
      </c>
      <c r="C766" s="73">
        <v>1</v>
      </c>
      <c r="D766" s="74">
        <v>45961</v>
      </c>
      <c r="E766" s="74">
        <v>46005</v>
      </c>
      <c r="F766" s="74">
        <v>46024</v>
      </c>
      <c r="G766" s="73" t="s">
        <v>45</v>
      </c>
      <c r="H766" s="73">
        <v>44</v>
      </c>
      <c r="I766" s="73"/>
      <c r="J766" s="73">
        <v>90178.33</v>
      </c>
      <c r="K766" s="73" t="s">
        <v>151</v>
      </c>
      <c r="L766" s="73">
        <v>90178.33</v>
      </c>
      <c r="M766" s="73">
        <v>104606.86279999999</v>
      </c>
      <c r="N766" s="73">
        <v>12104.35</v>
      </c>
      <c r="O766" s="73">
        <v>12104.35</v>
      </c>
      <c r="P766" s="73">
        <v>14041.046</v>
      </c>
      <c r="Q766" s="75">
        <v>0.13422681480129428</v>
      </c>
      <c r="R766" s="73">
        <v>10</v>
      </c>
      <c r="S766" s="73">
        <v>2025</v>
      </c>
      <c r="T766" s="73">
        <v>12</v>
      </c>
      <c r="U766" s="73">
        <v>2025</v>
      </c>
      <c r="V766" s="74">
        <v>46069</v>
      </c>
      <c r="W766" s="73" t="s">
        <v>164</v>
      </c>
      <c r="X766" s="73">
        <v>2026</v>
      </c>
      <c r="Y766" t="str">
        <f t="shared" si="66"/>
        <v>México</v>
      </c>
      <c r="Z766" t="str">
        <f t="shared" si="67"/>
        <v>IC</v>
      </c>
      <c r="AA766" s="1">
        <f t="shared" si="68"/>
        <v>0.75</v>
      </c>
      <c r="AB766">
        <f t="shared" si="70"/>
        <v>3026.0874999999996</v>
      </c>
      <c r="AC766">
        <f t="shared" si="71"/>
        <v>3510.2614999999992</v>
      </c>
      <c r="AD766" s="18">
        <f t="shared" si="69"/>
        <v>45536</v>
      </c>
    </row>
    <row r="767" spans="1:30">
      <c r="A767" s="73" t="s">
        <v>176</v>
      </c>
      <c r="B767" s="73">
        <v>814</v>
      </c>
      <c r="C767" s="73">
        <v>0</v>
      </c>
      <c r="D767" s="74">
        <v>45961</v>
      </c>
      <c r="E767" s="74">
        <v>46140</v>
      </c>
      <c r="F767" s="74">
        <v>46146</v>
      </c>
      <c r="G767" s="73" t="s">
        <v>56</v>
      </c>
      <c r="H767" s="73">
        <v>44</v>
      </c>
      <c r="I767" s="73"/>
      <c r="J767" s="73">
        <v>11644.64</v>
      </c>
      <c r="K767" s="73" t="s">
        <v>151</v>
      </c>
      <c r="L767" s="73">
        <v>11644.64</v>
      </c>
      <c r="M767" s="73">
        <v>13507.782399999998</v>
      </c>
      <c r="N767" s="73">
        <v>1542</v>
      </c>
      <c r="O767" s="73">
        <v>1542</v>
      </c>
      <c r="P767" s="73">
        <v>1788.7199999999998</v>
      </c>
      <c r="Q767" s="75">
        <v>0.13242144025062175</v>
      </c>
      <c r="R767" s="73">
        <v>10</v>
      </c>
      <c r="S767" s="73">
        <v>2025</v>
      </c>
      <c r="T767" s="73">
        <v>4</v>
      </c>
      <c r="U767" s="73">
        <v>2026</v>
      </c>
      <c r="V767" s="74">
        <v>46191</v>
      </c>
      <c r="W767" s="73" t="s">
        <v>152</v>
      </c>
      <c r="X767" s="73">
        <v>2026</v>
      </c>
      <c r="Y767" t="str">
        <f t="shared" si="66"/>
        <v>México</v>
      </c>
      <c r="Z767" t="str">
        <f t="shared" si="67"/>
        <v>IC</v>
      </c>
      <c r="AA767" s="1">
        <f t="shared" si="68"/>
        <v>0.5</v>
      </c>
      <c r="AB767">
        <f t="shared" si="70"/>
        <v>771</v>
      </c>
      <c r="AC767">
        <f t="shared" si="71"/>
        <v>894.3599999999999</v>
      </c>
      <c r="AD767" s="18">
        <f t="shared" si="69"/>
        <v>45737</v>
      </c>
    </row>
    <row r="768" spans="1:30">
      <c r="A768" s="73" t="s">
        <v>176</v>
      </c>
      <c r="B768" s="73">
        <v>815</v>
      </c>
      <c r="C768" s="73">
        <v>1</v>
      </c>
      <c r="D768" s="74">
        <v>45964</v>
      </c>
      <c r="E768" s="74">
        <v>46007</v>
      </c>
      <c r="F768" s="74">
        <v>46012</v>
      </c>
      <c r="G768" s="73" t="s">
        <v>53</v>
      </c>
      <c r="H768" s="73">
        <v>45</v>
      </c>
      <c r="I768" s="73" t="s">
        <v>177</v>
      </c>
      <c r="J768" s="73">
        <v>253098.2</v>
      </c>
      <c r="K768" s="73" t="s">
        <v>178</v>
      </c>
      <c r="L768" s="73">
        <v>12148.713600000001</v>
      </c>
      <c r="M768" s="73">
        <v>14173.4992</v>
      </c>
      <c r="N768" s="73">
        <v>23619.99</v>
      </c>
      <c r="O768" s="73">
        <v>1133.7595200000001</v>
      </c>
      <c r="P768" s="73">
        <v>1322.7194400000001</v>
      </c>
      <c r="Q768" s="75">
        <v>9.3323421502009896E-2</v>
      </c>
      <c r="R768" s="73">
        <v>11</v>
      </c>
      <c r="S768" s="73">
        <v>2025</v>
      </c>
      <c r="T768" s="73">
        <v>12</v>
      </c>
      <c r="U768" s="73">
        <v>2025</v>
      </c>
      <c r="V768" s="74">
        <v>46057</v>
      </c>
      <c r="W768" s="73" t="s">
        <v>164</v>
      </c>
      <c r="X768" s="73">
        <v>2026</v>
      </c>
      <c r="Y768" t="str">
        <f t="shared" si="66"/>
        <v>México</v>
      </c>
      <c r="Z768" t="str">
        <f t="shared" si="67"/>
        <v>Retail</v>
      </c>
      <c r="AA768" s="1">
        <f t="shared" si="68"/>
        <v>0.05</v>
      </c>
      <c r="AB768">
        <f t="shared" si="70"/>
        <v>1077.0715440000001</v>
      </c>
      <c r="AC768">
        <f t="shared" si="71"/>
        <v>1249.40299104</v>
      </c>
      <c r="AD768" s="18">
        <f t="shared" si="69"/>
        <v>45719</v>
      </c>
    </row>
    <row r="769" spans="1:30">
      <c r="A769" s="73" t="s">
        <v>176</v>
      </c>
      <c r="B769" s="73">
        <v>817</v>
      </c>
      <c r="C769" s="73">
        <v>1</v>
      </c>
      <c r="D769" s="74">
        <v>45965</v>
      </c>
      <c r="E769" s="74">
        <v>45987</v>
      </c>
      <c r="F769" s="74">
        <v>45998</v>
      </c>
      <c r="G769" s="73" t="s">
        <v>51</v>
      </c>
      <c r="H769" s="73">
        <v>45</v>
      </c>
      <c r="I769" s="73"/>
      <c r="J769" s="73">
        <v>871.27</v>
      </c>
      <c r="K769" s="73" t="s">
        <v>131</v>
      </c>
      <c r="L769" s="73">
        <v>749.29219999999998</v>
      </c>
      <c r="M769" s="73">
        <v>871.27</v>
      </c>
      <c r="N769" s="73">
        <v>26.6</v>
      </c>
      <c r="O769" s="73">
        <v>22.876000000000001</v>
      </c>
      <c r="P769" s="73">
        <v>26.6</v>
      </c>
      <c r="Q769" s="75">
        <v>3.0530145649454249E-2</v>
      </c>
      <c r="R769" s="73">
        <v>11</v>
      </c>
      <c r="S769" s="73">
        <v>2025</v>
      </c>
      <c r="T769" s="73">
        <v>11</v>
      </c>
      <c r="U769" s="73">
        <v>2025</v>
      </c>
      <c r="V769" s="74">
        <v>46043</v>
      </c>
      <c r="W769" s="73" t="s">
        <v>157</v>
      </c>
      <c r="X769" s="73">
        <v>2026</v>
      </c>
      <c r="Y769" t="str">
        <f t="shared" si="66"/>
        <v>México</v>
      </c>
      <c r="Z769" t="str">
        <f t="shared" si="67"/>
        <v>Retail</v>
      </c>
      <c r="AA769" s="1">
        <f t="shared" si="68"/>
        <v>0</v>
      </c>
      <c r="AB769">
        <f t="shared" si="70"/>
        <v>22.876000000000001</v>
      </c>
      <c r="AC769">
        <f t="shared" si="71"/>
        <v>26.536159999999999</v>
      </c>
      <c r="AD769" s="18">
        <f t="shared" si="69"/>
        <v>45552</v>
      </c>
    </row>
    <row r="770" spans="1:30">
      <c r="A770" s="73" t="s">
        <v>176</v>
      </c>
      <c r="B770" s="73">
        <v>818</v>
      </c>
      <c r="C770" s="73">
        <v>0</v>
      </c>
      <c r="D770" s="74">
        <v>45965</v>
      </c>
      <c r="E770" s="74">
        <v>45973</v>
      </c>
      <c r="F770" s="74">
        <v>45981</v>
      </c>
      <c r="G770" s="73" t="s">
        <v>26</v>
      </c>
      <c r="H770" s="73">
        <v>45</v>
      </c>
      <c r="I770" s="73"/>
      <c r="J770" s="73">
        <v>18497</v>
      </c>
      <c r="K770" s="73" t="s">
        <v>131</v>
      </c>
      <c r="L770" s="73">
        <v>15907.42</v>
      </c>
      <c r="M770" s="73">
        <v>18497</v>
      </c>
      <c r="N770" s="73">
        <v>6876.92</v>
      </c>
      <c r="O770" s="73">
        <v>5914.1512000000002</v>
      </c>
      <c r="P770" s="73">
        <v>6876.92</v>
      </c>
      <c r="Q770" s="75">
        <v>0.37178569497756392</v>
      </c>
      <c r="R770" s="73">
        <v>11</v>
      </c>
      <c r="S770" s="73">
        <v>2025</v>
      </c>
      <c r="T770" s="73">
        <v>11</v>
      </c>
      <c r="U770" s="73">
        <v>2025</v>
      </c>
      <c r="V770" s="74">
        <v>46026</v>
      </c>
      <c r="W770" s="73" t="s">
        <v>157</v>
      </c>
      <c r="X770" s="73">
        <v>2026</v>
      </c>
      <c r="Y770" t="str">
        <f t="shared" ref="Y770:Y833" si="72">_xlfn.XLOOKUP(G770,AI:AI,AL:AL,"0")</f>
        <v>Madrid</v>
      </c>
      <c r="Z770" t="str">
        <f t="shared" ref="Z770:Z833" si="73">_xlfn.XLOOKUP(G770,AI:AI,AJ:AJ,"0")</f>
        <v>Retail</v>
      </c>
      <c r="AA770" s="1">
        <f t="shared" ref="AA770:AA833" si="74">_xlfn.XLOOKUP(G770,AI:AI,AK:AK,"0")</f>
        <v>7.0000000000000007E-2</v>
      </c>
      <c r="AB770">
        <f t="shared" si="70"/>
        <v>5500.1606160000001</v>
      </c>
      <c r="AC770">
        <f t="shared" si="71"/>
        <v>6380.18631456</v>
      </c>
      <c r="AD770" s="18">
        <f t="shared" ref="AD770:AD833" si="75">_xlfn.XLOOKUP(G770,AI:AI,AM:AM,"0")</f>
        <v>45733</v>
      </c>
    </row>
    <row r="771" spans="1:30">
      <c r="A771" s="73" t="s">
        <v>176</v>
      </c>
      <c r="B771" s="73">
        <v>819</v>
      </c>
      <c r="C771" s="73">
        <v>0</v>
      </c>
      <c r="D771" s="74">
        <v>45965</v>
      </c>
      <c r="E771" s="74">
        <v>45970</v>
      </c>
      <c r="F771" s="74">
        <v>46127</v>
      </c>
      <c r="G771" s="73" t="s">
        <v>51</v>
      </c>
      <c r="H771" s="73">
        <v>45</v>
      </c>
      <c r="I771" s="73"/>
      <c r="J771" s="73">
        <v>3310.97</v>
      </c>
      <c r="K771" s="73" t="s">
        <v>131</v>
      </c>
      <c r="L771" s="73">
        <v>2847.4341999999997</v>
      </c>
      <c r="M771" s="73">
        <v>3310.97</v>
      </c>
      <c r="N771" s="73">
        <v>180.32</v>
      </c>
      <c r="O771" s="73">
        <v>155.0752</v>
      </c>
      <c r="P771" s="73">
        <v>180.32</v>
      </c>
      <c r="Q771" s="75">
        <v>5.446138140786537E-2</v>
      </c>
      <c r="R771" s="73">
        <v>11</v>
      </c>
      <c r="S771" s="73">
        <v>2025</v>
      </c>
      <c r="T771" s="73">
        <v>11</v>
      </c>
      <c r="U771" s="73">
        <v>2025</v>
      </c>
      <c r="V771" s="74">
        <v>46172</v>
      </c>
      <c r="W771" s="73" t="s">
        <v>172</v>
      </c>
      <c r="X771" s="73">
        <v>2026</v>
      </c>
      <c r="Y771" t="str">
        <f t="shared" si="72"/>
        <v>México</v>
      </c>
      <c r="Z771" t="str">
        <f t="shared" si="73"/>
        <v>Retail</v>
      </c>
      <c r="AA771" s="1">
        <f t="shared" si="74"/>
        <v>0</v>
      </c>
      <c r="AB771">
        <f t="shared" ref="AB771:AB834" si="76">O771-O771*AA771</f>
        <v>155.0752</v>
      </c>
      <c r="AC771">
        <f t="shared" ref="AC771:AC834" si="77">AB771*1.16</f>
        <v>179.88723199999998</v>
      </c>
      <c r="AD771" s="18">
        <f t="shared" si="75"/>
        <v>45552</v>
      </c>
    </row>
    <row r="772" spans="1:30">
      <c r="A772" s="73" t="s">
        <v>176</v>
      </c>
      <c r="B772" s="73">
        <v>820</v>
      </c>
      <c r="C772" s="73">
        <v>1</v>
      </c>
      <c r="D772" s="74">
        <v>45965</v>
      </c>
      <c r="E772" s="74">
        <v>46001</v>
      </c>
      <c r="F772" s="74">
        <v>46028</v>
      </c>
      <c r="G772" s="73" t="s">
        <v>54</v>
      </c>
      <c r="H772" s="73">
        <v>45</v>
      </c>
      <c r="I772" s="73"/>
      <c r="J772" s="73">
        <v>22963</v>
      </c>
      <c r="K772" s="73" t="s">
        <v>178</v>
      </c>
      <c r="L772" s="73">
        <v>1102.2239999999999</v>
      </c>
      <c r="M772" s="73">
        <v>1285.9280000000001</v>
      </c>
      <c r="N772" s="73">
        <v>0</v>
      </c>
      <c r="O772" s="73">
        <v>0</v>
      </c>
      <c r="P772" s="73">
        <v>0</v>
      </c>
      <c r="Q772" s="75">
        <v>0</v>
      </c>
      <c r="R772" s="73">
        <v>11</v>
      </c>
      <c r="S772" s="73">
        <v>2025</v>
      </c>
      <c r="T772" s="73">
        <v>12</v>
      </c>
      <c r="U772" s="73">
        <v>2025</v>
      </c>
      <c r="V772" s="74">
        <v>46073</v>
      </c>
      <c r="W772" s="73" t="s">
        <v>164</v>
      </c>
      <c r="X772" s="73">
        <v>2026</v>
      </c>
      <c r="Y772" t="str">
        <f t="shared" si="72"/>
        <v>México</v>
      </c>
      <c r="Z772" t="str">
        <f t="shared" si="73"/>
        <v>Retail</v>
      </c>
      <c r="AA772" s="1">
        <f t="shared" si="74"/>
        <v>0.05</v>
      </c>
      <c r="AB772">
        <f t="shared" si="76"/>
        <v>0</v>
      </c>
      <c r="AC772">
        <f t="shared" si="77"/>
        <v>0</v>
      </c>
      <c r="AD772" s="18">
        <f t="shared" si="75"/>
        <v>45595</v>
      </c>
    </row>
    <row r="773" spans="1:30">
      <c r="A773" s="73" t="s">
        <v>176</v>
      </c>
      <c r="B773" s="73">
        <v>821</v>
      </c>
      <c r="C773" s="73">
        <v>0</v>
      </c>
      <c r="D773" s="74">
        <v>45966</v>
      </c>
      <c r="E773" s="74">
        <v>45972</v>
      </c>
      <c r="F773" s="74">
        <v>45973</v>
      </c>
      <c r="G773" s="73" t="s">
        <v>24</v>
      </c>
      <c r="H773" s="73">
        <v>45</v>
      </c>
      <c r="I773" s="73" t="s">
        <v>166</v>
      </c>
      <c r="J773" s="73">
        <v>1702</v>
      </c>
      <c r="K773" s="73" t="s">
        <v>151</v>
      </c>
      <c r="L773" s="73">
        <v>1702</v>
      </c>
      <c r="M773" s="73">
        <v>1974.32</v>
      </c>
      <c r="N773" s="73">
        <v>162.63999999999999</v>
      </c>
      <c r="O773" s="73">
        <v>162.63999999999999</v>
      </c>
      <c r="P773" s="73">
        <v>188.66239999999996</v>
      </c>
      <c r="Q773" s="75">
        <v>9.5558166862514685E-2</v>
      </c>
      <c r="R773" s="73">
        <v>11</v>
      </c>
      <c r="S773" s="73">
        <v>2025</v>
      </c>
      <c r="T773" s="73">
        <v>11</v>
      </c>
      <c r="U773" s="73">
        <v>2025</v>
      </c>
      <c r="V773" s="74">
        <v>46018</v>
      </c>
      <c r="W773" s="73" t="s">
        <v>132</v>
      </c>
      <c r="X773" s="73">
        <v>2025</v>
      </c>
      <c r="Y773" t="str">
        <f t="shared" si="72"/>
        <v>Madrid</v>
      </c>
      <c r="Z773" t="str">
        <f t="shared" si="73"/>
        <v>Retail</v>
      </c>
      <c r="AA773" s="1">
        <f t="shared" si="74"/>
        <v>7.0000000000000007E-2</v>
      </c>
      <c r="AB773">
        <f t="shared" si="76"/>
        <v>151.25519999999997</v>
      </c>
      <c r="AC773">
        <f t="shared" si="77"/>
        <v>175.45603199999996</v>
      </c>
      <c r="AD773" s="18">
        <f t="shared" si="75"/>
        <v>45733</v>
      </c>
    </row>
    <row r="774" spans="1:30">
      <c r="A774" s="73" t="s">
        <v>176</v>
      </c>
      <c r="B774" s="73">
        <v>822</v>
      </c>
      <c r="C774" s="73">
        <v>1</v>
      </c>
      <c r="D774" s="74">
        <v>45966</v>
      </c>
      <c r="E774" s="74">
        <v>45973</v>
      </c>
      <c r="F774" s="74">
        <v>45977</v>
      </c>
      <c r="G774" s="73" t="s">
        <v>34</v>
      </c>
      <c r="H774" s="73">
        <v>45</v>
      </c>
      <c r="I774" s="73"/>
      <c r="J774" s="73">
        <v>10649.6</v>
      </c>
      <c r="K774" s="73" t="s">
        <v>131</v>
      </c>
      <c r="L774" s="73">
        <v>9158.6560000000009</v>
      </c>
      <c r="M774" s="73">
        <v>10649.6</v>
      </c>
      <c r="N774" s="73">
        <v>1619.6</v>
      </c>
      <c r="O774" s="73">
        <v>1392.856</v>
      </c>
      <c r="P774" s="73">
        <v>1619.6</v>
      </c>
      <c r="Q774" s="75">
        <v>0.15208082932692307</v>
      </c>
      <c r="R774" s="73">
        <v>11</v>
      </c>
      <c r="S774" s="73">
        <v>2025</v>
      </c>
      <c r="T774" s="73">
        <v>11</v>
      </c>
      <c r="U774" s="73">
        <v>2025</v>
      </c>
      <c r="V774" s="74">
        <v>46022</v>
      </c>
      <c r="W774" s="73" t="s">
        <v>132</v>
      </c>
      <c r="X774" s="73">
        <v>2025</v>
      </c>
      <c r="Y774" t="str">
        <f t="shared" si="72"/>
        <v>México</v>
      </c>
      <c r="Z774" t="str">
        <f t="shared" si="73"/>
        <v>IC</v>
      </c>
      <c r="AA774" s="1">
        <f t="shared" si="74"/>
        <v>0.5</v>
      </c>
      <c r="AB774">
        <f t="shared" si="76"/>
        <v>696.428</v>
      </c>
      <c r="AC774">
        <f t="shared" si="77"/>
        <v>807.85647999999992</v>
      </c>
      <c r="AD774" s="18">
        <f t="shared" si="75"/>
        <v>45536</v>
      </c>
    </row>
    <row r="775" spans="1:30">
      <c r="A775" s="73" t="s">
        <v>176</v>
      </c>
      <c r="B775" s="73">
        <v>823</v>
      </c>
      <c r="C775" s="73">
        <v>0</v>
      </c>
      <c r="D775" s="74">
        <v>45966</v>
      </c>
      <c r="E775" s="74">
        <v>46210</v>
      </c>
      <c r="F775" s="74">
        <v>46217</v>
      </c>
      <c r="G775" s="73" t="s">
        <v>45</v>
      </c>
      <c r="H775" s="73">
        <v>45</v>
      </c>
      <c r="I775" s="73"/>
      <c r="J775" s="73">
        <v>42367.85</v>
      </c>
      <c r="K775" s="73" t="s">
        <v>205</v>
      </c>
      <c r="L775" s="73">
        <v>48723.027499999997</v>
      </c>
      <c r="M775" s="73">
        <v>56772.919000000002</v>
      </c>
      <c r="N775" s="73">
        <v>5367.85</v>
      </c>
      <c r="O775" s="73">
        <v>6173.0275000000001</v>
      </c>
      <c r="P775" s="73">
        <v>7192.9190000000008</v>
      </c>
      <c r="Q775" s="75">
        <v>0.12669630391912737</v>
      </c>
      <c r="R775" s="73">
        <v>11</v>
      </c>
      <c r="S775" s="73">
        <v>2025</v>
      </c>
      <c r="T775" s="73">
        <v>7</v>
      </c>
      <c r="U775" s="73">
        <v>2026</v>
      </c>
      <c r="V775" s="74">
        <v>46262</v>
      </c>
      <c r="W775" s="73" t="s">
        <v>160</v>
      </c>
      <c r="X775" s="73">
        <v>2026</v>
      </c>
      <c r="Y775" t="str">
        <f t="shared" si="72"/>
        <v>México</v>
      </c>
      <c r="Z775" t="str">
        <f t="shared" si="73"/>
        <v>IC</v>
      </c>
      <c r="AA775" s="1">
        <f t="shared" si="74"/>
        <v>0.75</v>
      </c>
      <c r="AB775">
        <f t="shared" si="76"/>
        <v>1543.256875</v>
      </c>
      <c r="AC775">
        <f t="shared" si="77"/>
        <v>1790.1779749999998</v>
      </c>
      <c r="AD775" s="18">
        <f t="shared" si="75"/>
        <v>45536</v>
      </c>
    </row>
    <row r="776" spans="1:30">
      <c r="A776" s="73" t="s">
        <v>176</v>
      </c>
      <c r="B776" s="73">
        <v>824</v>
      </c>
      <c r="C776" s="73">
        <v>1</v>
      </c>
      <c r="D776" s="74">
        <v>45966</v>
      </c>
      <c r="E776" s="74">
        <v>45981</v>
      </c>
      <c r="F776" s="74">
        <v>45987</v>
      </c>
      <c r="G776" s="73" t="s">
        <v>51</v>
      </c>
      <c r="H776" s="73">
        <v>45</v>
      </c>
      <c r="I776" s="73" t="s">
        <v>184</v>
      </c>
      <c r="J776" s="73">
        <v>110875.75</v>
      </c>
      <c r="K776" s="73" t="s">
        <v>178</v>
      </c>
      <c r="L776" s="73">
        <v>5322.0360000000001</v>
      </c>
      <c r="M776" s="73">
        <v>6209.0420000000004</v>
      </c>
      <c r="N776" s="73">
        <v>3298.75</v>
      </c>
      <c r="O776" s="73">
        <v>158.34</v>
      </c>
      <c r="P776" s="73">
        <v>184.73</v>
      </c>
      <c r="Q776" s="75">
        <v>2.9751771690383153E-2</v>
      </c>
      <c r="R776" s="73">
        <v>11</v>
      </c>
      <c r="S776" s="73">
        <v>2025</v>
      </c>
      <c r="T776" s="73">
        <v>11</v>
      </c>
      <c r="U776" s="73">
        <v>2025</v>
      </c>
      <c r="V776" s="74">
        <v>46032</v>
      </c>
      <c r="W776" s="73" t="s">
        <v>157</v>
      </c>
      <c r="X776" s="73">
        <v>2026</v>
      </c>
      <c r="Y776" t="str">
        <f t="shared" si="72"/>
        <v>México</v>
      </c>
      <c r="Z776" t="str">
        <f t="shared" si="73"/>
        <v>Retail</v>
      </c>
      <c r="AA776" s="1">
        <f t="shared" si="74"/>
        <v>0</v>
      </c>
      <c r="AB776">
        <f t="shared" si="76"/>
        <v>158.34</v>
      </c>
      <c r="AC776">
        <f t="shared" si="77"/>
        <v>183.67439999999999</v>
      </c>
      <c r="AD776" s="18">
        <f t="shared" si="75"/>
        <v>45552</v>
      </c>
    </row>
    <row r="777" spans="1:30">
      <c r="A777" s="73" t="s">
        <v>176</v>
      </c>
      <c r="B777" s="73">
        <v>825</v>
      </c>
      <c r="C777" s="73">
        <v>0</v>
      </c>
      <c r="D777" s="74">
        <v>45967</v>
      </c>
      <c r="E777" s="74">
        <v>46164</v>
      </c>
      <c r="F777" s="74">
        <v>46167</v>
      </c>
      <c r="G777" s="73" t="s">
        <v>53</v>
      </c>
      <c r="H777" s="73">
        <v>45</v>
      </c>
      <c r="I777" s="73" t="s">
        <v>177</v>
      </c>
      <c r="J777" s="73">
        <v>10000</v>
      </c>
      <c r="K777" s="73" t="s">
        <v>178</v>
      </c>
      <c r="L777" s="73">
        <v>480</v>
      </c>
      <c r="M777" s="73">
        <v>560</v>
      </c>
      <c r="N777" s="73">
        <v>1000</v>
      </c>
      <c r="O777" s="73">
        <v>48</v>
      </c>
      <c r="P777" s="73">
        <v>56</v>
      </c>
      <c r="Q777" s="75">
        <v>0.1</v>
      </c>
      <c r="R777" s="73">
        <v>11</v>
      </c>
      <c r="S777" s="73">
        <v>2025</v>
      </c>
      <c r="T777" s="73">
        <v>5</v>
      </c>
      <c r="U777" s="73">
        <v>2026</v>
      </c>
      <c r="V777" s="74">
        <v>46212</v>
      </c>
      <c r="W777" s="73" t="s">
        <v>154</v>
      </c>
      <c r="X777" s="73">
        <v>2026</v>
      </c>
      <c r="Y777" t="str">
        <f t="shared" si="72"/>
        <v>México</v>
      </c>
      <c r="Z777" t="str">
        <f t="shared" si="73"/>
        <v>Retail</v>
      </c>
      <c r="AA777" s="1">
        <f t="shared" si="74"/>
        <v>0.05</v>
      </c>
      <c r="AB777">
        <f t="shared" si="76"/>
        <v>45.6</v>
      </c>
      <c r="AC777">
        <f t="shared" si="77"/>
        <v>52.896000000000001</v>
      </c>
      <c r="AD777" s="18">
        <f t="shared" si="75"/>
        <v>45719</v>
      </c>
    </row>
    <row r="778" spans="1:30">
      <c r="A778" s="73" t="s">
        <v>176</v>
      </c>
      <c r="B778" s="73">
        <v>826</v>
      </c>
      <c r="C778" s="73">
        <v>0</v>
      </c>
      <c r="D778" s="74">
        <v>45968</v>
      </c>
      <c r="E778" s="74">
        <v>46091</v>
      </c>
      <c r="F778" s="74">
        <v>46130</v>
      </c>
      <c r="G778" s="73" t="s">
        <v>29</v>
      </c>
      <c r="H778" s="73">
        <v>45</v>
      </c>
      <c r="I778" s="73" t="s">
        <v>149</v>
      </c>
      <c r="J778" s="73">
        <v>10010</v>
      </c>
      <c r="K778" s="73" t="s">
        <v>151</v>
      </c>
      <c r="L778" s="73">
        <v>10010</v>
      </c>
      <c r="M778" s="73">
        <v>11611.599999999999</v>
      </c>
      <c r="N778" s="73">
        <v>399.63</v>
      </c>
      <c r="O778" s="73">
        <v>399.63</v>
      </c>
      <c r="P778" s="73">
        <v>463.57079999999996</v>
      </c>
      <c r="Q778" s="75">
        <v>3.9923076923076922E-2</v>
      </c>
      <c r="R778" s="73">
        <v>11</v>
      </c>
      <c r="S778" s="73">
        <v>2025</v>
      </c>
      <c r="T778" s="73">
        <v>3</v>
      </c>
      <c r="U778" s="73">
        <v>2026</v>
      </c>
      <c r="V778" s="74">
        <v>46175</v>
      </c>
      <c r="W778" s="73" t="s">
        <v>152</v>
      </c>
      <c r="X778" s="73">
        <v>2026</v>
      </c>
      <c r="Y778" t="str">
        <f t="shared" si="72"/>
        <v>Madrid</v>
      </c>
      <c r="Z778" t="str">
        <f t="shared" si="73"/>
        <v>Retail</v>
      </c>
      <c r="AA778" s="1">
        <f t="shared" si="74"/>
        <v>7.0000000000000007E-2</v>
      </c>
      <c r="AB778">
        <f t="shared" si="76"/>
        <v>371.65589999999997</v>
      </c>
      <c r="AC778">
        <f t="shared" si="77"/>
        <v>431.12084399999992</v>
      </c>
      <c r="AD778" s="18">
        <f t="shared" si="75"/>
        <v>45733</v>
      </c>
    </row>
    <row r="779" spans="1:30">
      <c r="A779" s="73" t="s">
        <v>176</v>
      </c>
      <c r="B779" s="73">
        <v>827</v>
      </c>
      <c r="C779" s="73">
        <v>1</v>
      </c>
      <c r="D779" s="74">
        <v>45968</v>
      </c>
      <c r="E779" s="74">
        <v>45969</v>
      </c>
      <c r="F779" s="74">
        <v>45976</v>
      </c>
      <c r="G779" s="73" t="s">
        <v>207</v>
      </c>
      <c r="H779" s="73">
        <v>45</v>
      </c>
      <c r="I779" s="73"/>
      <c r="J779" s="73">
        <v>7090.71</v>
      </c>
      <c r="K779" s="73" t="s">
        <v>131</v>
      </c>
      <c r="L779" s="73">
        <v>6098.0105999999996</v>
      </c>
      <c r="M779" s="73">
        <v>7090.71</v>
      </c>
      <c r="N779" s="73">
        <v>1590.71</v>
      </c>
      <c r="O779" s="73">
        <v>1368.0106000000001</v>
      </c>
      <c r="P779" s="73">
        <v>1590.71</v>
      </c>
      <c r="Q779" s="75">
        <v>0.22433719613409661</v>
      </c>
      <c r="R779" s="73">
        <v>11</v>
      </c>
      <c r="S779" s="73">
        <v>2025</v>
      </c>
      <c r="T779" s="73">
        <v>11</v>
      </c>
      <c r="U779" s="73">
        <v>2025</v>
      </c>
      <c r="V779" s="74">
        <v>46021</v>
      </c>
      <c r="W779" s="73" t="s">
        <v>132</v>
      </c>
      <c r="X779" s="73">
        <v>2025</v>
      </c>
      <c r="Y779" t="str">
        <f t="shared" si="72"/>
        <v>México</v>
      </c>
      <c r="Z779" t="str">
        <f t="shared" si="73"/>
        <v>IC</v>
      </c>
      <c r="AA779" s="1">
        <f t="shared" si="74"/>
        <v>0.6</v>
      </c>
      <c r="AB779">
        <f t="shared" si="76"/>
        <v>547.20424000000003</v>
      </c>
      <c r="AC779">
        <f t="shared" si="77"/>
        <v>634.75691840000002</v>
      </c>
      <c r="AD779" s="18">
        <f t="shared" si="75"/>
        <v>45807</v>
      </c>
    </row>
    <row r="780" spans="1:30">
      <c r="A780" s="73" t="s">
        <v>176</v>
      </c>
      <c r="B780" s="73">
        <v>828</v>
      </c>
      <c r="C780" s="73">
        <v>1</v>
      </c>
      <c r="D780" s="74">
        <v>45968</v>
      </c>
      <c r="E780" s="74">
        <v>46011</v>
      </c>
      <c r="F780" s="74">
        <v>46018</v>
      </c>
      <c r="G780" s="73" t="s">
        <v>54</v>
      </c>
      <c r="H780" s="73">
        <v>45</v>
      </c>
      <c r="I780" s="73"/>
      <c r="J780" s="73">
        <v>124392</v>
      </c>
      <c r="K780" s="73" t="s">
        <v>178</v>
      </c>
      <c r="L780" s="73">
        <v>5970.8159999999998</v>
      </c>
      <c r="M780" s="73">
        <v>6965.9520000000002</v>
      </c>
      <c r="N780" s="73">
        <v>0</v>
      </c>
      <c r="O780" s="73">
        <v>0</v>
      </c>
      <c r="P780" s="73">
        <v>0</v>
      </c>
      <c r="Q780" s="75">
        <v>0</v>
      </c>
      <c r="R780" s="73">
        <v>11</v>
      </c>
      <c r="S780" s="73">
        <v>2025</v>
      </c>
      <c r="T780" s="73">
        <v>12</v>
      </c>
      <c r="U780" s="73">
        <v>2025</v>
      </c>
      <c r="V780" s="74">
        <v>46063</v>
      </c>
      <c r="W780" s="73" t="s">
        <v>164</v>
      </c>
      <c r="X780" s="73">
        <v>2026</v>
      </c>
      <c r="Y780" t="str">
        <f t="shared" si="72"/>
        <v>México</v>
      </c>
      <c r="Z780" t="str">
        <f t="shared" si="73"/>
        <v>Retail</v>
      </c>
      <c r="AA780" s="1">
        <f t="shared" si="74"/>
        <v>0.05</v>
      </c>
      <c r="AB780">
        <f t="shared" si="76"/>
        <v>0</v>
      </c>
      <c r="AC780">
        <f t="shared" si="77"/>
        <v>0</v>
      </c>
      <c r="AD780" s="18">
        <f t="shared" si="75"/>
        <v>45595</v>
      </c>
    </row>
    <row r="781" spans="1:30">
      <c r="A781" s="73" t="s">
        <v>176</v>
      </c>
      <c r="B781" s="73">
        <v>829</v>
      </c>
      <c r="C781" s="73">
        <v>1</v>
      </c>
      <c r="D781" s="74">
        <v>45969</v>
      </c>
      <c r="E781" s="74">
        <v>45954</v>
      </c>
      <c r="F781" s="74">
        <v>45964</v>
      </c>
      <c r="G781" s="73" t="s">
        <v>21</v>
      </c>
      <c r="H781" s="73">
        <v>45</v>
      </c>
      <c r="I781" s="73"/>
      <c r="J781" s="73">
        <v>6388.26</v>
      </c>
      <c r="K781" s="73" t="s">
        <v>131</v>
      </c>
      <c r="L781" s="73">
        <v>5493.9036000000006</v>
      </c>
      <c r="M781" s="73">
        <v>6388.26</v>
      </c>
      <c r="N781" s="73">
        <v>0</v>
      </c>
      <c r="O781" s="73">
        <v>0</v>
      </c>
      <c r="P781" s="73">
        <v>0</v>
      </c>
      <c r="Q781" s="75">
        <v>0</v>
      </c>
      <c r="R781" s="73">
        <v>11</v>
      </c>
      <c r="S781" s="73">
        <v>2025</v>
      </c>
      <c r="T781" s="73">
        <v>10</v>
      </c>
      <c r="U781" s="73">
        <v>2025</v>
      </c>
      <c r="V781" s="74">
        <v>46009</v>
      </c>
      <c r="W781" s="73" t="s">
        <v>132</v>
      </c>
      <c r="X781" s="73">
        <v>2025</v>
      </c>
      <c r="Y781" t="str">
        <f t="shared" si="72"/>
        <v>Madrid</v>
      </c>
      <c r="Z781" t="str">
        <f t="shared" si="73"/>
        <v>IC</v>
      </c>
      <c r="AA781" s="1">
        <f t="shared" si="74"/>
        <v>0.4</v>
      </c>
      <c r="AB781">
        <f t="shared" si="76"/>
        <v>0</v>
      </c>
      <c r="AC781">
        <f t="shared" si="77"/>
        <v>0</v>
      </c>
      <c r="AD781" s="18">
        <f t="shared" si="75"/>
        <v>45861</v>
      </c>
    </row>
    <row r="782" spans="1:30">
      <c r="A782" s="73" t="s">
        <v>176</v>
      </c>
      <c r="B782" s="73">
        <v>830</v>
      </c>
      <c r="C782" s="73">
        <v>0</v>
      </c>
      <c r="D782" s="74">
        <v>45971</v>
      </c>
      <c r="E782" s="74">
        <v>46015</v>
      </c>
      <c r="F782" s="74">
        <v>46024</v>
      </c>
      <c r="G782" s="73" t="s">
        <v>24</v>
      </c>
      <c r="H782" s="73">
        <v>46</v>
      </c>
      <c r="I782" s="73" t="s">
        <v>200</v>
      </c>
      <c r="J782" s="73">
        <v>117747</v>
      </c>
      <c r="K782" s="73" t="s">
        <v>131</v>
      </c>
      <c r="L782" s="73">
        <v>101262.42</v>
      </c>
      <c r="M782" s="73">
        <v>117747</v>
      </c>
      <c r="N782" s="73">
        <v>13125</v>
      </c>
      <c r="O782" s="73">
        <v>11287.5</v>
      </c>
      <c r="P782" s="73">
        <v>13125</v>
      </c>
      <c r="Q782" s="75">
        <v>0.11146780809702159</v>
      </c>
      <c r="R782" s="73">
        <v>11</v>
      </c>
      <c r="S782" s="73">
        <v>2025</v>
      </c>
      <c r="T782" s="73">
        <v>12</v>
      </c>
      <c r="U782" s="73">
        <v>2025</v>
      </c>
      <c r="V782" s="74">
        <v>46069</v>
      </c>
      <c r="W782" s="73" t="s">
        <v>164</v>
      </c>
      <c r="X782" s="73">
        <v>2026</v>
      </c>
      <c r="Y782" t="str">
        <f t="shared" si="72"/>
        <v>Madrid</v>
      </c>
      <c r="Z782" t="str">
        <f t="shared" si="73"/>
        <v>Retail</v>
      </c>
      <c r="AA782" s="1">
        <f t="shared" si="74"/>
        <v>7.0000000000000007E-2</v>
      </c>
      <c r="AB782">
        <f t="shared" si="76"/>
        <v>10497.375</v>
      </c>
      <c r="AC782">
        <f t="shared" si="77"/>
        <v>12176.955</v>
      </c>
      <c r="AD782" s="18">
        <f t="shared" si="75"/>
        <v>45733</v>
      </c>
    </row>
    <row r="783" spans="1:30">
      <c r="A783" s="73" t="s">
        <v>176</v>
      </c>
      <c r="B783" s="73">
        <v>831</v>
      </c>
      <c r="C783" s="73">
        <v>0</v>
      </c>
      <c r="D783" s="74">
        <v>45971</v>
      </c>
      <c r="E783" s="74">
        <v>46010</v>
      </c>
      <c r="F783" s="74">
        <v>46027</v>
      </c>
      <c r="G783" s="73" t="s">
        <v>29</v>
      </c>
      <c r="H783" s="73">
        <v>46</v>
      </c>
      <c r="I783" s="73" t="s">
        <v>149</v>
      </c>
      <c r="J783" s="73">
        <v>3162.11</v>
      </c>
      <c r="K783" s="73" t="s">
        <v>131</v>
      </c>
      <c r="L783" s="73">
        <v>2719.4146000000001</v>
      </c>
      <c r="M783" s="73">
        <v>3162.11</v>
      </c>
      <c r="N783" s="73">
        <v>-995.69</v>
      </c>
      <c r="O783" s="73">
        <v>-856.29340000000002</v>
      </c>
      <c r="P783" s="73">
        <v>-995.69</v>
      </c>
      <c r="Q783" s="75">
        <v>-0.31488151898574052</v>
      </c>
      <c r="R783" s="73">
        <v>11</v>
      </c>
      <c r="S783" s="73">
        <v>2025</v>
      </c>
      <c r="T783" s="73">
        <v>12</v>
      </c>
      <c r="U783" s="73">
        <v>2025</v>
      </c>
      <c r="V783" s="74">
        <v>46072</v>
      </c>
      <c r="W783" s="73" t="s">
        <v>164</v>
      </c>
      <c r="X783" s="73">
        <v>2026</v>
      </c>
      <c r="Y783" t="str">
        <f t="shared" si="72"/>
        <v>Madrid</v>
      </c>
      <c r="Z783" t="str">
        <f t="shared" si="73"/>
        <v>Retail</v>
      </c>
      <c r="AA783" s="1">
        <f t="shared" si="74"/>
        <v>7.0000000000000007E-2</v>
      </c>
      <c r="AB783">
        <f t="shared" si="76"/>
        <v>-796.35286199999996</v>
      </c>
      <c r="AC783">
        <f t="shared" si="77"/>
        <v>-923.76931991999993</v>
      </c>
      <c r="AD783" s="18">
        <f t="shared" si="75"/>
        <v>45733</v>
      </c>
    </row>
    <row r="784" spans="1:30">
      <c r="A784" s="73" t="s">
        <v>176</v>
      </c>
      <c r="B784" s="73">
        <v>832</v>
      </c>
      <c r="C784" s="73">
        <v>0</v>
      </c>
      <c r="D784" s="74">
        <v>45971</v>
      </c>
      <c r="E784" s="74">
        <v>46008</v>
      </c>
      <c r="F784" s="74">
        <v>46017</v>
      </c>
      <c r="G784" s="73" t="s">
        <v>24</v>
      </c>
      <c r="H784" s="73">
        <v>46</v>
      </c>
      <c r="I784" s="73" t="s">
        <v>158</v>
      </c>
      <c r="J784" s="73">
        <v>52769.41</v>
      </c>
      <c r="K784" s="73" t="s">
        <v>131</v>
      </c>
      <c r="L784" s="73">
        <v>45381.692600000002</v>
      </c>
      <c r="M784" s="73">
        <v>52769.41</v>
      </c>
      <c r="N784" s="73">
        <v>5048.3500000000004</v>
      </c>
      <c r="O784" s="73">
        <v>4341.5810000000001</v>
      </c>
      <c r="P784" s="73">
        <v>5048.3500000000004</v>
      </c>
      <c r="Q784" s="75">
        <v>9.5668115296343087E-2</v>
      </c>
      <c r="R784" s="73">
        <v>11</v>
      </c>
      <c r="S784" s="73">
        <v>2025</v>
      </c>
      <c r="T784" s="73">
        <v>12</v>
      </c>
      <c r="U784" s="73">
        <v>2025</v>
      </c>
      <c r="V784" s="74">
        <v>46062</v>
      </c>
      <c r="W784" s="73" t="s">
        <v>164</v>
      </c>
      <c r="X784" s="73">
        <v>2026</v>
      </c>
      <c r="Y784" t="str">
        <f t="shared" si="72"/>
        <v>Madrid</v>
      </c>
      <c r="Z784" t="str">
        <f t="shared" si="73"/>
        <v>Retail</v>
      </c>
      <c r="AA784" s="1">
        <f t="shared" si="74"/>
        <v>7.0000000000000007E-2</v>
      </c>
      <c r="AB784">
        <f t="shared" si="76"/>
        <v>4037.6703299999999</v>
      </c>
      <c r="AC784">
        <f t="shared" si="77"/>
        <v>4683.6975827999995</v>
      </c>
      <c r="AD784" s="18">
        <f t="shared" si="75"/>
        <v>45733</v>
      </c>
    </row>
    <row r="785" spans="1:30">
      <c r="A785" s="73" t="s">
        <v>176</v>
      </c>
      <c r="B785" s="73">
        <v>833</v>
      </c>
      <c r="C785" s="73">
        <v>0</v>
      </c>
      <c r="D785" s="74">
        <v>45971</v>
      </c>
      <c r="E785" s="74">
        <v>45983</v>
      </c>
      <c r="F785" s="74">
        <v>45991</v>
      </c>
      <c r="G785" s="73" t="s">
        <v>43</v>
      </c>
      <c r="H785" s="73">
        <v>46</v>
      </c>
      <c r="I785" s="73"/>
      <c r="J785" s="73">
        <v>9930</v>
      </c>
      <c r="K785" s="73" t="s">
        <v>131</v>
      </c>
      <c r="L785" s="73">
        <v>8539.7999999999993</v>
      </c>
      <c r="M785" s="73">
        <v>9930</v>
      </c>
      <c r="N785" s="73">
        <v>1392</v>
      </c>
      <c r="O785" s="73">
        <v>1197.1199999999999</v>
      </c>
      <c r="P785" s="73">
        <v>1392</v>
      </c>
      <c r="Q785" s="75">
        <v>0.14018126888217522</v>
      </c>
      <c r="R785" s="73">
        <v>11</v>
      </c>
      <c r="S785" s="73">
        <v>2025</v>
      </c>
      <c r="T785" s="73">
        <v>11</v>
      </c>
      <c r="U785" s="73">
        <v>2025</v>
      </c>
      <c r="V785" s="74">
        <v>46036</v>
      </c>
      <c r="W785" s="73" t="s">
        <v>157</v>
      </c>
      <c r="X785" s="73">
        <v>2026</v>
      </c>
      <c r="Y785" t="str">
        <f t="shared" si="72"/>
        <v>Madrid</v>
      </c>
      <c r="Z785" t="str">
        <f t="shared" si="73"/>
        <v>IC</v>
      </c>
      <c r="AA785" s="1">
        <f t="shared" si="74"/>
        <v>0.5</v>
      </c>
      <c r="AB785">
        <f t="shared" si="76"/>
        <v>598.55999999999995</v>
      </c>
      <c r="AC785">
        <f t="shared" si="77"/>
        <v>694.32959999999991</v>
      </c>
      <c r="AD785" s="18">
        <f t="shared" si="75"/>
        <v>45624</v>
      </c>
    </row>
    <row r="786" spans="1:30">
      <c r="A786" s="73" t="s">
        <v>176</v>
      </c>
      <c r="B786" s="73">
        <v>834</v>
      </c>
      <c r="C786" s="73">
        <v>0</v>
      </c>
      <c r="D786" s="74">
        <v>45972</v>
      </c>
      <c r="E786" s="74">
        <v>46008</v>
      </c>
      <c r="F786" s="74">
        <v>46042</v>
      </c>
      <c r="G786" s="73" t="s">
        <v>26</v>
      </c>
      <c r="H786" s="73">
        <v>46</v>
      </c>
      <c r="I786" s="73" t="s">
        <v>204</v>
      </c>
      <c r="J786" s="73">
        <v>90543.79</v>
      </c>
      <c r="K786" s="73" t="s">
        <v>131</v>
      </c>
      <c r="L786" s="73">
        <v>77867.65939999999</v>
      </c>
      <c r="M786" s="73">
        <v>90543.79</v>
      </c>
      <c r="N786" s="73">
        <v>10334.39</v>
      </c>
      <c r="O786" s="73">
        <v>8887.5753999999997</v>
      </c>
      <c r="P786" s="73">
        <v>10334.39</v>
      </c>
      <c r="Q786" s="75">
        <v>0.11413692755737308</v>
      </c>
      <c r="R786" s="73">
        <v>11</v>
      </c>
      <c r="S786" s="73">
        <v>2025</v>
      </c>
      <c r="T786" s="73">
        <v>12</v>
      </c>
      <c r="U786" s="73">
        <v>2025</v>
      </c>
      <c r="V786" s="74">
        <v>46087</v>
      </c>
      <c r="W786" s="73" t="s">
        <v>150</v>
      </c>
      <c r="X786" s="73">
        <v>2026</v>
      </c>
      <c r="Y786" t="str">
        <f t="shared" si="72"/>
        <v>Madrid</v>
      </c>
      <c r="Z786" t="str">
        <f t="shared" si="73"/>
        <v>Retail</v>
      </c>
      <c r="AA786" s="1">
        <f t="shared" si="74"/>
        <v>7.0000000000000007E-2</v>
      </c>
      <c r="AB786">
        <f t="shared" si="76"/>
        <v>8265.4451219999992</v>
      </c>
      <c r="AC786">
        <f t="shared" si="77"/>
        <v>9587.9163415199982</v>
      </c>
      <c r="AD786" s="18">
        <f t="shared" si="75"/>
        <v>45733</v>
      </c>
    </row>
    <row r="787" spans="1:30">
      <c r="A787" s="73" t="s">
        <v>176</v>
      </c>
      <c r="B787" s="73">
        <v>835</v>
      </c>
      <c r="C787" s="73">
        <v>0</v>
      </c>
      <c r="D787" s="74">
        <v>45972</v>
      </c>
      <c r="E787" s="74">
        <v>46130</v>
      </c>
      <c r="F787" s="74">
        <v>46145</v>
      </c>
      <c r="G787" s="73" t="s">
        <v>35</v>
      </c>
      <c r="H787" s="73">
        <v>46</v>
      </c>
      <c r="I787" s="73"/>
      <c r="J787" s="73">
        <v>68976.97</v>
      </c>
      <c r="K787" s="73" t="s">
        <v>131</v>
      </c>
      <c r="L787" s="73">
        <v>59320.194199999998</v>
      </c>
      <c r="M787" s="73">
        <v>68976.97</v>
      </c>
      <c r="N787" s="73">
        <v>7424.28</v>
      </c>
      <c r="O787" s="73">
        <v>6384.8807999999999</v>
      </c>
      <c r="P787" s="73">
        <v>7424.28</v>
      </c>
      <c r="Q787" s="75">
        <v>0.10763418572894692</v>
      </c>
      <c r="R787" s="73">
        <v>11</v>
      </c>
      <c r="S787" s="73">
        <v>2025</v>
      </c>
      <c r="T787" s="73">
        <v>4</v>
      </c>
      <c r="U787" s="73">
        <v>2026</v>
      </c>
      <c r="V787" s="74">
        <v>46190</v>
      </c>
      <c r="W787" s="73" t="s">
        <v>152</v>
      </c>
      <c r="X787" s="73">
        <v>2026</v>
      </c>
      <c r="Y787" t="str">
        <f t="shared" si="72"/>
        <v>México</v>
      </c>
      <c r="Z787" t="str">
        <f t="shared" si="73"/>
        <v>IC</v>
      </c>
      <c r="AA787" s="1">
        <f t="shared" si="74"/>
        <v>0.5</v>
      </c>
      <c r="AB787">
        <f t="shared" si="76"/>
        <v>3192.4404</v>
      </c>
      <c r="AC787">
        <f t="shared" si="77"/>
        <v>3703.2308639999997</v>
      </c>
      <c r="AD787" s="18">
        <f t="shared" si="75"/>
        <v>45665</v>
      </c>
    </row>
    <row r="788" spans="1:30">
      <c r="A788" s="73" t="s">
        <v>176</v>
      </c>
      <c r="B788" s="73">
        <v>836</v>
      </c>
      <c r="C788" s="73">
        <v>1</v>
      </c>
      <c r="D788" s="74">
        <v>45973</v>
      </c>
      <c r="E788" s="74">
        <v>45995</v>
      </c>
      <c r="F788" s="74">
        <v>46017</v>
      </c>
      <c r="G788" s="73" t="s">
        <v>20</v>
      </c>
      <c r="H788" s="73">
        <v>46</v>
      </c>
      <c r="I788" s="73" t="s">
        <v>166</v>
      </c>
      <c r="J788" s="73">
        <v>27115.5</v>
      </c>
      <c r="K788" s="73" t="s">
        <v>131</v>
      </c>
      <c r="L788" s="73">
        <v>23319.329999999998</v>
      </c>
      <c r="M788" s="73">
        <v>27115.5</v>
      </c>
      <c r="N788" s="73">
        <v>100</v>
      </c>
      <c r="O788" s="73">
        <v>86</v>
      </c>
      <c r="P788" s="73">
        <v>100</v>
      </c>
      <c r="Q788" s="75">
        <v>3.687927569102543E-3</v>
      </c>
      <c r="R788" s="73">
        <v>11</v>
      </c>
      <c r="S788" s="73">
        <v>2025</v>
      </c>
      <c r="T788" s="73">
        <v>12</v>
      </c>
      <c r="U788" s="73">
        <v>2025</v>
      </c>
      <c r="V788" s="74">
        <v>46062</v>
      </c>
      <c r="W788" s="73" t="s">
        <v>164</v>
      </c>
      <c r="X788" s="73">
        <v>2026</v>
      </c>
      <c r="Y788" t="str">
        <f t="shared" si="72"/>
        <v>Madrid</v>
      </c>
      <c r="Z788" t="str">
        <f t="shared" si="73"/>
        <v>IC</v>
      </c>
      <c r="AA788" s="1">
        <f t="shared" si="74"/>
        <v>0.4</v>
      </c>
      <c r="AB788">
        <f t="shared" si="76"/>
        <v>51.6</v>
      </c>
      <c r="AC788">
        <f t="shared" si="77"/>
        <v>59.855999999999995</v>
      </c>
      <c r="AD788" s="18">
        <f t="shared" si="75"/>
        <v>45931</v>
      </c>
    </row>
    <row r="789" spans="1:30">
      <c r="A789" s="73" t="s">
        <v>176</v>
      </c>
      <c r="B789" s="73">
        <v>837</v>
      </c>
      <c r="C789" s="73">
        <v>0</v>
      </c>
      <c r="D789" s="74">
        <v>45973</v>
      </c>
      <c r="E789" s="74">
        <v>46033</v>
      </c>
      <c r="F789" s="74">
        <v>46040</v>
      </c>
      <c r="G789" s="73" t="s">
        <v>47</v>
      </c>
      <c r="H789" s="73">
        <v>46</v>
      </c>
      <c r="I789" s="73"/>
      <c r="J789" s="73">
        <v>6537.37</v>
      </c>
      <c r="K789" s="73" t="s">
        <v>131</v>
      </c>
      <c r="L789" s="73">
        <v>5622.1381999999994</v>
      </c>
      <c r="M789" s="73">
        <v>6537.37</v>
      </c>
      <c r="N789" s="73">
        <v>369.14</v>
      </c>
      <c r="O789" s="73">
        <v>317.46039999999999</v>
      </c>
      <c r="P789" s="73">
        <v>369.14</v>
      </c>
      <c r="Q789" s="75">
        <v>5.6466132404927372E-2</v>
      </c>
      <c r="R789" s="73">
        <v>11</v>
      </c>
      <c r="S789" s="73">
        <v>2025</v>
      </c>
      <c r="T789" s="73">
        <v>1</v>
      </c>
      <c r="U789" s="73">
        <v>2026</v>
      </c>
      <c r="V789" s="74">
        <v>46085</v>
      </c>
      <c r="W789" s="73" t="s">
        <v>150</v>
      </c>
      <c r="X789" s="73">
        <v>2026</v>
      </c>
      <c r="Y789" t="str">
        <f t="shared" si="72"/>
        <v>México</v>
      </c>
      <c r="Z789" t="str">
        <f t="shared" si="73"/>
        <v>IC</v>
      </c>
      <c r="AA789" s="1">
        <f t="shared" si="74"/>
        <v>0.65</v>
      </c>
      <c r="AB789">
        <f t="shared" si="76"/>
        <v>111.11113999999998</v>
      </c>
      <c r="AC789">
        <f t="shared" si="77"/>
        <v>128.88892239999996</v>
      </c>
      <c r="AD789" s="18">
        <f t="shared" si="75"/>
        <v>45852</v>
      </c>
    </row>
    <row r="790" spans="1:30">
      <c r="A790" s="73" t="s">
        <v>176</v>
      </c>
      <c r="B790" s="73">
        <v>838</v>
      </c>
      <c r="C790" s="73">
        <v>0</v>
      </c>
      <c r="D790" s="74">
        <v>45973</v>
      </c>
      <c r="E790" s="74">
        <v>46104</v>
      </c>
      <c r="F790" s="74">
        <v>46116</v>
      </c>
      <c r="G790" s="73" t="s">
        <v>35</v>
      </c>
      <c r="H790" s="73">
        <v>46</v>
      </c>
      <c r="I790" s="73"/>
      <c r="J790" s="73">
        <v>36173.800000000003</v>
      </c>
      <c r="K790" s="73" t="s">
        <v>131</v>
      </c>
      <c r="L790" s="73">
        <v>31109.468000000001</v>
      </c>
      <c r="M790" s="73">
        <v>36173.800000000003</v>
      </c>
      <c r="N790" s="73">
        <v>3299.52</v>
      </c>
      <c r="O790" s="73">
        <v>2837.5871999999999</v>
      </c>
      <c r="P790" s="73">
        <v>3299.52</v>
      </c>
      <c r="Q790" s="75">
        <v>9.1212977348246516E-2</v>
      </c>
      <c r="R790" s="73">
        <v>11</v>
      </c>
      <c r="S790" s="73">
        <v>2025</v>
      </c>
      <c r="T790" s="73">
        <v>3</v>
      </c>
      <c r="U790" s="73">
        <v>2026</v>
      </c>
      <c r="V790" s="74">
        <v>46161</v>
      </c>
      <c r="W790" s="73" t="s">
        <v>172</v>
      </c>
      <c r="X790" s="73">
        <v>2026</v>
      </c>
      <c r="Y790" t="str">
        <f t="shared" si="72"/>
        <v>México</v>
      </c>
      <c r="Z790" t="str">
        <f t="shared" si="73"/>
        <v>IC</v>
      </c>
      <c r="AA790" s="1">
        <f t="shared" si="74"/>
        <v>0.5</v>
      </c>
      <c r="AB790">
        <f t="shared" si="76"/>
        <v>1418.7936</v>
      </c>
      <c r="AC790">
        <f t="shared" si="77"/>
        <v>1645.8005759999999</v>
      </c>
      <c r="AD790" s="18">
        <f t="shared" si="75"/>
        <v>45665</v>
      </c>
    </row>
    <row r="791" spans="1:30">
      <c r="A791" s="73" t="s">
        <v>176</v>
      </c>
      <c r="B791" s="73">
        <v>839</v>
      </c>
      <c r="C791" s="73">
        <v>0</v>
      </c>
      <c r="D791" s="74">
        <v>45973</v>
      </c>
      <c r="E791" s="74">
        <v>46009</v>
      </c>
      <c r="F791" s="74">
        <v>46009</v>
      </c>
      <c r="G791" s="73" t="s">
        <v>51</v>
      </c>
      <c r="H791" s="73">
        <v>46</v>
      </c>
      <c r="I791" s="73"/>
      <c r="J791" s="73">
        <v>41196.300000000003</v>
      </c>
      <c r="K791" s="73" t="s">
        <v>178</v>
      </c>
      <c r="L791" s="73">
        <v>1977.4224000000002</v>
      </c>
      <c r="M791" s="73">
        <v>2306.9928</v>
      </c>
      <c r="N791" s="73">
        <v>664.3</v>
      </c>
      <c r="O791" s="73">
        <v>31.886399999999998</v>
      </c>
      <c r="P791" s="73">
        <v>37.200800000000001</v>
      </c>
      <c r="Q791" s="75">
        <v>1.6125234547762782E-2</v>
      </c>
      <c r="R791" s="73">
        <v>11</v>
      </c>
      <c r="S791" s="73">
        <v>2025</v>
      </c>
      <c r="T791" s="73">
        <v>12</v>
      </c>
      <c r="U791" s="73">
        <v>2025</v>
      </c>
      <c r="V791" s="74">
        <v>46054</v>
      </c>
      <c r="W791" s="73" t="s">
        <v>164</v>
      </c>
      <c r="X791" s="73">
        <v>2026</v>
      </c>
      <c r="Y791" t="str">
        <f t="shared" si="72"/>
        <v>México</v>
      </c>
      <c r="Z791" t="str">
        <f t="shared" si="73"/>
        <v>Retail</v>
      </c>
      <c r="AA791" s="1">
        <f t="shared" si="74"/>
        <v>0</v>
      </c>
      <c r="AB791">
        <f t="shared" si="76"/>
        <v>31.886399999999998</v>
      </c>
      <c r="AC791">
        <f t="shared" si="77"/>
        <v>36.988223999999995</v>
      </c>
      <c r="AD791" s="18">
        <f t="shared" si="75"/>
        <v>45552</v>
      </c>
    </row>
    <row r="792" spans="1:30">
      <c r="A792" s="73" t="s">
        <v>176</v>
      </c>
      <c r="B792" s="73">
        <v>840</v>
      </c>
      <c r="C792" s="73">
        <v>0</v>
      </c>
      <c r="D792" s="74">
        <v>45974</v>
      </c>
      <c r="E792" s="74">
        <v>45980</v>
      </c>
      <c r="F792" s="74">
        <v>45987</v>
      </c>
      <c r="G792" s="73" t="s">
        <v>29</v>
      </c>
      <c r="H792" s="73">
        <v>46</v>
      </c>
      <c r="I792" s="73" t="s">
        <v>149</v>
      </c>
      <c r="J792" s="73">
        <v>6083.58</v>
      </c>
      <c r="K792" s="73" t="s">
        <v>131</v>
      </c>
      <c r="L792" s="73">
        <v>5231.8787999999995</v>
      </c>
      <c r="M792" s="73">
        <v>6083.58</v>
      </c>
      <c r="N792" s="73">
        <v>0</v>
      </c>
      <c r="O792" s="73">
        <v>0</v>
      </c>
      <c r="P792" s="73">
        <v>0</v>
      </c>
      <c r="Q792" s="75">
        <v>0</v>
      </c>
      <c r="R792" s="73">
        <v>11</v>
      </c>
      <c r="S792" s="73">
        <v>2025</v>
      </c>
      <c r="T792" s="73">
        <v>11</v>
      </c>
      <c r="U792" s="73">
        <v>2025</v>
      </c>
      <c r="V792" s="74">
        <v>46032</v>
      </c>
      <c r="W792" s="73" t="s">
        <v>157</v>
      </c>
      <c r="X792" s="73">
        <v>2026</v>
      </c>
      <c r="Y792" t="str">
        <f t="shared" si="72"/>
        <v>Madrid</v>
      </c>
      <c r="Z792" t="str">
        <f t="shared" si="73"/>
        <v>Retail</v>
      </c>
      <c r="AA792" s="1">
        <f t="shared" si="74"/>
        <v>7.0000000000000007E-2</v>
      </c>
      <c r="AB792">
        <f t="shared" si="76"/>
        <v>0</v>
      </c>
      <c r="AC792">
        <f t="shared" si="77"/>
        <v>0</v>
      </c>
      <c r="AD792" s="18">
        <f t="shared" si="75"/>
        <v>45733</v>
      </c>
    </row>
    <row r="793" spans="1:30">
      <c r="A793" s="73" t="s">
        <v>176</v>
      </c>
      <c r="B793" s="73">
        <v>841</v>
      </c>
      <c r="C793" s="73">
        <v>1</v>
      </c>
      <c r="D793" s="74">
        <v>45974</v>
      </c>
      <c r="E793" s="74">
        <v>46017</v>
      </c>
      <c r="F793" s="74">
        <v>46028</v>
      </c>
      <c r="G793" s="73" t="s">
        <v>45</v>
      </c>
      <c r="H793" s="73">
        <v>46</v>
      </c>
      <c r="I793" s="73"/>
      <c r="J793" s="73">
        <v>56571.9</v>
      </c>
      <c r="K793" s="73" t="s">
        <v>131</v>
      </c>
      <c r="L793" s="73">
        <v>48651.834000000003</v>
      </c>
      <c r="M793" s="73">
        <v>56571.9</v>
      </c>
      <c r="N793" s="73">
        <v>5286.72</v>
      </c>
      <c r="O793" s="73">
        <v>4546.5792000000001</v>
      </c>
      <c r="P793" s="73">
        <v>5286.72</v>
      </c>
      <c r="Q793" s="75">
        <v>9.3451342450934116E-2</v>
      </c>
      <c r="R793" s="73">
        <v>11</v>
      </c>
      <c r="S793" s="73">
        <v>2025</v>
      </c>
      <c r="T793" s="73">
        <v>12</v>
      </c>
      <c r="U793" s="73">
        <v>2025</v>
      </c>
      <c r="V793" s="74">
        <v>46073</v>
      </c>
      <c r="W793" s="73" t="s">
        <v>164</v>
      </c>
      <c r="X793" s="73">
        <v>2026</v>
      </c>
      <c r="Y793" t="str">
        <f t="shared" si="72"/>
        <v>México</v>
      </c>
      <c r="Z793" t="str">
        <f t="shared" si="73"/>
        <v>IC</v>
      </c>
      <c r="AA793" s="1">
        <f t="shared" si="74"/>
        <v>0.75</v>
      </c>
      <c r="AB793">
        <f t="shared" si="76"/>
        <v>1136.6448</v>
      </c>
      <c r="AC793">
        <f t="shared" si="77"/>
        <v>1318.5079679999999</v>
      </c>
      <c r="AD793" s="18">
        <f t="shared" si="75"/>
        <v>45536</v>
      </c>
    </row>
    <row r="794" spans="1:30">
      <c r="A794" s="73" t="s">
        <v>176</v>
      </c>
      <c r="B794" s="73">
        <v>842</v>
      </c>
      <c r="C794" s="73">
        <v>0</v>
      </c>
      <c r="D794" s="74">
        <v>45975</v>
      </c>
      <c r="E794" s="74">
        <v>46066</v>
      </c>
      <c r="F794" s="74">
        <v>46073</v>
      </c>
      <c r="G794" s="73" t="s">
        <v>47</v>
      </c>
      <c r="H794" s="73">
        <v>46</v>
      </c>
      <c r="I794" s="73"/>
      <c r="J794" s="73">
        <v>1210.2</v>
      </c>
      <c r="K794" s="73" t="s">
        <v>131</v>
      </c>
      <c r="L794" s="73">
        <v>1040.7719999999999</v>
      </c>
      <c r="M794" s="73">
        <v>1210.2</v>
      </c>
      <c r="N794" s="73">
        <v>1</v>
      </c>
      <c r="O794" s="73">
        <v>0.86</v>
      </c>
      <c r="P794" s="73">
        <v>1</v>
      </c>
      <c r="Q794" s="75">
        <v>8.2630970087588837E-4</v>
      </c>
      <c r="R794" s="73">
        <v>11</v>
      </c>
      <c r="S794" s="73">
        <v>2025</v>
      </c>
      <c r="T794" s="73">
        <v>2</v>
      </c>
      <c r="U794" s="73">
        <v>2026</v>
      </c>
      <c r="V794" s="74">
        <v>46118</v>
      </c>
      <c r="W794" s="73" t="s">
        <v>173</v>
      </c>
      <c r="X794" s="73">
        <v>2026</v>
      </c>
      <c r="Y794" t="str">
        <f t="shared" si="72"/>
        <v>México</v>
      </c>
      <c r="Z794" t="str">
        <f t="shared" si="73"/>
        <v>IC</v>
      </c>
      <c r="AA794" s="1">
        <f t="shared" si="74"/>
        <v>0.65</v>
      </c>
      <c r="AB794">
        <f t="shared" si="76"/>
        <v>0.30099999999999993</v>
      </c>
      <c r="AC794">
        <f t="shared" si="77"/>
        <v>0.34915999999999991</v>
      </c>
      <c r="AD794" s="18">
        <f t="shared" si="75"/>
        <v>45852</v>
      </c>
    </row>
    <row r="795" spans="1:30">
      <c r="A795" s="73" t="s">
        <v>176</v>
      </c>
      <c r="B795" s="73">
        <v>843</v>
      </c>
      <c r="C795" s="73">
        <v>0</v>
      </c>
      <c r="D795" s="74">
        <v>45978</v>
      </c>
      <c r="E795" s="74">
        <v>45984</v>
      </c>
      <c r="F795" s="74">
        <v>46039</v>
      </c>
      <c r="G795" s="73" t="s">
        <v>45</v>
      </c>
      <c r="H795" s="73">
        <v>47</v>
      </c>
      <c r="I795" s="73"/>
      <c r="J795" s="73">
        <v>4699.7</v>
      </c>
      <c r="K795" s="73" t="s">
        <v>131</v>
      </c>
      <c r="L795" s="73">
        <v>4041.7419999999997</v>
      </c>
      <c r="M795" s="73">
        <v>4699.7</v>
      </c>
      <c r="N795" s="73">
        <v>378.45</v>
      </c>
      <c r="O795" s="73">
        <v>325.46699999999998</v>
      </c>
      <c r="P795" s="73">
        <v>378.45</v>
      </c>
      <c r="Q795" s="75">
        <v>8.0526416579781684E-2</v>
      </c>
      <c r="R795" s="73">
        <v>11</v>
      </c>
      <c r="S795" s="73">
        <v>2025</v>
      </c>
      <c r="T795" s="73">
        <v>11</v>
      </c>
      <c r="U795" s="73">
        <v>2025</v>
      </c>
      <c r="V795" s="74">
        <v>46084</v>
      </c>
      <c r="W795" s="73" t="s">
        <v>150</v>
      </c>
      <c r="X795" s="73">
        <v>2026</v>
      </c>
      <c r="Y795" t="str">
        <f t="shared" si="72"/>
        <v>México</v>
      </c>
      <c r="Z795" t="str">
        <f t="shared" si="73"/>
        <v>IC</v>
      </c>
      <c r="AA795" s="1">
        <f t="shared" si="74"/>
        <v>0.75</v>
      </c>
      <c r="AB795">
        <f t="shared" si="76"/>
        <v>81.366749999999996</v>
      </c>
      <c r="AC795">
        <f t="shared" si="77"/>
        <v>94.385429999999985</v>
      </c>
      <c r="AD795" s="18">
        <f t="shared" si="75"/>
        <v>45536</v>
      </c>
    </row>
    <row r="796" spans="1:30">
      <c r="A796" s="73" t="s">
        <v>176</v>
      </c>
      <c r="B796" s="73">
        <v>844</v>
      </c>
      <c r="C796" s="73">
        <v>0</v>
      </c>
      <c r="D796" s="74">
        <v>45979</v>
      </c>
      <c r="E796" s="74">
        <v>46016</v>
      </c>
      <c r="F796" s="74">
        <v>46021</v>
      </c>
      <c r="G796" s="73" t="s">
        <v>53</v>
      </c>
      <c r="H796" s="73">
        <v>47</v>
      </c>
      <c r="I796" s="73" t="s">
        <v>177</v>
      </c>
      <c r="J796" s="73">
        <v>12165.93</v>
      </c>
      <c r="K796" s="73" t="s">
        <v>151</v>
      </c>
      <c r="L796" s="73">
        <v>12165.93</v>
      </c>
      <c r="M796" s="73">
        <v>14112.478799999999</v>
      </c>
      <c r="N796" s="73">
        <v>1216.5899999999999</v>
      </c>
      <c r="O796" s="73">
        <v>1216.5899999999999</v>
      </c>
      <c r="P796" s="73">
        <v>1411.2443999999998</v>
      </c>
      <c r="Q796" s="75">
        <v>9.9999753409726985E-2</v>
      </c>
      <c r="R796" s="73">
        <v>11</v>
      </c>
      <c r="S796" s="73">
        <v>2025</v>
      </c>
      <c r="T796" s="73">
        <v>12</v>
      </c>
      <c r="U796" s="73">
        <v>2025</v>
      </c>
      <c r="V796" s="74">
        <v>46066</v>
      </c>
      <c r="W796" s="73" t="s">
        <v>164</v>
      </c>
      <c r="X796" s="73">
        <v>2026</v>
      </c>
      <c r="Y796" t="str">
        <f t="shared" si="72"/>
        <v>México</v>
      </c>
      <c r="Z796" t="str">
        <f t="shared" si="73"/>
        <v>Retail</v>
      </c>
      <c r="AA796" s="1">
        <f t="shared" si="74"/>
        <v>0.05</v>
      </c>
      <c r="AB796">
        <f t="shared" si="76"/>
        <v>1155.7604999999999</v>
      </c>
      <c r="AC796">
        <f t="shared" si="77"/>
        <v>1340.6821799999998</v>
      </c>
      <c r="AD796" s="18">
        <f t="shared" si="75"/>
        <v>45719</v>
      </c>
    </row>
    <row r="797" spans="1:30">
      <c r="A797" s="73" t="s">
        <v>176</v>
      </c>
      <c r="B797" s="73">
        <v>845</v>
      </c>
      <c r="C797" s="73">
        <v>0</v>
      </c>
      <c r="D797" s="74">
        <v>45979</v>
      </c>
      <c r="E797" s="74">
        <v>46114</v>
      </c>
      <c r="F797" s="74">
        <v>46123</v>
      </c>
      <c r="G797" s="73" t="s">
        <v>34</v>
      </c>
      <c r="H797" s="73">
        <v>47</v>
      </c>
      <c r="I797" s="73"/>
      <c r="J797" s="73">
        <v>8685.09</v>
      </c>
      <c r="K797" s="73" t="s">
        <v>131</v>
      </c>
      <c r="L797" s="73">
        <v>7469.1773999999996</v>
      </c>
      <c r="M797" s="73">
        <v>8685.09</v>
      </c>
      <c r="N797" s="73">
        <v>1025.07</v>
      </c>
      <c r="O797" s="73">
        <v>881.5601999999999</v>
      </c>
      <c r="P797" s="73">
        <v>1025.07</v>
      </c>
      <c r="Q797" s="75">
        <v>0.11802641077985374</v>
      </c>
      <c r="R797" s="73">
        <v>11</v>
      </c>
      <c r="S797" s="73">
        <v>2025</v>
      </c>
      <c r="T797" s="73">
        <v>4</v>
      </c>
      <c r="U797" s="73">
        <v>2026</v>
      </c>
      <c r="V797" s="74">
        <v>46168</v>
      </c>
      <c r="W797" s="73" t="s">
        <v>172</v>
      </c>
      <c r="X797" s="73">
        <v>2026</v>
      </c>
      <c r="Y797" t="str">
        <f t="shared" si="72"/>
        <v>México</v>
      </c>
      <c r="Z797" t="str">
        <f t="shared" si="73"/>
        <v>IC</v>
      </c>
      <c r="AA797" s="1">
        <f t="shared" si="74"/>
        <v>0.5</v>
      </c>
      <c r="AB797">
        <f t="shared" si="76"/>
        <v>440.78009999999995</v>
      </c>
      <c r="AC797">
        <f t="shared" si="77"/>
        <v>511.30491599999988</v>
      </c>
      <c r="AD797" s="18">
        <f t="shared" si="75"/>
        <v>45536</v>
      </c>
    </row>
    <row r="798" spans="1:30">
      <c r="A798" s="73" t="s">
        <v>176</v>
      </c>
      <c r="B798" s="73">
        <v>846</v>
      </c>
      <c r="C798" s="73">
        <v>0</v>
      </c>
      <c r="D798" s="74">
        <v>45979</v>
      </c>
      <c r="E798" s="74">
        <v>46108</v>
      </c>
      <c r="F798" s="74">
        <v>46116</v>
      </c>
      <c r="G798" s="73" t="s">
        <v>53</v>
      </c>
      <c r="H798" s="73">
        <v>47</v>
      </c>
      <c r="I798" s="73"/>
      <c r="J798" s="73">
        <v>106061.2</v>
      </c>
      <c r="K798" s="73" t="s">
        <v>131</v>
      </c>
      <c r="L798" s="73">
        <v>91212.631999999998</v>
      </c>
      <c r="M798" s="73">
        <v>106061.2</v>
      </c>
      <c r="N798" s="73">
        <v>581.70000000000005</v>
      </c>
      <c r="O798" s="73">
        <v>500.26200000000006</v>
      </c>
      <c r="P798" s="73">
        <v>581.70000000000005</v>
      </c>
      <c r="Q798" s="75">
        <v>5.4845692864119965E-3</v>
      </c>
      <c r="R798" s="73">
        <v>11</v>
      </c>
      <c r="S798" s="73">
        <v>2025</v>
      </c>
      <c r="T798" s="73">
        <v>3</v>
      </c>
      <c r="U798" s="73">
        <v>2026</v>
      </c>
      <c r="V798" s="74">
        <v>46161</v>
      </c>
      <c r="W798" s="73" t="s">
        <v>172</v>
      </c>
      <c r="X798" s="73">
        <v>2026</v>
      </c>
      <c r="Y798" t="str">
        <f t="shared" si="72"/>
        <v>México</v>
      </c>
      <c r="Z798" t="str">
        <f t="shared" si="73"/>
        <v>Retail</v>
      </c>
      <c r="AA798" s="1">
        <f t="shared" si="74"/>
        <v>0.05</v>
      </c>
      <c r="AB798">
        <f t="shared" si="76"/>
        <v>475.24890000000005</v>
      </c>
      <c r="AC798">
        <f t="shared" si="77"/>
        <v>551.288724</v>
      </c>
      <c r="AD798" s="18">
        <f t="shared" si="75"/>
        <v>45719</v>
      </c>
    </row>
    <row r="799" spans="1:30">
      <c r="A799" s="73" t="s">
        <v>176</v>
      </c>
      <c r="B799" s="73">
        <v>847</v>
      </c>
      <c r="C799" s="73">
        <v>1</v>
      </c>
      <c r="D799" s="74">
        <v>45980</v>
      </c>
      <c r="E799" s="74">
        <v>45982</v>
      </c>
      <c r="F799" s="74">
        <v>45982</v>
      </c>
      <c r="G799" s="73" t="s">
        <v>49</v>
      </c>
      <c r="H799" s="73">
        <v>47</v>
      </c>
      <c r="I799" s="73"/>
      <c r="J799" s="73">
        <v>1300.47</v>
      </c>
      <c r="K799" s="73" t="s">
        <v>131</v>
      </c>
      <c r="L799" s="73">
        <v>1118.4041999999999</v>
      </c>
      <c r="M799" s="73">
        <v>1300.47</v>
      </c>
      <c r="N799" s="73">
        <v>221.94</v>
      </c>
      <c r="O799" s="73">
        <v>190.86840000000001</v>
      </c>
      <c r="P799" s="73">
        <v>221.94</v>
      </c>
      <c r="Q799" s="75">
        <v>0.17066137627165565</v>
      </c>
      <c r="R799" s="73">
        <v>11</v>
      </c>
      <c r="S799" s="73">
        <v>2025</v>
      </c>
      <c r="T799" s="73">
        <v>11</v>
      </c>
      <c r="U799" s="73">
        <v>2025</v>
      </c>
      <c r="V799" s="74">
        <v>46027</v>
      </c>
      <c r="W799" s="73" t="s">
        <v>157</v>
      </c>
      <c r="X799" s="73">
        <v>2026</v>
      </c>
      <c r="Y799" t="str">
        <f t="shared" si="72"/>
        <v>México</v>
      </c>
      <c r="Z799" t="str">
        <f t="shared" si="73"/>
        <v>Retail</v>
      </c>
      <c r="AA799" s="1">
        <f t="shared" si="74"/>
        <v>0</v>
      </c>
      <c r="AB799">
        <f t="shared" si="76"/>
        <v>190.86840000000001</v>
      </c>
      <c r="AC799">
        <f t="shared" si="77"/>
        <v>221.40734399999999</v>
      </c>
      <c r="AD799" s="18">
        <f t="shared" si="75"/>
        <v>45552</v>
      </c>
    </row>
    <row r="800" spans="1:30">
      <c r="A800" s="73" t="s">
        <v>176</v>
      </c>
      <c r="B800" s="73">
        <v>848</v>
      </c>
      <c r="C800" s="73">
        <v>0</v>
      </c>
      <c r="D800" s="74">
        <v>45980</v>
      </c>
      <c r="E800" s="74">
        <v>46009</v>
      </c>
      <c r="F800" s="74">
        <v>46029</v>
      </c>
      <c r="G800" s="73" t="s">
        <v>54</v>
      </c>
      <c r="H800" s="73">
        <v>47</v>
      </c>
      <c r="I800" s="73"/>
      <c r="J800" s="73">
        <v>85720.99</v>
      </c>
      <c r="K800" s="73" t="s">
        <v>131</v>
      </c>
      <c r="L800" s="73">
        <v>73720.051399999997</v>
      </c>
      <c r="M800" s="73">
        <v>85720.99</v>
      </c>
      <c r="N800" s="73">
        <v>13764.13</v>
      </c>
      <c r="O800" s="73">
        <v>11837.1518</v>
      </c>
      <c r="P800" s="73">
        <v>13764.13</v>
      </c>
      <c r="Q800" s="75">
        <v>0.16056895749804104</v>
      </c>
      <c r="R800" s="73">
        <v>11</v>
      </c>
      <c r="S800" s="73">
        <v>2025</v>
      </c>
      <c r="T800" s="73">
        <v>12</v>
      </c>
      <c r="U800" s="73">
        <v>2025</v>
      </c>
      <c r="V800" s="74">
        <v>46074</v>
      </c>
      <c r="W800" s="73" t="s">
        <v>164</v>
      </c>
      <c r="X800" s="73">
        <v>2026</v>
      </c>
      <c r="Y800" t="str">
        <f t="shared" si="72"/>
        <v>México</v>
      </c>
      <c r="Z800" t="str">
        <f t="shared" si="73"/>
        <v>Retail</v>
      </c>
      <c r="AA800" s="1">
        <f t="shared" si="74"/>
        <v>0.05</v>
      </c>
      <c r="AB800">
        <f t="shared" si="76"/>
        <v>11245.29421</v>
      </c>
      <c r="AC800">
        <f t="shared" si="77"/>
        <v>13044.5412836</v>
      </c>
      <c r="AD800" s="18">
        <f t="shared" si="75"/>
        <v>45595</v>
      </c>
    </row>
    <row r="801" spans="1:30">
      <c r="A801" s="73" t="s">
        <v>176</v>
      </c>
      <c r="B801" s="73">
        <v>849</v>
      </c>
      <c r="C801" s="73">
        <v>0</v>
      </c>
      <c r="D801" s="74">
        <v>45980</v>
      </c>
      <c r="E801" s="74">
        <v>46013</v>
      </c>
      <c r="F801" s="74">
        <v>46018</v>
      </c>
      <c r="G801" s="73" t="s">
        <v>36</v>
      </c>
      <c r="H801" s="73">
        <v>47</v>
      </c>
      <c r="I801" s="73"/>
      <c r="J801" s="73">
        <v>4046.02</v>
      </c>
      <c r="K801" s="73" t="s">
        <v>131</v>
      </c>
      <c r="L801" s="73">
        <v>3479.5771999999997</v>
      </c>
      <c r="M801" s="73">
        <v>4046.02</v>
      </c>
      <c r="N801" s="73">
        <v>483.8</v>
      </c>
      <c r="O801" s="73">
        <v>416.06799999999998</v>
      </c>
      <c r="P801" s="73">
        <v>483.8</v>
      </c>
      <c r="Q801" s="75">
        <v>0.11957429770490507</v>
      </c>
      <c r="R801" s="73">
        <v>11</v>
      </c>
      <c r="S801" s="73">
        <v>2025</v>
      </c>
      <c r="T801" s="73">
        <v>12</v>
      </c>
      <c r="U801" s="73">
        <v>2025</v>
      </c>
      <c r="V801" s="74">
        <v>46063</v>
      </c>
      <c r="W801" s="73" t="s">
        <v>164</v>
      </c>
      <c r="X801" s="73">
        <v>2026</v>
      </c>
      <c r="Y801" t="str">
        <f t="shared" si="72"/>
        <v>México</v>
      </c>
      <c r="Z801" t="str">
        <f t="shared" si="73"/>
        <v>IC</v>
      </c>
      <c r="AA801" s="1">
        <f t="shared" si="74"/>
        <v>0.5</v>
      </c>
      <c r="AB801">
        <f t="shared" si="76"/>
        <v>208.03399999999999</v>
      </c>
      <c r="AC801">
        <f t="shared" si="77"/>
        <v>241.31943999999999</v>
      </c>
      <c r="AD801" s="18">
        <f t="shared" si="75"/>
        <v>45639</v>
      </c>
    </row>
    <row r="802" spans="1:30">
      <c r="A802" s="73" t="s">
        <v>176</v>
      </c>
      <c r="B802" s="73">
        <v>850</v>
      </c>
      <c r="C802" s="73">
        <v>1</v>
      </c>
      <c r="D802" s="74">
        <v>45980</v>
      </c>
      <c r="E802" s="74">
        <v>46016</v>
      </c>
      <c r="F802" s="74">
        <v>46029</v>
      </c>
      <c r="G802" s="73" t="s">
        <v>38</v>
      </c>
      <c r="H802" s="73">
        <v>47</v>
      </c>
      <c r="I802" s="73" t="s">
        <v>208</v>
      </c>
      <c r="J802" s="73">
        <v>179899.82</v>
      </c>
      <c r="K802" s="73" t="s">
        <v>131</v>
      </c>
      <c r="L802" s="73">
        <v>154713.84520000001</v>
      </c>
      <c r="M802" s="73">
        <v>179899.82</v>
      </c>
      <c r="N802" s="73">
        <v>20317.05</v>
      </c>
      <c r="O802" s="73">
        <v>17472.663</v>
      </c>
      <c r="P802" s="73">
        <v>20317.05</v>
      </c>
      <c r="Q802" s="75">
        <v>0.1129353547991321</v>
      </c>
      <c r="R802" s="73">
        <v>11</v>
      </c>
      <c r="S802" s="73">
        <v>2025</v>
      </c>
      <c r="T802" s="73">
        <v>12</v>
      </c>
      <c r="U802" s="73">
        <v>2025</v>
      </c>
      <c r="V802" s="74">
        <v>46074</v>
      </c>
      <c r="W802" s="73" t="s">
        <v>164</v>
      </c>
      <c r="X802" s="73">
        <v>2026</v>
      </c>
      <c r="Y802" t="str">
        <f t="shared" si="72"/>
        <v>México</v>
      </c>
      <c r="Z802" t="str">
        <f t="shared" si="73"/>
        <v>IC</v>
      </c>
      <c r="AA802" s="1">
        <f t="shared" si="74"/>
        <v>0.6</v>
      </c>
      <c r="AB802">
        <f t="shared" si="76"/>
        <v>6989.0652000000009</v>
      </c>
      <c r="AC802">
        <f t="shared" si="77"/>
        <v>8107.3156320000007</v>
      </c>
      <c r="AD802" s="18">
        <f t="shared" si="75"/>
        <v>45740</v>
      </c>
    </row>
    <row r="803" spans="1:30">
      <c r="A803" s="73" t="s">
        <v>176</v>
      </c>
      <c r="B803" s="73">
        <v>851</v>
      </c>
      <c r="C803" s="73">
        <v>0</v>
      </c>
      <c r="D803" s="74">
        <v>45981</v>
      </c>
      <c r="E803" s="74">
        <v>45987</v>
      </c>
      <c r="F803" s="74">
        <v>45989</v>
      </c>
      <c r="G803" s="73" t="s">
        <v>51</v>
      </c>
      <c r="H803" s="73">
        <v>47</v>
      </c>
      <c r="I803" s="73"/>
      <c r="J803" s="73">
        <v>430</v>
      </c>
      <c r="K803" s="73" t="s">
        <v>131</v>
      </c>
      <c r="L803" s="73">
        <v>369.8</v>
      </c>
      <c r="M803" s="73">
        <v>430</v>
      </c>
      <c r="N803" s="73">
        <v>71.42</v>
      </c>
      <c r="O803" s="73">
        <v>61.421199999999999</v>
      </c>
      <c r="P803" s="73">
        <v>71.42</v>
      </c>
      <c r="Q803" s="75">
        <v>0.16609302325581393</v>
      </c>
      <c r="R803" s="73">
        <v>11</v>
      </c>
      <c r="S803" s="73">
        <v>2025</v>
      </c>
      <c r="T803" s="73">
        <v>11</v>
      </c>
      <c r="U803" s="73">
        <v>2025</v>
      </c>
      <c r="V803" s="74">
        <v>46034</v>
      </c>
      <c r="W803" s="73" t="s">
        <v>157</v>
      </c>
      <c r="X803" s="73">
        <v>2026</v>
      </c>
      <c r="Y803" t="str">
        <f t="shared" si="72"/>
        <v>México</v>
      </c>
      <c r="Z803" t="str">
        <f t="shared" si="73"/>
        <v>Retail</v>
      </c>
      <c r="AA803" s="1">
        <f t="shared" si="74"/>
        <v>0</v>
      </c>
      <c r="AB803">
        <f t="shared" si="76"/>
        <v>61.421199999999999</v>
      </c>
      <c r="AC803">
        <f t="shared" si="77"/>
        <v>71.248591999999988</v>
      </c>
      <c r="AD803" s="18">
        <f t="shared" si="75"/>
        <v>45552</v>
      </c>
    </row>
    <row r="804" spans="1:30">
      <c r="A804" s="73" t="s">
        <v>176</v>
      </c>
      <c r="B804" s="73">
        <v>852</v>
      </c>
      <c r="C804" s="73">
        <v>0</v>
      </c>
      <c r="D804" s="74">
        <v>45982</v>
      </c>
      <c r="E804" s="74">
        <v>46116</v>
      </c>
      <c r="F804" s="74">
        <v>46123</v>
      </c>
      <c r="G804" s="73" t="s">
        <v>53</v>
      </c>
      <c r="H804" s="73">
        <v>47</v>
      </c>
      <c r="I804" s="73" t="s">
        <v>149</v>
      </c>
      <c r="J804" s="73">
        <v>11149.92</v>
      </c>
      <c r="K804" s="73" t="s">
        <v>131</v>
      </c>
      <c r="L804" s="73">
        <v>9588.9311999999991</v>
      </c>
      <c r="M804" s="73">
        <v>11149.92</v>
      </c>
      <c r="N804" s="73">
        <v>1115</v>
      </c>
      <c r="O804" s="73">
        <v>958.9</v>
      </c>
      <c r="P804" s="73">
        <v>1115</v>
      </c>
      <c r="Q804" s="75">
        <v>0.10000071749393719</v>
      </c>
      <c r="R804" s="73">
        <v>11</v>
      </c>
      <c r="S804" s="73">
        <v>2025</v>
      </c>
      <c r="T804" s="73">
        <v>4</v>
      </c>
      <c r="U804" s="73">
        <v>2026</v>
      </c>
      <c r="V804" s="74">
        <v>46168</v>
      </c>
      <c r="W804" s="73" t="s">
        <v>172</v>
      </c>
      <c r="X804" s="73">
        <v>2026</v>
      </c>
      <c r="Y804" t="str">
        <f t="shared" si="72"/>
        <v>México</v>
      </c>
      <c r="Z804" t="str">
        <f t="shared" si="73"/>
        <v>Retail</v>
      </c>
      <c r="AA804" s="1">
        <f t="shared" si="74"/>
        <v>0.05</v>
      </c>
      <c r="AB804">
        <f t="shared" si="76"/>
        <v>910.95499999999993</v>
      </c>
      <c r="AC804">
        <f t="shared" si="77"/>
        <v>1056.7077999999999</v>
      </c>
      <c r="AD804" s="18">
        <f t="shared" si="75"/>
        <v>45719</v>
      </c>
    </row>
    <row r="805" spans="1:30">
      <c r="A805" s="73" t="s">
        <v>176</v>
      </c>
      <c r="B805" s="73">
        <v>854</v>
      </c>
      <c r="C805" s="73">
        <v>0</v>
      </c>
      <c r="D805" s="74">
        <v>45985</v>
      </c>
      <c r="E805" s="74">
        <v>45981</v>
      </c>
      <c r="F805" s="74">
        <v>45982</v>
      </c>
      <c r="G805" s="73" t="s">
        <v>39</v>
      </c>
      <c r="H805" s="73">
        <v>48</v>
      </c>
      <c r="I805" s="73"/>
      <c r="J805" s="73">
        <v>2588.88</v>
      </c>
      <c r="K805" s="73" t="s">
        <v>131</v>
      </c>
      <c r="L805" s="73">
        <v>2226.4367999999999</v>
      </c>
      <c r="M805" s="73">
        <v>2588.88</v>
      </c>
      <c r="N805" s="73">
        <v>0</v>
      </c>
      <c r="O805" s="73">
        <v>0</v>
      </c>
      <c r="P805" s="73">
        <v>0</v>
      </c>
      <c r="Q805" s="75">
        <v>0</v>
      </c>
      <c r="R805" s="73">
        <v>11</v>
      </c>
      <c r="S805" s="73">
        <v>2025</v>
      </c>
      <c r="T805" s="73">
        <v>11</v>
      </c>
      <c r="U805" s="73">
        <v>2025</v>
      </c>
      <c r="V805" s="74">
        <v>46027</v>
      </c>
      <c r="W805" s="73" t="s">
        <v>157</v>
      </c>
      <c r="X805" s="73">
        <v>2026</v>
      </c>
      <c r="Y805" t="str">
        <f t="shared" si="72"/>
        <v>México</v>
      </c>
      <c r="Z805" t="str">
        <f t="shared" si="73"/>
        <v>IC</v>
      </c>
      <c r="AA805" s="1">
        <f t="shared" si="74"/>
        <v>0.5</v>
      </c>
      <c r="AB805">
        <f t="shared" si="76"/>
        <v>0</v>
      </c>
      <c r="AC805">
        <f t="shared" si="77"/>
        <v>0</v>
      </c>
      <c r="AD805" s="18">
        <f t="shared" si="75"/>
        <v>45677</v>
      </c>
    </row>
    <row r="806" spans="1:30">
      <c r="A806" s="73" t="s">
        <v>176</v>
      </c>
      <c r="B806" s="73">
        <v>855</v>
      </c>
      <c r="C806" s="73">
        <v>0</v>
      </c>
      <c r="D806" s="74">
        <v>45985</v>
      </c>
      <c r="E806" s="74">
        <v>46260</v>
      </c>
      <c r="F806" s="74">
        <v>46271</v>
      </c>
      <c r="G806" s="73" t="s">
        <v>35</v>
      </c>
      <c r="H806" s="73">
        <v>48</v>
      </c>
      <c r="I806" s="73"/>
      <c r="J806" s="73">
        <v>14330.62</v>
      </c>
      <c r="K806" s="73" t="s">
        <v>131</v>
      </c>
      <c r="L806" s="73">
        <v>12324.333200000001</v>
      </c>
      <c r="M806" s="73">
        <v>14330.62</v>
      </c>
      <c r="N806" s="73">
        <v>2178.65</v>
      </c>
      <c r="O806" s="73">
        <v>1873.6390000000001</v>
      </c>
      <c r="P806" s="73">
        <v>2178.65</v>
      </c>
      <c r="Q806" s="75">
        <v>0.15202761639063767</v>
      </c>
      <c r="R806" s="73">
        <v>11</v>
      </c>
      <c r="S806" s="73">
        <v>2025</v>
      </c>
      <c r="T806" s="73">
        <v>8</v>
      </c>
      <c r="U806" s="73">
        <v>2026</v>
      </c>
      <c r="V806" s="74">
        <v>46316</v>
      </c>
      <c r="W806" s="73" t="s">
        <v>161</v>
      </c>
      <c r="X806" s="73">
        <v>2026</v>
      </c>
      <c r="Y806" t="str">
        <f t="shared" si="72"/>
        <v>México</v>
      </c>
      <c r="Z806" t="str">
        <f t="shared" si="73"/>
        <v>IC</v>
      </c>
      <c r="AA806" s="1">
        <f t="shared" si="74"/>
        <v>0.5</v>
      </c>
      <c r="AB806">
        <f t="shared" si="76"/>
        <v>936.81950000000006</v>
      </c>
      <c r="AC806">
        <f t="shared" si="77"/>
        <v>1086.7106200000001</v>
      </c>
      <c r="AD806" s="18">
        <f t="shared" si="75"/>
        <v>45665</v>
      </c>
    </row>
    <row r="807" spans="1:30">
      <c r="A807" s="73" t="s">
        <v>176</v>
      </c>
      <c r="B807" s="73">
        <v>856</v>
      </c>
      <c r="C807" s="73">
        <v>1</v>
      </c>
      <c r="D807" s="74">
        <v>45985</v>
      </c>
      <c r="E807" s="74">
        <v>45982</v>
      </c>
      <c r="F807" s="74">
        <v>45985</v>
      </c>
      <c r="G807" s="73" t="s">
        <v>41</v>
      </c>
      <c r="H807" s="73">
        <v>48</v>
      </c>
      <c r="I807" s="73"/>
      <c r="J807" s="73">
        <v>8775</v>
      </c>
      <c r="K807" s="73" t="s">
        <v>151</v>
      </c>
      <c r="L807" s="73">
        <v>8775</v>
      </c>
      <c r="M807" s="73">
        <v>10179</v>
      </c>
      <c r="N807" s="73">
        <v>797.73</v>
      </c>
      <c r="O807" s="73">
        <v>797.73</v>
      </c>
      <c r="P807" s="73">
        <v>925.36680000000001</v>
      </c>
      <c r="Q807" s="75">
        <v>9.0909401709401705E-2</v>
      </c>
      <c r="R807" s="73">
        <v>11</v>
      </c>
      <c r="S807" s="73">
        <v>2025</v>
      </c>
      <c r="T807" s="73">
        <v>11</v>
      </c>
      <c r="U807" s="73">
        <v>2025</v>
      </c>
      <c r="V807" s="74">
        <v>46030</v>
      </c>
      <c r="W807" s="73" t="s">
        <v>157</v>
      </c>
      <c r="X807" s="73">
        <v>2026</v>
      </c>
      <c r="Y807" t="str">
        <f t="shared" si="72"/>
        <v>México</v>
      </c>
      <c r="Z807" t="str">
        <f t="shared" si="73"/>
        <v>IC</v>
      </c>
      <c r="AA807" s="1">
        <f t="shared" si="74"/>
        <v>0.5</v>
      </c>
      <c r="AB807">
        <f t="shared" si="76"/>
        <v>398.86500000000001</v>
      </c>
      <c r="AC807">
        <f t="shared" si="77"/>
        <v>462.68340000000001</v>
      </c>
      <c r="AD807" s="18">
        <f t="shared" si="75"/>
        <v>45979</v>
      </c>
    </row>
    <row r="808" spans="1:30">
      <c r="A808" s="73" t="s">
        <v>176</v>
      </c>
      <c r="B808" s="73">
        <v>857</v>
      </c>
      <c r="C808" s="73">
        <v>1</v>
      </c>
      <c r="D808" s="74">
        <v>45985</v>
      </c>
      <c r="E808" s="74">
        <v>45984</v>
      </c>
      <c r="F808" s="74">
        <v>45987</v>
      </c>
      <c r="G808" s="73" t="s">
        <v>41</v>
      </c>
      <c r="H808" s="73">
        <v>48</v>
      </c>
      <c r="I808" s="73"/>
      <c r="J808" s="73">
        <v>9081</v>
      </c>
      <c r="K808" s="73" t="s">
        <v>151</v>
      </c>
      <c r="L808" s="73">
        <v>9081</v>
      </c>
      <c r="M808" s="73">
        <v>10533.96</v>
      </c>
      <c r="N808" s="73">
        <v>825.55</v>
      </c>
      <c r="O808" s="73">
        <v>825.55</v>
      </c>
      <c r="P808" s="73">
        <v>957.63799999999992</v>
      </c>
      <c r="Q808" s="75">
        <v>9.0909591454685607E-2</v>
      </c>
      <c r="R808" s="73">
        <v>11</v>
      </c>
      <c r="S808" s="73">
        <v>2025</v>
      </c>
      <c r="T808" s="73">
        <v>11</v>
      </c>
      <c r="U808" s="73">
        <v>2025</v>
      </c>
      <c r="V808" s="74">
        <v>46032</v>
      </c>
      <c r="W808" s="73" t="s">
        <v>157</v>
      </c>
      <c r="X808" s="73">
        <v>2026</v>
      </c>
      <c r="Y808" t="str">
        <f t="shared" si="72"/>
        <v>México</v>
      </c>
      <c r="Z808" t="str">
        <f t="shared" si="73"/>
        <v>IC</v>
      </c>
      <c r="AA808" s="1">
        <f t="shared" si="74"/>
        <v>0.5</v>
      </c>
      <c r="AB808">
        <f t="shared" si="76"/>
        <v>412.77499999999998</v>
      </c>
      <c r="AC808">
        <f t="shared" si="77"/>
        <v>478.81899999999996</v>
      </c>
      <c r="AD808" s="18">
        <f t="shared" si="75"/>
        <v>45979</v>
      </c>
    </row>
    <row r="809" spans="1:30">
      <c r="A809" s="73" t="s">
        <v>176</v>
      </c>
      <c r="B809" s="73">
        <v>858</v>
      </c>
      <c r="C809" s="73">
        <v>1</v>
      </c>
      <c r="D809" s="74">
        <v>45985</v>
      </c>
      <c r="E809" s="74">
        <v>45975</v>
      </c>
      <c r="F809" s="74">
        <v>45978</v>
      </c>
      <c r="G809" s="73" t="s">
        <v>39</v>
      </c>
      <c r="H809" s="73">
        <v>48</v>
      </c>
      <c r="I809" s="73"/>
      <c r="J809" s="73">
        <v>6523.9</v>
      </c>
      <c r="K809" s="73" t="s">
        <v>131</v>
      </c>
      <c r="L809" s="73">
        <v>5610.5539999999992</v>
      </c>
      <c r="M809" s="73">
        <v>6523.9</v>
      </c>
      <c r="N809" s="73">
        <v>541.1</v>
      </c>
      <c r="O809" s="73">
        <v>465.346</v>
      </c>
      <c r="P809" s="73">
        <v>541.1</v>
      </c>
      <c r="Q809" s="75">
        <v>8.294118548720858E-2</v>
      </c>
      <c r="R809" s="73">
        <v>11</v>
      </c>
      <c r="S809" s="73">
        <v>2025</v>
      </c>
      <c r="T809" s="73">
        <v>11</v>
      </c>
      <c r="U809" s="73">
        <v>2025</v>
      </c>
      <c r="V809" s="74">
        <v>46023</v>
      </c>
      <c r="W809" s="73" t="s">
        <v>157</v>
      </c>
      <c r="X809" s="73">
        <v>2026</v>
      </c>
      <c r="Y809" t="str">
        <f t="shared" si="72"/>
        <v>México</v>
      </c>
      <c r="Z809" t="str">
        <f t="shared" si="73"/>
        <v>IC</v>
      </c>
      <c r="AA809" s="1">
        <f t="shared" si="74"/>
        <v>0.5</v>
      </c>
      <c r="AB809">
        <f t="shared" si="76"/>
        <v>232.673</v>
      </c>
      <c r="AC809">
        <f t="shared" si="77"/>
        <v>269.90067999999997</v>
      </c>
      <c r="AD809" s="18">
        <f t="shared" si="75"/>
        <v>45677</v>
      </c>
    </row>
    <row r="810" spans="1:30">
      <c r="A810" s="73" t="s">
        <v>176</v>
      </c>
      <c r="B810" s="73">
        <v>859</v>
      </c>
      <c r="C810" s="73">
        <v>0</v>
      </c>
      <c r="D810" s="74">
        <v>45985</v>
      </c>
      <c r="E810" s="74">
        <v>46351</v>
      </c>
      <c r="F810" s="74">
        <v>46355</v>
      </c>
      <c r="G810" s="73" t="s">
        <v>41</v>
      </c>
      <c r="H810" s="73">
        <v>48</v>
      </c>
      <c r="I810" s="73"/>
      <c r="J810" s="73">
        <v>72800</v>
      </c>
      <c r="K810" s="73" t="s">
        <v>131</v>
      </c>
      <c r="L810" s="73">
        <v>62608</v>
      </c>
      <c r="M810" s="73">
        <v>72800</v>
      </c>
      <c r="N810" s="73">
        <v>1820</v>
      </c>
      <c r="O810" s="73">
        <v>1565.2</v>
      </c>
      <c r="P810" s="73">
        <v>1820</v>
      </c>
      <c r="Q810" s="75">
        <v>2.5000000000000001E-2</v>
      </c>
      <c r="R810" s="73">
        <v>11</v>
      </c>
      <c r="S810" s="73">
        <v>2025</v>
      </c>
      <c r="T810" s="73">
        <v>11</v>
      </c>
      <c r="U810" s="73">
        <v>2026</v>
      </c>
      <c r="V810" s="74">
        <v>46400</v>
      </c>
      <c r="W810" s="73" t="s">
        <v>157</v>
      </c>
      <c r="X810" s="73">
        <v>2027</v>
      </c>
      <c r="Y810" t="str">
        <f t="shared" si="72"/>
        <v>México</v>
      </c>
      <c r="Z810" t="str">
        <f t="shared" si="73"/>
        <v>IC</v>
      </c>
      <c r="AA810" s="1">
        <f t="shared" si="74"/>
        <v>0.5</v>
      </c>
      <c r="AB810">
        <f t="shared" si="76"/>
        <v>782.6</v>
      </c>
      <c r="AC810">
        <f t="shared" si="77"/>
        <v>907.81599999999992</v>
      </c>
      <c r="AD810" s="18">
        <f t="shared" si="75"/>
        <v>45979</v>
      </c>
    </row>
    <row r="811" spans="1:30">
      <c r="A811" s="73" t="s">
        <v>176</v>
      </c>
      <c r="B811" s="73">
        <v>860</v>
      </c>
      <c r="C811" s="73">
        <v>1</v>
      </c>
      <c r="D811" s="74">
        <v>45985</v>
      </c>
      <c r="E811" s="74">
        <v>46003</v>
      </c>
      <c r="F811" s="74">
        <v>46006</v>
      </c>
      <c r="G811" s="73" t="s">
        <v>39</v>
      </c>
      <c r="H811" s="73">
        <v>48</v>
      </c>
      <c r="I811" s="73"/>
      <c r="J811" s="73">
        <v>10493</v>
      </c>
      <c r="K811" s="73" t="s">
        <v>205</v>
      </c>
      <c r="L811" s="73">
        <v>12066.949999999999</v>
      </c>
      <c r="M811" s="73">
        <v>14060.62</v>
      </c>
      <c r="N811" s="73">
        <v>1311.57</v>
      </c>
      <c r="O811" s="73">
        <v>1508.3054999999997</v>
      </c>
      <c r="P811" s="73">
        <v>1757.5038</v>
      </c>
      <c r="Q811" s="75">
        <v>0.12499475841036881</v>
      </c>
      <c r="R811" s="73">
        <v>11</v>
      </c>
      <c r="S811" s="73">
        <v>2025</v>
      </c>
      <c r="T811" s="73">
        <v>12</v>
      </c>
      <c r="U811" s="73">
        <v>2025</v>
      </c>
      <c r="V811" s="74">
        <v>46051</v>
      </c>
      <c r="W811" s="73" t="s">
        <v>157</v>
      </c>
      <c r="X811" s="73">
        <v>2026</v>
      </c>
      <c r="Y811" t="str">
        <f t="shared" si="72"/>
        <v>México</v>
      </c>
      <c r="Z811" t="str">
        <f t="shared" si="73"/>
        <v>IC</v>
      </c>
      <c r="AA811" s="1">
        <f t="shared" si="74"/>
        <v>0.5</v>
      </c>
      <c r="AB811">
        <f t="shared" si="76"/>
        <v>754.15274999999986</v>
      </c>
      <c r="AC811">
        <f t="shared" si="77"/>
        <v>874.81718999999975</v>
      </c>
      <c r="AD811" s="18">
        <f t="shared" si="75"/>
        <v>45677</v>
      </c>
    </row>
    <row r="812" spans="1:30">
      <c r="A812" s="73" t="s">
        <v>176</v>
      </c>
      <c r="B812" s="73">
        <v>861</v>
      </c>
      <c r="C812" s="73">
        <v>0</v>
      </c>
      <c r="D812" s="74">
        <v>45985</v>
      </c>
      <c r="E812" s="74">
        <v>45930</v>
      </c>
      <c r="F812" s="74">
        <v>45932</v>
      </c>
      <c r="G812" s="73" t="s">
        <v>39</v>
      </c>
      <c r="H812" s="73">
        <v>48</v>
      </c>
      <c r="I812" s="73"/>
      <c r="J812" s="73">
        <v>275.92</v>
      </c>
      <c r="K812" s="73" t="s">
        <v>151</v>
      </c>
      <c r="L812" s="73">
        <v>275.92</v>
      </c>
      <c r="M812" s="73">
        <v>320.06720000000001</v>
      </c>
      <c r="N812" s="73">
        <v>27.59</v>
      </c>
      <c r="O812" s="73">
        <v>27.59</v>
      </c>
      <c r="P812" s="73">
        <v>32.004399999999997</v>
      </c>
      <c r="Q812" s="75">
        <v>9.9992751522180331E-2</v>
      </c>
      <c r="R812" s="73">
        <v>11</v>
      </c>
      <c r="S812" s="73">
        <v>2025</v>
      </c>
      <c r="T812" s="73">
        <v>9</v>
      </c>
      <c r="U812" s="73">
        <v>2025</v>
      </c>
      <c r="V812" s="74">
        <v>45977</v>
      </c>
      <c r="W812" s="73" t="s">
        <v>159</v>
      </c>
      <c r="X812" s="73">
        <v>2025</v>
      </c>
      <c r="Y812" t="str">
        <f t="shared" si="72"/>
        <v>México</v>
      </c>
      <c r="Z812" t="str">
        <f t="shared" si="73"/>
        <v>IC</v>
      </c>
      <c r="AA812" s="1">
        <f t="shared" si="74"/>
        <v>0.5</v>
      </c>
      <c r="AB812">
        <f t="shared" si="76"/>
        <v>13.795</v>
      </c>
      <c r="AC812">
        <f t="shared" si="77"/>
        <v>16.002199999999998</v>
      </c>
      <c r="AD812" s="18">
        <f t="shared" si="75"/>
        <v>45677</v>
      </c>
    </row>
    <row r="813" spans="1:30">
      <c r="A813" s="73" t="s">
        <v>176</v>
      </c>
      <c r="B813" s="73">
        <v>862</v>
      </c>
      <c r="C813" s="73">
        <v>1</v>
      </c>
      <c r="D813" s="74">
        <v>45985</v>
      </c>
      <c r="E813" s="74">
        <v>46008</v>
      </c>
      <c r="F813" s="74">
        <v>46009</v>
      </c>
      <c r="G813" s="73" t="s">
        <v>54</v>
      </c>
      <c r="H813" s="73">
        <v>48</v>
      </c>
      <c r="I813" s="73"/>
      <c r="J813" s="73">
        <v>263.72000000000003</v>
      </c>
      <c r="K813" s="73" t="s">
        <v>131</v>
      </c>
      <c r="L813" s="73">
        <v>226.79920000000001</v>
      </c>
      <c r="M813" s="73">
        <v>263.72000000000003</v>
      </c>
      <c r="N813" s="73">
        <v>0</v>
      </c>
      <c r="O813" s="73">
        <v>0</v>
      </c>
      <c r="P813" s="73">
        <v>0</v>
      </c>
      <c r="Q813" s="75">
        <v>0</v>
      </c>
      <c r="R813" s="73">
        <v>11</v>
      </c>
      <c r="S813" s="73">
        <v>2025</v>
      </c>
      <c r="T813" s="73">
        <v>12</v>
      </c>
      <c r="U813" s="73">
        <v>2025</v>
      </c>
      <c r="V813" s="74">
        <v>46054</v>
      </c>
      <c r="W813" s="73" t="s">
        <v>164</v>
      </c>
      <c r="X813" s="73">
        <v>2026</v>
      </c>
      <c r="Y813" t="str">
        <f t="shared" si="72"/>
        <v>México</v>
      </c>
      <c r="Z813" t="str">
        <f t="shared" si="73"/>
        <v>Retail</v>
      </c>
      <c r="AA813" s="1">
        <f t="shared" si="74"/>
        <v>0.05</v>
      </c>
      <c r="AB813">
        <f t="shared" si="76"/>
        <v>0</v>
      </c>
      <c r="AC813">
        <f t="shared" si="77"/>
        <v>0</v>
      </c>
      <c r="AD813" s="18">
        <f t="shared" si="75"/>
        <v>45595</v>
      </c>
    </row>
    <row r="814" spans="1:30">
      <c r="A814" s="73" t="s">
        <v>176</v>
      </c>
      <c r="B814" s="73">
        <v>863</v>
      </c>
      <c r="C814" s="73">
        <v>1</v>
      </c>
      <c r="D814" s="74">
        <v>45986</v>
      </c>
      <c r="E814" s="74">
        <v>46020</v>
      </c>
      <c r="F814" s="74">
        <v>46025</v>
      </c>
      <c r="G814" s="73" t="s">
        <v>45</v>
      </c>
      <c r="H814" s="73">
        <v>48</v>
      </c>
      <c r="I814" s="73"/>
      <c r="J814" s="73">
        <v>14492.61</v>
      </c>
      <c r="K814" s="73" t="s">
        <v>151</v>
      </c>
      <c r="L814" s="73">
        <v>14492.61</v>
      </c>
      <c r="M814" s="73">
        <v>16811.427599999999</v>
      </c>
      <c r="N814" s="73">
        <v>1992.61</v>
      </c>
      <c r="O814" s="73">
        <v>1992.61</v>
      </c>
      <c r="P814" s="73">
        <v>2311.4275999999995</v>
      </c>
      <c r="Q814" s="75">
        <v>0.13749145254029466</v>
      </c>
      <c r="R814" s="73">
        <v>11</v>
      </c>
      <c r="S814" s="73">
        <v>2025</v>
      </c>
      <c r="T814" s="73">
        <v>12</v>
      </c>
      <c r="U814" s="73">
        <v>2025</v>
      </c>
      <c r="V814" s="74">
        <v>46070</v>
      </c>
      <c r="W814" s="73" t="s">
        <v>164</v>
      </c>
      <c r="X814" s="73">
        <v>2026</v>
      </c>
      <c r="Y814" t="str">
        <f t="shared" si="72"/>
        <v>México</v>
      </c>
      <c r="Z814" t="str">
        <f t="shared" si="73"/>
        <v>IC</v>
      </c>
      <c r="AA814" s="1">
        <f t="shared" si="74"/>
        <v>0.75</v>
      </c>
      <c r="AB814">
        <f t="shared" si="76"/>
        <v>498.15249999999992</v>
      </c>
      <c r="AC814">
        <f t="shared" si="77"/>
        <v>577.85689999999988</v>
      </c>
      <c r="AD814" s="18">
        <f t="shared" si="75"/>
        <v>45536</v>
      </c>
    </row>
    <row r="815" spans="1:30">
      <c r="A815" s="73" t="s">
        <v>176</v>
      </c>
      <c r="B815" s="73">
        <v>864</v>
      </c>
      <c r="C815" s="73">
        <v>1</v>
      </c>
      <c r="D815" s="74">
        <v>45987</v>
      </c>
      <c r="E815" s="74">
        <v>46006</v>
      </c>
      <c r="F815" s="74">
        <v>46006</v>
      </c>
      <c r="G815" s="73" t="s">
        <v>52</v>
      </c>
      <c r="H815" s="73">
        <v>48</v>
      </c>
      <c r="I815" s="73" t="s">
        <v>179</v>
      </c>
      <c r="J815" s="73">
        <v>287.76</v>
      </c>
      <c r="K815" s="73" t="s">
        <v>131</v>
      </c>
      <c r="L815" s="73">
        <v>247.47359999999998</v>
      </c>
      <c r="M815" s="73">
        <v>287.76</v>
      </c>
      <c r="N815" s="73">
        <v>36.450000000000003</v>
      </c>
      <c r="O815" s="73">
        <v>31.347000000000001</v>
      </c>
      <c r="P815" s="73">
        <v>36.450000000000003</v>
      </c>
      <c r="Q815" s="75">
        <v>0.12666805671392828</v>
      </c>
      <c r="R815" s="73">
        <v>11</v>
      </c>
      <c r="S815" s="73">
        <v>2025</v>
      </c>
      <c r="T815" s="73">
        <v>12</v>
      </c>
      <c r="U815" s="73">
        <v>2025</v>
      </c>
      <c r="V815" s="74">
        <v>46051</v>
      </c>
      <c r="W815" s="73" t="s">
        <v>157</v>
      </c>
      <c r="X815" s="73">
        <v>2026</v>
      </c>
      <c r="Y815" t="str">
        <f t="shared" si="72"/>
        <v>México</v>
      </c>
      <c r="Z815" t="str">
        <f t="shared" si="73"/>
        <v>Retail</v>
      </c>
      <c r="AA815" s="1">
        <f t="shared" si="74"/>
        <v>0</v>
      </c>
      <c r="AB815">
        <f t="shared" si="76"/>
        <v>31.347000000000001</v>
      </c>
      <c r="AC815">
        <f t="shared" si="77"/>
        <v>36.362519999999996</v>
      </c>
      <c r="AD815" s="18">
        <f t="shared" si="75"/>
        <v>45845</v>
      </c>
    </row>
    <row r="816" spans="1:30">
      <c r="A816" s="73" t="s">
        <v>176</v>
      </c>
      <c r="B816" s="73">
        <v>867</v>
      </c>
      <c r="C816" s="73">
        <v>0</v>
      </c>
      <c r="D816" s="74">
        <v>45988</v>
      </c>
      <c r="E816" s="74">
        <v>46169</v>
      </c>
      <c r="F816" s="74">
        <v>46175</v>
      </c>
      <c r="G816" s="73" t="s">
        <v>29</v>
      </c>
      <c r="H816" s="73">
        <v>48</v>
      </c>
      <c r="I816" s="73" t="s">
        <v>209</v>
      </c>
      <c r="J816" s="73">
        <v>16067.26</v>
      </c>
      <c r="K816" s="73" t="s">
        <v>151</v>
      </c>
      <c r="L816" s="73">
        <v>16067.26</v>
      </c>
      <c r="M816" s="73">
        <v>18638.0216</v>
      </c>
      <c r="N816" s="73">
        <v>3410.67</v>
      </c>
      <c r="O816" s="73">
        <v>3410.67</v>
      </c>
      <c r="P816" s="73">
        <v>3956.3771999999999</v>
      </c>
      <c r="Q816" s="75">
        <v>0.21227452596148938</v>
      </c>
      <c r="R816" s="73">
        <v>11</v>
      </c>
      <c r="S816" s="73">
        <v>2025</v>
      </c>
      <c r="T816" s="73">
        <v>5</v>
      </c>
      <c r="U816" s="73">
        <v>2026</v>
      </c>
      <c r="V816" s="74">
        <v>46220</v>
      </c>
      <c r="W816" s="73" t="s">
        <v>154</v>
      </c>
      <c r="X816" s="73">
        <v>2026</v>
      </c>
      <c r="Y816" t="str">
        <f t="shared" si="72"/>
        <v>Madrid</v>
      </c>
      <c r="Z816" t="str">
        <f t="shared" si="73"/>
        <v>Retail</v>
      </c>
      <c r="AA816" s="1">
        <f t="shared" si="74"/>
        <v>7.0000000000000007E-2</v>
      </c>
      <c r="AB816">
        <f t="shared" si="76"/>
        <v>3171.9231</v>
      </c>
      <c r="AC816">
        <f t="shared" si="77"/>
        <v>3679.4307959999996</v>
      </c>
      <c r="AD816" s="18">
        <f t="shared" si="75"/>
        <v>45733</v>
      </c>
    </row>
    <row r="817" spans="1:30">
      <c r="A817" s="73" t="s">
        <v>176</v>
      </c>
      <c r="B817" s="73">
        <v>868</v>
      </c>
      <c r="C817" s="73">
        <v>1</v>
      </c>
      <c r="D817" s="74">
        <v>45988</v>
      </c>
      <c r="E817" s="74">
        <v>46017</v>
      </c>
      <c r="F817" s="74">
        <v>46031</v>
      </c>
      <c r="G817" s="73" t="s">
        <v>49</v>
      </c>
      <c r="H817" s="73">
        <v>48</v>
      </c>
      <c r="I817" s="73"/>
      <c r="J817" s="73">
        <v>7904.33</v>
      </c>
      <c r="K817" s="73" t="s">
        <v>131</v>
      </c>
      <c r="L817" s="73">
        <v>6797.7237999999998</v>
      </c>
      <c r="M817" s="73">
        <v>7904.33</v>
      </c>
      <c r="N817" s="73">
        <v>165.25</v>
      </c>
      <c r="O817" s="73">
        <v>142.11500000000001</v>
      </c>
      <c r="P817" s="73">
        <v>165.25</v>
      </c>
      <c r="Q817" s="75">
        <v>2.0906262769899538E-2</v>
      </c>
      <c r="R817" s="73">
        <v>11</v>
      </c>
      <c r="S817" s="73">
        <v>2025</v>
      </c>
      <c r="T817" s="73">
        <v>12</v>
      </c>
      <c r="U817" s="73">
        <v>2025</v>
      </c>
      <c r="V817" s="74">
        <v>46076</v>
      </c>
      <c r="W817" s="73" t="s">
        <v>164</v>
      </c>
      <c r="X817" s="73">
        <v>2026</v>
      </c>
      <c r="Y817" t="str">
        <f t="shared" si="72"/>
        <v>México</v>
      </c>
      <c r="Z817" t="str">
        <f t="shared" si="73"/>
        <v>Retail</v>
      </c>
      <c r="AA817" s="1">
        <f t="shared" si="74"/>
        <v>0</v>
      </c>
      <c r="AB817">
        <f t="shared" si="76"/>
        <v>142.11500000000001</v>
      </c>
      <c r="AC817">
        <f t="shared" si="77"/>
        <v>164.85339999999999</v>
      </c>
      <c r="AD817" s="18">
        <f t="shared" si="75"/>
        <v>45552</v>
      </c>
    </row>
    <row r="818" spans="1:30">
      <c r="A818" s="73" t="s">
        <v>176</v>
      </c>
      <c r="B818" s="73">
        <v>869</v>
      </c>
      <c r="C818" s="73">
        <v>1</v>
      </c>
      <c r="D818" s="74">
        <v>45989</v>
      </c>
      <c r="E818" s="74">
        <v>45993</v>
      </c>
      <c r="F818" s="74">
        <v>45996</v>
      </c>
      <c r="G818" s="73" t="s">
        <v>49</v>
      </c>
      <c r="H818" s="73">
        <v>48</v>
      </c>
      <c r="I818" s="73"/>
      <c r="J818" s="73">
        <v>1335.81</v>
      </c>
      <c r="K818" s="73" t="s">
        <v>131</v>
      </c>
      <c r="L818" s="73">
        <v>1148.7965999999999</v>
      </c>
      <c r="M818" s="73">
        <v>1335.81</v>
      </c>
      <c r="N818" s="73">
        <v>56.2</v>
      </c>
      <c r="O818" s="73">
        <v>48.332000000000001</v>
      </c>
      <c r="P818" s="73">
        <v>56.2</v>
      </c>
      <c r="Q818" s="75">
        <v>4.2071851535772309E-2</v>
      </c>
      <c r="R818" s="73">
        <v>11</v>
      </c>
      <c r="S818" s="73">
        <v>2025</v>
      </c>
      <c r="T818" s="73">
        <v>12</v>
      </c>
      <c r="U818" s="73">
        <v>2025</v>
      </c>
      <c r="V818" s="74">
        <v>46041</v>
      </c>
      <c r="W818" s="73" t="s">
        <v>157</v>
      </c>
      <c r="X818" s="73">
        <v>2026</v>
      </c>
      <c r="Y818" t="str">
        <f t="shared" si="72"/>
        <v>México</v>
      </c>
      <c r="Z818" t="str">
        <f t="shared" si="73"/>
        <v>Retail</v>
      </c>
      <c r="AA818" s="1">
        <f t="shared" si="74"/>
        <v>0</v>
      </c>
      <c r="AB818">
        <f t="shared" si="76"/>
        <v>48.332000000000001</v>
      </c>
      <c r="AC818">
        <f t="shared" si="77"/>
        <v>56.06512</v>
      </c>
      <c r="AD818" s="18">
        <f t="shared" si="75"/>
        <v>45552</v>
      </c>
    </row>
    <row r="819" spans="1:30">
      <c r="A819" s="73" t="s">
        <v>176</v>
      </c>
      <c r="B819" s="73">
        <v>870</v>
      </c>
      <c r="C819" s="73">
        <v>0</v>
      </c>
      <c r="D819" s="74">
        <v>45992</v>
      </c>
      <c r="E819" s="74">
        <v>46138</v>
      </c>
      <c r="F819" s="74">
        <v>46144</v>
      </c>
      <c r="G819" s="73" t="s">
        <v>37</v>
      </c>
      <c r="H819" s="73">
        <v>49</v>
      </c>
      <c r="I819" s="73"/>
      <c r="J819" s="73">
        <v>19002</v>
      </c>
      <c r="K819" s="73" t="s">
        <v>131</v>
      </c>
      <c r="L819" s="73">
        <v>16341.72</v>
      </c>
      <c r="M819" s="73">
        <v>19002</v>
      </c>
      <c r="N819" s="73">
        <v>2850.3</v>
      </c>
      <c r="O819" s="73">
        <v>2451.2580000000003</v>
      </c>
      <c r="P819" s="73">
        <v>2850.3</v>
      </c>
      <c r="Q819" s="75">
        <v>0.15000000000000002</v>
      </c>
      <c r="R819" s="73">
        <v>12</v>
      </c>
      <c r="S819" s="73">
        <v>2025</v>
      </c>
      <c r="T819" s="73">
        <v>4</v>
      </c>
      <c r="U819" s="73">
        <v>2026</v>
      </c>
      <c r="V819" s="74">
        <v>46189</v>
      </c>
      <c r="W819" s="73" t="s">
        <v>152</v>
      </c>
      <c r="X819" s="73">
        <v>2026</v>
      </c>
      <c r="Y819" t="str">
        <f t="shared" si="72"/>
        <v>México</v>
      </c>
      <c r="Z819" t="str">
        <f t="shared" si="73"/>
        <v>IC</v>
      </c>
      <c r="AA819" s="1">
        <f t="shared" si="74"/>
        <v>0.6</v>
      </c>
      <c r="AB819">
        <f t="shared" si="76"/>
        <v>980.50320000000011</v>
      </c>
      <c r="AC819">
        <f t="shared" si="77"/>
        <v>1137.3837120000001</v>
      </c>
      <c r="AD819" s="18">
        <f t="shared" si="75"/>
        <v>45807</v>
      </c>
    </row>
    <row r="820" spans="1:30">
      <c r="A820" s="73" t="s">
        <v>176</v>
      </c>
      <c r="B820" s="73">
        <v>871</v>
      </c>
      <c r="C820" s="73">
        <v>1</v>
      </c>
      <c r="D820" s="74">
        <v>45992</v>
      </c>
      <c r="E820" s="74">
        <v>45993</v>
      </c>
      <c r="F820" s="74">
        <v>45993</v>
      </c>
      <c r="G820" s="73" t="s">
        <v>54</v>
      </c>
      <c r="H820" s="73">
        <v>49</v>
      </c>
      <c r="I820" s="73"/>
      <c r="J820" s="73">
        <v>104592</v>
      </c>
      <c r="K820" s="73" t="s">
        <v>178</v>
      </c>
      <c r="L820" s="73">
        <v>5020.4160000000002</v>
      </c>
      <c r="M820" s="73">
        <v>5857.152</v>
      </c>
      <c r="N820" s="73">
        <v>800</v>
      </c>
      <c r="O820" s="73">
        <v>38.4</v>
      </c>
      <c r="P820" s="73">
        <v>44.800000000000004</v>
      </c>
      <c r="Q820" s="75">
        <v>7.6487685482637289E-3</v>
      </c>
      <c r="R820" s="73">
        <v>12</v>
      </c>
      <c r="S820" s="73">
        <v>2025</v>
      </c>
      <c r="T820" s="73">
        <v>12</v>
      </c>
      <c r="U820" s="73">
        <v>2025</v>
      </c>
      <c r="V820" s="74">
        <v>46038</v>
      </c>
      <c r="W820" s="73" t="s">
        <v>157</v>
      </c>
      <c r="X820" s="73">
        <v>2026</v>
      </c>
      <c r="Y820" t="str">
        <f t="shared" si="72"/>
        <v>México</v>
      </c>
      <c r="Z820" t="str">
        <f t="shared" si="73"/>
        <v>Retail</v>
      </c>
      <c r="AA820" s="1">
        <f t="shared" si="74"/>
        <v>0.05</v>
      </c>
      <c r="AB820">
        <f t="shared" si="76"/>
        <v>36.479999999999997</v>
      </c>
      <c r="AC820">
        <f t="shared" si="77"/>
        <v>42.316799999999994</v>
      </c>
      <c r="AD820" s="18">
        <f t="shared" si="75"/>
        <v>45595</v>
      </c>
    </row>
    <row r="821" spans="1:30">
      <c r="A821" s="73" t="s">
        <v>176</v>
      </c>
      <c r="B821" s="73">
        <v>873</v>
      </c>
      <c r="C821" s="73">
        <v>0</v>
      </c>
      <c r="D821" s="74">
        <v>45993</v>
      </c>
      <c r="E821" s="74">
        <v>45957</v>
      </c>
      <c r="F821" s="74">
        <v>46022</v>
      </c>
      <c r="G821" s="73" t="s">
        <v>52</v>
      </c>
      <c r="H821" s="73">
        <v>49</v>
      </c>
      <c r="I821" s="73" t="s">
        <v>177</v>
      </c>
      <c r="J821" s="73">
        <v>4827</v>
      </c>
      <c r="K821" s="73" t="s">
        <v>131</v>
      </c>
      <c r="L821" s="73">
        <v>4151.22</v>
      </c>
      <c r="M821" s="73">
        <v>4827</v>
      </c>
      <c r="N821" s="73">
        <v>536.09</v>
      </c>
      <c r="O821" s="73">
        <v>461.03740000000005</v>
      </c>
      <c r="P821" s="73">
        <v>536.09</v>
      </c>
      <c r="Q821" s="75">
        <v>0.11106070022788482</v>
      </c>
      <c r="R821" s="73">
        <v>12</v>
      </c>
      <c r="S821" s="73">
        <v>2025</v>
      </c>
      <c r="T821" s="73">
        <v>10</v>
      </c>
      <c r="U821" s="73">
        <v>2025</v>
      </c>
      <c r="V821" s="74">
        <v>46067</v>
      </c>
      <c r="W821" s="73" t="s">
        <v>164</v>
      </c>
      <c r="X821" s="73">
        <v>2026</v>
      </c>
      <c r="Y821" t="str">
        <f t="shared" si="72"/>
        <v>México</v>
      </c>
      <c r="Z821" t="str">
        <f t="shared" si="73"/>
        <v>Retail</v>
      </c>
      <c r="AA821" s="1">
        <f t="shared" si="74"/>
        <v>0</v>
      </c>
      <c r="AB821">
        <f t="shared" si="76"/>
        <v>461.03740000000005</v>
      </c>
      <c r="AC821">
        <f t="shared" si="77"/>
        <v>534.80338400000005</v>
      </c>
      <c r="AD821" s="18">
        <f t="shared" si="75"/>
        <v>45845</v>
      </c>
    </row>
    <row r="822" spans="1:30">
      <c r="A822" s="73" t="s">
        <v>176</v>
      </c>
      <c r="B822" s="73">
        <v>874</v>
      </c>
      <c r="C822" s="73">
        <v>0</v>
      </c>
      <c r="D822" s="74">
        <v>45993</v>
      </c>
      <c r="E822" s="74">
        <v>46230</v>
      </c>
      <c r="F822" s="74">
        <v>46236</v>
      </c>
      <c r="G822" s="73" t="s">
        <v>37</v>
      </c>
      <c r="H822" s="73">
        <v>49</v>
      </c>
      <c r="I822" s="73"/>
      <c r="J822" s="73">
        <v>18040</v>
      </c>
      <c r="K822" s="73" t="s">
        <v>131</v>
      </c>
      <c r="L822" s="73">
        <v>15514.4</v>
      </c>
      <c r="M822" s="73">
        <v>18040</v>
      </c>
      <c r="N822" s="73">
        <v>2962</v>
      </c>
      <c r="O822" s="73">
        <v>2547.3200000000002</v>
      </c>
      <c r="P822" s="73">
        <v>2962</v>
      </c>
      <c r="Q822" s="75">
        <v>0.16419068736141909</v>
      </c>
      <c r="R822" s="73">
        <v>12</v>
      </c>
      <c r="S822" s="73">
        <v>2025</v>
      </c>
      <c r="T822" s="73">
        <v>7</v>
      </c>
      <c r="U822" s="73">
        <v>2026</v>
      </c>
      <c r="V822" s="74">
        <v>46281</v>
      </c>
      <c r="W822" s="73" t="s">
        <v>153</v>
      </c>
      <c r="X822" s="73">
        <v>2026</v>
      </c>
      <c r="Y822" t="str">
        <f t="shared" si="72"/>
        <v>México</v>
      </c>
      <c r="Z822" t="str">
        <f t="shared" si="73"/>
        <v>IC</v>
      </c>
      <c r="AA822" s="1">
        <f t="shared" si="74"/>
        <v>0.6</v>
      </c>
      <c r="AB822">
        <f t="shared" si="76"/>
        <v>1018.9280000000001</v>
      </c>
      <c r="AC822">
        <f t="shared" si="77"/>
        <v>1181.9564800000001</v>
      </c>
      <c r="AD822" s="18">
        <f t="shared" si="75"/>
        <v>45807</v>
      </c>
    </row>
    <row r="823" spans="1:30">
      <c r="A823" s="73" t="s">
        <v>176</v>
      </c>
      <c r="B823" s="73">
        <v>875</v>
      </c>
      <c r="C823" s="73">
        <v>0</v>
      </c>
      <c r="D823" s="74">
        <v>45993</v>
      </c>
      <c r="E823" s="74">
        <v>46025</v>
      </c>
      <c r="F823" s="74">
        <v>46029</v>
      </c>
      <c r="G823" s="73" t="s">
        <v>49</v>
      </c>
      <c r="H823" s="73">
        <v>49</v>
      </c>
      <c r="I823" s="73" t="s">
        <v>196</v>
      </c>
      <c r="J823" s="73">
        <v>6617.34</v>
      </c>
      <c r="K823" s="73" t="s">
        <v>131</v>
      </c>
      <c r="L823" s="73">
        <v>5690.9124000000002</v>
      </c>
      <c r="M823" s="73">
        <v>6617.34</v>
      </c>
      <c r="N823" s="73">
        <v>284.42</v>
      </c>
      <c r="O823" s="73">
        <v>244.60120000000001</v>
      </c>
      <c r="P823" s="73">
        <v>284.42</v>
      </c>
      <c r="Q823" s="75">
        <v>4.2981016541389742E-2</v>
      </c>
      <c r="R823" s="73">
        <v>12</v>
      </c>
      <c r="S823" s="73">
        <v>2025</v>
      </c>
      <c r="T823" s="73">
        <v>1</v>
      </c>
      <c r="U823" s="73">
        <v>2026</v>
      </c>
      <c r="V823" s="74">
        <v>46074</v>
      </c>
      <c r="W823" s="73" t="s">
        <v>164</v>
      </c>
      <c r="X823" s="73">
        <v>2026</v>
      </c>
      <c r="Y823" t="str">
        <f t="shared" si="72"/>
        <v>México</v>
      </c>
      <c r="Z823" t="str">
        <f t="shared" si="73"/>
        <v>Retail</v>
      </c>
      <c r="AA823" s="1">
        <f t="shared" si="74"/>
        <v>0</v>
      </c>
      <c r="AB823">
        <f t="shared" si="76"/>
        <v>244.60120000000001</v>
      </c>
      <c r="AC823">
        <f t="shared" si="77"/>
        <v>283.737392</v>
      </c>
      <c r="AD823" s="18">
        <f t="shared" si="75"/>
        <v>45552</v>
      </c>
    </row>
    <row r="824" spans="1:30">
      <c r="A824" s="73" t="s">
        <v>176</v>
      </c>
      <c r="B824" s="73">
        <v>876</v>
      </c>
      <c r="C824" s="73">
        <v>1</v>
      </c>
      <c r="D824" s="74">
        <v>45993</v>
      </c>
      <c r="E824" s="74">
        <v>45807</v>
      </c>
      <c r="F824" s="74">
        <v>45809</v>
      </c>
      <c r="G824" s="73" t="s">
        <v>35</v>
      </c>
      <c r="H824" s="73">
        <v>49</v>
      </c>
      <c r="I824" s="73"/>
      <c r="J824" s="73">
        <v>508.64</v>
      </c>
      <c r="K824" s="73" t="s">
        <v>131</v>
      </c>
      <c r="L824" s="73">
        <v>437.43039999999996</v>
      </c>
      <c r="M824" s="73">
        <v>508.64</v>
      </c>
      <c r="N824" s="73">
        <v>39.79</v>
      </c>
      <c r="O824" s="73">
        <v>34.2194</v>
      </c>
      <c r="P824" s="73">
        <v>39.79</v>
      </c>
      <c r="Q824" s="75">
        <v>7.8228216420257957E-2</v>
      </c>
      <c r="R824" s="73">
        <v>12</v>
      </c>
      <c r="S824" s="73">
        <v>2025</v>
      </c>
      <c r="T824" s="73">
        <v>5</v>
      </c>
      <c r="U824" s="73">
        <v>2025</v>
      </c>
      <c r="V824" s="74">
        <v>45854</v>
      </c>
      <c r="W824" s="73" t="s">
        <v>154</v>
      </c>
      <c r="X824" s="73">
        <v>2025</v>
      </c>
      <c r="Y824" t="str">
        <f t="shared" si="72"/>
        <v>México</v>
      </c>
      <c r="Z824" t="str">
        <f t="shared" si="73"/>
        <v>IC</v>
      </c>
      <c r="AA824" s="1">
        <f t="shared" si="74"/>
        <v>0.5</v>
      </c>
      <c r="AB824">
        <f t="shared" si="76"/>
        <v>17.1097</v>
      </c>
      <c r="AC824">
        <f t="shared" si="77"/>
        <v>19.847251999999997</v>
      </c>
      <c r="AD824" s="18">
        <f t="shared" si="75"/>
        <v>45665</v>
      </c>
    </row>
    <row r="825" spans="1:30">
      <c r="A825" s="73" t="s">
        <v>176</v>
      </c>
      <c r="B825" s="73">
        <v>877</v>
      </c>
      <c r="C825" s="73">
        <v>1</v>
      </c>
      <c r="D825" s="74">
        <v>45993</v>
      </c>
      <c r="E825" s="74">
        <v>45978</v>
      </c>
      <c r="F825" s="74">
        <v>45987</v>
      </c>
      <c r="G825" s="73" t="s">
        <v>47</v>
      </c>
      <c r="H825" s="73">
        <v>49</v>
      </c>
      <c r="I825" s="73"/>
      <c r="J825" s="73">
        <v>10000</v>
      </c>
      <c r="K825" s="73" t="s">
        <v>131</v>
      </c>
      <c r="L825" s="73">
        <v>8600</v>
      </c>
      <c r="M825" s="73">
        <v>10000</v>
      </c>
      <c r="N825" s="73">
        <v>1057.5</v>
      </c>
      <c r="O825" s="73">
        <v>909.44999999999993</v>
      </c>
      <c r="P825" s="73">
        <v>1057.5</v>
      </c>
      <c r="Q825" s="75">
        <v>0.10575</v>
      </c>
      <c r="R825" s="73">
        <v>12</v>
      </c>
      <c r="S825" s="73">
        <v>2025</v>
      </c>
      <c r="T825" s="73">
        <v>11</v>
      </c>
      <c r="U825" s="73">
        <v>2025</v>
      </c>
      <c r="V825" s="74">
        <v>46032</v>
      </c>
      <c r="W825" s="73" t="s">
        <v>157</v>
      </c>
      <c r="X825" s="73">
        <v>2026</v>
      </c>
      <c r="Y825" t="str">
        <f t="shared" si="72"/>
        <v>México</v>
      </c>
      <c r="Z825" t="str">
        <f t="shared" si="73"/>
        <v>IC</v>
      </c>
      <c r="AA825" s="1">
        <f t="shared" si="74"/>
        <v>0.65</v>
      </c>
      <c r="AB825">
        <f t="shared" si="76"/>
        <v>318.3075</v>
      </c>
      <c r="AC825">
        <f t="shared" si="77"/>
        <v>369.23669999999998</v>
      </c>
      <c r="AD825" s="18">
        <f t="shared" si="75"/>
        <v>45852</v>
      </c>
    </row>
    <row r="826" spans="1:30">
      <c r="A826" s="73" t="s">
        <v>176</v>
      </c>
      <c r="B826" s="73">
        <v>878</v>
      </c>
      <c r="C826" s="73">
        <v>0</v>
      </c>
      <c r="D826" s="74">
        <v>45994</v>
      </c>
      <c r="E826" s="74">
        <v>45995</v>
      </c>
      <c r="F826" s="74">
        <v>45996</v>
      </c>
      <c r="G826" s="73" t="s">
        <v>43</v>
      </c>
      <c r="H826" s="73">
        <v>49</v>
      </c>
      <c r="I826" s="73"/>
      <c r="J826" s="73">
        <v>1100</v>
      </c>
      <c r="K826" s="73" t="s">
        <v>151</v>
      </c>
      <c r="L826" s="73">
        <v>1100</v>
      </c>
      <c r="M826" s="73">
        <v>1276</v>
      </c>
      <c r="N826" s="73">
        <v>280</v>
      </c>
      <c r="O826" s="73">
        <v>280</v>
      </c>
      <c r="P826" s="73">
        <v>324.79999999999995</v>
      </c>
      <c r="Q826" s="75">
        <v>0.25454545454545452</v>
      </c>
      <c r="R826" s="73">
        <v>12</v>
      </c>
      <c r="S826" s="73">
        <v>2025</v>
      </c>
      <c r="T826" s="73">
        <v>12</v>
      </c>
      <c r="U826" s="73">
        <v>2025</v>
      </c>
      <c r="V826" s="74">
        <v>46041</v>
      </c>
      <c r="W826" s="73" t="s">
        <v>157</v>
      </c>
      <c r="X826" s="73">
        <v>2026</v>
      </c>
      <c r="Y826" t="str">
        <f t="shared" si="72"/>
        <v>Madrid</v>
      </c>
      <c r="Z826" t="str">
        <f t="shared" si="73"/>
        <v>IC</v>
      </c>
      <c r="AA826" s="1">
        <f t="shared" si="74"/>
        <v>0.5</v>
      </c>
      <c r="AB826">
        <f t="shared" si="76"/>
        <v>140</v>
      </c>
      <c r="AC826">
        <f t="shared" si="77"/>
        <v>162.39999999999998</v>
      </c>
      <c r="AD826" s="18">
        <f t="shared" si="75"/>
        <v>45624</v>
      </c>
    </row>
    <row r="827" spans="1:30">
      <c r="A827" s="73" t="s">
        <v>176</v>
      </c>
      <c r="B827" s="73">
        <v>879</v>
      </c>
      <c r="C827" s="73">
        <v>1</v>
      </c>
      <c r="D827" s="74">
        <v>45994</v>
      </c>
      <c r="E827" s="74">
        <v>45950</v>
      </c>
      <c r="F827" s="74">
        <v>45954</v>
      </c>
      <c r="G827" s="73" t="s">
        <v>52</v>
      </c>
      <c r="H827" s="73">
        <v>49</v>
      </c>
      <c r="I827" s="73" t="s">
        <v>177</v>
      </c>
      <c r="J827" s="73">
        <v>5281.02</v>
      </c>
      <c r="K827" s="73" t="s">
        <v>131</v>
      </c>
      <c r="L827" s="73">
        <v>4541.6772000000001</v>
      </c>
      <c r="M827" s="73">
        <v>5281.02</v>
      </c>
      <c r="N827" s="73">
        <v>647.19000000000005</v>
      </c>
      <c r="O827" s="73">
        <v>556.58339999999998</v>
      </c>
      <c r="P827" s="73">
        <v>647.19000000000005</v>
      </c>
      <c r="Q827" s="75">
        <v>0.12255018916800163</v>
      </c>
      <c r="R827" s="73">
        <v>12</v>
      </c>
      <c r="S827" s="73">
        <v>2025</v>
      </c>
      <c r="T827" s="73">
        <v>10</v>
      </c>
      <c r="U827" s="73">
        <v>2025</v>
      </c>
      <c r="V827" s="74">
        <v>45999</v>
      </c>
      <c r="W827" s="73" t="s">
        <v>132</v>
      </c>
      <c r="X827" s="73">
        <v>2025</v>
      </c>
      <c r="Y827" t="str">
        <f t="shared" si="72"/>
        <v>México</v>
      </c>
      <c r="Z827" t="str">
        <f t="shared" si="73"/>
        <v>Retail</v>
      </c>
      <c r="AA827" s="1">
        <f t="shared" si="74"/>
        <v>0</v>
      </c>
      <c r="AB827">
        <f t="shared" si="76"/>
        <v>556.58339999999998</v>
      </c>
      <c r="AC827">
        <f t="shared" si="77"/>
        <v>645.63674399999991</v>
      </c>
      <c r="AD827" s="18">
        <f t="shared" si="75"/>
        <v>45845</v>
      </c>
    </row>
    <row r="828" spans="1:30">
      <c r="A828" s="73" t="s">
        <v>176</v>
      </c>
      <c r="B828" s="73">
        <v>880</v>
      </c>
      <c r="C828" s="73">
        <v>1</v>
      </c>
      <c r="D828" s="74">
        <v>45994</v>
      </c>
      <c r="E828" s="74">
        <v>45955</v>
      </c>
      <c r="F828" s="74">
        <v>45959</v>
      </c>
      <c r="G828" s="73" t="s">
        <v>47</v>
      </c>
      <c r="H828" s="73">
        <v>49</v>
      </c>
      <c r="I828" s="73"/>
      <c r="J828" s="73">
        <v>7141.22</v>
      </c>
      <c r="K828" s="73" t="s">
        <v>131</v>
      </c>
      <c r="L828" s="73">
        <v>6141.4492</v>
      </c>
      <c r="M828" s="73">
        <v>7141.22</v>
      </c>
      <c r="N828" s="73">
        <v>419.24</v>
      </c>
      <c r="O828" s="73">
        <v>360.54640000000001</v>
      </c>
      <c r="P828" s="73">
        <v>419.24</v>
      </c>
      <c r="Q828" s="75">
        <v>5.8707055657156622E-2</v>
      </c>
      <c r="R828" s="73">
        <v>12</v>
      </c>
      <c r="S828" s="73">
        <v>2025</v>
      </c>
      <c r="T828" s="73">
        <v>10</v>
      </c>
      <c r="U828" s="73">
        <v>2025</v>
      </c>
      <c r="V828" s="74">
        <v>46004</v>
      </c>
      <c r="W828" s="73" t="s">
        <v>132</v>
      </c>
      <c r="X828" s="73">
        <v>2025</v>
      </c>
      <c r="Y828" t="str">
        <f t="shared" si="72"/>
        <v>México</v>
      </c>
      <c r="Z828" t="str">
        <f t="shared" si="73"/>
        <v>IC</v>
      </c>
      <c r="AA828" s="1">
        <f t="shared" si="74"/>
        <v>0.65</v>
      </c>
      <c r="AB828">
        <f t="shared" si="76"/>
        <v>126.19123999999999</v>
      </c>
      <c r="AC828">
        <f t="shared" si="77"/>
        <v>146.38183839999999</v>
      </c>
      <c r="AD828" s="18">
        <f t="shared" si="75"/>
        <v>45852</v>
      </c>
    </row>
    <row r="829" spans="1:30">
      <c r="A829" s="73" t="s">
        <v>176</v>
      </c>
      <c r="B829" s="73">
        <v>881</v>
      </c>
      <c r="C829" s="73">
        <v>0</v>
      </c>
      <c r="D829" s="74">
        <v>45994</v>
      </c>
      <c r="E829" s="74">
        <v>46050</v>
      </c>
      <c r="F829" s="74">
        <v>46054</v>
      </c>
      <c r="G829" s="73" t="s">
        <v>52</v>
      </c>
      <c r="H829" s="73">
        <v>49</v>
      </c>
      <c r="I829" s="73" t="s">
        <v>177</v>
      </c>
      <c r="J829" s="73">
        <v>81600</v>
      </c>
      <c r="K829" s="73" t="s">
        <v>178</v>
      </c>
      <c r="L829" s="73">
        <v>3916.8</v>
      </c>
      <c r="M829" s="73">
        <v>4569.6000000000004</v>
      </c>
      <c r="N829" s="73">
        <v>6000</v>
      </c>
      <c r="O829" s="73">
        <v>288</v>
      </c>
      <c r="P829" s="73">
        <v>336</v>
      </c>
      <c r="Q829" s="75">
        <v>7.3529411764705885E-2</v>
      </c>
      <c r="R829" s="73">
        <v>12</v>
      </c>
      <c r="S829" s="73">
        <v>2025</v>
      </c>
      <c r="T829" s="73">
        <v>1</v>
      </c>
      <c r="U829" s="73">
        <v>2026</v>
      </c>
      <c r="V829" s="74">
        <v>46099</v>
      </c>
      <c r="W829" s="73" t="s">
        <v>150</v>
      </c>
      <c r="X829" s="73">
        <v>2026</v>
      </c>
      <c r="Y829" t="str">
        <f t="shared" si="72"/>
        <v>México</v>
      </c>
      <c r="Z829" t="str">
        <f t="shared" si="73"/>
        <v>Retail</v>
      </c>
      <c r="AA829" s="1">
        <f t="shared" si="74"/>
        <v>0</v>
      </c>
      <c r="AB829">
        <f t="shared" si="76"/>
        <v>288</v>
      </c>
      <c r="AC829">
        <f t="shared" si="77"/>
        <v>334.08</v>
      </c>
      <c r="AD829" s="18">
        <f t="shared" si="75"/>
        <v>45845</v>
      </c>
    </row>
    <row r="830" spans="1:30">
      <c r="A830" s="73" t="s">
        <v>176</v>
      </c>
      <c r="B830" s="73">
        <v>882</v>
      </c>
      <c r="C830" s="73">
        <v>0</v>
      </c>
      <c r="D830" s="74">
        <v>45994</v>
      </c>
      <c r="E830" s="74">
        <v>46032</v>
      </c>
      <c r="F830" s="74">
        <v>46036</v>
      </c>
      <c r="G830" s="73" t="s">
        <v>47</v>
      </c>
      <c r="H830" s="73">
        <v>49</v>
      </c>
      <c r="I830" s="73"/>
      <c r="J830" s="73">
        <v>427120</v>
      </c>
      <c r="K830" s="73" t="s">
        <v>193</v>
      </c>
      <c r="L830" s="73">
        <v>2349.16</v>
      </c>
      <c r="M830" s="73">
        <v>2733.5680000000002</v>
      </c>
      <c r="N830" s="73">
        <v>30976</v>
      </c>
      <c r="O830" s="73">
        <v>170.36799999999999</v>
      </c>
      <c r="P830" s="73">
        <v>198.24640000000002</v>
      </c>
      <c r="Q830" s="75">
        <v>7.2522944371605169E-2</v>
      </c>
      <c r="R830" s="73">
        <v>12</v>
      </c>
      <c r="S830" s="73">
        <v>2025</v>
      </c>
      <c r="T830" s="73">
        <v>1</v>
      </c>
      <c r="U830" s="73">
        <v>2026</v>
      </c>
      <c r="V830" s="74">
        <v>46081</v>
      </c>
      <c r="W830" s="73" t="s">
        <v>164</v>
      </c>
      <c r="X830" s="73">
        <v>2026</v>
      </c>
      <c r="Y830" t="str">
        <f t="shared" si="72"/>
        <v>México</v>
      </c>
      <c r="Z830" t="str">
        <f t="shared" si="73"/>
        <v>IC</v>
      </c>
      <c r="AA830" s="1">
        <f t="shared" si="74"/>
        <v>0.65</v>
      </c>
      <c r="AB830">
        <f t="shared" si="76"/>
        <v>59.628799999999998</v>
      </c>
      <c r="AC830">
        <f t="shared" si="77"/>
        <v>69.16940799999999</v>
      </c>
      <c r="AD830" s="18">
        <f t="shared" si="75"/>
        <v>45852</v>
      </c>
    </row>
    <row r="831" spans="1:30">
      <c r="A831" s="73" t="s">
        <v>176</v>
      </c>
      <c r="B831" s="73">
        <v>884</v>
      </c>
      <c r="C831" s="73">
        <v>0</v>
      </c>
      <c r="D831" s="74">
        <v>45994</v>
      </c>
      <c r="E831" s="74">
        <v>45941</v>
      </c>
      <c r="F831" s="74">
        <v>45943</v>
      </c>
      <c r="G831" s="73" t="s">
        <v>47</v>
      </c>
      <c r="H831" s="73">
        <v>49</v>
      </c>
      <c r="I831" s="73"/>
      <c r="J831" s="73">
        <v>759.07</v>
      </c>
      <c r="K831" s="73" t="s">
        <v>131</v>
      </c>
      <c r="L831" s="73">
        <v>652.80020000000002</v>
      </c>
      <c r="M831" s="73">
        <v>759.07</v>
      </c>
      <c r="N831" s="73">
        <v>59.71</v>
      </c>
      <c r="O831" s="73">
        <v>51.3506</v>
      </c>
      <c r="P831" s="73">
        <v>59.71</v>
      </c>
      <c r="Q831" s="75">
        <v>7.8662046978539527E-2</v>
      </c>
      <c r="R831" s="73">
        <v>12</v>
      </c>
      <c r="S831" s="73">
        <v>2025</v>
      </c>
      <c r="T831" s="73">
        <v>10</v>
      </c>
      <c r="U831" s="73">
        <v>2025</v>
      </c>
      <c r="V831" s="74">
        <v>45988</v>
      </c>
      <c r="W831" s="73" t="s">
        <v>159</v>
      </c>
      <c r="X831" s="73">
        <v>2025</v>
      </c>
      <c r="Y831" t="str">
        <f t="shared" si="72"/>
        <v>México</v>
      </c>
      <c r="Z831" t="str">
        <f t="shared" si="73"/>
        <v>IC</v>
      </c>
      <c r="AA831" s="1">
        <f t="shared" si="74"/>
        <v>0.65</v>
      </c>
      <c r="AB831">
        <f t="shared" si="76"/>
        <v>17.972709999999999</v>
      </c>
      <c r="AC831">
        <f t="shared" si="77"/>
        <v>20.848343599999996</v>
      </c>
      <c r="AD831" s="18">
        <f t="shared" si="75"/>
        <v>45852</v>
      </c>
    </row>
    <row r="832" spans="1:30">
      <c r="A832" s="73" t="s">
        <v>176</v>
      </c>
      <c r="B832" s="73">
        <v>886</v>
      </c>
      <c r="C832" s="73">
        <v>0</v>
      </c>
      <c r="D832" s="74">
        <v>45995</v>
      </c>
      <c r="E832" s="74">
        <v>46226</v>
      </c>
      <c r="F832" s="74">
        <v>46241</v>
      </c>
      <c r="G832" s="73" t="s">
        <v>24</v>
      </c>
      <c r="H832" s="73">
        <v>49</v>
      </c>
      <c r="I832" s="73" t="s">
        <v>204</v>
      </c>
      <c r="J832" s="73">
        <v>335788</v>
      </c>
      <c r="K832" s="73" t="s">
        <v>131</v>
      </c>
      <c r="L832" s="73">
        <v>288777.68</v>
      </c>
      <c r="M832" s="73">
        <v>335788</v>
      </c>
      <c r="N832" s="73">
        <v>50539</v>
      </c>
      <c r="O832" s="73">
        <v>43463.54</v>
      </c>
      <c r="P832" s="73">
        <v>50539</v>
      </c>
      <c r="Q832" s="75">
        <v>0.15050865426995605</v>
      </c>
      <c r="R832" s="73">
        <v>12</v>
      </c>
      <c r="S832" s="73">
        <v>2025</v>
      </c>
      <c r="T832" s="73">
        <v>7</v>
      </c>
      <c r="U832" s="73">
        <v>2026</v>
      </c>
      <c r="V832" s="74">
        <v>46286</v>
      </c>
      <c r="W832" s="73" t="s">
        <v>153</v>
      </c>
      <c r="X832" s="73">
        <v>2026</v>
      </c>
      <c r="Y832" t="str">
        <f t="shared" si="72"/>
        <v>Madrid</v>
      </c>
      <c r="Z832" t="str">
        <f t="shared" si="73"/>
        <v>Retail</v>
      </c>
      <c r="AA832" s="1">
        <f t="shared" si="74"/>
        <v>7.0000000000000007E-2</v>
      </c>
      <c r="AB832">
        <f t="shared" si="76"/>
        <v>40421.092199999999</v>
      </c>
      <c r="AC832">
        <f t="shared" si="77"/>
        <v>46888.466951999995</v>
      </c>
      <c r="AD832" s="18">
        <f t="shared" si="75"/>
        <v>45733</v>
      </c>
    </row>
    <row r="833" spans="1:30">
      <c r="A833" s="73" t="s">
        <v>176</v>
      </c>
      <c r="B833" s="73">
        <v>887</v>
      </c>
      <c r="C833" s="73">
        <v>0</v>
      </c>
      <c r="D833" s="74">
        <v>45995</v>
      </c>
      <c r="E833" s="74">
        <v>45731</v>
      </c>
      <c r="F833" s="74">
        <v>46110</v>
      </c>
      <c r="G833" s="73" t="s">
        <v>53</v>
      </c>
      <c r="H833" s="73">
        <v>49</v>
      </c>
      <c r="I833" s="73" t="s">
        <v>202</v>
      </c>
      <c r="J833" s="73">
        <v>425999.96</v>
      </c>
      <c r="K833" s="73" t="s">
        <v>178</v>
      </c>
      <c r="L833" s="73">
        <v>20447.998080000001</v>
      </c>
      <c r="M833" s="73">
        <v>23855.997760000002</v>
      </c>
      <c r="N833" s="73">
        <v>85499.839999999997</v>
      </c>
      <c r="O833" s="73">
        <v>4103.9923200000003</v>
      </c>
      <c r="P833" s="73">
        <v>4787.9910399999999</v>
      </c>
      <c r="Q833" s="75">
        <v>0.20070386861069189</v>
      </c>
      <c r="R833" s="73">
        <v>12</v>
      </c>
      <c r="S833" s="73">
        <v>2025</v>
      </c>
      <c r="T833" s="73">
        <v>3</v>
      </c>
      <c r="U833" s="73">
        <v>2025</v>
      </c>
      <c r="V833" s="74">
        <v>46155</v>
      </c>
      <c r="W833" s="73" t="s">
        <v>172</v>
      </c>
      <c r="X833" s="73">
        <v>2026</v>
      </c>
      <c r="Y833" t="str">
        <f t="shared" si="72"/>
        <v>México</v>
      </c>
      <c r="Z833" t="str">
        <f t="shared" si="73"/>
        <v>Retail</v>
      </c>
      <c r="AA833" s="1">
        <f t="shared" si="74"/>
        <v>0.05</v>
      </c>
      <c r="AB833">
        <f t="shared" si="76"/>
        <v>3898.7927040000004</v>
      </c>
      <c r="AC833">
        <f t="shared" si="77"/>
        <v>4522.5995366400002</v>
      </c>
      <c r="AD833" s="18">
        <f t="shared" si="75"/>
        <v>45719</v>
      </c>
    </row>
    <row r="834" spans="1:30">
      <c r="A834" s="73" t="s">
        <v>176</v>
      </c>
      <c r="B834" s="73">
        <v>888</v>
      </c>
      <c r="C834" s="73">
        <v>1</v>
      </c>
      <c r="D834" s="74">
        <v>45995</v>
      </c>
      <c r="E834" s="74">
        <v>46013</v>
      </c>
      <c r="F834" s="74">
        <v>46013</v>
      </c>
      <c r="G834" s="73" t="s">
        <v>54</v>
      </c>
      <c r="H834" s="73">
        <v>49</v>
      </c>
      <c r="I834" s="73"/>
      <c r="J834" s="73">
        <v>24249</v>
      </c>
      <c r="K834" s="73" t="s">
        <v>178</v>
      </c>
      <c r="L834" s="73">
        <v>1163.952</v>
      </c>
      <c r="M834" s="73">
        <v>1357.944</v>
      </c>
      <c r="N834" s="73">
        <v>2100</v>
      </c>
      <c r="O834" s="73">
        <v>100.8</v>
      </c>
      <c r="P834" s="73">
        <v>117.60000000000001</v>
      </c>
      <c r="Q834" s="75">
        <v>8.6601509340591368E-2</v>
      </c>
      <c r="R834" s="73">
        <v>12</v>
      </c>
      <c r="S834" s="73">
        <v>2025</v>
      </c>
      <c r="T834" s="73">
        <v>12</v>
      </c>
      <c r="U834" s="73">
        <v>2025</v>
      </c>
      <c r="V834" s="74">
        <v>46058</v>
      </c>
      <c r="W834" s="73" t="s">
        <v>164</v>
      </c>
      <c r="X834" s="73">
        <v>2026</v>
      </c>
      <c r="Y834" t="str">
        <f t="shared" ref="Y834:Y897" si="78">_xlfn.XLOOKUP(G834,AI:AI,AL:AL,"0")</f>
        <v>México</v>
      </c>
      <c r="Z834" t="str">
        <f t="shared" ref="Z834:Z897" si="79">_xlfn.XLOOKUP(G834,AI:AI,AJ:AJ,"0")</f>
        <v>Retail</v>
      </c>
      <c r="AA834" s="1">
        <f t="shared" ref="AA834:AA897" si="80">_xlfn.XLOOKUP(G834,AI:AI,AK:AK,"0")</f>
        <v>0.05</v>
      </c>
      <c r="AB834">
        <f t="shared" si="76"/>
        <v>95.759999999999991</v>
      </c>
      <c r="AC834">
        <f t="shared" si="77"/>
        <v>111.08159999999998</v>
      </c>
      <c r="AD834" s="18">
        <f t="shared" ref="AD834:AD897" si="81">_xlfn.XLOOKUP(G834,AI:AI,AM:AM,"0")</f>
        <v>45595</v>
      </c>
    </row>
    <row r="835" spans="1:30">
      <c r="A835" s="73" t="s">
        <v>176</v>
      </c>
      <c r="B835" s="73">
        <v>889</v>
      </c>
      <c r="C835" s="73">
        <v>0</v>
      </c>
      <c r="D835" s="74">
        <v>45995</v>
      </c>
      <c r="E835" s="74">
        <v>46013</v>
      </c>
      <c r="F835" s="74">
        <v>46019</v>
      </c>
      <c r="G835" s="73" t="s">
        <v>39</v>
      </c>
      <c r="H835" s="73">
        <v>49</v>
      </c>
      <c r="I835" s="73"/>
      <c r="J835" s="73">
        <v>13350.88</v>
      </c>
      <c r="K835" s="73" t="s">
        <v>131</v>
      </c>
      <c r="L835" s="73">
        <v>11481.756799999999</v>
      </c>
      <c r="M835" s="73">
        <v>13350.88</v>
      </c>
      <c r="N835" s="73">
        <v>2236.17</v>
      </c>
      <c r="O835" s="73">
        <v>1923.1061999999999</v>
      </c>
      <c r="P835" s="73">
        <v>2236.17</v>
      </c>
      <c r="Q835" s="75">
        <v>0.16749233009359682</v>
      </c>
      <c r="R835" s="73">
        <v>12</v>
      </c>
      <c r="S835" s="73">
        <v>2025</v>
      </c>
      <c r="T835" s="73">
        <v>12</v>
      </c>
      <c r="U835" s="73">
        <v>2025</v>
      </c>
      <c r="V835" s="74">
        <v>46064</v>
      </c>
      <c r="W835" s="73" t="s">
        <v>164</v>
      </c>
      <c r="X835" s="73">
        <v>2026</v>
      </c>
      <c r="Y835" t="str">
        <f t="shared" si="78"/>
        <v>México</v>
      </c>
      <c r="Z835" t="str">
        <f t="shared" si="79"/>
        <v>IC</v>
      </c>
      <c r="AA835" s="1">
        <f t="shared" si="80"/>
        <v>0.5</v>
      </c>
      <c r="AB835">
        <f t="shared" ref="AB835:AB898" si="82">O835-O835*AA835</f>
        <v>961.55309999999997</v>
      </c>
      <c r="AC835">
        <f t="shared" ref="AC835:AC898" si="83">AB835*1.16</f>
        <v>1115.4015959999999</v>
      </c>
      <c r="AD835" s="18">
        <f t="shared" si="81"/>
        <v>45677</v>
      </c>
    </row>
    <row r="836" spans="1:30">
      <c r="A836" s="73" t="s">
        <v>176</v>
      </c>
      <c r="B836" s="73">
        <v>890</v>
      </c>
      <c r="C836" s="73">
        <v>0</v>
      </c>
      <c r="D836" s="74">
        <v>45995</v>
      </c>
      <c r="E836" s="74">
        <v>46017</v>
      </c>
      <c r="F836" s="74">
        <v>46025</v>
      </c>
      <c r="G836" s="73" t="s">
        <v>51</v>
      </c>
      <c r="H836" s="73">
        <v>49</v>
      </c>
      <c r="I836" s="73"/>
      <c r="J836" s="73">
        <v>40428</v>
      </c>
      <c r="K836" s="73" t="s">
        <v>178</v>
      </c>
      <c r="L836" s="73">
        <v>1940.5440000000001</v>
      </c>
      <c r="M836" s="73">
        <v>2263.9679999999998</v>
      </c>
      <c r="N836" s="73">
        <v>0</v>
      </c>
      <c r="O836" s="73">
        <v>0</v>
      </c>
      <c r="P836" s="73">
        <v>0</v>
      </c>
      <c r="Q836" s="75">
        <v>0</v>
      </c>
      <c r="R836" s="73">
        <v>12</v>
      </c>
      <c r="S836" s="73">
        <v>2025</v>
      </c>
      <c r="T836" s="73">
        <v>12</v>
      </c>
      <c r="U836" s="73">
        <v>2025</v>
      </c>
      <c r="V836" s="74">
        <v>46070</v>
      </c>
      <c r="W836" s="73" t="s">
        <v>164</v>
      </c>
      <c r="X836" s="73">
        <v>2026</v>
      </c>
      <c r="Y836" t="str">
        <f t="shared" si="78"/>
        <v>México</v>
      </c>
      <c r="Z836" t="str">
        <f t="shared" si="79"/>
        <v>Retail</v>
      </c>
      <c r="AA836" s="1">
        <f t="shared" si="80"/>
        <v>0</v>
      </c>
      <c r="AB836">
        <f t="shared" si="82"/>
        <v>0</v>
      </c>
      <c r="AC836">
        <f t="shared" si="83"/>
        <v>0</v>
      </c>
      <c r="AD836" s="18">
        <f t="shared" si="81"/>
        <v>45552</v>
      </c>
    </row>
    <row r="837" spans="1:30">
      <c r="A837" s="73" t="s">
        <v>176</v>
      </c>
      <c r="B837" s="73">
        <v>891</v>
      </c>
      <c r="C837" s="73">
        <v>0</v>
      </c>
      <c r="D837" s="74">
        <v>45996</v>
      </c>
      <c r="E837" s="74">
        <v>46184</v>
      </c>
      <c r="F837" s="74">
        <v>46226</v>
      </c>
      <c r="G837" s="73" t="s">
        <v>37</v>
      </c>
      <c r="H837" s="73">
        <v>49</v>
      </c>
      <c r="I837" s="73"/>
      <c r="J837" s="73">
        <v>5550906</v>
      </c>
      <c r="K837" s="73" t="s">
        <v>178</v>
      </c>
      <c r="L837" s="73">
        <v>266443.48800000001</v>
      </c>
      <c r="M837" s="73">
        <v>310850.73600000003</v>
      </c>
      <c r="N837" s="73">
        <v>236410</v>
      </c>
      <c r="O837" s="73">
        <v>11347.68</v>
      </c>
      <c r="P837" s="73">
        <v>13238.960000000001</v>
      </c>
      <c r="Q837" s="75">
        <v>4.2589443957436857E-2</v>
      </c>
      <c r="R837" s="73">
        <v>12</v>
      </c>
      <c r="S837" s="73">
        <v>2025</v>
      </c>
      <c r="T837" s="73">
        <v>6</v>
      </c>
      <c r="U837" s="73">
        <v>2026</v>
      </c>
      <c r="V837" s="74">
        <v>46271</v>
      </c>
      <c r="W837" s="73" t="s">
        <v>153</v>
      </c>
      <c r="X837" s="73">
        <v>2026</v>
      </c>
      <c r="Y837" t="str">
        <f t="shared" si="78"/>
        <v>México</v>
      </c>
      <c r="Z837" t="str">
        <f t="shared" si="79"/>
        <v>IC</v>
      </c>
      <c r="AA837" s="1">
        <f t="shared" si="80"/>
        <v>0.6</v>
      </c>
      <c r="AB837">
        <f t="shared" si="82"/>
        <v>4539.0720000000001</v>
      </c>
      <c r="AC837">
        <f t="shared" si="83"/>
        <v>5265.3235199999999</v>
      </c>
      <c r="AD837" s="18">
        <f t="shared" si="81"/>
        <v>45807</v>
      </c>
    </row>
    <row r="838" spans="1:30">
      <c r="A838" s="73" t="s">
        <v>176</v>
      </c>
      <c r="B838" s="73">
        <v>892</v>
      </c>
      <c r="C838" s="73">
        <v>0</v>
      </c>
      <c r="D838" s="74">
        <v>45996</v>
      </c>
      <c r="E838" s="74">
        <v>45939</v>
      </c>
      <c r="F838" s="74">
        <v>45942</v>
      </c>
      <c r="G838" s="73" t="s">
        <v>47</v>
      </c>
      <c r="H838" s="73">
        <v>49</v>
      </c>
      <c r="I838" s="73"/>
      <c r="J838" s="73">
        <v>4772.49</v>
      </c>
      <c r="K838" s="73" t="s">
        <v>131</v>
      </c>
      <c r="L838" s="73">
        <v>4104.3413999999993</v>
      </c>
      <c r="M838" s="73">
        <v>4772.49</v>
      </c>
      <c r="N838" s="73">
        <v>387.25</v>
      </c>
      <c r="O838" s="73">
        <v>333.03499999999997</v>
      </c>
      <c r="P838" s="73">
        <v>387.25</v>
      </c>
      <c r="Q838" s="75">
        <v>8.1142129161087817E-2</v>
      </c>
      <c r="R838" s="73">
        <v>12</v>
      </c>
      <c r="S838" s="73">
        <v>2025</v>
      </c>
      <c r="T838" s="73">
        <v>10</v>
      </c>
      <c r="U838" s="73">
        <v>2025</v>
      </c>
      <c r="V838" s="74">
        <v>45987</v>
      </c>
      <c r="W838" s="73" t="s">
        <v>159</v>
      </c>
      <c r="X838" s="73">
        <v>2025</v>
      </c>
      <c r="Y838" t="str">
        <f t="shared" si="78"/>
        <v>México</v>
      </c>
      <c r="Z838" t="str">
        <f t="shared" si="79"/>
        <v>IC</v>
      </c>
      <c r="AA838" s="1">
        <f t="shared" si="80"/>
        <v>0.65</v>
      </c>
      <c r="AB838">
        <f t="shared" si="82"/>
        <v>116.56224999999998</v>
      </c>
      <c r="AC838">
        <f t="shared" si="83"/>
        <v>135.21220999999997</v>
      </c>
      <c r="AD838" s="18">
        <f t="shared" si="81"/>
        <v>45852</v>
      </c>
    </row>
    <row r="839" spans="1:30">
      <c r="A839" s="73" t="s">
        <v>176</v>
      </c>
      <c r="B839" s="73">
        <v>893</v>
      </c>
      <c r="C839" s="73">
        <v>1</v>
      </c>
      <c r="D839" s="74">
        <v>45996</v>
      </c>
      <c r="E839" s="74">
        <v>46010</v>
      </c>
      <c r="F839" s="74">
        <v>46039</v>
      </c>
      <c r="G839" s="73" t="s">
        <v>53</v>
      </c>
      <c r="H839" s="73">
        <v>49</v>
      </c>
      <c r="I839" s="73" t="s">
        <v>183</v>
      </c>
      <c r="J839" s="73">
        <v>119275.69</v>
      </c>
      <c r="K839" s="73" t="s">
        <v>131</v>
      </c>
      <c r="L839" s="73">
        <v>102577.0934</v>
      </c>
      <c r="M839" s="73">
        <v>119275.69</v>
      </c>
      <c r="N839" s="73">
        <v>14130.8</v>
      </c>
      <c r="O839" s="73">
        <v>12152.487999999999</v>
      </c>
      <c r="P839" s="73">
        <v>14130.8</v>
      </c>
      <c r="Q839" s="75">
        <v>0.11847175229084819</v>
      </c>
      <c r="R839" s="73">
        <v>12</v>
      </c>
      <c r="S839" s="73">
        <v>2025</v>
      </c>
      <c r="T839" s="73">
        <v>12</v>
      </c>
      <c r="U839" s="73">
        <v>2025</v>
      </c>
      <c r="V839" s="74">
        <v>46084</v>
      </c>
      <c r="W839" s="73" t="s">
        <v>150</v>
      </c>
      <c r="X839" s="73">
        <v>2026</v>
      </c>
      <c r="Y839" t="str">
        <f t="shared" si="78"/>
        <v>México</v>
      </c>
      <c r="Z839" t="str">
        <f t="shared" si="79"/>
        <v>Retail</v>
      </c>
      <c r="AA839" s="1">
        <f t="shared" si="80"/>
        <v>0.05</v>
      </c>
      <c r="AB839">
        <f t="shared" si="82"/>
        <v>11544.863599999999</v>
      </c>
      <c r="AC839">
        <f t="shared" si="83"/>
        <v>13392.041775999998</v>
      </c>
      <c r="AD839" s="18">
        <f t="shared" si="81"/>
        <v>45719</v>
      </c>
    </row>
    <row r="840" spans="1:30">
      <c r="A840" s="73" t="s">
        <v>176</v>
      </c>
      <c r="B840" s="73">
        <v>894</v>
      </c>
      <c r="C840" s="73">
        <v>1</v>
      </c>
      <c r="D840" s="74">
        <v>45996</v>
      </c>
      <c r="E840" s="74">
        <v>45996</v>
      </c>
      <c r="F840" s="74">
        <v>45998</v>
      </c>
      <c r="G840" s="73" t="s">
        <v>54</v>
      </c>
      <c r="H840" s="73">
        <v>49</v>
      </c>
      <c r="I840" s="73"/>
      <c r="J840" s="73">
        <v>6855.53</v>
      </c>
      <c r="K840" s="73" t="s">
        <v>178</v>
      </c>
      <c r="L840" s="73">
        <v>329.06543999999997</v>
      </c>
      <c r="M840" s="73">
        <v>383.90967999999998</v>
      </c>
      <c r="N840" s="73">
        <v>800</v>
      </c>
      <c r="O840" s="73">
        <v>38.4</v>
      </c>
      <c r="P840" s="73">
        <v>44.800000000000004</v>
      </c>
      <c r="Q840" s="75">
        <v>0.11669411409475271</v>
      </c>
      <c r="R840" s="73">
        <v>12</v>
      </c>
      <c r="S840" s="73">
        <v>2025</v>
      </c>
      <c r="T840" s="73">
        <v>12</v>
      </c>
      <c r="U840" s="73">
        <v>2025</v>
      </c>
      <c r="V840" s="74">
        <v>46043</v>
      </c>
      <c r="W840" s="73" t="s">
        <v>157</v>
      </c>
      <c r="X840" s="73">
        <v>2026</v>
      </c>
      <c r="Y840" t="str">
        <f t="shared" si="78"/>
        <v>México</v>
      </c>
      <c r="Z840" t="str">
        <f t="shared" si="79"/>
        <v>Retail</v>
      </c>
      <c r="AA840" s="1">
        <f t="shared" si="80"/>
        <v>0.05</v>
      </c>
      <c r="AB840">
        <f t="shared" si="82"/>
        <v>36.479999999999997</v>
      </c>
      <c r="AC840">
        <f t="shared" si="83"/>
        <v>42.316799999999994</v>
      </c>
      <c r="AD840" s="18">
        <f t="shared" si="81"/>
        <v>45595</v>
      </c>
    </row>
    <row r="841" spans="1:30">
      <c r="A841" s="73" t="s">
        <v>176</v>
      </c>
      <c r="B841" s="73">
        <v>895</v>
      </c>
      <c r="C841" s="73">
        <v>0</v>
      </c>
      <c r="D841" s="74">
        <v>45999</v>
      </c>
      <c r="E841" s="74">
        <v>46113</v>
      </c>
      <c r="F841" s="74">
        <v>46121</v>
      </c>
      <c r="G841" s="73" t="s">
        <v>56</v>
      </c>
      <c r="H841" s="73">
        <v>50</v>
      </c>
      <c r="I841" s="73"/>
      <c r="J841" s="73">
        <v>351300</v>
      </c>
      <c r="K841" s="73" t="s">
        <v>178</v>
      </c>
      <c r="L841" s="73">
        <v>16862.400000000001</v>
      </c>
      <c r="M841" s="73">
        <v>19672.8</v>
      </c>
      <c r="N841" s="73">
        <v>52695</v>
      </c>
      <c r="O841" s="73">
        <v>2529.36</v>
      </c>
      <c r="P841" s="73">
        <v>2950.92</v>
      </c>
      <c r="Q841" s="75">
        <v>0.15</v>
      </c>
      <c r="R841" s="73">
        <v>12</v>
      </c>
      <c r="S841" s="73">
        <v>2025</v>
      </c>
      <c r="T841" s="73">
        <v>4</v>
      </c>
      <c r="U841" s="73">
        <v>2026</v>
      </c>
      <c r="V841" s="74">
        <v>46166</v>
      </c>
      <c r="W841" s="73" t="s">
        <v>172</v>
      </c>
      <c r="X841" s="73">
        <v>2026</v>
      </c>
      <c r="Y841" t="str">
        <f t="shared" si="78"/>
        <v>México</v>
      </c>
      <c r="Z841" t="str">
        <f t="shared" si="79"/>
        <v>IC</v>
      </c>
      <c r="AA841" s="1">
        <f t="shared" si="80"/>
        <v>0.5</v>
      </c>
      <c r="AB841">
        <f t="shared" si="82"/>
        <v>1264.68</v>
      </c>
      <c r="AC841">
        <f t="shared" si="83"/>
        <v>1467.0288</v>
      </c>
      <c r="AD841" s="18">
        <f t="shared" si="81"/>
        <v>45737</v>
      </c>
    </row>
    <row r="842" spans="1:30">
      <c r="A842" s="73" t="s">
        <v>176</v>
      </c>
      <c r="B842" s="73">
        <v>896</v>
      </c>
      <c r="C842" s="73">
        <v>0</v>
      </c>
      <c r="D842" s="74">
        <v>45999</v>
      </c>
      <c r="E842" s="74">
        <v>46009</v>
      </c>
      <c r="F842" s="74">
        <v>46017</v>
      </c>
      <c r="G842" s="73" t="s">
        <v>59</v>
      </c>
      <c r="H842" s="73">
        <v>50</v>
      </c>
      <c r="I842" s="73"/>
      <c r="J842" s="73">
        <v>12935.9</v>
      </c>
      <c r="K842" s="73" t="s">
        <v>131</v>
      </c>
      <c r="L842" s="73">
        <v>11124.874</v>
      </c>
      <c r="M842" s="73">
        <v>12935.9</v>
      </c>
      <c r="N842" s="73">
        <v>1771.95</v>
      </c>
      <c r="O842" s="73">
        <v>1523.877</v>
      </c>
      <c r="P842" s="73">
        <v>1771.95</v>
      </c>
      <c r="Q842" s="75">
        <v>0.13697925927071175</v>
      </c>
      <c r="R842" s="73">
        <v>12</v>
      </c>
      <c r="S842" s="73">
        <v>2025</v>
      </c>
      <c r="T842" s="73">
        <v>12</v>
      </c>
      <c r="U842" s="73">
        <v>2025</v>
      </c>
      <c r="V842" s="74">
        <v>46062</v>
      </c>
      <c r="W842" s="73" t="s">
        <v>164</v>
      </c>
      <c r="X842" s="73">
        <v>2026</v>
      </c>
      <c r="Y842" t="str">
        <f t="shared" si="78"/>
        <v>México</v>
      </c>
      <c r="Z842" t="str">
        <f t="shared" si="79"/>
        <v>IC</v>
      </c>
      <c r="AA842" s="1">
        <f t="shared" si="80"/>
        <v>0.5</v>
      </c>
      <c r="AB842">
        <f t="shared" si="82"/>
        <v>761.93849999999998</v>
      </c>
      <c r="AC842">
        <f t="shared" si="83"/>
        <v>883.84865999999988</v>
      </c>
      <c r="AD842" s="18">
        <f t="shared" si="81"/>
        <v>45734</v>
      </c>
    </row>
    <row r="843" spans="1:30">
      <c r="A843" s="73" t="s">
        <v>176</v>
      </c>
      <c r="B843" s="73">
        <v>897</v>
      </c>
      <c r="C843" s="73">
        <v>0</v>
      </c>
      <c r="D843" s="74">
        <v>45999</v>
      </c>
      <c r="E843" s="74">
        <v>46006</v>
      </c>
      <c r="F843" s="74">
        <v>46017</v>
      </c>
      <c r="G843" s="73" t="s">
        <v>59</v>
      </c>
      <c r="H843" s="73">
        <v>50</v>
      </c>
      <c r="I843" s="73"/>
      <c r="J843" s="73">
        <v>21206</v>
      </c>
      <c r="K843" s="73" t="s">
        <v>131</v>
      </c>
      <c r="L843" s="73">
        <v>18237.16</v>
      </c>
      <c r="M843" s="73">
        <v>21206</v>
      </c>
      <c r="N843" s="73">
        <v>0</v>
      </c>
      <c r="O843" s="73">
        <v>0</v>
      </c>
      <c r="P843" s="73">
        <v>0</v>
      </c>
      <c r="Q843" s="75">
        <v>0</v>
      </c>
      <c r="R843" s="73">
        <v>12</v>
      </c>
      <c r="S843" s="73">
        <v>2025</v>
      </c>
      <c r="T843" s="73">
        <v>12</v>
      </c>
      <c r="U843" s="73">
        <v>2025</v>
      </c>
      <c r="V843" s="74">
        <v>46062</v>
      </c>
      <c r="W843" s="73" t="s">
        <v>164</v>
      </c>
      <c r="X843" s="73">
        <v>2026</v>
      </c>
      <c r="Y843" t="str">
        <f t="shared" si="78"/>
        <v>México</v>
      </c>
      <c r="Z843" t="str">
        <f t="shared" si="79"/>
        <v>IC</v>
      </c>
      <c r="AA843" s="1">
        <f t="shared" si="80"/>
        <v>0.5</v>
      </c>
      <c r="AB843">
        <f t="shared" si="82"/>
        <v>0</v>
      </c>
      <c r="AC843">
        <f t="shared" si="83"/>
        <v>0</v>
      </c>
      <c r="AD843" s="18">
        <f t="shared" si="81"/>
        <v>45734</v>
      </c>
    </row>
    <row r="844" spans="1:30">
      <c r="A844" s="73" t="s">
        <v>176</v>
      </c>
      <c r="B844" s="73">
        <v>898</v>
      </c>
      <c r="C844" s="73">
        <v>0</v>
      </c>
      <c r="D844" s="74">
        <v>45999</v>
      </c>
      <c r="E844" s="74">
        <v>46054</v>
      </c>
      <c r="F844" s="74">
        <v>46061</v>
      </c>
      <c r="G844" s="73" t="s">
        <v>35</v>
      </c>
      <c r="H844" s="73">
        <v>50</v>
      </c>
      <c r="I844" s="73"/>
      <c r="J844" s="73">
        <v>45938.59</v>
      </c>
      <c r="K844" s="73" t="s">
        <v>131</v>
      </c>
      <c r="L844" s="73">
        <v>39507.187399999995</v>
      </c>
      <c r="M844" s="73">
        <v>45938.59</v>
      </c>
      <c r="N844" s="73">
        <v>6247.59</v>
      </c>
      <c r="O844" s="73">
        <v>5372.9274000000005</v>
      </c>
      <c r="P844" s="73">
        <v>6247.59</v>
      </c>
      <c r="Q844" s="75">
        <v>0.13599873222055794</v>
      </c>
      <c r="R844" s="73">
        <v>12</v>
      </c>
      <c r="S844" s="73">
        <v>2025</v>
      </c>
      <c r="T844" s="73">
        <v>2</v>
      </c>
      <c r="U844" s="73">
        <v>2026</v>
      </c>
      <c r="V844" s="74">
        <v>46106</v>
      </c>
      <c r="W844" s="73" t="s">
        <v>150</v>
      </c>
      <c r="X844" s="73">
        <v>2026</v>
      </c>
      <c r="Y844" t="str">
        <f t="shared" si="78"/>
        <v>México</v>
      </c>
      <c r="Z844" t="str">
        <f t="shared" si="79"/>
        <v>IC</v>
      </c>
      <c r="AA844" s="1">
        <f t="shared" si="80"/>
        <v>0.5</v>
      </c>
      <c r="AB844">
        <f t="shared" si="82"/>
        <v>2686.4637000000002</v>
      </c>
      <c r="AC844">
        <f t="shared" si="83"/>
        <v>3116.297892</v>
      </c>
      <c r="AD844" s="18">
        <f t="shared" si="81"/>
        <v>45665</v>
      </c>
    </row>
    <row r="845" spans="1:30">
      <c r="A845" s="73" t="s">
        <v>176</v>
      </c>
      <c r="B845" s="73">
        <v>899</v>
      </c>
      <c r="C845" s="73">
        <v>0</v>
      </c>
      <c r="D845" s="74">
        <v>45999</v>
      </c>
      <c r="E845" s="74">
        <v>46006</v>
      </c>
      <c r="F845" s="74">
        <v>46059</v>
      </c>
      <c r="G845" s="73" t="s">
        <v>49</v>
      </c>
      <c r="H845" s="73">
        <v>50</v>
      </c>
      <c r="I845" s="73"/>
      <c r="J845" s="73">
        <v>55787</v>
      </c>
      <c r="K845" s="73" t="s">
        <v>131</v>
      </c>
      <c r="L845" s="73">
        <v>47976.82</v>
      </c>
      <c r="M845" s="73">
        <v>55787</v>
      </c>
      <c r="N845" s="73">
        <v>565.35</v>
      </c>
      <c r="O845" s="73">
        <v>486.20100000000002</v>
      </c>
      <c r="P845" s="73">
        <v>565.35</v>
      </c>
      <c r="Q845" s="75">
        <v>1.0134081416817538E-2</v>
      </c>
      <c r="R845" s="73">
        <v>12</v>
      </c>
      <c r="S845" s="73">
        <v>2025</v>
      </c>
      <c r="T845" s="73">
        <v>12</v>
      </c>
      <c r="U845" s="73">
        <v>2025</v>
      </c>
      <c r="V845" s="74">
        <v>46104</v>
      </c>
      <c r="W845" s="73" t="s">
        <v>150</v>
      </c>
      <c r="X845" s="73">
        <v>2026</v>
      </c>
      <c r="Y845" t="str">
        <f t="shared" si="78"/>
        <v>México</v>
      </c>
      <c r="Z845" t="str">
        <f t="shared" si="79"/>
        <v>Retail</v>
      </c>
      <c r="AA845" s="1">
        <f t="shared" si="80"/>
        <v>0</v>
      </c>
      <c r="AB845">
        <f t="shared" si="82"/>
        <v>486.20100000000002</v>
      </c>
      <c r="AC845">
        <f t="shared" si="83"/>
        <v>563.99315999999999</v>
      </c>
      <c r="AD845" s="18">
        <f t="shared" si="81"/>
        <v>45552</v>
      </c>
    </row>
    <row r="846" spans="1:30">
      <c r="A846" s="73" t="s">
        <v>176</v>
      </c>
      <c r="B846" s="73">
        <v>900</v>
      </c>
      <c r="C846" s="73">
        <v>0</v>
      </c>
      <c r="D846" s="74">
        <v>46000</v>
      </c>
      <c r="E846" s="74">
        <v>46000</v>
      </c>
      <c r="F846" s="74">
        <v>46031</v>
      </c>
      <c r="G846" s="73" t="s">
        <v>51</v>
      </c>
      <c r="H846" s="73">
        <v>50</v>
      </c>
      <c r="I846" s="73"/>
      <c r="J846" s="73">
        <v>13767.72</v>
      </c>
      <c r="K846" s="73" t="s">
        <v>178</v>
      </c>
      <c r="L846" s="73">
        <v>660.85055999999997</v>
      </c>
      <c r="M846" s="73">
        <v>770.99231999999995</v>
      </c>
      <c r="N846" s="73">
        <v>0</v>
      </c>
      <c r="O846" s="73">
        <v>0</v>
      </c>
      <c r="P846" s="73">
        <v>0</v>
      </c>
      <c r="Q846" s="75">
        <v>0</v>
      </c>
      <c r="R846" s="73">
        <v>12</v>
      </c>
      <c r="S846" s="73">
        <v>2025</v>
      </c>
      <c r="T846" s="73">
        <v>12</v>
      </c>
      <c r="U846" s="73">
        <v>2025</v>
      </c>
      <c r="V846" s="74">
        <v>46076</v>
      </c>
      <c r="W846" s="73" t="s">
        <v>164</v>
      </c>
      <c r="X846" s="73">
        <v>2026</v>
      </c>
      <c r="Y846" t="str">
        <f t="shared" si="78"/>
        <v>México</v>
      </c>
      <c r="Z846" t="str">
        <f t="shared" si="79"/>
        <v>Retail</v>
      </c>
      <c r="AA846" s="1">
        <f t="shared" si="80"/>
        <v>0</v>
      </c>
      <c r="AB846">
        <f t="shared" si="82"/>
        <v>0</v>
      </c>
      <c r="AC846">
        <f t="shared" si="83"/>
        <v>0</v>
      </c>
      <c r="AD846" s="18">
        <f t="shared" si="81"/>
        <v>45552</v>
      </c>
    </row>
    <row r="847" spans="1:30">
      <c r="A847" s="73" t="s">
        <v>176</v>
      </c>
      <c r="B847" s="73">
        <v>901</v>
      </c>
      <c r="C847" s="73">
        <v>0</v>
      </c>
      <c r="D847" s="74">
        <v>46000</v>
      </c>
      <c r="E847" s="74">
        <v>46012</v>
      </c>
      <c r="F847" s="74">
        <v>46022</v>
      </c>
      <c r="G847" s="73" t="s">
        <v>35</v>
      </c>
      <c r="H847" s="73">
        <v>50</v>
      </c>
      <c r="I847" s="73"/>
      <c r="J847" s="73">
        <v>10351</v>
      </c>
      <c r="K847" s="73" t="s">
        <v>151</v>
      </c>
      <c r="L847" s="73">
        <v>10351</v>
      </c>
      <c r="M847" s="73">
        <v>12007.16</v>
      </c>
      <c r="N847" s="73">
        <v>1118.67</v>
      </c>
      <c r="O847" s="73">
        <v>1118.67</v>
      </c>
      <c r="P847" s="73">
        <v>1297.6572000000001</v>
      </c>
      <c r="Q847" s="75">
        <v>0.10807361607574148</v>
      </c>
      <c r="R847" s="73">
        <v>12</v>
      </c>
      <c r="S847" s="73">
        <v>2025</v>
      </c>
      <c r="T847" s="73">
        <v>12</v>
      </c>
      <c r="U847" s="73">
        <v>2025</v>
      </c>
      <c r="V847" s="74">
        <v>46067</v>
      </c>
      <c r="W847" s="73" t="s">
        <v>164</v>
      </c>
      <c r="X847" s="73">
        <v>2026</v>
      </c>
      <c r="Y847" t="str">
        <f t="shared" si="78"/>
        <v>México</v>
      </c>
      <c r="Z847" t="str">
        <f t="shared" si="79"/>
        <v>IC</v>
      </c>
      <c r="AA847" s="1">
        <f t="shared" si="80"/>
        <v>0.5</v>
      </c>
      <c r="AB847">
        <f t="shared" si="82"/>
        <v>559.33500000000004</v>
      </c>
      <c r="AC847">
        <f t="shared" si="83"/>
        <v>648.82860000000005</v>
      </c>
      <c r="AD847" s="18">
        <f t="shared" si="81"/>
        <v>45665</v>
      </c>
    </row>
    <row r="848" spans="1:30">
      <c r="A848" s="73" t="s">
        <v>176</v>
      </c>
      <c r="B848" s="73">
        <v>902</v>
      </c>
      <c r="C848" s="73">
        <v>0</v>
      </c>
      <c r="D848" s="74">
        <v>46000</v>
      </c>
      <c r="E848" s="74">
        <v>46123</v>
      </c>
      <c r="F848" s="74">
        <v>46126</v>
      </c>
      <c r="G848" s="73" t="s">
        <v>35</v>
      </c>
      <c r="H848" s="73">
        <v>50</v>
      </c>
      <c r="I848" s="73"/>
      <c r="J848" s="73">
        <v>4077.73</v>
      </c>
      <c r="K848" s="73" t="s">
        <v>131</v>
      </c>
      <c r="L848" s="73">
        <v>3506.8478</v>
      </c>
      <c r="M848" s="73">
        <v>4077.73</v>
      </c>
      <c r="N848" s="73">
        <v>320.56</v>
      </c>
      <c r="O848" s="73">
        <v>275.6816</v>
      </c>
      <c r="P848" s="73">
        <v>320.56</v>
      </c>
      <c r="Q848" s="75">
        <v>7.8612365212998414E-2</v>
      </c>
      <c r="R848" s="73">
        <v>12</v>
      </c>
      <c r="S848" s="73">
        <v>2025</v>
      </c>
      <c r="T848" s="73">
        <v>4</v>
      </c>
      <c r="U848" s="73">
        <v>2026</v>
      </c>
      <c r="V848" s="74">
        <v>46171</v>
      </c>
      <c r="W848" s="73" t="s">
        <v>172</v>
      </c>
      <c r="X848" s="73">
        <v>2026</v>
      </c>
      <c r="Y848" t="str">
        <f t="shared" si="78"/>
        <v>México</v>
      </c>
      <c r="Z848" t="str">
        <f t="shared" si="79"/>
        <v>IC</v>
      </c>
      <c r="AA848" s="1">
        <f t="shared" si="80"/>
        <v>0.5</v>
      </c>
      <c r="AB848">
        <f t="shared" si="82"/>
        <v>137.8408</v>
      </c>
      <c r="AC848">
        <f t="shared" si="83"/>
        <v>159.89532799999998</v>
      </c>
      <c r="AD848" s="18">
        <f t="shared" si="81"/>
        <v>45665</v>
      </c>
    </row>
    <row r="849" spans="1:30">
      <c r="A849" s="73" t="s">
        <v>176</v>
      </c>
      <c r="B849" s="73">
        <v>903</v>
      </c>
      <c r="C849" s="73">
        <v>0</v>
      </c>
      <c r="D849" s="74">
        <v>46000</v>
      </c>
      <c r="E849" s="74">
        <v>46148</v>
      </c>
      <c r="F849" s="74">
        <v>46169</v>
      </c>
      <c r="G849" s="73" t="s">
        <v>35</v>
      </c>
      <c r="H849" s="73">
        <v>50</v>
      </c>
      <c r="I849" s="73"/>
      <c r="J849" s="73">
        <v>56995.839999999997</v>
      </c>
      <c r="K849" s="73" t="s">
        <v>131</v>
      </c>
      <c r="L849" s="73">
        <v>49016.422399999996</v>
      </c>
      <c r="M849" s="73">
        <v>56995.839999999997</v>
      </c>
      <c r="N849" s="73">
        <v>6277.34</v>
      </c>
      <c r="O849" s="73">
        <v>5398.5123999999996</v>
      </c>
      <c r="P849" s="73">
        <v>6277.34</v>
      </c>
      <c r="Q849" s="75">
        <v>0.11013680998472872</v>
      </c>
      <c r="R849" s="73">
        <v>12</v>
      </c>
      <c r="S849" s="73">
        <v>2025</v>
      </c>
      <c r="T849" s="73">
        <v>5</v>
      </c>
      <c r="U849" s="73">
        <v>2026</v>
      </c>
      <c r="V849" s="74">
        <v>46214</v>
      </c>
      <c r="W849" s="73" t="s">
        <v>154</v>
      </c>
      <c r="X849" s="73">
        <v>2026</v>
      </c>
      <c r="Y849" t="str">
        <f t="shared" si="78"/>
        <v>México</v>
      </c>
      <c r="Z849" t="str">
        <f t="shared" si="79"/>
        <v>IC</v>
      </c>
      <c r="AA849" s="1">
        <f t="shared" si="80"/>
        <v>0.5</v>
      </c>
      <c r="AB849">
        <f t="shared" si="82"/>
        <v>2699.2561999999998</v>
      </c>
      <c r="AC849">
        <f t="shared" si="83"/>
        <v>3131.1371919999997</v>
      </c>
      <c r="AD849" s="18">
        <f t="shared" si="81"/>
        <v>45665</v>
      </c>
    </row>
    <row r="850" spans="1:30">
      <c r="A850" s="73" t="s">
        <v>176</v>
      </c>
      <c r="B850" s="73">
        <v>904</v>
      </c>
      <c r="C850" s="73">
        <v>0</v>
      </c>
      <c r="D850" s="74">
        <v>46000</v>
      </c>
      <c r="E850" s="74">
        <v>46019</v>
      </c>
      <c r="F850" s="74">
        <v>46025</v>
      </c>
      <c r="G850" s="73" t="s">
        <v>35</v>
      </c>
      <c r="H850" s="73">
        <v>50</v>
      </c>
      <c r="I850" s="73"/>
      <c r="J850" s="73">
        <v>8208</v>
      </c>
      <c r="K850" s="73" t="s">
        <v>131</v>
      </c>
      <c r="L850" s="73">
        <v>7058.88</v>
      </c>
      <c r="M850" s="73">
        <v>8208</v>
      </c>
      <c r="N850" s="73">
        <v>642.1</v>
      </c>
      <c r="O850" s="73">
        <v>552.20600000000002</v>
      </c>
      <c r="P850" s="73">
        <v>642.1</v>
      </c>
      <c r="Q850" s="75">
        <v>7.82285575048733E-2</v>
      </c>
      <c r="R850" s="73">
        <v>12</v>
      </c>
      <c r="S850" s="73">
        <v>2025</v>
      </c>
      <c r="T850" s="73">
        <v>12</v>
      </c>
      <c r="U850" s="73">
        <v>2025</v>
      </c>
      <c r="V850" s="74">
        <v>46070</v>
      </c>
      <c r="W850" s="73" t="s">
        <v>164</v>
      </c>
      <c r="X850" s="73">
        <v>2026</v>
      </c>
      <c r="Y850" t="str">
        <f t="shared" si="78"/>
        <v>México</v>
      </c>
      <c r="Z850" t="str">
        <f t="shared" si="79"/>
        <v>IC</v>
      </c>
      <c r="AA850" s="1">
        <f t="shared" si="80"/>
        <v>0.5</v>
      </c>
      <c r="AB850">
        <f t="shared" si="82"/>
        <v>276.10300000000001</v>
      </c>
      <c r="AC850">
        <f t="shared" si="83"/>
        <v>320.27947999999998</v>
      </c>
      <c r="AD850" s="18">
        <f t="shared" si="81"/>
        <v>45665</v>
      </c>
    </row>
    <row r="851" spans="1:30">
      <c r="A851" s="73" t="s">
        <v>176</v>
      </c>
      <c r="B851" s="73">
        <v>905</v>
      </c>
      <c r="C851" s="73">
        <v>0</v>
      </c>
      <c r="D851" s="74">
        <v>46000</v>
      </c>
      <c r="E851" s="74">
        <v>46025</v>
      </c>
      <c r="F851" s="74">
        <v>46031</v>
      </c>
      <c r="G851" s="73" t="s">
        <v>39</v>
      </c>
      <c r="H851" s="73">
        <v>50</v>
      </c>
      <c r="I851" s="73"/>
      <c r="J851" s="73">
        <v>11144</v>
      </c>
      <c r="K851" s="73" t="s">
        <v>131</v>
      </c>
      <c r="L851" s="73">
        <v>9583.84</v>
      </c>
      <c r="M851" s="73">
        <v>11144</v>
      </c>
      <c r="N851" s="73">
        <v>0</v>
      </c>
      <c r="O851" s="73">
        <v>0</v>
      </c>
      <c r="P851" s="73">
        <v>0</v>
      </c>
      <c r="Q851" s="75">
        <v>0</v>
      </c>
      <c r="R851" s="73">
        <v>12</v>
      </c>
      <c r="S851" s="73">
        <v>2025</v>
      </c>
      <c r="T851" s="73">
        <v>1</v>
      </c>
      <c r="U851" s="73">
        <v>2026</v>
      </c>
      <c r="V851" s="74">
        <v>46076</v>
      </c>
      <c r="W851" s="73" t="s">
        <v>164</v>
      </c>
      <c r="X851" s="73">
        <v>2026</v>
      </c>
      <c r="Y851" t="str">
        <f t="shared" si="78"/>
        <v>México</v>
      </c>
      <c r="Z851" t="str">
        <f t="shared" si="79"/>
        <v>IC</v>
      </c>
      <c r="AA851" s="1">
        <f t="shared" si="80"/>
        <v>0.5</v>
      </c>
      <c r="AB851">
        <f t="shared" si="82"/>
        <v>0</v>
      </c>
      <c r="AC851">
        <f t="shared" si="83"/>
        <v>0</v>
      </c>
      <c r="AD851" s="18">
        <f t="shared" si="81"/>
        <v>45677</v>
      </c>
    </row>
    <row r="852" spans="1:30">
      <c r="A852" s="73" t="s">
        <v>176</v>
      </c>
      <c r="B852" s="73">
        <v>907</v>
      </c>
      <c r="C852" s="73">
        <v>0</v>
      </c>
      <c r="D852" s="74">
        <v>46001</v>
      </c>
      <c r="E852" s="74">
        <v>46128</v>
      </c>
      <c r="F852" s="74">
        <v>46131</v>
      </c>
      <c r="G852" s="73" t="s">
        <v>44</v>
      </c>
      <c r="H852" s="73">
        <v>50</v>
      </c>
      <c r="I852" s="73"/>
      <c r="J852" s="73">
        <v>23996</v>
      </c>
      <c r="K852" s="73" t="s">
        <v>178</v>
      </c>
      <c r="L852" s="73">
        <v>1151.808</v>
      </c>
      <c r="M852" s="73">
        <v>1343.7760000000001</v>
      </c>
      <c r="N852" s="73">
        <v>10</v>
      </c>
      <c r="O852" s="73">
        <v>0.48</v>
      </c>
      <c r="P852" s="73">
        <v>0.56000000000000005</v>
      </c>
      <c r="Q852" s="75">
        <v>4.167361226871145E-4</v>
      </c>
      <c r="R852" s="73">
        <v>12</v>
      </c>
      <c r="S852" s="73">
        <v>2025</v>
      </c>
      <c r="T852" s="73">
        <v>4</v>
      </c>
      <c r="U852" s="73">
        <v>2026</v>
      </c>
      <c r="V852" s="74">
        <v>46176</v>
      </c>
      <c r="W852" s="73" t="s">
        <v>152</v>
      </c>
      <c r="X852" s="73">
        <v>2026</v>
      </c>
      <c r="Y852" t="str">
        <f t="shared" si="78"/>
        <v>México</v>
      </c>
      <c r="Z852" t="str">
        <f t="shared" si="79"/>
        <v>IC</v>
      </c>
      <c r="AA852" s="1">
        <f t="shared" si="80"/>
        <v>0.5</v>
      </c>
      <c r="AB852">
        <f t="shared" si="82"/>
        <v>0.24</v>
      </c>
      <c r="AC852">
        <f t="shared" si="83"/>
        <v>0.27839999999999998</v>
      </c>
      <c r="AD852" s="18">
        <f t="shared" si="81"/>
        <v>45677</v>
      </c>
    </row>
    <row r="853" spans="1:30">
      <c r="A853" s="73" t="s">
        <v>176</v>
      </c>
      <c r="B853" s="73">
        <v>908</v>
      </c>
      <c r="C853" s="73">
        <v>0</v>
      </c>
      <c r="D853" s="74">
        <v>46001</v>
      </c>
      <c r="E853" s="74">
        <v>46023</v>
      </c>
      <c r="F853" s="74">
        <v>46029</v>
      </c>
      <c r="G853" s="73" t="s">
        <v>36</v>
      </c>
      <c r="H853" s="73">
        <v>50</v>
      </c>
      <c r="I853" s="73"/>
      <c r="J853" s="73">
        <v>7282.03</v>
      </c>
      <c r="K853" s="73" t="s">
        <v>131</v>
      </c>
      <c r="L853" s="73">
        <v>6262.5457999999999</v>
      </c>
      <c r="M853" s="73">
        <v>7282.03</v>
      </c>
      <c r="N853" s="73">
        <v>733.12</v>
      </c>
      <c r="O853" s="73">
        <v>630.48320000000001</v>
      </c>
      <c r="P853" s="73">
        <v>733.12</v>
      </c>
      <c r="Q853" s="75">
        <v>0.10067522380435126</v>
      </c>
      <c r="R853" s="73">
        <v>12</v>
      </c>
      <c r="S853" s="73">
        <v>2025</v>
      </c>
      <c r="T853" s="73">
        <v>1</v>
      </c>
      <c r="U853" s="73">
        <v>2026</v>
      </c>
      <c r="V853" s="74">
        <v>46074</v>
      </c>
      <c r="W853" s="73" t="s">
        <v>164</v>
      </c>
      <c r="X853" s="73">
        <v>2026</v>
      </c>
      <c r="Y853" t="str">
        <f t="shared" si="78"/>
        <v>México</v>
      </c>
      <c r="Z853" t="str">
        <f t="shared" si="79"/>
        <v>IC</v>
      </c>
      <c r="AA853" s="1">
        <f t="shared" si="80"/>
        <v>0.5</v>
      </c>
      <c r="AB853">
        <f t="shared" si="82"/>
        <v>315.24160000000001</v>
      </c>
      <c r="AC853">
        <f t="shared" si="83"/>
        <v>365.68025599999999</v>
      </c>
      <c r="AD853" s="18">
        <f t="shared" si="81"/>
        <v>45639</v>
      </c>
    </row>
    <row r="854" spans="1:30">
      <c r="A854" s="73" t="s">
        <v>176</v>
      </c>
      <c r="B854" s="73">
        <v>909</v>
      </c>
      <c r="C854" s="73">
        <v>0</v>
      </c>
      <c r="D854" s="74">
        <v>46001</v>
      </c>
      <c r="E854" s="74">
        <v>46030</v>
      </c>
      <c r="F854" s="74">
        <v>46105</v>
      </c>
      <c r="G854" s="73" t="s">
        <v>54</v>
      </c>
      <c r="H854" s="73">
        <v>50</v>
      </c>
      <c r="I854" s="73"/>
      <c r="J854" s="73">
        <v>31627</v>
      </c>
      <c r="K854" s="73" t="s">
        <v>178</v>
      </c>
      <c r="L854" s="73">
        <v>1518.096</v>
      </c>
      <c r="M854" s="73">
        <v>1771.1120000000001</v>
      </c>
      <c r="N854" s="73">
        <v>35</v>
      </c>
      <c r="O854" s="73">
        <v>1.68</v>
      </c>
      <c r="P854" s="73">
        <v>1.96</v>
      </c>
      <c r="Q854" s="75">
        <v>1.1066493818572738E-3</v>
      </c>
      <c r="R854" s="73">
        <v>12</v>
      </c>
      <c r="S854" s="73">
        <v>2025</v>
      </c>
      <c r="T854" s="73">
        <v>1</v>
      </c>
      <c r="U854" s="73">
        <v>2026</v>
      </c>
      <c r="V854" s="74">
        <v>46150</v>
      </c>
      <c r="W854" s="73" t="s">
        <v>172</v>
      </c>
      <c r="X854" s="73">
        <v>2026</v>
      </c>
      <c r="Y854" t="str">
        <f t="shared" si="78"/>
        <v>México</v>
      </c>
      <c r="Z854" t="str">
        <f t="shared" si="79"/>
        <v>Retail</v>
      </c>
      <c r="AA854" s="1">
        <f t="shared" si="80"/>
        <v>0.05</v>
      </c>
      <c r="AB854">
        <f t="shared" si="82"/>
        <v>1.5959999999999999</v>
      </c>
      <c r="AC854">
        <f t="shared" si="83"/>
        <v>1.8513599999999997</v>
      </c>
      <c r="AD854" s="18">
        <f t="shared" si="81"/>
        <v>45595</v>
      </c>
    </row>
    <row r="855" spans="1:30">
      <c r="A855" s="73" t="s">
        <v>176</v>
      </c>
      <c r="B855" s="73">
        <v>910</v>
      </c>
      <c r="C855" s="73">
        <v>0</v>
      </c>
      <c r="D855" s="74">
        <v>46001</v>
      </c>
      <c r="E855" s="74">
        <v>46045</v>
      </c>
      <c r="F855" s="74">
        <v>46048</v>
      </c>
      <c r="G855" s="73" t="s">
        <v>47</v>
      </c>
      <c r="H855" s="73">
        <v>50</v>
      </c>
      <c r="I855" s="73"/>
      <c r="J855" s="73">
        <v>767.06</v>
      </c>
      <c r="K855" s="73" t="s">
        <v>131</v>
      </c>
      <c r="L855" s="73">
        <v>659.6715999999999</v>
      </c>
      <c r="M855" s="73">
        <v>767.06</v>
      </c>
      <c r="N855" s="73">
        <v>0</v>
      </c>
      <c r="O855" s="73">
        <v>0</v>
      </c>
      <c r="P855" s="73">
        <v>0</v>
      </c>
      <c r="Q855" s="75">
        <v>0</v>
      </c>
      <c r="R855" s="73">
        <v>12</v>
      </c>
      <c r="S855" s="73">
        <v>2025</v>
      </c>
      <c r="T855" s="73">
        <v>1</v>
      </c>
      <c r="U855" s="73">
        <v>2026</v>
      </c>
      <c r="V855" s="74">
        <v>46093</v>
      </c>
      <c r="W855" s="73" t="s">
        <v>150</v>
      </c>
      <c r="X855" s="73">
        <v>2026</v>
      </c>
      <c r="Y855" t="str">
        <f t="shared" si="78"/>
        <v>México</v>
      </c>
      <c r="Z855" t="str">
        <f t="shared" si="79"/>
        <v>IC</v>
      </c>
      <c r="AA855" s="1">
        <f t="shared" si="80"/>
        <v>0.65</v>
      </c>
      <c r="AB855">
        <f t="shared" si="82"/>
        <v>0</v>
      </c>
      <c r="AC855">
        <f t="shared" si="83"/>
        <v>0</v>
      </c>
      <c r="AD855" s="18">
        <f t="shared" si="81"/>
        <v>45852</v>
      </c>
    </row>
    <row r="856" spans="1:30">
      <c r="A856" s="73" t="s">
        <v>176</v>
      </c>
      <c r="B856" s="73">
        <v>911</v>
      </c>
      <c r="C856" s="73">
        <v>1</v>
      </c>
      <c r="D856" s="74">
        <v>46002</v>
      </c>
      <c r="E856" s="74">
        <v>45945</v>
      </c>
      <c r="F856" s="74">
        <v>45951</v>
      </c>
      <c r="G856" s="73" t="s">
        <v>45</v>
      </c>
      <c r="H856" s="73">
        <v>50</v>
      </c>
      <c r="I856" s="73"/>
      <c r="J856" s="73">
        <v>13252</v>
      </c>
      <c r="K856" s="73" t="s">
        <v>131</v>
      </c>
      <c r="L856" s="73">
        <v>11396.72</v>
      </c>
      <c r="M856" s="73">
        <v>13252</v>
      </c>
      <c r="N856" s="73">
        <v>1042.77</v>
      </c>
      <c r="O856" s="73">
        <v>896.78219999999999</v>
      </c>
      <c r="P856" s="73">
        <v>1042.77</v>
      </c>
      <c r="Q856" s="75">
        <v>7.8687745246000612E-2</v>
      </c>
      <c r="R856" s="73">
        <v>12</v>
      </c>
      <c r="S856" s="73">
        <v>2025</v>
      </c>
      <c r="T856" s="73">
        <v>10</v>
      </c>
      <c r="U856" s="73">
        <v>2025</v>
      </c>
      <c r="V856" s="74">
        <v>45996</v>
      </c>
      <c r="W856" s="73" t="s">
        <v>132</v>
      </c>
      <c r="X856" s="73">
        <v>2025</v>
      </c>
      <c r="Y856" t="str">
        <f t="shared" si="78"/>
        <v>México</v>
      </c>
      <c r="Z856" t="str">
        <f t="shared" si="79"/>
        <v>IC</v>
      </c>
      <c r="AA856" s="1">
        <f t="shared" si="80"/>
        <v>0.75</v>
      </c>
      <c r="AB856">
        <f t="shared" si="82"/>
        <v>224.19555000000003</v>
      </c>
      <c r="AC856">
        <f t="shared" si="83"/>
        <v>260.06683800000002</v>
      </c>
      <c r="AD856" s="18">
        <f t="shared" si="81"/>
        <v>45536</v>
      </c>
    </row>
    <row r="857" spans="1:30">
      <c r="A857" s="73" t="s">
        <v>176</v>
      </c>
      <c r="B857" s="73">
        <v>912</v>
      </c>
      <c r="C857" s="73">
        <v>1</v>
      </c>
      <c r="D857" s="74">
        <v>46002</v>
      </c>
      <c r="E857" s="74">
        <v>45847</v>
      </c>
      <c r="F857" s="74">
        <v>45849</v>
      </c>
      <c r="G857" s="73" t="s">
        <v>45</v>
      </c>
      <c r="H857" s="73">
        <v>50</v>
      </c>
      <c r="I857" s="73"/>
      <c r="J857" s="73">
        <v>2058</v>
      </c>
      <c r="K857" s="73" t="s">
        <v>131</v>
      </c>
      <c r="L857" s="73">
        <v>1769.8799999999999</v>
      </c>
      <c r="M857" s="73">
        <v>2058</v>
      </c>
      <c r="N857" s="73">
        <v>170.37</v>
      </c>
      <c r="O857" s="73">
        <v>146.51820000000001</v>
      </c>
      <c r="P857" s="73">
        <v>170.37</v>
      </c>
      <c r="Q857" s="75">
        <v>8.2784256559766775E-2</v>
      </c>
      <c r="R857" s="73">
        <v>12</v>
      </c>
      <c r="S857" s="73">
        <v>2025</v>
      </c>
      <c r="T857" s="73">
        <v>7</v>
      </c>
      <c r="U857" s="73">
        <v>2025</v>
      </c>
      <c r="V857" s="74">
        <v>45894</v>
      </c>
      <c r="W857" s="73" t="s">
        <v>160</v>
      </c>
      <c r="X857" s="73">
        <v>2025</v>
      </c>
      <c r="Y857" t="str">
        <f t="shared" si="78"/>
        <v>México</v>
      </c>
      <c r="Z857" t="str">
        <f t="shared" si="79"/>
        <v>IC</v>
      </c>
      <c r="AA857" s="1">
        <f t="shared" si="80"/>
        <v>0.75</v>
      </c>
      <c r="AB857">
        <f t="shared" si="82"/>
        <v>36.629549999999995</v>
      </c>
      <c r="AC857">
        <f t="shared" si="83"/>
        <v>42.490277999999989</v>
      </c>
      <c r="AD857" s="18">
        <f t="shared" si="81"/>
        <v>45536</v>
      </c>
    </row>
    <row r="858" spans="1:30">
      <c r="A858" s="73" t="s">
        <v>176</v>
      </c>
      <c r="B858" s="73">
        <v>913</v>
      </c>
      <c r="C858" s="73">
        <v>0</v>
      </c>
      <c r="D858" s="74">
        <v>46002</v>
      </c>
      <c r="E858" s="74">
        <v>46270</v>
      </c>
      <c r="F858" s="74">
        <v>46278</v>
      </c>
      <c r="G858" s="73" t="s">
        <v>35</v>
      </c>
      <c r="H858" s="73">
        <v>50</v>
      </c>
      <c r="I858" s="73"/>
      <c r="J858" s="73">
        <v>299292.08</v>
      </c>
      <c r="K858" s="73" t="s">
        <v>178</v>
      </c>
      <c r="L858" s="73">
        <v>14366.019840000001</v>
      </c>
      <c r="M858" s="73">
        <v>16760.356480000002</v>
      </c>
      <c r="N858" s="73">
        <v>35510.400000000001</v>
      </c>
      <c r="O858" s="73">
        <v>1704.4992000000002</v>
      </c>
      <c r="P858" s="73">
        <v>1988.5824000000002</v>
      </c>
      <c r="Q858" s="75">
        <v>0.11864797758764616</v>
      </c>
      <c r="R858" s="73">
        <v>12</v>
      </c>
      <c r="S858" s="73">
        <v>2025</v>
      </c>
      <c r="T858" s="73">
        <v>9</v>
      </c>
      <c r="U858" s="73">
        <v>2026</v>
      </c>
      <c r="V858" s="74">
        <v>46323</v>
      </c>
      <c r="W858" s="73" t="s">
        <v>161</v>
      </c>
      <c r="X858" s="73">
        <v>2026</v>
      </c>
      <c r="Y858" t="str">
        <f t="shared" si="78"/>
        <v>México</v>
      </c>
      <c r="Z858" t="str">
        <f t="shared" si="79"/>
        <v>IC</v>
      </c>
      <c r="AA858" s="1">
        <f t="shared" si="80"/>
        <v>0.5</v>
      </c>
      <c r="AB858">
        <f t="shared" si="82"/>
        <v>852.2496000000001</v>
      </c>
      <c r="AC858">
        <f t="shared" si="83"/>
        <v>988.60953600000005</v>
      </c>
      <c r="AD858" s="18">
        <f t="shared" si="81"/>
        <v>45665</v>
      </c>
    </row>
    <row r="859" spans="1:30">
      <c r="A859" s="73" t="s">
        <v>176</v>
      </c>
      <c r="B859" s="73">
        <v>914</v>
      </c>
      <c r="C859" s="73">
        <v>0</v>
      </c>
      <c r="D859" s="74">
        <v>46003</v>
      </c>
      <c r="E859" s="74">
        <v>46110</v>
      </c>
      <c r="F859" s="74">
        <v>46127</v>
      </c>
      <c r="G859" s="73" t="s">
        <v>29</v>
      </c>
      <c r="H859" s="73">
        <v>50</v>
      </c>
      <c r="I859" s="73" t="s">
        <v>149</v>
      </c>
      <c r="J859" s="73">
        <v>7590.6</v>
      </c>
      <c r="K859" s="73" t="s">
        <v>131</v>
      </c>
      <c r="L859" s="73">
        <v>6527.9160000000002</v>
      </c>
      <c r="M859" s="73">
        <v>7590.6</v>
      </c>
      <c r="N859" s="73">
        <v>70</v>
      </c>
      <c r="O859" s="73">
        <v>60.199999999999996</v>
      </c>
      <c r="P859" s="73">
        <v>70</v>
      </c>
      <c r="Q859" s="75">
        <v>9.2219323900613916E-3</v>
      </c>
      <c r="R859" s="73">
        <v>12</v>
      </c>
      <c r="S859" s="73">
        <v>2025</v>
      </c>
      <c r="T859" s="73">
        <v>3</v>
      </c>
      <c r="U859" s="73">
        <v>2026</v>
      </c>
      <c r="V859" s="74">
        <v>46172</v>
      </c>
      <c r="W859" s="73" t="s">
        <v>172</v>
      </c>
      <c r="X859" s="73">
        <v>2026</v>
      </c>
      <c r="Y859" t="str">
        <f t="shared" si="78"/>
        <v>Madrid</v>
      </c>
      <c r="Z859" t="str">
        <f t="shared" si="79"/>
        <v>Retail</v>
      </c>
      <c r="AA859" s="1">
        <f t="shared" si="80"/>
        <v>7.0000000000000007E-2</v>
      </c>
      <c r="AB859">
        <f t="shared" si="82"/>
        <v>55.985999999999997</v>
      </c>
      <c r="AC859">
        <f t="shared" si="83"/>
        <v>64.943759999999997</v>
      </c>
      <c r="AD859" s="18">
        <f t="shared" si="81"/>
        <v>45733</v>
      </c>
    </row>
    <row r="860" spans="1:30">
      <c r="A860" s="73" t="s">
        <v>176</v>
      </c>
      <c r="B860" s="73">
        <v>915</v>
      </c>
      <c r="C860" s="73">
        <v>1</v>
      </c>
      <c r="D860" s="74">
        <v>46003</v>
      </c>
      <c r="E860" s="74">
        <v>46010</v>
      </c>
      <c r="F860" s="74">
        <v>46012</v>
      </c>
      <c r="G860" s="73" t="s">
        <v>45</v>
      </c>
      <c r="H860" s="73">
        <v>50</v>
      </c>
      <c r="I860" s="73"/>
      <c r="J860" s="73">
        <v>32419.9</v>
      </c>
      <c r="K860" s="73" t="s">
        <v>131</v>
      </c>
      <c r="L860" s="73">
        <v>27881.114000000001</v>
      </c>
      <c r="M860" s="73">
        <v>32419.9</v>
      </c>
      <c r="N860" s="73">
        <v>4118.49</v>
      </c>
      <c r="O860" s="73">
        <v>3541.9013999999997</v>
      </c>
      <c r="P860" s="73">
        <v>4118.49</v>
      </c>
      <c r="Q860" s="75">
        <v>0.12703586377502704</v>
      </c>
      <c r="R860" s="73">
        <v>12</v>
      </c>
      <c r="S860" s="73">
        <v>2025</v>
      </c>
      <c r="T860" s="73">
        <v>12</v>
      </c>
      <c r="U860" s="73">
        <v>2025</v>
      </c>
      <c r="V860" s="74">
        <v>46057</v>
      </c>
      <c r="W860" s="73" t="s">
        <v>164</v>
      </c>
      <c r="X860" s="73">
        <v>2026</v>
      </c>
      <c r="Y860" t="str">
        <f t="shared" si="78"/>
        <v>México</v>
      </c>
      <c r="Z860" t="str">
        <f t="shared" si="79"/>
        <v>IC</v>
      </c>
      <c r="AA860" s="1">
        <f t="shared" si="80"/>
        <v>0.75</v>
      </c>
      <c r="AB860">
        <f t="shared" si="82"/>
        <v>885.47534999999971</v>
      </c>
      <c r="AC860">
        <f t="shared" si="83"/>
        <v>1027.1514059999995</v>
      </c>
      <c r="AD860" s="18">
        <f t="shared" si="81"/>
        <v>45536</v>
      </c>
    </row>
    <row r="861" spans="1:30">
      <c r="A861" s="73" t="s">
        <v>176</v>
      </c>
      <c r="B861" s="73">
        <v>916</v>
      </c>
      <c r="C861" s="73">
        <v>0</v>
      </c>
      <c r="D861" s="74">
        <v>46006</v>
      </c>
      <c r="E861" s="74">
        <v>46302</v>
      </c>
      <c r="F861" s="74">
        <v>46310</v>
      </c>
      <c r="G861" s="73" t="s">
        <v>57</v>
      </c>
      <c r="H861" s="73">
        <v>51</v>
      </c>
      <c r="I861" s="73"/>
      <c r="J861" s="73">
        <v>21125</v>
      </c>
      <c r="K861" s="73" t="s">
        <v>131</v>
      </c>
      <c r="L861" s="73">
        <v>18167.5</v>
      </c>
      <c r="M861" s="73">
        <v>21125</v>
      </c>
      <c r="N861" s="73">
        <v>4225</v>
      </c>
      <c r="O861" s="73">
        <v>3633.5</v>
      </c>
      <c r="P861" s="73">
        <v>4225</v>
      </c>
      <c r="Q861" s="75">
        <v>0.2</v>
      </c>
      <c r="R861" s="73">
        <v>12</v>
      </c>
      <c r="S861" s="73">
        <v>2025</v>
      </c>
      <c r="T861" s="73">
        <v>10</v>
      </c>
      <c r="U861" s="73">
        <v>2026</v>
      </c>
      <c r="V861" s="74">
        <v>46355</v>
      </c>
      <c r="W861" s="73" t="s">
        <v>159</v>
      </c>
      <c r="X861" s="73">
        <v>2026</v>
      </c>
      <c r="Y861" t="str">
        <f t="shared" si="78"/>
        <v>México</v>
      </c>
      <c r="Z861" t="str">
        <f t="shared" si="79"/>
        <v>IC</v>
      </c>
      <c r="AA861" s="1">
        <f t="shared" si="80"/>
        <v>0.5</v>
      </c>
      <c r="AB861">
        <f t="shared" si="82"/>
        <v>1816.75</v>
      </c>
      <c r="AC861">
        <f t="shared" si="83"/>
        <v>2107.4299999999998</v>
      </c>
      <c r="AD861" s="18">
        <f t="shared" si="81"/>
        <v>45639</v>
      </c>
    </row>
    <row r="862" spans="1:30">
      <c r="A862" s="73" t="s">
        <v>176</v>
      </c>
      <c r="B862" s="73">
        <v>917</v>
      </c>
      <c r="C862" s="73">
        <v>0</v>
      </c>
      <c r="D862" s="74">
        <v>46007</v>
      </c>
      <c r="E862" s="74">
        <v>46111</v>
      </c>
      <c r="F862" s="74">
        <v>46122</v>
      </c>
      <c r="G862" s="73" t="s">
        <v>45</v>
      </c>
      <c r="H862" s="73">
        <v>51</v>
      </c>
      <c r="I862" s="73"/>
      <c r="J862" s="73">
        <v>26973.49</v>
      </c>
      <c r="K862" s="73" t="s">
        <v>151</v>
      </c>
      <c r="L862" s="73">
        <v>26973.49</v>
      </c>
      <c r="M862" s="73">
        <v>31289.2484</v>
      </c>
      <c r="N862" s="73">
        <v>1661.05</v>
      </c>
      <c r="O862" s="73">
        <v>1661.05</v>
      </c>
      <c r="P862" s="73">
        <v>1926.8179999999998</v>
      </c>
      <c r="Q862" s="75">
        <v>6.1580833625904538E-2</v>
      </c>
      <c r="R862" s="73">
        <v>12</v>
      </c>
      <c r="S862" s="73">
        <v>2025</v>
      </c>
      <c r="T862" s="73">
        <v>3</v>
      </c>
      <c r="U862" s="73">
        <v>2026</v>
      </c>
      <c r="V862" s="74">
        <v>46167</v>
      </c>
      <c r="W862" s="73" t="s">
        <v>172</v>
      </c>
      <c r="X862" s="73">
        <v>2026</v>
      </c>
      <c r="Y862" t="str">
        <f t="shared" si="78"/>
        <v>México</v>
      </c>
      <c r="Z862" t="str">
        <f t="shared" si="79"/>
        <v>IC</v>
      </c>
      <c r="AA862" s="1">
        <f t="shared" si="80"/>
        <v>0.75</v>
      </c>
      <c r="AB862">
        <f t="shared" si="82"/>
        <v>415.26250000000005</v>
      </c>
      <c r="AC862">
        <f t="shared" si="83"/>
        <v>481.7045</v>
      </c>
      <c r="AD862" s="18">
        <f t="shared" si="81"/>
        <v>45536</v>
      </c>
    </row>
    <row r="863" spans="1:30">
      <c r="A863" s="73" t="s">
        <v>176</v>
      </c>
      <c r="B863" s="73">
        <v>918</v>
      </c>
      <c r="C863" s="73">
        <v>0</v>
      </c>
      <c r="D863" s="74">
        <v>46007</v>
      </c>
      <c r="E863" s="74">
        <v>46011</v>
      </c>
      <c r="F863" s="74">
        <v>46019</v>
      </c>
      <c r="G863" s="73" t="s">
        <v>44</v>
      </c>
      <c r="H863" s="73">
        <v>51</v>
      </c>
      <c r="I863" s="73"/>
      <c r="J863" s="73">
        <v>400</v>
      </c>
      <c r="K863" s="73" t="s">
        <v>131</v>
      </c>
      <c r="L863" s="73">
        <v>344</v>
      </c>
      <c r="M863" s="73">
        <v>400</v>
      </c>
      <c r="N863" s="73">
        <v>400</v>
      </c>
      <c r="O863" s="73">
        <v>344</v>
      </c>
      <c r="P863" s="73">
        <v>400</v>
      </c>
      <c r="Q863" s="75">
        <v>1</v>
      </c>
      <c r="R863" s="73">
        <v>12</v>
      </c>
      <c r="S863" s="73">
        <v>2025</v>
      </c>
      <c r="T863" s="73">
        <v>12</v>
      </c>
      <c r="U863" s="73">
        <v>2025</v>
      </c>
      <c r="V863" s="74">
        <v>46064</v>
      </c>
      <c r="W863" s="73" t="s">
        <v>164</v>
      </c>
      <c r="X863" s="73">
        <v>2026</v>
      </c>
      <c r="Y863" t="str">
        <f t="shared" si="78"/>
        <v>México</v>
      </c>
      <c r="Z863" t="str">
        <f t="shared" si="79"/>
        <v>IC</v>
      </c>
      <c r="AA863" s="1">
        <f t="shared" si="80"/>
        <v>0.5</v>
      </c>
      <c r="AB863">
        <f t="shared" si="82"/>
        <v>172</v>
      </c>
      <c r="AC863">
        <f t="shared" si="83"/>
        <v>199.51999999999998</v>
      </c>
      <c r="AD863" s="18">
        <f t="shared" si="81"/>
        <v>45677</v>
      </c>
    </row>
    <row r="864" spans="1:30">
      <c r="A864" s="73" t="s">
        <v>176</v>
      </c>
      <c r="B864" s="73">
        <v>919</v>
      </c>
      <c r="C864" s="73">
        <v>0</v>
      </c>
      <c r="D864" s="74">
        <v>46007</v>
      </c>
      <c r="E864" s="74">
        <v>46012</v>
      </c>
      <c r="F864" s="74">
        <v>46019</v>
      </c>
      <c r="G864" s="73" t="s">
        <v>47</v>
      </c>
      <c r="H864" s="73">
        <v>51</v>
      </c>
      <c r="I864" s="73"/>
      <c r="J864" s="73">
        <v>16765</v>
      </c>
      <c r="K864" s="73" t="s">
        <v>131</v>
      </c>
      <c r="L864" s="73">
        <v>14417.9</v>
      </c>
      <c r="M864" s="73">
        <v>16765</v>
      </c>
      <c r="N864" s="73">
        <v>1425</v>
      </c>
      <c r="O864" s="73">
        <v>1225.5</v>
      </c>
      <c r="P864" s="73">
        <v>1425</v>
      </c>
      <c r="Q864" s="75">
        <v>8.499850879809126E-2</v>
      </c>
      <c r="R864" s="73">
        <v>12</v>
      </c>
      <c r="S864" s="73">
        <v>2025</v>
      </c>
      <c r="T864" s="73">
        <v>12</v>
      </c>
      <c r="U864" s="73">
        <v>2025</v>
      </c>
      <c r="V864" s="74">
        <v>46064</v>
      </c>
      <c r="W864" s="73" t="s">
        <v>164</v>
      </c>
      <c r="X864" s="73">
        <v>2026</v>
      </c>
      <c r="Y864" t="str">
        <f t="shared" si="78"/>
        <v>México</v>
      </c>
      <c r="Z864" t="str">
        <f t="shared" si="79"/>
        <v>IC</v>
      </c>
      <c r="AA864" s="1">
        <f t="shared" si="80"/>
        <v>0.65</v>
      </c>
      <c r="AB864">
        <f t="shared" si="82"/>
        <v>428.92499999999995</v>
      </c>
      <c r="AC864">
        <f t="shared" si="83"/>
        <v>497.55299999999994</v>
      </c>
      <c r="AD864" s="18">
        <f t="shared" si="81"/>
        <v>45852</v>
      </c>
    </row>
    <row r="865" spans="1:30">
      <c r="A865" s="73" t="s">
        <v>176</v>
      </c>
      <c r="B865" s="73">
        <v>920</v>
      </c>
      <c r="C865" s="73">
        <v>1</v>
      </c>
      <c r="D865" s="74">
        <v>46007</v>
      </c>
      <c r="E865" s="74">
        <v>45954</v>
      </c>
      <c r="F865" s="74">
        <v>45957</v>
      </c>
      <c r="G865" s="73" t="s">
        <v>47</v>
      </c>
      <c r="H865" s="73">
        <v>51</v>
      </c>
      <c r="I865" s="73"/>
      <c r="J865" s="73">
        <v>5067.5200000000004</v>
      </c>
      <c r="K865" s="73" t="s">
        <v>131</v>
      </c>
      <c r="L865" s="73">
        <v>4358.0672000000004</v>
      </c>
      <c r="M865" s="73">
        <v>5067.5200000000004</v>
      </c>
      <c r="N865" s="73">
        <v>361.9</v>
      </c>
      <c r="O865" s="73">
        <v>311.23399999999998</v>
      </c>
      <c r="P865" s="73">
        <v>361.9</v>
      </c>
      <c r="Q865" s="75">
        <v>7.1415603687799936E-2</v>
      </c>
      <c r="R865" s="73">
        <v>12</v>
      </c>
      <c r="S865" s="73">
        <v>2025</v>
      </c>
      <c r="T865" s="73">
        <v>10</v>
      </c>
      <c r="U865" s="73">
        <v>2025</v>
      </c>
      <c r="V865" s="74">
        <v>46002</v>
      </c>
      <c r="W865" s="73" t="s">
        <v>132</v>
      </c>
      <c r="X865" s="73">
        <v>2025</v>
      </c>
      <c r="Y865" t="str">
        <f t="shared" si="78"/>
        <v>México</v>
      </c>
      <c r="Z865" t="str">
        <f t="shared" si="79"/>
        <v>IC</v>
      </c>
      <c r="AA865" s="1">
        <f t="shared" si="80"/>
        <v>0.65</v>
      </c>
      <c r="AB865">
        <f t="shared" si="82"/>
        <v>108.93189999999998</v>
      </c>
      <c r="AC865">
        <f t="shared" si="83"/>
        <v>126.36100399999998</v>
      </c>
      <c r="AD865" s="18">
        <f t="shared" si="81"/>
        <v>45852</v>
      </c>
    </row>
    <row r="866" spans="1:30">
      <c r="A866" s="73" t="s">
        <v>176</v>
      </c>
      <c r="B866" s="73">
        <v>921</v>
      </c>
      <c r="C866" s="73">
        <v>1</v>
      </c>
      <c r="D866" s="74">
        <v>46007</v>
      </c>
      <c r="E866" s="74">
        <v>45954</v>
      </c>
      <c r="F866" s="74">
        <v>45957</v>
      </c>
      <c r="G866" s="73" t="s">
        <v>47</v>
      </c>
      <c r="H866" s="73">
        <v>51</v>
      </c>
      <c r="I866" s="73"/>
      <c r="J866" s="73">
        <v>2533.7600000000002</v>
      </c>
      <c r="K866" s="73" t="s">
        <v>131</v>
      </c>
      <c r="L866" s="73">
        <v>2179.0336000000002</v>
      </c>
      <c r="M866" s="73">
        <v>2533.7600000000002</v>
      </c>
      <c r="N866" s="73">
        <v>180.95</v>
      </c>
      <c r="O866" s="73">
        <v>155.61699999999999</v>
      </c>
      <c r="P866" s="73">
        <v>180.95</v>
      </c>
      <c r="Q866" s="75">
        <v>7.1415603687799936E-2</v>
      </c>
      <c r="R866" s="73">
        <v>12</v>
      </c>
      <c r="S866" s="73">
        <v>2025</v>
      </c>
      <c r="T866" s="73">
        <v>10</v>
      </c>
      <c r="U866" s="73">
        <v>2025</v>
      </c>
      <c r="V866" s="74">
        <v>46002</v>
      </c>
      <c r="W866" s="73" t="s">
        <v>132</v>
      </c>
      <c r="X866" s="73">
        <v>2025</v>
      </c>
      <c r="Y866" t="str">
        <f t="shared" si="78"/>
        <v>México</v>
      </c>
      <c r="Z866" t="str">
        <f t="shared" si="79"/>
        <v>IC</v>
      </c>
      <c r="AA866" s="1">
        <f t="shared" si="80"/>
        <v>0.65</v>
      </c>
      <c r="AB866">
        <f t="shared" si="82"/>
        <v>54.465949999999992</v>
      </c>
      <c r="AC866">
        <f t="shared" si="83"/>
        <v>63.18050199999999</v>
      </c>
      <c r="AD866" s="18">
        <f t="shared" si="81"/>
        <v>45852</v>
      </c>
    </row>
    <row r="867" spans="1:30">
      <c r="A867" s="73" t="s">
        <v>176</v>
      </c>
      <c r="B867" s="73">
        <v>922</v>
      </c>
      <c r="C867" s="73">
        <v>0</v>
      </c>
      <c r="D867" s="74">
        <v>46007</v>
      </c>
      <c r="E867" s="74">
        <v>45970</v>
      </c>
      <c r="F867" s="74">
        <v>45972</v>
      </c>
      <c r="G867" s="73" t="s">
        <v>47</v>
      </c>
      <c r="H867" s="73">
        <v>51</v>
      </c>
      <c r="I867" s="73"/>
      <c r="J867" s="73">
        <v>2403.5</v>
      </c>
      <c r="K867" s="73" t="s">
        <v>151</v>
      </c>
      <c r="L867" s="73">
        <v>2403.5</v>
      </c>
      <c r="M867" s="73">
        <v>2788.06</v>
      </c>
      <c r="N867" s="73">
        <v>216.35</v>
      </c>
      <c r="O867" s="73">
        <v>216.35</v>
      </c>
      <c r="P867" s="73">
        <v>250.96599999999998</v>
      </c>
      <c r="Q867" s="75">
        <v>9.0014562096941961E-2</v>
      </c>
      <c r="R867" s="73">
        <v>12</v>
      </c>
      <c r="S867" s="73">
        <v>2025</v>
      </c>
      <c r="T867" s="73">
        <v>11</v>
      </c>
      <c r="U867" s="73">
        <v>2025</v>
      </c>
      <c r="V867" s="74">
        <v>46017</v>
      </c>
      <c r="W867" s="73" t="s">
        <v>132</v>
      </c>
      <c r="X867" s="73">
        <v>2025</v>
      </c>
      <c r="Y867" t="str">
        <f t="shared" si="78"/>
        <v>México</v>
      </c>
      <c r="Z867" t="str">
        <f t="shared" si="79"/>
        <v>IC</v>
      </c>
      <c r="AA867" s="1">
        <f t="shared" si="80"/>
        <v>0.65</v>
      </c>
      <c r="AB867">
        <f t="shared" si="82"/>
        <v>75.722499999999997</v>
      </c>
      <c r="AC867">
        <f t="shared" si="83"/>
        <v>87.838099999999983</v>
      </c>
      <c r="AD867" s="18">
        <f t="shared" si="81"/>
        <v>45852</v>
      </c>
    </row>
    <row r="868" spans="1:30">
      <c r="A868" s="73" t="s">
        <v>176</v>
      </c>
      <c r="B868" s="73">
        <v>923</v>
      </c>
      <c r="C868" s="73">
        <v>0</v>
      </c>
      <c r="D868" s="74">
        <v>46007</v>
      </c>
      <c r="E868" s="74">
        <v>45973</v>
      </c>
      <c r="F868" s="74">
        <v>45974</v>
      </c>
      <c r="G868" s="73" t="s">
        <v>47</v>
      </c>
      <c r="H868" s="73">
        <v>51</v>
      </c>
      <c r="I868" s="73"/>
      <c r="J868" s="73">
        <v>1039.5</v>
      </c>
      <c r="K868" s="73" t="s">
        <v>151</v>
      </c>
      <c r="L868" s="73">
        <v>1039.5</v>
      </c>
      <c r="M868" s="73">
        <v>1205.82</v>
      </c>
      <c r="N868" s="73">
        <v>93.56</v>
      </c>
      <c r="O868" s="73">
        <v>93.56</v>
      </c>
      <c r="P868" s="73">
        <v>108.5296</v>
      </c>
      <c r="Q868" s="75">
        <v>9.0004810004810004E-2</v>
      </c>
      <c r="R868" s="73">
        <v>12</v>
      </c>
      <c r="S868" s="73">
        <v>2025</v>
      </c>
      <c r="T868" s="73">
        <v>11</v>
      </c>
      <c r="U868" s="73">
        <v>2025</v>
      </c>
      <c r="V868" s="74">
        <v>46019</v>
      </c>
      <c r="W868" s="73" t="s">
        <v>132</v>
      </c>
      <c r="X868" s="73">
        <v>2025</v>
      </c>
      <c r="Y868" t="str">
        <f t="shared" si="78"/>
        <v>México</v>
      </c>
      <c r="Z868" t="str">
        <f t="shared" si="79"/>
        <v>IC</v>
      </c>
      <c r="AA868" s="1">
        <f t="shared" si="80"/>
        <v>0.65</v>
      </c>
      <c r="AB868">
        <f t="shared" si="82"/>
        <v>32.746000000000002</v>
      </c>
      <c r="AC868">
        <f t="shared" si="83"/>
        <v>37.98536</v>
      </c>
      <c r="AD868" s="18">
        <f t="shared" si="81"/>
        <v>45852</v>
      </c>
    </row>
    <row r="869" spans="1:30">
      <c r="A869" s="73" t="s">
        <v>176</v>
      </c>
      <c r="B869" s="73">
        <v>924</v>
      </c>
      <c r="C869" s="73">
        <v>0</v>
      </c>
      <c r="D869" s="74">
        <v>46007</v>
      </c>
      <c r="E869" s="74">
        <v>46120</v>
      </c>
      <c r="F869" s="74">
        <v>46136</v>
      </c>
      <c r="G869" s="73" t="s">
        <v>34</v>
      </c>
      <c r="H869" s="73">
        <v>51</v>
      </c>
      <c r="I869" s="73" t="s">
        <v>188</v>
      </c>
      <c r="J869" s="73">
        <v>62507.67</v>
      </c>
      <c r="K869" s="73" t="s">
        <v>131</v>
      </c>
      <c r="L869" s="73">
        <v>53756.5962</v>
      </c>
      <c r="M869" s="73">
        <v>62507.67</v>
      </c>
      <c r="N869" s="73">
        <v>1866.97</v>
      </c>
      <c r="O869" s="73">
        <v>1605.5942</v>
      </c>
      <c r="P869" s="73">
        <v>1866.97</v>
      </c>
      <c r="Q869" s="75">
        <v>2.9867854616881417E-2</v>
      </c>
      <c r="R869" s="73">
        <v>12</v>
      </c>
      <c r="S869" s="73">
        <v>2025</v>
      </c>
      <c r="T869" s="73">
        <v>4</v>
      </c>
      <c r="U869" s="73">
        <v>2026</v>
      </c>
      <c r="V869" s="74">
        <v>46181</v>
      </c>
      <c r="W869" s="73" t="s">
        <v>152</v>
      </c>
      <c r="X869" s="73">
        <v>2026</v>
      </c>
      <c r="Y869" t="str">
        <f t="shared" si="78"/>
        <v>México</v>
      </c>
      <c r="Z869" t="str">
        <f t="shared" si="79"/>
        <v>IC</v>
      </c>
      <c r="AA869" s="1">
        <f t="shared" si="80"/>
        <v>0.5</v>
      </c>
      <c r="AB869">
        <f t="shared" si="82"/>
        <v>802.7971</v>
      </c>
      <c r="AC869">
        <f t="shared" si="83"/>
        <v>931.2446359999999</v>
      </c>
      <c r="AD869" s="18">
        <f t="shared" si="81"/>
        <v>45536</v>
      </c>
    </row>
    <row r="870" spans="1:30">
      <c r="A870" s="73" t="s">
        <v>176</v>
      </c>
      <c r="B870" s="73">
        <v>925</v>
      </c>
      <c r="C870" s="73">
        <v>0</v>
      </c>
      <c r="D870" s="74">
        <v>46007</v>
      </c>
      <c r="E870" s="74">
        <v>45972</v>
      </c>
      <c r="F870" s="74">
        <v>45973</v>
      </c>
      <c r="G870" s="73" t="s">
        <v>47</v>
      </c>
      <c r="H870" s="73">
        <v>51</v>
      </c>
      <c r="I870" s="73"/>
      <c r="J870" s="73">
        <v>136</v>
      </c>
      <c r="K870" s="73" t="s">
        <v>151</v>
      </c>
      <c r="L870" s="73">
        <v>136</v>
      </c>
      <c r="M870" s="73">
        <v>157.76</v>
      </c>
      <c r="N870" s="76">
        <v>12.3</v>
      </c>
      <c r="O870" s="76">
        <v>12.3</v>
      </c>
      <c r="P870" s="76">
        <v>14.268000000000001</v>
      </c>
      <c r="Q870" s="75">
        <v>9.0441176470588247E-2</v>
      </c>
      <c r="R870" s="73">
        <v>12</v>
      </c>
      <c r="S870" s="73">
        <v>2025</v>
      </c>
      <c r="T870" s="73">
        <v>11</v>
      </c>
      <c r="U870" s="73">
        <v>2025</v>
      </c>
      <c r="V870" s="74">
        <v>46018</v>
      </c>
      <c r="W870" s="73" t="s">
        <v>132</v>
      </c>
      <c r="X870" s="73">
        <v>2025</v>
      </c>
      <c r="Y870" t="str">
        <f t="shared" si="78"/>
        <v>México</v>
      </c>
      <c r="Z870" t="str">
        <f t="shared" si="79"/>
        <v>IC</v>
      </c>
      <c r="AA870" s="1">
        <f t="shared" si="80"/>
        <v>0.65</v>
      </c>
      <c r="AB870">
        <f t="shared" si="82"/>
        <v>4.3049999999999997</v>
      </c>
      <c r="AC870">
        <f t="shared" si="83"/>
        <v>4.9937999999999994</v>
      </c>
      <c r="AD870" s="18">
        <f t="shared" si="81"/>
        <v>45852</v>
      </c>
    </row>
    <row r="871" spans="1:30">
      <c r="A871" s="73" t="s">
        <v>176</v>
      </c>
      <c r="B871" s="73">
        <v>926</v>
      </c>
      <c r="C871" s="73">
        <v>0</v>
      </c>
      <c r="D871" s="74">
        <v>46008</v>
      </c>
      <c r="E871" s="74">
        <v>46005</v>
      </c>
      <c r="F871" s="74">
        <v>46008</v>
      </c>
      <c r="G871" s="73" t="s">
        <v>52</v>
      </c>
      <c r="H871" s="73">
        <v>51</v>
      </c>
      <c r="I871" s="73" t="s">
        <v>177</v>
      </c>
      <c r="J871" s="73">
        <v>1383.74</v>
      </c>
      <c r="K871" s="73" t="s">
        <v>131</v>
      </c>
      <c r="L871" s="76">
        <v>1190.0164</v>
      </c>
      <c r="M871" s="76">
        <v>1383.74</v>
      </c>
      <c r="N871" s="76">
        <v>0</v>
      </c>
      <c r="O871" s="76">
        <v>0</v>
      </c>
      <c r="P871" s="76">
        <v>0</v>
      </c>
      <c r="Q871" s="75">
        <v>0</v>
      </c>
      <c r="R871" s="73">
        <v>12</v>
      </c>
      <c r="S871" s="73">
        <v>2025</v>
      </c>
      <c r="T871" s="73">
        <v>12</v>
      </c>
      <c r="U871" s="73">
        <v>2025</v>
      </c>
      <c r="V871" s="74">
        <v>46053</v>
      </c>
      <c r="W871" s="73" t="s">
        <v>157</v>
      </c>
      <c r="X871" s="73">
        <v>2026</v>
      </c>
      <c r="Y871" t="str">
        <f t="shared" si="78"/>
        <v>México</v>
      </c>
      <c r="Z871" t="str">
        <f t="shared" si="79"/>
        <v>Retail</v>
      </c>
      <c r="AA871" s="1">
        <f t="shared" si="80"/>
        <v>0</v>
      </c>
      <c r="AB871">
        <f t="shared" si="82"/>
        <v>0</v>
      </c>
      <c r="AC871">
        <f t="shared" si="83"/>
        <v>0</v>
      </c>
      <c r="AD871" s="18">
        <f t="shared" si="81"/>
        <v>45845</v>
      </c>
    </row>
    <row r="872" spans="1:30">
      <c r="A872" s="73" t="s">
        <v>176</v>
      </c>
      <c r="B872" s="73">
        <v>927</v>
      </c>
      <c r="C872" s="73">
        <v>1</v>
      </c>
      <c r="D872" s="74">
        <v>46008</v>
      </c>
      <c r="E872" s="74">
        <v>46012</v>
      </c>
      <c r="F872" s="74">
        <v>46015</v>
      </c>
      <c r="G872" s="73" t="s">
        <v>37</v>
      </c>
      <c r="H872" s="73">
        <v>51</v>
      </c>
      <c r="I872" s="73"/>
      <c r="J872" s="73">
        <v>3200</v>
      </c>
      <c r="K872" s="73" t="s">
        <v>131</v>
      </c>
      <c r="L872" s="76">
        <v>2752</v>
      </c>
      <c r="M872" s="76">
        <v>3200</v>
      </c>
      <c r="N872" s="73">
        <v>456.05</v>
      </c>
      <c r="O872" s="73">
        <v>392.20300000000003</v>
      </c>
      <c r="P872" s="73">
        <v>456.05</v>
      </c>
      <c r="Q872" s="75">
        <v>0.14251562500000001</v>
      </c>
      <c r="R872" s="73">
        <v>12</v>
      </c>
      <c r="S872" s="73">
        <v>2025</v>
      </c>
      <c r="T872" s="73">
        <v>12</v>
      </c>
      <c r="U872" s="73">
        <v>2025</v>
      </c>
      <c r="V872" s="74">
        <v>46060</v>
      </c>
      <c r="W872" s="73" t="s">
        <v>164</v>
      </c>
      <c r="X872" s="73">
        <v>2026</v>
      </c>
      <c r="Y872" t="str">
        <f t="shared" si="78"/>
        <v>México</v>
      </c>
      <c r="Z872" t="str">
        <f t="shared" si="79"/>
        <v>IC</v>
      </c>
      <c r="AA872" s="1">
        <f t="shared" si="80"/>
        <v>0.6</v>
      </c>
      <c r="AB872">
        <f t="shared" si="82"/>
        <v>156.88120000000004</v>
      </c>
      <c r="AC872">
        <f t="shared" si="83"/>
        <v>181.98219200000003</v>
      </c>
      <c r="AD872" s="18">
        <f t="shared" si="81"/>
        <v>45807</v>
      </c>
    </row>
    <row r="873" spans="1:30">
      <c r="A873" s="73" t="s">
        <v>176</v>
      </c>
      <c r="B873" s="73">
        <v>928</v>
      </c>
      <c r="C873" s="73">
        <v>0</v>
      </c>
      <c r="D873" s="74">
        <v>46009</v>
      </c>
      <c r="E873" s="74">
        <v>46204</v>
      </c>
      <c r="F873" s="74">
        <v>46219</v>
      </c>
      <c r="G873" s="73" t="s">
        <v>57</v>
      </c>
      <c r="H873" s="73">
        <v>51</v>
      </c>
      <c r="I873" s="73"/>
      <c r="J873" s="73">
        <v>31181</v>
      </c>
      <c r="K873" s="73" t="s">
        <v>131</v>
      </c>
      <c r="L873" s="76">
        <v>26815.66</v>
      </c>
      <c r="M873" s="76">
        <v>31181</v>
      </c>
      <c r="N873" s="76">
        <v>3000</v>
      </c>
      <c r="O873" s="76">
        <v>2580</v>
      </c>
      <c r="P873" s="76">
        <v>3000</v>
      </c>
      <c r="Q873" s="75">
        <v>9.6212437061030762E-2</v>
      </c>
      <c r="R873" s="73">
        <v>12</v>
      </c>
      <c r="S873" s="73">
        <v>2025</v>
      </c>
      <c r="T873" s="73">
        <v>7</v>
      </c>
      <c r="U873" s="73">
        <v>2026</v>
      </c>
      <c r="V873" s="74">
        <v>46264</v>
      </c>
      <c r="W873" s="73" t="s">
        <v>160</v>
      </c>
      <c r="X873" s="73">
        <v>2026</v>
      </c>
      <c r="Y873" t="str">
        <f t="shared" si="78"/>
        <v>México</v>
      </c>
      <c r="Z873" t="str">
        <f t="shared" si="79"/>
        <v>IC</v>
      </c>
      <c r="AA873" s="1">
        <f t="shared" si="80"/>
        <v>0.5</v>
      </c>
      <c r="AB873">
        <f t="shared" si="82"/>
        <v>1290</v>
      </c>
      <c r="AC873">
        <f t="shared" si="83"/>
        <v>1496.3999999999999</v>
      </c>
      <c r="AD873" s="18">
        <f t="shared" si="81"/>
        <v>45639</v>
      </c>
    </row>
    <row r="874" spans="1:30">
      <c r="A874" s="73" t="s">
        <v>176</v>
      </c>
      <c r="B874" s="73">
        <v>929</v>
      </c>
      <c r="C874" s="73">
        <v>0</v>
      </c>
      <c r="D874" s="74">
        <v>46009</v>
      </c>
      <c r="E874" s="74">
        <v>46066</v>
      </c>
      <c r="F874" s="74">
        <v>46075</v>
      </c>
      <c r="G874" s="73" t="s">
        <v>47</v>
      </c>
      <c r="H874" s="73">
        <v>51</v>
      </c>
      <c r="I874" s="73"/>
      <c r="J874" s="73">
        <v>12187.2</v>
      </c>
      <c r="K874" s="73" t="s">
        <v>151</v>
      </c>
      <c r="L874" s="76">
        <v>12187.2</v>
      </c>
      <c r="M874" s="76">
        <v>14137.152</v>
      </c>
      <c r="N874" s="73">
        <v>798.1</v>
      </c>
      <c r="O874" s="73">
        <v>798.1</v>
      </c>
      <c r="P874" s="73">
        <v>925.79599999999994</v>
      </c>
      <c r="Q874" s="75">
        <v>6.5486740186425099E-2</v>
      </c>
      <c r="R874" s="73">
        <v>12</v>
      </c>
      <c r="S874" s="73">
        <v>2025</v>
      </c>
      <c r="T874" s="73">
        <v>2</v>
      </c>
      <c r="U874" s="73">
        <v>2026</v>
      </c>
      <c r="V874" s="74">
        <v>46120</v>
      </c>
      <c r="W874" s="73" t="s">
        <v>173</v>
      </c>
      <c r="X874" s="73">
        <v>2026</v>
      </c>
      <c r="Y874" t="str">
        <f t="shared" si="78"/>
        <v>México</v>
      </c>
      <c r="Z874" t="str">
        <f t="shared" si="79"/>
        <v>IC</v>
      </c>
      <c r="AA874" s="1">
        <f t="shared" si="80"/>
        <v>0.65</v>
      </c>
      <c r="AB874">
        <f t="shared" si="82"/>
        <v>279.33500000000004</v>
      </c>
      <c r="AC874">
        <f t="shared" si="83"/>
        <v>324.02860000000004</v>
      </c>
      <c r="AD874" s="18">
        <f t="shared" si="81"/>
        <v>45852</v>
      </c>
    </row>
    <row r="875" spans="1:30">
      <c r="A875" s="73" t="s">
        <v>176</v>
      </c>
      <c r="B875" s="73">
        <v>930</v>
      </c>
      <c r="C875" s="73">
        <v>1</v>
      </c>
      <c r="D875" s="74">
        <v>46009</v>
      </c>
      <c r="E875" s="74">
        <v>45912</v>
      </c>
      <c r="F875" s="74">
        <v>45916</v>
      </c>
      <c r="G875" s="73" t="s">
        <v>53</v>
      </c>
      <c r="H875" s="73">
        <v>51</v>
      </c>
      <c r="I875" s="73" t="s">
        <v>177</v>
      </c>
      <c r="J875" s="73">
        <v>3485</v>
      </c>
      <c r="K875" s="73" t="s">
        <v>131</v>
      </c>
      <c r="L875" s="76">
        <v>2997.1</v>
      </c>
      <c r="M875" s="76">
        <v>3485</v>
      </c>
      <c r="N875" s="73">
        <v>348.5</v>
      </c>
      <c r="O875" s="73">
        <v>299.70999999999998</v>
      </c>
      <c r="P875" s="73">
        <v>348.5</v>
      </c>
      <c r="Q875" s="75">
        <v>9.9999999999999992E-2</v>
      </c>
      <c r="R875" s="73">
        <v>12</v>
      </c>
      <c r="S875" s="73">
        <v>2025</v>
      </c>
      <c r="T875" s="73">
        <v>9</v>
      </c>
      <c r="U875" s="73">
        <v>2025</v>
      </c>
      <c r="V875" s="74">
        <v>45961</v>
      </c>
      <c r="W875" s="73" t="s">
        <v>161</v>
      </c>
      <c r="X875" s="73">
        <v>2025</v>
      </c>
      <c r="Y875" t="str">
        <f t="shared" si="78"/>
        <v>México</v>
      </c>
      <c r="Z875" t="str">
        <f t="shared" si="79"/>
        <v>Retail</v>
      </c>
      <c r="AA875" s="1">
        <f t="shared" si="80"/>
        <v>0.05</v>
      </c>
      <c r="AB875">
        <f t="shared" si="82"/>
        <v>284.72449999999998</v>
      </c>
      <c r="AC875">
        <f t="shared" si="83"/>
        <v>330.28041999999994</v>
      </c>
      <c r="AD875" s="18">
        <f t="shared" si="81"/>
        <v>45719</v>
      </c>
    </row>
    <row r="876" spans="1:30">
      <c r="A876" s="73" t="s">
        <v>176</v>
      </c>
      <c r="B876" s="73">
        <v>931</v>
      </c>
      <c r="C876" s="73">
        <v>0</v>
      </c>
      <c r="D876" s="74">
        <v>46009</v>
      </c>
      <c r="E876" s="74">
        <v>46096</v>
      </c>
      <c r="F876" s="74">
        <v>46111</v>
      </c>
      <c r="G876" s="73" t="s">
        <v>53</v>
      </c>
      <c r="H876" s="73">
        <v>51</v>
      </c>
      <c r="I876" s="73" t="s">
        <v>202</v>
      </c>
      <c r="J876" s="73">
        <v>20200</v>
      </c>
      <c r="K876" s="73" t="s">
        <v>131</v>
      </c>
      <c r="L876" s="76">
        <v>17372</v>
      </c>
      <c r="M876" s="76">
        <v>20200</v>
      </c>
      <c r="N876" s="76">
        <v>3958</v>
      </c>
      <c r="O876" s="76">
        <v>3403.88</v>
      </c>
      <c r="P876" s="76">
        <v>3958</v>
      </c>
      <c r="Q876" s="75">
        <v>0.19594059405940595</v>
      </c>
      <c r="R876" s="73">
        <v>12</v>
      </c>
      <c r="S876" s="73">
        <v>2025</v>
      </c>
      <c r="T876" s="73">
        <v>3</v>
      </c>
      <c r="U876" s="73">
        <v>2026</v>
      </c>
      <c r="V876" s="74">
        <v>46156</v>
      </c>
      <c r="W876" s="73" t="s">
        <v>172</v>
      </c>
      <c r="X876" s="73">
        <v>2026</v>
      </c>
      <c r="Y876" t="str">
        <f t="shared" si="78"/>
        <v>México</v>
      </c>
      <c r="Z876" t="str">
        <f t="shared" si="79"/>
        <v>Retail</v>
      </c>
      <c r="AA876" s="1">
        <f t="shared" si="80"/>
        <v>0.05</v>
      </c>
      <c r="AB876">
        <f t="shared" si="82"/>
        <v>3233.6860000000001</v>
      </c>
      <c r="AC876">
        <f t="shared" si="83"/>
        <v>3751.0757599999997</v>
      </c>
      <c r="AD876" s="18">
        <f t="shared" si="81"/>
        <v>45719</v>
      </c>
    </row>
    <row r="877" spans="1:30">
      <c r="A877" s="73" t="s">
        <v>176</v>
      </c>
      <c r="B877" s="73">
        <v>932</v>
      </c>
      <c r="C877" s="73">
        <v>0</v>
      </c>
      <c r="D877" s="74">
        <v>46009</v>
      </c>
      <c r="E877" s="74">
        <v>46096</v>
      </c>
      <c r="F877" s="74">
        <v>46110</v>
      </c>
      <c r="G877" s="73" t="s">
        <v>53</v>
      </c>
      <c r="H877" s="73">
        <v>51</v>
      </c>
      <c r="I877" s="73" t="s">
        <v>202</v>
      </c>
      <c r="J877" s="73">
        <v>358904.88</v>
      </c>
      <c r="K877" s="73" t="s">
        <v>178</v>
      </c>
      <c r="L877" s="76">
        <v>17227.434240000002</v>
      </c>
      <c r="M877" s="76">
        <v>20098.673279999999</v>
      </c>
      <c r="N877" s="76">
        <v>69345.8</v>
      </c>
      <c r="O877" s="76">
        <v>3328.5984000000003</v>
      </c>
      <c r="P877" s="76">
        <v>3883.3648000000003</v>
      </c>
      <c r="Q877" s="75">
        <v>0.19321498219806874</v>
      </c>
      <c r="R877" s="73">
        <v>12</v>
      </c>
      <c r="S877" s="73">
        <v>2025</v>
      </c>
      <c r="T877" s="73">
        <v>3</v>
      </c>
      <c r="U877" s="73">
        <v>2026</v>
      </c>
      <c r="V877" s="74">
        <v>46155</v>
      </c>
      <c r="W877" s="73" t="s">
        <v>172</v>
      </c>
      <c r="X877" s="73">
        <v>2026</v>
      </c>
      <c r="Y877" t="str">
        <f t="shared" si="78"/>
        <v>México</v>
      </c>
      <c r="Z877" t="str">
        <f t="shared" si="79"/>
        <v>Retail</v>
      </c>
      <c r="AA877" s="1">
        <f t="shared" si="80"/>
        <v>0.05</v>
      </c>
      <c r="AB877">
        <f t="shared" si="82"/>
        <v>3162.1684800000003</v>
      </c>
      <c r="AC877">
        <f t="shared" si="83"/>
        <v>3668.1154368000002</v>
      </c>
      <c r="AD877" s="18">
        <f t="shared" si="81"/>
        <v>45719</v>
      </c>
    </row>
    <row r="878" spans="1:30">
      <c r="A878" s="73" t="s">
        <v>176</v>
      </c>
      <c r="B878" s="73">
        <v>933</v>
      </c>
      <c r="C878" s="73">
        <v>1</v>
      </c>
      <c r="D878" s="74">
        <v>46009</v>
      </c>
      <c r="E878" s="74">
        <v>46017</v>
      </c>
      <c r="F878" s="74">
        <v>46020</v>
      </c>
      <c r="G878" s="73" t="s">
        <v>37</v>
      </c>
      <c r="H878" s="73">
        <v>51</v>
      </c>
      <c r="I878" s="73"/>
      <c r="J878" s="73">
        <v>2660</v>
      </c>
      <c r="K878" s="73" t="s">
        <v>131</v>
      </c>
      <c r="L878" s="76">
        <v>2287.6</v>
      </c>
      <c r="M878" s="76">
        <v>2660</v>
      </c>
      <c r="N878" s="76">
        <v>441.54</v>
      </c>
      <c r="O878" s="76">
        <v>379.7244</v>
      </c>
      <c r="P878" s="76">
        <v>441.54</v>
      </c>
      <c r="Q878" s="75">
        <v>0.16599248120300752</v>
      </c>
      <c r="R878" s="73">
        <v>12</v>
      </c>
      <c r="S878" s="73">
        <v>2025</v>
      </c>
      <c r="T878" s="73">
        <v>12</v>
      </c>
      <c r="U878" s="73">
        <v>2025</v>
      </c>
      <c r="V878" s="74">
        <v>46065</v>
      </c>
      <c r="W878" s="73" t="s">
        <v>164</v>
      </c>
      <c r="X878" s="73">
        <v>2026</v>
      </c>
      <c r="Y878" t="str">
        <f t="shared" si="78"/>
        <v>México</v>
      </c>
      <c r="Z878" t="str">
        <f t="shared" si="79"/>
        <v>IC</v>
      </c>
      <c r="AA878" s="1">
        <f t="shared" si="80"/>
        <v>0.6</v>
      </c>
      <c r="AB878">
        <f t="shared" si="82"/>
        <v>151.88976</v>
      </c>
      <c r="AC878">
        <f t="shared" si="83"/>
        <v>176.19212159999998</v>
      </c>
      <c r="AD878" s="18">
        <f t="shared" si="81"/>
        <v>45807</v>
      </c>
    </row>
    <row r="879" spans="1:30">
      <c r="A879" s="73" t="s">
        <v>176</v>
      </c>
      <c r="B879" s="73">
        <v>934</v>
      </c>
      <c r="C879" s="73">
        <v>0</v>
      </c>
      <c r="D879" s="74">
        <v>46009</v>
      </c>
      <c r="E879" s="74">
        <v>46058</v>
      </c>
      <c r="F879" s="74">
        <v>46074</v>
      </c>
      <c r="G879" s="73" t="s">
        <v>53</v>
      </c>
      <c r="H879" s="73">
        <v>51</v>
      </c>
      <c r="I879" s="73" t="s">
        <v>200</v>
      </c>
      <c r="J879" s="73">
        <v>3688.57</v>
      </c>
      <c r="K879" s="73" t="s">
        <v>131</v>
      </c>
      <c r="L879" s="73">
        <v>3172.1702</v>
      </c>
      <c r="M879" s="73">
        <v>3688.57</v>
      </c>
      <c r="N879" s="73">
        <v>0</v>
      </c>
      <c r="O879" s="73">
        <v>0</v>
      </c>
      <c r="P879" s="73">
        <v>0</v>
      </c>
      <c r="Q879" s="75">
        <v>0</v>
      </c>
      <c r="R879" s="73">
        <v>12</v>
      </c>
      <c r="S879" s="73">
        <v>2025</v>
      </c>
      <c r="T879" s="73">
        <v>2</v>
      </c>
      <c r="U879" s="73">
        <v>2026</v>
      </c>
      <c r="V879" s="74">
        <v>46119</v>
      </c>
      <c r="W879" s="73" t="s">
        <v>173</v>
      </c>
      <c r="X879" s="73">
        <v>2026</v>
      </c>
      <c r="Y879" t="str">
        <f t="shared" si="78"/>
        <v>México</v>
      </c>
      <c r="Z879" t="str">
        <f t="shared" si="79"/>
        <v>Retail</v>
      </c>
      <c r="AA879" s="1">
        <f t="shared" si="80"/>
        <v>0.05</v>
      </c>
      <c r="AB879">
        <f t="shared" si="82"/>
        <v>0</v>
      </c>
      <c r="AC879">
        <f t="shared" si="83"/>
        <v>0</v>
      </c>
      <c r="AD879" s="18">
        <f t="shared" si="81"/>
        <v>45719</v>
      </c>
    </row>
    <row r="880" spans="1:30">
      <c r="A880" s="73" t="s">
        <v>176</v>
      </c>
      <c r="B880" s="73">
        <v>936</v>
      </c>
      <c r="C880" s="73">
        <v>0</v>
      </c>
      <c r="D880" s="74">
        <v>46010</v>
      </c>
      <c r="E880" s="74">
        <v>46281</v>
      </c>
      <c r="F880" s="74">
        <v>46285</v>
      </c>
      <c r="G880" s="73" t="s">
        <v>56</v>
      </c>
      <c r="H880" s="73">
        <v>51</v>
      </c>
      <c r="I880" s="73"/>
      <c r="J880" s="73">
        <v>5421</v>
      </c>
      <c r="K880" s="73" t="s">
        <v>151</v>
      </c>
      <c r="L880" s="73">
        <v>5421</v>
      </c>
      <c r="M880" s="73">
        <v>6288.36</v>
      </c>
      <c r="N880" s="73">
        <v>769</v>
      </c>
      <c r="O880" s="73">
        <v>769</v>
      </c>
      <c r="P880" s="73">
        <v>892.04</v>
      </c>
      <c r="Q880" s="75">
        <v>0.14185574617229293</v>
      </c>
      <c r="R880" s="73">
        <v>12</v>
      </c>
      <c r="S880" s="73">
        <v>2025</v>
      </c>
      <c r="T880" s="73">
        <v>9</v>
      </c>
      <c r="U880" s="73">
        <v>2026</v>
      </c>
      <c r="V880" s="74">
        <v>46330</v>
      </c>
      <c r="W880" s="73" t="s">
        <v>159</v>
      </c>
      <c r="X880" s="73">
        <v>2026</v>
      </c>
      <c r="Y880" t="str">
        <f t="shared" si="78"/>
        <v>México</v>
      </c>
      <c r="Z880" t="str">
        <f t="shared" si="79"/>
        <v>IC</v>
      </c>
      <c r="AA880" s="1">
        <f t="shared" si="80"/>
        <v>0.5</v>
      </c>
      <c r="AB880">
        <f t="shared" si="82"/>
        <v>384.5</v>
      </c>
      <c r="AC880">
        <f t="shared" si="83"/>
        <v>446.02</v>
      </c>
      <c r="AD880" s="18">
        <f t="shared" si="81"/>
        <v>45737</v>
      </c>
    </row>
    <row r="881" spans="1:30">
      <c r="A881" s="73" t="s">
        <v>176</v>
      </c>
      <c r="B881" s="73">
        <v>937</v>
      </c>
      <c r="C881" s="73">
        <v>0</v>
      </c>
      <c r="D881" s="74">
        <v>46010</v>
      </c>
      <c r="E881" s="74">
        <v>46072</v>
      </c>
      <c r="F881" s="74">
        <v>46092</v>
      </c>
      <c r="G881" s="73" t="s">
        <v>54</v>
      </c>
      <c r="H881" s="73">
        <v>51</v>
      </c>
      <c r="I881" s="73"/>
      <c r="J881" s="73">
        <v>15093.21</v>
      </c>
      <c r="K881" s="73" t="s">
        <v>131</v>
      </c>
      <c r="L881" s="76">
        <v>12980.160599999999</v>
      </c>
      <c r="M881" s="76">
        <v>15093.21</v>
      </c>
      <c r="N881" s="73">
        <v>536.88</v>
      </c>
      <c r="O881" s="73">
        <v>461.71679999999998</v>
      </c>
      <c r="P881" s="73">
        <v>536.88</v>
      </c>
      <c r="Q881" s="75">
        <v>3.5570962041871809E-2</v>
      </c>
      <c r="R881" s="73">
        <v>12</v>
      </c>
      <c r="S881" s="73">
        <v>2025</v>
      </c>
      <c r="T881" s="73">
        <v>2</v>
      </c>
      <c r="U881" s="73">
        <v>2026</v>
      </c>
      <c r="V881" s="74">
        <v>46137</v>
      </c>
      <c r="W881" s="73" t="s">
        <v>173</v>
      </c>
      <c r="X881" s="73">
        <v>2026</v>
      </c>
      <c r="Y881" t="str">
        <f t="shared" si="78"/>
        <v>México</v>
      </c>
      <c r="Z881" t="str">
        <f t="shared" si="79"/>
        <v>Retail</v>
      </c>
      <c r="AA881" s="1">
        <f t="shared" si="80"/>
        <v>0.05</v>
      </c>
      <c r="AB881">
        <f t="shared" si="82"/>
        <v>438.63095999999996</v>
      </c>
      <c r="AC881">
        <f t="shared" si="83"/>
        <v>508.81191359999991</v>
      </c>
      <c r="AD881" s="18">
        <f t="shared" si="81"/>
        <v>45595</v>
      </c>
    </row>
    <row r="882" spans="1:30">
      <c r="A882" s="73" t="s">
        <v>176</v>
      </c>
      <c r="B882" s="73">
        <v>938</v>
      </c>
      <c r="C882" s="73">
        <v>0</v>
      </c>
      <c r="D882" s="74">
        <v>46010</v>
      </c>
      <c r="E882" s="74">
        <v>46041</v>
      </c>
      <c r="F882" s="74">
        <v>46074</v>
      </c>
      <c r="G882" s="73" t="s">
        <v>45</v>
      </c>
      <c r="H882" s="73">
        <v>51</v>
      </c>
      <c r="I882" s="73"/>
      <c r="J882" s="73">
        <v>102113.75</v>
      </c>
      <c r="K882" s="73" t="s">
        <v>131</v>
      </c>
      <c r="L882" s="76">
        <v>87817.824999999997</v>
      </c>
      <c r="M882" s="76">
        <v>102113.75</v>
      </c>
      <c r="N882" s="76">
        <v>10099.85</v>
      </c>
      <c r="O882" s="76">
        <v>8685.871000000001</v>
      </c>
      <c r="P882" s="76">
        <v>10099.85</v>
      </c>
      <c r="Q882" s="75">
        <v>9.8907835624487406E-2</v>
      </c>
      <c r="R882" s="73">
        <v>12</v>
      </c>
      <c r="S882" s="73">
        <v>2025</v>
      </c>
      <c r="T882" s="73">
        <v>1</v>
      </c>
      <c r="U882" s="73">
        <v>2026</v>
      </c>
      <c r="V882" s="74">
        <v>46119</v>
      </c>
      <c r="W882" s="73" t="s">
        <v>173</v>
      </c>
      <c r="X882" s="73">
        <v>2026</v>
      </c>
      <c r="Y882" t="str">
        <f t="shared" si="78"/>
        <v>México</v>
      </c>
      <c r="Z882" t="str">
        <f t="shared" si="79"/>
        <v>IC</v>
      </c>
      <c r="AA882" s="1">
        <f t="shared" si="80"/>
        <v>0.75</v>
      </c>
      <c r="AB882">
        <f t="shared" si="82"/>
        <v>2171.4677499999998</v>
      </c>
      <c r="AC882">
        <f t="shared" si="83"/>
        <v>2518.9025899999997</v>
      </c>
      <c r="AD882" s="18">
        <f t="shared" si="81"/>
        <v>45536</v>
      </c>
    </row>
    <row r="883" spans="1:30">
      <c r="A883" s="73" t="s">
        <v>176</v>
      </c>
      <c r="B883" s="73">
        <v>939</v>
      </c>
      <c r="C883" s="73">
        <v>0</v>
      </c>
      <c r="D883" s="74">
        <v>46013</v>
      </c>
      <c r="E883" s="74">
        <v>46099</v>
      </c>
      <c r="F883" s="74">
        <v>46110</v>
      </c>
      <c r="G883" s="73" t="s">
        <v>53</v>
      </c>
      <c r="H883" s="73">
        <v>52</v>
      </c>
      <c r="I883" s="73" t="s">
        <v>202</v>
      </c>
      <c r="J883" s="73">
        <v>348413</v>
      </c>
      <c r="K883" s="73" t="s">
        <v>178</v>
      </c>
      <c r="L883" s="73">
        <v>16723.824000000001</v>
      </c>
      <c r="M883" s="73">
        <v>19511.128000000001</v>
      </c>
      <c r="N883" s="73">
        <v>68965.72</v>
      </c>
      <c r="O883" s="73">
        <v>3310.3545600000002</v>
      </c>
      <c r="P883" s="73">
        <v>3862.08032</v>
      </c>
      <c r="Q883" s="75">
        <v>0.19794244187214599</v>
      </c>
      <c r="R883" s="73">
        <v>12</v>
      </c>
      <c r="S883" s="73">
        <v>2025</v>
      </c>
      <c r="T883" s="73">
        <v>3</v>
      </c>
      <c r="U883" s="73">
        <v>2026</v>
      </c>
      <c r="V883" s="74">
        <v>46155</v>
      </c>
      <c r="W883" s="73" t="s">
        <v>172</v>
      </c>
      <c r="X883" s="73">
        <v>2026</v>
      </c>
      <c r="Y883" t="str">
        <f t="shared" si="78"/>
        <v>México</v>
      </c>
      <c r="Z883" t="str">
        <f t="shared" si="79"/>
        <v>Retail</v>
      </c>
      <c r="AA883" s="1">
        <f t="shared" si="80"/>
        <v>0.05</v>
      </c>
      <c r="AB883">
        <f t="shared" si="82"/>
        <v>3144.836832</v>
      </c>
      <c r="AC883">
        <f t="shared" si="83"/>
        <v>3648.0107251199997</v>
      </c>
      <c r="AD883" s="18">
        <f t="shared" si="81"/>
        <v>45719</v>
      </c>
    </row>
    <row r="884" spans="1:30">
      <c r="A884" s="73" t="s">
        <v>176</v>
      </c>
      <c r="B884" s="73">
        <v>940</v>
      </c>
      <c r="C884" s="73">
        <v>0</v>
      </c>
      <c r="D884" s="74">
        <v>46014</v>
      </c>
      <c r="E884" s="74">
        <v>46096</v>
      </c>
      <c r="F884" s="74">
        <v>46110</v>
      </c>
      <c r="G884" s="73" t="s">
        <v>53</v>
      </c>
      <c r="H884" s="73">
        <v>52</v>
      </c>
      <c r="I884" s="73" t="s">
        <v>218</v>
      </c>
      <c r="J884" s="73">
        <v>23650</v>
      </c>
      <c r="K884" s="73" t="s">
        <v>131</v>
      </c>
      <c r="L884" s="76">
        <v>20339</v>
      </c>
      <c r="M884" s="76">
        <v>23650</v>
      </c>
      <c r="N884" s="73">
        <v>71287.520000000004</v>
      </c>
      <c r="O884" s="73">
        <v>61307.267200000002</v>
      </c>
      <c r="P884" s="73">
        <v>71287.520000000004</v>
      </c>
      <c r="Q884" s="75">
        <v>3.0142714587737847</v>
      </c>
      <c r="R884" s="73">
        <v>12</v>
      </c>
      <c r="S884" s="73">
        <v>2025</v>
      </c>
      <c r="T884" s="73">
        <v>3</v>
      </c>
      <c r="U884" s="73">
        <v>2026</v>
      </c>
      <c r="V884" s="74">
        <v>46155</v>
      </c>
      <c r="W884" s="73" t="s">
        <v>172</v>
      </c>
      <c r="X884" s="73">
        <v>2026</v>
      </c>
      <c r="Y884" t="str">
        <f t="shared" si="78"/>
        <v>México</v>
      </c>
      <c r="Z884" t="str">
        <f t="shared" si="79"/>
        <v>Retail</v>
      </c>
      <c r="AA884" s="1">
        <f t="shared" si="80"/>
        <v>0.05</v>
      </c>
      <c r="AB884">
        <f t="shared" si="82"/>
        <v>58241.903839999999</v>
      </c>
      <c r="AC884">
        <f t="shared" si="83"/>
        <v>67560.60845439999</v>
      </c>
      <c r="AD884" s="18">
        <f t="shared" si="81"/>
        <v>45719</v>
      </c>
    </row>
    <row r="885" spans="1:30">
      <c r="A885" s="73" t="s">
        <v>176</v>
      </c>
      <c r="B885" s="73">
        <v>941</v>
      </c>
      <c r="C885" s="73">
        <v>0</v>
      </c>
      <c r="D885" s="74">
        <v>46014</v>
      </c>
      <c r="E885" s="74">
        <v>46019</v>
      </c>
      <c r="F885" s="74">
        <v>46024</v>
      </c>
      <c r="G885" s="73" t="s">
        <v>35</v>
      </c>
      <c r="H885" s="73">
        <v>52</v>
      </c>
      <c r="I885" s="73"/>
      <c r="J885" s="73">
        <v>20200</v>
      </c>
      <c r="K885" s="73" t="s">
        <v>131</v>
      </c>
      <c r="L885" s="76">
        <v>17372</v>
      </c>
      <c r="M885" s="76">
        <v>20200</v>
      </c>
      <c r="N885" s="76">
        <v>1912.92</v>
      </c>
      <c r="O885" s="76">
        <v>1645.1112000000001</v>
      </c>
      <c r="P885" s="76">
        <v>1912.92</v>
      </c>
      <c r="Q885" s="75">
        <v>9.4699009900990103E-2</v>
      </c>
      <c r="R885" s="73">
        <v>12</v>
      </c>
      <c r="S885" s="73">
        <v>2025</v>
      </c>
      <c r="T885" s="73">
        <v>12</v>
      </c>
      <c r="U885" s="73">
        <v>2025</v>
      </c>
      <c r="V885" s="74">
        <v>46069</v>
      </c>
      <c r="W885" s="73" t="s">
        <v>164</v>
      </c>
      <c r="X885" s="73">
        <v>2026</v>
      </c>
      <c r="Y885" t="str">
        <f t="shared" si="78"/>
        <v>México</v>
      </c>
      <c r="Z885" t="str">
        <f t="shared" si="79"/>
        <v>IC</v>
      </c>
      <c r="AA885" s="1">
        <f t="shared" si="80"/>
        <v>0.5</v>
      </c>
      <c r="AB885">
        <f t="shared" si="82"/>
        <v>822.55560000000003</v>
      </c>
      <c r="AC885">
        <f t="shared" si="83"/>
        <v>954.16449599999999</v>
      </c>
      <c r="AD885" s="18">
        <f t="shared" si="81"/>
        <v>45665</v>
      </c>
    </row>
    <row r="886" spans="1:30">
      <c r="A886" s="73" t="s">
        <v>176</v>
      </c>
      <c r="B886" s="73">
        <v>942</v>
      </c>
      <c r="C886" s="73">
        <v>0</v>
      </c>
      <c r="D886" s="74">
        <v>46014</v>
      </c>
      <c r="E886" s="74">
        <v>46011</v>
      </c>
      <c r="F886" s="74">
        <v>46014</v>
      </c>
      <c r="G886" s="73" t="s">
        <v>47</v>
      </c>
      <c r="H886" s="73">
        <v>52</v>
      </c>
      <c r="I886" s="73"/>
      <c r="J886" s="73">
        <v>1155.8900000000001</v>
      </c>
      <c r="K886" s="73" t="s">
        <v>131</v>
      </c>
      <c r="L886" s="76">
        <v>994.06540000000007</v>
      </c>
      <c r="M886" s="76">
        <v>1155.8900000000001</v>
      </c>
      <c r="N886" s="76">
        <v>91.73</v>
      </c>
      <c r="O886" s="76">
        <v>78.887799999999999</v>
      </c>
      <c r="P886" s="76">
        <v>91.73</v>
      </c>
      <c r="Q886" s="75">
        <v>7.935876251200373E-2</v>
      </c>
      <c r="R886" s="73">
        <v>12</v>
      </c>
      <c r="S886" s="73">
        <v>2025</v>
      </c>
      <c r="T886" s="73">
        <v>12</v>
      </c>
      <c r="U886" s="73">
        <v>2025</v>
      </c>
      <c r="V886" s="74">
        <v>46059</v>
      </c>
      <c r="W886" s="73" t="s">
        <v>164</v>
      </c>
      <c r="X886" s="73">
        <v>2026</v>
      </c>
      <c r="Y886" t="str">
        <f t="shared" si="78"/>
        <v>México</v>
      </c>
      <c r="Z886" t="str">
        <f t="shared" si="79"/>
        <v>IC</v>
      </c>
      <c r="AA886" s="1">
        <f t="shared" si="80"/>
        <v>0.65</v>
      </c>
      <c r="AB886">
        <f t="shared" si="82"/>
        <v>27.610729999999997</v>
      </c>
      <c r="AC886">
        <f t="shared" si="83"/>
        <v>32.02844679999999</v>
      </c>
      <c r="AD886" s="18">
        <f t="shared" si="81"/>
        <v>45852</v>
      </c>
    </row>
    <row r="887" spans="1:30">
      <c r="A887" s="73" t="s">
        <v>176</v>
      </c>
      <c r="B887" s="73">
        <v>943</v>
      </c>
      <c r="C887" s="73">
        <v>0</v>
      </c>
      <c r="D887" s="74">
        <v>46015</v>
      </c>
      <c r="E887" s="74">
        <v>46011</v>
      </c>
      <c r="F887" s="74">
        <v>46014</v>
      </c>
      <c r="G887" s="73" t="s">
        <v>47</v>
      </c>
      <c r="H887" s="73">
        <v>52</v>
      </c>
      <c r="I887" s="73"/>
      <c r="J887" s="73">
        <v>1080</v>
      </c>
      <c r="K887" s="73" t="s">
        <v>131</v>
      </c>
      <c r="L887" s="76">
        <v>928.8</v>
      </c>
      <c r="M887" s="76">
        <v>1080</v>
      </c>
      <c r="N887" s="76">
        <v>88.75</v>
      </c>
      <c r="O887" s="76">
        <v>76.325000000000003</v>
      </c>
      <c r="P887" s="76">
        <v>88.75</v>
      </c>
      <c r="Q887" s="75">
        <v>8.217592592592593E-2</v>
      </c>
      <c r="R887" s="73">
        <v>12</v>
      </c>
      <c r="S887" s="73">
        <v>2025</v>
      </c>
      <c r="T887" s="73">
        <v>12</v>
      </c>
      <c r="U887" s="73">
        <v>2025</v>
      </c>
      <c r="V887" s="74">
        <v>46059</v>
      </c>
      <c r="W887" s="73" t="s">
        <v>164</v>
      </c>
      <c r="X887" s="73">
        <v>2026</v>
      </c>
      <c r="Y887" t="str">
        <f t="shared" si="78"/>
        <v>México</v>
      </c>
      <c r="Z887" t="str">
        <f t="shared" si="79"/>
        <v>IC</v>
      </c>
      <c r="AA887" s="1">
        <f t="shared" si="80"/>
        <v>0.65</v>
      </c>
      <c r="AB887">
        <f t="shared" si="82"/>
        <v>26.713749999999997</v>
      </c>
      <c r="AC887">
        <f t="shared" si="83"/>
        <v>30.987949999999994</v>
      </c>
      <c r="AD887" s="18">
        <f t="shared" si="81"/>
        <v>45852</v>
      </c>
    </row>
    <row r="888" spans="1:30">
      <c r="A888" s="73" t="s">
        <v>176</v>
      </c>
      <c r="B888" s="73">
        <v>944</v>
      </c>
      <c r="C888" s="73">
        <v>0</v>
      </c>
      <c r="D888" s="74">
        <v>46015</v>
      </c>
      <c r="E888" s="74">
        <v>45974</v>
      </c>
      <c r="F888" s="74">
        <v>45976</v>
      </c>
      <c r="G888" s="73" t="s">
        <v>47</v>
      </c>
      <c r="H888" s="73">
        <v>52</v>
      </c>
      <c r="I888" s="73"/>
      <c r="J888" s="73">
        <v>84200</v>
      </c>
      <c r="K888" s="73" t="s">
        <v>178</v>
      </c>
      <c r="L888" s="76">
        <v>4041.6</v>
      </c>
      <c r="M888" s="76">
        <v>4715.2</v>
      </c>
      <c r="N888" s="73">
        <v>5520</v>
      </c>
      <c r="O888" s="73">
        <v>264.95999999999998</v>
      </c>
      <c r="P888" s="73">
        <v>309.12</v>
      </c>
      <c r="Q888" s="75">
        <v>6.5558194774346795E-2</v>
      </c>
      <c r="R888" s="73">
        <v>12</v>
      </c>
      <c r="S888" s="73">
        <v>2025</v>
      </c>
      <c r="T888" s="73">
        <v>11</v>
      </c>
      <c r="U888" s="73">
        <v>2025</v>
      </c>
      <c r="V888" s="74">
        <v>46021</v>
      </c>
      <c r="W888" s="73" t="s">
        <v>132</v>
      </c>
      <c r="X888" s="73">
        <v>2025</v>
      </c>
      <c r="Y888" t="str">
        <f t="shared" si="78"/>
        <v>México</v>
      </c>
      <c r="Z888" t="str">
        <f t="shared" si="79"/>
        <v>IC</v>
      </c>
      <c r="AA888" s="1">
        <f t="shared" si="80"/>
        <v>0.65</v>
      </c>
      <c r="AB888">
        <f t="shared" si="82"/>
        <v>92.73599999999999</v>
      </c>
      <c r="AC888">
        <f t="shared" si="83"/>
        <v>107.57375999999998</v>
      </c>
      <c r="AD888" s="18">
        <f t="shared" si="81"/>
        <v>45852</v>
      </c>
    </row>
    <row r="889" spans="1:30">
      <c r="A889" s="73" t="s">
        <v>176</v>
      </c>
      <c r="B889" s="73">
        <v>945</v>
      </c>
      <c r="C889" s="73">
        <v>1</v>
      </c>
      <c r="D889" s="74">
        <v>46017</v>
      </c>
      <c r="E889" s="74">
        <v>46009</v>
      </c>
      <c r="F889" s="74">
        <v>46012</v>
      </c>
      <c r="G889" s="73" t="s">
        <v>47</v>
      </c>
      <c r="H889" s="73">
        <v>52</v>
      </c>
      <c r="I889" s="73"/>
      <c r="J889" s="73">
        <v>2308</v>
      </c>
      <c r="K889" s="73" t="s">
        <v>205</v>
      </c>
      <c r="L889" s="76">
        <v>2654.2</v>
      </c>
      <c r="M889" s="76">
        <v>3092.7200000000003</v>
      </c>
      <c r="N889" s="76">
        <v>268.89999999999998</v>
      </c>
      <c r="O889" s="76">
        <v>309.23499999999996</v>
      </c>
      <c r="P889" s="76">
        <v>360.32599999999996</v>
      </c>
      <c r="Q889" s="75">
        <v>0.11650779896013864</v>
      </c>
      <c r="R889" s="73">
        <v>12</v>
      </c>
      <c r="S889" s="73">
        <v>2025</v>
      </c>
      <c r="T889" s="73">
        <v>12</v>
      </c>
      <c r="U889" s="73">
        <v>2025</v>
      </c>
      <c r="V889" s="74">
        <v>46057</v>
      </c>
      <c r="W889" s="73" t="s">
        <v>164</v>
      </c>
      <c r="X889" s="73">
        <v>2026</v>
      </c>
      <c r="Y889" t="str">
        <f t="shared" si="78"/>
        <v>México</v>
      </c>
      <c r="Z889" t="str">
        <f t="shared" si="79"/>
        <v>IC</v>
      </c>
      <c r="AA889" s="1">
        <f t="shared" si="80"/>
        <v>0.65</v>
      </c>
      <c r="AB889">
        <f t="shared" si="82"/>
        <v>108.23224999999996</v>
      </c>
      <c r="AC889">
        <f t="shared" si="83"/>
        <v>125.54940999999995</v>
      </c>
      <c r="AD889" s="18">
        <f t="shared" si="81"/>
        <v>45852</v>
      </c>
    </row>
    <row r="890" spans="1:30">
      <c r="A890" s="73" t="s">
        <v>176</v>
      </c>
      <c r="B890" s="73">
        <v>946</v>
      </c>
      <c r="C890" s="73">
        <v>1</v>
      </c>
      <c r="D890" s="74">
        <v>46017</v>
      </c>
      <c r="E890" s="74">
        <v>46009</v>
      </c>
      <c r="F890" s="74">
        <v>46012</v>
      </c>
      <c r="G890" s="73" t="s">
        <v>47</v>
      </c>
      <c r="H890" s="73">
        <v>52</v>
      </c>
      <c r="I890" s="73"/>
      <c r="J890" s="73">
        <v>2464</v>
      </c>
      <c r="K890" s="73" t="s">
        <v>205</v>
      </c>
      <c r="L890" s="76">
        <v>2833.6</v>
      </c>
      <c r="M890" s="76">
        <v>3301.76</v>
      </c>
      <c r="N890" s="76">
        <v>230.8</v>
      </c>
      <c r="O890" s="76">
        <v>265.42</v>
      </c>
      <c r="P890" s="76">
        <v>309.27200000000005</v>
      </c>
      <c r="Q890" s="75">
        <v>9.3668831168831179E-2</v>
      </c>
      <c r="R890" s="73">
        <v>12</v>
      </c>
      <c r="S890" s="73">
        <v>2025</v>
      </c>
      <c r="T890" s="73">
        <v>12</v>
      </c>
      <c r="U890" s="73">
        <v>2025</v>
      </c>
      <c r="V890" s="74">
        <v>46057</v>
      </c>
      <c r="W890" s="73" t="s">
        <v>164</v>
      </c>
      <c r="X890" s="73">
        <v>2026</v>
      </c>
      <c r="Y890" t="str">
        <f t="shared" si="78"/>
        <v>México</v>
      </c>
      <c r="Z890" t="str">
        <f t="shared" si="79"/>
        <v>IC</v>
      </c>
      <c r="AA890" s="1">
        <f t="shared" si="80"/>
        <v>0.65</v>
      </c>
      <c r="AB890">
        <f t="shared" si="82"/>
        <v>92.896999999999991</v>
      </c>
      <c r="AC890">
        <f t="shared" si="83"/>
        <v>107.76051999999999</v>
      </c>
      <c r="AD890" s="18">
        <f t="shared" si="81"/>
        <v>45852</v>
      </c>
    </row>
    <row r="891" spans="1:30">
      <c r="A891" s="73" t="s">
        <v>176</v>
      </c>
      <c r="B891" s="73">
        <v>947</v>
      </c>
      <c r="C891" s="73">
        <v>1</v>
      </c>
      <c r="D891" s="74">
        <v>46017</v>
      </c>
      <c r="E891" s="74">
        <v>46018</v>
      </c>
      <c r="F891" s="74">
        <v>46019</v>
      </c>
      <c r="G891" s="73" t="s">
        <v>44</v>
      </c>
      <c r="H891" s="73">
        <v>52</v>
      </c>
      <c r="I891" s="73"/>
      <c r="J891" s="73">
        <v>142.08000000000001</v>
      </c>
      <c r="K891" s="73" t="s">
        <v>131</v>
      </c>
      <c r="L891" s="76">
        <v>122.18880000000001</v>
      </c>
      <c r="M891" s="76">
        <v>142.08000000000001</v>
      </c>
      <c r="N891" s="76">
        <v>9.51</v>
      </c>
      <c r="O891" s="76">
        <v>8.1785999999999994</v>
      </c>
      <c r="P891" s="76">
        <v>9.51</v>
      </c>
      <c r="Q891" s="75">
        <v>6.6934121621621614E-2</v>
      </c>
      <c r="R891" s="73">
        <v>12</v>
      </c>
      <c r="S891" s="73">
        <v>2025</v>
      </c>
      <c r="T891" s="73">
        <v>12</v>
      </c>
      <c r="U891" s="73">
        <v>2025</v>
      </c>
      <c r="V891" s="74">
        <v>46064</v>
      </c>
      <c r="W891" s="73" t="s">
        <v>164</v>
      </c>
      <c r="X891" s="73">
        <v>2026</v>
      </c>
      <c r="Y891" t="str">
        <f t="shared" si="78"/>
        <v>México</v>
      </c>
      <c r="Z891" t="str">
        <f t="shared" si="79"/>
        <v>IC</v>
      </c>
      <c r="AA891" s="1">
        <f t="shared" si="80"/>
        <v>0.5</v>
      </c>
      <c r="AB891">
        <f t="shared" si="82"/>
        <v>4.0892999999999997</v>
      </c>
      <c r="AC891">
        <f t="shared" si="83"/>
        <v>4.743587999999999</v>
      </c>
      <c r="AD891" s="18">
        <f t="shared" si="81"/>
        <v>45677</v>
      </c>
    </row>
    <row r="892" spans="1:30">
      <c r="A892" s="73" t="s">
        <v>176</v>
      </c>
      <c r="B892" s="73">
        <v>948</v>
      </c>
      <c r="C892" s="73">
        <v>1</v>
      </c>
      <c r="D892" s="74">
        <v>46020</v>
      </c>
      <c r="E892" s="74">
        <v>45946</v>
      </c>
      <c r="F892" s="74">
        <v>45950</v>
      </c>
      <c r="G892" s="73" t="s">
        <v>47</v>
      </c>
      <c r="H892" s="73">
        <v>53</v>
      </c>
      <c r="I892" s="73"/>
      <c r="J892" s="73">
        <v>3052</v>
      </c>
      <c r="K892" s="73" t="s">
        <v>131</v>
      </c>
      <c r="L892" s="76">
        <v>2624.72</v>
      </c>
      <c r="M892" s="76">
        <v>3052</v>
      </c>
      <c r="N892" s="73">
        <v>277.32</v>
      </c>
      <c r="O892" s="73">
        <v>238.49519999999998</v>
      </c>
      <c r="P892" s="73">
        <v>277.32</v>
      </c>
      <c r="Q892" s="75">
        <v>9.0865006553079941E-2</v>
      </c>
      <c r="R892" s="73">
        <v>12</v>
      </c>
      <c r="S892" s="73">
        <v>2025</v>
      </c>
      <c r="T892" s="73">
        <v>10</v>
      </c>
      <c r="U892" s="73">
        <v>2025</v>
      </c>
      <c r="V892" s="74">
        <v>45995</v>
      </c>
      <c r="W892" s="73" t="s">
        <v>132</v>
      </c>
      <c r="X892" s="73">
        <v>2025</v>
      </c>
      <c r="Y892" t="str">
        <f t="shared" si="78"/>
        <v>México</v>
      </c>
      <c r="Z892" t="str">
        <f t="shared" si="79"/>
        <v>IC</v>
      </c>
      <c r="AA892" s="1">
        <f t="shared" si="80"/>
        <v>0.65</v>
      </c>
      <c r="AB892">
        <f t="shared" si="82"/>
        <v>83.473320000000001</v>
      </c>
      <c r="AC892">
        <f t="shared" si="83"/>
        <v>96.829051199999995</v>
      </c>
      <c r="AD892" s="18">
        <f t="shared" si="81"/>
        <v>45852</v>
      </c>
    </row>
    <row r="893" spans="1:30">
      <c r="A893" s="73" t="s">
        <v>176</v>
      </c>
      <c r="B893" s="73">
        <v>949</v>
      </c>
      <c r="C893" s="73">
        <v>0</v>
      </c>
      <c r="D893" s="74">
        <v>46020</v>
      </c>
      <c r="E893" s="74">
        <v>45997</v>
      </c>
      <c r="F893" s="74">
        <v>46001</v>
      </c>
      <c r="G893" s="73" t="s">
        <v>58</v>
      </c>
      <c r="H893" s="73">
        <v>53</v>
      </c>
      <c r="I893" s="73"/>
      <c r="J893" s="73">
        <v>1685.86</v>
      </c>
      <c r="K893" s="73" t="s">
        <v>131</v>
      </c>
      <c r="L893" s="76">
        <v>1449.8395999999998</v>
      </c>
      <c r="M893" s="76">
        <v>1685.86</v>
      </c>
      <c r="N893" s="76">
        <v>296.58</v>
      </c>
      <c r="O893" s="76">
        <v>255.05879999999999</v>
      </c>
      <c r="P893" s="76">
        <v>296.58</v>
      </c>
      <c r="Q893" s="75">
        <v>0.17592208131161546</v>
      </c>
      <c r="R893" s="73">
        <v>12</v>
      </c>
      <c r="S893" s="73">
        <v>2025</v>
      </c>
      <c r="T893" s="73">
        <v>12</v>
      </c>
      <c r="U893" s="73">
        <v>2025</v>
      </c>
      <c r="V893" s="74">
        <v>46046</v>
      </c>
      <c r="W893" s="73" t="s">
        <v>157</v>
      </c>
      <c r="X893" s="73">
        <v>2026</v>
      </c>
      <c r="Y893" t="str">
        <f t="shared" si="78"/>
        <v>México</v>
      </c>
      <c r="Z893" t="str">
        <f t="shared" si="79"/>
        <v>IC</v>
      </c>
      <c r="AA893" s="1">
        <f t="shared" si="80"/>
        <v>0.5</v>
      </c>
      <c r="AB893">
        <f t="shared" si="82"/>
        <v>127.5294</v>
      </c>
      <c r="AC893">
        <f t="shared" si="83"/>
        <v>147.93410399999999</v>
      </c>
      <c r="AD893" s="18">
        <f t="shared" si="81"/>
        <v>45762</v>
      </c>
    </row>
    <row r="894" spans="1:30">
      <c r="A894" s="62" t="s">
        <v>176</v>
      </c>
      <c r="B894" s="73">
        <v>950</v>
      </c>
      <c r="C894" s="73">
        <v>1</v>
      </c>
      <c r="D894" s="74">
        <v>46020</v>
      </c>
      <c r="E894" s="74">
        <v>46026</v>
      </c>
      <c r="F894" s="74">
        <v>46026</v>
      </c>
      <c r="G894" s="73" t="s">
        <v>49</v>
      </c>
      <c r="H894" s="63">
        <v>53</v>
      </c>
      <c r="I894" s="73"/>
      <c r="J894" s="73">
        <v>652.66</v>
      </c>
      <c r="K894" s="73" t="s">
        <v>131</v>
      </c>
      <c r="L894" s="64">
        <v>561.2876</v>
      </c>
      <c r="M894" s="64">
        <v>652.66</v>
      </c>
      <c r="N894" s="64">
        <v>70</v>
      </c>
      <c r="O894" s="64">
        <v>60.199999999999996</v>
      </c>
      <c r="P894" s="64">
        <v>70</v>
      </c>
      <c r="Q894" s="65">
        <v>0.10725339380381821</v>
      </c>
      <c r="R894" s="62">
        <v>12</v>
      </c>
      <c r="S894" s="62">
        <v>2025</v>
      </c>
      <c r="T894" s="62">
        <v>1</v>
      </c>
      <c r="U894" s="62">
        <v>2026</v>
      </c>
      <c r="V894" s="66">
        <v>46071</v>
      </c>
      <c r="W894" s="62" t="s">
        <v>164</v>
      </c>
      <c r="X894" s="62">
        <v>2026</v>
      </c>
      <c r="Y894" t="str">
        <f t="shared" si="78"/>
        <v>México</v>
      </c>
      <c r="Z894" t="str">
        <f t="shared" si="79"/>
        <v>Retail</v>
      </c>
      <c r="AA894" s="1">
        <f t="shared" si="80"/>
        <v>0</v>
      </c>
      <c r="AB894">
        <f t="shared" si="82"/>
        <v>60.199999999999996</v>
      </c>
      <c r="AC894">
        <f t="shared" si="83"/>
        <v>69.831999999999994</v>
      </c>
      <c r="AD894" s="18">
        <f t="shared" si="81"/>
        <v>45552</v>
      </c>
    </row>
    <row r="895" spans="1:30">
      <c r="A895" s="62" t="s">
        <v>176</v>
      </c>
      <c r="B895" s="73">
        <v>951</v>
      </c>
      <c r="C895" s="73">
        <v>0</v>
      </c>
      <c r="D895" s="74">
        <v>46021</v>
      </c>
      <c r="E895" s="74">
        <v>46094</v>
      </c>
      <c r="F895" s="74">
        <v>46100</v>
      </c>
      <c r="G895" s="73" t="s">
        <v>53</v>
      </c>
      <c r="H895" s="63">
        <v>53</v>
      </c>
      <c r="I895" s="73" t="s">
        <v>202</v>
      </c>
      <c r="J895" s="73">
        <v>194372.45</v>
      </c>
      <c r="K895" s="73" t="s">
        <v>178</v>
      </c>
      <c r="L895" s="64">
        <v>9329.8776000000016</v>
      </c>
      <c r="M895" s="64">
        <v>10884.8572</v>
      </c>
      <c r="N895" s="64">
        <v>17994.400000000001</v>
      </c>
      <c r="O895" s="64">
        <v>863.73120000000006</v>
      </c>
      <c r="P895" s="64">
        <v>1007.6864</v>
      </c>
      <c r="Q895" s="65">
        <v>9.2576905832076506E-2</v>
      </c>
      <c r="R895" s="62">
        <v>12</v>
      </c>
      <c r="S895" s="62">
        <v>2025</v>
      </c>
      <c r="T895" s="62">
        <v>3</v>
      </c>
      <c r="U895" s="62">
        <v>2026</v>
      </c>
      <c r="V895" s="66">
        <v>46145</v>
      </c>
      <c r="W895" s="62" t="s">
        <v>172</v>
      </c>
      <c r="X895" s="62">
        <v>2026</v>
      </c>
      <c r="Y895" t="str">
        <f t="shared" si="78"/>
        <v>México</v>
      </c>
      <c r="Z895" t="str">
        <f t="shared" si="79"/>
        <v>Retail</v>
      </c>
      <c r="AA895" s="1">
        <f t="shared" si="80"/>
        <v>0.05</v>
      </c>
      <c r="AB895">
        <f t="shared" si="82"/>
        <v>820.54464000000007</v>
      </c>
      <c r="AC895">
        <f t="shared" si="83"/>
        <v>951.83178240000007</v>
      </c>
      <c r="AD895" s="18">
        <f t="shared" si="81"/>
        <v>45719</v>
      </c>
    </row>
    <row r="896" spans="1:30">
      <c r="A896" s="62" t="s">
        <v>176</v>
      </c>
      <c r="B896" s="73">
        <v>952</v>
      </c>
      <c r="C896" s="73">
        <v>0</v>
      </c>
      <c r="D896" s="74">
        <v>46024</v>
      </c>
      <c r="E896" s="74">
        <v>46108</v>
      </c>
      <c r="F896" s="74">
        <v>46123</v>
      </c>
      <c r="G896" s="73" t="s">
        <v>44</v>
      </c>
      <c r="H896" s="63">
        <v>1</v>
      </c>
      <c r="I896" s="73" t="s">
        <v>188</v>
      </c>
      <c r="J896" s="73">
        <v>17426.28</v>
      </c>
      <c r="K896" s="73" t="s">
        <v>131</v>
      </c>
      <c r="L896" s="64">
        <v>14986.600799999998</v>
      </c>
      <c r="M896" s="64">
        <v>17426.28</v>
      </c>
      <c r="N896" s="64">
        <v>1942.8</v>
      </c>
      <c r="O896" s="64">
        <v>1670.808</v>
      </c>
      <c r="P896" s="64">
        <v>1942.8</v>
      </c>
      <c r="Q896" s="65">
        <v>0.1114867889188054</v>
      </c>
      <c r="R896" s="62">
        <v>1</v>
      </c>
      <c r="S896" s="62">
        <v>2026</v>
      </c>
      <c r="T896" s="62">
        <v>3</v>
      </c>
      <c r="U896" s="62">
        <v>2026</v>
      </c>
      <c r="V896" s="66">
        <v>46168</v>
      </c>
      <c r="W896" s="62" t="s">
        <v>172</v>
      </c>
      <c r="X896" s="62">
        <v>2026</v>
      </c>
      <c r="Y896" t="str">
        <f t="shared" si="78"/>
        <v>México</v>
      </c>
      <c r="Z896" t="str">
        <f t="shared" si="79"/>
        <v>IC</v>
      </c>
      <c r="AA896" s="1">
        <f t="shared" si="80"/>
        <v>0.5</v>
      </c>
      <c r="AB896">
        <f t="shared" si="82"/>
        <v>835.404</v>
      </c>
      <c r="AC896">
        <f t="shared" si="83"/>
        <v>969.06863999999996</v>
      </c>
      <c r="AD896" s="18">
        <f t="shared" si="81"/>
        <v>45677</v>
      </c>
    </row>
    <row r="897" spans="1:30">
      <c r="A897" s="62" t="s">
        <v>176</v>
      </c>
      <c r="B897" s="73">
        <v>953</v>
      </c>
      <c r="C897" s="73">
        <v>0</v>
      </c>
      <c r="D897" s="74">
        <v>46028</v>
      </c>
      <c r="E897" s="74">
        <v>46029</v>
      </c>
      <c r="F897" s="74">
        <v>46040</v>
      </c>
      <c r="G897" s="73" t="s">
        <v>51</v>
      </c>
      <c r="H897" s="63">
        <v>2</v>
      </c>
      <c r="I897" s="73" t="s">
        <v>184</v>
      </c>
      <c r="J897" s="73">
        <v>10472.799999999999</v>
      </c>
      <c r="K897" s="73" t="s">
        <v>131</v>
      </c>
      <c r="L897" s="64">
        <v>9006.6079999999984</v>
      </c>
      <c r="M897" s="64">
        <v>10472.799999999999</v>
      </c>
      <c r="N897" s="64">
        <v>1047.28</v>
      </c>
      <c r="O897" s="64">
        <v>900.66079999999999</v>
      </c>
      <c r="P897" s="64">
        <v>1047.28</v>
      </c>
      <c r="Q897" s="65">
        <v>0.10000000000000002</v>
      </c>
      <c r="R897" s="62">
        <v>1</v>
      </c>
      <c r="S897" s="62">
        <v>2026</v>
      </c>
      <c r="T897" s="62">
        <v>1</v>
      </c>
      <c r="U897" s="62">
        <v>2026</v>
      </c>
      <c r="V897" s="66">
        <v>46085</v>
      </c>
      <c r="W897" s="62" t="s">
        <v>150</v>
      </c>
      <c r="X897" s="62">
        <v>2026</v>
      </c>
      <c r="Y897" t="str">
        <f t="shared" si="78"/>
        <v>México</v>
      </c>
      <c r="Z897" t="str">
        <f t="shared" si="79"/>
        <v>Retail</v>
      </c>
      <c r="AA897" s="1">
        <f t="shared" si="80"/>
        <v>0</v>
      </c>
      <c r="AB897">
        <f t="shared" si="82"/>
        <v>900.66079999999999</v>
      </c>
      <c r="AC897">
        <f t="shared" si="83"/>
        <v>1044.7665279999999</v>
      </c>
      <c r="AD897" s="18">
        <f t="shared" si="81"/>
        <v>45552</v>
      </c>
    </row>
    <row r="898" spans="1:30">
      <c r="A898" s="62" t="s">
        <v>176</v>
      </c>
      <c r="B898" s="73">
        <v>954</v>
      </c>
      <c r="C898" s="73">
        <v>0</v>
      </c>
      <c r="D898" s="74">
        <v>46028</v>
      </c>
      <c r="E898" s="74">
        <v>46098</v>
      </c>
      <c r="F898" s="74">
        <v>46103</v>
      </c>
      <c r="G898" s="73" t="s">
        <v>51</v>
      </c>
      <c r="H898" s="63">
        <v>2</v>
      </c>
      <c r="I898" s="73" t="s">
        <v>184</v>
      </c>
      <c r="J898" s="73">
        <v>2328.56</v>
      </c>
      <c r="K898" s="73" t="s">
        <v>131</v>
      </c>
      <c r="L898" s="64">
        <v>2002.5616</v>
      </c>
      <c r="M898" s="64">
        <v>2328.56</v>
      </c>
      <c r="N898" s="64">
        <v>254.85</v>
      </c>
      <c r="O898" s="64">
        <v>219.17099999999999</v>
      </c>
      <c r="P898" s="64">
        <v>254.85</v>
      </c>
      <c r="Q898" s="65">
        <v>0.10944532243103033</v>
      </c>
      <c r="R898" s="62">
        <v>1</v>
      </c>
      <c r="S898" s="62">
        <v>2026</v>
      </c>
      <c r="T898" s="62">
        <v>3</v>
      </c>
      <c r="U898" s="62">
        <v>2026</v>
      </c>
      <c r="V898" s="66">
        <v>46148</v>
      </c>
      <c r="W898" s="62" t="s">
        <v>172</v>
      </c>
      <c r="X898" s="62">
        <v>2026</v>
      </c>
      <c r="Y898" t="str">
        <f t="shared" ref="Y898:Y961" si="84">_xlfn.XLOOKUP(G898,AI:AI,AL:AL,"0")</f>
        <v>México</v>
      </c>
      <c r="Z898" t="str">
        <f t="shared" ref="Z898:Z961" si="85">_xlfn.XLOOKUP(G898,AI:AI,AJ:AJ,"0")</f>
        <v>Retail</v>
      </c>
      <c r="AA898" s="1">
        <f t="shared" ref="AA898:AA961" si="86">_xlfn.XLOOKUP(G898,AI:AI,AK:AK,"0")</f>
        <v>0</v>
      </c>
      <c r="AB898">
        <f t="shared" si="82"/>
        <v>219.17099999999999</v>
      </c>
      <c r="AC898">
        <f t="shared" si="83"/>
        <v>254.23835999999997</v>
      </c>
      <c r="AD898" s="18">
        <f t="shared" ref="AD898:AD961" si="87">_xlfn.XLOOKUP(G898,AI:AI,AM:AM,"0")</f>
        <v>45552</v>
      </c>
    </row>
    <row r="899" spans="1:30">
      <c r="A899" s="62" t="s">
        <v>176</v>
      </c>
      <c r="B899" s="73">
        <v>955</v>
      </c>
      <c r="C899" s="73">
        <v>0</v>
      </c>
      <c r="D899" s="74">
        <v>46028</v>
      </c>
      <c r="E899" s="74">
        <v>46280</v>
      </c>
      <c r="F899" s="74">
        <v>46289</v>
      </c>
      <c r="G899" s="73" t="s">
        <v>35</v>
      </c>
      <c r="H899" s="63">
        <v>2</v>
      </c>
      <c r="I899" s="73"/>
      <c r="J899" s="73">
        <v>127190</v>
      </c>
      <c r="K899" s="73" t="s">
        <v>131</v>
      </c>
      <c r="L899" s="64">
        <v>109383.4</v>
      </c>
      <c r="M899" s="64">
        <v>127190</v>
      </c>
      <c r="N899" s="64">
        <v>21365</v>
      </c>
      <c r="O899" s="64">
        <v>18373.900000000001</v>
      </c>
      <c r="P899" s="64">
        <v>21365</v>
      </c>
      <c r="Q899" s="65">
        <v>0.16797704222030035</v>
      </c>
      <c r="R899" s="62">
        <v>1</v>
      </c>
      <c r="S899" s="62">
        <v>2026</v>
      </c>
      <c r="T899" s="62">
        <v>9</v>
      </c>
      <c r="U899" s="62">
        <v>2026</v>
      </c>
      <c r="V899" s="66">
        <v>46334</v>
      </c>
      <c r="W899" s="62" t="s">
        <v>159</v>
      </c>
      <c r="X899" s="62">
        <v>2026</v>
      </c>
      <c r="Y899" t="str">
        <f t="shared" si="84"/>
        <v>México</v>
      </c>
      <c r="Z899" t="str">
        <f t="shared" si="85"/>
        <v>IC</v>
      </c>
      <c r="AA899" s="1">
        <f t="shared" si="86"/>
        <v>0.5</v>
      </c>
      <c r="AB899">
        <f t="shared" ref="AB899:AB962" si="88">O899-O899*AA899</f>
        <v>9186.9500000000007</v>
      </c>
      <c r="AC899">
        <f t="shared" ref="AC899:AC962" si="89">AB899*1.16</f>
        <v>10656.862000000001</v>
      </c>
      <c r="AD899" s="18">
        <f t="shared" si="87"/>
        <v>45665</v>
      </c>
    </row>
    <row r="900" spans="1:30">
      <c r="A900" s="62" t="s">
        <v>176</v>
      </c>
      <c r="B900" s="73">
        <v>956</v>
      </c>
      <c r="C900" s="73">
        <v>0</v>
      </c>
      <c r="D900" s="74">
        <v>46029</v>
      </c>
      <c r="E900" s="74">
        <v>46009</v>
      </c>
      <c r="F900" s="74">
        <v>46024</v>
      </c>
      <c r="G900" s="73" t="s">
        <v>45</v>
      </c>
      <c r="H900" s="63">
        <v>2</v>
      </c>
      <c r="I900" s="73"/>
      <c r="J900" s="73">
        <v>63072</v>
      </c>
      <c r="K900" s="73" t="s">
        <v>131</v>
      </c>
      <c r="L900" s="64">
        <v>54241.919999999998</v>
      </c>
      <c r="M900" s="64">
        <v>63072</v>
      </c>
      <c r="N900" s="64">
        <v>6740.48</v>
      </c>
      <c r="O900" s="64">
        <v>5796.8127999999997</v>
      </c>
      <c r="P900" s="64">
        <v>6740.48</v>
      </c>
      <c r="Q900" s="65">
        <v>0.10686960933536276</v>
      </c>
      <c r="R900" s="62">
        <v>1</v>
      </c>
      <c r="S900" s="62">
        <v>2026</v>
      </c>
      <c r="T900" s="62">
        <v>12</v>
      </c>
      <c r="U900" s="62">
        <v>2025</v>
      </c>
      <c r="V900" s="66">
        <v>46069</v>
      </c>
      <c r="W900" s="62" t="s">
        <v>164</v>
      </c>
      <c r="X900" s="62">
        <v>2026</v>
      </c>
      <c r="Y900" t="str">
        <f t="shared" si="84"/>
        <v>México</v>
      </c>
      <c r="Z900" t="str">
        <f t="shared" si="85"/>
        <v>IC</v>
      </c>
      <c r="AA900" s="1">
        <f t="shared" si="86"/>
        <v>0.75</v>
      </c>
      <c r="AB900">
        <f t="shared" si="88"/>
        <v>1449.2031999999999</v>
      </c>
      <c r="AC900">
        <f t="shared" si="89"/>
        <v>1681.0757119999998</v>
      </c>
      <c r="AD900" s="18">
        <f t="shared" si="87"/>
        <v>45536</v>
      </c>
    </row>
    <row r="901" spans="1:30">
      <c r="A901" s="62" t="s">
        <v>176</v>
      </c>
      <c r="B901" s="73">
        <v>957</v>
      </c>
      <c r="C901" s="73">
        <v>0</v>
      </c>
      <c r="D901" s="74">
        <v>46029</v>
      </c>
      <c r="E901" s="74">
        <v>46045</v>
      </c>
      <c r="F901" s="74">
        <v>46047</v>
      </c>
      <c r="G901" s="73" t="s">
        <v>51</v>
      </c>
      <c r="H901" s="63">
        <v>2</v>
      </c>
      <c r="I901" s="73" t="s">
        <v>184</v>
      </c>
      <c r="J901" s="73">
        <v>5954.36</v>
      </c>
      <c r="K901" s="73" t="s">
        <v>131</v>
      </c>
      <c r="L901" s="64">
        <v>5120.7495999999992</v>
      </c>
      <c r="M901" s="64">
        <v>5954.36</v>
      </c>
      <c r="N901" s="64">
        <v>117.48</v>
      </c>
      <c r="O901" s="64">
        <v>101.03280000000001</v>
      </c>
      <c r="P901" s="64">
        <v>117.48</v>
      </c>
      <c r="Q901" s="65">
        <v>1.9730080142954076E-2</v>
      </c>
      <c r="R901" s="62">
        <v>1</v>
      </c>
      <c r="S901" s="62">
        <v>2026</v>
      </c>
      <c r="T901" s="62">
        <v>1</v>
      </c>
      <c r="U901" s="62">
        <v>2026</v>
      </c>
      <c r="V901" s="66">
        <v>46092</v>
      </c>
      <c r="W901" s="62" t="s">
        <v>150</v>
      </c>
      <c r="X901" s="62">
        <v>2026</v>
      </c>
      <c r="Y901" t="str">
        <f t="shared" si="84"/>
        <v>México</v>
      </c>
      <c r="Z901" t="str">
        <f t="shared" si="85"/>
        <v>Retail</v>
      </c>
      <c r="AA901" s="1">
        <f t="shared" si="86"/>
        <v>0</v>
      </c>
      <c r="AB901">
        <f t="shared" si="88"/>
        <v>101.03280000000001</v>
      </c>
      <c r="AC901">
        <f t="shared" si="89"/>
        <v>117.198048</v>
      </c>
      <c r="AD901" s="18">
        <f t="shared" si="87"/>
        <v>45552</v>
      </c>
    </row>
    <row r="902" spans="1:30">
      <c r="A902" s="62" t="s">
        <v>176</v>
      </c>
      <c r="B902" s="73">
        <v>959</v>
      </c>
      <c r="C902" s="73">
        <v>0</v>
      </c>
      <c r="D902" s="74">
        <v>46029</v>
      </c>
      <c r="E902" s="74">
        <v>46029</v>
      </c>
      <c r="F902" s="74">
        <v>46033</v>
      </c>
      <c r="G902" s="73" t="s">
        <v>54</v>
      </c>
      <c r="H902" s="63">
        <v>2</v>
      </c>
      <c r="I902" s="73"/>
      <c r="J902" s="73">
        <v>30999.200000000001</v>
      </c>
      <c r="K902" s="73" t="s">
        <v>178</v>
      </c>
      <c r="L902" s="64">
        <v>1487.9616000000001</v>
      </c>
      <c r="M902" s="64">
        <v>1735.9552000000001</v>
      </c>
      <c r="N902" s="64">
        <v>1459.2</v>
      </c>
      <c r="O902" s="64">
        <v>70.041600000000003</v>
      </c>
      <c r="P902" s="64">
        <v>81.71520000000001</v>
      </c>
      <c r="Q902" s="65">
        <v>4.7072182507935691E-2</v>
      </c>
      <c r="R902" s="62">
        <v>1</v>
      </c>
      <c r="S902" s="62">
        <v>2026</v>
      </c>
      <c r="T902" s="62">
        <v>1</v>
      </c>
      <c r="U902" s="62">
        <v>2026</v>
      </c>
      <c r="V902" s="66">
        <v>46078</v>
      </c>
      <c r="W902" s="62" t="s">
        <v>164</v>
      </c>
      <c r="X902" s="62">
        <v>2026</v>
      </c>
      <c r="Y902" t="str">
        <f t="shared" si="84"/>
        <v>México</v>
      </c>
      <c r="Z902" t="str">
        <f t="shared" si="85"/>
        <v>Retail</v>
      </c>
      <c r="AA902" s="1">
        <f t="shared" si="86"/>
        <v>0.05</v>
      </c>
      <c r="AB902">
        <f t="shared" si="88"/>
        <v>66.539519999999996</v>
      </c>
      <c r="AC902">
        <f t="shared" si="89"/>
        <v>77.185843199999994</v>
      </c>
      <c r="AD902" s="18">
        <f t="shared" si="87"/>
        <v>45595</v>
      </c>
    </row>
    <row r="903" spans="1:30">
      <c r="A903" s="62" t="s">
        <v>176</v>
      </c>
      <c r="B903" s="73">
        <v>960</v>
      </c>
      <c r="C903" s="73">
        <v>0</v>
      </c>
      <c r="D903" s="74">
        <v>46029</v>
      </c>
      <c r="E903" s="74">
        <v>46035</v>
      </c>
      <c r="F903" s="74">
        <v>46038</v>
      </c>
      <c r="G903" s="73" t="s">
        <v>49</v>
      </c>
      <c r="H903" s="63">
        <v>2</v>
      </c>
      <c r="I903" s="73"/>
      <c r="J903" s="73">
        <v>3920</v>
      </c>
      <c r="K903" s="73" t="s">
        <v>131</v>
      </c>
      <c r="L903" s="64">
        <v>3371.2</v>
      </c>
      <c r="M903" s="64">
        <v>3920</v>
      </c>
      <c r="N903" s="64">
        <v>1280</v>
      </c>
      <c r="O903" s="64">
        <v>1100.8</v>
      </c>
      <c r="P903" s="64">
        <v>1280</v>
      </c>
      <c r="Q903" s="65">
        <v>0.32653061224489799</v>
      </c>
      <c r="R903" s="62">
        <v>1</v>
      </c>
      <c r="S903" s="62">
        <v>2026</v>
      </c>
      <c r="T903" s="62">
        <v>1</v>
      </c>
      <c r="U903" s="62">
        <v>2026</v>
      </c>
      <c r="V903" s="66">
        <v>46083</v>
      </c>
      <c r="W903" s="62" t="s">
        <v>150</v>
      </c>
      <c r="X903" s="62">
        <v>2026</v>
      </c>
      <c r="Y903" t="str">
        <f t="shared" si="84"/>
        <v>México</v>
      </c>
      <c r="Z903" t="str">
        <f t="shared" si="85"/>
        <v>Retail</v>
      </c>
      <c r="AA903" s="1">
        <f t="shared" si="86"/>
        <v>0</v>
      </c>
      <c r="AB903">
        <f t="shared" si="88"/>
        <v>1100.8</v>
      </c>
      <c r="AC903">
        <f t="shared" si="89"/>
        <v>1276.9279999999999</v>
      </c>
      <c r="AD903" s="18">
        <f t="shared" si="87"/>
        <v>45552</v>
      </c>
    </row>
    <row r="904" spans="1:30">
      <c r="A904" s="62" t="s">
        <v>176</v>
      </c>
      <c r="B904" s="73">
        <v>961</v>
      </c>
      <c r="C904" s="73">
        <v>0</v>
      </c>
      <c r="D904" s="74">
        <v>46030</v>
      </c>
      <c r="E904" s="74">
        <v>46280</v>
      </c>
      <c r="F904" s="74">
        <v>46286</v>
      </c>
      <c r="G904" s="73" t="s">
        <v>35</v>
      </c>
      <c r="H904" s="63">
        <v>2</v>
      </c>
      <c r="I904" s="73"/>
      <c r="J904" s="73">
        <v>1869.4</v>
      </c>
      <c r="K904" s="73" t="s">
        <v>131</v>
      </c>
      <c r="L904" s="64">
        <v>1607.684</v>
      </c>
      <c r="M904" s="64">
        <v>1869.4</v>
      </c>
      <c r="N904" s="64">
        <v>70</v>
      </c>
      <c r="O904" s="64">
        <v>60.199999999999996</v>
      </c>
      <c r="P904" s="64">
        <v>70</v>
      </c>
      <c r="Q904" s="65">
        <v>3.7445169573125062E-2</v>
      </c>
      <c r="R904" s="62">
        <v>1</v>
      </c>
      <c r="S904" s="62">
        <v>2026</v>
      </c>
      <c r="T904" s="62">
        <v>9</v>
      </c>
      <c r="U904" s="62">
        <v>2026</v>
      </c>
      <c r="V904" s="66">
        <v>46331</v>
      </c>
      <c r="W904" s="62" t="s">
        <v>159</v>
      </c>
      <c r="X904" s="62">
        <v>2026</v>
      </c>
      <c r="Y904" t="str">
        <f t="shared" si="84"/>
        <v>México</v>
      </c>
      <c r="Z904" t="str">
        <f t="shared" si="85"/>
        <v>IC</v>
      </c>
      <c r="AA904" s="1">
        <f t="shared" si="86"/>
        <v>0.5</v>
      </c>
      <c r="AB904">
        <f t="shared" si="88"/>
        <v>30.099999999999998</v>
      </c>
      <c r="AC904">
        <f t="shared" si="89"/>
        <v>34.915999999999997</v>
      </c>
      <c r="AD904" s="18">
        <f t="shared" si="87"/>
        <v>45665</v>
      </c>
    </row>
    <row r="905" spans="1:30">
      <c r="A905" s="62" t="s">
        <v>176</v>
      </c>
      <c r="B905" s="73">
        <v>962</v>
      </c>
      <c r="C905" s="73">
        <v>0</v>
      </c>
      <c r="D905" s="74">
        <v>46030</v>
      </c>
      <c r="E905" s="74">
        <v>46028</v>
      </c>
      <c r="F905" s="74">
        <v>46034</v>
      </c>
      <c r="G905" s="73" t="s">
        <v>41</v>
      </c>
      <c r="H905" s="63">
        <v>2</v>
      </c>
      <c r="I905" s="73"/>
      <c r="J905" s="73">
        <v>1707</v>
      </c>
      <c r="K905" s="73" t="s">
        <v>131</v>
      </c>
      <c r="L905" s="64">
        <v>1468.02</v>
      </c>
      <c r="M905" s="64">
        <v>1707</v>
      </c>
      <c r="N905" s="64">
        <v>170.7</v>
      </c>
      <c r="O905" s="64">
        <v>146.80199999999999</v>
      </c>
      <c r="P905" s="64">
        <v>170.7</v>
      </c>
      <c r="Q905" s="65">
        <v>9.9999999999999992E-2</v>
      </c>
      <c r="R905" s="62">
        <v>1</v>
      </c>
      <c r="S905" s="62">
        <v>2026</v>
      </c>
      <c r="T905" s="62">
        <v>1</v>
      </c>
      <c r="U905" s="62">
        <v>2026</v>
      </c>
      <c r="V905" s="67">
        <v>46079</v>
      </c>
      <c r="W905" s="62" t="s">
        <v>164</v>
      </c>
      <c r="X905" s="62">
        <v>2026</v>
      </c>
      <c r="Y905" t="str">
        <f t="shared" si="84"/>
        <v>México</v>
      </c>
      <c r="Z905" t="str">
        <f t="shared" si="85"/>
        <v>IC</v>
      </c>
      <c r="AA905" s="1">
        <f t="shared" si="86"/>
        <v>0.5</v>
      </c>
      <c r="AB905">
        <f t="shared" si="88"/>
        <v>73.400999999999996</v>
      </c>
      <c r="AC905">
        <f t="shared" si="89"/>
        <v>85.14515999999999</v>
      </c>
      <c r="AD905" s="18">
        <f t="shared" si="87"/>
        <v>45979</v>
      </c>
    </row>
    <row r="906" spans="1:30">
      <c r="A906" s="62" t="s">
        <v>176</v>
      </c>
      <c r="B906" s="73">
        <v>963</v>
      </c>
      <c r="C906" s="73">
        <v>0</v>
      </c>
      <c r="D906" s="74">
        <v>46030</v>
      </c>
      <c r="E906" s="74">
        <v>46044</v>
      </c>
      <c r="F906" s="74">
        <v>46047</v>
      </c>
      <c r="G906" s="73" t="s">
        <v>42</v>
      </c>
      <c r="H906" s="63">
        <v>2</v>
      </c>
      <c r="I906" s="73"/>
      <c r="J906" s="73">
        <v>2595</v>
      </c>
      <c r="K906" s="73" t="s">
        <v>131</v>
      </c>
      <c r="L906" s="64">
        <v>2231.6999999999998</v>
      </c>
      <c r="M906" s="64">
        <v>2595</v>
      </c>
      <c r="N906" s="64">
        <v>359.25</v>
      </c>
      <c r="O906" s="64">
        <v>308.95499999999998</v>
      </c>
      <c r="P906" s="64">
        <v>359.25</v>
      </c>
      <c r="Q906" s="65">
        <v>0.1384393063583815</v>
      </c>
      <c r="R906" s="62">
        <v>1</v>
      </c>
      <c r="S906" s="62">
        <v>2026</v>
      </c>
      <c r="T906" s="62">
        <v>1</v>
      </c>
      <c r="U906" s="62">
        <v>2026</v>
      </c>
      <c r="V906" s="66">
        <v>46092</v>
      </c>
      <c r="W906" s="62" t="s">
        <v>150</v>
      </c>
      <c r="X906" s="62">
        <v>2026</v>
      </c>
      <c r="Y906" t="str">
        <f t="shared" si="84"/>
        <v>México</v>
      </c>
      <c r="Z906" t="str">
        <f t="shared" si="85"/>
        <v>IC</v>
      </c>
      <c r="AA906" s="1">
        <f t="shared" si="86"/>
        <v>0.5</v>
      </c>
      <c r="AB906">
        <f t="shared" si="88"/>
        <v>154.47749999999999</v>
      </c>
      <c r="AC906">
        <f t="shared" si="89"/>
        <v>179.19389999999999</v>
      </c>
      <c r="AD906" s="18">
        <f t="shared" si="87"/>
        <v>45831</v>
      </c>
    </row>
    <row r="907" spans="1:30">
      <c r="A907" s="62" t="s">
        <v>176</v>
      </c>
      <c r="B907" s="73">
        <v>964</v>
      </c>
      <c r="C907" s="73">
        <v>0</v>
      </c>
      <c r="D907" s="74">
        <v>46031</v>
      </c>
      <c r="E907" s="74">
        <v>46179</v>
      </c>
      <c r="F907" s="74">
        <v>46189</v>
      </c>
      <c r="G907" s="73" t="s">
        <v>37</v>
      </c>
      <c r="H907" s="63">
        <v>2</v>
      </c>
      <c r="I907" s="73"/>
      <c r="J907" s="73">
        <v>223460</v>
      </c>
      <c r="K907" s="73" t="s">
        <v>131</v>
      </c>
      <c r="L907" s="64">
        <v>192175.6</v>
      </c>
      <c r="M907" s="64">
        <v>223460</v>
      </c>
      <c r="N907" s="64">
        <v>33580</v>
      </c>
      <c r="O907" s="64">
        <v>28878.799999999999</v>
      </c>
      <c r="P907" s="64">
        <v>33580</v>
      </c>
      <c r="Q907" s="65">
        <v>0.1502729795041618</v>
      </c>
      <c r="R907" s="62">
        <v>1</v>
      </c>
      <c r="S907" s="62">
        <v>2026</v>
      </c>
      <c r="T907" s="62">
        <v>6</v>
      </c>
      <c r="U907" s="62">
        <v>2026</v>
      </c>
      <c r="V907" s="66">
        <v>46234</v>
      </c>
      <c r="W907" s="62" t="s">
        <v>154</v>
      </c>
      <c r="X907" s="62">
        <v>2026</v>
      </c>
      <c r="Y907" t="str">
        <f t="shared" si="84"/>
        <v>México</v>
      </c>
      <c r="Z907" t="str">
        <f t="shared" si="85"/>
        <v>IC</v>
      </c>
      <c r="AA907" s="1">
        <f t="shared" si="86"/>
        <v>0.6</v>
      </c>
      <c r="AB907">
        <f t="shared" si="88"/>
        <v>11551.52</v>
      </c>
      <c r="AC907">
        <f t="shared" si="89"/>
        <v>13399.763199999999</v>
      </c>
      <c r="AD907" s="18">
        <f t="shared" si="87"/>
        <v>45807</v>
      </c>
    </row>
    <row r="908" spans="1:30">
      <c r="A908" s="62" t="s">
        <v>176</v>
      </c>
      <c r="B908" s="73">
        <v>965</v>
      </c>
      <c r="C908" s="73">
        <v>1</v>
      </c>
      <c r="D908" s="74">
        <v>46031</v>
      </c>
      <c r="E908" s="74">
        <v>46008</v>
      </c>
      <c r="F908" s="74">
        <v>46010</v>
      </c>
      <c r="G908" s="73" t="s">
        <v>37</v>
      </c>
      <c r="H908" s="63">
        <v>2</v>
      </c>
      <c r="I908" s="73"/>
      <c r="J908" s="73">
        <v>2685</v>
      </c>
      <c r="K908" s="73" t="s">
        <v>131</v>
      </c>
      <c r="L908" s="64">
        <v>2309.1</v>
      </c>
      <c r="M908" s="64">
        <v>2685</v>
      </c>
      <c r="N908" s="64">
        <v>200.08</v>
      </c>
      <c r="O908" s="64">
        <v>172.06880000000001</v>
      </c>
      <c r="P908" s="64">
        <v>200.08</v>
      </c>
      <c r="Q908" s="65">
        <v>7.4517690875232787E-2</v>
      </c>
      <c r="R908" s="62">
        <v>1</v>
      </c>
      <c r="S908" s="62">
        <v>2026</v>
      </c>
      <c r="T908" s="62">
        <v>12</v>
      </c>
      <c r="U908" s="62">
        <v>2025</v>
      </c>
      <c r="V908" s="66">
        <v>46055</v>
      </c>
      <c r="W908" s="62" t="s">
        <v>164</v>
      </c>
      <c r="X908" s="62">
        <v>2026</v>
      </c>
      <c r="Y908" t="str">
        <f t="shared" si="84"/>
        <v>México</v>
      </c>
      <c r="Z908" t="str">
        <f t="shared" si="85"/>
        <v>IC</v>
      </c>
      <c r="AA908" s="1">
        <f t="shared" si="86"/>
        <v>0.6</v>
      </c>
      <c r="AB908">
        <f t="shared" si="88"/>
        <v>68.827520000000007</v>
      </c>
      <c r="AC908">
        <f t="shared" si="89"/>
        <v>79.839923200000001</v>
      </c>
      <c r="AD908" s="18">
        <f t="shared" si="87"/>
        <v>45807</v>
      </c>
    </row>
    <row r="909" spans="1:30">
      <c r="A909" s="62" t="s">
        <v>176</v>
      </c>
      <c r="B909" s="73">
        <v>966</v>
      </c>
      <c r="C909" s="73">
        <v>0</v>
      </c>
      <c r="D909" s="74">
        <v>46031</v>
      </c>
      <c r="E909" s="74">
        <v>45993</v>
      </c>
      <c r="F909" s="74">
        <v>45995</v>
      </c>
      <c r="G909" s="73" t="s">
        <v>37</v>
      </c>
      <c r="H909" s="63">
        <v>2</v>
      </c>
      <c r="I909" s="73"/>
      <c r="J909" s="73">
        <v>4363</v>
      </c>
      <c r="K909" s="73" t="s">
        <v>131</v>
      </c>
      <c r="L909" s="64">
        <v>3752.18</v>
      </c>
      <c r="M909" s="64">
        <v>4363</v>
      </c>
      <c r="N909" s="64">
        <v>378</v>
      </c>
      <c r="O909" s="64">
        <v>325.08</v>
      </c>
      <c r="P909" s="64">
        <v>378</v>
      </c>
      <c r="Q909" s="65">
        <v>8.6637634655053863E-2</v>
      </c>
      <c r="R909" s="62">
        <v>1</v>
      </c>
      <c r="S909" s="62">
        <v>2026</v>
      </c>
      <c r="T909" s="62">
        <v>12</v>
      </c>
      <c r="U909" s="62">
        <v>2025</v>
      </c>
      <c r="V909" s="66">
        <v>46040</v>
      </c>
      <c r="W909" s="62" t="s">
        <v>157</v>
      </c>
      <c r="X909" s="62">
        <v>2026</v>
      </c>
      <c r="Y909" t="str">
        <f t="shared" si="84"/>
        <v>México</v>
      </c>
      <c r="Z909" t="str">
        <f t="shared" si="85"/>
        <v>IC</v>
      </c>
      <c r="AA909" s="1">
        <f t="shared" si="86"/>
        <v>0.6</v>
      </c>
      <c r="AB909">
        <f t="shared" si="88"/>
        <v>130.03200000000001</v>
      </c>
      <c r="AC909">
        <f t="shared" si="89"/>
        <v>150.83712</v>
      </c>
      <c r="AD909" s="18">
        <f t="shared" si="87"/>
        <v>45807</v>
      </c>
    </row>
    <row r="910" spans="1:30">
      <c r="A910" s="62" t="s">
        <v>176</v>
      </c>
      <c r="B910">
        <v>968</v>
      </c>
      <c r="C910">
        <v>0</v>
      </c>
      <c r="D910" s="18">
        <v>46031</v>
      </c>
      <c r="E910" s="18">
        <v>46279</v>
      </c>
      <c r="F910" s="18">
        <v>46296</v>
      </c>
      <c r="G910" t="s">
        <v>35</v>
      </c>
      <c r="H910" s="63">
        <v>2</v>
      </c>
      <c r="J910">
        <v>59396.79</v>
      </c>
      <c r="K910" t="s">
        <v>131</v>
      </c>
      <c r="L910" s="64">
        <v>51081.239399999999</v>
      </c>
      <c r="M910" s="64">
        <v>59396.79</v>
      </c>
      <c r="N910" s="64">
        <v>1932.88</v>
      </c>
      <c r="O910" s="64">
        <v>1662.2768000000001</v>
      </c>
      <c r="P910" s="64">
        <v>1932.88</v>
      </c>
      <c r="Q910" s="65">
        <v>3.2541825913487921E-2</v>
      </c>
      <c r="R910" s="62">
        <v>1</v>
      </c>
      <c r="S910" s="62">
        <v>2026</v>
      </c>
      <c r="T910" s="62">
        <v>9</v>
      </c>
      <c r="U910" s="62">
        <v>2026</v>
      </c>
      <c r="V910" s="66">
        <v>46341</v>
      </c>
      <c r="W910" s="62" t="s">
        <v>159</v>
      </c>
      <c r="X910" s="62">
        <v>2026</v>
      </c>
      <c r="Y910" t="str">
        <f t="shared" si="84"/>
        <v>México</v>
      </c>
      <c r="Z910" t="str">
        <f t="shared" si="85"/>
        <v>IC</v>
      </c>
      <c r="AA910" s="1">
        <f t="shared" si="86"/>
        <v>0.5</v>
      </c>
      <c r="AB910">
        <f t="shared" si="88"/>
        <v>831.13840000000005</v>
      </c>
      <c r="AC910">
        <f t="shared" si="89"/>
        <v>964.120544</v>
      </c>
      <c r="AD910" s="18">
        <f t="shared" si="87"/>
        <v>45665</v>
      </c>
    </row>
    <row r="911" spans="1:30">
      <c r="A911" s="62" t="s">
        <v>176</v>
      </c>
      <c r="B911">
        <v>969</v>
      </c>
      <c r="C911">
        <v>0</v>
      </c>
      <c r="D911" s="18">
        <v>46031</v>
      </c>
      <c r="E911" s="18">
        <v>46057</v>
      </c>
      <c r="F911" s="18">
        <v>46058</v>
      </c>
      <c r="G911" t="s">
        <v>37</v>
      </c>
      <c r="H911" s="63">
        <v>2</v>
      </c>
      <c r="J911">
        <v>4321.53</v>
      </c>
      <c r="K911" t="s">
        <v>131</v>
      </c>
      <c r="L911" s="64">
        <v>3716.5157999999997</v>
      </c>
      <c r="M911" s="64">
        <v>4321.53</v>
      </c>
      <c r="N911" s="64">
        <v>501.53</v>
      </c>
      <c r="O911" s="64">
        <v>431.31579999999997</v>
      </c>
      <c r="P911" s="64">
        <v>501.53</v>
      </c>
      <c r="Q911" s="65">
        <v>0.11605380501813016</v>
      </c>
      <c r="R911" s="62">
        <v>1</v>
      </c>
      <c r="S911" s="62">
        <v>2026</v>
      </c>
      <c r="T911" s="62">
        <v>2</v>
      </c>
      <c r="U911" s="62">
        <v>2026</v>
      </c>
      <c r="V911" s="66">
        <v>46103</v>
      </c>
      <c r="W911" s="62" t="s">
        <v>150</v>
      </c>
      <c r="X911" s="62">
        <v>2026</v>
      </c>
      <c r="Y911" t="str">
        <f t="shared" si="84"/>
        <v>México</v>
      </c>
      <c r="Z911" t="str">
        <f t="shared" si="85"/>
        <v>IC</v>
      </c>
      <c r="AA911" s="1">
        <f t="shared" si="86"/>
        <v>0.6</v>
      </c>
      <c r="AB911">
        <f t="shared" si="88"/>
        <v>172.52632</v>
      </c>
      <c r="AC911">
        <f t="shared" si="89"/>
        <v>200.13053119999998</v>
      </c>
      <c r="AD911" s="18">
        <f t="shared" si="87"/>
        <v>45807</v>
      </c>
    </row>
    <row r="912" spans="1:30">
      <c r="A912" s="62" t="s">
        <v>176</v>
      </c>
      <c r="B912">
        <v>970</v>
      </c>
      <c r="C912">
        <v>0</v>
      </c>
      <c r="D912" s="18">
        <v>46031</v>
      </c>
      <c r="E912" s="18">
        <v>46001</v>
      </c>
      <c r="F912" s="18">
        <v>46005</v>
      </c>
      <c r="G912" t="s">
        <v>58</v>
      </c>
      <c r="H912" s="63">
        <v>2</v>
      </c>
      <c r="J912">
        <v>2320</v>
      </c>
      <c r="K912" t="s">
        <v>151</v>
      </c>
      <c r="L912" s="64">
        <v>2320</v>
      </c>
      <c r="M912" s="64">
        <v>2691.2</v>
      </c>
      <c r="N912" s="64">
        <v>232</v>
      </c>
      <c r="O912" s="64">
        <v>232</v>
      </c>
      <c r="P912" s="64">
        <v>269.12</v>
      </c>
      <c r="Q912" s="65">
        <v>0.1</v>
      </c>
      <c r="R912" s="62">
        <v>1</v>
      </c>
      <c r="S912" s="62">
        <v>2026</v>
      </c>
      <c r="T912" s="62">
        <v>12</v>
      </c>
      <c r="U912" s="62">
        <v>2025</v>
      </c>
      <c r="V912" s="66">
        <v>46050</v>
      </c>
      <c r="W912" s="62" t="s">
        <v>157</v>
      </c>
      <c r="X912" s="62">
        <v>2026</v>
      </c>
      <c r="Y912" t="str">
        <f t="shared" si="84"/>
        <v>México</v>
      </c>
      <c r="Z912" t="str">
        <f t="shared" si="85"/>
        <v>IC</v>
      </c>
      <c r="AA912" s="1">
        <f t="shared" si="86"/>
        <v>0.5</v>
      </c>
      <c r="AB912">
        <f t="shared" si="88"/>
        <v>116</v>
      </c>
      <c r="AC912">
        <f t="shared" si="89"/>
        <v>134.56</v>
      </c>
      <c r="AD912" s="18">
        <f t="shared" si="87"/>
        <v>45762</v>
      </c>
    </row>
    <row r="913" spans="1:30">
      <c r="A913" s="62" t="s">
        <v>176</v>
      </c>
      <c r="B913">
        <v>971</v>
      </c>
      <c r="C913">
        <v>1</v>
      </c>
      <c r="D913" s="18">
        <v>46031</v>
      </c>
      <c r="E913" s="18">
        <v>45990</v>
      </c>
      <c r="F913" s="18">
        <v>45992</v>
      </c>
      <c r="G913" t="s">
        <v>58</v>
      </c>
      <c r="H913" s="63">
        <v>2</v>
      </c>
      <c r="J913">
        <v>90124.479999999996</v>
      </c>
      <c r="K913" t="s">
        <v>178</v>
      </c>
      <c r="L913" s="64">
        <v>4325.9750400000003</v>
      </c>
      <c r="M913" s="64">
        <v>5046.9708799999999</v>
      </c>
      <c r="N913" s="64">
        <v>9221.82</v>
      </c>
      <c r="O913" s="64">
        <v>442.64735999999999</v>
      </c>
      <c r="P913" s="64">
        <v>516.42192</v>
      </c>
      <c r="Q913" s="65">
        <v>0.10232314239150117</v>
      </c>
      <c r="R913" s="62">
        <v>1</v>
      </c>
      <c r="S913" s="62">
        <v>2026</v>
      </c>
      <c r="T913" s="62">
        <v>11</v>
      </c>
      <c r="U913" s="62">
        <v>2025</v>
      </c>
      <c r="V913" s="66">
        <v>46037</v>
      </c>
      <c r="W913" s="62" t="s">
        <v>157</v>
      </c>
      <c r="X913" s="62">
        <v>2026</v>
      </c>
      <c r="Y913" t="str">
        <f t="shared" si="84"/>
        <v>México</v>
      </c>
      <c r="Z913" t="str">
        <f t="shared" si="85"/>
        <v>IC</v>
      </c>
      <c r="AA913" s="1">
        <f t="shared" si="86"/>
        <v>0.5</v>
      </c>
      <c r="AB913">
        <f t="shared" si="88"/>
        <v>221.32368</v>
      </c>
      <c r="AC913">
        <f t="shared" si="89"/>
        <v>256.73546879999998</v>
      </c>
      <c r="AD913" s="18">
        <f t="shared" si="87"/>
        <v>45762</v>
      </c>
    </row>
    <row r="914" spans="1:30">
      <c r="A914" s="62" t="s">
        <v>176</v>
      </c>
      <c r="B914">
        <v>972</v>
      </c>
      <c r="C914">
        <v>0</v>
      </c>
      <c r="D914" s="18">
        <v>46031</v>
      </c>
      <c r="E914" s="18">
        <v>46043</v>
      </c>
      <c r="F914" s="18">
        <v>46045</v>
      </c>
      <c r="G914" t="s">
        <v>58</v>
      </c>
      <c r="H914" s="63">
        <v>2</v>
      </c>
      <c r="J914">
        <v>2040</v>
      </c>
      <c r="K914" t="s">
        <v>205</v>
      </c>
      <c r="L914" s="64">
        <v>2346</v>
      </c>
      <c r="M914" s="64">
        <v>2733.6000000000004</v>
      </c>
      <c r="N914" s="64">
        <v>204</v>
      </c>
      <c r="O914" s="64">
        <v>234.6</v>
      </c>
      <c r="P914" s="64">
        <v>273.36</v>
      </c>
      <c r="Q914" s="65">
        <v>9.9999999999999992E-2</v>
      </c>
      <c r="R914" s="62">
        <v>1</v>
      </c>
      <c r="S914" s="62">
        <v>2026</v>
      </c>
      <c r="T914" s="62">
        <v>1</v>
      </c>
      <c r="U914" s="62">
        <v>2026</v>
      </c>
      <c r="V914" s="66">
        <v>46090</v>
      </c>
      <c r="W914" s="62" t="s">
        <v>150</v>
      </c>
      <c r="X914" s="62">
        <v>2026</v>
      </c>
      <c r="Y914" t="str">
        <f t="shared" si="84"/>
        <v>México</v>
      </c>
      <c r="Z914" t="str">
        <f t="shared" si="85"/>
        <v>IC</v>
      </c>
      <c r="AA914" s="1">
        <f t="shared" si="86"/>
        <v>0.5</v>
      </c>
      <c r="AB914">
        <f t="shared" si="88"/>
        <v>117.3</v>
      </c>
      <c r="AC914">
        <f t="shared" si="89"/>
        <v>136.06799999999998</v>
      </c>
      <c r="AD914" s="18">
        <f t="shared" si="87"/>
        <v>45762</v>
      </c>
    </row>
    <row r="915" spans="1:30">
      <c r="A915" s="62" t="s">
        <v>176</v>
      </c>
      <c r="B915">
        <v>973</v>
      </c>
      <c r="C915">
        <v>0</v>
      </c>
      <c r="D915" s="18">
        <v>46031</v>
      </c>
      <c r="E915" s="18">
        <v>46040</v>
      </c>
      <c r="F915" s="18">
        <v>46043</v>
      </c>
      <c r="G915" t="s">
        <v>58</v>
      </c>
      <c r="H915" s="63">
        <v>2</v>
      </c>
      <c r="J915">
        <v>2422.38</v>
      </c>
      <c r="K915" t="s">
        <v>151</v>
      </c>
      <c r="L915" s="64">
        <v>2422.38</v>
      </c>
      <c r="M915" s="64">
        <v>2809.9607999999998</v>
      </c>
      <c r="N915" s="64">
        <v>242.24</v>
      </c>
      <c r="O915" s="64">
        <v>242.24</v>
      </c>
      <c r="P915" s="64">
        <v>280.9984</v>
      </c>
      <c r="Q915" s="65">
        <v>0.10000082563429355</v>
      </c>
      <c r="R915" s="62">
        <v>1</v>
      </c>
      <c r="S915" s="62">
        <v>2026</v>
      </c>
      <c r="T915" s="62">
        <v>1</v>
      </c>
      <c r="U915" s="62">
        <v>2026</v>
      </c>
      <c r="V915" s="66">
        <v>46088</v>
      </c>
      <c r="W915" s="62" t="s">
        <v>150</v>
      </c>
      <c r="X915" s="62">
        <v>2026</v>
      </c>
      <c r="Y915" t="str">
        <f t="shared" si="84"/>
        <v>México</v>
      </c>
      <c r="Z915" t="str">
        <f t="shared" si="85"/>
        <v>IC</v>
      </c>
      <c r="AA915" s="1">
        <f t="shared" si="86"/>
        <v>0.5</v>
      </c>
      <c r="AB915">
        <f t="shared" si="88"/>
        <v>121.12</v>
      </c>
      <c r="AC915">
        <f t="shared" si="89"/>
        <v>140.4992</v>
      </c>
      <c r="AD915" s="18">
        <f t="shared" si="87"/>
        <v>45762</v>
      </c>
    </row>
    <row r="916" spans="1:30">
      <c r="A916" s="62" t="s">
        <v>176</v>
      </c>
      <c r="B916">
        <v>974</v>
      </c>
      <c r="C916">
        <v>0</v>
      </c>
      <c r="D916" s="18">
        <v>46034</v>
      </c>
      <c r="E916" s="18">
        <v>46221</v>
      </c>
      <c r="F916" s="18">
        <v>46235</v>
      </c>
      <c r="G916" t="s">
        <v>49</v>
      </c>
      <c r="H916" s="63">
        <v>3</v>
      </c>
      <c r="I916" t="s">
        <v>177</v>
      </c>
      <c r="J916">
        <v>95200</v>
      </c>
      <c r="K916" t="s">
        <v>151</v>
      </c>
      <c r="L916" s="64">
        <v>95200</v>
      </c>
      <c r="M916" s="64">
        <v>110431.99999999999</v>
      </c>
      <c r="N916" s="64">
        <v>0</v>
      </c>
      <c r="O916" s="64">
        <v>0</v>
      </c>
      <c r="P916" s="64">
        <v>0</v>
      </c>
      <c r="Q916" s="65">
        <v>0</v>
      </c>
      <c r="R916" s="62">
        <v>1</v>
      </c>
      <c r="S916" s="62">
        <v>2026</v>
      </c>
      <c r="T916" s="62">
        <v>7</v>
      </c>
      <c r="U916" s="62">
        <v>2026</v>
      </c>
      <c r="V916" s="66">
        <v>46280</v>
      </c>
      <c r="W916" s="62" t="s">
        <v>153</v>
      </c>
      <c r="X916" s="62">
        <v>2026</v>
      </c>
      <c r="Y916" t="str">
        <f t="shared" si="84"/>
        <v>México</v>
      </c>
      <c r="Z916" t="str">
        <f t="shared" si="85"/>
        <v>Retail</v>
      </c>
      <c r="AA916" s="1">
        <f t="shared" si="86"/>
        <v>0</v>
      </c>
      <c r="AB916">
        <f t="shared" si="88"/>
        <v>0</v>
      </c>
      <c r="AC916">
        <f t="shared" si="89"/>
        <v>0</v>
      </c>
      <c r="AD916" s="18">
        <f t="shared" si="87"/>
        <v>45552</v>
      </c>
    </row>
    <row r="917" spans="1:30">
      <c r="A917" s="62" t="s">
        <v>176</v>
      </c>
      <c r="B917">
        <v>975</v>
      </c>
      <c r="C917">
        <v>0</v>
      </c>
      <c r="D917" s="18">
        <v>46034</v>
      </c>
      <c r="E917" s="18">
        <v>46032</v>
      </c>
      <c r="F917" s="18">
        <v>46033</v>
      </c>
      <c r="G917" t="s">
        <v>35</v>
      </c>
      <c r="H917" s="63">
        <v>3</v>
      </c>
      <c r="J917">
        <v>11920.39</v>
      </c>
      <c r="K917" t="s">
        <v>178</v>
      </c>
      <c r="L917" s="64">
        <v>572.17872</v>
      </c>
      <c r="M917" s="64">
        <v>667.54183999999998</v>
      </c>
      <c r="N917" s="64">
        <v>1065.71</v>
      </c>
      <c r="O917" s="64">
        <v>51.15408</v>
      </c>
      <c r="P917" s="64">
        <v>59.679760000000002</v>
      </c>
      <c r="Q917" s="65">
        <v>8.9402276267806668E-2</v>
      </c>
      <c r="R917" s="62">
        <v>1</v>
      </c>
      <c r="S917" s="62">
        <v>2026</v>
      </c>
      <c r="T917" s="62">
        <v>1</v>
      </c>
      <c r="U917" s="62">
        <v>2026</v>
      </c>
      <c r="V917" s="67">
        <v>46078</v>
      </c>
      <c r="W917" s="62" t="s">
        <v>164</v>
      </c>
      <c r="X917" s="62">
        <v>2026</v>
      </c>
      <c r="Y917" t="str">
        <f t="shared" si="84"/>
        <v>México</v>
      </c>
      <c r="Z917" t="str">
        <f t="shared" si="85"/>
        <v>IC</v>
      </c>
      <c r="AA917" s="1">
        <f t="shared" si="86"/>
        <v>0.5</v>
      </c>
      <c r="AB917">
        <f t="shared" si="88"/>
        <v>25.57704</v>
      </c>
      <c r="AC917">
        <f t="shared" si="89"/>
        <v>29.669366399999998</v>
      </c>
      <c r="AD917" s="18">
        <f t="shared" si="87"/>
        <v>45665</v>
      </c>
    </row>
    <row r="918" spans="1:30">
      <c r="A918" s="62" t="s">
        <v>176</v>
      </c>
      <c r="B918">
        <v>976</v>
      </c>
      <c r="C918">
        <v>0</v>
      </c>
      <c r="D918" s="18">
        <v>46034</v>
      </c>
      <c r="E918" s="18">
        <v>46179</v>
      </c>
      <c r="F918" s="18">
        <v>46199</v>
      </c>
      <c r="G918" t="s">
        <v>58</v>
      </c>
      <c r="H918" s="63">
        <v>3</v>
      </c>
      <c r="J918">
        <v>38202</v>
      </c>
      <c r="K918" t="s">
        <v>151</v>
      </c>
      <c r="L918" s="64">
        <v>38202</v>
      </c>
      <c r="M918" s="64">
        <v>44314.32</v>
      </c>
      <c r="N918" s="64">
        <v>0</v>
      </c>
      <c r="O918" s="64">
        <v>0</v>
      </c>
      <c r="P918" s="64">
        <v>0</v>
      </c>
      <c r="Q918" s="65">
        <v>0</v>
      </c>
      <c r="R918" s="62">
        <v>1</v>
      </c>
      <c r="S918" s="62">
        <v>2026</v>
      </c>
      <c r="T918" s="62">
        <v>6</v>
      </c>
      <c r="U918" s="62">
        <v>2026</v>
      </c>
      <c r="V918" s="66">
        <v>46244</v>
      </c>
      <c r="W918" s="62" t="s">
        <v>160</v>
      </c>
      <c r="X918" s="62">
        <v>2026</v>
      </c>
      <c r="Y918" t="str">
        <f t="shared" si="84"/>
        <v>México</v>
      </c>
      <c r="Z918" t="str">
        <f t="shared" si="85"/>
        <v>IC</v>
      </c>
      <c r="AA918" s="1">
        <f t="shared" si="86"/>
        <v>0.5</v>
      </c>
      <c r="AB918">
        <f t="shared" si="88"/>
        <v>0</v>
      </c>
      <c r="AC918">
        <f t="shared" si="89"/>
        <v>0</v>
      </c>
      <c r="AD918" s="18">
        <f t="shared" si="87"/>
        <v>45762</v>
      </c>
    </row>
    <row r="919" spans="1:30">
      <c r="A919" s="62" t="s">
        <v>176</v>
      </c>
      <c r="B919">
        <v>978</v>
      </c>
      <c r="C919">
        <v>0</v>
      </c>
      <c r="D919" s="18">
        <v>46035</v>
      </c>
      <c r="E919" s="18">
        <v>46058</v>
      </c>
      <c r="F919" s="18">
        <v>46061</v>
      </c>
      <c r="G919" t="s">
        <v>57</v>
      </c>
      <c r="H919" s="63">
        <v>3</v>
      </c>
      <c r="J919">
        <v>66000</v>
      </c>
      <c r="K919" t="s">
        <v>178</v>
      </c>
      <c r="L919" s="64">
        <v>3168</v>
      </c>
      <c r="M919" s="64">
        <v>3696</v>
      </c>
      <c r="N919" s="64">
        <v>19362.259999999998</v>
      </c>
      <c r="O919" s="64">
        <v>929.38847999999996</v>
      </c>
      <c r="P919" s="64">
        <v>1084.28656</v>
      </c>
      <c r="Q919" s="65">
        <v>0.29336757575757577</v>
      </c>
      <c r="R919" s="62">
        <v>1</v>
      </c>
      <c r="S919" s="62">
        <v>2026</v>
      </c>
      <c r="T919" s="62">
        <v>2</v>
      </c>
      <c r="U919" s="62">
        <v>2026</v>
      </c>
      <c r="V919" s="66">
        <v>46106</v>
      </c>
      <c r="W919" s="62" t="s">
        <v>150</v>
      </c>
      <c r="X919" s="62">
        <v>2026</v>
      </c>
      <c r="Y919" t="str">
        <f t="shared" si="84"/>
        <v>México</v>
      </c>
      <c r="Z919" t="str">
        <f t="shared" si="85"/>
        <v>IC</v>
      </c>
      <c r="AA919" s="1">
        <f t="shared" si="86"/>
        <v>0.5</v>
      </c>
      <c r="AB919">
        <f t="shared" si="88"/>
        <v>464.69423999999998</v>
      </c>
      <c r="AC919">
        <f t="shared" si="89"/>
        <v>539.04531839999993</v>
      </c>
      <c r="AD919" s="18">
        <f t="shared" si="87"/>
        <v>45639</v>
      </c>
    </row>
    <row r="920" spans="1:30">
      <c r="A920" s="62" t="s">
        <v>176</v>
      </c>
      <c r="B920">
        <v>979</v>
      </c>
      <c r="C920">
        <v>0</v>
      </c>
      <c r="D920" s="18">
        <v>46036</v>
      </c>
      <c r="E920" s="18">
        <v>46000</v>
      </c>
      <c r="F920" s="18">
        <v>46003</v>
      </c>
      <c r="G920" t="s">
        <v>45</v>
      </c>
      <c r="H920" s="63">
        <v>3</v>
      </c>
      <c r="J920">
        <v>2523</v>
      </c>
      <c r="K920" t="s">
        <v>131</v>
      </c>
      <c r="L920" s="64">
        <v>2169.7799999999997</v>
      </c>
      <c r="M920" s="64">
        <v>2523</v>
      </c>
      <c r="N920" s="64">
        <v>252.3</v>
      </c>
      <c r="O920" s="64">
        <v>216.97800000000001</v>
      </c>
      <c r="P920" s="64">
        <v>252.3</v>
      </c>
      <c r="Q920" s="65">
        <v>0.10000000000000002</v>
      </c>
      <c r="R920" s="62">
        <v>1</v>
      </c>
      <c r="S920" s="62">
        <v>2026</v>
      </c>
      <c r="T920" s="62">
        <v>12</v>
      </c>
      <c r="U920" s="62">
        <v>2025</v>
      </c>
      <c r="V920" s="66">
        <v>46048</v>
      </c>
      <c r="W920" s="62" t="s">
        <v>157</v>
      </c>
      <c r="X920" s="62">
        <v>2026</v>
      </c>
      <c r="Y920" t="str">
        <f t="shared" si="84"/>
        <v>México</v>
      </c>
      <c r="Z920" t="str">
        <f t="shared" si="85"/>
        <v>IC</v>
      </c>
      <c r="AA920" s="1">
        <f t="shared" si="86"/>
        <v>0.75</v>
      </c>
      <c r="AB920">
        <f t="shared" si="88"/>
        <v>54.244500000000016</v>
      </c>
      <c r="AC920">
        <f t="shared" si="89"/>
        <v>62.923620000000014</v>
      </c>
      <c r="AD920" s="18">
        <f t="shared" si="87"/>
        <v>45536</v>
      </c>
    </row>
    <row r="921" spans="1:30">
      <c r="A921" s="62" t="s">
        <v>176</v>
      </c>
      <c r="B921">
        <v>980</v>
      </c>
      <c r="C921">
        <v>0</v>
      </c>
      <c r="D921" s="18">
        <v>46036</v>
      </c>
      <c r="E921" s="18">
        <v>46021</v>
      </c>
      <c r="F921" s="18">
        <v>46024</v>
      </c>
      <c r="G921" t="s">
        <v>45</v>
      </c>
      <c r="H921" s="63">
        <v>3</v>
      </c>
      <c r="J921">
        <v>6766</v>
      </c>
      <c r="K921" t="s">
        <v>131</v>
      </c>
      <c r="L921" s="64">
        <v>5818.76</v>
      </c>
      <c r="M921" s="64">
        <v>6766</v>
      </c>
      <c r="N921" s="64">
        <v>676.6</v>
      </c>
      <c r="O921" s="64">
        <v>581.87599999999998</v>
      </c>
      <c r="P921" s="64">
        <v>676.6</v>
      </c>
      <c r="Q921" s="65">
        <v>9.9999999999999992E-2</v>
      </c>
      <c r="R921" s="62">
        <v>1</v>
      </c>
      <c r="S921" s="62">
        <v>2026</v>
      </c>
      <c r="T921" s="62">
        <v>12</v>
      </c>
      <c r="U921" s="62">
        <v>2025</v>
      </c>
      <c r="V921" s="66">
        <v>46069</v>
      </c>
      <c r="W921" s="62" t="s">
        <v>164</v>
      </c>
      <c r="X921" s="62">
        <v>2026</v>
      </c>
      <c r="Y921" t="str">
        <f t="shared" si="84"/>
        <v>México</v>
      </c>
      <c r="Z921" t="str">
        <f t="shared" si="85"/>
        <v>IC</v>
      </c>
      <c r="AA921" s="1">
        <f t="shared" si="86"/>
        <v>0.75</v>
      </c>
      <c r="AB921">
        <f t="shared" si="88"/>
        <v>145.46899999999999</v>
      </c>
      <c r="AC921">
        <f t="shared" si="89"/>
        <v>168.74403999999998</v>
      </c>
      <c r="AD921" s="18">
        <f t="shared" si="87"/>
        <v>45536</v>
      </c>
    </row>
    <row r="922" spans="1:30">
      <c r="A922" s="62" t="s">
        <v>176</v>
      </c>
      <c r="B922">
        <v>982</v>
      </c>
      <c r="C922">
        <v>0</v>
      </c>
      <c r="D922" s="18">
        <v>46036</v>
      </c>
      <c r="E922" s="18">
        <v>46055</v>
      </c>
      <c r="F922" s="18">
        <v>46066</v>
      </c>
      <c r="G922" t="s">
        <v>49</v>
      </c>
      <c r="H922" s="63">
        <v>3</v>
      </c>
      <c r="I922" t="s">
        <v>177</v>
      </c>
      <c r="J922">
        <v>2563</v>
      </c>
      <c r="K922" t="s">
        <v>131</v>
      </c>
      <c r="L922" s="64">
        <v>2204.1799999999998</v>
      </c>
      <c r="M922" s="64">
        <v>2563</v>
      </c>
      <c r="N922" s="64">
        <v>0</v>
      </c>
      <c r="O922" s="64">
        <v>0</v>
      </c>
      <c r="P922" s="64">
        <v>0</v>
      </c>
      <c r="Q922" s="65">
        <v>0</v>
      </c>
      <c r="R922" s="62">
        <v>1</v>
      </c>
      <c r="S922" s="62">
        <v>2026</v>
      </c>
      <c r="T922" s="62">
        <v>2</v>
      </c>
      <c r="U922" s="62">
        <v>2026</v>
      </c>
      <c r="V922" s="66">
        <v>46111</v>
      </c>
      <c r="W922" s="62" t="s">
        <v>150</v>
      </c>
      <c r="X922" s="62">
        <v>2026</v>
      </c>
      <c r="Y922" t="str">
        <f t="shared" si="84"/>
        <v>México</v>
      </c>
      <c r="Z922" t="str">
        <f t="shared" si="85"/>
        <v>Retail</v>
      </c>
      <c r="AA922" s="1">
        <f t="shared" si="86"/>
        <v>0</v>
      </c>
      <c r="AB922">
        <f t="shared" si="88"/>
        <v>0</v>
      </c>
      <c r="AC922">
        <f t="shared" si="89"/>
        <v>0</v>
      </c>
      <c r="AD922" s="18">
        <f t="shared" si="87"/>
        <v>45552</v>
      </c>
    </row>
    <row r="923" spans="1:30">
      <c r="A923" s="62" t="s">
        <v>176</v>
      </c>
      <c r="B923">
        <v>983</v>
      </c>
      <c r="C923">
        <v>0</v>
      </c>
      <c r="D923" s="18">
        <v>46036</v>
      </c>
      <c r="E923" s="18">
        <v>46052</v>
      </c>
      <c r="F923" s="18">
        <v>46055</v>
      </c>
      <c r="G923" t="s">
        <v>56</v>
      </c>
      <c r="H923" s="63">
        <v>3</v>
      </c>
      <c r="J923">
        <v>35</v>
      </c>
      <c r="K923" t="s">
        <v>178</v>
      </c>
      <c r="L923" s="64">
        <v>1.68</v>
      </c>
      <c r="M923" s="64">
        <v>1.96</v>
      </c>
      <c r="N923" s="64">
        <v>35</v>
      </c>
      <c r="O923" s="64">
        <v>1.68</v>
      </c>
      <c r="P923" s="64">
        <v>1.96</v>
      </c>
      <c r="Q923" s="65">
        <v>1</v>
      </c>
      <c r="R923" s="62">
        <v>1</v>
      </c>
      <c r="S923" s="62">
        <v>2026</v>
      </c>
      <c r="T923" s="62">
        <v>1</v>
      </c>
      <c r="U923" s="62">
        <v>2026</v>
      </c>
      <c r="V923" s="66">
        <v>46100</v>
      </c>
      <c r="W923" s="62" t="s">
        <v>150</v>
      </c>
      <c r="X923" s="62">
        <v>2026</v>
      </c>
      <c r="Y923" t="str">
        <f t="shared" si="84"/>
        <v>México</v>
      </c>
      <c r="Z923" t="str">
        <f t="shared" si="85"/>
        <v>IC</v>
      </c>
      <c r="AA923" s="1">
        <f t="shared" si="86"/>
        <v>0.5</v>
      </c>
      <c r="AB923">
        <f t="shared" si="88"/>
        <v>0.84</v>
      </c>
      <c r="AC923">
        <f t="shared" si="89"/>
        <v>0.97439999999999993</v>
      </c>
      <c r="AD923" s="18">
        <f t="shared" si="87"/>
        <v>45737</v>
      </c>
    </row>
    <row r="924" spans="1:30">
      <c r="A924" s="62" t="s">
        <v>176</v>
      </c>
      <c r="B924">
        <v>984</v>
      </c>
      <c r="C924">
        <v>0</v>
      </c>
      <c r="D924" s="18">
        <v>46036</v>
      </c>
      <c r="E924" s="18">
        <v>46124</v>
      </c>
      <c r="F924" s="18">
        <v>46134</v>
      </c>
      <c r="G924" t="s">
        <v>53</v>
      </c>
      <c r="H924" s="63">
        <v>3</v>
      </c>
      <c r="I924" t="s">
        <v>219</v>
      </c>
      <c r="J924">
        <v>10540.65</v>
      </c>
      <c r="K924" t="s">
        <v>151</v>
      </c>
      <c r="L924" s="64">
        <v>10540.65</v>
      </c>
      <c r="M924" s="64">
        <v>12227.153999999999</v>
      </c>
      <c r="N924" s="64">
        <v>983.04</v>
      </c>
      <c r="O924" s="64">
        <v>983.04</v>
      </c>
      <c r="P924" s="64">
        <v>1140.3263999999999</v>
      </c>
      <c r="Q924" s="65">
        <v>9.3261800742838435E-2</v>
      </c>
      <c r="R924" s="62">
        <v>1</v>
      </c>
      <c r="S924" s="62">
        <v>2026</v>
      </c>
      <c r="T924" s="62">
        <v>4</v>
      </c>
      <c r="U924" s="62">
        <v>2026</v>
      </c>
      <c r="V924" s="66">
        <v>46179</v>
      </c>
      <c r="W924" s="62" t="s">
        <v>152</v>
      </c>
      <c r="X924" s="62">
        <v>2026</v>
      </c>
      <c r="Y924" t="str">
        <f t="shared" si="84"/>
        <v>México</v>
      </c>
      <c r="Z924" t="str">
        <f t="shared" si="85"/>
        <v>Retail</v>
      </c>
      <c r="AA924" s="1">
        <f t="shared" si="86"/>
        <v>0.05</v>
      </c>
      <c r="AB924">
        <f t="shared" si="88"/>
        <v>933.88799999999992</v>
      </c>
      <c r="AC924">
        <f t="shared" si="89"/>
        <v>1083.3100799999997</v>
      </c>
      <c r="AD924" s="18">
        <f t="shared" si="87"/>
        <v>45719</v>
      </c>
    </row>
    <row r="925" spans="1:30">
      <c r="A925" s="62" t="s">
        <v>176</v>
      </c>
      <c r="B925">
        <v>985</v>
      </c>
      <c r="C925">
        <v>0</v>
      </c>
      <c r="D925" s="18">
        <v>46036</v>
      </c>
      <c r="E925" s="18">
        <v>46042</v>
      </c>
      <c r="F925" s="18">
        <v>46042</v>
      </c>
      <c r="G925" t="s">
        <v>49</v>
      </c>
      <c r="H925" s="63">
        <v>3</v>
      </c>
      <c r="I925" t="s">
        <v>177</v>
      </c>
      <c r="J925">
        <v>1332.19</v>
      </c>
      <c r="K925" t="s">
        <v>131</v>
      </c>
      <c r="L925" s="64">
        <v>1145.6834000000001</v>
      </c>
      <c r="M925" s="64">
        <v>1332.19</v>
      </c>
      <c r="N925" s="64">
        <v>105</v>
      </c>
      <c r="O925" s="64">
        <v>90.3</v>
      </c>
      <c r="P925" s="64">
        <v>105</v>
      </c>
      <c r="Q925" s="65">
        <v>7.8817586080063645E-2</v>
      </c>
      <c r="R925" s="62">
        <v>1</v>
      </c>
      <c r="S925" s="62">
        <v>2026</v>
      </c>
      <c r="T925" s="62">
        <v>1</v>
      </c>
      <c r="U925" s="62">
        <v>2026</v>
      </c>
      <c r="V925" s="66">
        <v>46087</v>
      </c>
      <c r="W925" s="62" t="s">
        <v>150</v>
      </c>
      <c r="X925" s="62">
        <v>2026</v>
      </c>
      <c r="Y925" t="str">
        <f t="shared" si="84"/>
        <v>México</v>
      </c>
      <c r="Z925" t="str">
        <f t="shared" si="85"/>
        <v>Retail</v>
      </c>
      <c r="AA925" s="1">
        <f t="shared" si="86"/>
        <v>0</v>
      </c>
      <c r="AB925">
        <f t="shared" si="88"/>
        <v>90.3</v>
      </c>
      <c r="AC925">
        <f t="shared" si="89"/>
        <v>104.74799999999999</v>
      </c>
      <c r="AD925" s="18">
        <f t="shared" si="87"/>
        <v>45552</v>
      </c>
    </row>
    <row r="926" spans="1:30">
      <c r="A926" s="62" t="s">
        <v>176</v>
      </c>
      <c r="B926">
        <v>986</v>
      </c>
      <c r="C926">
        <v>0</v>
      </c>
      <c r="D926" s="18">
        <v>46036</v>
      </c>
      <c r="E926" s="18">
        <v>46038</v>
      </c>
      <c r="F926" s="18">
        <v>46040</v>
      </c>
      <c r="G926" t="s">
        <v>53</v>
      </c>
      <c r="H926" s="63">
        <v>3</v>
      </c>
      <c r="I926" t="s">
        <v>149</v>
      </c>
      <c r="J926">
        <v>5224</v>
      </c>
      <c r="K926" t="s">
        <v>151</v>
      </c>
      <c r="L926" s="64">
        <v>5224</v>
      </c>
      <c r="M926" s="64">
        <v>6059.8399999999992</v>
      </c>
      <c r="N926" s="64">
        <v>522.4</v>
      </c>
      <c r="O926" s="64">
        <v>522.4</v>
      </c>
      <c r="P926" s="64">
        <v>605.98399999999992</v>
      </c>
      <c r="Q926" s="65">
        <v>9.9999999999999992E-2</v>
      </c>
      <c r="R926" s="62">
        <v>1</v>
      </c>
      <c r="S926" s="62">
        <v>2026</v>
      </c>
      <c r="T926" s="62">
        <v>1</v>
      </c>
      <c r="U926" s="62">
        <v>2026</v>
      </c>
      <c r="V926" s="66">
        <v>46085</v>
      </c>
      <c r="W926" s="62" t="s">
        <v>150</v>
      </c>
      <c r="X926" s="62">
        <v>2026</v>
      </c>
      <c r="Y926" t="str">
        <f t="shared" si="84"/>
        <v>México</v>
      </c>
      <c r="Z926" t="str">
        <f t="shared" si="85"/>
        <v>Retail</v>
      </c>
      <c r="AA926" s="1">
        <f t="shared" si="86"/>
        <v>0.05</v>
      </c>
      <c r="AB926">
        <f t="shared" si="88"/>
        <v>496.28</v>
      </c>
      <c r="AC926">
        <f t="shared" si="89"/>
        <v>575.68479999999988</v>
      </c>
      <c r="AD926" s="18">
        <f t="shared" si="87"/>
        <v>45719</v>
      </c>
    </row>
    <row r="927" spans="1:30">
      <c r="A927" s="62" t="s">
        <v>176</v>
      </c>
      <c r="B927">
        <v>987</v>
      </c>
      <c r="C927">
        <v>1</v>
      </c>
      <c r="D927" s="18">
        <v>46036</v>
      </c>
      <c r="E927" s="18">
        <v>45904</v>
      </c>
      <c r="F927" s="18">
        <v>45906</v>
      </c>
      <c r="G927" t="s">
        <v>49</v>
      </c>
      <c r="H927" s="63">
        <v>3</v>
      </c>
      <c r="I927" t="s">
        <v>177</v>
      </c>
      <c r="J927">
        <v>5251</v>
      </c>
      <c r="K927" t="s">
        <v>131</v>
      </c>
      <c r="L927" s="64">
        <v>4515.8599999999997</v>
      </c>
      <c r="M927" s="64">
        <v>5251</v>
      </c>
      <c r="N927" s="64">
        <v>493.59</v>
      </c>
      <c r="O927" s="64">
        <v>424.48739999999998</v>
      </c>
      <c r="P927" s="64">
        <v>493.59</v>
      </c>
      <c r="Q927" s="65">
        <v>9.3999238240335181E-2</v>
      </c>
      <c r="R927" s="62">
        <v>1</v>
      </c>
      <c r="S927" s="62">
        <v>2026</v>
      </c>
      <c r="T927" s="62">
        <v>9</v>
      </c>
      <c r="U927" s="62">
        <v>2025</v>
      </c>
      <c r="V927" s="66">
        <v>45951</v>
      </c>
      <c r="W927" s="62" t="s">
        <v>161</v>
      </c>
      <c r="X927" s="62">
        <v>2025</v>
      </c>
      <c r="Y927" t="str">
        <f t="shared" si="84"/>
        <v>México</v>
      </c>
      <c r="Z927" t="str">
        <f t="shared" si="85"/>
        <v>Retail</v>
      </c>
      <c r="AA927" s="1">
        <f t="shared" si="86"/>
        <v>0</v>
      </c>
      <c r="AB927">
        <f t="shared" si="88"/>
        <v>424.48739999999998</v>
      </c>
      <c r="AC927">
        <f t="shared" si="89"/>
        <v>492.40538399999997</v>
      </c>
      <c r="AD927" s="18">
        <f t="shared" si="87"/>
        <v>45552</v>
      </c>
    </row>
    <row r="928" spans="1:30">
      <c r="A928" s="62" t="s">
        <v>176</v>
      </c>
      <c r="B928">
        <v>988</v>
      </c>
      <c r="C928">
        <v>0</v>
      </c>
      <c r="D928" s="18">
        <v>46037</v>
      </c>
      <c r="E928" s="18">
        <v>46040</v>
      </c>
      <c r="F928" s="18">
        <v>46045</v>
      </c>
      <c r="G928" t="s">
        <v>52</v>
      </c>
      <c r="H928" s="63">
        <v>3</v>
      </c>
      <c r="I928" t="s">
        <v>177</v>
      </c>
      <c r="J928">
        <v>3625.22</v>
      </c>
      <c r="K928" t="s">
        <v>131</v>
      </c>
      <c r="L928" s="64">
        <v>3117.6891999999998</v>
      </c>
      <c r="M928" s="64">
        <v>3625.22</v>
      </c>
      <c r="N928" s="64">
        <v>424.66</v>
      </c>
      <c r="O928" s="64">
        <v>365.20760000000001</v>
      </c>
      <c r="P928" s="64">
        <v>424.66</v>
      </c>
      <c r="Q928" s="65">
        <v>0.1171404769917412</v>
      </c>
      <c r="R928" s="62">
        <v>1</v>
      </c>
      <c r="S928" s="62">
        <v>2026</v>
      </c>
      <c r="T928" s="62">
        <v>1</v>
      </c>
      <c r="U928" s="62">
        <v>2026</v>
      </c>
      <c r="V928" s="66">
        <v>46090</v>
      </c>
      <c r="W928" s="62" t="s">
        <v>150</v>
      </c>
      <c r="X928" s="62">
        <v>2026</v>
      </c>
      <c r="Y928" t="str">
        <f t="shared" si="84"/>
        <v>México</v>
      </c>
      <c r="Z928" t="str">
        <f t="shared" si="85"/>
        <v>Retail</v>
      </c>
      <c r="AA928" s="1">
        <f t="shared" si="86"/>
        <v>0</v>
      </c>
      <c r="AB928">
        <f t="shared" si="88"/>
        <v>365.20760000000001</v>
      </c>
      <c r="AC928">
        <f t="shared" si="89"/>
        <v>423.64081599999997</v>
      </c>
      <c r="AD928" s="18">
        <f t="shared" si="87"/>
        <v>45845</v>
      </c>
    </row>
    <row r="929" spans="1:30">
      <c r="A929" s="62" t="s">
        <v>176</v>
      </c>
      <c r="B929">
        <v>989</v>
      </c>
      <c r="C929">
        <v>0</v>
      </c>
      <c r="D929" s="18">
        <v>46037</v>
      </c>
      <c r="E929" s="18">
        <v>46050</v>
      </c>
      <c r="F929" s="18">
        <v>46054</v>
      </c>
      <c r="G929" s="28" t="s">
        <v>53</v>
      </c>
      <c r="H929" s="63">
        <v>3</v>
      </c>
      <c r="I929" t="s">
        <v>219</v>
      </c>
      <c r="J929">
        <v>7025.53</v>
      </c>
      <c r="K929" t="s">
        <v>131</v>
      </c>
      <c r="L929" s="64">
        <v>6041.9557999999997</v>
      </c>
      <c r="M929" s="64">
        <v>7025.53</v>
      </c>
      <c r="N929" s="64">
        <v>1305.53</v>
      </c>
      <c r="O929" s="64">
        <v>1122.7557999999999</v>
      </c>
      <c r="P929" s="64">
        <v>1305.53</v>
      </c>
      <c r="Q929" s="65">
        <v>0.18582654974073129</v>
      </c>
      <c r="R929" s="62">
        <v>1</v>
      </c>
      <c r="S929" s="62">
        <v>2026</v>
      </c>
      <c r="T929" s="62">
        <v>1</v>
      </c>
      <c r="U929" s="62">
        <v>2026</v>
      </c>
      <c r="V929" s="66">
        <v>46099</v>
      </c>
      <c r="W929" s="62" t="s">
        <v>150</v>
      </c>
      <c r="X929" s="62">
        <v>2026</v>
      </c>
      <c r="Y929" t="str">
        <f t="shared" si="84"/>
        <v>México</v>
      </c>
      <c r="Z929" t="str">
        <f t="shared" si="85"/>
        <v>Retail</v>
      </c>
      <c r="AA929" s="1">
        <f t="shared" si="86"/>
        <v>0.05</v>
      </c>
      <c r="AB929">
        <f t="shared" si="88"/>
        <v>1066.6180099999999</v>
      </c>
      <c r="AC929">
        <f t="shared" si="89"/>
        <v>1237.2768915999998</v>
      </c>
      <c r="AD929" s="18">
        <f t="shared" si="87"/>
        <v>45719</v>
      </c>
    </row>
    <row r="930" spans="1:30">
      <c r="A930" s="62" t="s">
        <v>176</v>
      </c>
      <c r="B930">
        <v>990</v>
      </c>
      <c r="C930">
        <v>0</v>
      </c>
      <c r="D930" s="18">
        <v>46037</v>
      </c>
      <c r="E930" s="18">
        <v>46052</v>
      </c>
      <c r="F930" s="18">
        <v>46061</v>
      </c>
      <c r="G930" t="s">
        <v>54</v>
      </c>
      <c r="H930" s="63">
        <v>3</v>
      </c>
      <c r="J930">
        <v>96922.5</v>
      </c>
      <c r="K930" t="s">
        <v>178</v>
      </c>
      <c r="L930" s="64">
        <v>4652.28</v>
      </c>
      <c r="M930" s="64">
        <v>5427.66</v>
      </c>
      <c r="N930" s="64">
        <v>3805.5</v>
      </c>
      <c r="O930" s="64">
        <v>182.66400000000002</v>
      </c>
      <c r="P930" s="64">
        <v>213.108</v>
      </c>
      <c r="Q930" s="65">
        <v>3.9263328948386605E-2</v>
      </c>
      <c r="R930" s="62">
        <v>1</v>
      </c>
      <c r="S930" s="62">
        <v>2026</v>
      </c>
      <c r="T930" s="62">
        <v>1</v>
      </c>
      <c r="U930" s="62">
        <v>2026</v>
      </c>
      <c r="V930" s="66">
        <v>46106</v>
      </c>
      <c r="W930" s="62" t="s">
        <v>150</v>
      </c>
      <c r="X930" s="62">
        <v>2026</v>
      </c>
      <c r="Y930" t="str">
        <f t="shared" si="84"/>
        <v>México</v>
      </c>
      <c r="Z930" t="str">
        <f t="shared" si="85"/>
        <v>Retail</v>
      </c>
      <c r="AA930" s="1">
        <f t="shared" si="86"/>
        <v>0.05</v>
      </c>
      <c r="AB930">
        <f t="shared" si="88"/>
        <v>173.53080000000003</v>
      </c>
      <c r="AC930">
        <f t="shared" si="89"/>
        <v>201.29572800000003</v>
      </c>
      <c r="AD930" s="18">
        <f t="shared" si="87"/>
        <v>45595</v>
      </c>
    </row>
    <row r="931" spans="1:30">
      <c r="A931" s="62" t="s">
        <v>176</v>
      </c>
      <c r="B931">
        <v>991</v>
      </c>
      <c r="C931">
        <v>0</v>
      </c>
      <c r="D931" s="18">
        <v>46037</v>
      </c>
      <c r="E931" s="18">
        <v>46279</v>
      </c>
      <c r="F931" s="18">
        <v>46289</v>
      </c>
      <c r="G931" t="s">
        <v>35</v>
      </c>
      <c r="H931" s="63">
        <v>3</v>
      </c>
      <c r="J931">
        <v>1921.6</v>
      </c>
      <c r="K931" t="s">
        <v>131</v>
      </c>
      <c r="L931" s="64">
        <v>1652.5759999999998</v>
      </c>
      <c r="M931" s="64">
        <v>1921.6</v>
      </c>
      <c r="N931" s="64">
        <v>70</v>
      </c>
      <c r="O931" s="64">
        <v>60.199999999999996</v>
      </c>
      <c r="P931" s="64">
        <v>70</v>
      </c>
      <c r="Q931" s="65">
        <v>3.6427976686094925E-2</v>
      </c>
      <c r="R931" s="62">
        <v>1</v>
      </c>
      <c r="S931" s="62">
        <v>2026</v>
      </c>
      <c r="T931" s="62">
        <v>9</v>
      </c>
      <c r="U931" s="62">
        <v>2026</v>
      </c>
      <c r="V931" s="66">
        <v>46334</v>
      </c>
      <c r="W931" s="62" t="s">
        <v>159</v>
      </c>
      <c r="X931" s="62">
        <v>2026</v>
      </c>
      <c r="Y931" t="str">
        <f t="shared" si="84"/>
        <v>México</v>
      </c>
      <c r="Z931" t="str">
        <f t="shared" si="85"/>
        <v>IC</v>
      </c>
      <c r="AA931" s="1">
        <f t="shared" si="86"/>
        <v>0.5</v>
      </c>
      <c r="AB931">
        <f t="shared" si="88"/>
        <v>30.099999999999998</v>
      </c>
      <c r="AC931">
        <f t="shared" si="89"/>
        <v>34.915999999999997</v>
      </c>
      <c r="AD931" s="18">
        <f t="shared" si="87"/>
        <v>45665</v>
      </c>
    </row>
    <row r="932" spans="1:30">
      <c r="A932" s="62" t="s">
        <v>176</v>
      </c>
      <c r="B932">
        <v>992</v>
      </c>
      <c r="C932">
        <v>0</v>
      </c>
      <c r="D932" s="18">
        <v>46037</v>
      </c>
      <c r="E932" s="18">
        <v>46037</v>
      </c>
      <c r="F932" s="18">
        <v>46037</v>
      </c>
      <c r="G932" t="s">
        <v>47</v>
      </c>
      <c r="H932" s="63">
        <v>3</v>
      </c>
      <c r="J932">
        <v>967.5</v>
      </c>
      <c r="K932" t="s">
        <v>131</v>
      </c>
      <c r="L932" s="64">
        <v>832.05</v>
      </c>
      <c r="M932" s="64">
        <v>967.5</v>
      </c>
      <c r="N932" s="64">
        <v>0</v>
      </c>
      <c r="O932" s="64">
        <v>0</v>
      </c>
      <c r="P932" s="64">
        <v>0</v>
      </c>
      <c r="Q932" s="65">
        <v>0</v>
      </c>
      <c r="R932" s="62">
        <v>1</v>
      </c>
      <c r="S932" s="62">
        <v>2026</v>
      </c>
      <c r="T932" s="62">
        <v>1</v>
      </c>
      <c r="U932" s="62">
        <v>2026</v>
      </c>
      <c r="V932" s="66">
        <v>46082</v>
      </c>
      <c r="W932" s="62" t="s">
        <v>150</v>
      </c>
      <c r="X932" s="62">
        <v>2026</v>
      </c>
      <c r="Y932" t="str">
        <f t="shared" si="84"/>
        <v>México</v>
      </c>
      <c r="Z932" t="str">
        <f t="shared" si="85"/>
        <v>IC</v>
      </c>
      <c r="AA932" s="1">
        <f t="shared" si="86"/>
        <v>0.65</v>
      </c>
      <c r="AB932">
        <f t="shared" si="88"/>
        <v>0</v>
      </c>
      <c r="AC932">
        <f t="shared" si="89"/>
        <v>0</v>
      </c>
      <c r="AD932" s="18">
        <f t="shared" si="87"/>
        <v>45852</v>
      </c>
    </row>
    <row r="933" spans="1:30">
      <c r="A933" s="62" t="s">
        <v>176</v>
      </c>
      <c r="B933">
        <v>993</v>
      </c>
      <c r="C933">
        <v>0</v>
      </c>
      <c r="D933" s="18">
        <v>46038</v>
      </c>
      <c r="E933" s="18">
        <v>46176</v>
      </c>
      <c r="F933" s="18">
        <v>46195</v>
      </c>
      <c r="G933" t="s">
        <v>29</v>
      </c>
      <c r="H933" s="63">
        <v>3</v>
      </c>
      <c r="I933" t="s">
        <v>149</v>
      </c>
      <c r="J933">
        <v>6793.9</v>
      </c>
      <c r="K933" t="s">
        <v>131</v>
      </c>
      <c r="L933" s="64">
        <v>5842.7539999999999</v>
      </c>
      <c r="M933" s="64">
        <v>6793.9</v>
      </c>
      <c r="N933" s="64">
        <v>574.34</v>
      </c>
      <c r="O933" s="64">
        <v>493.93240000000003</v>
      </c>
      <c r="P933" s="64">
        <v>574.34</v>
      </c>
      <c r="Q933" s="65">
        <v>8.4537599905797858E-2</v>
      </c>
      <c r="R933" s="62">
        <v>1</v>
      </c>
      <c r="S933" s="62">
        <v>2026</v>
      </c>
      <c r="T933" s="62">
        <v>6</v>
      </c>
      <c r="U933" s="62">
        <v>2026</v>
      </c>
      <c r="V933" s="66">
        <v>46240</v>
      </c>
      <c r="W933" s="62" t="s">
        <v>160</v>
      </c>
      <c r="X933" s="62">
        <v>2026</v>
      </c>
      <c r="Y933" t="str">
        <f t="shared" si="84"/>
        <v>Madrid</v>
      </c>
      <c r="Z933" t="str">
        <f t="shared" si="85"/>
        <v>Retail</v>
      </c>
      <c r="AA933" s="1">
        <f t="shared" si="86"/>
        <v>7.0000000000000007E-2</v>
      </c>
      <c r="AB933">
        <f t="shared" si="88"/>
        <v>459.35713200000004</v>
      </c>
      <c r="AC933">
        <f t="shared" si="89"/>
        <v>532.85427312000002</v>
      </c>
      <c r="AD933" s="18">
        <f t="shared" si="87"/>
        <v>45733</v>
      </c>
    </row>
    <row r="934" spans="1:30">
      <c r="A934" s="62" t="s">
        <v>176</v>
      </c>
      <c r="B934">
        <v>994</v>
      </c>
      <c r="C934">
        <v>0</v>
      </c>
      <c r="D934" s="18">
        <v>46038</v>
      </c>
      <c r="E934" s="18">
        <v>46175</v>
      </c>
      <c r="F934" s="18">
        <v>46214</v>
      </c>
      <c r="G934" t="s">
        <v>211</v>
      </c>
      <c r="H934" s="63">
        <v>3</v>
      </c>
      <c r="I934" t="s">
        <v>166</v>
      </c>
      <c r="J934">
        <v>271228.55</v>
      </c>
      <c r="K934" t="s">
        <v>178</v>
      </c>
      <c r="L934" s="64">
        <v>13018.9704</v>
      </c>
      <c r="M934" s="64">
        <v>15188.7988</v>
      </c>
      <c r="N934" s="64">
        <v>10681</v>
      </c>
      <c r="O934" s="64">
        <v>512.68799999999999</v>
      </c>
      <c r="P934" s="64">
        <v>598.13599999999997</v>
      </c>
      <c r="Q934" s="65">
        <v>3.938007263615869E-2</v>
      </c>
      <c r="R934" s="62">
        <v>1</v>
      </c>
      <c r="S934" s="62">
        <v>2026</v>
      </c>
      <c r="T934" s="62">
        <v>6</v>
      </c>
      <c r="U934" s="62">
        <v>2026</v>
      </c>
      <c r="V934" s="66">
        <v>46259</v>
      </c>
      <c r="W934" s="62" t="s">
        <v>160</v>
      </c>
      <c r="X934" s="62">
        <v>2026</v>
      </c>
      <c r="Y934" t="str">
        <f t="shared" si="84"/>
        <v>Madrid</v>
      </c>
      <c r="Z934" t="str">
        <f t="shared" si="85"/>
        <v>IC</v>
      </c>
      <c r="AA934" s="1">
        <f t="shared" si="86"/>
        <v>0.4</v>
      </c>
      <c r="AB934">
        <f t="shared" si="88"/>
        <v>307.61279999999999</v>
      </c>
      <c r="AC934">
        <f t="shared" si="89"/>
        <v>356.83084799999995</v>
      </c>
      <c r="AD934" s="18">
        <f t="shared" si="87"/>
        <v>0</v>
      </c>
    </row>
    <row r="935" spans="1:30">
      <c r="A935" s="62" t="s">
        <v>176</v>
      </c>
      <c r="B935">
        <v>995</v>
      </c>
      <c r="C935">
        <v>0</v>
      </c>
      <c r="D935" s="18">
        <v>46038</v>
      </c>
      <c r="E935" s="18">
        <v>46111</v>
      </c>
      <c r="F935" s="18">
        <v>46127</v>
      </c>
      <c r="G935" t="s">
        <v>35</v>
      </c>
      <c r="H935" s="63">
        <v>3</v>
      </c>
      <c r="J935">
        <v>78927</v>
      </c>
      <c r="K935" t="s">
        <v>131</v>
      </c>
      <c r="L935" s="64">
        <v>67877.22</v>
      </c>
      <c r="M935" s="64">
        <v>78927</v>
      </c>
      <c r="N935" s="64">
        <v>7281.52</v>
      </c>
      <c r="O935" s="64">
        <v>6262.1072000000004</v>
      </c>
      <c r="P935" s="64">
        <v>7281.52</v>
      </c>
      <c r="Q935" s="65">
        <v>9.2256388814980939E-2</v>
      </c>
      <c r="R935" s="62">
        <v>1</v>
      </c>
      <c r="S935" s="62">
        <v>2026</v>
      </c>
      <c r="T935" s="62">
        <v>3</v>
      </c>
      <c r="U935" s="62">
        <v>2026</v>
      </c>
      <c r="V935" s="66">
        <v>46172</v>
      </c>
      <c r="W935" s="62" t="s">
        <v>172</v>
      </c>
      <c r="X935" s="62">
        <v>2026</v>
      </c>
      <c r="Y935" t="str">
        <f t="shared" si="84"/>
        <v>México</v>
      </c>
      <c r="Z935" t="str">
        <f t="shared" si="85"/>
        <v>IC</v>
      </c>
      <c r="AA935" s="1">
        <f t="shared" si="86"/>
        <v>0.5</v>
      </c>
      <c r="AB935">
        <f t="shared" si="88"/>
        <v>3131.0536000000002</v>
      </c>
      <c r="AC935">
        <f t="shared" si="89"/>
        <v>3632.0221759999999</v>
      </c>
      <c r="AD935" s="18">
        <f t="shared" si="87"/>
        <v>45665</v>
      </c>
    </row>
    <row r="936" spans="1:30">
      <c r="A936" s="62" t="s">
        <v>176</v>
      </c>
      <c r="B936">
        <v>996</v>
      </c>
      <c r="C936">
        <v>0</v>
      </c>
      <c r="D936" s="18">
        <v>46038</v>
      </c>
      <c r="E936" s="18">
        <v>46081</v>
      </c>
      <c r="F936" s="18">
        <v>46081</v>
      </c>
      <c r="G936" s="28" t="s">
        <v>39</v>
      </c>
      <c r="H936" s="63">
        <v>3</v>
      </c>
      <c r="J936">
        <v>1995</v>
      </c>
      <c r="K936" t="s">
        <v>131</v>
      </c>
      <c r="L936" s="64">
        <v>1715.7</v>
      </c>
      <c r="M936" s="64">
        <v>1995</v>
      </c>
      <c r="N936" s="64">
        <v>1495</v>
      </c>
      <c r="O936" s="64">
        <v>1285.7</v>
      </c>
      <c r="P936" s="64">
        <v>1495</v>
      </c>
      <c r="Q936" s="65">
        <v>0.74937343358395991</v>
      </c>
      <c r="R936" s="62">
        <v>1</v>
      </c>
      <c r="S936" s="62">
        <v>2026</v>
      </c>
      <c r="T936" s="62">
        <v>2</v>
      </c>
      <c r="U936" s="62">
        <v>2026</v>
      </c>
      <c r="V936" s="66">
        <v>46126</v>
      </c>
      <c r="W936" s="62" t="s">
        <v>173</v>
      </c>
      <c r="X936" s="62">
        <v>2026</v>
      </c>
      <c r="Y936" t="str">
        <f t="shared" si="84"/>
        <v>México</v>
      </c>
      <c r="Z936" t="str">
        <f t="shared" si="85"/>
        <v>IC</v>
      </c>
      <c r="AA936" s="1">
        <f t="shared" si="86"/>
        <v>0.5</v>
      </c>
      <c r="AB936">
        <f t="shared" si="88"/>
        <v>642.85</v>
      </c>
      <c r="AC936">
        <f t="shared" si="89"/>
        <v>745.70600000000002</v>
      </c>
      <c r="AD936" s="18">
        <f t="shared" si="87"/>
        <v>45677</v>
      </c>
    </row>
    <row r="937" spans="1:30">
      <c r="A937" s="62" t="s">
        <v>176</v>
      </c>
      <c r="B937">
        <v>997</v>
      </c>
      <c r="C937">
        <v>0</v>
      </c>
      <c r="D937" s="18">
        <v>46038</v>
      </c>
      <c r="E937" s="18">
        <v>46079</v>
      </c>
      <c r="F937" s="18">
        <v>46083</v>
      </c>
      <c r="G937" t="s">
        <v>38</v>
      </c>
      <c r="H937" s="63">
        <v>3</v>
      </c>
      <c r="J937">
        <v>8610</v>
      </c>
      <c r="K937" t="s">
        <v>131</v>
      </c>
      <c r="L937" s="64">
        <v>7404.5999999999995</v>
      </c>
      <c r="M937" s="64">
        <v>8610</v>
      </c>
      <c r="N937" s="64">
        <v>861</v>
      </c>
      <c r="O937" s="64">
        <v>740.46</v>
      </c>
      <c r="P937" s="64">
        <v>861</v>
      </c>
      <c r="Q937" s="65">
        <v>0.1</v>
      </c>
      <c r="R937" s="62">
        <v>1</v>
      </c>
      <c r="S937" s="62">
        <v>2026</v>
      </c>
      <c r="T937" s="62">
        <v>2</v>
      </c>
      <c r="U937" s="62">
        <v>2026</v>
      </c>
      <c r="V937" s="66">
        <v>46128</v>
      </c>
      <c r="W937" s="62" t="s">
        <v>173</v>
      </c>
      <c r="X937" s="62">
        <v>2026</v>
      </c>
      <c r="Y937" t="str">
        <f t="shared" si="84"/>
        <v>México</v>
      </c>
      <c r="Z937" t="str">
        <f t="shared" si="85"/>
        <v>IC</v>
      </c>
      <c r="AA937" s="1">
        <f t="shared" si="86"/>
        <v>0.6</v>
      </c>
      <c r="AB937">
        <f t="shared" si="88"/>
        <v>296.18400000000003</v>
      </c>
      <c r="AC937">
        <f t="shared" si="89"/>
        <v>343.57344000000001</v>
      </c>
      <c r="AD937" s="18">
        <f t="shared" si="87"/>
        <v>45740</v>
      </c>
    </row>
    <row r="938" spans="1:30">
      <c r="A938" s="62" t="s">
        <v>176</v>
      </c>
      <c r="B938">
        <v>998</v>
      </c>
      <c r="C938">
        <v>0</v>
      </c>
      <c r="D938" s="18">
        <v>46038</v>
      </c>
      <c r="E938" s="18">
        <v>45979</v>
      </c>
      <c r="F938" s="18">
        <v>45981</v>
      </c>
      <c r="G938" t="s">
        <v>21</v>
      </c>
      <c r="H938" s="63">
        <v>3</v>
      </c>
      <c r="J938">
        <v>494.88</v>
      </c>
      <c r="K938" t="s">
        <v>131</v>
      </c>
      <c r="L938" s="64">
        <v>425.59679999999997</v>
      </c>
      <c r="M938" s="64">
        <v>494.88</v>
      </c>
      <c r="N938" s="64">
        <v>54.44</v>
      </c>
      <c r="O938" s="64">
        <v>46.818399999999997</v>
      </c>
      <c r="P938" s="64">
        <v>54.44</v>
      </c>
      <c r="Q938" s="65">
        <v>0.11000646621403168</v>
      </c>
      <c r="R938" s="62">
        <v>1</v>
      </c>
      <c r="S938" s="62">
        <v>2026</v>
      </c>
      <c r="T938" s="62">
        <v>11</v>
      </c>
      <c r="U938" s="62">
        <v>2025</v>
      </c>
      <c r="V938" s="66">
        <v>46026</v>
      </c>
      <c r="W938" s="62" t="s">
        <v>157</v>
      </c>
      <c r="X938" s="62">
        <v>2026</v>
      </c>
      <c r="Y938" t="str">
        <f t="shared" si="84"/>
        <v>Madrid</v>
      </c>
      <c r="Z938" t="str">
        <f t="shared" si="85"/>
        <v>IC</v>
      </c>
      <c r="AA938" s="1">
        <f t="shared" si="86"/>
        <v>0.4</v>
      </c>
      <c r="AB938">
        <f t="shared" si="88"/>
        <v>28.091039999999996</v>
      </c>
      <c r="AC938">
        <f t="shared" si="89"/>
        <v>32.585606399999996</v>
      </c>
      <c r="AD938" s="18">
        <f t="shared" si="87"/>
        <v>45861</v>
      </c>
    </row>
    <row r="939" spans="1:30">
      <c r="A939" s="62" t="s">
        <v>176</v>
      </c>
      <c r="B939">
        <v>999</v>
      </c>
      <c r="C939">
        <v>0</v>
      </c>
      <c r="D939" s="18">
        <v>46038</v>
      </c>
      <c r="E939" s="18">
        <v>46050</v>
      </c>
      <c r="F939" s="18">
        <v>46054</v>
      </c>
      <c r="G939" t="s">
        <v>21</v>
      </c>
      <c r="H939" s="63">
        <v>3</v>
      </c>
      <c r="J939">
        <v>1436</v>
      </c>
      <c r="K939" t="s">
        <v>131</v>
      </c>
      <c r="L939" s="64">
        <v>1234.96</v>
      </c>
      <c r="M939" s="64">
        <v>1436</v>
      </c>
      <c r="N939" s="64">
        <v>157.05000000000001</v>
      </c>
      <c r="O939" s="64">
        <v>135.06300000000002</v>
      </c>
      <c r="P939" s="64">
        <v>157.05000000000001</v>
      </c>
      <c r="Q939" s="65">
        <v>0.10936629526462396</v>
      </c>
      <c r="R939" s="62">
        <v>1</v>
      </c>
      <c r="S939" s="62">
        <v>2026</v>
      </c>
      <c r="T939" s="62">
        <v>1</v>
      </c>
      <c r="U939" s="62">
        <v>2026</v>
      </c>
      <c r="V939" s="66">
        <v>46099</v>
      </c>
      <c r="W939" s="62" t="s">
        <v>150</v>
      </c>
      <c r="X939" s="62">
        <v>2026</v>
      </c>
      <c r="Y939" t="str">
        <f t="shared" si="84"/>
        <v>Madrid</v>
      </c>
      <c r="Z939" t="str">
        <f t="shared" si="85"/>
        <v>IC</v>
      </c>
      <c r="AA939" s="1">
        <f t="shared" si="86"/>
        <v>0.4</v>
      </c>
      <c r="AB939">
        <f t="shared" si="88"/>
        <v>81.037800000000004</v>
      </c>
      <c r="AC939">
        <f t="shared" si="89"/>
        <v>94.003848000000005</v>
      </c>
      <c r="AD939" s="18">
        <f t="shared" si="87"/>
        <v>45861</v>
      </c>
    </row>
    <row r="940" spans="1:30">
      <c r="A940" s="62" t="s">
        <v>176</v>
      </c>
      <c r="B940">
        <v>1000</v>
      </c>
      <c r="C940">
        <v>0</v>
      </c>
      <c r="D940" s="18">
        <v>46038</v>
      </c>
      <c r="E940" s="18">
        <v>46120</v>
      </c>
      <c r="F940" s="18">
        <v>46134</v>
      </c>
      <c r="G940" s="28" t="s">
        <v>21</v>
      </c>
      <c r="H940" s="63">
        <v>3</v>
      </c>
      <c r="J940">
        <v>7147.49</v>
      </c>
      <c r="K940" t="s">
        <v>131</v>
      </c>
      <c r="L940" s="64">
        <v>6146.8413999999993</v>
      </c>
      <c r="M940" s="64">
        <v>7147.49</v>
      </c>
      <c r="N940" s="64">
        <v>664.09</v>
      </c>
      <c r="O940" s="64">
        <v>571.11739999999998</v>
      </c>
      <c r="P940" s="64">
        <v>664.09</v>
      </c>
      <c r="Q940" s="65">
        <v>9.2912337058184066E-2</v>
      </c>
      <c r="R940" s="62">
        <v>1</v>
      </c>
      <c r="S940" s="62">
        <v>2026</v>
      </c>
      <c r="T940" s="62">
        <v>4</v>
      </c>
      <c r="U940" s="62">
        <v>2026</v>
      </c>
      <c r="V940" s="66">
        <v>46179</v>
      </c>
      <c r="W940" s="62" t="s">
        <v>152</v>
      </c>
      <c r="X940" s="62">
        <v>2026</v>
      </c>
      <c r="Y940" t="str">
        <f t="shared" si="84"/>
        <v>Madrid</v>
      </c>
      <c r="Z940" t="str">
        <f t="shared" si="85"/>
        <v>IC</v>
      </c>
      <c r="AA940" s="1">
        <f t="shared" si="86"/>
        <v>0.4</v>
      </c>
      <c r="AB940">
        <f t="shared" si="88"/>
        <v>342.67043999999999</v>
      </c>
      <c r="AC940">
        <f t="shared" si="89"/>
        <v>397.49771039999996</v>
      </c>
      <c r="AD940" s="18">
        <f t="shared" si="87"/>
        <v>45861</v>
      </c>
    </row>
    <row r="941" spans="1:30">
      <c r="A941" s="62" t="s">
        <v>176</v>
      </c>
      <c r="B941">
        <v>1001</v>
      </c>
      <c r="C941">
        <v>0</v>
      </c>
      <c r="D941" s="18">
        <v>46038</v>
      </c>
      <c r="E941" s="18">
        <v>46199</v>
      </c>
      <c r="F941" s="18">
        <v>46204</v>
      </c>
      <c r="G941" t="s">
        <v>21</v>
      </c>
      <c r="H941" s="63">
        <v>3</v>
      </c>
      <c r="J941">
        <v>3372.84</v>
      </c>
      <c r="K941" t="s">
        <v>131</v>
      </c>
      <c r="L941" s="64">
        <v>2900.6424000000002</v>
      </c>
      <c r="M941" s="64">
        <v>3372.84</v>
      </c>
      <c r="N941" s="64">
        <v>337.28</v>
      </c>
      <c r="O941" s="64">
        <v>290.06079999999997</v>
      </c>
      <c r="P941" s="64">
        <v>337.28</v>
      </c>
      <c r="Q941" s="65">
        <v>9.9998814055810514E-2</v>
      </c>
      <c r="R941" s="62">
        <v>1</v>
      </c>
      <c r="S941" s="62">
        <v>2026</v>
      </c>
      <c r="T941" s="62">
        <v>6</v>
      </c>
      <c r="U941" s="62">
        <v>2026</v>
      </c>
      <c r="V941" s="66">
        <v>46249</v>
      </c>
      <c r="W941" s="62" t="s">
        <v>160</v>
      </c>
      <c r="X941" s="62">
        <v>2026</v>
      </c>
      <c r="Y941" t="str">
        <f t="shared" si="84"/>
        <v>Madrid</v>
      </c>
      <c r="Z941" t="str">
        <f t="shared" si="85"/>
        <v>IC</v>
      </c>
      <c r="AA941" s="1">
        <f t="shared" si="86"/>
        <v>0.4</v>
      </c>
      <c r="AB941">
        <f t="shared" si="88"/>
        <v>174.03647999999998</v>
      </c>
      <c r="AC941">
        <f t="shared" si="89"/>
        <v>201.88231679999996</v>
      </c>
      <c r="AD941" s="18">
        <f t="shared" si="87"/>
        <v>45861</v>
      </c>
    </row>
    <row r="942" spans="1:30">
      <c r="A942" s="62" t="s">
        <v>176</v>
      </c>
      <c r="B942">
        <v>1002</v>
      </c>
      <c r="C942">
        <v>0</v>
      </c>
      <c r="D942" s="18">
        <v>46039</v>
      </c>
      <c r="E942" s="18">
        <v>46071</v>
      </c>
      <c r="F942" s="18">
        <v>46074</v>
      </c>
      <c r="G942" t="s">
        <v>51</v>
      </c>
      <c r="H942" s="63">
        <v>3</v>
      </c>
      <c r="I942" t="s">
        <v>183</v>
      </c>
      <c r="J942">
        <v>72750</v>
      </c>
      <c r="K942" t="s">
        <v>178</v>
      </c>
      <c r="L942" s="64">
        <v>3492</v>
      </c>
      <c r="M942" s="64">
        <v>4074</v>
      </c>
      <c r="N942" s="64">
        <v>70</v>
      </c>
      <c r="O942" s="64">
        <v>3.36</v>
      </c>
      <c r="P942" s="64">
        <v>3.92</v>
      </c>
      <c r="Q942" s="65">
        <v>9.6219931271477655E-4</v>
      </c>
      <c r="R942" s="62">
        <v>1</v>
      </c>
      <c r="S942" s="62">
        <v>2026</v>
      </c>
      <c r="T942" s="62">
        <v>2</v>
      </c>
      <c r="U942" s="62">
        <v>2026</v>
      </c>
      <c r="V942" s="66">
        <v>46119</v>
      </c>
      <c r="W942" s="62" t="s">
        <v>173</v>
      </c>
      <c r="X942" s="62">
        <v>2026</v>
      </c>
      <c r="Y942" t="str">
        <f t="shared" si="84"/>
        <v>México</v>
      </c>
      <c r="Z942" t="str">
        <f t="shared" si="85"/>
        <v>Retail</v>
      </c>
      <c r="AA942" s="1">
        <f t="shared" si="86"/>
        <v>0</v>
      </c>
      <c r="AB942">
        <f t="shared" si="88"/>
        <v>3.36</v>
      </c>
      <c r="AC942">
        <f t="shared" si="89"/>
        <v>3.8975999999999997</v>
      </c>
      <c r="AD942" s="18">
        <f t="shared" si="87"/>
        <v>45552</v>
      </c>
    </row>
    <row r="943" spans="1:30">
      <c r="A943" s="62" t="s">
        <v>176</v>
      </c>
      <c r="B943">
        <v>1003</v>
      </c>
      <c r="C943">
        <v>0</v>
      </c>
      <c r="D943" s="18">
        <v>46041</v>
      </c>
      <c r="E943" s="18">
        <v>46074</v>
      </c>
      <c r="F943" s="18">
        <v>46081</v>
      </c>
      <c r="G943" t="s">
        <v>29</v>
      </c>
      <c r="H943" s="63">
        <v>4</v>
      </c>
      <c r="J943">
        <v>305.62</v>
      </c>
      <c r="K943" t="s">
        <v>131</v>
      </c>
      <c r="L943" s="64">
        <v>262.83319999999998</v>
      </c>
      <c r="M943" s="64">
        <v>305.62</v>
      </c>
      <c r="N943" s="64">
        <v>0</v>
      </c>
      <c r="O943" s="64">
        <v>0</v>
      </c>
      <c r="P943" s="64">
        <v>0</v>
      </c>
      <c r="Q943" s="65">
        <v>0</v>
      </c>
      <c r="R943" s="62">
        <v>1</v>
      </c>
      <c r="S943" s="62">
        <v>2026</v>
      </c>
      <c r="T943" s="62">
        <v>2</v>
      </c>
      <c r="U943" s="62">
        <v>2026</v>
      </c>
      <c r="V943" s="66">
        <v>46126</v>
      </c>
      <c r="W943" s="62" t="s">
        <v>173</v>
      </c>
      <c r="X943" s="62">
        <v>2026</v>
      </c>
      <c r="Y943" t="str">
        <f t="shared" si="84"/>
        <v>Madrid</v>
      </c>
      <c r="Z943" t="str">
        <f t="shared" si="85"/>
        <v>Retail</v>
      </c>
      <c r="AA943" s="1">
        <f t="shared" si="86"/>
        <v>7.0000000000000007E-2</v>
      </c>
      <c r="AB943">
        <f t="shared" si="88"/>
        <v>0</v>
      </c>
      <c r="AC943">
        <f t="shared" si="89"/>
        <v>0</v>
      </c>
      <c r="AD943" s="18">
        <f t="shared" si="87"/>
        <v>45733</v>
      </c>
    </row>
    <row r="944" spans="1:30">
      <c r="A944" s="62" t="s">
        <v>176</v>
      </c>
      <c r="B944">
        <v>1004</v>
      </c>
      <c r="C944">
        <v>0</v>
      </c>
      <c r="D944" s="18">
        <v>46041</v>
      </c>
      <c r="E944" s="18">
        <v>46058</v>
      </c>
      <c r="F944" s="18">
        <v>46061</v>
      </c>
      <c r="G944" t="s">
        <v>51</v>
      </c>
      <c r="H944" s="63">
        <v>4</v>
      </c>
      <c r="I944" t="s">
        <v>183</v>
      </c>
      <c r="J944">
        <v>16050</v>
      </c>
      <c r="K944" t="s">
        <v>178</v>
      </c>
      <c r="L944" s="64">
        <v>770.4</v>
      </c>
      <c r="M944" s="64">
        <v>898.80000000000007</v>
      </c>
      <c r="N944" s="64">
        <v>1222</v>
      </c>
      <c r="O944" s="64">
        <v>58.655999999999999</v>
      </c>
      <c r="P944" s="64">
        <v>68.432000000000002</v>
      </c>
      <c r="Q944" s="65">
        <v>7.6137071651090349E-2</v>
      </c>
      <c r="R944" s="62">
        <v>1</v>
      </c>
      <c r="S944" s="62">
        <v>2026</v>
      </c>
      <c r="T944" s="62">
        <v>2</v>
      </c>
      <c r="U944" s="62">
        <v>2026</v>
      </c>
      <c r="V944" s="66">
        <v>46106</v>
      </c>
      <c r="W944" s="62" t="s">
        <v>150</v>
      </c>
      <c r="X944" s="62">
        <v>2026</v>
      </c>
      <c r="Y944" t="str">
        <f t="shared" si="84"/>
        <v>México</v>
      </c>
      <c r="Z944" t="str">
        <f t="shared" si="85"/>
        <v>Retail</v>
      </c>
      <c r="AA944" s="1">
        <f t="shared" si="86"/>
        <v>0</v>
      </c>
      <c r="AB944">
        <f t="shared" si="88"/>
        <v>58.655999999999999</v>
      </c>
      <c r="AC944">
        <f t="shared" si="89"/>
        <v>68.040959999999998</v>
      </c>
      <c r="AD944" s="18">
        <f t="shared" si="87"/>
        <v>45552</v>
      </c>
    </row>
    <row r="945" spans="1:30">
      <c r="A945" s="62" t="s">
        <v>176</v>
      </c>
      <c r="B945">
        <v>1005</v>
      </c>
      <c r="C945">
        <v>0</v>
      </c>
      <c r="D945" s="18">
        <v>46041</v>
      </c>
      <c r="E945" s="18">
        <v>46142</v>
      </c>
      <c r="F945" s="18">
        <v>46154</v>
      </c>
      <c r="G945" t="s">
        <v>41</v>
      </c>
      <c r="H945" s="63">
        <v>4</v>
      </c>
      <c r="J945">
        <v>10503</v>
      </c>
      <c r="K945" t="s">
        <v>151</v>
      </c>
      <c r="L945" s="64">
        <v>10503</v>
      </c>
      <c r="M945" s="64">
        <v>12183.48</v>
      </c>
      <c r="N945" s="64">
        <v>1050.3</v>
      </c>
      <c r="O945" s="64">
        <v>1050.3</v>
      </c>
      <c r="P945" s="64">
        <v>1218.348</v>
      </c>
      <c r="Q945" s="65">
        <v>9.9999999999999992E-2</v>
      </c>
      <c r="R945" s="62">
        <v>1</v>
      </c>
      <c r="S945" s="62">
        <v>2026</v>
      </c>
      <c r="T945" s="62">
        <v>4</v>
      </c>
      <c r="U945" s="62">
        <v>2026</v>
      </c>
      <c r="V945" s="66">
        <v>46199</v>
      </c>
      <c r="W945" s="62" t="s">
        <v>152</v>
      </c>
      <c r="X945" s="62">
        <v>2026</v>
      </c>
      <c r="Y945" t="str">
        <f t="shared" si="84"/>
        <v>México</v>
      </c>
      <c r="Z945" t="str">
        <f t="shared" si="85"/>
        <v>IC</v>
      </c>
      <c r="AA945" s="1">
        <f t="shared" si="86"/>
        <v>0.5</v>
      </c>
      <c r="AB945">
        <f t="shared" si="88"/>
        <v>525.15</v>
      </c>
      <c r="AC945">
        <f t="shared" si="89"/>
        <v>609.17399999999998</v>
      </c>
      <c r="AD945" s="18">
        <f t="shared" si="87"/>
        <v>45979</v>
      </c>
    </row>
    <row r="946" spans="1:30">
      <c r="A946" s="62" t="s">
        <v>176</v>
      </c>
      <c r="B946">
        <v>1006</v>
      </c>
      <c r="C946">
        <v>0</v>
      </c>
      <c r="D946" s="18">
        <v>46041</v>
      </c>
      <c r="E946" s="18">
        <v>46019</v>
      </c>
      <c r="F946" s="18">
        <v>46025</v>
      </c>
      <c r="G946" t="s">
        <v>47</v>
      </c>
      <c r="H946" s="63">
        <v>4</v>
      </c>
      <c r="J946">
        <v>12022.15</v>
      </c>
      <c r="K946" t="s">
        <v>131</v>
      </c>
      <c r="L946" s="64">
        <v>10339.048999999999</v>
      </c>
      <c r="M946" s="64">
        <v>12022.15</v>
      </c>
      <c r="N946" s="64">
        <v>652.21</v>
      </c>
      <c r="O946" s="64">
        <v>560.90060000000005</v>
      </c>
      <c r="P946" s="64">
        <v>652.21</v>
      </c>
      <c r="Q946" s="65">
        <v>5.4250695591054852E-2</v>
      </c>
      <c r="R946" s="62">
        <v>1</v>
      </c>
      <c r="S946" s="62">
        <v>2026</v>
      </c>
      <c r="T946" s="62">
        <v>12</v>
      </c>
      <c r="U946" s="62">
        <v>2025</v>
      </c>
      <c r="V946" s="66">
        <v>46070</v>
      </c>
      <c r="W946" s="62" t="s">
        <v>164</v>
      </c>
      <c r="X946" s="62">
        <v>2026</v>
      </c>
      <c r="Y946" t="str">
        <f t="shared" si="84"/>
        <v>México</v>
      </c>
      <c r="Z946" t="str">
        <f t="shared" si="85"/>
        <v>IC</v>
      </c>
      <c r="AA946" s="1">
        <f t="shared" si="86"/>
        <v>0.65</v>
      </c>
      <c r="AB946">
        <f t="shared" si="88"/>
        <v>196.31520999999998</v>
      </c>
      <c r="AC946">
        <f t="shared" si="89"/>
        <v>227.72564359999996</v>
      </c>
      <c r="AD946" s="18">
        <f t="shared" si="87"/>
        <v>45852</v>
      </c>
    </row>
    <row r="947" spans="1:30">
      <c r="A947" s="62" t="s">
        <v>176</v>
      </c>
      <c r="B947">
        <v>1007</v>
      </c>
      <c r="C947">
        <v>0</v>
      </c>
      <c r="D947" s="18">
        <v>46041</v>
      </c>
      <c r="E947" s="18">
        <v>45992</v>
      </c>
      <c r="F947" s="18">
        <v>45993</v>
      </c>
      <c r="G947" t="s">
        <v>41</v>
      </c>
      <c r="H947" s="63">
        <v>4</v>
      </c>
      <c r="J947">
        <v>219</v>
      </c>
      <c r="K947" t="s">
        <v>131</v>
      </c>
      <c r="L947" s="64">
        <v>188.34</v>
      </c>
      <c r="M947" s="64">
        <v>219</v>
      </c>
      <c r="N947" s="64">
        <v>21.9</v>
      </c>
      <c r="O947" s="64">
        <v>18.834</v>
      </c>
      <c r="P947" s="64">
        <v>21.9</v>
      </c>
      <c r="Q947" s="65">
        <v>9.9999999999999992E-2</v>
      </c>
      <c r="R947" s="62">
        <v>1</v>
      </c>
      <c r="S947" s="62">
        <v>2026</v>
      </c>
      <c r="T947" s="62">
        <v>12</v>
      </c>
      <c r="U947" s="62">
        <v>2025</v>
      </c>
      <c r="V947" s="66">
        <v>46038</v>
      </c>
      <c r="W947" s="62" t="s">
        <v>157</v>
      </c>
      <c r="X947" s="62">
        <v>2026</v>
      </c>
      <c r="Y947" t="str">
        <f t="shared" si="84"/>
        <v>México</v>
      </c>
      <c r="Z947" t="str">
        <f t="shared" si="85"/>
        <v>IC</v>
      </c>
      <c r="AA947" s="1">
        <f t="shared" si="86"/>
        <v>0.5</v>
      </c>
      <c r="AB947">
        <f t="shared" si="88"/>
        <v>9.4169999999999998</v>
      </c>
      <c r="AC947">
        <f t="shared" si="89"/>
        <v>10.923719999999999</v>
      </c>
      <c r="AD947" s="18">
        <f t="shared" si="87"/>
        <v>45979</v>
      </c>
    </row>
    <row r="948" spans="1:30">
      <c r="A948" s="62" t="s">
        <v>176</v>
      </c>
      <c r="B948">
        <v>1008</v>
      </c>
      <c r="C948">
        <v>0</v>
      </c>
      <c r="D948" s="18">
        <v>46041</v>
      </c>
      <c r="E948" s="18">
        <v>45992</v>
      </c>
      <c r="F948" s="18">
        <v>45993</v>
      </c>
      <c r="G948" t="s">
        <v>41</v>
      </c>
      <c r="H948" s="63">
        <v>4</v>
      </c>
      <c r="J948">
        <v>219</v>
      </c>
      <c r="K948" t="s">
        <v>131</v>
      </c>
      <c r="L948" s="64">
        <v>188.34</v>
      </c>
      <c r="M948" s="64">
        <v>219</v>
      </c>
      <c r="N948" s="64">
        <v>21.9</v>
      </c>
      <c r="O948" s="64">
        <v>18.834</v>
      </c>
      <c r="P948" s="64">
        <v>21.9</v>
      </c>
      <c r="Q948" s="65">
        <v>9.9999999999999992E-2</v>
      </c>
      <c r="R948" s="62">
        <v>1</v>
      </c>
      <c r="S948" s="62">
        <v>2026</v>
      </c>
      <c r="T948" s="62">
        <v>12</v>
      </c>
      <c r="U948" s="62">
        <v>2025</v>
      </c>
      <c r="V948" s="66">
        <v>46038</v>
      </c>
      <c r="W948" s="62" t="s">
        <v>157</v>
      </c>
      <c r="X948" s="62">
        <v>2026</v>
      </c>
      <c r="Y948" t="str">
        <f t="shared" si="84"/>
        <v>México</v>
      </c>
      <c r="Z948" t="str">
        <f t="shared" si="85"/>
        <v>IC</v>
      </c>
      <c r="AA948" s="1">
        <f t="shared" si="86"/>
        <v>0.5</v>
      </c>
      <c r="AB948">
        <f t="shared" si="88"/>
        <v>9.4169999999999998</v>
      </c>
      <c r="AC948">
        <f t="shared" si="89"/>
        <v>10.923719999999999</v>
      </c>
      <c r="AD948" s="18">
        <f t="shared" si="87"/>
        <v>45979</v>
      </c>
    </row>
    <row r="949" spans="1:30">
      <c r="A949" s="62" t="s">
        <v>176</v>
      </c>
      <c r="B949">
        <v>1009</v>
      </c>
      <c r="C949">
        <v>0</v>
      </c>
      <c r="D949" s="18">
        <v>46041</v>
      </c>
      <c r="E949" s="18">
        <v>46134</v>
      </c>
      <c r="F949" s="18">
        <v>46148</v>
      </c>
      <c r="G949" t="s">
        <v>54</v>
      </c>
      <c r="H949" s="63">
        <v>4</v>
      </c>
      <c r="J949">
        <v>19238</v>
      </c>
      <c r="K949" t="s">
        <v>178</v>
      </c>
      <c r="L949" s="64">
        <v>923.42399999999998</v>
      </c>
      <c r="M949" s="64">
        <v>1077.328</v>
      </c>
      <c r="N949" s="64">
        <v>0</v>
      </c>
      <c r="O949" s="64">
        <v>0</v>
      </c>
      <c r="P949" s="64">
        <v>0</v>
      </c>
      <c r="Q949" s="65">
        <v>0</v>
      </c>
      <c r="R949" s="62">
        <v>1</v>
      </c>
      <c r="S949" s="62">
        <v>2026</v>
      </c>
      <c r="T949" s="62">
        <v>4</v>
      </c>
      <c r="U949" s="62">
        <v>2026</v>
      </c>
      <c r="V949" s="66">
        <v>46193</v>
      </c>
      <c r="W949" s="62" t="s">
        <v>152</v>
      </c>
      <c r="X949" s="62">
        <v>2026</v>
      </c>
      <c r="Y949" t="str">
        <f t="shared" si="84"/>
        <v>México</v>
      </c>
      <c r="Z949" t="str">
        <f t="shared" si="85"/>
        <v>Retail</v>
      </c>
      <c r="AA949" s="1">
        <f t="shared" si="86"/>
        <v>0.05</v>
      </c>
      <c r="AB949">
        <f t="shared" si="88"/>
        <v>0</v>
      </c>
      <c r="AC949">
        <f t="shared" si="89"/>
        <v>0</v>
      </c>
      <c r="AD949" s="18">
        <f t="shared" si="87"/>
        <v>45595</v>
      </c>
    </row>
    <row r="950" spans="1:30">
      <c r="A950" s="62" t="s">
        <v>176</v>
      </c>
      <c r="B950">
        <v>1010</v>
      </c>
      <c r="C950">
        <v>0</v>
      </c>
      <c r="D950" s="18">
        <v>46042</v>
      </c>
      <c r="E950" s="18">
        <v>46025</v>
      </c>
      <c r="F950" s="18">
        <v>46027</v>
      </c>
      <c r="G950" t="s">
        <v>45</v>
      </c>
      <c r="H950" s="63">
        <v>4</v>
      </c>
      <c r="J950">
        <v>9639</v>
      </c>
      <c r="K950" t="s">
        <v>131</v>
      </c>
      <c r="L950" s="64">
        <v>8289.5399999999991</v>
      </c>
      <c r="M950" s="64">
        <v>9639</v>
      </c>
      <c r="N950" s="64">
        <v>963.9</v>
      </c>
      <c r="O950" s="64">
        <v>828.95399999999995</v>
      </c>
      <c r="P950" s="64">
        <v>963.9</v>
      </c>
      <c r="Q950" s="65">
        <v>0.1</v>
      </c>
      <c r="R950" s="62">
        <v>1</v>
      </c>
      <c r="S950" s="62">
        <v>2026</v>
      </c>
      <c r="T950" s="62">
        <v>1</v>
      </c>
      <c r="U950" s="62">
        <v>2026</v>
      </c>
      <c r="V950" s="66">
        <v>46072</v>
      </c>
      <c r="W950" s="62" t="s">
        <v>164</v>
      </c>
      <c r="X950" s="62">
        <v>2026</v>
      </c>
      <c r="Y950" t="str">
        <f t="shared" si="84"/>
        <v>México</v>
      </c>
      <c r="Z950" t="str">
        <f t="shared" si="85"/>
        <v>IC</v>
      </c>
      <c r="AA950" s="1">
        <f t="shared" si="86"/>
        <v>0.75</v>
      </c>
      <c r="AB950">
        <f t="shared" si="88"/>
        <v>207.23849999999993</v>
      </c>
      <c r="AC950">
        <f t="shared" si="89"/>
        <v>240.39665999999991</v>
      </c>
      <c r="AD950" s="18">
        <f t="shared" si="87"/>
        <v>45536</v>
      </c>
    </row>
    <row r="951" spans="1:30">
      <c r="A951" s="62" t="s">
        <v>176</v>
      </c>
      <c r="B951">
        <v>1011</v>
      </c>
      <c r="C951">
        <v>0</v>
      </c>
      <c r="D951" s="18">
        <v>46042</v>
      </c>
      <c r="E951" s="18">
        <v>46109</v>
      </c>
      <c r="F951" s="18">
        <v>46117</v>
      </c>
      <c r="G951" t="s">
        <v>51</v>
      </c>
      <c r="H951" s="63">
        <v>4</v>
      </c>
      <c r="I951" t="s">
        <v>183</v>
      </c>
      <c r="J951">
        <v>100903.8</v>
      </c>
      <c r="K951" t="s">
        <v>178</v>
      </c>
      <c r="L951" s="64">
        <v>4843.3824000000004</v>
      </c>
      <c r="M951" s="64">
        <v>5650.6127999999999</v>
      </c>
      <c r="N951" s="64">
        <v>1970.2</v>
      </c>
      <c r="O951" s="64">
        <v>94.569600000000008</v>
      </c>
      <c r="P951" s="64">
        <v>110.33120000000001</v>
      </c>
      <c r="Q951" s="65">
        <v>1.9525528275446513E-2</v>
      </c>
      <c r="R951" s="62">
        <v>1</v>
      </c>
      <c r="S951" s="62">
        <v>2026</v>
      </c>
      <c r="T951" s="62">
        <v>3</v>
      </c>
      <c r="U951" s="62">
        <v>2026</v>
      </c>
      <c r="V951" s="66">
        <v>46162</v>
      </c>
      <c r="W951" s="62" t="s">
        <v>172</v>
      </c>
      <c r="X951" s="62">
        <v>2026</v>
      </c>
      <c r="Y951" t="str">
        <f t="shared" si="84"/>
        <v>México</v>
      </c>
      <c r="Z951" t="str">
        <f t="shared" si="85"/>
        <v>Retail</v>
      </c>
      <c r="AA951" s="1">
        <f t="shared" si="86"/>
        <v>0</v>
      </c>
      <c r="AB951">
        <f t="shared" si="88"/>
        <v>94.569600000000008</v>
      </c>
      <c r="AC951">
        <f t="shared" si="89"/>
        <v>109.70073600000001</v>
      </c>
      <c r="AD951" s="18">
        <f t="shared" si="87"/>
        <v>45552</v>
      </c>
    </row>
    <row r="952" spans="1:30">
      <c r="A952" s="62" t="s">
        <v>176</v>
      </c>
      <c r="B952">
        <v>1012</v>
      </c>
      <c r="C952">
        <v>0</v>
      </c>
      <c r="D952" s="18">
        <v>46042</v>
      </c>
      <c r="E952" s="18">
        <v>46053</v>
      </c>
      <c r="F952" s="18">
        <v>46057</v>
      </c>
      <c r="G952" t="s">
        <v>56</v>
      </c>
      <c r="H952" s="63">
        <v>4</v>
      </c>
      <c r="J952">
        <v>219990</v>
      </c>
      <c r="K952" t="s">
        <v>178</v>
      </c>
      <c r="L952" s="64">
        <v>10559.52</v>
      </c>
      <c r="M952" s="64">
        <v>12319.44</v>
      </c>
      <c r="N952" s="64">
        <v>33270</v>
      </c>
      <c r="O952" s="64">
        <v>1596.96</v>
      </c>
      <c r="P952" s="64">
        <v>1863.1200000000001</v>
      </c>
      <c r="Q952" s="65">
        <v>0.15123414700668211</v>
      </c>
      <c r="R952" s="62">
        <v>1</v>
      </c>
      <c r="S952" s="62">
        <v>2026</v>
      </c>
      <c r="T952" s="62">
        <v>1</v>
      </c>
      <c r="U952" s="62">
        <v>2026</v>
      </c>
      <c r="V952" s="66">
        <v>46102</v>
      </c>
      <c r="W952" s="62" t="s">
        <v>150</v>
      </c>
      <c r="X952" s="62">
        <v>2026</v>
      </c>
      <c r="Y952" t="str">
        <f t="shared" si="84"/>
        <v>México</v>
      </c>
      <c r="Z952" t="str">
        <f t="shared" si="85"/>
        <v>IC</v>
      </c>
      <c r="AA952" s="1">
        <f t="shared" si="86"/>
        <v>0.5</v>
      </c>
      <c r="AB952">
        <f t="shared" si="88"/>
        <v>798.48</v>
      </c>
      <c r="AC952">
        <f t="shared" si="89"/>
        <v>926.2367999999999</v>
      </c>
      <c r="AD952" s="18">
        <f t="shared" si="87"/>
        <v>45737</v>
      </c>
    </row>
    <row r="953" spans="1:30">
      <c r="A953" s="62" t="s">
        <v>176</v>
      </c>
      <c r="B953">
        <v>1014</v>
      </c>
      <c r="C953">
        <v>1</v>
      </c>
      <c r="D953" s="18">
        <v>46042</v>
      </c>
      <c r="E953" s="18">
        <v>45699</v>
      </c>
      <c r="F953" s="18">
        <v>45703</v>
      </c>
      <c r="G953" t="s">
        <v>54</v>
      </c>
      <c r="H953" s="63">
        <v>4</v>
      </c>
      <c r="J953">
        <v>3300.7</v>
      </c>
      <c r="K953" t="s">
        <v>131</v>
      </c>
      <c r="L953" s="64">
        <v>2838.6019999999999</v>
      </c>
      <c r="M953" s="64">
        <v>3300.7</v>
      </c>
      <c r="N953" s="64">
        <v>337.27</v>
      </c>
      <c r="O953" s="64">
        <v>290.05219999999997</v>
      </c>
      <c r="P953" s="64">
        <v>337.27</v>
      </c>
      <c r="Q953" s="65">
        <v>0.1021813554700518</v>
      </c>
      <c r="R953" s="62">
        <v>1</v>
      </c>
      <c r="S953" s="62">
        <v>2026</v>
      </c>
      <c r="T953" s="62">
        <v>2</v>
      </c>
      <c r="U953" s="62">
        <v>2025</v>
      </c>
      <c r="V953" s="66">
        <v>45748</v>
      </c>
      <c r="W953" s="62" t="s">
        <v>173</v>
      </c>
      <c r="X953" s="62">
        <v>2025</v>
      </c>
      <c r="Y953" t="str">
        <f t="shared" si="84"/>
        <v>México</v>
      </c>
      <c r="Z953" t="str">
        <f t="shared" si="85"/>
        <v>Retail</v>
      </c>
      <c r="AA953" s="1">
        <f t="shared" si="86"/>
        <v>0.05</v>
      </c>
      <c r="AB953">
        <f t="shared" si="88"/>
        <v>275.54958999999997</v>
      </c>
      <c r="AC953">
        <f t="shared" si="89"/>
        <v>319.63752439999996</v>
      </c>
      <c r="AD953" s="18">
        <f t="shared" si="87"/>
        <v>45595</v>
      </c>
    </row>
    <row r="954" spans="1:30">
      <c r="A954" s="62" t="s">
        <v>176</v>
      </c>
      <c r="B954">
        <v>1015</v>
      </c>
      <c r="C954">
        <v>0</v>
      </c>
      <c r="D954" s="18">
        <v>46042</v>
      </c>
      <c r="E954" s="18">
        <v>46117</v>
      </c>
      <c r="F954" s="18">
        <v>46124</v>
      </c>
      <c r="G954" t="s">
        <v>45</v>
      </c>
      <c r="H954" s="63">
        <v>4</v>
      </c>
      <c r="J954">
        <v>55900</v>
      </c>
      <c r="K954" t="s">
        <v>131</v>
      </c>
      <c r="L954" s="64">
        <v>48074</v>
      </c>
      <c r="M954" s="64">
        <v>55900</v>
      </c>
      <c r="N954" s="64">
        <v>8385</v>
      </c>
      <c r="O954" s="64">
        <v>7211.0999999999995</v>
      </c>
      <c r="P954" s="64">
        <v>8385</v>
      </c>
      <c r="Q954" s="65">
        <v>0.15</v>
      </c>
      <c r="R954" s="62">
        <v>1</v>
      </c>
      <c r="S954" s="62">
        <v>2026</v>
      </c>
      <c r="T954" s="62">
        <v>4</v>
      </c>
      <c r="U954" s="62">
        <v>2026</v>
      </c>
      <c r="V954" s="66">
        <v>46169</v>
      </c>
      <c r="W954" s="62" t="s">
        <v>172</v>
      </c>
      <c r="X954" s="62">
        <v>2026</v>
      </c>
      <c r="Y954" t="str">
        <f t="shared" si="84"/>
        <v>México</v>
      </c>
      <c r="Z954" t="str">
        <f t="shared" si="85"/>
        <v>IC</v>
      </c>
      <c r="AA954" s="1">
        <f t="shared" si="86"/>
        <v>0.75</v>
      </c>
      <c r="AB954">
        <f t="shared" si="88"/>
        <v>1802.7749999999996</v>
      </c>
      <c r="AC954">
        <f t="shared" si="89"/>
        <v>2091.2189999999996</v>
      </c>
      <c r="AD954" s="18">
        <f t="shared" si="87"/>
        <v>45536</v>
      </c>
    </row>
    <row r="955" spans="1:30">
      <c r="A955" s="62" t="s">
        <v>176</v>
      </c>
      <c r="B955">
        <v>1016</v>
      </c>
      <c r="C955">
        <v>0</v>
      </c>
      <c r="D955" s="18">
        <v>46043</v>
      </c>
      <c r="E955" s="18">
        <v>45964</v>
      </c>
      <c r="F955" s="18">
        <v>45968</v>
      </c>
      <c r="G955" t="s">
        <v>47</v>
      </c>
      <c r="H955" s="63">
        <v>4</v>
      </c>
      <c r="J955">
        <v>2644</v>
      </c>
      <c r="K955" t="s">
        <v>131</v>
      </c>
      <c r="L955" s="64">
        <v>2273.84</v>
      </c>
      <c r="M955" s="64">
        <v>2644</v>
      </c>
      <c r="N955" s="64">
        <v>225.03</v>
      </c>
      <c r="O955" s="64">
        <v>193.5258</v>
      </c>
      <c r="P955" s="64">
        <v>225.03</v>
      </c>
      <c r="Q955" s="65">
        <v>8.5109682299546144E-2</v>
      </c>
      <c r="R955" s="62">
        <v>1</v>
      </c>
      <c r="S955" s="62">
        <v>2026</v>
      </c>
      <c r="T955" s="62">
        <v>11</v>
      </c>
      <c r="U955" s="62">
        <v>2025</v>
      </c>
      <c r="V955" s="66">
        <v>46013</v>
      </c>
      <c r="W955" s="62" t="s">
        <v>132</v>
      </c>
      <c r="X955" s="62">
        <v>2025</v>
      </c>
      <c r="Y955" t="str">
        <f t="shared" si="84"/>
        <v>México</v>
      </c>
      <c r="Z955" t="str">
        <f t="shared" si="85"/>
        <v>IC</v>
      </c>
      <c r="AA955" s="1">
        <f t="shared" si="86"/>
        <v>0.65</v>
      </c>
      <c r="AB955">
        <f t="shared" si="88"/>
        <v>67.73402999999999</v>
      </c>
      <c r="AC955">
        <f t="shared" si="89"/>
        <v>78.571474799999976</v>
      </c>
      <c r="AD955" s="18">
        <f t="shared" si="87"/>
        <v>45852</v>
      </c>
    </row>
    <row r="956" spans="1:30">
      <c r="A956" s="62" t="s">
        <v>176</v>
      </c>
      <c r="B956">
        <v>1017</v>
      </c>
      <c r="C956">
        <v>0</v>
      </c>
      <c r="D956" s="18">
        <v>46043</v>
      </c>
      <c r="E956" s="18">
        <v>46061</v>
      </c>
      <c r="F956" s="18">
        <v>46062</v>
      </c>
      <c r="G956" t="s">
        <v>29</v>
      </c>
      <c r="H956" s="63">
        <v>4</v>
      </c>
      <c r="J956">
        <v>609.04999999999995</v>
      </c>
      <c r="K956" t="s">
        <v>151</v>
      </c>
      <c r="L956" s="64">
        <v>609.04999999999995</v>
      </c>
      <c r="M956" s="64">
        <v>706.49799999999993</v>
      </c>
      <c r="N956" s="64">
        <v>0</v>
      </c>
      <c r="O956" s="64">
        <v>0</v>
      </c>
      <c r="P956" s="64">
        <v>0</v>
      </c>
      <c r="Q956" s="65">
        <v>0</v>
      </c>
      <c r="R956" s="62">
        <v>1</v>
      </c>
      <c r="S956" s="62">
        <v>2026</v>
      </c>
      <c r="T956" s="62">
        <v>2</v>
      </c>
      <c r="U956" s="62">
        <v>2026</v>
      </c>
      <c r="V956" s="66">
        <v>46107</v>
      </c>
      <c r="W956" s="62" t="s">
        <v>150</v>
      </c>
      <c r="X956" s="62">
        <v>2026</v>
      </c>
      <c r="Y956" t="str">
        <f t="shared" si="84"/>
        <v>Madrid</v>
      </c>
      <c r="Z956" t="str">
        <f t="shared" si="85"/>
        <v>Retail</v>
      </c>
      <c r="AA956" s="1">
        <f t="shared" si="86"/>
        <v>7.0000000000000007E-2</v>
      </c>
      <c r="AB956">
        <f t="shared" si="88"/>
        <v>0</v>
      </c>
      <c r="AC956">
        <f t="shared" si="89"/>
        <v>0</v>
      </c>
      <c r="AD956" s="18">
        <f t="shared" si="87"/>
        <v>45733</v>
      </c>
    </row>
    <row r="957" spans="1:30">
      <c r="A957" s="62" t="s">
        <v>176</v>
      </c>
      <c r="B957">
        <v>1018</v>
      </c>
      <c r="C957">
        <v>0</v>
      </c>
      <c r="D957" s="18">
        <v>46043</v>
      </c>
      <c r="E957" s="18">
        <v>46051</v>
      </c>
      <c r="F957" s="18">
        <v>46055</v>
      </c>
      <c r="G957" t="s">
        <v>57</v>
      </c>
      <c r="H957" s="63">
        <v>4</v>
      </c>
      <c r="J957">
        <v>5312</v>
      </c>
      <c r="K957" t="s">
        <v>131</v>
      </c>
      <c r="L957" s="64">
        <v>4568.32</v>
      </c>
      <c r="M957" s="64">
        <v>5312</v>
      </c>
      <c r="N957" s="64">
        <v>531.20000000000005</v>
      </c>
      <c r="O957" s="64">
        <v>456.83200000000005</v>
      </c>
      <c r="P957" s="64">
        <v>531.20000000000005</v>
      </c>
      <c r="Q957" s="65">
        <v>0.10000000000000002</v>
      </c>
      <c r="R957" s="62">
        <v>1</v>
      </c>
      <c r="S957" s="62">
        <v>2026</v>
      </c>
      <c r="T957" s="62">
        <v>1</v>
      </c>
      <c r="U957" s="62">
        <v>2026</v>
      </c>
      <c r="V957" s="66">
        <v>46100</v>
      </c>
      <c r="W957" s="62" t="s">
        <v>150</v>
      </c>
      <c r="X957" s="62">
        <v>2026</v>
      </c>
      <c r="Y957" t="str">
        <f t="shared" si="84"/>
        <v>México</v>
      </c>
      <c r="Z957" t="str">
        <f t="shared" si="85"/>
        <v>IC</v>
      </c>
      <c r="AA957" s="1">
        <f t="shared" si="86"/>
        <v>0.5</v>
      </c>
      <c r="AB957">
        <f t="shared" si="88"/>
        <v>228.41600000000003</v>
      </c>
      <c r="AC957">
        <f t="shared" si="89"/>
        <v>264.96256</v>
      </c>
      <c r="AD957" s="18">
        <f t="shared" si="87"/>
        <v>45639</v>
      </c>
    </row>
    <row r="958" spans="1:30">
      <c r="A958" s="62" t="s">
        <v>176</v>
      </c>
      <c r="B958">
        <v>1019</v>
      </c>
      <c r="C958">
        <v>0</v>
      </c>
      <c r="D958" s="18">
        <v>46043</v>
      </c>
      <c r="E958" s="18">
        <v>46290</v>
      </c>
      <c r="F958" s="18">
        <v>46303</v>
      </c>
      <c r="G958" t="s">
        <v>24</v>
      </c>
      <c r="H958" s="63">
        <v>4</v>
      </c>
      <c r="I958" t="s">
        <v>158</v>
      </c>
      <c r="J958">
        <v>74493</v>
      </c>
      <c r="K958" t="s">
        <v>131</v>
      </c>
      <c r="L958" s="64">
        <v>64063.979999999996</v>
      </c>
      <c r="M958" s="64">
        <v>74493</v>
      </c>
      <c r="N958" s="64">
        <v>19170.5</v>
      </c>
      <c r="O958" s="64">
        <v>16486.63</v>
      </c>
      <c r="P958" s="64">
        <v>19170.5</v>
      </c>
      <c r="Q958" s="65">
        <v>0.25734632784288458</v>
      </c>
      <c r="R958" s="62">
        <v>1</v>
      </c>
      <c r="S958" s="62">
        <v>2026</v>
      </c>
      <c r="T958" s="62">
        <v>9</v>
      </c>
      <c r="U958" s="62">
        <v>2026</v>
      </c>
      <c r="V958" s="66">
        <v>46348</v>
      </c>
      <c r="W958" s="62" t="s">
        <v>159</v>
      </c>
      <c r="X958" s="62">
        <v>2026</v>
      </c>
      <c r="Y958" t="str">
        <f t="shared" si="84"/>
        <v>Madrid</v>
      </c>
      <c r="Z958" t="str">
        <f t="shared" si="85"/>
        <v>Retail</v>
      </c>
      <c r="AA958" s="1">
        <f t="shared" si="86"/>
        <v>7.0000000000000007E-2</v>
      </c>
      <c r="AB958">
        <f t="shared" si="88"/>
        <v>15332.565900000001</v>
      </c>
      <c r="AC958">
        <f t="shared" si="89"/>
        <v>17785.776443999999</v>
      </c>
      <c r="AD958" s="18">
        <f t="shared" si="87"/>
        <v>45733</v>
      </c>
    </row>
    <row r="959" spans="1:30">
      <c r="A959" t="s">
        <v>176</v>
      </c>
      <c r="B959">
        <v>1020</v>
      </c>
      <c r="C959">
        <v>0</v>
      </c>
      <c r="D959" s="18">
        <v>46029</v>
      </c>
      <c r="E959" s="18">
        <v>45798</v>
      </c>
      <c r="F959" s="18">
        <v>46223</v>
      </c>
      <c r="G959" t="s">
        <v>50</v>
      </c>
      <c r="H959">
        <v>2</v>
      </c>
      <c r="J959">
        <v>57230.37</v>
      </c>
      <c r="K959" t="s">
        <v>131</v>
      </c>
      <c r="L959">
        <v>49218.118200000004</v>
      </c>
      <c r="M959">
        <v>57230.37</v>
      </c>
      <c r="N959">
        <v>4702.49</v>
      </c>
      <c r="O959">
        <v>4044.1414</v>
      </c>
      <c r="P959">
        <v>4702.49</v>
      </c>
      <c r="Q959">
        <v>8.216773716472564E-2</v>
      </c>
      <c r="R959">
        <v>1</v>
      </c>
      <c r="S959">
        <v>2026</v>
      </c>
      <c r="T959">
        <v>5</v>
      </c>
      <c r="U959">
        <v>2025</v>
      </c>
      <c r="V959" s="18">
        <v>46268</v>
      </c>
      <c r="W959" t="s">
        <v>153</v>
      </c>
      <c r="X959">
        <v>2026</v>
      </c>
      <c r="Y959" t="str">
        <f t="shared" si="84"/>
        <v>México</v>
      </c>
      <c r="Z959" t="str">
        <f t="shared" si="85"/>
        <v>Retail</v>
      </c>
      <c r="AA959" s="1">
        <f t="shared" si="86"/>
        <v>0</v>
      </c>
      <c r="AB959">
        <f t="shared" si="88"/>
        <v>4044.1414</v>
      </c>
      <c r="AC959">
        <f t="shared" si="89"/>
        <v>4691.2040239999997</v>
      </c>
      <c r="AD959" s="18">
        <f t="shared" si="87"/>
        <v>45588</v>
      </c>
    </row>
    <row r="960" spans="1:30">
      <c r="A960" t="s">
        <v>176</v>
      </c>
      <c r="B960">
        <v>1022</v>
      </c>
      <c r="C960">
        <v>0</v>
      </c>
      <c r="D960" s="18">
        <v>46044</v>
      </c>
      <c r="E960" s="18">
        <v>46148</v>
      </c>
      <c r="F960" s="18">
        <v>46154</v>
      </c>
      <c r="G960" t="s">
        <v>37</v>
      </c>
      <c r="H960">
        <v>4</v>
      </c>
      <c r="J960">
        <v>10000</v>
      </c>
      <c r="K960" t="s">
        <v>131</v>
      </c>
      <c r="L960">
        <v>8600</v>
      </c>
      <c r="M960">
        <v>10000</v>
      </c>
      <c r="N960">
        <v>0</v>
      </c>
      <c r="O960">
        <v>0</v>
      </c>
      <c r="P960">
        <v>0</v>
      </c>
      <c r="Q960" s="25">
        <v>0</v>
      </c>
      <c r="R960">
        <v>1</v>
      </c>
      <c r="S960">
        <v>2026</v>
      </c>
      <c r="T960">
        <v>5</v>
      </c>
      <c r="U960">
        <v>2026</v>
      </c>
      <c r="V960" s="18">
        <v>46199</v>
      </c>
      <c r="W960" t="s">
        <v>152</v>
      </c>
      <c r="X960">
        <v>2026</v>
      </c>
      <c r="Y960" t="str">
        <f t="shared" si="84"/>
        <v>México</v>
      </c>
      <c r="Z960" t="str">
        <f t="shared" si="85"/>
        <v>IC</v>
      </c>
      <c r="AA960" s="1">
        <f t="shared" si="86"/>
        <v>0.6</v>
      </c>
      <c r="AB960">
        <f t="shared" si="88"/>
        <v>0</v>
      </c>
      <c r="AC960">
        <f t="shared" si="89"/>
        <v>0</v>
      </c>
      <c r="AD960" s="18">
        <f t="shared" si="87"/>
        <v>45807</v>
      </c>
    </row>
    <row r="961" spans="1:30">
      <c r="A961" t="s">
        <v>176</v>
      </c>
      <c r="B961">
        <v>1023</v>
      </c>
      <c r="C961">
        <v>0</v>
      </c>
      <c r="D961" s="18">
        <v>46044</v>
      </c>
      <c r="E961" s="18">
        <v>46045</v>
      </c>
      <c r="F961" s="18">
        <v>46147</v>
      </c>
      <c r="G961" t="s">
        <v>52</v>
      </c>
      <c r="H961">
        <v>4</v>
      </c>
      <c r="I961" t="s">
        <v>177</v>
      </c>
      <c r="J961">
        <v>6168</v>
      </c>
      <c r="K961" t="s">
        <v>131</v>
      </c>
      <c r="L961">
        <v>5304.48</v>
      </c>
      <c r="M961">
        <v>6168</v>
      </c>
      <c r="N961">
        <v>826.82</v>
      </c>
      <c r="O961">
        <v>711.0652</v>
      </c>
      <c r="P961">
        <v>826.82</v>
      </c>
      <c r="Q961" s="25">
        <v>0.13404993514915695</v>
      </c>
      <c r="R961">
        <v>1</v>
      </c>
      <c r="S961">
        <v>2026</v>
      </c>
      <c r="T961">
        <v>1</v>
      </c>
      <c r="U961">
        <v>2026</v>
      </c>
      <c r="V961" s="18">
        <v>46192</v>
      </c>
      <c r="W961" t="s">
        <v>152</v>
      </c>
      <c r="X961">
        <v>2026</v>
      </c>
      <c r="Y961" t="str">
        <f t="shared" si="84"/>
        <v>México</v>
      </c>
      <c r="Z961" t="str">
        <f t="shared" si="85"/>
        <v>Retail</v>
      </c>
      <c r="AA961" s="1">
        <f t="shared" si="86"/>
        <v>0</v>
      </c>
      <c r="AB961">
        <f t="shared" si="88"/>
        <v>711.0652</v>
      </c>
      <c r="AC961">
        <f t="shared" si="89"/>
        <v>824.83563199999992</v>
      </c>
      <c r="AD961" s="18">
        <f t="shared" si="87"/>
        <v>45845</v>
      </c>
    </row>
    <row r="962" spans="1:30">
      <c r="A962" t="s">
        <v>176</v>
      </c>
      <c r="B962">
        <v>1024</v>
      </c>
      <c r="C962">
        <v>0</v>
      </c>
      <c r="D962" s="18">
        <v>46044</v>
      </c>
      <c r="E962" s="18">
        <v>46080</v>
      </c>
      <c r="F962" s="18">
        <v>46086</v>
      </c>
      <c r="G962" t="s">
        <v>49</v>
      </c>
      <c r="H962">
        <v>4</v>
      </c>
      <c r="I962" t="s">
        <v>177</v>
      </c>
      <c r="J962">
        <v>12996</v>
      </c>
      <c r="K962" t="s">
        <v>131</v>
      </c>
      <c r="L962">
        <v>11176.56</v>
      </c>
      <c r="M962">
        <v>12996</v>
      </c>
      <c r="N962">
        <v>1104</v>
      </c>
      <c r="O962">
        <v>949.43999999999994</v>
      </c>
      <c r="P962">
        <v>1104</v>
      </c>
      <c r="Q962" s="25">
        <v>8.4949215143120954E-2</v>
      </c>
      <c r="R962">
        <v>1</v>
      </c>
      <c r="S962">
        <v>2026</v>
      </c>
      <c r="T962">
        <v>2</v>
      </c>
      <c r="U962">
        <v>2026</v>
      </c>
      <c r="V962" s="18">
        <v>46131</v>
      </c>
      <c r="W962" t="s">
        <v>173</v>
      </c>
      <c r="X962">
        <v>2026</v>
      </c>
      <c r="Y962" t="str">
        <f t="shared" ref="Y962:Y1025" si="90">_xlfn.XLOOKUP(G962,AI:AI,AL:AL,"0")</f>
        <v>México</v>
      </c>
      <c r="Z962" t="str">
        <f t="shared" ref="Z962:Z1025" si="91">_xlfn.XLOOKUP(G962,AI:AI,AJ:AJ,"0")</f>
        <v>Retail</v>
      </c>
      <c r="AA962" s="1">
        <f t="shared" ref="AA962:AA1025" si="92">_xlfn.XLOOKUP(G962,AI:AI,AK:AK,"0")</f>
        <v>0</v>
      </c>
      <c r="AB962">
        <f t="shared" si="88"/>
        <v>949.43999999999994</v>
      </c>
      <c r="AC962">
        <f t="shared" si="89"/>
        <v>1101.3503999999998</v>
      </c>
      <c r="AD962" s="18">
        <f t="shared" ref="AD962:AD1025" si="93">_xlfn.XLOOKUP(G962,AI:AI,AM:AM,"0")</f>
        <v>45552</v>
      </c>
    </row>
    <row r="963" spans="1:30">
      <c r="A963" t="s">
        <v>176</v>
      </c>
      <c r="B963">
        <v>1025</v>
      </c>
      <c r="C963">
        <v>0</v>
      </c>
      <c r="D963" s="18">
        <v>46044</v>
      </c>
      <c r="E963" s="18">
        <v>46143</v>
      </c>
      <c r="F963" s="18">
        <v>46155</v>
      </c>
      <c r="G963" t="s">
        <v>49</v>
      </c>
      <c r="H963">
        <v>4</v>
      </c>
      <c r="I963" t="s">
        <v>220</v>
      </c>
      <c r="J963">
        <v>7958.96</v>
      </c>
      <c r="K963" t="s">
        <v>131</v>
      </c>
      <c r="L963">
        <v>6844.7056000000002</v>
      </c>
      <c r="M963">
        <v>7958.96</v>
      </c>
      <c r="N963">
        <v>35</v>
      </c>
      <c r="O963">
        <v>30.099999999999998</v>
      </c>
      <c r="P963">
        <v>35</v>
      </c>
      <c r="Q963">
        <v>4.3975594801330823E-3</v>
      </c>
      <c r="R963">
        <v>1</v>
      </c>
      <c r="S963">
        <v>2026</v>
      </c>
      <c r="T963">
        <v>5</v>
      </c>
      <c r="U963">
        <v>2026</v>
      </c>
      <c r="V963" s="18">
        <v>46200</v>
      </c>
      <c r="W963" t="s">
        <v>152</v>
      </c>
      <c r="X963">
        <v>2026</v>
      </c>
      <c r="Y963" t="str">
        <f t="shared" si="90"/>
        <v>México</v>
      </c>
      <c r="Z963" t="str">
        <f t="shared" si="91"/>
        <v>Retail</v>
      </c>
      <c r="AA963" s="1">
        <f t="shared" si="92"/>
        <v>0</v>
      </c>
      <c r="AB963">
        <f t="shared" ref="AB963:AB1026" si="94">O963-O963*AA963</f>
        <v>30.099999999999998</v>
      </c>
      <c r="AC963">
        <f t="shared" ref="AC963:AC1026" si="95">AB963*1.16</f>
        <v>34.915999999999997</v>
      </c>
      <c r="AD963" s="18">
        <f t="shared" si="93"/>
        <v>45552</v>
      </c>
    </row>
    <row r="964" spans="1:30">
      <c r="A964" t="s">
        <v>176</v>
      </c>
      <c r="B964">
        <v>1026</v>
      </c>
      <c r="C964">
        <v>0</v>
      </c>
      <c r="D964" s="18">
        <v>46044</v>
      </c>
      <c r="E964" s="18">
        <v>46167</v>
      </c>
      <c r="F964" s="18">
        <v>46173</v>
      </c>
      <c r="G964" t="s">
        <v>49</v>
      </c>
      <c r="H964">
        <v>4</v>
      </c>
      <c r="I964" t="s">
        <v>177</v>
      </c>
      <c r="J964">
        <v>4778.96</v>
      </c>
      <c r="K964" t="s">
        <v>131</v>
      </c>
      <c r="L964">
        <v>4109.9056</v>
      </c>
      <c r="M964">
        <v>4778.96</v>
      </c>
      <c r="N964">
        <v>70</v>
      </c>
      <c r="O964">
        <v>60.199999999999996</v>
      </c>
      <c r="P964">
        <v>70</v>
      </c>
      <c r="Q964" s="25">
        <v>1.4647538376550546E-2</v>
      </c>
      <c r="R964">
        <v>1</v>
      </c>
      <c r="S964">
        <v>2026</v>
      </c>
      <c r="T964">
        <v>5</v>
      </c>
      <c r="U964">
        <v>2026</v>
      </c>
      <c r="V964" s="18">
        <v>46218</v>
      </c>
      <c r="W964" t="s">
        <v>154</v>
      </c>
      <c r="X964">
        <v>2026</v>
      </c>
      <c r="Y964" t="str">
        <f t="shared" si="90"/>
        <v>México</v>
      </c>
      <c r="Z964" t="str">
        <f t="shared" si="91"/>
        <v>Retail</v>
      </c>
      <c r="AA964" s="1">
        <f t="shared" si="92"/>
        <v>0</v>
      </c>
      <c r="AB964">
        <f t="shared" si="94"/>
        <v>60.199999999999996</v>
      </c>
      <c r="AC964">
        <f t="shared" si="95"/>
        <v>69.831999999999994</v>
      </c>
      <c r="AD964" s="18">
        <f t="shared" si="93"/>
        <v>45552</v>
      </c>
    </row>
    <row r="965" spans="1:30">
      <c r="A965" t="s">
        <v>176</v>
      </c>
      <c r="B965">
        <v>1027</v>
      </c>
      <c r="C965">
        <v>0</v>
      </c>
      <c r="D965" s="18">
        <v>46045</v>
      </c>
      <c r="E965" s="18">
        <v>46250</v>
      </c>
      <c r="F965" s="18">
        <v>46257</v>
      </c>
      <c r="G965" t="s">
        <v>102</v>
      </c>
      <c r="H965">
        <v>4</v>
      </c>
      <c r="I965" t="s">
        <v>166</v>
      </c>
      <c r="J965">
        <v>2219.84</v>
      </c>
      <c r="K965" t="s">
        <v>151</v>
      </c>
      <c r="L965">
        <v>2219.84</v>
      </c>
      <c r="M965">
        <v>2575.0144</v>
      </c>
      <c r="N965">
        <v>10.4</v>
      </c>
      <c r="O965">
        <v>10.4</v>
      </c>
      <c r="P965">
        <v>12.064</v>
      </c>
      <c r="Q965" s="25">
        <v>4.6850223439527175E-3</v>
      </c>
      <c r="R965">
        <v>1</v>
      </c>
      <c r="S965">
        <v>2026</v>
      </c>
      <c r="T965">
        <v>8</v>
      </c>
      <c r="U965">
        <v>2026</v>
      </c>
      <c r="V965" s="18">
        <v>46302</v>
      </c>
      <c r="W965" t="s">
        <v>161</v>
      </c>
      <c r="X965">
        <v>2026</v>
      </c>
      <c r="Y965" t="str">
        <f t="shared" si="90"/>
        <v>Madrid</v>
      </c>
      <c r="Z965" t="str">
        <f t="shared" si="91"/>
        <v>Retail</v>
      </c>
      <c r="AA965" s="1">
        <f t="shared" si="92"/>
        <v>7.0000000000000007E-2</v>
      </c>
      <c r="AB965">
        <f t="shared" si="94"/>
        <v>9.6720000000000006</v>
      </c>
      <c r="AC965">
        <f t="shared" si="95"/>
        <v>11.219519999999999</v>
      </c>
      <c r="AD965" s="18">
        <f t="shared" si="93"/>
        <v>46034</v>
      </c>
    </row>
    <row r="966" spans="1:30">
      <c r="A966" t="s">
        <v>176</v>
      </c>
      <c r="B966">
        <v>1029</v>
      </c>
      <c r="C966">
        <v>0</v>
      </c>
      <c r="D966" s="18">
        <v>46045</v>
      </c>
      <c r="E966" s="18">
        <v>46102</v>
      </c>
      <c r="F966" s="18">
        <v>46110</v>
      </c>
      <c r="G966" t="s">
        <v>33</v>
      </c>
      <c r="H966">
        <v>4</v>
      </c>
      <c r="J966">
        <v>7880</v>
      </c>
      <c r="K966" t="s">
        <v>151</v>
      </c>
      <c r="L966">
        <v>7880</v>
      </c>
      <c r="M966">
        <v>9140.7999999999993</v>
      </c>
      <c r="N966">
        <v>746</v>
      </c>
      <c r="O966">
        <v>746</v>
      </c>
      <c r="P966">
        <v>865.3599999999999</v>
      </c>
      <c r="Q966" s="25">
        <v>9.467005076142132E-2</v>
      </c>
      <c r="R966">
        <v>1</v>
      </c>
      <c r="S966">
        <v>2026</v>
      </c>
      <c r="T966">
        <v>3</v>
      </c>
      <c r="U966">
        <v>2026</v>
      </c>
      <c r="V966" s="18">
        <v>46155</v>
      </c>
      <c r="W966" t="s">
        <v>172</v>
      </c>
      <c r="X966">
        <v>2026</v>
      </c>
      <c r="Y966" t="str">
        <f t="shared" si="90"/>
        <v>México</v>
      </c>
      <c r="Z966" t="str">
        <f t="shared" si="91"/>
        <v>IC</v>
      </c>
      <c r="AA966" s="1">
        <f t="shared" si="92"/>
        <v>0.5</v>
      </c>
      <c r="AB966">
        <f t="shared" si="94"/>
        <v>373</v>
      </c>
      <c r="AC966">
        <f t="shared" si="95"/>
        <v>432.67999999999995</v>
      </c>
      <c r="AD966" s="18">
        <f t="shared" si="93"/>
        <v>45777</v>
      </c>
    </row>
    <row r="967" spans="1:30">
      <c r="A967" t="s">
        <v>176</v>
      </c>
      <c r="B967">
        <v>1030</v>
      </c>
      <c r="C967">
        <v>0</v>
      </c>
      <c r="D967" s="18">
        <v>46045</v>
      </c>
      <c r="E967" s="18">
        <v>46054</v>
      </c>
      <c r="F967" s="18">
        <v>46061</v>
      </c>
      <c r="G967" t="s">
        <v>29</v>
      </c>
      <c r="H967">
        <v>4</v>
      </c>
      <c r="J967">
        <v>1705.05</v>
      </c>
      <c r="K967" t="s">
        <v>151</v>
      </c>
      <c r="L967">
        <v>1705.05</v>
      </c>
      <c r="M967">
        <v>1977.8579999999997</v>
      </c>
      <c r="N967">
        <v>217.5</v>
      </c>
      <c r="O967">
        <v>217.5</v>
      </c>
      <c r="P967">
        <v>252.29999999999998</v>
      </c>
      <c r="Q967">
        <v>0.12756224157649337</v>
      </c>
      <c r="R967">
        <v>1</v>
      </c>
      <c r="S967">
        <v>2026</v>
      </c>
      <c r="T967">
        <v>2</v>
      </c>
      <c r="U967">
        <v>2026</v>
      </c>
      <c r="V967" s="18">
        <v>46106</v>
      </c>
      <c r="W967" t="s">
        <v>150</v>
      </c>
      <c r="X967">
        <v>2026</v>
      </c>
      <c r="Y967" t="str">
        <f t="shared" si="90"/>
        <v>Madrid</v>
      </c>
      <c r="Z967" t="str">
        <f t="shared" si="91"/>
        <v>Retail</v>
      </c>
      <c r="AA967" s="1">
        <f t="shared" si="92"/>
        <v>7.0000000000000007E-2</v>
      </c>
      <c r="AB967">
        <f t="shared" si="94"/>
        <v>202.27500000000001</v>
      </c>
      <c r="AC967">
        <f t="shared" si="95"/>
        <v>234.63899999999998</v>
      </c>
      <c r="AD967" s="18">
        <f t="shared" si="93"/>
        <v>45733</v>
      </c>
    </row>
    <row r="968" spans="1:30">
      <c r="A968" t="s">
        <v>176</v>
      </c>
      <c r="B968">
        <v>1031</v>
      </c>
      <c r="C968">
        <v>0</v>
      </c>
      <c r="D968" s="18">
        <v>46045</v>
      </c>
      <c r="E968" s="18">
        <v>46108</v>
      </c>
      <c r="F968" s="18">
        <v>46122</v>
      </c>
      <c r="G968" t="s">
        <v>39</v>
      </c>
      <c r="H968">
        <v>4</v>
      </c>
      <c r="J968">
        <v>43069.88</v>
      </c>
      <c r="K968" t="s">
        <v>151</v>
      </c>
      <c r="L968">
        <v>43069.88</v>
      </c>
      <c r="M968">
        <v>49961.060799999992</v>
      </c>
      <c r="N968">
        <v>228</v>
      </c>
      <c r="O968">
        <v>228</v>
      </c>
      <c r="P968">
        <v>264.47999999999996</v>
      </c>
      <c r="Q968" s="25">
        <v>5.293722666513118E-3</v>
      </c>
      <c r="R968">
        <v>1</v>
      </c>
      <c r="S968">
        <v>2026</v>
      </c>
      <c r="T968">
        <v>3</v>
      </c>
      <c r="U968">
        <v>2026</v>
      </c>
      <c r="V968" s="18">
        <v>46167</v>
      </c>
      <c r="W968" t="s">
        <v>172</v>
      </c>
      <c r="X968">
        <v>2026</v>
      </c>
      <c r="Y968" t="str">
        <f t="shared" si="90"/>
        <v>México</v>
      </c>
      <c r="Z968" t="str">
        <f t="shared" si="91"/>
        <v>IC</v>
      </c>
      <c r="AA968" s="1">
        <f t="shared" si="92"/>
        <v>0.5</v>
      </c>
      <c r="AB968">
        <f t="shared" si="94"/>
        <v>114</v>
      </c>
      <c r="AC968">
        <f t="shared" si="95"/>
        <v>132.23999999999998</v>
      </c>
      <c r="AD968" s="18">
        <f t="shared" si="93"/>
        <v>45677</v>
      </c>
    </row>
    <row r="969" spans="1:30">
      <c r="A969" t="s">
        <v>176</v>
      </c>
      <c r="B969">
        <v>1032</v>
      </c>
      <c r="C969">
        <v>0</v>
      </c>
      <c r="D969" s="18">
        <v>46049</v>
      </c>
      <c r="E969" s="18">
        <v>46187</v>
      </c>
      <c r="F969" s="18">
        <v>46192</v>
      </c>
      <c r="G969" t="s">
        <v>103</v>
      </c>
      <c r="H969">
        <v>5</v>
      </c>
      <c r="J969">
        <v>11340</v>
      </c>
      <c r="K969" t="s">
        <v>151</v>
      </c>
      <c r="L969">
        <v>11340</v>
      </c>
      <c r="M969">
        <v>13154.4</v>
      </c>
      <c r="N969">
        <v>1136</v>
      </c>
      <c r="O969">
        <v>1136</v>
      </c>
      <c r="P969">
        <v>1317.76</v>
      </c>
      <c r="Q969" s="25">
        <v>0.10017636684303351</v>
      </c>
      <c r="R969">
        <v>1</v>
      </c>
      <c r="S969">
        <v>2026</v>
      </c>
      <c r="T969">
        <v>6</v>
      </c>
      <c r="U969">
        <v>2026</v>
      </c>
      <c r="V969" s="18">
        <v>46237</v>
      </c>
      <c r="W969" t="s">
        <v>160</v>
      </c>
      <c r="X969">
        <v>2026</v>
      </c>
      <c r="Y969" t="str">
        <f t="shared" si="90"/>
        <v>Madrid</v>
      </c>
      <c r="Z969" t="str">
        <f t="shared" si="91"/>
        <v>Retail</v>
      </c>
      <c r="AA969" s="1">
        <f t="shared" si="92"/>
        <v>7.0000000000000007E-2</v>
      </c>
      <c r="AB969">
        <f t="shared" si="94"/>
        <v>1056.48</v>
      </c>
      <c r="AC969">
        <f t="shared" si="95"/>
        <v>1225.5167999999999</v>
      </c>
      <c r="AD969" s="18">
        <f t="shared" si="93"/>
        <v>45978</v>
      </c>
    </row>
    <row r="970" spans="1:30">
      <c r="A970" t="s">
        <v>176</v>
      </c>
      <c r="B970">
        <v>1033</v>
      </c>
      <c r="C970">
        <v>0</v>
      </c>
      <c r="D970" s="18">
        <v>46049</v>
      </c>
      <c r="E970" s="18">
        <v>46059</v>
      </c>
      <c r="F970" s="18">
        <v>46062</v>
      </c>
      <c r="G970" t="s">
        <v>44</v>
      </c>
      <c r="H970">
        <v>5</v>
      </c>
      <c r="J970">
        <v>3000.27</v>
      </c>
      <c r="K970" t="s">
        <v>131</v>
      </c>
      <c r="L970">
        <v>2580.2321999999999</v>
      </c>
      <c r="M970">
        <v>3000.27</v>
      </c>
      <c r="N970">
        <v>300.02999999999997</v>
      </c>
      <c r="O970">
        <v>258.02579999999995</v>
      </c>
      <c r="P970">
        <v>300.02999999999997</v>
      </c>
      <c r="Q970" s="25">
        <v>0.10000099991000808</v>
      </c>
      <c r="R970">
        <v>1</v>
      </c>
      <c r="S970">
        <v>2026</v>
      </c>
      <c r="T970">
        <v>2</v>
      </c>
      <c r="U970">
        <v>2026</v>
      </c>
      <c r="V970" s="18">
        <v>46107</v>
      </c>
      <c r="W970" t="s">
        <v>150</v>
      </c>
      <c r="X970">
        <v>2026</v>
      </c>
      <c r="Y970" t="str">
        <f t="shared" si="90"/>
        <v>México</v>
      </c>
      <c r="Z970" t="str">
        <f t="shared" si="91"/>
        <v>IC</v>
      </c>
      <c r="AA970" s="1">
        <f t="shared" si="92"/>
        <v>0.5</v>
      </c>
      <c r="AB970">
        <f t="shared" si="94"/>
        <v>129.01289999999997</v>
      </c>
      <c r="AC970">
        <f t="shared" si="95"/>
        <v>149.65496399999995</v>
      </c>
      <c r="AD970" s="18">
        <f t="shared" si="93"/>
        <v>45677</v>
      </c>
    </row>
    <row r="971" spans="1:30">
      <c r="A971" t="s">
        <v>176</v>
      </c>
      <c r="B971">
        <v>1034</v>
      </c>
      <c r="C971">
        <v>0</v>
      </c>
      <c r="D971" s="18">
        <v>46049</v>
      </c>
      <c r="E971" s="18">
        <v>46291</v>
      </c>
      <c r="F971" s="18">
        <v>46309</v>
      </c>
      <c r="G971" t="s">
        <v>49</v>
      </c>
      <c r="H971">
        <v>5</v>
      </c>
      <c r="I971" t="s">
        <v>177</v>
      </c>
      <c r="J971">
        <v>10217.24</v>
      </c>
      <c r="K971" t="s">
        <v>131</v>
      </c>
      <c r="L971">
        <v>8786.8263999999999</v>
      </c>
      <c r="M971">
        <v>10217.24</v>
      </c>
      <c r="N971">
        <v>70</v>
      </c>
      <c r="O971">
        <v>60.199999999999996</v>
      </c>
      <c r="P971">
        <v>70</v>
      </c>
      <c r="Q971" s="25">
        <v>6.8511652853412465E-3</v>
      </c>
      <c r="R971">
        <v>1</v>
      </c>
      <c r="S971">
        <v>2026</v>
      </c>
      <c r="T971">
        <v>9</v>
      </c>
      <c r="U971">
        <v>2026</v>
      </c>
      <c r="V971" s="18">
        <v>46354</v>
      </c>
      <c r="W971" t="s">
        <v>159</v>
      </c>
      <c r="X971">
        <v>2026</v>
      </c>
      <c r="Y971" t="str">
        <f t="shared" si="90"/>
        <v>México</v>
      </c>
      <c r="Z971" t="str">
        <f t="shared" si="91"/>
        <v>Retail</v>
      </c>
      <c r="AA971" s="1">
        <f t="shared" si="92"/>
        <v>0</v>
      </c>
      <c r="AB971">
        <f t="shared" si="94"/>
        <v>60.199999999999996</v>
      </c>
      <c r="AC971">
        <f t="shared" si="95"/>
        <v>69.831999999999994</v>
      </c>
      <c r="AD971" s="18">
        <f t="shared" si="93"/>
        <v>45552</v>
      </c>
    </row>
    <row r="972" spans="1:30">
      <c r="A972" t="s">
        <v>176</v>
      </c>
      <c r="B972">
        <v>1036</v>
      </c>
      <c r="C972">
        <v>0</v>
      </c>
      <c r="D972" s="18">
        <v>46049</v>
      </c>
      <c r="E972" s="18">
        <v>46075</v>
      </c>
      <c r="F972" s="18">
        <v>46075</v>
      </c>
      <c r="G972" t="s">
        <v>212</v>
      </c>
      <c r="H972">
        <v>5</v>
      </c>
      <c r="J972">
        <v>591.29999999999995</v>
      </c>
      <c r="K972" t="s">
        <v>131</v>
      </c>
      <c r="L972">
        <v>508.51799999999997</v>
      </c>
      <c r="M972">
        <v>591.29999999999995</v>
      </c>
      <c r="N972">
        <v>70</v>
      </c>
      <c r="O972">
        <v>60.199999999999996</v>
      </c>
      <c r="P972">
        <v>70</v>
      </c>
      <c r="Q972" s="25">
        <v>0.11838322340605445</v>
      </c>
      <c r="R972">
        <v>1</v>
      </c>
      <c r="S972">
        <v>2026</v>
      </c>
      <c r="T972">
        <v>2</v>
      </c>
      <c r="U972">
        <v>2026</v>
      </c>
      <c r="V972" s="18">
        <v>46120</v>
      </c>
      <c r="W972" t="s">
        <v>173</v>
      </c>
      <c r="X972">
        <v>2026</v>
      </c>
      <c r="Y972" t="str">
        <f t="shared" si="90"/>
        <v>México</v>
      </c>
      <c r="Z972" t="str">
        <f t="shared" si="91"/>
        <v>IC</v>
      </c>
      <c r="AA972" s="1">
        <f t="shared" si="92"/>
        <v>0.5</v>
      </c>
      <c r="AB972">
        <f t="shared" si="94"/>
        <v>30.099999999999998</v>
      </c>
      <c r="AC972">
        <f t="shared" si="95"/>
        <v>34.915999999999997</v>
      </c>
      <c r="AD972" s="18">
        <f t="shared" si="93"/>
        <v>46043</v>
      </c>
    </row>
    <row r="973" spans="1:30">
      <c r="A973" t="s">
        <v>176</v>
      </c>
      <c r="B973">
        <v>1037</v>
      </c>
      <c r="C973">
        <v>0</v>
      </c>
      <c r="D973" s="18">
        <v>46050</v>
      </c>
      <c r="E973" s="18">
        <v>46018</v>
      </c>
      <c r="F973" s="18">
        <v>46024</v>
      </c>
      <c r="G973" t="s">
        <v>47</v>
      </c>
      <c r="H973">
        <v>5</v>
      </c>
      <c r="J973">
        <v>5589</v>
      </c>
      <c r="K973" t="s">
        <v>131</v>
      </c>
      <c r="L973">
        <v>4806.54</v>
      </c>
      <c r="M973">
        <v>5589</v>
      </c>
      <c r="N973">
        <v>630.44000000000005</v>
      </c>
      <c r="O973">
        <v>542.17840000000001</v>
      </c>
      <c r="P973">
        <v>630.44000000000005</v>
      </c>
      <c r="Q973" s="25">
        <v>0.1128001431383074</v>
      </c>
      <c r="R973">
        <v>1</v>
      </c>
      <c r="S973">
        <v>2026</v>
      </c>
      <c r="T973">
        <v>12</v>
      </c>
      <c r="U973">
        <v>2025</v>
      </c>
      <c r="V973" s="18">
        <v>46069</v>
      </c>
      <c r="W973" t="s">
        <v>164</v>
      </c>
      <c r="X973">
        <v>2026</v>
      </c>
      <c r="Y973" t="str">
        <f t="shared" si="90"/>
        <v>México</v>
      </c>
      <c r="Z973" t="str">
        <f t="shared" si="91"/>
        <v>IC</v>
      </c>
      <c r="AA973" s="1">
        <f t="shared" si="92"/>
        <v>0.65</v>
      </c>
      <c r="AB973">
        <f t="shared" si="94"/>
        <v>189.76243999999997</v>
      </c>
      <c r="AC973">
        <f t="shared" si="95"/>
        <v>220.12443039999994</v>
      </c>
      <c r="AD973" s="18">
        <f t="shared" si="93"/>
        <v>45852</v>
      </c>
    </row>
    <row r="974" spans="1:30">
      <c r="A974" t="s">
        <v>176</v>
      </c>
      <c r="B974">
        <v>1038</v>
      </c>
      <c r="C974">
        <v>0</v>
      </c>
      <c r="D974" s="18">
        <v>46050</v>
      </c>
      <c r="E974" s="18">
        <v>46061</v>
      </c>
      <c r="F974" s="18">
        <v>46071</v>
      </c>
      <c r="G974" t="s">
        <v>103</v>
      </c>
      <c r="H974">
        <v>5</v>
      </c>
      <c r="J974">
        <v>5532.92</v>
      </c>
      <c r="K974" t="s">
        <v>151</v>
      </c>
      <c r="L974" s="90">
        <v>5532.92</v>
      </c>
      <c r="M974" s="90">
        <v>6418.1871999999994</v>
      </c>
      <c r="N974" s="90">
        <v>449.94</v>
      </c>
      <c r="O974" s="90">
        <v>449.94</v>
      </c>
      <c r="P974" s="90">
        <v>521.93039999999996</v>
      </c>
      <c r="Q974" s="25">
        <v>8.1320532377117324E-2</v>
      </c>
      <c r="R974">
        <v>1</v>
      </c>
      <c r="S974">
        <v>2026</v>
      </c>
      <c r="T974">
        <v>2</v>
      </c>
      <c r="U974">
        <v>2026</v>
      </c>
      <c r="V974" s="18">
        <v>46116</v>
      </c>
      <c r="W974" t="s">
        <v>173</v>
      </c>
      <c r="X974">
        <v>2026</v>
      </c>
      <c r="Y974" t="str">
        <f t="shared" si="90"/>
        <v>Madrid</v>
      </c>
      <c r="Z974" t="str">
        <f t="shared" si="91"/>
        <v>Retail</v>
      </c>
      <c r="AA974" s="1">
        <f t="shared" si="92"/>
        <v>7.0000000000000007E-2</v>
      </c>
      <c r="AB974">
        <f t="shared" si="94"/>
        <v>418.44420000000002</v>
      </c>
      <c r="AC974">
        <f t="shared" si="95"/>
        <v>485.39527199999998</v>
      </c>
      <c r="AD974" s="18">
        <f t="shared" si="93"/>
        <v>45978</v>
      </c>
    </row>
    <row r="975" spans="1:30">
      <c r="A975" t="s">
        <v>176</v>
      </c>
      <c r="B975">
        <v>1039</v>
      </c>
      <c r="C975">
        <v>0</v>
      </c>
      <c r="D975" s="18">
        <v>46050</v>
      </c>
      <c r="E975" s="18">
        <v>46106</v>
      </c>
      <c r="F975" s="18">
        <v>46116</v>
      </c>
      <c r="G975" t="s">
        <v>56</v>
      </c>
      <c r="H975">
        <v>5</v>
      </c>
      <c r="J975">
        <v>19008</v>
      </c>
      <c r="K975" t="s">
        <v>131</v>
      </c>
      <c r="L975" s="90">
        <v>16346.88</v>
      </c>
      <c r="M975" s="90">
        <v>19008</v>
      </c>
      <c r="N975" s="90">
        <v>280</v>
      </c>
      <c r="O975" s="90">
        <v>240.79999999999998</v>
      </c>
      <c r="P975" s="90">
        <v>280</v>
      </c>
      <c r="Q975" s="25">
        <v>1.473063973063973E-2</v>
      </c>
      <c r="R975">
        <v>1</v>
      </c>
      <c r="S975">
        <v>2026</v>
      </c>
      <c r="T975">
        <v>3</v>
      </c>
      <c r="U975">
        <v>2026</v>
      </c>
      <c r="V975" s="18">
        <v>46161</v>
      </c>
      <c r="W975" t="s">
        <v>172</v>
      </c>
      <c r="X975">
        <v>2026</v>
      </c>
      <c r="Y975" t="str">
        <f t="shared" si="90"/>
        <v>México</v>
      </c>
      <c r="Z975" t="str">
        <f t="shared" si="91"/>
        <v>IC</v>
      </c>
      <c r="AA975" s="1">
        <f t="shared" si="92"/>
        <v>0.5</v>
      </c>
      <c r="AB975">
        <f t="shared" si="94"/>
        <v>120.39999999999999</v>
      </c>
      <c r="AC975">
        <f t="shared" si="95"/>
        <v>139.66399999999999</v>
      </c>
      <c r="AD975" s="18">
        <f t="shared" si="93"/>
        <v>45737</v>
      </c>
    </row>
    <row r="976" spans="1:30">
      <c r="A976" t="s">
        <v>176</v>
      </c>
      <c r="B976">
        <v>1040</v>
      </c>
      <c r="C976">
        <v>0</v>
      </c>
      <c r="D976" s="18">
        <v>46050</v>
      </c>
      <c r="E976" s="18">
        <v>45969</v>
      </c>
      <c r="F976" s="18">
        <v>45970</v>
      </c>
      <c r="G976" t="s">
        <v>37</v>
      </c>
      <c r="H976">
        <v>5</v>
      </c>
      <c r="J976">
        <v>1024</v>
      </c>
      <c r="K976" t="s">
        <v>131</v>
      </c>
      <c r="L976" s="90">
        <v>880.64</v>
      </c>
      <c r="M976" s="90">
        <v>1024</v>
      </c>
      <c r="N976">
        <v>102.4</v>
      </c>
      <c r="O976">
        <v>88.064000000000007</v>
      </c>
      <c r="P976">
        <v>102.4</v>
      </c>
      <c r="Q976" s="25">
        <v>0.1</v>
      </c>
      <c r="R976">
        <v>1</v>
      </c>
      <c r="S976">
        <v>2026</v>
      </c>
      <c r="T976">
        <v>11</v>
      </c>
      <c r="U976">
        <v>2025</v>
      </c>
      <c r="V976" s="18">
        <v>46015</v>
      </c>
      <c r="W976" t="s">
        <v>132</v>
      </c>
      <c r="X976">
        <v>2025</v>
      </c>
      <c r="Y976" t="str">
        <f t="shared" si="90"/>
        <v>México</v>
      </c>
      <c r="Z976" t="str">
        <f t="shared" si="91"/>
        <v>IC</v>
      </c>
      <c r="AA976" s="1">
        <f t="shared" si="92"/>
        <v>0.6</v>
      </c>
      <c r="AB976">
        <f t="shared" si="94"/>
        <v>35.225600000000007</v>
      </c>
      <c r="AC976">
        <f t="shared" si="95"/>
        <v>40.861696000000002</v>
      </c>
      <c r="AD976" s="18">
        <f t="shared" si="93"/>
        <v>45807</v>
      </c>
    </row>
    <row r="977" spans="1:30">
      <c r="A977" t="s">
        <v>176</v>
      </c>
      <c r="B977">
        <v>1041</v>
      </c>
      <c r="C977">
        <v>0</v>
      </c>
      <c r="D977" s="18">
        <v>46050</v>
      </c>
      <c r="E977" s="18">
        <v>46053</v>
      </c>
      <c r="F977" s="18">
        <v>46054</v>
      </c>
      <c r="G977" t="s">
        <v>212</v>
      </c>
      <c r="H977">
        <v>5</v>
      </c>
      <c r="J977">
        <v>8150</v>
      </c>
      <c r="K977" t="s">
        <v>178</v>
      </c>
      <c r="L977" s="90">
        <v>391.2</v>
      </c>
      <c r="M977" s="90">
        <v>456.40000000000003</v>
      </c>
      <c r="N977" s="90">
        <v>1022.96</v>
      </c>
      <c r="O977" s="90">
        <v>49.102080000000001</v>
      </c>
      <c r="P977" s="90">
        <v>57.285760000000003</v>
      </c>
      <c r="Q977" s="25">
        <v>0.12551656441717793</v>
      </c>
      <c r="R977">
        <v>1</v>
      </c>
      <c r="S977">
        <v>2026</v>
      </c>
      <c r="T977">
        <v>1</v>
      </c>
      <c r="U977">
        <v>2026</v>
      </c>
      <c r="V977" s="18">
        <v>46099</v>
      </c>
      <c r="W977" t="s">
        <v>150</v>
      </c>
      <c r="X977">
        <v>2026</v>
      </c>
      <c r="Y977" t="str">
        <f t="shared" si="90"/>
        <v>México</v>
      </c>
      <c r="Z977" t="str">
        <f t="shared" si="91"/>
        <v>IC</v>
      </c>
      <c r="AA977" s="1">
        <f t="shared" si="92"/>
        <v>0.5</v>
      </c>
      <c r="AB977">
        <f t="shared" si="94"/>
        <v>24.55104</v>
      </c>
      <c r="AC977">
        <f t="shared" si="95"/>
        <v>28.479206399999999</v>
      </c>
      <c r="AD977" s="18">
        <f t="shared" si="93"/>
        <v>46043</v>
      </c>
    </row>
    <row r="978" spans="1:30">
      <c r="A978" t="s">
        <v>176</v>
      </c>
      <c r="B978">
        <v>1042</v>
      </c>
      <c r="C978">
        <v>0</v>
      </c>
      <c r="D978" s="18">
        <v>46050</v>
      </c>
      <c r="E978" s="18">
        <v>46207</v>
      </c>
      <c r="F978" s="18">
        <v>46215</v>
      </c>
      <c r="G978" t="s">
        <v>33</v>
      </c>
      <c r="H978">
        <v>5</v>
      </c>
      <c r="J978">
        <v>9283.8700000000008</v>
      </c>
      <c r="K978" t="s">
        <v>151</v>
      </c>
      <c r="L978" s="90">
        <v>9283.8700000000008</v>
      </c>
      <c r="M978" s="90">
        <v>10769.289200000001</v>
      </c>
      <c r="N978">
        <v>1856.77</v>
      </c>
      <c r="O978">
        <v>1856.77</v>
      </c>
      <c r="P978">
        <v>2153.8532</v>
      </c>
      <c r="Q978" s="25">
        <v>0.19999956914519482</v>
      </c>
      <c r="R978">
        <v>1</v>
      </c>
      <c r="S978">
        <v>2026</v>
      </c>
      <c r="T978">
        <v>7</v>
      </c>
      <c r="U978">
        <v>2026</v>
      </c>
      <c r="V978" s="18">
        <v>46260</v>
      </c>
      <c r="W978" t="s">
        <v>160</v>
      </c>
      <c r="X978">
        <v>2026</v>
      </c>
      <c r="Y978" t="str">
        <f t="shared" si="90"/>
        <v>México</v>
      </c>
      <c r="Z978" t="str">
        <f t="shared" si="91"/>
        <v>IC</v>
      </c>
      <c r="AA978" s="1">
        <f t="shared" si="92"/>
        <v>0.5</v>
      </c>
      <c r="AB978">
        <f t="shared" si="94"/>
        <v>928.38499999999999</v>
      </c>
      <c r="AC978">
        <f t="shared" si="95"/>
        <v>1076.9266</v>
      </c>
      <c r="AD978" s="18">
        <f t="shared" si="93"/>
        <v>45777</v>
      </c>
    </row>
    <row r="979" spans="1:30">
      <c r="A979" t="s">
        <v>176</v>
      </c>
      <c r="B979">
        <v>1043</v>
      </c>
      <c r="C979">
        <v>0</v>
      </c>
      <c r="D979" s="18">
        <v>46050</v>
      </c>
      <c r="E979" s="18">
        <v>46290</v>
      </c>
      <c r="F979" s="18">
        <v>46306</v>
      </c>
      <c r="G979" t="s">
        <v>51</v>
      </c>
      <c r="H979">
        <v>5</v>
      </c>
      <c r="I979" t="s">
        <v>183</v>
      </c>
      <c r="J979">
        <v>17787.39</v>
      </c>
      <c r="K979" t="s">
        <v>131</v>
      </c>
      <c r="L979" s="90">
        <v>15297.1554</v>
      </c>
      <c r="M979" s="90">
        <v>17787.39</v>
      </c>
      <c r="N979">
        <v>0</v>
      </c>
      <c r="O979">
        <v>0</v>
      </c>
      <c r="P979">
        <v>0</v>
      </c>
      <c r="Q979" s="25">
        <v>0</v>
      </c>
      <c r="R979">
        <v>1</v>
      </c>
      <c r="S979">
        <v>2026</v>
      </c>
      <c r="T979">
        <v>9</v>
      </c>
      <c r="U979">
        <v>2026</v>
      </c>
      <c r="V979" s="18">
        <v>46351</v>
      </c>
      <c r="W979" t="s">
        <v>159</v>
      </c>
      <c r="X979">
        <v>2026</v>
      </c>
      <c r="Y979" t="str">
        <f t="shared" si="90"/>
        <v>México</v>
      </c>
      <c r="Z979" t="str">
        <f t="shared" si="91"/>
        <v>Retail</v>
      </c>
      <c r="AA979" s="1">
        <f t="shared" si="92"/>
        <v>0</v>
      </c>
      <c r="AB979">
        <f t="shared" si="94"/>
        <v>0</v>
      </c>
      <c r="AC979">
        <f t="shared" si="95"/>
        <v>0</v>
      </c>
      <c r="AD979" s="18">
        <f t="shared" si="93"/>
        <v>45552</v>
      </c>
    </row>
    <row r="980" spans="1:30">
      <c r="A980" t="s">
        <v>176</v>
      </c>
      <c r="B980">
        <v>1044</v>
      </c>
      <c r="C980">
        <v>0</v>
      </c>
      <c r="D980" s="18">
        <v>46051</v>
      </c>
      <c r="E980" s="18">
        <v>46074</v>
      </c>
      <c r="F980" s="18">
        <v>46081</v>
      </c>
      <c r="G980" t="s">
        <v>43</v>
      </c>
      <c r="H980">
        <v>5</v>
      </c>
      <c r="I980" t="s">
        <v>166</v>
      </c>
      <c r="J980">
        <v>27830</v>
      </c>
      <c r="K980" t="s">
        <v>151</v>
      </c>
      <c r="L980" s="90">
        <v>27830</v>
      </c>
      <c r="M980" s="90">
        <v>32282.799999999999</v>
      </c>
      <c r="N980" s="90">
        <v>3809</v>
      </c>
      <c r="O980" s="90">
        <v>3809</v>
      </c>
      <c r="P980" s="90">
        <v>4418.4399999999996</v>
      </c>
      <c r="Q980" s="25">
        <v>0.13686669062163134</v>
      </c>
      <c r="R980">
        <v>1</v>
      </c>
      <c r="S980">
        <v>2026</v>
      </c>
      <c r="T980">
        <v>2</v>
      </c>
      <c r="U980">
        <v>2026</v>
      </c>
      <c r="V980" s="18">
        <v>46126</v>
      </c>
      <c r="W980" t="s">
        <v>173</v>
      </c>
      <c r="X980">
        <v>2026</v>
      </c>
      <c r="Y980" t="str">
        <f t="shared" si="90"/>
        <v>Madrid</v>
      </c>
      <c r="Z980" t="str">
        <f t="shared" si="91"/>
        <v>IC</v>
      </c>
      <c r="AA980" s="1">
        <f t="shared" si="92"/>
        <v>0.5</v>
      </c>
      <c r="AB980">
        <f t="shared" si="94"/>
        <v>1904.5</v>
      </c>
      <c r="AC980">
        <f t="shared" si="95"/>
        <v>2209.2199999999998</v>
      </c>
      <c r="AD980" s="18">
        <f t="shared" si="93"/>
        <v>45624</v>
      </c>
    </row>
    <row r="981" spans="1:30">
      <c r="A981" t="s">
        <v>176</v>
      </c>
      <c r="B981">
        <v>1045</v>
      </c>
      <c r="C981">
        <v>1</v>
      </c>
      <c r="D981" s="18">
        <v>46051</v>
      </c>
      <c r="E981" s="18">
        <v>46011</v>
      </c>
      <c r="F981" s="18">
        <v>46011</v>
      </c>
      <c r="G981" t="s">
        <v>47</v>
      </c>
      <c r="H981">
        <v>5</v>
      </c>
      <c r="J981">
        <v>2065</v>
      </c>
      <c r="K981" t="s">
        <v>131</v>
      </c>
      <c r="L981" s="90">
        <v>1775.8999999999999</v>
      </c>
      <c r="M981" s="90">
        <v>2065</v>
      </c>
      <c r="N981" s="90">
        <v>294.52999999999997</v>
      </c>
      <c r="O981" s="90">
        <v>253.29579999999999</v>
      </c>
      <c r="P981" s="90">
        <v>294.52999999999997</v>
      </c>
      <c r="Q981" s="25">
        <v>0.14262953995157385</v>
      </c>
      <c r="R981">
        <v>1</v>
      </c>
      <c r="S981">
        <v>2026</v>
      </c>
      <c r="T981">
        <v>12</v>
      </c>
      <c r="U981">
        <v>2025</v>
      </c>
      <c r="V981" s="18">
        <v>46056</v>
      </c>
      <c r="W981" t="s">
        <v>164</v>
      </c>
      <c r="X981">
        <v>2026</v>
      </c>
      <c r="Y981" t="str">
        <f t="shared" si="90"/>
        <v>México</v>
      </c>
      <c r="Z981" t="str">
        <f t="shared" si="91"/>
        <v>IC</v>
      </c>
      <c r="AA981" s="1">
        <f t="shared" si="92"/>
        <v>0.65</v>
      </c>
      <c r="AB981">
        <f t="shared" si="94"/>
        <v>88.653529999999989</v>
      </c>
      <c r="AC981">
        <f t="shared" si="95"/>
        <v>102.83809479999998</v>
      </c>
      <c r="AD981" s="18">
        <f t="shared" si="93"/>
        <v>45852</v>
      </c>
    </row>
    <row r="982" spans="1:30">
      <c r="A982" t="s">
        <v>176</v>
      </c>
      <c r="B982">
        <v>1046</v>
      </c>
      <c r="C982">
        <v>0</v>
      </c>
      <c r="D982" s="18">
        <v>46051</v>
      </c>
      <c r="E982" s="18">
        <v>46151</v>
      </c>
      <c r="F982" s="18">
        <v>46161</v>
      </c>
      <c r="G982" t="s">
        <v>45</v>
      </c>
      <c r="H982">
        <v>5</v>
      </c>
      <c r="J982">
        <v>290000</v>
      </c>
      <c r="K982" t="s">
        <v>131</v>
      </c>
      <c r="L982" s="90">
        <v>249400</v>
      </c>
      <c r="M982" s="90">
        <v>290000</v>
      </c>
      <c r="N982" s="90">
        <v>29000</v>
      </c>
      <c r="O982" s="90">
        <v>24940</v>
      </c>
      <c r="P982" s="90">
        <v>29000</v>
      </c>
      <c r="Q982" s="25">
        <v>0.1</v>
      </c>
      <c r="R982">
        <v>1</v>
      </c>
      <c r="S982">
        <v>2026</v>
      </c>
      <c r="T982">
        <v>5</v>
      </c>
      <c r="U982">
        <v>2026</v>
      </c>
      <c r="V982" s="18">
        <v>46206</v>
      </c>
      <c r="W982" t="s">
        <v>154</v>
      </c>
      <c r="X982">
        <v>2026</v>
      </c>
      <c r="Y982" t="str">
        <f t="shared" si="90"/>
        <v>México</v>
      </c>
      <c r="Z982" t="str">
        <f t="shared" si="91"/>
        <v>IC</v>
      </c>
      <c r="AA982" s="1">
        <f t="shared" si="92"/>
        <v>0.75</v>
      </c>
      <c r="AB982">
        <f t="shared" si="94"/>
        <v>6235</v>
      </c>
      <c r="AC982">
        <f t="shared" si="95"/>
        <v>7232.5999999999995</v>
      </c>
      <c r="AD982" s="18">
        <f t="shared" si="93"/>
        <v>45536</v>
      </c>
    </row>
    <row r="983" spans="1:30">
      <c r="A983" t="s">
        <v>176</v>
      </c>
      <c r="B983">
        <v>1047</v>
      </c>
      <c r="C983">
        <v>0</v>
      </c>
      <c r="D983" s="18">
        <v>46052</v>
      </c>
      <c r="E983" s="18">
        <v>46088</v>
      </c>
      <c r="F983" s="18">
        <v>46092</v>
      </c>
      <c r="G983" t="s">
        <v>57</v>
      </c>
      <c r="H983">
        <v>5</v>
      </c>
      <c r="I983" t="s">
        <v>188</v>
      </c>
      <c r="J983">
        <v>18319</v>
      </c>
      <c r="K983" t="s">
        <v>131</v>
      </c>
      <c r="L983">
        <v>15754.34</v>
      </c>
      <c r="M983">
        <v>18319</v>
      </c>
      <c r="N983">
        <v>2871</v>
      </c>
      <c r="O983">
        <v>2469.06</v>
      </c>
      <c r="P983">
        <v>2871</v>
      </c>
      <c r="Q983" s="25">
        <v>0.15672252852229926</v>
      </c>
      <c r="R983">
        <v>1</v>
      </c>
      <c r="S983">
        <v>2026</v>
      </c>
      <c r="T983">
        <v>3</v>
      </c>
      <c r="U983">
        <v>2026</v>
      </c>
      <c r="V983" s="18">
        <v>46137</v>
      </c>
      <c r="W983" t="s">
        <v>173</v>
      </c>
      <c r="X983">
        <v>2026</v>
      </c>
      <c r="Y983" t="str">
        <f t="shared" si="90"/>
        <v>México</v>
      </c>
      <c r="Z983" t="str">
        <f t="shared" si="91"/>
        <v>IC</v>
      </c>
      <c r="AA983" s="1">
        <f t="shared" si="92"/>
        <v>0.5</v>
      </c>
      <c r="AB983">
        <f t="shared" si="94"/>
        <v>1234.53</v>
      </c>
      <c r="AC983">
        <f t="shared" si="95"/>
        <v>1432.0547999999999</v>
      </c>
      <c r="AD983" s="18">
        <f t="shared" si="93"/>
        <v>45639</v>
      </c>
    </row>
    <row r="984" spans="1:30">
      <c r="A984" t="s">
        <v>176</v>
      </c>
      <c r="B984">
        <v>1049</v>
      </c>
      <c r="C984">
        <v>0</v>
      </c>
      <c r="D984" s="18">
        <v>46055</v>
      </c>
      <c r="E984" s="18">
        <v>46079</v>
      </c>
      <c r="F984" s="18">
        <v>46082</v>
      </c>
      <c r="G984" t="s">
        <v>49</v>
      </c>
      <c r="H984">
        <v>6</v>
      </c>
      <c r="I984" t="s">
        <v>177</v>
      </c>
      <c r="J984">
        <v>1067.76</v>
      </c>
      <c r="K984" t="s">
        <v>131</v>
      </c>
      <c r="L984">
        <v>918.27359999999999</v>
      </c>
      <c r="M984">
        <v>1067.76</v>
      </c>
      <c r="N984">
        <v>70</v>
      </c>
      <c r="O984">
        <v>60.199999999999996</v>
      </c>
      <c r="P984">
        <v>70</v>
      </c>
      <c r="Q984" s="25">
        <v>6.5557803251667032E-2</v>
      </c>
      <c r="R984">
        <v>2</v>
      </c>
      <c r="S984">
        <v>2026</v>
      </c>
      <c r="T984">
        <v>2</v>
      </c>
      <c r="U984">
        <v>2026</v>
      </c>
      <c r="V984" s="18">
        <v>46127</v>
      </c>
      <c r="W984" t="s">
        <v>173</v>
      </c>
      <c r="X984">
        <v>2026</v>
      </c>
      <c r="Y984" t="str">
        <f t="shared" si="90"/>
        <v>México</v>
      </c>
      <c r="Z984" t="str">
        <f t="shared" si="91"/>
        <v>Retail</v>
      </c>
      <c r="AA984" s="1">
        <f t="shared" si="92"/>
        <v>0</v>
      </c>
      <c r="AB984">
        <f t="shared" si="94"/>
        <v>60.199999999999996</v>
      </c>
      <c r="AC984">
        <f t="shared" si="95"/>
        <v>69.831999999999994</v>
      </c>
      <c r="AD984" s="18">
        <f t="shared" si="93"/>
        <v>45552</v>
      </c>
    </row>
    <row r="985" spans="1:30">
      <c r="A985" t="s">
        <v>176</v>
      </c>
      <c r="B985">
        <v>1050</v>
      </c>
      <c r="C985">
        <v>0</v>
      </c>
      <c r="D985" s="18">
        <v>46056</v>
      </c>
      <c r="E985" s="18">
        <v>46186</v>
      </c>
      <c r="F985" s="18">
        <v>46193</v>
      </c>
      <c r="G985" t="s">
        <v>102</v>
      </c>
      <c r="H985">
        <v>6</v>
      </c>
      <c r="I985" t="s">
        <v>166</v>
      </c>
      <c r="J985">
        <v>3385.18</v>
      </c>
      <c r="K985" t="s">
        <v>151</v>
      </c>
      <c r="L985" s="90">
        <v>3385.18</v>
      </c>
      <c r="M985" s="90">
        <v>3926.8087999999993</v>
      </c>
      <c r="N985">
        <v>60</v>
      </c>
      <c r="O985">
        <v>60</v>
      </c>
      <c r="P985">
        <v>69.599999999999994</v>
      </c>
      <c r="Q985" s="25">
        <v>1.7724315989105455E-2</v>
      </c>
      <c r="R985">
        <v>2</v>
      </c>
      <c r="S985">
        <v>2026</v>
      </c>
      <c r="T985">
        <v>6</v>
      </c>
      <c r="U985">
        <v>2026</v>
      </c>
      <c r="V985" s="18">
        <v>46238</v>
      </c>
      <c r="W985" t="s">
        <v>160</v>
      </c>
      <c r="X985">
        <v>2026</v>
      </c>
      <c r="Y985" t="str">
        <f t="shared" si="90"/>
        <v>Madrid</v>
      </c>
      <c r="Z985" t="str">
        <f t="shared" si="91"/>
        <v>Retail</v>
      </c>
      <c r="AA985" s="1">
        <f t="shared" si="92"/>
        <v>7.0000000000000007E-2</v>
      </c>
      <c r="AB985">
        <f t="shared" si="94"/>
        <v>55.8</v>
      </c>
      <c r="AC985">
        <f t="shared" si="95"/>
        <v>64.727999999999994</v>
      </c>
      <c r="AD985" s="18">
        <f t="shared" si="93"/>
        <v>46034</v>
      </c>
    </row>
    <row r="986" spans="1:30">
      <c r="A986" t="s">
        <v>176</v>
      </c>
      <c r="B986">
        <v>1051</v>
      </c>
      <c r="C986">
        <v>0</v>
      </c>
      <c r="D986" s="18">
        <v>46056</v>
      </c>
      <c r="E986" s="18">
        <v>46226</v>
      </c>
      <c r="F986" s="18">
        <v>46229</v>
      </c>
      <c r="G986" t="s">
        <v>102</v>
      </c>
      <c r="H986">
        <v>6</v>
      </c>
      <c r="I986" t="s">
        <v>166</v>
      </c>
      <c r="J986">
        <v>2627.5</v>
      </c>
      <c r="K986" t="s">
        <v>151</v>
      </c>
      <c r="L986" s="90">
        <v>2627.5</v>
      </c>
      <c r="M986" s="90">
        <v>3047.8999999999996</v>
      </c>
      <c r="N986" s="90">
        <v>60</v>
      </c>
      <c r="O986" s="90">
        <v>60</v>
      </c>
      <c r="P986" s="90">
        <v>69.599999999999994</v>
      </c>
      <c r="Q986" s="25">
        <v>2.2835394862036156E-2</v>
      </c>
      <c r="R986">
        <v>2</v>
      </c>
      <c r="S986">
        <v>2026</v>
      </c>
      <c r="T986">
        <v>7</v>
      </c>
      <c r="U986">
        <v>2026</v>
      </c>
      <c r="V986" s="18">
        <v>46274</v>
      </c>
      <c r="W986" t="s">
        <v>153</v>
      </c>
      <c r="X986">
        <v>2026</v>
      </c>
      <c r="Y986" t="str">
        <f t="shared" si="90"/>
        <v>Madrid</v>
      </c>
      <c r="Z986" t="str">
        <f t="shared" si="91"/>
        <v>Retail</v>
      </c>
      <c r="AA986" s="1">
        <f t="shared" si="92"/>
        <v>7.0000000000000007E-2</v>
      </c>
      <c r="AB986">
        <f t="shared" si="94"/>
        <v>55.8</v>
      </c>
      <c r="AC986">
        <f t="shared" si="95"/>
        <v>64.727999999999994</v>
      </c>
      <c r="AD986" s="18">
        <f t="shared" si="93"/>
        <v>46034</v>
      </c>
    </row>
    <row r="987" spans="1:30">
      <c r="A987" t="s">
        <v>176</v>
      </c>
      <c r="B987">
        <v>1052</v>
      </c>
      <c r="C987">
        <v>0</v>
      </c>
      <c r="D987" s="18">
        <v>46056</v>
      </c>
      <c r="E987" s="18">
        <v>46563</v>
      </c>
      <c r="F987" s="18">
        <v>46568</v>
      </c>
      <c r="G987" t="s">
        <v>49</v>
      </c>
      <c r="H987">
        <v>6</v>
      </c>
      <c r="I987" t="s">
        <v>177</v>
      </c>
      <c r="J987">
        <v>62000</v>
      </c>
      <c r="K987" t="s">
        <v>131</v>
      </c>
      <c r="L987">
        <v>53320</v>
      </c>
      <c r="M987">
        <v>62000</v>
      </c>
      <c r="N987">
        <v>0</v>
      </c>
      <c r="O987">
        <v>0</v>
      </c>
      <c r="P987">
        <v>0</v>
      </c>
      <c r="Q987" s="25">
        <v>0</v>
      </c>
      <c r="R987">
        <v>2</v>
      </c>
      <c r="S987">
        <v>2026</v>
      </c>
      <c r="T987">
        <v>6</v>
      </c>
      <c r="U987">
        <v>2027</v>
      </c>
      <c r="V987" s="18">
        <v>46613</v>
      </c>
      <c r="W987" t="s">
        <v>160</v>
      </c>
      <c r="X987">
        <v>2027</v>
      </c>
      <c r="Y987" t="str">
        <f t="shared" si="90"/>
        <v>México</v>
      </c>
      <c r="Z987" t="str">
        <f t="shared" si="91"/>
        <v>Retail</v>
      </c>
      <c r="AA987" s="1">
        <f t="shared" si="92"/>
        <v>0</v>
      </c>
      <c r="AB987">
        <f t="shared" si="94"/>
        <v>0</v>
      </c>
      <c r="AC987">
        <f t="shared" si="95"/>
        <v>0</v>
      </c>
      <c r="AD987" s="18">
        <f t="shared" si="93"/>
        <v>45552</v>
      </c>
    </row>
    <row r="988" spans="1:30">
      <c r="A988" t="s">
        <v>176</v>
      </c>
      <c r="B988">
        <v>1053</v>
      </c>
      <c r="C988">
        <v>0</v>
      </c>
      <c r="D988" s="18">
        <v>46056</v>
      </c>
      <c r="E988" s="18">
        <v>46137</v>
      </c>
      <c r="F988" s="18">
        <v>46152</v>
      </c>
      <c r="G988" t="s">
        <v>56</v>
      </c>
      <c r="H988">
        <v>6</v>
      </c>
      <c r="J988">
        <v>100</v>
      </c>
      <c r="K988" t="s">
        <v>131</v>
      </c>
      <c r="L988" s="90">
        <v>86</v>
      </c>
      <c r="M988" s="90">
        <v>100</v>
      </c>
      <c r="N988">
        <v>0</v>
      </c>
      <c r="O988">
        <v>0</v>
      </c>
      <c r="P988">
        <v>0</v>
      </c>
      <c r="Q988" s="25">
        <v>0</v>
      </c>
      <c r="R988">
        <v>2</v>
      </c>
      <c r="S988">
        <v>2026</v>
      </c>
      <c r="T988">
        <v>4</v>
      </c>
      <c r="U988">
        <v>2026</v>
      </c>
      <c r="V988" s="18">
        <v>46197</v>
      </c>
      <c r="W988" t="s">
        <v>152</v>
      </c>
      <c r="X988">
        <v>2026</v>
      </c>
      <c r="Y988" t="str">
        <f t="shared" si="90"/>
        <v>México</v>
      </c>
      <c r="Z988" t="str">
        <f t="shared" si="91"/>
        <v>IC</v>
      </c>
      <c r="AA988" s="1">
        <f t="shared" si="92"/>
        <v>0.5</v>
      </c>
      <c r="AB988">
        <f t="shared" si="94"/>
        <v>0</v>
      </c>
      <c r="AC988">
        <f t="shared" si="95"/>
        <v>0</v>
      </c>
      <c r="AD988" s="18">
        <f t="shared" si="93"/>
        <v>45737</v>
      </c>
    </row>
    <row r="989" spans="1:30">
      <c r="A989" t="s">
        <v>176</v>
      </c>
      <c r="B989">
        <v>1054</v>
      </c>
      <c r="C989">
        <v>0</v>
      </c>
      <c r="D989" s="18">
        <v>46056</v>
      </c>
      <c r="E989" s="18">
        <v>46085</v>
      </c>
      <c r="F989" s="18">
        <v>46098</v>
      </c>
      <c r="G989" t="s">
        <v>44</v>
      </c>
      <c r="H989">
        <v>6</v>
      </c>
      <c r="I989" t="s">
        <v>188</v>
      </c>
      <c r="J989">
        <v>16068.75</v>
      </c>
      <c r="K989" t="s">
        <v>131</v>
      </c>
      <c r="L989" s="90">
        <v>13819.125</v>
      </c>
      <c r="M989" s="90">
        <v>16068.75</v>
      </c>
      <c r="N989" s="90">
        <v>2238.3000000000002</v>
      </c>
      <c r="O989" s="90">
        <v>1924.9380000000001</v>
      </c>
      <c r="P989" s="90">
        <v>2238.3000000000002</v>
      </c>
      <c r="Q989" s="25">
        <v>0.13929521586931157</v>
      </c>
      <c r="R989">
        <v>2</v>
      </c>
      <c r="S989">
        <v>2026</v>
      </c>
      <c r="T989">
        <v>3</v>
      </c>
      <c r="U989">
        <v>2026</v>
      </c>
      <c r="V989" s="18">
        <v>46143</v>
      </c>
      <c r="W989" t="s">
        <v>172</v>
      </c>
      <c r="X989">
        <v>2026</v>
      </c>
      <c r="Y989" t="str">
        <f t="shared" si="90"/>
        <v>México</v>
      </c>
      <c r="Z989" t="str">
        <f t="shared" si="91"/>
        <v>IC</v>
      </c>
      <c r="AA989" s="1">
        <f t="shared" si="92"/>
        <v>0.5</v>
      </c>
      <c r="AB989">
        <f t="shared" si="94"/>
        <v>962.46900000000005</v>
      </c>
      <c r="AC989">
        <f t="shared" si="95"/>
        <v>1116.4640400000001</v>
      </c>
      <c r="AD989" s="18">
        <f t="shared" si="93"/>
        <v>45677</v>
      </c>
    </row>
    <row r="990" spans="1:30">
      <c r="A990" t="s">
        <v>176</v>
      </c>
      <c r="B990">
        <v>1055</v>
      </c>
      <c r="C990">
        <v>0</v>
      </c>
      <c r="D990" s="18">
        <v>46056</v>
      </c>
      <c r="E990" s="18">
        <v>46058</v>
      </c>
      <c r="F990" s="18">
        <v>46059</v>
      </c>
      <c r="G990" t="s">
        <v>44</v>
      </c>
      <c r="H990">
        <v>6</v>
      </c>
      <c r="J990">
        <v>447.48</v>
      </c>
      <c r="K990" t="s">
        <v>131</v>
      </c>
      <c r="L990" s="90">
        <v>384.83280000000002</v>
      </c>
      <c r="M990" s="90">
        <v>447.48</v>
      </c>
      <c r="N990" s="90">
        <v>44.75</v>
      </c>
      <c r="O990" s="90">
        <v>38.484999999999999</v>
      </c>
      <c r="P990" s="90">
        <v>44.75</v>
      </c>
      <c r="Q990" s="25">
        <v>0.10000446947349602</v>
      </c>
      <c r="R990">
        <v>2</v>
      </c>
      <c r="S990">
        <v>2026</v>
      </c>
      <c r="T990">
        <v>2</v>
      </c>
      <c r="U990">
        <v>2026</v>
      </c>
      <c r="V990" s="18">
        <v>46104</v>
      </c>
      <c r="W990" t="s">
        <v>150</v>
      </c>
      <c r="X990">
        <v>2026</v>
      </c>
      <c r="Y990" t="str">
        <f t="shared" si="90"/>
        <v>México</v>
      </c>
      <c r="Z990" t="str">
        <f t="shared" si="91"/>
        <v>IC</v>
      </c>
      <c r="AA990" s="1">
        <f t="shared" si="92"/>
        <v>0.5</v>
      </c>
      <c r="AB990">
        <f t="shared" si="94"/>
        <v>19.2425</v>
      </c>
      <c r="AC990">
        <f t="shared" si="95"/>
        <v>22.321299999999997</v>
      </c>
      <c r="AD990" s="18">
        <f t="shared" si="93"/>
        <v>45677</v>
      </c>
    </row>
    <row r="991" spans="1:30">
      <c r="A991" t="s">
        <v>176</v>
      </c>
      <c r="B991">
        <v>1056</v>
      </c>
      <c r="C991">
        <v>0</v>
      </c>
      <c r="D991" s="18">
        <v>46056</v>
      </c>
      <c r="E991" s="18">
        <v>46157</v>
      </c>
      <c r="F991" s="18">
        <v>46178</v>
      </c>
      <c r="G991" t="s">
        <v>51</v>
      </c>
      <c r="H991">
        <v>6</v>
      </c>
      <c r="I991" t="s">
        <v>183</v>
      </c>
      <c r="J991">
        <v>70</v>
      </c>
      <c r="K991" t="s">
        <v>131</v>
      </c>
      <c r="L991" s="90">
        <v>60.199999999999996</v>
      </c>
      <c r="M991" s="90">
        <v>70</v>
      </c>
      <c r="N991" s="90">
        <v>70</v>
      </c>
      <c r="O991" s="90">
        <v>60.199999999999996</v>
      </c>
      <c r="P991" s="90">
        <v>70</v>
      </c>
      <c r="Q991" s="25">
        <v>1</v>
      </c>
      <c r="R991">
        <v>2</v>
      </c>
      <c r="S991">
        <v>2026</v>
      </c>
      <c r="T991">
        <v>5</v>
      </c>
      <c r="U991">
        <v>2026</v>
      </c>
      <c r="V991" s="18">
        <v>46223</v>
      </c>
      <c r="W991" t="s">
        <v>154</v>
      </c>
      <c r="X991">
        <v>2026</v>
      </c>
      <c r="Y991" t="str">
        <f t="shared" si="90"/>
        <v>México</v>
      </c>
      <c r="Z991" t="str">
        <f t="shared" si="91"/>
        <v>Retail</v>
      </c>
      <c r="AA991" s="1">
        <f t="shared" si="92"/>
        <v>0</v>
      </c>
      <c r="AB991">
        <f t="shared" si="94"/>
        <v>60.199999999999996</v>
      </c>
      <c r="AC991">
        <f t="shared" si="95"/>
        <v>69.831999999999994</v>
      </c>
      <c r="AD991" s="18">
        <f t="shared" si="93"/>
        <v>45552</v>
      </c>
    </row>
    <row r="992" spans="1:30">
      <c r="A992" t="s">
        <v>176</v>
      </c>
      <c r="B992">
        <v>1058</v>
      </c>
      <c r="C992">
        <v>0</v>
      </c>
      <c r="D992" s="18">
        <v>46056</v>
      </c>
      <c r="E992" s="18">
        <v>46108</v>
      </c>
      <c r="F992" s="18">
        <v>46116</v>
      </c>
      <c r="G992" t="s">
        <v>53</v>
      </c>
      <c r="H992">
        <v>6</v>
      </c>
      <c r="I992" t="s">
        <v>219</v>
      </c>
      <c r="J992">
        <v>7156.5</v>
      </c>
      <c r="K992" t="s">
        <v>131</v>
      </c>
      <c r="L992" s="90">
        <v>6154.59</v>
      </c>
      <c r="M992" s="90">
        <v>7156.5</v>
      </c>
      <c r="N992">
        <v>411.95</v>
      </c>
      <c r="O992">
        <v>354.27699999999999</v>
      </c>
      <c r="P992">
        <v>411.95</v>
      </c>
      <c r="Q992" s="25">
        <v>5.7563054565779356E-2</v>
      </c>
      <c r="R992">
        <v>2</v>
      </c>
      <c r="S992">
        <v>2026</v>
      </c>
      <c r="T992">
        <v>3</v>
      </c>
      <c r="U992">
        <v>2026</v>
      </c>
      <c r="V992" s="18">
        <v>46161</v>
      </c>
      <c r="W992" t="s">
        <v>172</v>
      </c>
      <c r="X992">
        <v>2026</v>
      </c>
      <c r="Y992" t="str">
        <f t="shared" si="90"/>
        <v>México</v>
      </c>
      <c r="Z992" t="str">
        <f t="shared" si="91"/>
        <v>Retail</v>
      </c>
      <c r="AA992" s="1">
        <f t="shared" si="92"/>
        <v>0.05</v>
      </c>
      <c r="AB992">
        <f t="shared" si="94"/>
        <v>336.56315000000001</v>
      </c>
      <c r="AC992">
        <f t="shared" si="95"/>
        <v>390.41325399999999</v>
      </c>
      <c r="AD992" s="18">
        <f t="shared" si="93"/>
        <v>45719</v>
      </c>
    </row>
    <row r="993" spans="1:30">
      <c r="A993" t="s">
        <v>176</v>
      </c>
      <c r="B993">
        <v>1059</v>
      </c>
      <c r="C993">
        <v>0</v>
      </c>
      <c r="D993" s="18">
        <v>46056</v>
      </c>
      <c r="E993" s="18">
        <v>46095</v>
      </c>
      <c r="F993" s="18">
        <v>46099</v>
      </c>
      <c r="G993" t="s">
        <v>44</v>
      </c>
      <c r="H993">
        <v>6</v>
      </c>
      <c r="J993">
        <v>873</v>
      </c>
      <c r="K993" t="s">
        <v>205</v>
      </c>
      <c r="L993" s="90">
        <v>1003.9499999999999</v>
      </c>
      <c r="M993" s="90">
        <v>1169.8200000000002</v>
      </c>
      <c r="N993" s="90">
        <v>87.3</v>
      </c>
      <c r="O993" s="90">
        <v>100.395</v>
      </c>
      <c r="P993" s="90">
        <v>116.982</v>
      </c>
      <c r="Q993" s="25">
        <v>0.1</v>
      </c>
      <c r="R993">
        <v>2</v>
      </c>
      <c r="S993">
        <v>2026</v>
      </c>
      <c r="T993">
        <v>3</v>
      </c>
      <c r="U993">
        <v>2026</v>
      </c>
      <c r="V993" s="18">
        <v>46144</v>
      </c>
      <c r="W993" t="s">
        <v>172</v>
      </c>
      <c r="X993">
        <v>2026</v>
      </c>
      <c r="Y993" t="str">
        <f t="shared" si="90"/>
        <v>México</v>
      </c>
      <c r="Z993" t="str">
        <f t="shared" si="91"/>
        <v>IC</v>
      </c>
      <c r="AA993" s="1">
        <f t="shared" si="92"/>
        <v>0.5</v>
      </c>
      <c r="AB993">
        <f t="shared" si="94"/>
        <v>50.197499999999998</v>
      </c>
      <c r="AC993">
        <f t="shared" si="95"/>
        <v>58.229099999999995</v>
      </c>
      <c r="AD993" s="18">
        <f t="shared" si="93"/>
        <v>45677</v>
      </c>
    </row>
    <row r="994" spans="1:30">
      <c r="A994" t="s">
        <v>176</v>
      </c>
      <c r="B994">
        <v>1060</v>
      </c>
      <c r="C994">
        <v>0</v>
      </c>
      <c r="D994" s="18">
        <v>46057</v>
      </c>
      <c r="E994" s="18">
        <v>46101</v>
      </c>
      <c r="F994" s="18">
        <v>46104</v>
      </c>
      <c r="G994" t="s">
        <v>27</v>
      </c>
      <c r="H994">
        <v>6</v>
      </c>
      <c r="J994">
        <v>3800</v>
      </c>
      <c r="K994" t="s">
        <v>151</v>
      </c>
      <c r="L994" s="90">
        <v>3800</v>
      </c>
      <c r="M994" s="90">
        <v>4408</v>
      </c>
      <c r="N994" s="90">
        <v>380</v>
      </c>
      <c r="O994" s="90">
        <v>380</v>
      </c>
      <c r="P994" s="90">
        <v>440.79999999999995</v>
      </c>
      <c r="Q994" s="25">
        <v>0.1</v>
      </c>
      <c r="R994">
        <v>2</v>
      </c>
      <c r="S994">
        <v>2026</v>
      </c>
      <c r="T994">
        <v>3</v>
      </c>
      <c r="U994">
        <v>2026</v>
      </c>
      <c r="V994" s="18">
        <v>46149</v>
      </c>
      <c r="W994" t="s">
        <v>172</v>
      </c>
      <c r="X994">
        <v>2026</v>
      </c>
      <c r="Y994" t="str">
        <f t="shared" si="90"/>
        <v>Madrid</v>
      </c>
      <c r="Z994" t="str">
        <f t="shared" si="91"/>
        <v>Retail</v>
      </c>
      <c r="AA994" s="1">
        <f t="shared" si="92"/>
        <v>7.0000000000000007E-2</v>
      </c>
      <c r="AB994">
        <f t="shared" si="94"/>
        <v>353.4</v>
      </c>
      <c r="AC994">
        <f t="shared" si="95"/>
        <v>409.94399999999996</v>
      </c>
      <c r="AD994" s="18">
        <f t="shared" si="93"/>
        <v>45810</v>
      </c>
    </row>
    <row r="995" spans="1:30">
      <c r="A995" t="s">
        <v>176</v>
      </c>
      <c r="B995">
        <v>1061</v>
      </c>
      <c r="C995">
        <v>0</v>
      </c>
      <c r="D995" s="18">
        <v>46057</v>
      </c>
      <c r="E995" s="18">
        <v>46084</v>
      </c>
      <c r="F995" s="18">
        <v>46089</v>
      </c>
      <c r="G995" t="s">
        <v>33</v>
      </c>
      <c r="H995">
        <v>6</v>
      </c>
      <c r="J995">
        <v>11017</v>
      </c>
      <c r="K995" t="s">
        <v>151</v>
      </c>
      <c r="L995" s="90">
        <v>11017</v>
      </c>
      <c r="M995" s="90">
        <v>12779.72</v>
      </c>
      <c r="N995" s="90">
        <v>878.11</v>
      </c>
      <c r="O995" s="90">
        <v>878.11</v>
      </c>
      <c r="P995" s="90">
        <v>1018.6075999999999</v>
      </c>
      <c r="Q995" s="25">
        <v>7.9705001361532177E-2</v>
      </c>
      <c r="R995">
        <v>2</v>
      </c>
      <c r="S995">
        <v>2026</v>
      </c>
      <c r="T995">
        <v>3</v>
      </c>
      <c r="U995">
        <v>2026</v>
      </c>
      <c r="V995" s="18">
        <v>46134</v>
      </c>
      <c r="W995" t="s">
        <v>173</v>
      </c>
      <c r="X995">
        <v>2026</v>
      </c>
      <c r="Y995" t="str">
        <f t="shared" si="90"/>
        <v>México</v>
      </c>
      <c r="Z995" t="str">
        <f t="shared" si="91"/>
        <v>IC</v>
      </c>
      <c r="AA995" s="1">
        <f t="shared" si="92"/>
        <v>0.5</v>
      </c>
      <c r="AB995">
        <f t="shared" si="94"/>
        <v>439.05500000000001</v>
      </c>
      <c r="AC995">
        <f t="shared" si="95"/>
        <v>509.30379999999997</v>
      </c>
      <c r="AD995" s="18">
        <f t="shared" si="93"/>
        <v>45777</v>
      </c>
    </row>
    <row r="996" spans="1:30">
      <c r="A996" t="s">
        <v>176</v>
      </c>
      <c r="B996">
        <v>1062</v>
      </c>
      <c r="C996">
        <v>0</v>
      </c>
      <c r="D996" s="18">
        <v>46057</v>
      </c>
      <c r="E996" s="18">
        <v>46382</v>
      </c>
      <c r="F996" s="18">
        <v>46389</v>
      </c>
      <c r="G996" t="s">
        <v>49</v>
      </c>
      <c r="H996">
        <v>6</v>
      </c>
      <c r="I996" t="s">
        <v>177</v>
      </c>
      <c r="J996">
        <v>79000</v>
      </c>
      <c r="K996" t="s">
        <v>151</v>
      </c>
      <c r="L996" s="90">
        <v>79000</v>
      </c>
      <c r="M996" s="90">
        <v>91640</v>
      </c>
      <c r="N996">
        <v>8539.5499999999993</v>
      </c>
      <c r="O996">
        <v>8539.5499999999993</v>
      </c>
      <c r="P996">
        <v>9905.8779999999988</v>
      </c>
      <c r="Q996" s="25">
        <v>0.10809556962025316</v>
      </c>
      <c r="R996">
        <v>2</v>
      </c>
      <c r="S996">
        <v>2026</v>
      </c>
      <c r="T996">
        <v>12</v>
      </c>
      <c r="U996">
        <v>2026</v>
      </c>
      <c r="V996" s="18">
        <v>46434</v>
      </c>
      <c r="W996" t="s">
        <v>164</v>
      </c>
      <c r="X996">
        <v>2027</v>
      </c>
      <c r="Y996" t="str">
        <f t="shared" si="90"/>
        <v>México</v>
      </c>
      <c r="Z996" t="str">
        <f t="shared" si="91"/>
        <v>Retail</v>
      </c>
      <c r="AA996" s="1">
        <f t="shared" si="92"/>
        <v>0</v>
      </c>
      <c r="AB996">
        <f t="shared" si="94"/>
        <v>8539.5499999999993</v>
      </c>
      <c r="AC996">
        <f t="shared" si="95"/>
        <v>9905.8779999999988</v>
      </c>
      <c r="AD996" s="18">
        <f t="shared" si="93"/>
        <v>45552</v>
      </c>
    </row>
    <row r="997" spans="1:30">
      <c r="A997" t="s">
        <v>176</v>
      </c>
      <c r="B997">
        <v>1063</v>
      </c>
      <c r="C997">
        <v>0</v>
      </c>
      <c r="D997" s="18">
        <v>46057</v>
      </c>
      <c r="E997" s="18">
        <v>46063</v>
      </c>
      <c r="F997" s="18">
        <v>46070</v>
      </c>
      <c r="G997" t="s">
        <v>38</v>
      </c>
      <c r="H997">
        <v>6</v>
      </c>
      <c r="J997">
        <v>1845.54</v>
      </c>
      <c r="K997" t="s">
        <v>131</v>
      </c>
      <c r="L997" s="90">
        <v>1587.1643999999999</v>
      </c>
      <c r="M997" s="90">
        <v>1845.54</v>
      </c>
      <c r="N997" s="90">
        <v>221.46</v>
      </c>
      <c r="O997" s="90">
        <v>190.4556</v>
      </c>
      <c r="P997" s="90">
        <v>221.46</v>
      </c>
      <c r="Q997" s="25">
        <v>0.11999739913521247</v>
      </c>
      <c r="R997">
        <v>2</v>
      </c>
      <c r="S997">
        <v>2026</v>
      </c>
      <c r="T997">
        <v>2</v>
      </c>
      <c r="U997">
        <v>2026</v>
      </c>
      <c r="V997" s="18">
        <v>46115</v>
      </c>
      <c r="W997" t="s">
        <v>173</v>
      </c>
      <c r="X997">
        <v>2026</v>
      </c>
      <c r="Y997" t="str">
        <f t="shared" si="90"/>
        <v>México</v>
      </c>
      <c r="Z997" t="str">
        <f t="shared" si="91"/>
        <v>IC</v>
      </c>
      <c r="AA997" s="1">
        <f t="shared" si="92"/>
        <v>0.6</v>
      </c>
      <c r="AB997">
        <f t="shared" si="94"/>
        <v>76.182240000000007</v>
      </c>
      <c r="AC997">
        <f t="shared" si="95"/>
        <v>88.371398400000004</v>
      </c>
      <c r="AD997" s="18">
        <f t="shared" si="93"/>
        <v>45740</v>
      </c>
    </row>
    <row r="998" spans="1:30">
      <c r="A998" t="s">
        <v>176</v>
      </c>
      <c r="B998">
        <v>1064</v>
      </c>
      <c r="C998">
        <v>0</v>
      </c>
      <c r="D998" s="18">
        <v>46057</v>
      </c>
      <c r="E998" s="18">
        <v>46228</v>
      </c>
      <c r="F998" s="18">
        <v>46235</v>
      </c>
      <c r="G998" t="s">
        <v>39</v>
      </c>
      <c r="H998">
        <v>6</v>
      </c>
      <c r="J998">
        <v>31000</v>
      </c>
      <c r="K998" t="s">
        <v>151</v>
      </c>
      <c r="L998" s="90">
        <v>31000</v>
      </c>
      <c r="M998" s="90">
        <v>35960</v>
      </c>
      <c r="N998">
        <v>2325</v>
      </c>
      <c r="O998">
        <v>2325</v>
      </c>
      <c r="P998">
        <v>2697</v>
      </c>
      <c r="Q998" s="25">
        <v>7.4999999999999997E-2</v>
      </c>
      <c r="R998">
        <v>2</v>
      </c>
      <c r="S998">
        <v>2026</v>
      </c>
      <c r="T998">
        <v>7</v>
      </c>
      <c r="U998">
        <v>2026</v>
      </c>
      <c r="V998" s="18">
        <v>46280</v>
      </c>
      <c r="W998" t="s">
        <v>153</v>
      </c>
      <c r="X998">
        <v>2026</v>
      </c>
      <c r="Y998" t="str">
        <f t="shared" si="90"/>
        <v>México</v>
      </c>
      <c r="Z998" t="str">
        <f t="shared" si="91"/>
        <v>IC</v>
      </c>
      <c r="AA998" s="1">
        <f t="shared" si="92"/>
        <v>0.5</v>
      </c>
      <c r="AB998">
        <f t="shared" si="94"/>
        <v>1162.5</v>
      </c>
      <c r="AC998">
        <f t="shared" si="95"/>
        <v>1348.5</v>
      </c>
      <c r="AD998" s="18">
        <f t="shared" si="93"/>
        <v>45677</v>
      </c>
    </row>
    <row r="999" spans="1:30">
      <c r="A999" t="s">
        <v>176</v>
      </c>
      <c r="B999">
        <v>1065</v>
      </c>
      <c r="C999">
        <v>1</v>
      </c>
      <c r="D999" s="18">
        <v>46057</v>
      </c>
      <c r="E999" s="18">
        <v>45861</v>
      </c>
      <c r="F999" s="18">
        <v>45864</v>
      </c>
      <c r="G999" t="s">
        <v>39</v>
      </c>
      <c r="H999">
        <v>6</v>
      </c>
      <c r="J999">
        <v>3014.1</v>
      </c>
      <c r="K999" t="s">
        <v>131</v>
      </c>
      <c r="L999" s="90">
        <v>2592.1259999999997</v>
      </c>
      <c r="M999" s="90">
        <v>3014.1</v>
      </c>
      <c r="N999" s="90">
        <v>249.99</v>
      </c>
      <c r="O999" s="90">
        <v>214.9914</v>
      </c>
      <c r="P999" s="90">
        <v>249.99</v>
      </c>
      <c r="Q999" s="25">
        <v>8.2940181148601577E-2</v>
      </c>
      <c r="R999">
        <v>2</v>
      </c>
      <c r="S999">
        <v>2026</v>
      </c>
      <c r="T999">
        <v>7</v>
      </c>
      <c r="U999">
        <v>2025</v>
      </c>
      <c r="V999" s="18">
        <v>45909</v>
      </c>
      <c r="W999" t="s">
        <v>153</v>
      </c>
      <c r="X999">
        <v>2025</v>
      </c>
      <c r="Y999" t="str">
        <f t="shared" si="90"/>
        <v>México</v>
      </c>
      <c r="Z999" t="str">
        <f t="shared" si="91"/>
        <v>IC</v>
      </c>
      <c r="AA999" s="1">
        <f t="shared" si="92"/>
        <v>0.5</v>
      </c>
      <c r="AB999">
        <f t="shared" si="94"/>
        <v>107.4957</v>
      </c>
      <c r="AC999">
        <f t="shared" si="95"/>
        <v>124.69501199999999</v>
      </c>
      <c r="AD999" s="18">
        <f t="shared" si="93"/>
        <v>45677</v>
      </c>
    </row>
    <row r="1000" spans="1:30">
      <c r="A1000" t="s">
        <v>176</v>
      </c>
      <c r="B1000">
        <v>1066</v>
      </c>
      <c r="C1000">
        <v>0</v>
      </c>
      <c r="D1000" s="18">
        <v>46057</v>
      </c>
      <c r="E1000" s="18">
        <v>46189</v>
      </c>
      <c r="F1000" s="18">
        <v>46209</v>
      </c>
      <c r="G1000" t="s">
        <v>21</v>
      </c>
      <c r="H1000">
        <v>6</v>
      </c>
      <c r="J1000">
        <v>70</v>
      </c>
      <c r="K1000" t="s">
        <v>131</v>
      </c>
      <c r="L1000" s="90">
        <v>60.199999999999996</v>
      </c>
      <c r="M1000" s="90">
        <v>70</v>
      </c>
      <c r="N1000">
        <v>70</v>
      </c>
      <c r="O1000">
        <v>60.199999999999996</v>
      </c>
      <c r="P1000">
        <v>70</v>
      </c>
      <c r="Q1000" s="25">
        <v>1</v>
      </c>
      <c r="R1000">
        <v>2</v>
      </c>
      <c r="S1000">
        <v>2026</v>
      </c>
      <c r="T1000">
        <v>6</v>
      </c>
      <c r="U1000">
        <v>2026</v>
      </c>
      <c r="V1000" s="18">
        <v>46254</v>
      </c>
      <c r="W1000" t="s">
        <v>160</v>
      </c>
      <c r="X1000">
        <v>2026</v>
      </c>
      <c r="Y1000" t="str">
        <f t="shared" si="90"/>
        <v>Madrid</v>
      </c>
      <c r="Z1000" t="str">
        <f t="shared" si="91"/>
        <v>IC</v>
      </c>
      <c r="AA1000" s="1">
        <f t="shared" si="92"/>
        <v>0.4</v>
      </c>
      <c r="AB1000">
        <f t="shared" si="94"/>
        <v>36.119999999999997</v>
      </c>
      <c r="AC1000">
        <f t="shared" si="95"/>
        <v>41.899199999999993</v>
      </c>
      <c r="AD1000" s="18">
        <f t="shared" si="93"/>
        <v>45861</v>
      </c>
    </row>
    <row r="1001" spans="1:30">
      <c r="A1001" t="s">
        <v>176</v>
      </c>
      <c r="B1001">
        <v>1067</v>
      </c>
      <c r="C1001">
        <v>0</v>
      </c>
      <c r="D1001" s="18">
        <v>46057</v>
      </c>
      <c r="E1001" s="18">
        <v>46059</v>
      </c>
      <c r="F1001" s="18">
        <v>46065</v>
      </c>
      <c r="G1001" t="s">
        <v>41</v>
      </c>
      <c r="H1001">
        <v>6</v>
      </c>
      <c r="J1001">
        <v>8760</v>
      </c>
      <c r="K1001" t="s">
        <v>131</v>
      </c>
      <c r="L1001">
        <v>7533.5999999999995</v>
      </c>
      <c r="M1001">
        <v>8760</v>
      </c>
      <c r="N1001">
        <v>876</v>
      </c>
      <c r="O1001">
        <v>753.36</v>
      </c>
      <c r="P1001">
        <v>876</v>
      </c>
      <c r="Q1001" s="25">
        <v>0.1</v>
      </c>
      <c r="R1001">
        <v>2</v>
      </c>
      <c r="S1001">
        <v>2026</v>
      </c>
      <c r="T1001">
        <v>2</v>
      </c>
      <c r="U1001">
        <v>2026</v>
      </c>
      <c r="V1001" s="18">
        <v>46110</v>
      </c>
      <c r="W1001" t="s">
        <v>150</v>
      </c>
      <c r="X1001">
        <v>2026</v>
      </c>
      <c r="Y1001" t="str">
        <f t="shared" si="90"/>
        <v>México</v>
      </c>
      <c r="Z1001" t="str">
        <f t="shared" si="91"/>
        <v>IC</v>
      </c>
      <c r="AA1001" s="1">
        <f t="shared" si="92"/>
        <v>0.5</v>
      </c>
      <c r="AB1001">
        <f t="shared" si="94"/>
        <v>376.68</v>
      </c>
      <c r="AC1001">
        <f t="shared" si="95"/>
        <v>436.94880000000001</v>
      </c>
      <c r="AD1001" s="18">
        <f t="shared" si="93"/>
        <v>45979</v>
      </c>
    </row>
    <row r="1002" spans="1:30">
      <c r="A1002" t="s">
        <v>176</v>
      </c>
      <c r="B1002">
        <v>1068</v>
      </c>
      <c r="C1002">
        <v>0</v>
      </c>
      <c r="D1002" s="18">
        <v>46057</v>
      </c>
      <c r="E1002" s="18">
        <v>46202</v>
      </c>
      <c r="F1002" s="18">
        <v>46216</v>
      </c>
      <c r="G1002" t="s">
        <v>35</v>
      </c>
      <c r="H1002">
        <v>6</v>
      </c>
      <c r="J1002">
        <v>7264.64</v>
      </c>
      <c r="K1002" t="s">
        <v>151</v>
      </c>
      <c r="L1002" s="90">
        <v>7264.64</v>
      </c>
      <c r="M1002" s="90">
        <v>8426.982399999999</v>
      </c>
      <c r="N1002" s="90">
        <v>853.55</v>
      </c>
      <c r="O1002" s="90">
        <v>853.55</v>
      </c>
      <c r="P1002" s="90">
        <v>990.11799999999982</v>
      </c>
      <c r="Q1002" s="25">
        <v>0.11749377808122631</v>
      </c>
      <c r="R1002">
        <v>2</v>
      </c>
      <c r="S1002">
        <v>2026</v>
      </c>
      <c r="T1002">
        <v>6</v>
      </c>
      <c r="U1002">
        <v>2026</v>
      </c>
      <c r="V1002" s="18">
        <v>46261</v>
      </c>
      <c r="W1002" t="s">
        <v>160</v>
      </c>
      <c r="X1002">
        <v>2026</v>
      </c>
      <c r="Y1002" t="str">
        <f t="shared" si="90"/>
        <v>México</v>
      </c>
      <c r="Z1002" t="str">
        <f t="shared" si="91"/>
        <v>IC</v>
      </c>
      <c r="AA1002" s="1">
        <f t="shared" si="92"/>
        <v>0.5</v>
      </c>
      <c r="AB1002">
        <f t="shared" si="94"/>
        <v>426.77499999999998</v>
      </c>
      <c r="AC1002">
        <f t="shared" si="95"/>
        <v>495.05899999999991</v>
      </c>
      <c r="AD1002" s="18">
        <f t="shared" si="93"/>
        <v>45665</v>
      </c>
    </row>
    <row r="1003" spans="1:30">
      <c r="A1003" t="s">
        <v>176</v>
      </c>
      <c r="B1003">
        <v>1069</v>
      </c>
      <c r="C1003">
        <v>0</v>
      </c>
      <c r="D1003" s="18">
        <v>46057</v>
      </c>
      <c r="E1003" s="18">
        <v>46139</v>
      </c>
      <c r="F1003" s="18">
        <v>46147</v>
      </c>
      <c r="G1003" t="s">
        <v>53</v>
      </c>
      <c r="H1003">
        <v>6</v>
      </c>
      <c r="I1003" t="s">
        <v>200</v>
      </c>
      <c r="J1003">
        <v>19467.2</v>
      </c>
      <c r="K1003" t="s">
        <v>131</v>
      </c>
      <c r="L1003" s="90">
        <v>16741.792000000001</v>
      </c>
      <c r="M1003" s="90">
        <v>19467.2</v>
      </c>
      <c r="N1003">
        <v>3070</v>
      </c>
      <c r="O1003">
        <v>2640.2</v>
      </c>
      <c r="P1003">
        <v>3070</v>
      </c>
      <c r="Q1003" s="25">
        <v>0.15770115887235964</v>
      </c>
      <c r="R1003">
        <v>2</v>
      </c>
      <c r="S1003">
        <v>2026</v>
      </c>
      <c r="T1003">
        <v>4</v>
      </c>
      <c r="U1003">
        <v>2026</v>
      </c>
      <c r="V1003" s="18">
        <v>46192</v>
      </c>
      <c r="W1003" t="s">
        <v>152</v>
      </c>
      <c r="X1003">
        <v>2026</v>
      </c>
      <c r="Y1003" t="str">
        <f t="shared" si="90"/>
        <v>México</v>
      </c>
      <c r="Z1003" t="str">
        <f t="shared" si="91"/>
        <v>Retail</v>
      </c>
      <c r="AA1003" s="1">
        <f t="shared" si="92"/>
        <v>0.05</v>
      </c>
      <c r="AB1003">
        <f t="shared" si="94"/>
        <v>2508.1899999999996</v>
      </c>
      <c r="AC1003">
        <f t="shared" si="95"/>
        <v>2909.5003999999994</v>
      </c>
      <c r="AD1003" s="18">
        <f t="shared" si="93"/>
        <v>45719</v>
      </c>
    </row>
    <row r="1004" spans="1:30">
      <c r="A1004" t="s">
        <v>176</v>
      </c>
      <c r="B1004">
        <v>1070</v>
      </c>
      <c r="C1004">
        <v>0</v>
      </c>
      <c r="D1004" s="18">
        <v>46057</v>
      </c>
      <c r="E1004" s="18">
        <v>46096</v>
      </c>
      <c r="F1004" s="18">
        <v>46104</v>
      </c>
      <c r="G1004" t="s">
        <v>53</v>
      </c>
      <c r="H1004">
        <v>6</v>
      </c>
      <c r="I1004" t="s">
        <v>202</v>
      </c>
      <c r="J1004">
        <v>11511</v>
      </c>
      <c r="K1004" t="s">
        <v>131</v>
      </c>
      <c r="L1004" s="90">
        <v>9899.4599999999991</v>
      </c>
      <c r="M1004" s="90">
        <v>11511</v>
      </c>
      <c r="N1004">
        <v>2381</v>
      </c>
      <c r="O1004">
        <v>2047.66</v>
      </c>
      <c r="P1004">
        <v>2381</v>
      </c>
      <c r="Q1004" s="25">
        <v>0.20684562592303019</v>
      </c>
      <c r="R1004">
        <v>2</v>
      </c>
      <c r="S1004">
        <v>2026</v>
      </c>
      <c r="T1004">
        <v>3</v>
      </c>
      <c r="U1004">
        <v>2026</v>
      </c>
      <c r="V1004" s="18">
        <v>46149</v>
      </c>
      <c r="W1004" t="s">
        <v>172</v>
      </c>
      <c r="X1004">
        <v>2026</v>
      </c>
      <c r="Y1004" t="str">
        <f t="shared" si="90"/>
        <v>México</v>
      </c>
      <c r="Z1004" t="str">
        <f t="shared" si="91"/>
        <v>Retail</v>
      </c>
      <c r="AA1004" s="1">
        <f t="shared" si="92"/>
        <v>0.05</v>
      </c>
      <c r="AB1004">
        <f t="shared" si="94"/>
        <v>1945.277</v>
      </c>
      <c r="AC1004">
        <f t="shared" si="95"/>
        <v>2256.5213199999998</v>
      </c>
      <c r="AD1004" s="18">
        <f t="shared" si="93"/>
        <v>45719</v>
      </c>
    </row>
    <row r="1005" spans="1:30">
      <c r="A1005" t="s">
        <v>176</v>
      </c>
      <c r="B1005">
        <v>1071</v>
      </c>
      <c r="C1005">
        <v>0</v>
      </c>
      <c r="D1005" s="18">
        <v>46058</v>
      </c>
      <c r="E1005" s="18">
        <v>46058</v>
      </c>
      <c r="F1005" s="18">
        <v>46059</v>
      </c>
      <c r="G1005" t="s">
        <v>44</v>
      </c>
      <c r="H1005">
        <v>6</v>
      </c>
      <c r="J1005">
        <v>788.74</v>
      </c>
      <c r="K1005" t="s">
        <v>131</v>
      </c>
      <c r="L1005" s="90">
        <v>678.31640000000004</v>
      </c>
      <c r="M1005" s="90">
        <v>788.74</v>
      </c>
      <c r="N1005">
        <v>78.88</v>
      </c>
      <c r="O1005">
        <v>67.836799999999997</v>
      </c>
      <c r="P1005">
        <v>78.88</v>
      </c>
      <c r="Q1005" s="25">
        <v>0.10000760706950325</v>
      </c>
      <c r="R1005">
        <v>2</v>
      </c>
      <c r="S1005">
        <v>2026</v>
      </c>
      <c r="T1005">
        <v>2</v>
      </c>
      <c r="U1005">
        <v>2026</v>
      </c>
      <c r="V1005" s="18">
        <v>46104</v>
      </c>
      <c r="W1005" t="s">
        <v>150</v>
      </c>
      <c r="X1005">
        <v>2026</v>
      </c>
      <c r="Y1005" t="str">
        <f t="shared" si="90"/>
        <v>México</v>
      </c>
      <c r="Z1005" t="str">
        <f t="shared" si="91"/>
        <v>IC</v>
      </c>
      <c r="AA1005" s="1">
        <f t="shared" si="92"/>
        <v>0.5</v>
      </c>
      <c r="AB1005">
        <f t="shared" si="94"/>
        <v>33.918399999999998</v>
      </c>
      <c r="AC1005">
        <f t="shared" si="95"/>
        <v>39.345343999999997</v>
      </c>
      <c r="AD1005" s="18">
        <f t="shared" si="93"/>
        <v>45677</v>
      </c>
    </row>
    <row r="1006" spans="1:30">
      <c r="A1006" t="s">
        <v>176</v>
      </c>
      <c r="B1006">
        <v>1072</v>
      </c>
      <c r="C1006">
        <v>1</v>
      </c>
      <c r="D1006" s="18">
        <v>46058</v>
      </c>
      <c r="E1006" s="18">
        <v>46016</v>
      </c>
      <c r="F1006" s="18">
        <v>46016</v>
      </c>
      <c r="G1006" t="s">
        <v>49</v>
      </c>
      <c r="H1006">
        <v>6</v>
      </c>
      <c r="I1006" t="s">
        <v>177</v>
      </c>
      <c r="J1006">
        <v>708.8</v>
      </c>
      <c r="K1006" t="s">
        <v>131</v>
      </c>
      <c r="L1006" s="90">
        <v>609.56799999999998</v>
      </c>
      <c r="M1006" s="90">
        <v>708.8</v>
      </c>
      <c r="N1006" s="90">
        <v>70.88</v>
      </c>
      <c r="O1006" s="90">
        <v>60.956799999999994</v>
      </c>
      <c r="P1006" s="90">
        <v>70.88</v>
      </c>
      <c r="Q1006" s="25">
        <v>9.9999999999999992E-2</v>
      </c>
      <c r="R1006">
        <v>2</v>
      </c>
      <c r="S1006">
        <v>2026</v>
      </c>
      <c r="T1006">
        <v>12</v>
      </c>
      <c r="U1006">
        <v>2025</v>
      </c>
      <c r="V1006" s="18">
        <v>46061</v>
      </c>
      <c r="W1006" t="s">
        <v>164</v>
      </c>
      <c r="X1006">
        <v>2026</v>
      </c>
      <c r="Y1006" t="str">
        <f t="shared" si="90"/>
        <v>México</v>
      </c>
      <c r="Z1006" t="str">
        <f t="shared" si="91"/>
        <v>Retail</v>
      </c>
      <c r="AA1006" s="1">
        <f t="shared" si="92"/>
        <v>0</v>
      </c>
      <c r="AB1006">
        <f t="shared" si="94"/>
        <v>60.956799999999994</v>
      </c>
      <c r="AC1006">
        <f t="shared" si="95"/>
        <v>70.709887999999992</v>
      </c>
      <c r="AD1006" s="18">
        <f t="shared" si="93"/>
        <v>45552</v>
      </c>
    </row>
    <row r="1007" spans="1:30">
      <c r="A1007" t="s">
        <v>176</v>
      </c>
      <c r="B1007">
        <v>1073</v>
      </c>
      <c r="C1007">
        <v>0</v>
      </c>
      <c r="D1007" s="18">
        <v>46058</v>
      </c>
      <c r="E1007" s="18">
        <v>46062</v>
      </c>
      <c r="F1007" s="18">
        <v>46065</v>
      </c>
      <c r="G1007" t="s">
        <v>49</v>
      </c>
      <c r="H1007">
        <v>6</v>
      </c>
      <c r="I1007" t="s">
        <v>177</v>
      </c>
      <c r="J1007">
        <v>1185.95</v>
      </c>
      <c r="K1007" t="s">
        <v>131</v>
      </c>
      <c r="L1007" s="90">
        <v>1019.917</v>
      </c>
      <c r="M1007" s="90">
        <v>1185.95</v>
      </c>
      <c r="N1007">
        <v>105</v>
      </c>
      <c r="O1007">
        <v>90.3</v>
      </c>
      <c r="P1007" s="90">
        <v>105</v>
      </c>
      <c r="Q1007" s="25">
        <v>8.8536616214848846E-2</v>
      </c>
      <c r="R1007">
        <v>2</v>
      </c>
      <c r="S1007">
        <v>2026</v>
      </c>
      <c r="T1007">
        <v>2</v>
      </c>
      <c r="U1007">
        <v>2026</v>
      </c>
      <c r="V1007" s="18">
        <v>46110</v>
      </c>
      <c r="W1007" t="s">
        <v>150</v>
      </c>
      <c r="X1007">
        <v>2026</v>
      </c>
      <c r="Y1007" t="str">
        <f t="shared" si="90"/>
        <v>México</v>
      </c>
      <c r="Z1007" t="str">
        <f t="shared" si="91"/>
        <v>Retail</v>
      </c>
      <c r="AA1007" s="1">
        <f t="shared" si="92"/>
        <v>0</v>
      </c>
      <c r="AB1007">
        <f t="shared" si="94"/>
        <v>90.3</v>
      </c>
      <c r="AC1007">
        <f t="shared" si="95"/>
        <v>104.74799999999999</v>
      </c>
      <c r="AD1007" s="18">
        <f t="shared" si="93"/>
        <v>45552</v>
      </c>
    </row>
    <row r="1008" spans="1:30">
      <c r="A1008" t="s">
        <v>176</v>
      </c>
      <c r="B1008">
        <v>1074</v>
      </c>
      <c r="C1008">
        <v>0</v>
      </c>
      <c r="D1008" s="18">
        <v>46058</v>
      </c>
      <c r="E1008" s="18">
        <v>46061</v>
      </c>
      <c r="F1008" s="18">
        <v>46061</v>
      </c>
      <c r="G1008" t="s">
        <v>214</v>
      </c>
      <c r="H1008">
        <v>6</v>
      </c>
      <c r="J1008">
        <v>14395</v>
      </c>
      <c r="K1008" t="s">
        <v>178</v>
      </c>
      <c r="L1008" s="90">
        <v>690.96</v>
      </c>
      <c r="M1008" s="90">
        <v>806.12</v>
      </c>
      <c r="N1008" s="90">
        <v>0</v>
      </c>
      <c r="O1008" s="90">
        <v>0</v>
      </c>
      <c r="P1008" s="90">
        <v>0</v>
      </c>
      <c r="Q1008" s="25">
        <v>0</v>
      </c>
      <c r="R1008">
        <v>2</v>
      </c>
      <c r="S1008">
        <v>2026</v>
      </c>
      <c r="T1008">
        <v>2</v>
      </c>
      <c r="U1008">
        <v>2026</v>
      </c>
      <c r="V1008" s="18">
        <v>46106</v>
      </c>
      <c r="W1008" t="s">
        <v>150</v>
      </c>
      <c r="X1008">
        <v>2026</v>
      </c>
      <c r="Y1008" t="str">
        <f t="shared" si="90"/>
        <v>México</v>
      </c>
      <c r="Z1008" t="str">
        <f t="shared" si="91"/>
        <v>Retail</v>
      </c>
      <c r="AA1008" s="1">
        <f t="shared" si="92"/>
        <v>0.05</v>
      </c>
      <c r="AB1008">
        <f t="shared" si="94"/>
        <v>0</v>
      </c>
      <c r="AC1008">
        <f t="shared" si="95"/>
        <v>0</v>
      </c>
      <c r="AD1008" s="18">
        <f t="shared" si="93"/>
        <v>46056</v>
      </c>
    </row>
    <row r="1009" spans="1:30">
      <c r="A1009" t="s">
        <v>176</v>
      </c>
      <c r="B1009">
        <v>1075</v>
      </c>
      <c r="C1009">
        <v>0</v>
      </c>
      <c r="D1009" s="18">
        <v>46058</v>
      </c>
      <c r="E1009" s="18">
        <v>46077</v>
      </c>
      <c r="F1009" s="18">
        <v>46083</v>
      </c>
      <c r="G1009" t="s">
        <v>29</v>
      </c>
      <c r="H1009">
        <v>6</v>
      </c>
      <c r="J1009">
        <v>4114</v>
      </c>
      <c r="K1009" t="s">
        <v>151</v>
      </c>
      <c r="L1009" s="90">
        <v>4114</v>
      </c>
      <c r="M1009" s="90">
        <v>4772.24</v>
      </c>
      <c r="N1009" s="90">
        <v>461.68</v>
      </c>
      <c r="O1009" s="90">
        <v>461.68</v>
      </c>
      <c r="P1009" s="90">
        <v>535.54879999999991</v>
      </c>
      <c r="Q1009" s="25">
        <v>0.11222168206125425</v>
      </c>
      <c r="R1009">
        <v>2</v>
      </c>
      <c r="S1009">
        <v>2026</v>
      </c>
      <c r="T1009">
        <v>2</v>
      </c>
      <c r="U1009">
        <v>2026</v>
      </c>
      <c r="V1009" s="18">
        <v>46128</v>
      </c>
      <c r="W1009" t="s">
        <v>173</v>
      </c>
      <c r="X1009">
        <v>2026</v>
      </c>
      <c r="Y1009" t="str">
        <f t="shared" si="90"/>
        <v>Madrid</v>
      </c>
      <c r="Z1009" t="str">
        <f t="shared" si="91"/>
        <v>Retail</v>
      </c>
      <c r="AA1009" s="1">
        <f t="shared" si="92"/>
        <v>7.0000000000000007E-2</v>
      </c>
      <c r="AB1009">
        <f t="shared" si="94"/>
        <v>429.36239999999998</v>
      </c>
      <c r="AC1009">
        <f t="shared" si="95"/>
        <v>498.06038399999994</v>
      </c>
      <c r="AD1009" s="18">
        <f t="shared" si="93"/>
        <v>45733</v>
      </c>
    </row>
    <row r="1010" spans="1:30">
      <c r="A1010" t="s">
        <v>176</v>
      </c>
      <c r="B1010">
        <v>1076</v>
      </c>
      <c r="C1010">
        <v>0</v>
      </c>
      <c r="D1010" s="18">
        <v>46058</v>
      </c>
      <c r="E1010" s="18">
        <v>46101</v>
      </c>
      <c r="F1010" s="18">
        <v>46111</v>
      </c>
      <c r="G1010" t="s">
        <v>49</v>
      </c>
      <c r="H1010">
        <v>6</v>
      </c>
      <c r="I1010" t="s">
        <v>177</v>
      </c>
      <c r="J1010">
        <v>21677.13</v>
      </c>
      <c r="K1010" t="s">
        <v>131</v>
      </c>
      <c r="L1010" s="90">
        <v>18642.3318</v>
      </c>
      <c r="M1010" s="90">
        <v>21677.13</v>
      </c>
      <c r="N1010">
        <v>100</v>
      </c>
      <c r="O1010">
        <v>86</v>
      </c>
      <c r="P1010">
        <v>100</v>
      </c>
      <c r="Q1010" s="25">
        <v>4.6131568155009448E-3</v>
      </c>
      <c r="R1010">
        <v>2</v>
      </c>
      <c r="S1010">
        <v>2026</v>
      </c>
      <c r="T1010">
        <v>3</v>
      </c>
      <c r="U1010">
        <v>2026</v>
      </c>
      <c r="V1010" s="18">
        <v>46156</v>
      </c>
      <c r="W1010" t="s">
        <v>172</v>
      </c>
      <c r="X1010">
        <v>2026</v>
      </c>
      <c r="Y1010" t="str">
        <f t="shared" si="90"/>
        <v>México</v>
      </c>
      <c r="Z1010" t="str">
        <f t="shared" si="91"/>
        <v>Retail</v>
      </c>
      <c r="AA1010" s="1">
        <f t="shared" si="92"/>
        <v>0</v>
      </c>
      <c r="AB1010">
        <f t="shared" si="94"/>
        <v>86</v>
      </c>
      <c r="AC1010">
        <f t="shared" si="95"/>
        <v>99.759999999999991</v>
      </c>
      <c r="AD1010" s="18">
        <f t="shared" si="93"/>
        <v>45552</v>
      </c>
    </row>
    <row r="1011" spans="1:30">
      <c r="A1011" t="s">
        <v>176</v>
      </c>
      <c r="B1011">
        <v>1077</v>
      </c>
      <c r="C1011">
        <v>0</v>
      </c>
      <c r="D1011" s="18">
        <v>46059</v>
      </c>
      <c r="E1011" s="18">
        <v>46108</v>
      </c>
      <c r="F1011" s="18">
        <v>46121</v>
      </c>
      <c r="G1011" t="s">
        <v>27</v>
      </c>
      <c r="H1011">
        <v>6</v>
      </c>
      <c r="I1011" t="s">
        <v>149</v>
      </c>
      <c r="J1011">
        <v>1</v>
      </c>
      <c r="K1011" t="s">
        <v>151</v>
      </c>
      <c r="L1011">
        <v>1</v>
      </c>
      <c r="M1011">
        <v>1.1599999999999999</v>
      </c>
      <c r="N1011">
        <v>0</v>
      </c>
      <c r="O1011">
        <v>0</v>
      </c>
      <c r="P1011">
        <v>0</v>
      </c>
      <c r="Q1011" s="25">
        <v>0</v>
      </c>
      <c r="R1011">
        <v>2</v>
      </c>
      <c r="S1011">
        <v>2026</v>
      </c>
      <c r="T1011">
        <v>3</v>
      </c>
      <c r="U1011">
        <v>2026</v>
      </c>
      <c r="V1011" s="18">
        <v>46166</v>
      </c>
      <c r="W1011" t="s">
        <v>172</v>
      </c>
      <c r="X1011">
        <v>2026</v>
      </c>
      <c r="Y1011" t="str">
        <f t="shared" si="90"/>
        <v>Madrid</v>
      </c>
      <c r="Z1011" t="str">
        <f t="shared" si="91"/>
        <v>Retail</v>
      </c>
      <c r="AA1011" s="1">
        <f t="shared" si="92"/>
        <v>7.0000000000000007E-2</v>
      </c>
      <c r="AB1011">
        <f t="shared" si="94"/>
        <v>0</v>
      </c>
      <c r="AC1011">
        <f t="shared" si="95"/>
        <v>0</v>
      </c>
      <c r="AD1011" s="18">
        <f t="shared" si="93"/>
        <v>45810</v>
      </c>
    </row>
    <row r="1012" spans="1:30">
      <c r="A1012" t="s">
        <v>176</v>
      </c>
      <c r="B1012">
        <v>1078</v>
      </c>
      <c r="C1012">
        <v>0</v>
      </c>
      <c r="D1012" s="18">
        <v>46059</v>
      </c>
      <c r="E1012" s="18">
        <v>46202</v>
      </c>
      <c r="F1012" s="18">
        <v>46216</v>
      </c>
      <c r="G1012" t="s">
        <v>35</v>
      </c>
      <c r="H1012">
        <v>6</v>
      </c>
      <c r="J1012">
        <v>5330.03</v>
      </c>
      <c r="K1012" t="s">
        <v>151</v>
      </c>
      <c r="L1012" s="90">
        <v>5330.03</v>
      </c>
      <c r="M1012" s="90">
        <v>6182.8347999999996</v>
      </c>
      <c r="N1012" s="90">
        <v>596</v>
      </c>
      <c r="O1012" s="90">
        <v>596</v>
      </c>
      <c r="P1012" s="90">
        <v>691.3599999999999</v>
      </c>
      <c r="Q1012" s="25">
        <v>0.11181925805295656</v>
      </c>
      <c r="R1012">
        <v>2</v>
      </c>
      <c r="S1012">
        <v>2026</v>
      </c>
      <c r="T1012">
        <v>6</v>
      </c>
      <c r="U1012">
        <v>2026</v>
      </c>
      <c r="V1012" s="18">
        <v>46261</v>
      </c>
      <c r="W1012" t="s">
        <v>160</v>
      </c>
      <c r="X1012">
        <v>2026</v>
      </c>
      <c r="Y1012" t="str">
        <f t="shared" si="90"/>
        <v>México</v>
      </c>
      <c r="Z1012" t="str">
        <f t="shared" si="91"/>
        <v>IC</v>
      </c>
      <c r="AA1012" s="1">
        <f t="shared" si="92"/>
        <v>0.5</v>
      </c>
      <c r="AB1012">
        <f t="shared" si="94"/>
        <v>298</v>
      </c>
      <c r="AC1012">
        <f t="shared" si="95"/>
        <v>345.67999999999995</v>
      </c>
      <c r="AD1012" s="18">
        <f t="shared" si="93"/>
        <v>45665</v>
      </c>
    </row>
    <row r="1013" spans="1:30">
      <c r="A1013" t="s">
        <v>176</v>
      </c>
      <c r="B1013">
        <v>1079</v>
      </c>
      <c r="C1013">
        <v>0</v>
      </c>
      <c r="D1013" s="18">
        <v>46062</v>
      </c>
      <c r="E1013" s="18">
        <v>46058</v>
      </c>
      <c r="F1013" s="18">
        <v>46058</v>
      </c>
      <c r="G1013" t="s">
        <v>37</v>
      </c>
      <c r="H1013">
        <v>7</v>
      </c>
      <c r="J1013">
        <v>16125</v>
      </c>
      <c r="K1013" t="s">
        <v>178</v>
      </c>
      <c r="L1013" s="90">
        <v>774</v>
      </c>
      <c r="M1013" s="90">
        <v>903</v>
      </c>
      <c r="N1013" s="90">
        <v>2418.75</v>
      </c>
      <c r="O1013" s="90">
        <v>116.10000000000001</v>
      </c>
      <c r="P1013" s="90">
        <v>135.44999999999999</v>
      </c>
      <c r="Q1013" s="25">
        <v>0.15000000000000002</v>
      </c>
      <c r="R1013">
        <v>2</v>
      </c>
      <c r="S1013">
        <v>2026</v>
      </c>
      <c r="T1013">
        <v>2</v>
      </c>
      <c r="U1013">
        <v>2026</v>
      </c>
      <c r="V1013" s="18">
        <v>46103</v>
      </c>
      <c r="W1013" t="s">
        <v>150</v>
      </c>
      <c r="X1013">
        <v>2026</v>
      </c>
      <c r="Y1013" t="str">
        <f t="shared" si="90"/>
        <v>México</v>
      </c>
      <c r="Z1013" t="str">
        <f t="shared" si="91"/>
        <v>IC</v>
      </c>
      <c r="AA1013" s="1">
        <f t="shared" si="92"/>
        <v>0.6</v>
      </c>
      <c r="AB1013">
        <f t="shared" si="94"/>
        <v>46.440000000000012</v>
      </c>
      <c r="AC1013">
        <f t="shared" si="95"/>
        <v>53.870400000000011</v>
      </c>
      <c r="AD1013" s="18">
        <f t="shared" si="93"/>
        <v>45807</v>
      </c>
    </row>
    <row r="1014" spans="1:30">
      <c r="A1014" t="s">
        <v>176</v>
      </c>
      <c r="B1014">
        <v>866</v>
      </c>
      <c r="C1014">
        <v>0</v>
      </c>
      <c r="D1014" s="18">
        <v>45988</v>
      </c>
      <c r="E1014" s="18">
        <v>46328</v>
      </c>
      <c r="F1014" s="18">
        <v>46332</v>
      </c>
      <c r="G1014" t="s">
        <v>33</v>
      </c>
      <c r="H1014">
        <v>48</v>
      </c>
      <c r="J1014">
        <v>83104</v>
      </c>
      <c r="K1014" t="s">
        <v>178</v>
      </c>
      <c r="L1014">
        <v>3988.9920000000002</v>
      </c>
      <c r="M1014">
        <v>4653.8240000000005</v>
      </c>
      <c r="N1014">
        <v>9972.48</v>
      </c>
      <c r="O1014">
        <v>478.67903999999999</v>
      </c>
      <c r="P1014">
        <v>558.45888000000002</v>
      </c>
      <c r="Q1014" s="25">
        <v>0.12</v>
      </c>
      <c r="R1014">
        <v>11</v>
      </c>
      <c r="S1014">
        <v>2025</v>
      </c>
      <c r="T1014">
        <v>11</v>
      </c>
      <c r="U1014">
        <v>2026</v>
      </c>
      <c r="V1014" s="18">
        <v>46377</v>
      </c>
      <c r="W1014" t="s">
        <v>132</v>
      </c>
      <c r="X1014">
        <v>2026</v>
      </c>
      <c r="Y1014" t="str">
        <f t="shared" si="90"/>
        <v>México</v>
      </c>
      <c r="Z1014" t="str">
        <f t="shared" si="91"/>
        <v>IC</v>
      </c>
      <c r="AA1014" s="1">
        <f t="shared" si="92"/>
        <v>0.5</v>
      </c>
      <c r="AB1014">
        <f t="shared" si="94"/>
        <v>239.33951999999999</v>
      </c>
      <c r="AC1014">
        <f t="shared" si="95"/>
        <v>277.6338432</v>
      </c>
      <c r="AD1014" s="18">
        <f t="shared" si="93"/>
        <v>45777</v>
      </c>
    </row>
    <row r="1015" spans="1:30">
      <c r="A1015" t="s">
        <v>176</v>
      </c>
      <c r="B1015">
        <v>872</v>
      </c>
      <c r="C1015">
        <v>0</v>
      </c>
      <c r="D1015" s="18">
        <v>45993</v>
      </c>
      <c r="E1015" s="18">
        <v>46328</v>
      </c>
      <c r="F1015" s="18">
        <v>46332</v>
      </c>
      <c r="G1015" t="s">
        <v>33</v>
      </c>
      <c r="H1015">
        <v>49</v>
      </c>
      <c r="J1015">
        <v>41552</v>
      </c>
      <c r="K1015" t="s">
        <v>178</v>
      </c>
      <c r="L1015" s="90">
        <v>1994.4960000000001</v>
      </c>
      <c r="M1015" s="90">
        <v>2326.9120000000003</v>
      </c>
      <c r="N1015" s="90">
        <v>4986.24</v>
      </c>
      <c r="O1015" s="90">
        <v>239.33951999999999</v>
      </c>
      <c r="P1015" s="90">
        <v>279.22944000000001</v>
      </c>
      <c r="Q1015" s="25">
        <v>0.12</v>
      </c>
      <c r="R1015">
        <v>12</v>
      </c>
      <c r="S1015">
        <v>2025</v>
      </c>
      <c r="T1015">
        <v>11</v>
      </c>
      <c r="U1015">
        <v>2026</v>
      </c>
      <c r="V1015" s="18">
        <v>46377</v>
      </c>
      <c r="W1015" t="s">
        <v>132</v>
      </c>
      <c r="X1015">
        <v>2026</v>
      </c>
      <c r="Y1015" t="str">
        <f t="shared" si="90"/>
        <v>México</v>
      </c>
      <c r="Z1015" t="str">
        <f t="shared" si="91"/>
        <v>IC</v>
      </c>
      <c r="AA1015" s="1">
        <f t="shared" si="92"/>
        <v>0.5</v>
      </c>
      <c r="AB1015">
        <f t="shared" si="94"/>
        <v>119.66976</v>
      </c>
      <c r="AC1015">
        <f t="shared" si="95"/>
        <v>138.8169216</v>
      </c>
      <c r="AD1015" s="18">
        <f t="shared" si="93"/>
        <v>45777</v>
      </c>
    </row>
    <row r="1016" spans="1:30">
      <c r="A1016" t="s">
        <v>176</v>
      </c>
      <c r="B1016">
        <v>1048</v>
      </c>
      <c r="C1016">
        <v>0</v>
      </c>
      <c r="D1016" s="18">
        <v>46052</v>
      </c>
      <c r="E1016" s="18">
        <v>46328</v>
      </c>
      <c r="F1016" s="18">
        <v>46332</v>
      </c>
      <c r="G1016" t="s">
        <v>33</v>
      </c>
      <c r="H1016">
        <v>5</v>
      </c>
      <c r="J1016">
        <v>79800</v>
      </c>
      <c r="K1016" t="s">
        <v>178</v>
      </c>
      <c r="L1016" s="90">
        <v>3830.4</v>
      </c>
      <c r="M1016" s="90">
        <v>4468.8</v>
      </c>
      <c r="N1016" s="90">
        <v>9576</v>
      </c>
      <c r="O1016" s="90">
        <v>459.64800000000002</v>
      </c>
      <c r="P1016" s="90">
        <v>536.25599999999997</v>
      </c>
      <c r="Q1016" s="25">
        <v>0.12000000000000001</v>
      </c>
      <c r="R1016">
        <v>1</v>
      </c>
      <c r="S1016">
        <v>2026</v>
      </c>
      <c r="T1016">
        <v>11</v>
      </c>
      <c r="U1016">
        <v>2026</v>
      </c>
      <c r="V1016" s="18">
        <v>46377</v>
      </c>
      <c r="W1016" t="s">
        <v>132</v>
      </c>
      <c r="X1016">
        <v>2026</v>
      </c>
      <c r="Y1016" t="str">
        <f t="shared" si="90"/>
        <v>México</v>
      </c>
      <c r="Z1016" t="str">
        <f t="shared" si="91"/>
        <v>IC</v>
      </c>
      <c r="AA1016" s="1">
        <f t="shared" si="92"/>
        <v>0.5</v>
      </c>
      <c r="AB1016">
        <f t="shared" si="94"/>
        <v>229.82400000000001</v>
      </c>
      <c r="AC1016">
        <f t="shared" si="95"/>
        <v>266.59584000000001</v>
      </c>
      <c r="AD1016" s="18">
        <f t="shared" si="93"/>
        <v>45777</v>
      </c>
    </row>
    <row r="1017" spans="1:30">
      <c r="A1017" t="s">
        <v>65</v>
      </c>
      <c r="B1017">
        <v>1</v>
      </c>
      <c r="C1017">
        <v>1</v>
      </c>
      <c r="D1017" s="18">
        <v>45754</v>
      </c>
      <c r="E1017" s="18">
        <v>46009</v>
      </c>
      <c r="F1017" s="18">
        <v>46051</v>
      </c>
      <c r="G1017" t="s">
        <v>26</v>
      </c>
      <c r="H1017">
        <v>15</v>
      </c>
      <c r="I1017" t="s">
        <v>149</v>
      </c>
      <c r="J1017">
        <v>116549.72</v>
      </c>
      <c r="K1017" t="s">
        <v>131</v>
      </c>
      <c r="L1017" s="90">
        <v>100232.7592</v>
      </c>
      <c r="M1017" s="90">
        <v>116549.72</v>
      </c>
      <c r="N1017">
        <v>15021.82</v>
      </c>
      <c r="O1017">
        <v>12918.7652</v>
      </c>
      <c r="P1017">
        <v>15021.82</v>
      </c>
      <c r="Q1017" s="25">
        <v>0.1288876541273544</v>
      </c>
      <c r="R1017">
        <v>4</v>
      </c>
      <c r="S1017">
        <v>2025</v>
      </c>
      <c r="T1017">
        <v>12</v>
      </c>
      <c r="U1017">
        <v>2025</v>
      </c>
      <c r="V1017" s="18">
        <v>46096</v>
      </c>
      <c r="W1017" t="s">
        <v>150</v>
      </c>
      <c r="X1017">
        <v>2026</v>
      </c>
      <c r="Y1017" t="str">
        <f t="shared" si="90"/>
        <v>Madrid</v>
      </c>
      <c r="Z1017" t="str">
        <f t="shared" si="91"/>
        <v>Retail</v>
      </c>
      <c r="AA1017" s="1">
        <f t="shared" si="92"/>
        <v>7.0000000000000007E-2</v>
      </c>
      <c r="AB1017">
        <f t="shared" si="94"/>
        <v>12014.451636</v>
      </c>
      <c r="AC1017">
        <f t="shared" si="95"/>
        <v>13936.763897759998</v>
      </c>
      <c r="AD1017" s="18">
        <f t="shared" si="93"/>
        <v>45733</v>
      </c>
    </row>
    <row r="1018" spans="1:30">
      <c r="A1018" t="s">
        <v>65</v>
      </c>
      <c r="B1018">
        <v>2</v>
      </c>
      <c r="C1018">
        <v>1</v>
      </c>
      <c r="D1018" s="18">
        <v>45756</v>
      </c>
      <c r="E1018" s="18">
        <v>45766</v>
      </c>
      <c r="F1018" s="18">
        <v>45773</v>
      </c>
      <c r="G1018" t="s">
        <v>24</v>
      </c>
      <c r="H1018">
        <v>15</v>
      </c>
      <c r="J1018">
        <v>14793.67</v>
      </c>
      <c r="K1018" t="s">
        <v>151</v>
      </c>
      <c r="L1018" s="90">
        <v>14793.67</v>
      </c>
      <c r="M1018" s="90">
        <v>17160.657199999998</v>
      </c>
      <c r="N1018">
        <v>2259.2600000000002</v>
      </c>
      <c r="O1018">
        <v>2259.2600000000002</v>
      </c>
      <c r="P1018">
        <v>2620.7416000000003</v>
      </c>
      <c r="Q1018" s="25">
        <v>0.15271802061287024</v>
      </c>
      <c r="R1018">
        <v>4</v>
      </c>
      <c r="S1018">
        <v>2025</v>
      </c>
      <c r="T1018">
        <v>4</v>
      </c>
      <c r="U1018">
        <v>2025</v>
      </c>
      <c r="V1018" s="18">
        <v>45818</v>
      </c>
      <c r="W1018" t="s">
        <v>152</v>
      </c>
      <c r="X1018">
        <v>2025</v>
      </c>
      <c r="Y1018" t="str">
        <f t="shared" si="90"/>
        <v>Madrid</v>
      </c>
      <c r="Z1018" t="str">
        <f t="shared" si="91"/>
        <v>Retail</v>
      </c>
      <c r="AA1018" s="1">
        <f t="shared" si="92"/>
        <v>7.0000000000000007E-2</v>
      </c>
      <c r="AB1018">
        <f t="shared" si="94"/>
        <v>2101.1118000000001</v>
      </c>
      <c r="AC1018">
        <f t="shared" si="95"/>
        <v>2437.2896879999998</v>
      </c>
      <c r="AD1018" s="18">
        <f t="shared" si="93"/>
        <v>45733</v>
      </c>
    </row>
    <row r="1019" spans="1:30">
      <c r="A1019" t="s">
        <v>65</v>
      </c>
      <c r="B1019">
        <v>3</v>
      </c>
      <c r="C1019">
        <v>1</v>
      </c>
      <c r="D1019" s="18">
        <v>45761</v>
      </c>
      <c r="E1019" s="18">
        <v>45779</v>
      </c>
      <c r="F1019" s="18">
        <v>45780</v>
      </c>
      <c r="G1019" t="s">
        <v>24</v>
      </c>
      <c r="H1019">
        <v>16</v>
      </c>
      <c r="J1019">
        <v>1164</v>
      </c>
      <c r="K1019" t="s">
        <v>151</v>
      </c>
      <c r="L1019" s="90">
        <v>1164</v>
      </c>
      <c r="M1019" s="90">
        <v>1350.24</v>
      </c>
      <c r="N1019" s="90">
        <v>213.6</v>
      </c>
      <c r="O1019" s="90">
        <v>213.6</v>
      </c>
      <c r="P1019" s="90">
        <v>247.77599999999998</v>
      </c>
      <c r="Q1019" s="25">
        <v>0.18350515463917524</v>
      </c>
      <c r="R1019">
        <v>4</v>
      </c>
      <c r="S1019">
        <v>2025</v>
      </c>
      <c r="T1019">
        <v>5</v>
      </c>
      <c r="U1019">
        <v>2025</v>
      </c>
      <c r="V1019" s="18">
        <v>45825</v>
      </c>
      <c r="W1019" t="s">
        <v>152</v>
      </c>
      <c r="X1019">
        <v>2025</v>
      </c>
      <c r="Y1019" t="str">
        <f t="shared" si="90"/>
        <v>Madrid</v>
      </c>
      <c r="Z1019" t="str">
        <f t="shared" si="91"/>
        <v>Retail</v>
      </c>
      <c r="AA1019" s="1">
        <f t="shared" si="92"/>
        <v>7.0000000000000007E-2</v>
      </c>
      <c r="AB1019">
        <f t="shared" si="94"/>
        <v>198.648</v>
      </c>
      <c r="AC1019">
        <f t="shared" si="95"/>
        <v>230.43167999999997</v>
      </c>
      <c r="AD1019" s="18">
        <f t="shared" si="93"/>
        <v>45733</v>
      </c>
    </row>
    <row r="1020" spans="1:30">
      <c r="A1020" t="s">
        <v>65</v>
      </c>
      <c r="B1020">
        <v>4</v>
      </c>
      <c r="C1020">
        <v>1</v>
      </c>
      <c r="D1020" s="18">
        <v>45772</v>
      </c>
      <c r="E1020" s="18">
        <v>45856</v>
      </c>
      <c r="F1020" s="18">
        <v>45866</v>
      </c>
      <c r="G1020" t="s">
        <v>24</v>
      </c>
      <c r="H1020">
        <v>17</v>
      </c>
      <c r="J1020">
        <v>9663</v>
      </c>
      <c r="K1020" t="s">
        <v>151</v>
      </c>
      <c r="L1020" s="90">
        <v>9663</v>
      </c>
      <c r="M1020" s="90">
        <v>11209.08</v>
      </c>
      <c r="N1020">
        <v>1435.45</v>
      </c>
      <c r="O1020">
        <v>1435.45</v>
      </c>
      <c r="P1020">
        <v>1665.1219999999998</v>
      </c>
      <c r="Q1020" s="25">
        <v>0.1485511745834627</v>
      </c>
      <c r="R1020">
        <v>4</v>
      </c>
      <c r="S1020">
        <v>2025</v>
      </c>
      <c r="T1020">
        <v>7</v>
      </c>
      <c r="U1020">
        <v>2025</v>
      </c>
      <c r="V1020" s="18">
        <v>45911</v>
      </c>
      <c r="W1020" t="s">
        <v>153</v>
      </c>
      <c r="X1020">
        <v>2025</v>
      </c>
      <c r="Y1020" t="str">
        <f t="shared" si="90"/>
        <v>Madrid</v>
      </c>
      <c r="Z1020" t="str">
        <f t="shared" si="91"/>
        <v>Retail</v>
      </c>
      <c r="AA1020" s="1">
        <f t="shared" si="92"/>
        <v>7.0000000000000007E-2</v>
      </c>
      <c r="AB1020">
        <f t="shared" si="94"/>
        <v>1334.9684999999999</v>
      </c>
      <c r="AC1020">
        <f t="shared" si="95"/>
        <v>1548.5634599999998</v>
      </c>
      <c r="AD1020" s="18">
        <f t="shared" si="93"/>
        <v>45733</v>
      </c>
    </row>
    <row r="1021" spans="1:30">
      <c r="A1021" t="s">
        <v>65</v>
      </c>
      <c r="B1021">
        <v>5</v>
      </c>
      <c r="C1021">
        <v>1</v>
      </c>
      <c r="D1021" s="18">
        <v>45777</v>
      </c>
      <c r="E1021" s="18">
        <v>45788</v>
      </c>
      <c r="F1021" s="18">
        <v>45796</v>
      </c>
      <c r="G1021" t="s">
        <v>29</v>
      </c>
      <c r="H1021">
        <v>18</v>
      </c>
      <c r="J1021">
        <v>1490.21</v>
      </c>
      <c r="K1021" t="s">
        <v>151</v>
      </c>
      <c r="L1021">
        <v>1490.21</v>
      </c>
      <c r="M1021">
        <v>1728.6435999999999</v>
      </c>
      <c r="N1021">
        <v>0</v>
      </c>
      <c r="O1021">
        <v>0</v>
      </c>
      <c r="P1021">
        <v>0</v>
      </c>
      <c r="Q1021" s="25">
        <v>0</v>
      </c>
      <c r="R1021">
        <v>4</v>
      </c>
      <c r="S1021">
        <v>2025</v>
      </c>
      <c r="T1021">
        <v>5</v>
      </c>
      <c r="U1021">
        <v>2025</v>
      </c>
      <c r="V1021" s="18">
        <v>45841</v>
      </c>
      <c r="W1021" t="s">
        <v>154</v>
      </c>
      <c r="X1021">
        <v>2025</v>
      </c>
      <c r="Y1021" t="str">
        <f t="shared" si="90"/>
        <v>Madrid</v>
      </c>
      <c r="Z1021" t="str">
        <f t="shared" si="91"/>
        <v>Retail</v>
      </c>
      <c r="AA1021" s="1">
        <f t="shared" si="92"/>
        <v>7.0000000000000007E-2</v>
      </c>
      <c r="AB1021">
        <f t="shared" si="94"/>
        <v>0</v>
      </c>
      <c r="AC1021">
        <f t="shared" si="95"/>
        <v>0</v>
      </c>
      <c r="AD1021" s="18">
        <f t="shared" si="93"/>
        <v>45733</v>
      </c>
    </row>
    <row r="1022" spans="1:30">
      <c r="A1022" t="s">
        <v>65</v>
      </c>
      <c r="B1022">
        <v>6</v>
      </c>
      <c r="C1022">
        <v>1</v>
      </c>
      <c r="D1022" s="18">
        <v>45777</v>
      </c>
      <c r="E1022" s="18">
        <v>45778</v>
      </c>
      <c r="F1022" s="18">
        <v>45780</v>
      </c>
      <c r="G1022" t="s">
        <v>24</v>
      </c>
      <c r="H1022">
        <v>18</v>
      </c>
      <c r="I1022" t="s">
        <v>155</v>
      </c>
      <c r="J1022">
        <v>5280</v>
      </c>
      <c r="K1022" t="s">
        <v>151</v>
      </c>
      <c r="L1022" s="90">
        <v>5280</v>
      </c>
      <c r="M1022" s="90">
        <v>6124.7999999999993</v>
      </c>
      <c r="N1022" s="90">
        <v>526.01</v>
      </c>
      <c r="O1022" s="90">
        <v>526.01</v>
      </c>
      <c r="P1022" s="90">
        <v>610.1715999999999</v>
      </c>
      <c r="Q1022" s="25">
        <v>9.9623106060606065E-2</v>
      </c>
      <c r="R1022">
        <v>4</v>
      </c>
      <c r="S1022">
        <v>2025</v>
      </c>
      <c r="T1022">
        <v>5</v>
      </c>
      <c r="U1022">
        <v>2025</v>
      </c>
      <c r="V1022" s="18">
        <v>45825</v>
      </c>
      <c r="W1022" t="s">
        <v>152</v>
      </c>
      <c r="X1022">
        <v>2025</v>
      </c>
      <c r="Y1022" t="str">
        <f t="shared" si="90"/>
        <v>Madrid</v>
      </c>
      <c r="Z1022" t="str">
        <f t="shared" si="91"/>
        <v>Retail</v>
      </c>
      <c r="AA1022" s="1">
        <f t="shared" si="92"/>
        <v>7.0000000000000007E-2</v>
      </c>
      <c r="AB1022">
        <f t="shared" si="94"/>
        <v>489.1893</v>
      </c>
      <c r="AC1022">
        <f t="shared" si="95"/>
        <v>567.45958799999994</v>
      </c>
      <c r="AD1022" s="18">
        <f t="shared" si="93"/>
        <v>45733</v>
      </c>
    </row>
    <row r="1023" spans="1:30">
      <c r="A1023" t="s">
        <v>65</v>
      </c>
      <c r="B1023">
        <v>7</v>
      </c>
      <c r="C1023">
        <v>1</v>
      </c>
      <c r="D1023" s="18">
        <v>45777</v>
      </c>
      <c r="E1023" s="18">
        <v>45859</v>
      </c>
      <c r="F1023" s="18">
        <v>45868</v>
      </c>
      <c r="G1023" t="s">
        <v>26</v>
      </c>
      <c r="H1023">
        <v>18</v>
      </c>
      <c r="I1023" t="s">
        <v>156</v>
      </c>
      <c r="J1023">
        <v>74562.81</v>
      </c>
      <c r="K1023" t="s">
        <v>131</v>
      </c>
      <c r="L1023" s="90">
        <v>64124.016599999995</v>
      </c>
      <c r="M1023" s="90">
        <v>74562.81</v>
      </c>
      <c r="N1023" s="90">
        <v>23031.99</v>
      </c>
      <c r="O1023" s="90">
        <v>19807.511399999999</v>
      </c>
      <c r="P1023" s="90">
        <v>23031.99</v>
      </c>
      <c r="Q1023" s="25">
        <v>0.30889380376088293</v>
      </c>
      <c r="R1023">
        <v>4</v>
      </c>
      <c r="S1023">
        <v>2025</v>
      </c>
      <c r="T1023">
        <v>7</v>
      </c>
      <c r="U1023">
        <v>2025</v>
      </c>
      <c r="V1023" s="18">
        <v>45913</v>
      </c>
      <c r="W1023" t="s">
        <v>153</v>
      </c>
      <c r="X1023">
        <v>2025</v>
      </c>
      <c r="Y1023" t="str">
        <f t="shared" si="90"/>
        <v>Madrid</v>
      </c>
      <c r="Z1023" t="str">
        <f t="shared" si="91"/>
        <v>Retail</v>
      </c>
      <c r="AA1023" s="1">
        <f t="shared" si="92"/>
        <v>7.0000000000000007E-2</v>
      </c>
      <c r="AB1023">
        <f t="shared" si="94"/>
        <v>18420.985602000001</v>
      </c>
      <c r="AC1023">
        <f t="shared" si="95"/>
        <v>21368.34329832</v>
      </c>
      <c r="AD1023" s="18">
        <f t="shared" si="93"/>
        <v>45733</v>
      </c>
    </row>
    <row r="1024" spans="1:30">
      <c r="A1024" t="s">
        <v>65</v>
      </c>
      <c r="B1024">
        <v>8</v>
      </c>
      <c r="C1024">
        <v>0</v>
      </c>
      <c r="D1024" s="18">
        <v>45777</v>
      </c>
      <c r="E1024" s="18">
        <v>45996</v>
      </c>
      <c r="F1024" s="18">
        <v>46000</v>
      </c>
      <c r="G1024" t="s">
        <v>24</v>
      </c>
      <c r="H1024">
        <v>18</v>
      </c>
      <c r="J1024">
        <v>12119</v>
      </c>
      <c r="K1024" t="s">
        <v>151</v>
      </c>
      <c r="L1024" s="90">
        <v>12119</v>
      </c>
      <c r="M1024" s="90">
        <v>14058.039999999999</v>
      </c>
      <c r="N1024">
        <v>3230.32</v>
      </c>
      <c r="O1024">
        <v>3230.32</v>
      </c>
      <c r="P1024">
        <v>3747.1711999999998</v>
      </c>
      <c r="Q1024" s="25">
        <v>0.26655004538328247</v>
      </c>
      <c r="R1024">
        <v>4</v>
      </c>
      <c r="S1024">
        <v>2025</v>
      </c>
      <c r="T1024">
        <v>12</v>
      </c>
      <c r="U1024">
        <v>2025</v>
      </c>
      <c r="V1024" s="18">
        <v>46045</v>
      </c>
      <c r="W1024" t="s">
        <v>157</v>
      </c>
      <c r="X1024">
        <v>2026</v>
      </c>
      <c r="Y1024" t="str">
        <f t="shared" si="90"/>
        <v>Madrid</v>
      </c>
      <c r="Z1024" t="str">
        <f t="shared" si="91"/>
        <v>Retail</v>
      </c>
      <c r="AA1024" s="1">
        <f t="shared" si="92"/>
        <v>7.0000000000000007E-2</v>
      </c>
      <c r="AB1024">
        <f t="shared" si="94"/>
        <v>3004.1976</v>
      </c>
      <c r="AC1024">
        <f t="shared" si="95"/>
        <v>3484.8692159999996</v>
      </c>
      <c r="AD1024" s="18">
        <f t="shared" si="93"/>
        <v>45733</v>
      </c>
    </row>
    <row r="1025" spans="1:30">
      <c r="A1025" t="s">
        <v>65</v>
      </c>
      <c r="B1025">
        <v>9</v>
      </c>
      <c r="C1025">
        <v>1</v>
      </c>
      <c r="D1025" s="18">
        <v>45782</v>
      </c>
      <c r="E1025" s="18">
        <v>45889</v>
      </c>
      <c r="F1025" s="18">
        <v>45930</v>
      </c>
      <c r="G1025" t="s">
        <v>24</v>
      </c>
      <c r="H1025">
        <v>19</v>
      </c>
      <c r="I1025" t="s">
        <v>158</v>
      </c>
      <c r="J1025">
        <v>25100.01</v>
      </c>
      <c r="K1025" t="s">
        <v>151</v>
      </c>
      <c r="L1025">
        <v>25100.01</v>
      </c>
      <c r="M1025">
        <v>29116.011599999994</v>
      </c>
      <c r="N1025">
        <v>4011.19</v>
      </c>
      <c r="O1025">
        <v>4011.19</v>
      </c>
      <c r="P1025">
        <v>4652.9803999999995</v>
      </c>
      <c r="Q1025" s="25">
        <v>0.15980830286521799</v>
      </c>
      <c r="R1025">
        <v>5</v>
      </c>
      <c r="S1025">
        <v>2025</v>
      </c>
      <c r="T1025">
        <v>8</v>
      </c>
      <c r="U1025">
        <v>2025</v>
      </c>
      <c r="V1025" s="18">
        <v>45975</v>
      </c>
      <c r="W1025" t="s">
        <v>159</v>
      </c>
      <c r="X1025">
        <v>2025</v>
      </c>
      <c r="Y1025" t="str">
        <f t="shared" si="90"/>
        <v>Madrid</v>
      </c>
      <c r="Z1025" t="str">
        <f t="shared" si="91"/>
        <v>Retail</v>
      </c>
      <c r="AA1025" s="1">
        <f t="shared" si="92"/>
        <v>7.0000000000000007E-2</v>
      </c>
      <c r="AB1025">
        <f t="shared" si="94"/>
        <v>3730.4067</v>
      </c>
      <c r="AC1025">
        <f t="shared" si="95"/>
        <v>4327.2717720000001</v>
      </c>
      <c r="AD1025" s="18">
        <f t="shared" si="93"/>
        <v>45733</v>
      </c>
    </row>
    <row r="1026" spans="1:30">
      <c r="A1026" t="s">
        <v>65</v>
      </c>
      <c r="B1026">
        <v>10</v>
      </c>
      <c r="C1026">
        <v>1</v>
      </c>
      <c r="D1026" s="18">
        <v>45790</v>
      </c>
      <c r="E1026" s="18">
        <v>45792</v>
      </c>
      <c r="F1026" s="18">
        <v>45862</v>
      </c>
      <c r="G1026" t="s">
        <v>29</v>
      </c>
      <c r="H1026">
        <v>20</v>
      </c>
      <c r="J1026">
        <v>426.46</v>
      </c>
      <c r="K1026" t="s">
        <v>151</v>
      </c>
      <c r="L1026" s="90">
        <v>426.46</v>
      </c>
      <c r="M1026" s="90">
        <v>494.69359999999995</v>
      </c>
      <c r="N1026" s="90">
        <v>0</v>
      </c>
      <c r="O1026" s="90">
        <v>0</v>
      </c>
      <c r="P1026" s="90">
        <v>0</v>
      </c>
      <c r="Q1026" s="25">
        <v>0</v>
      </c>
      <c r="R1026">
        <v>5</v>
      </c>
      <c r="S1026">
        <v>2025</v>
      </c>
      <c r="T1026">
        <v>5</v>
      </c>
      <c r="U1026">
        <v>2025</v>
      </c>
      <c r="V1026" s="18">
        <v>45907</v>
      </c>
      <c r="W1026" t="s">
        <v>153</v>
      </c>
      <c r="X1026">
        <v>2025</v>
      </c>
      <c r="Y1026" t="str">
        <f t="shared" ref="Y1026:Y1089" si="96">_xlfn.XLOOKUP(G1026,AI:AI,AL:AL,"0")</f>
        <v>Madrid</v>
      </c>
      <c r="Z1026" t="str">
        <f t="shared" ref="Z1026:Z1045" si="97">_xlfn.XLOOKUP(G1026,AI:AI,AJ:AJ,"0")</f>
        <v>Retail</v>
      </c>
      <c r="AA1026" s="1">
        <f t="shared" ref="AA1026:AA1045" si="98">_xlfn.XLOOKUP(G1026,AI:AI,AK:AK,"0")</f>
        <v>7.0000000000000007E-2</v>
      </c>
      <c r="AB1026">
        <f t="shared" si="94"/>
        <v>0</v>
      </c>
      <c r="AC1026">
        <f t="shared" si="95"/>
        <v>0</v>
      </c>
      <c r="AD1026" s="18">
        <f t="shared" ref="AD1026:AD1045" si="99">_xlfn.XLOOKUP(G1026,AI:AI,AM:AM,"0")</f>
        <v>45733</v>
      </c>
    </row>
    <row r="1027" spans="1:30">
      <c r="A1027" t="s">
        <v>65</v>
      </c>
      <c r="B1027">
        <v>11</v>
      </c>
      <c r="C1027">
        <v>1</v>
      </c>
      <c r="D1027" s="18">
        <v>45799</v>
      </c>
      <c r="E1027" s="18">
        <v>45805</v>
      </c>
      <c r="F1027" s="18">
        <v>45806</v>
      </c>
      <c r="G1027" t="s">
        <v>29</v>
      </c>
      <c r="H1027">
        <v>21</v>
      </c>
      <c r="J1027">
        <v>577.36</v>
      </c>
      <c r="K1027" t="s">
        <v>151</v>
      </c>
      <c r="L1027" s="90">
        <v>577.36</v>
      </c>
      <c r="M1027" s="90">
        <v>669.73759999999993</v>
      </c>
      <c r="N1027" s="90">
        <v>80</v>
      </c>
      <c r="O1027" s="90">
        <v>80</v>
      </c>
      <c r="P1027" s="90">
        <v>92.8</v>
      </c>
      <c r="Q1027" s="25">
        <v>0.13856172925038104</v>
      </c>
      <c r="R1027">
        <v>5</v>
      </c>
      <c r="S1027">
        <v>2025</v>
      </c>
      <c r="T1027">
        <v>5</v>
      </c>
      <c r="U1027">
        <v>2025</v>
      </c>
      <c r="V1027" s="18">
        <v>45851</v>
      </c>
      <c r="W1027" t="s">
        <v>154</v>
      </c>
      <c r="X1027">
        <v>2025</v>
      </c>
      <c r="Y1027" t="str">
        <f t="shared" si="96"/>
        <v>Madrid</v>
      </c>
      <c r="Z1027" t="str">
        <f t="shared" si="97"/>
        <v>Retail</v>
      </c>
      <c r="AA1027" s="1">
        <f t="shared" si="98"/>
        <v>7.0000000000000007E-2</v>
      </c>
      <c r="AB1027">
        <f t="shared" ref="AB1027:AB1045" si="100">O1027-O1027*AA1027</f>
        <v>74.400000000000006</v>
      </c>
      <c r="AC1027">
        <f t="shared" ref="AC1027:AC1045" si="101">AB1027*1.16</f>
        <v>86.304000000000002</v>
      </c>
      <c r="AD1027" s="18">
        <f t="shared" si="99"/>
        <v>45733</v>
      </c>
    </row>
    <row r="1028" spans="1:30">
      <c r="A1028" t="s">
        <v>65</v>
      </c>
      <c r="B1028">
        <v>12</v>
      </c>
      <c r="C1028">
        <v>0</v>
      </c>
      <c r="D1028" s="18">
        <v>45793</v>
      </c>
      <c r="E1028" s="18">
        <v>45801</v>
      </c>
      <c r="F1028" s="18">
        <v>45940</v>
      </c>
      <c r="G1028" t="s">
        <v>29</v>
      </c>
      <c r="H1028">
        <v>20</v>
      </c>
      <c r="I1028" t="s">
        <v>156</v>
      </c>
      <c r="J1028">
        <v>6817.36</v>
      </c>
      <c r="K1028" t="s">
        <v>151</v>
      </c>
      <c r="L1028">
        <v>6817.36</v>
      </c>
      <c r="M1028">
        <v>7908.1375999999991</v>
      </c>
      <c r="N1028">
        <v>200</v>
      </c>
      <c r="O1028">
        <v>200</v>
      </c>
      <c r="P1028">
        <v>231.99999999999997</v>
      </c>
      <c r="Q1028" s="25">
        <v>2.9336869403992164E-2</v>
      </c>
      <c r="R1028">
        <v>5</v>
      </c>
      <c r="S1028">
        <v>2025</v>
      </c>
      <c r="T1028">
        <v>5</v>
      </c>
      <c r="U1028">
        <v>2025</v>
      </c>
      <c r="V1028" s="18">
        <v>45985</v>
      </c>
      <c r="W1028" t="s">
        <v>159</v>
      </c>
      <c r="X1028">
        <v>2025</v>
      </c>
      <c r="Y1028" t="str">
        <f t="shared" si="96"/>
        <v>Madrid</v>
      </c>
      <c r="Z1028" t="str">
        <f t="shared" si="97"/>
        <v>Retail</v>
      </c>
      <c r="AA1028" s="1">
        <f t="shared" si="98"/>
        <v>7.0000000000000007E-2</v>
      </c>
      <c r="AB1028">
        <f t="shared" si="100"/>
        <v>186</v>
      </c>
      <c r="AC1028">
        <f t="shared" si="101"/>
        <v>215.76</v>
      </c>
      <c r="AD1028" s="18">
        <f t="shared" si="99"/>
        <v>45733</v>
      </c>
    </row>
    <row r="1029" spans="1:30">
      <c r="A1029" t="s">
        <v>65</v>
      </c>
      <c r="B1029">
        <v>13</v>
      </c>
      <c r="C1029">
        <v>1</v>
      </c>
      <c r="D1029" s="18">
        <v>45810</v>
      </c>
      <c r="E1029" s="18">
        <v>45860</v>
      </c>
      <c r="F1029" s="18">
        <v>45865</v>
      </c>
      <c r="G1029" t="s">
        <v>24</v>
      </c>
      <c r="H1029">
        <v>23</v>
      </c>
      <c r="I1029" t="s">
        <v>155</v>
      </c>
      <c r="J1029">
        <v>27952</v>
      </c>
      <c r="K1029" t="s">
        <v>151</v>
      </c>
      <c r="L1029" s="90">
        <v>27952</v>
      </c>
      <c r="M1029" s="90">
        <v>32424.319999999996</v>
      </c>
      <c r="N1029" s="90">
        <v>7571.21</v>
      </c>
      <c r="O1029" s="90">
        <v>7571.21</v>
      </c>
      <c r="P1029" s="90">
        <v>8782.6035999999986</v>
      </c>
      <c r="Q1029" s="25">
        <v>0.2708646966227819</v>
      </c>
      <c r="R1029">
        <v>6</v>
      </c>
      <c r="S1029">
        <v>2025</v>
      </c>
      <c r="T1029">
        <v>7</v>
      </c>
      <c r="U1029">
        <v>2025</v>
      </c>
      <c r="V1029" s="18">
        <v>45910</v>
      </c>
      <c r="W1029" t="s">
        <v>153</v>
      </c>
      <c r="X1029">
        <v>2025</v>
      </c>
      <c r="Y1029" t="str">
        <f t="shared" si="96"/>
        <v>Madrid</v>
      </c>
      <c r="Z1029" t="str">
        <f t="shared" si="97"/>
        <v>Retail</v>
      </c>
      <c r="AA1029" s="1">
        <f t="shared" si="98"/>
        <v>7.0000000000000007E-2</v>
      </c>
      <c r="AB1029">
        <f t="shared" si="100"/>
        <v>7041.2253000000001</v>
      </c>
      <c r="AC1029">
        <f t="shared" si="101"/>
        <v>8167.8213479999995</v>
      </c>
      <c r="AD1029" s="18">
        <f t="shared" si="99"/>
        <v>45733</v>
      </c>
    </row>
    <row r="1030" spans="1:30">
      <c r="A1030" t="s">
        <v>65</v>
      </c>
      <c r="B1030">
        <v>14</v>
      </c>
      <c r="C1030">
        <v>0</v>
      </c>
      <c r="D1030" s="18">
        <v>45810</v>
      </c>
      <c r="E1030" s="18">
        <v>45814</v>
      </c>
      <c r="F1030" s="18">
        <v>45816</v>
      </c>
      <c r="G1030" t="s">
        <v>29</v>
      </c>
      <c r="H1030">
        <v>23</v>
      </c>
      <c r="J1030">
        <v>427.8</v>
      </c>
      <c r="K1030" t="s">
        <v>151</v>
      </c>
      <c r="L1030" s="90">
        <v>427.8</v>
      </c>
      <c r="M1030" s="90">
        <v>496.24799999999999</v>
      </c>
      <c r="N1030">
        <v>0</v>
      </c>
      <c r="O1030">
        <v>0</v>
      </c>
      <c r="P1030">
        <v>0</v>
      </c>
      <c r="Q1030" s="25">
        <v>0</v>
      </c>
      <c r="R1030">
        <v>6</v>
      </c>
      <c r="S1030">
        <v>2025</v>
      </c>
      <c r="T1030">
        <v>6</v>
      </c>
      <c r="U1030">
        <v>2025</v>
      </c>
      <c r="V1030" s="18">
        <v>45861</v>
      </c>
      <c r="W1030" t="s">
        <v>154</v>
      </c>
      <c r="X1030">
        <v>2025</v>
      </c>
      <c r="Y1030" t="str">
        <f t="shared" si="96"/>
        <v>Madrid</v>
      </c>
      <c r="Z1030" t="str">
        <f t="shared" si="97"/>
        <v>Retail</v>
      </c>
      <c r="AA1030" s="1">
        <f t="shared" si="98"/>
        <v>7.0000000000000007E-2</v>
      </c>
      <c r="AB1030">
        <f t="shared" si="100"/>
        <v>0</v>
      </c>
      <c r="AC1030">
        <f t="shared" si="101"/>
        <v>0</v>
      </c>
      <c r="AD1030" s="18">
        <f t="shared" si="99"/>
        <v>45733</v>
      </c>
    </row>
    <row r="1031" spans="1:30">
      <c r="A1031" t="s">
        <v>65</v>
      </c>
      <c r="B1031">
        <v>15</v>
      </c>
      <c r="C1031">
        <v>0</v>
      </c>
      <c r="D1031" s="18">
        <v>45818</v>
      </c>
      <c r="E1031" s="18">
        <v>45843</v>
      </c>
      <c r="F1031" s="18">
        <v>45974</v>
      </c>
      <c r="G1031" t="s">
        <v>29</v>
      </c>
      <c r="H1031">
        <v>24</v>
      </c>
      <c r="J1031">
        <v>1285.96</v>
      </c>
      <c r="K1031" t="s">
        <v>151</v>
      </c>
      <c r="L1031" s="90">
        <v>1285.96</v>
      </c>
      <c r="M1031" s="90">
        <v>1491.7136</v>
      </c>
      <c r="N1031">
        <v>0</v>
      </c>
      <c r="O1031">
        <v>0</v>
      </c>
      <c r="P1031">
        <v>0</v>
      </c>
      <c r="Q1031" s="25">
        <v>0</v>
      </c>
      <c r="R1031">
        <v>6</v>
      </c>
      <c r="S1031">
        <v>2025</v>
      </c>
      <c r="T1031">
        <v>7</v>
      </c>
      <c r="U1031">
        <v>2025</v>
      </c>
      <c r="V1031" s="18">
        <v>46019</v>
      </c>
      <c r="W1031" t="s">
        <v>132</v>
      </c>
      <c r="X1031">
        <v>2025</v>
      </c>
      <c r="Y1031" t="str">
        <f t="shared" si="96"/>
        <v>Madrid</v>
      </c>
      <c r="Z1031" t="str">
        <f t="shared" si="97"/>
        <v>Retail</v>
      </c>
      <c r="AA1031" s="1">
        <f t="shared" si="98"/>
        <v>7.0000000000000007E-2</v>
      </c>
      <c r="AB1031">
        <f t="shared" si="100"/>
        <v>0</v>
      </c>
      <c r="AC1031">
        <f t="shared" si="101"/>
        <v>0</v>
      </c>
      <c r="AD1031" s="18">
        <f t="shared" si="99"/>
        <v>45733</v>
      </c>
    </row>
    <row r="1032" spans="1:30">
      <c r="A1032" t="s">
        <v>65</v>
      </c>
      <c r="B1032">
        <v>16</v>
      </c>
      <c r="C1032">
        <v>1</v>
      </c>
      <c r="D1032" s="18">
        <v>45824</v>
      </c>
      <c r="E1032" s="18">
        <v>45830</v>
      </c>
      <c r="F1032" s="18">
        <v>45842</v>
      </c>
      <c r="G1032" t="s">
        <v>26</v>
      </c>
      <c r="H1032">
        <v>25</v>
      </c>
      <c r="I1032" t="s">
        <v>156</v>
      </c>
      <c r="J1032">
        <v>236061.45</v>
      </c>
      <c r="K1032" t="s">
        <v>131</v>
      </c>
      <c r="L1032" s="90">
        <v>203012.84700000001</v>
      </c>
      <c r="M1032" s="90">
        <v>236061.45</v>
      </c>
      <c r="N1032" s="90">
        <v>29983.96</v>
      </c>
      <c r="O1032" s="90">
        <v>25786.205599999998</v>
      </c>
      <c r="P1032" s="90">
        <v>29983.96</v>
      </c>
      <c r="Q1032" s="25">
        <v>0.12701760494989756</v>
      </c>
      <c r="R1032">
        <v>6</v>
      </c>
      <c r="S1032">
        <v>2025</v>
      </c>
      <c r="T1032">
        <v>6</v>
      </c>
      <c r="U1032">
        <v>2025</v>
      </c>
      <c r="V1032" s="18">
        <v>45887</v>
      </c>
      <c r="W1032" t="s">
        <v>160</v>
      </c>
      <c r="X1032">
        <v>2025</v>
      </c>
      <c r="Y1032" t="str">
        <f t="shared" si="96"/>
        <v>Madrid</v>
      </c>
      <c r="Z1032" t="str">
        <f t="shared" si="97"/>
        <v>Retail</v>
      </c>
      <c r="AA1032" s="1">
        <f t="shared" si="98"/>
        <v>7.0000000000000007E-2</v>
      </c>
      <c r="AB1032">
        <f t="shared" si="100"/>
        <v>23981.171207999996</v>
      </c>
      <c r="AC1032">
        <f t="shared" si="101"/>
        <v>27818.158601279993</v>
      </c>
      <c r="AD1032" s="18">
        <f t="shared" si="99"/>
        <v>45733</v>
      </c>
    </row>
    <row r="1033" spans="1:30">
      <c r="A1033" t="s">
        <v>65</v>
      </c>
      <c r="B1033">
        <v>17</v>
      </c>
      <c r="C1033">
        <v>1</v>
      </c>
      <c r="D1033" s="18">
        <v>45825</v>
      </c>
      <c r="E1033" s="18">
        <v>45892</v>
      </c>
      <c r="F1033" s="18">
        <v>45904</v>
      </c>
      <c r="G1033" t="s">
        <v>24</v>
      </c>
      <c r="H1033">
        <v>25</v>
      </c>
      <c r="I1033" t="s">
        <v>155</v>
      </c>
      <c r="J1033">
        <v>27467</v>
      </c>
      <c r="K1033" t="s">
        <v>151</v>
      </c>
      <c r="L1033" s="90">
        <v>27467</v>
      </c>
      <c r="M1033" s="90">
        <v>31861.719999999998</v>
      </c>
      <c r="N1033">
        <v>4626.46</v>
      </c>
      <c r="O1033">
        <v>4626.46</v>
      </c>
      <c r="P1033">
        <v>5366.6935999999996</v>
      </c>
      <c r="Q1033" s="25">
        <v>0.16843703353114647</v>
      </c>
      <c r="R1033">
        <v>6</v>
      </c>
      <c r="S1033">
        <v>2025</v>
      </c>
      <c r="T1033">
        <v>8</v>
      </c>
      <c r="U1033">
        <v>2025</v>
      </c>
      <c r="V1033" s="18">
        <v>45949</v>
      </c>
      <c r="W1033" t="s">
        <v>161</v>
      </c>
      <c r="X1033">
        <v>2025</v>
      </c>
      <c r="Y1033" t="str">
        <f t="shared" si="96"/>
        <v>Madrid</v>
      </c>
      <c r="Z1033" t="str">
        <f t="shared" si="97"/>
        <v>Retail</v>
      </c>
      <c r="AA1033" s="1">
        <f t="shared" si="98"/>
        <v>7.0000000000000007E-2</v>
      </c>
      <c r="AB1033">
        <f t="shared" si="100"/>
        <v>4302.6077999999998</v>
      </c>
      <c r="AC1033">
        <f t="shared" si="101"/>
        <v>4991.0250479999995</v>
      </c>
      <c r="AD1033" s="18">
        <f t="shared" si="99"/>
        <v>45733</v>
      </c>
    </row>
    <row r="1034" spans="1:30">
      <c r="A1034" t="s">
        <v>65</v>
      </c>
      <c r="B1034">
        <v>19</v>
      </c>
      <c r="C1034">
        <v>1</v>
      </c>
      <c r="D1034" s="18">
        <v>45828</v>
      </c>
      <c r="E1034" s="18">
        <v>45841</v>
      </c>
      <c r="F1034" s="18">
        <v>45847</v>
      </c>
      <c r="G1034" t="s">
        <v>25</v>
      </c>
      <c r="H1034">
        <v>25</v>
      </c>
      <c r="I1034" t="s">
        <v>162</v>
      </c>
      <c r="J1034">
        <v>28496.6</v>
      </c>
      <c r="K1034" t="s">
        <v>151</v>
      </c>
      <c r="L1034" s="90">
        <v>28496.6</v>
      </c>
      <c r="M1034" s="90">
        <v>33056.055999999997</v>
      </c>
      <c r="N1034">
        <v>3929.8</v>
      </c>
      <c r="O1034">
        <v>3929.8</v>
      </c>
      <c r="P1034">
        <v>4558.5680000000002</v>
      </c>
      <c r="Q1034" s="25">
        <v>0.13790417102391164</v>
      </c>
      <c r="R1034">
        <v>6</v>
      </c>
      <c r="S1034">
        <v>2025</v>
      </c>
      <c r="T1034">
        <v>7</v>
      </c>
      <c r="U1034">
        <v>2025</v>
      </c>
      <c r="V1034" s="18">
        <v>45892</v>
      </c>
      <c r="W1034" t="s">
        <v>160</v>
      </c>
      <c r="X1034">
        <v>2025</v>
      </c>
      <c r="Y1034" t="str">
        <f t="shared" si="96"/>
        <v>Madrid</v>
      </c>
      <c r="Z1034" t="str">
        <f t="shared" si="97"/>
        <v>IC</v>
      </c>
      <c r="AA1034" s="1">
        <f t="shared" si="98"/>
        <v>0.4</v>
      </c>
      <c r="AB1034">
        <f t="shared" si="100"/>
        <v>2357.88</v>
      </c>
      <c r="AC1034">
        <f t="shared" si="101"/>
        <v>2735.1408000000001</v>
      </c>
      <c r="AD1034" s="18">
        <f t="shared" si="99"/>
        <v>45754</v>
      </c>
    </row>
    <row r="1035" spans="1:30">
      <c r="A1035" t="s">
        <v>65</v>
      </c>
      <c r="B1035">
        <v>20</v>
      </c>
      <c r="C1035">
        <v>1</v>
      </c>
      <c r="D1035" s="18">
        <v>45832</v>
      </c>
      <c r="E1035" s="18">
        <v>45833</v>
      </c>
      <c r="F1035" s="18">
        <v>45836</v>
      </c>
      <c r="G1035" t="s">
        <v>29</v>
      </c>
      <c r="H1035">
        <v>26</v>
      </c>
      <c r="I1035" t="s">
        <v>149</v>
      </c>
      <c r="J1035">
        <v>7014</v>
      </c>
      <c r="K1035" t="s">
        <v>163</v>
      </c>
      <c r="L1035" s="90">
        <v>8066.0999999999995</v>
      </c>
      <c r="M1035" s="90">
        <v>9398.76</v>
      </c>
      <c r="N1035">
        <v>701.4</v>
      </c>
      <c r="O1035">
        <v>806.6099999999999</v>
      </c>
      <c r="P1035">
        <v>939.87599999999998</v>
      </c>
      <c r="Q1035" s="25">
        <v>9.9999999999999992E-2</v>
      </c>
      <c r="R1035">
        <v>6</v>
      </c>
      <c r="S1035">
        <v>2025</v>
      </c>
      <c r="T1035">
        <v>6</v>
      </c>
      <c r="U1035">
        <v>2025</v>
      </c>
      <c r="V1035" s="18">
        <v>45881</v>
      </c>
      <c r="W1035" t="s">
        <v>160</v>
      </c>
      <c r="X1035">
        <v>2025</v>
      </c>
      <c r="Y1035" t="str">
        <f t="shared" si="96"/>
        <v>Madrid</v>
      </c>
      <c r="Z1035" t="str">
        <f t="shared" si="97"/>
        <v>Retail</v>
      </c>
      <c r="AA1035" s="1">
        <f t="shared" si="98"/>
        <v>7.0000000000000007E-2</v>
      </c>
      <c r="AB1035">
        <f t="shared" si="100"/>
        <v>750.14729999999986</v>
      </c>
      <c r="AC1035">
        <f t="shared" si="101"/>
        <v>870.17086799999981</v>
      </c>
      <c r="AD1035" s="18">
        <f t="shared" si="99"/>
        <v>45733</v>
      </c>
    </row>
    <row r="1036" spans="1:30">
      <c r="A1036" t="s">
        <v>65</v>
      </c>
      <c r="B1036">
        <v>21</v>
      </c>
      <c r="C1036">
        <v>0</v>
      </c>
      <c r="D1036" s="18">
        <v>45835</v>
      </c>
      <c r="E1036" s="18">
        <v>45950</v>
      </c>
      <c r="F1036" s="18">
        <v>45969</v>
      </c>
      <c r="G1036" t="s">
        <v>26</v>
      </c>
      <c r="H1036">
        <v>26</v>
      </c>
      <c r="J1036">
        <v>42837.7</v>
      </c>
      <c r="K1036" t="s">
        <v>151</v>
      </c>
      <c r="L1036" s="90">
        <v>42837.7</v>
      </c>
      <c r="M1036" s="90">
        <v>49691.731999999996</v>
      </c>
      <c r="N1036">
        <v>4180.4799999999996</v>
      </c>
      <c r="O1036">
        <v>4180.4799999999996</v>
      </c>
      <c r="P1036">
        <v>4849.3567999999996</v>
      </c>
      <c r="Q1036" s="25">
        <v>9.7588806121710545E-2</v>
      </c>
      <c r="R1036">
        <v>6</v>
      </c>
      <c r="S1036">
        <v>2025</v>
      </c>
      <c r="T1036">
        <v>10</v>
      </c>
      <c r="U1036">
        <v>2025</v>
      </c>
      <c r="V1036" s="18">
        <v>46014</v>
      </c>
      <c r="W1036" t="s">
        <v>132</v>
      </c>
      <c r="X1036">
        <v>2025</v>
      </c>
      <c r="Y1036" t="str">
        <f t="shared" si="96"/>
        <v>Madrid</v>
      </c>
      <c r="Z1036" t="str">
        <f t="shared" si="97"/>
        <v>Retail</v>
      </c>
      <c r="AA1036" s="1">
        <f t="shared" si="98"/>
        <v>7.0000000000000007E-2</v>
      </c>
      <c r="AB1036">
        <f t="shared" si="100"/>
        <v>3887.8463999999994</v>
      </c>
      <c r="AC1036">
        <f t="shared" si="101"/>
        <v>4509.9018239999987</v>
      </c>
      <c r="AD1036" s="18">
        <f t="shared" si="99"/>
        <v>45733</v>
      </c>
    </row>
    <row r="1037" spans="1:30">
      <c r="A1037" t="s">
        <v>65</v>
      </c>
      <c r="B1037">
        <v>22</v>
      </c>
      <c r="C1037">
        <v>1</v>
      </c>
      <c r="D1037" s="18">
        <v>45839</v>
      </c>
      <c r="E1037" s="18">
        <v>45865</v>
      </c>
      <c r="F1037" s="18">
        <v>45869</v>
      </c>
      <c r="G1037" t="s">
        <v>25</v>
      </c>
      <c r="H1037">
        <v>27</v>
      </c>
      <c r="J1037">
        <v>6222</v>
      </c>
      <c r="K1037" t="s">
        <v>151</v>
      </c>
      <c r="L1037" s="90">
        <v>6222</v>
      </c>
      <c r="M1037" s="90">
        <v>7217.5199999999995</v>
      </c>
      <c r="N1037">
        <v>1196.3</v>
      </c>
      <c r="O1037">
        <v>1196.3</v>
      </c>
      <c r="P1037">
        <v>1387.7079999999999</v>
      </c>
      <c r="Q1037" s="25">
        <v>0.19226936676309866</v>
      </c>
      <c r="R1037">
        <v>7</v>
      </c>
      <c r="S1037">
        <v>2025</v>
      </c>
      <c r="T1037">
        <v>7</v>
      </c>
      <c r="U1037">
        <v>2025</v>
      </c>
      <c r="V1037" s="18">
        <v>45914</v>
      </c>
      <c r="W1037" t="s">
        <v>153</v>
      </c>
      <c r="X1037">
        <v>2025</v>
      </c>
      <c r="Y1037" t="str">
        <f t="shared" si="96"/>
        <v>Madrid</v>
      </c>
      <c r="Z1037" t="str">
        <f t="shared" si="97"/>
        <v>IC</v>
      </c>
      <c r="AA1037" s="1">
        <f t="shared" si="98"/>
        <v>0.4</v>
      </c>
      <c r="AB1037">
        <f t="shared" si="100"/>
        <v>717.78</v>
      </c>
      <c r="AC1037">
        <f t="shared" si="101"/>
        <v>832.62479999999994</v>
      </c>
      <c r="AD1037" s="18">
        <f t="shared" si="99"/>
        <v>45754</v>
      </c>
    </row>
    <row r="1038" spans="1:30">
      <c r="A1038" t="s">
        <v>65</v>
      </c>
      <c r="B1038">
        <v>23</v>
      </c>
      <c r="C1038">
        <v>1</v>
      </c>
      <c r="D1038" s="18">
        <v>45841</v>
      </c>
      <c r="E1038" s="18">
        <v>46017</v>
      </c>
      <c r="F1038" s="18">
        <v>46024</v>
      </c>
      <c r="G1038" t="s">
        <v>27</v>
      </c>
      <c r="H1038">
        <v>27</v>
      </c>
      <c r="I1038" t="s">
        <v>158</v>
      </c>
      <c r="J1038">
        <v>32543.83</v>
      </c>
      <c r="K1038" t="s">
        <v>151</v>
      </c>
      <c r="L1038" s="90">
        <v>32543.83</v>
      </c>
      <c r="M1038" s="90">
        <v>37750.842799999999</v>
      </c>
      <c r="N1038" s="90">
        <v>1724.96</v>
      </c>
      <c r="O1038" s="90">
        <v>1724.96</v>
      </c>
      <c r="P1038" s="90">
        <v>2000.9535999999998</v>
      </c>
      <c r="Q1038" s="25">
        <v>5.3004210014617206E-2</v>
      </c>
      <c r="R1038">
        <v>7</v>
      </c>
      <c r="S1038">
        <v>2025</v>
      </c>
      <c r="T1038">
        <v>12</v>
      </c>
      <c r="U1038">
        <v>2025</v>
      </c>
      <c r="V1038" s="18">
        <v>46069</v>
      </c>
      <c r="W1038" t="s">
        <v>164</v>
      </c>
      <c r="X1038">
        <v>2026</v>
      </c>
      <c r="Y1038" t="str">
        <f t="shared" si="96"/>
        <v>Madrid</v>
      </c>
      <c r="Z1038" t="str">
        <f t="shared" si="97"/>
        <v>Retail</v>
      </c>
      <c r="AA1038" s="1">
        <f t="shared" si="98"/>
        <v>7.0000000000000007E-2</v>
      </c>
      <c r="AB1038">
        <f t="shared" si="100"/>
        <v>1604.2128</v>
      </c>
      <c r="AC1038">
        <f t="shared" si="101"/>
        <v>1860.8868479999999</v>
      </c>
      <c r="AD1038" s="18">
        <f t="shared" si="99"/>
        <v>45810</v>
      </c>
    </row>
    <row r="1039" spans="1:30">
      <c r="A1039" t="s">
        <v>65</v>
      </c>
      <c r="B1039">
        <v>24</v>
      </c>
      <c r="C1039">
        <v>1</v>
      </c>
      <c r="D1039" s="18">
        <v>45845</v>
      </c>
      <c r="E1039" s="18">
        <v>45902</v>
      </c>
      <c r="F1039" s="18">
        <v>45903</v>
      </c>
      <c r="G1039" t="s">
        <v>29</v>
      </c>
      <c r="H1039">
        <v>28</v>
      </c>
      <c r="J1039">
        <v>2400</v>
      </c>
      <c r="K1039" t="s">
        <v>151</v>
      </c>
      <c r="L1039" s="90">
        <v>2400</v>
      </c>
      <c r="M1039" s="90">
        <v>2784</v>
      </c>
      <c r="N1039" s="90">
        <v>183.19</v>
      </c>
      <c r="O1039" s="90">
        <v>183.19</v>
      </c>
      <c r="P1039" s="90">
        <v>212.50039999999998</v>
      </c>
      <c r="Q1039" s="25">
        <v>7.632916666666667E-2</v>
      </c>
      <c r="R1039">
        <v>7</v>
      </c>
      <c r="S1039">
        <v>2025</v>
      </c>
      <c r="T1039">
        <v>9</v>
      </c>
      <c r="U1039">
        <v>2025</v>
      </c>
      <c r="V1039" s="18">
        <v>45948</v>
      </c>
      <c r="W1039" t="s">
        <v>161</v>
      </c>
      <c r="X1039">
        <v>2025</v>
      </c>
      <c r="Y1039" t="str">
        <f t="shared" si="96"/>
        <v>Madrid</v>
      </c>
      <c r="Z1039" t="str">
        <f t="shared" si="97"/>
        <v>Retail</v>
      </c>
      <c r="AA1039" s="1">
        <f t="shared" si="98"/>
        <v>7.0000000000000007E-2</v>
      </c>
      <c r="AB1039">
        <f t="shared" si="100"/>
        <v>170.36670000000001</v>
      </c>
      <c r="AC1039">
        <f t="shared" si="101"/>
        <v>197.625372</v>
      </c>
      <c r="AD1039" s="18">
        <f t="shared" si="99"/>
        <v>45733</v>
      </c>
    </row>
    <row r="1040" spans="1:30">
      <c r="A1040" t="s">
        <v>65</v>
      </c>
      <c r="B1040">
        <v>25</v>
      </c>
      <c r="C1040">
        <v>1</v>
      </c>
      <c r="D1040" s="18">
        <v>45848</v>
      </c>
      <c r="E1040" s="18">
        <v>45855</v>
      </c>
      <c r="F1040" s="18">
        <v>45860</v>
      </c>
      <c r="G1040" t="s">
        <v>27</v>
      </c>
      <c r="H1040">
        <v>28</v>
      </c>
      <c r="I1040" t="s">
        <v>149</v>
      </c>
      <c r="J1040">
        <v>2600</v>
      </c>
      <c r="K1040" t="s">
        <v>151</v>
      </c>
      <c r="L1040" s="90">
        <v>2600</v>
      </c>
      <c r="M1040" s="90">
        <v>3016</v>
      </c>
      <c r="N1040" s="90">
        <v>1115</v>
      </c>
      <c r="O1040" s="90">
        <v>1115</v>
      </c>
      <c r="P1040" s="90">
        <v>1293.3999999999999</v>
      </c>
      <c r="Q1040" s="25">
        <v>0.42884615384615382</v>
      </c>
      <c r="R1040">
        <v>7</v>
      </c>
      <c r="S1040">
        <v>2025</v>
      </c>
      <c r="T1040">
        <v>7</v>
      </c>
      <c r="U1040">
        <v>2025</v>
      </c>
      <c r="V1040" s="18">
        <v>45905</v>
      </c>
      <c r="W1040" t="s">
        <v>153</v>
      </c>
      <c r="X1040">
        <v>2025</v>
      </c>
      <c r="Y1040" t="str">
        <f t="shared" si="96"/>
        <v>Madrid</v>
      </c>
      <c r="Z1040" t="str">
        <f t="shared" si="97"/>
        <v>Retail</v>
      </c>
      <c r="AA1040" s="1">
        <f t="shared" si="98"/>
        <v>7.0000000000000007E-2</v>
      </c>
      <c r="AB1040">
        <f t="shared" si="100"/>
        <v>1036.95</v>
      </c>
      <c r="AC1040">
        <f t="shared" si="101"/>
        <v>1202.8620000000001</v>
      </c>
      <c r="AD1040" s="18">
        <f t="shared" si="99"/>
        <v>45810</v>
      </c>
    </row>
    <row r="1041" spans="1:30">
      <c r="A1041" t="s">
        <v>65</v>
      </c>
      <c r="B1041">
        <v>26</v>
      </c>
      <c r="C1041">
        <v>1</v>
      </c>
      <c r="D1041" s="18">
        <v>45849</v>
      </c>
      <c r="E1041" s="18">
        <v>45858</v>
      </c>
      <c r="F1041" s="18">
        <v>45864</v>
      </c>
      <c r="G1041" t="s">
        <v>27</v>
      </c>
      <c r="H1041">
        <v>28</v>
      </c>
      <c r="I1041" t="s">
        <v>149</v>
      </c>
      <c r="J1041">
        <v>1536</v>
      </c>
      <c r="K1041" t="s">
        <v>151</v>
      </c>
      <c r="L1041" s="90">
        <v>1536</v>
      </c>
      <c r="M1041" s="90">
        <v>1781.7599999999998</v>
      </c>
      <c r="N1041">
        <v>120</v>
      </c>
      <c r="O1041">
        <v>120</v>
      </c>
      <c r="P1041">
        <v>139.19999999999999</v>
      </c>
      <c r="Q1041" s="25">
        <v>7.8125E-2</v>
      </c>
      <c r="R1041">
        <v>7</v>
      </c>
      <c r="S1041">
        <v>2025</v>
      </c>
      <c r="T1041">
        <v>7</v>
      </c>
      <c r="U1041">
        <v>2025</v>
      </c>
      <c r="V1041" s="18">
        <v>45909</v>
      </c>
      <c r="W1041" t="s">
        <v>153</v>
      </c>
      <c r="X1041">
        <v>2025</v>
      </c>
      <c r="Y1041" t="str">
        <f t="shared" si="96"/>
        <v>Madrid</v>
      </c>
      <c r="Z1041" t="str">
        <f t="shared" si="97"/>
        <v>Retail</v>
      </c>
      <c r="AA1041" s="1">
        <f t="shared" si="98"/>
        <v>7.0000000000000007E-2</v>
      </c>
      <c r="AB1041">
        <f t="shared" si="100"/>
        <v>111.6</v>
      </c>
      <c r="AC1041">
        <f t="shared" si="101"/>
        <v>129.45599999999999</v>
      </c>
      <c r="AD1041" s="18">
        <f t="shared" si="99"/>
        <v>45810</v>
      </c>
    </row>
    <row r="1042" spans="1:30">
      <c r="A1042" t="s">
        <v>65</v>
      </c>
      <c r="B1042">
        <v>27</v>
      </c>
      <c r="C1042">
        <v>1</v>
      </c>
      <c r="D1042" s="18">
        <v>45852</v>
      </c>
      <c r="E1042" s="18">
        <v>45924</v>
      </c>
      <c r="F1042" s="18">
        <v>45950</v>
      </c>
      <c r="G1042" t="s">
        <v>19</v>
      </c>
      <c r="H1042">
        <v>29</v>
      </c>
      <c r="I1042" t="s">
        <v>165</v>
      </c>
      <c r="J1042">
        <v>45963.05</v>
      </c>
      <c r="K1042" t="s">
        <v>151</v>
      </c>
      <c r="L1042" s="90">
        <v>45963.05</v>
      </c>
      <c r="M1042" s="90">
        <v>53317.137999999999</v>
      </c>
      <c r="N1042">
        <v>8595.74</v>
      </c>
      <c r="O1042">
        <v>8595.74</v>
      </c>
      <c r="P1042">
        <v>9971.0583999999999</v>
      </c>
      <c r="Q1042" s="25">
        <v>0.18701413417952026</v>
      </c>
      <c r="R1042">
        <v>7</v>
      </c>
      <c r="S1042">
        <v>2025</v>
      </c>
      <c r="T1042">
        <v>9</v>
      </c>
      <c r="U1042">
        <v>2025</v>
      </c>
      <c r="V1042" s="18">
        <v>45995</v>
      </c>
      <c r="W1042" t="s">
        <v>132</v>
      </c>
      <c r="X1042">
        <v>2025</v>
      </c>
      <c r="Y1042" t="str">
        <f t="shared" si="96"/>
        <v>Madrid</v>
      </c>
      <c r="Z1042" t="str">
        <f t="shared" si="97"/>
        <v>IC</v>
      </c>
      <c r="AA1042" s="1">
        <f t="shared" si="98"/>
        <v>0.4</v>
      </c>
      <c r="AB1042">
        <f t="shared" si="100"/>
        <v>5157.4439999999995</v>
      </c>
      <c r="AC1042">
        <f t="shared" si="101"/>
        <v>5982.6350399999992</v>
      </c>
      <c r="AD1042" s="18">
        <f t="shared" si="99"/>
        <v>45824</v>
      </c>
    </row>
    <row r="1043" spans="1:30">
      <c r="A1043" t="s">
        <v>65</v>
      </c>
      <c r="B1043">
        <v>28</v>
      </c>
      <c r="C1043">
        <v>1</v>
      </c>
      <c r="D1043" s="18">
        <v>45854</v>
      </c>
      <c r="E1043" s="18">
        <v>45913</v>
      </c>
      <c r="F1043" s="18">
        <v>45914</v>
      </c>
      <c r="G1043" t="s">
        <v>25</v>
      </c>
      <c r="H1043">
        <v>29</v>
      </c>
      <c r="I1043" t="s">
        <v>166</v>
      </c>
      <c r="J1043">
        <v>5240</v>
      </c>
      <c r="K1043" t="s">
        <v>151</v>
      </c>
      <c r="L1043" s="90">
        <v>5240</v>
      </c>
      <c r="M1043" s="90">
        <v>6078.4</v>
      </c>
      <c r="N1043" s="90">
        <v>254.28</v>
      </c>
      <c r="O1043" s="90">
        <v>254.28</v>
      </c>
      <c r="P1043" s="90">
        <v>294.96479999999997</v>
      </c>
      <c r="Q1043" s="25">
        <v>4.8526717557251908E-2</v>
      </c>
      <c r="R1043">
        <v>7</v>
      </c>
      <c r="S1043">
        <v>2025</v>
      </c>
      <c r="T1043">
        <v>9</v>
      </c>
      <c r="U1043">
        <v>2025</v>
      </c>
      <c r="V1043" s="18">
        <v>45959</v>
      </c>
      <c r="W1043" t="s">
        <v>161</v>
      </c>
      <c r="X1043">
        <v>2025</v>
      </c>
      <c r="Y1043" t="str">
        <f t="shared" si="96"/>
        <v>Madrid</v>
      </c>
      <c r="Z1043" t="str">
        <f t="shared" si="97"/>
        <v>IC</v>
      </c>
      <c r="AA1043" s="1">
        <f t="shared" si="98"/>
        <v>0.4</v>
      </c>
      <c r="AB1043">
        <f t="shared" si="100"/>
        <v>152.56799999999998</v>
      </c>
      <c r="AC1043">
        <f t="shared" si="101"/>
        <v>176.97887999999998</v>
      </c>
      <c r="AD1043" s="18">
        <f t="shared" si="99"/>
        <v>45754</v>
      </c>
    </row>
    <row r="1044" spans="1:30">
      <c r="A1044" t="s">
        <v>65</v>
      </c>
      <c r="B1044">
        <v>29</v>
      </c>
      <c r="C1044">
        <v>1</v>
      </c>
      <c r="D1044" s="18">
        <v>45856</v>
      </c>
      <c r="E1044" s="18">
        <v>45857</v>
      </c>
      <c r="F1044" s="18">
        <v>45857</v>
      </c>
      <c r="G1044" t="s">
        <v>29</v>
      </c>
      <c r="H1044">
        <v>29</v>
      </c>
      <c r="I1044" t="s">
        <v>149</v>
      </c>
      <c r="J1044">
        <v>197.41</v>
      </c>
      <c r="K1044" t="s">
        <v>151</v>
      </c>
      <c r="L1044" s="90">
        <v>197.41</v>
      </c>
      <c r="M1044" s="90">
        <v>228.99559999999997</v>
      </c>
      <c r="N1044">
        <v>0</v>
      </c>
      <c r="O1044">
        <v>0</v>
      </c>
      <c r="P1044">
        <v>0</v>
      </c>
      <c r="Q1044" s="25">
        <v>0</v>
      </c>
      <c r="R1044">
        <v>7</v>
      </c>
      <c r="S1044">
        <v>2025</v>
      </c>
      <c r="T1044">
        <v>7</v>
      </c>
      <c r="U1044">
        <v>2025</v>
      </c>
      <c r="V1044" s="18">
        <v>45902</v>
      </c>
      <c r="W1044" t="s">
        <v>153</v>
      </c>
      <c r="X1044">
        <v>2025</v>
      </c>
      <c r="Y1044" t="str">
        <f t="shared" si="96"/>
        <v>Madrid</v>
      </c>
      <c r="Z1044" t="str">
        <f t="shared" si="97"/>
        <v>Retail</v>
      </c>
      <c r="AA1044" s="1">
        <f t="shared" si="98"/>
        <v>7.0000000000000007E-2</v>
      </c>
      <c r="AB1044">
        <f t="shared" si="100"/>
        <v>0</v>
      </c>
      <c r="AC1044">
        <f t="shared" si="101"/>
        <v>0</v>
      </c>
      <c r="AD1044" s="18">
        <f t="shared" si="99"/>
        <v>45733</v>
      </c>
    </row>
    <row r="1045" spans="1:30">
      <c r="A1045" t="s">
        <v>65</v>
      </c>
      <c r="B1045">
        <v>30</v>
      </c>
      <c r="C1045">
        <v>0</v>
      </c>
      <c r="D1045" s="18">
        <v>45856</v>
      </c>
      <c r="E1045" s="18">
        <v>46017</v>
      </c>
      <c r="F1045" s="18">
        <v>46027</v>
      </c>
      <c r="G1045" t="s">
        <v>23</v>
      </c>
      <c r="H1045">
        <v>29</v>
      </c>
      <c r="I1045" t="s">
        <v>166</v>
      </c>
      <c r="J1045">
        <v>78838.929999999993</v>
      </c>
      <c r="K1045" t="s">
        <v>151</v>
      </c>
      <c r="L1045" s="90">
        <v>78838.929999999993</v>
      </c>
      <c r="M1045" s="90">
        <v>91453.15879999999</v>
      </c>
      <c r="N1045">
        <v>9227.17</v>
      </c>
      <c r="O1045">
        <v>9227.17</v>
      </c>
      <c r="P1045">
        <v>10703.5172</v>
      </c>
      <c r="Q1045" s="25">
        <v>0.11703824493812892</v>
      </c>
      <c r="R1045">
        <v>7</v>
      </c>
      <c r="S1045">
        <v>2025</v>
      </c>
      <c r="T1045">
        <v>12</v>
      </c>
      <c r="U1045">
        <v>2025</v>
      </c>
      <c r="V1045" s="18">
        <v>46072</v>
      </c>
      <c r="W1045" t="s">
        <v>164</v>
      </c>
      <c r="X1045">
        <v>2026</v>
      </c>
      <c r="Y1045" t="str">
        <f t="shared" si="96"/>
        <v>Madrid</v>
      </c>
      <c r="Z1045" t="str">
        <f t="shared" si="97"/>
        <v>IC</v>
      </c>
      <c r="AA1045" s="1">
        <f t="shared" si="98"/>
        <v>0.4</v>
      </c>
      <c r="AB1045">
        <f t="shared" si="100"/>
        <v>5536.3019999999997</v>
      </c>
      <c r="AC1045">
        <f t="shared" si="101"/>
        <v>6422.1103199999989</v>
      </c>
      <c r="AD1045" s="18">
        <f t="shared" si="99"/>
        <v>45824</v>
      </c>
    </row>
    <row r="1046" spans="1:30">
      <c r="A1046" t="s">
        <v>65</v>
      </c>
      <c r="B1046">
        <v>31</v>
      </c>
      <c r="C1046">
        <v>0</v>
      </c>
      <c r="D1046" s="18">
        <v>45862</v>
      </c>
      <c r="E1046" s="18">
        <v>45950</v>
      </c>
      <c r="F1046" s="18">
        <v>45990</v>
      </c>
      <c r="G1046" t="s">
        <v>29</v>
      </c>
      <c r="H1046">
        <v>30</v>
      </c>
      <c r="J1046">
        <v>1894.45</v>
      </c>
      <c r="K1046" t="s">
        <v>151</v>
      </c>
      <c r="L1046">
        <v>1894.45</v>
      </c>
      <c r="M1046">
        <v>2197.5619999999999</v>
      </c>
      <c r="N1046">
        <v>0</v>
      </c>
      <c r="O1046">
        <v>0</v>
      </c>
      <c r="P1046">
        <v>0</v>
      </c>
      <c r="Q1046">
        <v>0</v>
      </c>
      <c r="R1046">
        <v>7</v>
      </c>
      <c r="S1046">
        <v>2025</v>
      </c>
      <c r="T1046">
        <v>10</v>
      </c>
      <c r="U1046">
        <v>2025</v>
      </c>
      <c r="V1046" s="18">
        <v>46035</v>
      </c>
      <c r="W1046" t="s">
        <v>157</v>
      </c>
      <c r="X1046">
        <v>2026</v>
      </c>
      <c r="Y1046" t="str">
        <f t="shared" si="96"/>
        <v>Madrid</v>
      </c>
      <c r="Z1046" t="str">
        <f t="shared" ref="Z1046:Z1109" si="102">_xlfn.XLOOKUP(G1046,AI:AI,AJ:AJ,"0")</f>
        <v>Retail</v>
      </c>
      <c r="AA1046" s="1">
        <f t="shared" ref="AA1046:AA1109" si="103">_xlfn.XLOOKUP(G1046,AI:AI,AK:AK,"0")</f>
        <v>7.0000000000000007E-2</v>
      </c>
      <c r="AB1046">
        <f t="shared" ref="AB1046:AB1109" si="104">O1046-O1046*AA1046</f>
        <v>0</v>
      </c>
      <c r="AC1046">
        <f t="shared" ref="AC1046:AC1109" si="105">AB1046*1.16</f>
        <v>0</v>
      </c>
      <c r="AD1046" s="18">
        <f t="shared" ref="AD1046:AD1109" si="106">_xlfn.XLOOKUP(G1046,AI:AI,AM:AM,"0")</f>
        <v>45733</v>
      </c>
    </row>
    <row r="1047" spans="1:30">
      <c r="A1047" t="s">
        <v>65</v>
      </c>
      <c r="B1047">
        <v>32</v>
      </c>
      <c r="C1047">
        <v>1</v>
      </c>
      <c r="D1047" s="18">
        <v>45862</v>
      </c>
      <c r="E1047" s="18">
        <v>46000</v>
      </c>
      <c r="F1047" s="18">
        <v>46008</v>
      </c>
      <c r="G1047" t="s">
        <v>24</v>
      </c>
      <c r="H1047">
        <v>30</v>
      </c>
      <c r="J1047">
        <v>4782.34</v>
      </c>
      <c r="K1047" t="s">
        <v>151</v>
      </c>
      <c r="L1047" s="90">
        <v>4782.34</v>
      </c>
      <c r="M1047" s="90">
        <v>5547.5144</v>
      </c>
      <c r="N1047" s="90">
        <v>0</v>
      </c>
      <c r="O1047" s="90">
        <v>0</v>
      </c>
      <c r="P1047" s="90">
        <v>0</v>
      </c>
      <c r="Q1047" s="25">
        <v>0</v>
      </c>
      <c r="R1047">
        <v>7</v>
      </c>
      <c r="S1047">
        <v>2025</v>
      </c>
      <c r="T1047">
        <v>12</v>
      </c>
      <c r="U1047">
        <v>2025</v>
      </c>
      <c r="V1047" s="18">
        <v>46053</v>
      </c>
      <c r="W1047" t="s">
        <v>157</v>
      </c>
      <c r="X1047">
        <v>2026</v>
      </c>
      <c r="Y1047" t="str">
        <f t="shared" si="96"/>
        <v>Madrid</v>
      </c>
      <c r="Z1047" t="str">
        <f t="shared" si="102"/>
        <v>Retail</v>
      </c>
      <c r="AA1047" s="1">
        <f t="shared" si="103"/>
        <v>7.0000000000000007E-2</v>
      </c>
      <c r="AB1047">
        <f t="shared" si="104"/>
        <v>0</v>
      </c>
      <c r="AC1047">
        <f t="shared" si="105"/>
        <v>0</v>
      </c>
      <c r="AD1047" s="18">
        <f t="shared" si="106"/>
        <v>45733</v>
      </c>
    </row>
    <row r="1048" spans="1:30">
      <c r="A1048" t="s">
        <v>65</v>
      </c>
      <c r="B1048">
        <v>33</v>
      </c>
      <c r="C1048">
        <v>1</v>
      </c>
      <c r="D1048" s="18">
        <v>45870</v>
      </c>
      <c r="E1048" s="18">
        <v>45869</v>
      </c>
      <c r="F1048" s="18">
        <v>45873</v>
      </c>
      <c r="G1048" t="s">
        <v>24</v>
      </c>
      <c r="H1048">
        <v>31</v>
      </c>
      <c r="J1048">
        <v>4815</v>
      </c>
      <c r="K1048" t="s">
        <v>131</v>
      </c>
      <c r="L1048" s="90">
        <v>4140.8999999999996</v>
      </c>
      <c r="M1048" s="90">
        <v>4815</v>
      </c>
      <c r="N1048" s="90">
        <v>539.22</v>
      </c>
      <c r="O1048" s="90">
        <v>463.72919999999999</v>
      </c>
      <c r="P1048" s="90">
        <v>539.22</v>
      </c>
      <c r="Q1048" s="25">
        <v>0.11198753894080998</v>
      </c>
      <c r="R1048">
        <v>8</v>
      </c>
      <c r="S1048">
        <v>2025</v>
      </c>
      <c r="T1048">
        <v>7</v>
      </c>
      <c r="U1048">
        <v>2025</v>
      </c>
      <c r="V1048" s="18">
        <v>45918</v>
      </c>
      <c r="W1048" t="s">
        <v>153</v>
      </c>
      <c r="X1048">
        <v>2025</v>
      </c>
      <c r="Y1048" t="str">
        <f t="shared" si="96"/>
        <v>Madrid</v>
      </c>
      <c r="Z1048" t="str">
        <f t="shared" si="102"/>
        <v>Retail</v>
      </c>
      <c r="AA1048" s="1">
        <f t="shared" si="103"/>
        <v>7.0000000000000007E-2</v>
      </c>
      <c r="AB1048">
        <f t="shared" si="104"/>
        <v>431.26815599999998</v>
      </c>
      <c r="AC1048">
        <f t="shared" si="105"/>
        <v>500.27106095999994</v>
      </c>
      <c r="AD1048" s="18">
        <f t="shared" si="106"/>
        <v>45733</v>
      </c>
    </row>
    <row r="1049" spans="1:30">
      <c r="A1049" t="s">
        <v>65</v>
      </c>
      <c r="B1049">
        <v>34</v>
      </c>
      <c r="C1049">
        <v>0</v>
      </c>
      <c r="D1049" s="18">
        <v>45889</v>
      </c>
      <c r="E1049" s="18">
        <v>46037</v>
      </c>
      <c r="F1049" s="18">
        <v>46049</v>
      </c>
      <c r="G1049" t="s">
        <v>24</v>
      </c>
      <c r="H1049">
        <v>34</v>
      </c>
      <c r="I1049" t="s">
        <v>221</v>
      </c>
      <c r="J1049">
        <v>32815.01</v>
      </c>
      <c r="K1049" t="s">
        <v>151</v>
      </c>
      <c r="L1049" s="90">
        <v>32815.01</v>
      </c>
      <c r="M1049" s="90">
        <v>38065.411599999999</v>
      </c>
      <c r="N1049">
        <v>7311.97</v>
      </c>
      <c r="O1049">
        <v>7311.97</v>
      </c>
      <c r="P1049">
        <v>8481.8851999999988</v>
      </c>
      <c r="Q1049" s="25">
        <v>0.22282394550542572</v>
      </c>
      <c r="R1049">
        <v>8</v>
      </c>
      <c r="S1049">
        <v>2025</v>
      </c>
      <c r="T1049">
        <v>1</v>
      </c>
      <c r="U1049">
        <v>2026</v>
      </c>
      <c r="V1049" s="18">
        <v>46094</v>
      </c>
      <c r="W1049" t="s">
        <v>150</v>
      </c>
      <c r="X1049">
        <v>2026</v>
      </c>
      <c r="Y1049" t="str">
        <f t="shared" si="96"/>
        <v>Madrid</v>
      </c>
      <c r="Z1049" t="str">
        <f t="shared" si="102"/>
        <v>Retail</v>
      </c>
      <c r="AA1049" s="1">
        <f t="shared" si="103"/>
        <v>7.0000000000000007E-2</v>
      </c>
      <c r="AB1049">
        <f t="shared" si="104"/>
        <v>6800.1320999999998</v>
      </c>
      <c r="AC1049">
        <f t="shared" si="105"/>
        <v>7888.1532359999992</v>
      </c>
      <c r="AD1049" s="18">
        <f t="shared" si="106"/>
        <v>45733</v>
      </c>
    </row>
    <row r="1050" spans="1:30">
      <c r="A1050" t="s">
        <v>65</v>
      </c>
      <c r="B1050">
        <v>36</v>
      </c>
      <c r="C1050">
        <v>0</v>
      </c>
      <c r="D1050" s="18">
        <v>45902</v>
      </c>
      <c r="E1050" s="18">
        <v>45977</v>
      </c>
      <c r="F1050" s="18">
        <v>45986</v>
      </c>
      <c r="G1050" t="s">
        <v>18</v>
      </c>
      <c r="H1050">
        <v>36</v>
      </c>
      <c r="I1050" t="s">
        <v>166</v>
      </c>
      <c r="J1050">
        <v>6545.7</v>
      </c>
      <c r="K1050" t="s">
        <v>151</v>
      </c>
      <c r="L1050" s="90">
        <v>6545.7</v>
      </c>
      <c r="M1050" s="90">
        <v>7593.0119999999997</v>
      </c>
      <c r="N1050" s="90">
        <v>865</v>
      </c>
      <c r="O1050" s="90">
        <v>865</v>
      </c>
      <c r="P1050" s="90">
        <v>1003.4</v>
      </c>
      <c r="Q1050" s="25">
        <v>0.13214782223444399</v>
      </c>
      <c r="R1050">
        <v>9</v>
      </c>
      <c r="S1050">
        <v>2025</v>
      </c>
      <c r="T1050">
        <v>11</v>
      </c>
      <c r="U1050">
        <v>2025</v>
      </c>
      <c r="V1050" s="18">
        <v>46031</v>
      </c>
      <c r="W1050" t="s">
        <v>157</v>
      </c>
      <c r="X1050">
        <v>2026</v>
      </c>
      <c r="Y1050" t="str">
        <f t="shared" si="96"/>
        <v>Madrid</v>
      </c>
      <c r="Z1050" t="str">
        <f t="shared" si="102"/>
        <v>IC</v>
      </c>
      <c r="AA1050" s="1">
        <f t="shared" si="103"/>
        <v>0.4</v>
      </c>
      <c r="AB1050">
        <f t="shared" si="104"/>
        <v>519</v>
      </c>
      <c r="AC1050">
        <f t="shared" si="105"/>
        <v>602.04</v>
      </c>
      <c r="AD1050" s="18">
        <f t="shared" si="106"/>
        <v>45778</v>
      </c>
    </row>
    <row r="1051" spans="1:30">
      <c r="A1051" t="s">
        <v>65</v>
      </c>
      <c r="B1051">
        <v>37</v>
      </c>
      <c r="C1051">
        <v>1</v>
      </c>
      <c r="D1051" s="18">
        <v>45904</v>
      </c>
      <c r="E1051" s="18">
        <v>46009</v>
      </c>
      <c r="F1051" s="18">
        <v>46023</v>
      </c>
      <c r="G1051" t="s">
        <v>26</v>
      </c>
      <c r="H1051">
        <v>36</v>
      </c>
      <c r="I1051" t="s">
        <v>149</v>
      </c>
      <c r="J1051">
        <v>41961</v>
      </c>
      <c r="K1051" t="s">
        <v>131</v>
      </c>
      <c r="L1051">
        <v>36086.46</v>
      </c>
      <c r="M1051">
        <v>41961</v>
      </c>
      <c r="N1051">
        <v>6067.55</v>
      </c>
      <c r="O1051">
        <v>5218.0929999999998</v>
      </c>
      <c r="P1051">
        <v>6067.55</v>
      </c>
      <c r="Q1051" s="25">
        <v>0.14459974738447606</v>
      </c>
      <c r="R1051">
        <v>9</v>
      </c>
      <c r="S1051">
        <v>2025</v>
      </c>
      <c r="T1051">
        <v>12</v>
      </c>
      <c r="U1051">
        <v>2025</v>
      </c>
      <c r="V1051" s="18">
        <v>46068</v>
      </c>
      <c r="W1051" t="s">
        <v>164</v>
      </c>
      <c r="X1051">
        <v>2026</v>
      </c>
      <c r="Y1051" t="str">
        <f t="shared" si="96"/>
        <v>Madrid</v>
      </c>
      <c r="Z1051" t="str">
        <f t="shared" si="102"/>
        <v>Retail</v>
      </c>
      <c r="AA1051" s="1">
        <f t="shared" si="103"/>
        <v>7.0000000000000007E-2</v>
      </c>
      <c r="AB1051">
        <f t="shared" si="104"/>
        <v>4852.8264899999995</v>
      </c>
      <c r="AC1051">
        <f t="shared" si="105"/>
        <v>5629.2787283999987</v>
      </c>
      <c r="AD1051" s="18">
        <f t="shared" si="106"/>
        <v>45733</v>
      </c>
    </row>
    <row r="1052" spans="1:30">
      <c r="A1052" t="s">
        <v>65</v>
      </c>
      <c r="B1052">
        <v>38</v>
      </c>
      <c r="C1052">
        <v>0</v>
      </c>
      <c r="D1052" s="18">
        <v>45909</v>
      </c>
      <c r="E1052" s="18">
        <v>45946</v>
      </c>
      <c r="F1052" s="18">
        <v>45957</v>
      </c>
      <c r="G1052" t="s">
        <v>27</v>
      </c>
      <c r="H1052">
        <v>37</v>
      </c>
      <c r="I1052" t="s">
        <v>158</v>
      </c>
      <c r="J1052">
        <v>26488.92</v>
      </c>
      <c r="K1052" t="s">
        <v>151</v>
      </c>
      <c r="L1052" s="90">
        <v>26488.92</v>
      </c>
      <c r="M1052" s="90">
        <v>30727.147199999996</v>
      </c>
      <c r="N1052">
        <v>4159.1899999999996</v>
      </c>
      <c r="O1052">
        <v>4159.1899999999996</v>
      </c>
      <c r="P1052">
        <v>4824.6603999999988</v>
      </c>
      <c r="Q1052" s="25">
        <v>0.1570162165916919</v>
      </c>
      <c r="R1052">
        <v>9</v>
      </c>
      <c r="S1052">
        <v>2025</v>
      </c>
      <c r="T1052">
        <v>10</v>
      </c>
      <c r="U1052">
        <v>2025</v>
      </c>
      <c r="V1052" s="18">
        <v>46002</v>
      </c>
      <c r="W1052" t="s">
        <v>132</v>
      </c>
      <c r="X1052">
        <v>2025</v>
      </c>
      <c r="Y1052" t="str">
        <f t="shared" si="96"/>
        <v>Madrid</v>
      </c>
      <c r="Z1052" t="str">
        <f t="shared" si="102"/>
        <v>Retail</v>
      </c>
      <c r="AA1052" s="1">
        <f t="shared" si="103"/>
        <v>7.0000000000000007E-2</v>
      </c>
      <c r="AB1052">
        <f t="shared" si="104"/>
        <v>3868.0466999999994</v>
      </c>
      <c r="AC1052">
        <f t="shared" si="105"/>
        <v>4486.9341719999993</v>
      </c>
      <c r="AD1052" s="18">
        <f t="shared" si="106"/>
        <v>45810</v>
      </c>
    </row>
    <row r="1053" spans="1:30">
      <c r="A1053" t="s">
        <v>65</v>
      </c>
      <c r="B1053">
        <v>39</v>
      </c>
      <c r="C1053">
        <v>0</v>
      </c>
      <c r="D1053" s="18">
        <v>45922</v>
      </c>
      <c r="E1053" s="18">
        <v>45957</v>
      </c>
      <c r="F1053" s="18">
        <v>45958</v>
      </c>
      <c r="G1053" t="s">
        <v>29</v>
      </c>
      <c r="H1053">
        <v>39</v>
      </c>
      <c r="I1053" t="s">
        <v>156</v>
      </c>
      <c r="J1053">
        <v>1347.28</v>
      </c>
      <c r="K1053" t="s">
        <v>151</v>
      </c>
      <c r="L1053">
        <v>1347.28</v>
      </c>
      <c r="M1053">
        <v>1562.8447999999999</v>
      </c>
      <c r="N1053">
        <v>0</v>
      </c>
      <c r="O1053">
        <v>0</v>
      </c>
      <c r="P1053">
        <v>0</v>
      </c>
      <c r="Q1053" s="25">
        <v>0</v>
      </c>
      <c r="R1053">
        <v>9</v>
      </c>
      <c r="S1053">
        <v>2025</v>
      </c>
      <c r="T1053">
        <v>10</v>
      </c>
      <c r="U1053">
        <v>2025</v>
      </c>
      <c r="V1053" s="18">
        <v>46003</v>
      </c>
      <c r="W1053" t="s">
        <v>132</v>
      </c>
      <c r="X1053">
        <v>2025</v>
      </c>
      <c r="Y1053" t="str">
        <f t="shared" si="96"/>
        <v>Madrid</v>
      </c>
      <c r="Z1053" t="str">
        <f t="shared" si="102"/>
        <v>Retail</v>
      </c>
      <c r="AA1053" s="1">
        <f t="shared" si="103"/>
        <v>7.0000000000000007E-2</v>
      </c>
      <c r="AB1053">
        <f t="shared" si="104"/>
        <v>0</v>
      </c>
      <c r="AC1053">
        <f t="shared" si="105"/>
        <v>0</v>
      </c>
      <c r="AD1053" s="18">
        <f t="shared" si="106"/>
        <v>45733</v>
      </c>
    </row>
    <row r="1054" spans="1:30">
      <c r="A1054" t="s">
        <v>65</v>
      </c>
      <c r="B1054">
        <v>40</v>
      </c>
      <c r="C1054">
        <v>0</v>
      </c>
      <c r="D1054" s="18">
        <v>45922</v>
      </c>
      <c r="E1054" s="18">
        <v>45992</v>
      </c>
      <c r="F1054" s="18">
        <v>45995</v>
      </c>
      <c r="G1054" t="s">
        <v>29</v>
      </c>
      <c r="H1054">
        <v>39</v>
      </c>
      <c r="I1054" t="s">
        <v>167</v>
      </c>
      <c r="J1054">
        <v>847.5</v>
      </c>
      <c r="K1054" t="s">
        <v>151</v>
      </c>
      <c r="L1054">
        <v>847.5</v>
      </c>
      <c r="M1054">
        <v>983.09999999999991</v>
      </c>
      <c r="N1054">
        <v>0</v>
      </c>
      <c r="O1054">
        <v>0</v>
      </c>
      <c r="P1054">
        <v>0</v>
      </c>
      <c r="Q1054" s="25">
        <v>0</v>
      </c>
      <c r="R1054">
        <v>9</v>
      </c>
      <c r="S1054">
        <v>2025</v>
      </c>
      <c r="T1054">
        <v>12</v>
      </c>
      <c r="U1054">
        <v>2025</v>
      </c>
      <c r="V1054" s="18">
        <v>46040</v>
      </c>
      <c r="W1054" t="s">
        <v>157</v>
      </c>
      <c r="X1054">
        <v>2026</v>
      </c>
      <c r="Y1054" t="str">
        <f t="shared" si="96"/>
        <v>Madrid</v>
      </c>
      <c r="Z1054" t="str">
        <f t="shared" si="102"/>
        <v>Retail</v>
      </c>
      <c r="AA1054" s="1">
        <f t="shared" si="103"/>
        <v>7.0000000000000007E-2</v>
      </c>
      <c r="AB1054">
        <f t="shared" si="104"/>
        <v>0</v>
      </c>
      <c r="AC1054">
        <f t="shared" si="105"/>
        <v>0</v>
      </c>
      <c r="AD1054" s="18">
        <f t="shared" si="106"/>
        <v>45733</v>
      </c>
    </row>
    <row r="1055" spans="1:30">
      <c r="A1055" t="s">
        <v>65</v>
      </c>
      <c r="B1055">
        <v>41</v>
      </c>
      <c r="C1055">
        <v>0</v>
      </c>
      <c r="D1055" s="18">
        <v>45924</v>
      </c>
      <c r="E1055" s="18">
        <v>46020</v>
      </c>
      <c r="F1055" s="18">
        <v>46030</v>
      </c>
      <c r="G1055" t="s">
        <v>26</v>
      </c>
      <c r="H1055">
        <v>39</v>
      </c>
      <c r="I1055" t="s">
        <v>158</v>
      </c>
      <c r="J1055">
        <v>47106.27</v>
      </c>
      <c r="K1055" t="s">
        <v>151</v>
      </c>
      <c r="L1055" s="90">
        <v>47106.27</v>
      </c>
      <c r="M1055" s="90">
        <v>54643.273199999996</v>
      </c>
      <c r="N1055">
        <v>6625.54</v>
      </c>
      <c r="O1055">
        <v>6625.54</v>
      </c>
      <c r="P1055">
        <v>7685.6263999999992</v>
      </c>
      <c r="Q1055" s="25">
        <v>0.14065091547261119</v>
      </c>
      <c r="R1055">
        <v>9</v>
      </c>
      <c r="S1055">
        <v>2025</v>
      </c>
      <c r="T1055">
        <v>12</v>
      </c>
      <c r="U1055">
        <v>2025</v>
      </c>
      <c r="V1055" s="18">
        <v>46075</v>
      </c>
      <c r="W1055" t="s">
        <v>164</v>
      </c>
      <c r="X1055">
        <v>2026</v>
      </c>
      <c r="Y1055" t="str">
        <f t="shared" si="96"/>
        <v>Madrid</v>
      </c>
      <c r="Z1055" t="str">
        <f t="shared" si="102"/>
        <v>Retail</v>
      </c>
      <c r="AA1055" s="1">
        <f t="shared" si="103"/>
        <v>7.0000000000000007E-2</v>
      </c>
      <c r="AB1055">
        <f t="shared" si="104"/>
        <v>6161.7521999999999</v>
      </c>
      <c r="AC1055">
        <f t="shared" si="105"/>
        <v>7147.6325519999991</v>
      </c>
      <c r="AD1055" s="18">
        <f t="shared" si="106"/>
        <v>45733</v>
      </c>
    </row>
    <row r="1056" spans="1:30">
      <c r="A1056" t="s">
        <v>65</v>
      </c>
      <c r="B1056">
        <v>42</v>
      </c>
      <c r="C1056">
        <v>1</v>
      </c>
      <c r="D1056" s="18">
        <v>45924</v>
      </c>
      <c r="E1056" s="18">
        <v>45985</v>
      </c>
      <c r="F1056" s="18">
        <v>46001</v>
      </c>
      <c r="G1056" t="s">
        <v>19</v>
      </c>
      <c r="H1056">
        <v>39</v>
      </c>
      <c r="J1056">
        <v>22610</v>
      </c>
      <c r="K1056" t="s">
        <v>151</v>
      </c>
      <c r="L1056" s="90">
        <v>22610</v>
      </c>
      <c r="M1056" s="90">
        <v>26227.599999999999</v>
      </c>
      <c r="N1056">
        <v>5261.5</v>
      </c>
      <c r="O1056">
        <v>5261.5</v>
      </c>
      <c r="P1056">
        <v>6103.3399999999992</v>
      </c>
      <c r="Q1056" s="25">
        <v>0.23270676691729322</v>
      </c>
      <c r="R1056">
        <v>9</v>
      </c>
      <c r="S1056">
        <v>2025</v>
      </c>
      <c r="T1056">
        <v>11</v>
      </c>
      <c r="U1056">
        <v>2025</v>
      </c>
      <c r="V1056" s="18">
        <v>46046</v>
      </c>
      <c r="W1056" t="s">
        <v>157</v>
      </c>
      <c r="X1056">
        <v>2026</v>
      </c>
      <c r="Y1056" t="str">
        <f t="shared" si="96"/>
        <v>Madrid</v>
      </c>
      <c r="Z1056" t="str">
        <f t="shared" si="102"/>
        <v>IC</v>
      </c>
      <c r="AA1056" s="1">
        <f t="shared" si="103"/>
        <v>0.4</v>
      </c>
      <c r="AB1056">
        <f t="shared" si="104"/>
        <v>3156.9</v>
      </c>
      <c r="AC1056">
        <f t="shared" si="105"/>
        <v>3662.0039999999999</v>
      </c>
      <c r="AD1056" s="18">
        <f t="shared" si="106"/>
        <v>45824</v>
      </c>
    </row>
    <row r="1057" spans="1:30">
      <c r="A1057" t="s">
        <v>65</v>
      </c>
      <c r="B1057">
        <v>43</v>
      </c>
      <c r="C1057">
        <v>0</v>
      </c>
      <c r="D1057" s="18">
        <v>45924</v>
      </c>
      <c r="E1057" s="18">
        <v>45971</v>
      </c>
      <c r="F1057" s="18">
        <v>45975</v>
      </c>
      <c r="G1057" t="s">
        <v>29</v>
      </c>
      <c r="H1057">
        <v>39</v>
      </c>
      <c r="I1057" t="s">
        <v>168</v>
      </c>
      <c r="J1057">
        <v>410.33</v>
      </c>
      <c r="K1057" t="s">
        <v>151</v>
      </c>
      <c r="L1057" s="90">
        <v>410.33</v>
      </c>
      <c r="M1057" s="90">
        <v>475.98279999999994</v>
      </c>
      <c r="N1057">
        <v>0</v>
      </c>
      <c r="O1057">
        <v>0</v>
      </c>
      <c r="P1057">
        <v>0</v>
      </c>
      <c r="Q1057" s="25">
        <v>0</v>
      </c>
      <c r="R1057">
        <v>9</v>
      </c>
      <c r="S1057">
        <v>2025</v>
      </c>
      <c r="T1057">
        <v>11</v>
      </c>
      <c r="U1057">
        <v>2025</v>
      </c>
      <c r="V1057" s="18">
        <v>46020</v>
      </c>
      <c r="W1057" t="s">
        <v>132</v>
      </c>
      <c r="X1057">
        <v>2025</v>
      </c>
      <c r="Y1057" t="str">
        <f t="shared" si="96"/>
        <v>Madrid</v>
      </c>
      <c r="Z1057" t="str">
        <f t="shared" si="102"/>
        <v>Retail</v>
      </c>
      <c r="AA1057" s="1">
        <f t="shared" si="103"/>
        <v>7.0000000000000007E-2</v>
      </c>
      <c r="AB1057">
        <f t="shared" si="104"/>
        <v>0</v>
      </c>
      <c r="AC1057">
        <f t="shared" si="105"/>
        <v>0</v>
      </c>
      <c r="AD1057" s="18">
        <f t="shared" si="106"/>
        <v>45733</v>
      </c>
    </row>
    <row r="1058" spans="1:30">
      <c r="A1058" t="s">
        <v>65</v>
      </c>
      <c r="B1058">
        <v>44</v>
      </c>
      <c r="C1058">
        <v>0</v>
      </c>
      <c r="D1058" s="18">
        <v>45925</v>
      </c>
      <c r="E1058" s="18">
        <v>46187</v>
      </c>
      <c r="F1058" s="18">
        <v>46203</v>
      </c>
      <c r="G1058" t="s">
        <v>16</v>
      </c>
      <c r="H1058">
        <v>39</v>
      </c>
      <c r="I1058" t="s">
        <v>166</v>
      </c>
      <c r="J1058">
        <v>26368.77</v>
      </c>
      <c r="K1058" t="s">
        <v>151</v>
      </c>
      <c r="L1058" s="90">
        <v>26368.77</v>
      </c>
      <c r="M1058" s="90">
        <v>30587.7732</v>
      </c>
      <c r="N1058">
        <v>2860.8</v>
      </c>
      <c r="O1058">
        <v>2860.8</v>
      </c>
      <c r="P1058">
        <v>3318.5279999999998</v>
      </c>
      <c r="Q1058" s="25">
        <v>0.10849197744149613</v>
      </c>
      <c r="R1058">
        <v>9</v>
      </c>
      <c r="S1058">
        <v>2025</v>
      </c>
      <c r="T1058">
        <v>6</v>
      </c>
      <c r="U1058">
        <v>2026</v>
      </c>
      <c r="V1058" s="18">
        <v>46248</v>
      </c>
      <c r="W1058" t="s">
        <v>160</v>
      </c>
      <c r="X1058">
        <v>2026</v>
      </c>
      <c r="Y1058" t="str">
        <f t="shared" si="96"/>
        <v>Madrid</v>
      </c>
      <c r="Z1058" t="str">
        <f t="shared" si="102"/>
        <v>IC</v>
      </c>
      <c r="AA1058" s="1">
        <f t="shared" si="103"/>
        <v>0.4</v>
      </c>
      <c r="AB1058">
        <f t="shared" si="104"/>
        <v>1716.48</v>
      </c>
      <c r="AC1058">
        <f t="shared" si="105"/>
        <v>1991.1167999999998</v>
      </c>
      <c r="AD1058" s="18">
        <f t="shared" si="106"/>
        <v>45778</v>
      </c>
    </row>
    <row r="1059" spans="1:30">
      <c r="A1059" t="s">
        <v>65</v>
      </c>
      <c r="B1059">
        <v>45</v>
      </c>
      <c r="C1059">
        <v>0</v>
      </c>
      <c r="D1059" s="18">
        <v>45925</v>
      </c>
      <c r="E1059" s="18">
        <v>46174</v>
      </c>
      <c r="F1059" s="18">
        <v>46189</v>
      </c>
      <c r="G1059" t="s">
        <v>16</v>
      </c>
      <c r="H1059">
        <v>39</v>
      </c>
      <c r="I1059" t="s">
        <v>166</v>
      </c>
      <c r="J1059">
        <v>22601.33</v>
      </c>
      <c r="K1059" t="s">
        <v>151</v>
      </c>
      <c r="L1059" s="90">
        <v>22601.33</v>
      </c>
      <c r="M1059" s="90">
        <v>26217.542799999999</v>
      </c>
      <c r="N1059">
        <v>2432.15</v>
      </c>
      <c r="O1059">
        <v>2432.15</v>
      </c>
      <c r="P1059">
        <v>2821.2939999999999</v>
      </c>
      <c r="Q1059" s="25">
        <v>0.10761092378191903</v>
      </c>
      <c r="R1059">
        <v>9</v>
      </c>
      <c r="S1059">
        <v>2025</v>
      </c>
      <c r="T1059">
        <v>6</v>
      </c>
      <c r="U1059">
        <v>2026</v>
      </c>
      <c r="V1059" s="18">
        <v>46234</v>
      </c>
      <c r="W1059" t="s">
        <v>154</v>
      </c>
      <c r="X1059">
        <v>2026</v>
      </c>
      <c r="Y1059" t="str">
        <f t="shared" si="96"/>
        <v>Madrid</v>
      </c>
      <c r="Z1059" t="str">
        <f t="shared" si="102"/>
        <v>IC</v>
      </c>
      <c r="AA1059" s="1">
        <f t="shared" si="103"/>
        <v>0.4</v>
      </c>
      <c r="AB1059">
        <f t="shared" si="104"/>
        <v>1459.29</v>
      </c>
      <c r="AC1059">
        <f t="shared" si="105"/>
        <v>1692.7763999999997</v>
      </c>
      <c r="AD1059" s="18">
        <f t="shared" si="106"/>
        <v>45778</v>
      </c>
    </row>
    <row r="1060" spans="1:30">
      <c r="A1060" t="s">
        <v>65</v>
      </c>
      <c r="B1060">
        <v>46</v>
      </c>
      <c r="C1060">
        <v>0</v>
      </c>
      <c r="D1060" s="18">
        <v>45931</v>
      </c>
      <c r="E1060" s="18">
        <v>45940</v>
      </c>
      <c r="F1060" s="18">
        <v>45955</v>
      </c>
      <c r="G1060" t="s">
        <v>29</v>
      </c>
      <c r="H1060">
        <v>40</v>
      </c>
      <c r="I1060" t="s">
        <v>169</v>
      </c>
      <c r="J1060">
        <v>1508.38</v>
      </c>
      <c r="K1060" t="s">
        <v>151</v>
      </c>
      <c r="L1060">
        <v>1508.38</v>
      </c>
      <c r="M1060" s="90">
        <v>1749.7208000000001</v>
      </c>
      <c r="N1060">
        <v>0</v>
      </c>
      <c r="O1060">
        <v>0</v>
      </c>
      <c r="P1060">
        <v>0</v>
      </c>
      <c r="Q1060" s="25">
        <v>0</v>
      </c>
      <c r="R1060">
        <v>10</v>
      </c>
      <c r="S1060">
        <v>2025</v>
      </c>
      <c r="T1060">
        <v>10</v>
      </c>
      <c r="U1060">
        <v>2025</v>
      </c>
      <c r="V1060" s="18">
        <v>46000</v>
      </c>
      <c r="W1060" t="s">
        <v>132</v>
      </c>
      <c r="X1060">
        <v>2025</v>
      </c>
      <c r="Y1060" t="str">
        <f t="shared" si="96"/>
        <v>Madrid</v>
      </c>
      <c r="Z1060" t="str">
        <f t="shared" si="102"/>
        <v>Retail</v>
      </c>
      <c r="AA1060" s="1">
        <f t="shared" si="103"/>
        <v>7.0000000000000007E-2</v>
      </c>
      <c r="AB1060">
        <f t="shared" si="104"/>
        <v>0</v>
      </c>
      <c r="AC1060">
        <f t="shared" si="105"/>
        <v>0</v>
      </c>
      <c r="AD1060" s="18">
        <f t="shared" si="106"/>
        <v>45733</v>
      </c>
    </row>
    <row r="1061" spans="1:30">
      <c r="A1061" t="s">
        <v>65</v>
      </c>
      <c r="B1061">
        <v>47</v>
      </c>
      <c r="C1061">
        <v>0</v>
      </c>
      <c r="D1061" s="18">
        <v>45932</v>
      </c>
      <c r="E1061" s="18">
        <v>45968</v>
      </c>
      <c r="F1061" s="18">
        <v>45971</v>
      </c>
      <c r="G1061" t="s">
        <v>29</v>
      </c>
      <c r="H1061">
        <v>40</v>
      </c>
      <c r="I1061" t="s">
        <v>167</v>
      </c>
      <c r="J1061">
        <v>5227.74</v>
      </c>
      <c r="K1061" t="s">
        <v>151</v>
      </c>
      <c r="L1061" s="90">
        <v>5227.74</v>
      </c>
      <c r="M1061" s="90">
        <v>6064.1783999999998</v>
      </c>
      <c r="N1061" s="90">
        <v>0</v>
      </c>
      <c r="O1061" s="90">
        <v>0</v>
      </c>
      <c r="P1061" s="90">
        <v>0</v>
      </c>
      <c r="Q1061" s="25">
        <v>0</v>
      </c>
      <c r="R1061">
        <v>10</v>
      </c>
      <c r="S1061">
        <v>2025</v>
      </c>
      <c r="T1061">
        <v>11</v>
      </c>
      <c r="U1061">
        <v>2025</v>
      </c>
      <c r="V1061" s="18">
        <v>46016</v>
      </c>
      <c r="W1061" t="s">
        <v>132</v>
      </c>
      <c r="X1061">
        <v>2025</v>
      </c>
      <c r="Y1061" t="str">
        <f t="shared" si="96"/>
        <v>Madrid</v>
      </c>
      <c r="Z1061" t="str">
        <f t="shared" si="102"/>
        <v>Retail</v>
      </c>
      <c r="AA1061" s="1">
        <f t="shared" si="103"/>
        <v>7.0000000000000007E-2</v>
      </c>
      <c r="AB1061">
        <f t="shared" si="104"/>
        <v>0</v>
      </c>
      <c r="AC1061">
        <f t="shared" si="105"/>
        <v>0</v>
      </c>
      <c r="AD1061" s="18">
        <f t="shared" si="106"/>
        <v>45733</v>
      </c>
    </row>
    <row r="1062" spans="1:30">
      <c r="A1062" t="s">
        <v>65</v>
      </c>
      <c r="B1062">
        <v>48</v>
      </c>
      <c r="C1062">
        <v>0</v>
      </c>
      <c r="D1062" s="18">
        <v>45932</v>
      </c>
      <c r="E1062" s="18">
        <v>46020</v>
      </c>
      <c r="F1062" s="18">
        <v>46036</v>
      </c>
      <c r="G1062" t="s">
        <v>26</v>
      </c>
      <c r="H1062">
        <v>40</v>
      </c>
      <c r="I1062" t="s">
        <v>170</v>
      </c>
      <c r="J1062">
        <v>32779.78</v>
      </c>
      <c r="K1062" t="s">
        <v>151</v>
      </c>
      <c r="L1062" s="90">
        <v>32779.78</v>
      </c>
      <c r="M1062" s="90">
        <v>38024.544799999996</v>
      </c>
      <c r="N1062">
        <v>5184.24</v>
      </c>
      <c r="O1062">
        <v>5184.24</v>
      </c>
      <c r="P1062">
        <v>6013.7183999999997</v>
      </c>
      <c r="Q1062" s="25">
        <v>0.15815359346523986</v>
      </c>
      <c r="R1062">
        <v>10</v>
      </c>
      <c r="S1062">
        <v>2025</v>
      </c>
      <c r="T1062">
        <v>12</v>
      </c>
      <c r="U1062">
        <v>2025</v>
      </c>
      <c r="V1062" s="18">
        <v>46081</v>
      </c>
      <c r="W1062" t="s">
        <v>164</v>
      </c>
      <c r="X1062">
        <v>2026</v>
      </c>
      <c r="Y1062" t="str">
        <f t="shared" si="96"/>
        <v>Madrid</v>
      </c>
      <c r="Z1062" t="str">
        <f t="shared" si="102"/>
        <v>Retail</v>
      </c>
      <c r="AA1062" s="1">
        <f t="shared" si="103"/>
        <v>7.0000000000000007E-2</v>
      </c>
      <c r="AB1062">
        <f t="shared" si="104"/>
        <v>4821.3431999999993</v>
      </c>
      <c r="AC1062">
        <f t="shared" si="105"/>
        <v>5592.7581119999986</v>
      </c>
      <c r="AD1062" s="18">
        <f t="shared" si="106"/>
        <v>45733</v>
      </c>
    </row>
    <row r="1063" spans="1:30">
      <c r="A1063" t="s">
        <v>65</v>
      </c>
      <c r="B1063">
        <v>49</v>
      </c>
      <c r="C1063">
        <v>0</v>
      </c>
      <c r="D1063" s="18">
        <v>45936</v>
      </c>
      <c r="E1063" s="18">
        <v>45968</v>
      </c>
      <c r="F1063" s="18">
        <v>45977</v>
      </c>
      <c r="G1063" t="s">
        <v>29</v>
      </c>
      <c r="H1063">
        <v>41</v>
      </c>
      <c r="J1063">
        <v>3515.8</v>
      </c>
      <c r="K1063" t="s">
        <v>151</v>
      </c>
      <c r="L1063">
        <v>3515.8</v>
      </c>
      <c r="M1063" s="90">
        <v>4078.328</v>
      </c>
      <c r="N1063">
        <v>0</v>
      </c>
      <c r="O1063">
        <v>0</v>
      </c>
      <c r="P1063">
        <v>0</v>
      </c>
      <c r="Q1063" s="25">
        <v>0</v>
      </c>
      <c r="R1063">
        <v>10</v>
      </c>
      <c r="S1063">
        <v>2025</v>
      </c>
      <c r="T1063">
        <v>11</v>
      </c>
      <c r="U1063">
        <v>2025</v>
      </c>
      <c r="V1063" s="18">
        <v>46022</v>
      </c>
      <c r="W1063" t="s">
        <v>132</v>
      </c>
      <c r="X1063">
        <v>2025</v>
      </c>
      <c r="Y1063" t="str">
        <f t="shared" si="96"/>
        <v>Madrid</v>
      </c>
      <c r="Z1063" t="str">
        <f t="shared" si="102"/>
        <v>Retail</v>
      </c>
      <c r="AA1063" s="1">
        <f t="shared" si="103"/>
        <v>7.0000000000000007E-2</v>
      </c>
      <c r="AB1063">
        <f t="shared" si="104"/>
        <v>0</v>
      </c>
      <c r="AC1063">
        <f t="shared" si="105"/>
        <v>0</v>
      </c>
      <c r="AD1063" s="18">
        <f t="shared" si="106"/>
        <v>45733</v>
      </c>
    </row>
    <row r="1064" spans="1:30">
      <c r="A1064" t="s">
        <v>65</v>
      </c>
      <c r="B1064">
        <v>51</v>
      </c>
      <c r="C1064">
        <v>0</v>
      </c>
      <c r="D1064" s="18">
        <v>45939</v>
      </c>
      <c r="E1064" s="18">
        <v>45941</v>
      </c>
      <c r="F1064" s="18">
        <v>45943</v>
      </c>
      <c r="G1064" t="s">
        <v>29</v>
      </c>
      <c r="H1064">
        <v>41</v>
      </c>
      <c r="I1064" t="s">
        <v>149</v>
      </c>
      <c r="J1064">
        <v>330.35</v>
      </c>
      <c r="K1064" t="s">
        <v>151</v>
      </c>
      <c r="L1064" s="90">
        <v>330.35</v>
      </c>
      <c r="M1064" s="90">
        <v>383.20600000000002</v>
      </c>
      <c r="N1064" s="90">
        <v>0</v>
      </c>
      <c r="O1064" s="90">
        <v>0</v>
      </c>
      <c r="P1064" s="90">
        <v>0</v>
      </c>
      <c r="Q1064" s="25">
        <v>0</v>
      </c>
      <c r="R1064">
        <v>10</v>
      </c>
      <c r="S1064">
        <v>2025</v>
      </c>
      <c r="T1064">
        <v>10</v>
      </c>
      <c r="U1064">
        <v>2025</v>
      </c>
      <c r="V1064" s="18">
        <v>45988</v>
      </c>
      <c r="W1064" t="s">
        <v>159</v>
      </c>
      <c r="X1064">
        <v>2025</v>
      </c>
      <c r="Y1064" t="str">
        <f t="shared" si="96"/>
        <v>Madrid</v>
      </c>
      <c r="Z1064" t="str">
        <f t="shared" si="102"/>
        <v>Retail</v>
      </c>
      <c r="AA1064" s="1">
        <f t="shared" si="103"/>
        <v>7.0000000000000007E-2</v>
      </c>
      <c r="AB1064">
        <f t="shared" si="104"/>
        <v>0</v>
      </c>
      <c r="AC1064">
        <f t="shared" si="105"/>
        <v>0</v>
      </c>
      <c r="AD1064" s="18">
        <f t="shared" si="106"/>
        <v>45733</v>
      </c>
    </row>
    <row r="1065" spans="1:30">
      <c r="A1065" t="s">
        <v>65</v>
      </c>
      <c r="B1065">
        <v>52</v>
      </c>
      <c r="C1065">
        <v>1</v>
      </c>
      <c r="D1065" s="18">
        <v>45939</v>
      </c>
      <c r="E1065" s="18">
        <v>46009</v>
      </c>
      <c r="F1065" s="18">
        <v>46034</v>
      </c>
      <c r="G1065" t="s">
        <v>25</v>
      </c>
      <c r="H1065">
        <v>41</v>
      </c>
      <c r="I1065" t="s">
        <v>171</v>
      </c>
      <c r="J1065">
        <v>99592.57</v>
      </c>
      <c r="K1065" t="s">
        <v>151</v>
      </c>
      <c r="L1065">
        <v>99592.57</v>
      </c>
      <c r="M1065" s="90">
        <v>115527.3812</v>
      </c>
      <c r="N1065">
        <v>17893.84</v>
      </c>
      <c r="O1065">
        <v>17893.84</v>
      </c>
      <c r="P1065">
        <v>20756.8544</v>
      </c>
      <c r="Q1065" s="25">
        <v>0.17967043123799295</v>
      </c>
      <c r="R1065">
        <v>10</v>
      </c>
      <c r="S1065">
        <v>2025</v>
      </c>
      <c r="T1065">
        <v>12</v>
      </c>
      <c r="U1065">
        <v>2025</v>
      </c>
      <c r="V1065" s="18">
        <v>46079</v>
      </c>
      <c r="W1065" t="s">
        <v>164</v>
      </c>
      <c r="X1065">
        <v>2026</v>
      </c>
      <c r="Y1065" t="str">
        <f t="shared" si="96"/>
        <v>Madrid</v>
      </c>
      <c r="Z1065" t="str">
        <f t="shared" si="102"/>
        <v>IC</v>
      </c>
      <c r="AA1065" s="1">
        <f t="shared" si="103"/>
        <v>0.4</v>
      </c>
      <c r="AB1065">
        <f t="shared" si="104"/>
        <v>10736.304</v>
      </c>
      <c r="AC1065">
        <f t="shared" si="105"/>
        <v>12454.112639999999</v>
      </c>
      <c r="AD1065" s="18">
        <f t="shared" si="106"/>
        <v>45754</v>
      </c>
    </row>
    <row r="1066" spans="1:30">
      <c r="A1066" t="s">
        <v>65</v>
      </c>
      <c r="B1066">
        <v>53</v>
      </c>
      <c r="C1066">
        <v>1</v>
      </c>
      <c r="D1066" s="18">
        <v>45946</v>
      </c>
      <c r="E1066" s="18">
        <v>46016</v>
      </c>
      <c r="F1066" s="18">
        <v>46027</v>
      </c>
      <c r="G1066" t="s">
        <v>15</v>
      </c>
      <c r="H1066">
        <v>42</v>
      </c>
      <c r="I1066" t="s">
        <v>166</v>
      </c>
      <c r="J1066">
        <v>53982.33</v>
      </c>
      <c r="K1066" t="s">
        <v>151</v>
      </c>
      <c r="L1066">
        <v>53982.33</v>
      </c>
      <c r="M1066">
        <v>62619.502799999995</v>
      </c>
      <c r="N1066">
        <v>3220.56</v>
      </c>
      <c r="O1066">
        <v>3220.56</v>
      </c>
      <c r="P1066">
        <v>3735.8495999999996</v>
      </c>
      <c r="Q1066">
        <v>5.965952192133981E-2</v>
      </c>
      <c r="R1066">
        <v>10</v>
      </c>
      <c r="S1066">
        <v>2025</v>
      </c>
      <c r="T1066">
        <v>12</v>
      </c>
      <c r="U1066">
        <v>2025</v>
      </c>
      <c r="V1066">
        <v>46072</v>
      </c>
      <c r="W1066" t="s">
        <v>164</v>
      </c>
      <c r="X1066">
        <v>2026</v>
      </c>
      <c r="Y1066" t="str">
        <f t="shared" si="96"/>
        <v>Madrid</v>
      </c>
      <c r="Z1066" t="str">
        <f t="shared" si="102"/>
        <v>IC</v>
      </c>
      <c r="AA1066" s="1">
        <f t="shared" si="103"/>
        <v>0.4</v>
      </c>
      <c r="AB1066">
        <f t="shared" si="104"/>
        <v>1932.3359999999998</v>
      </c>
      <c r="AC1066">
        <f t="shared" si="105"/>
        <v>2241.5097599999995</v>
      </c>
      <c r="AD1066" s="18">
        <f t="shared" si="106"/>
        <v>45917</v>
      </c>
    </row>
    <row r="1067" spans="1:30">
      <c r="A1067" t="s">
        <v>65</v>
      </c>
      <c r="B1067">
        <v>54</v>
      </c>
      <c r="C1067">
        <v>1</v>
      </c>
      <c r="D1067" s="18">
        <v>45946</v>
      </c>
      <c r="E1067" s="18">
        <v>46017</v>
      </c>
      <c r="F1067" s="18">
        <v>46025</v>
      </c>
      <c r="G1067" t="s">
        <v>27</v>
      </c>
      <c r="H1067">
        <v>42</v>
      </c>
      <c r="J1067">
        <v>19458.79</v>
      </c>
      <c r="K1067" t="s">
        <v>151</v>
      </c>
      <c r="L1067">
        <v>19458.79</v>
      </c>
      <c r="M1067">
        <v>22572.196400000001</v>
      </c>
      <c r="N1067">
        <v>423.82</v>
      </c>
      <c r="O1067">
        <v>423.82</v>
      </c>
      <c r="P1067">
        <v>491.63119999999998</v>
      </c>
      <c r="Q1067">
        <v>2.1780388194743865E-2</v>
      </c>
      <c r="R1067">
        <v>10</v>
      </c>
      <c r="S1067">
        <v>2025</v>
      </c>
      <c r="T1067">
        <v>12</v>
      </c>
      <c r="U1067">
        <v>2025</v>
      </c>
      <c r="V1067">
        <v>46070</v>
      </c>
      <c r="W1067" t="s">
        <v>164</v>
      </c>
      <c r="X1067">
        <v>2026</v>
      </c>
      <c r="Y1067" t="str">
        <f t="shared" si="96"/>
        <v>Madrid</v>
      </c>
      <c r="Z1067" t="str">
        <f t="shared" si="102"/>
        <v>Retail</v>
      </c>
      <c r="AA1067" s="1">
        <f t="shared" si="103"/>
        <v>7.0000000000000007E-2</v>
      </c>
      <c r="AB1067">
        <f t="shared" si="104"/>
        <v>394.15260000000001</v>
      </c>
      <c r="AC1067">
        <f t="shared" si="105"/>
        <v>457.217016</v>
      </c>
      <c r="AD1067" s="18">
        <f t="shared" si="106"/>
        <v>45810</v>
      </c>
    </row>
    <row r="1068" spans="1:30">
      <c r="A1068" t="s">
        <v>65</v>
      </c>
      <c r="B1068">
        <v>55</v>
      </c>
      <c r="C1068">
        <v>1</v>
      </c>
      <c r="D1068" s="18">
        <v>45952</v>
      </c>
      <c r="E1068" s="18">
        <v>45959</v>
      </c>
      <c r="F1068" s="18">
        <v>45960</v>
      </c>
      <c r="G1068" t="s">
        <v>15</v>
      </c>
      <c r="H1068">
        <v>43</v>
      </c>
      <c r="J1068">
        <v>528</v>
      </c>
      <c r="K1068" t="s">
        <v>151</v>
      </c>
      <c r="L1068">
        <v>528</v>
      </c>
      <c r="M1068">
        <v>612.4799999999999</v>
      </c>
      <c r="N1068">
        <v>0</v>
      </c>
      <c r="O1068">
        <v>0</v>
      </c>
      <c r="P1068">
        <v>0</v>
      </c>
      <c r="Q1068">
        <v>0</v>
      </c>
      <c r="R1068">
        <v>10</v>
      </c>
      <c r="S1068">
        <v>2025</v>
      </c>
      <c r="T1068">
        <v>10</v>
      </c>
      <c r="U1068">
        <v>2025</v>
      </c>
      <c r="V1068">
        <v>46005</v>
      </c>
      <c r="W1068" t="s">
        <v>132</v>
      </c>
      <c r="X1068">
        <v>2025</v>
      </c>
      <c r="Y1068" t="str">
        <f t="shared" si="96"/>
        <v>Madrid</v>
      </c>
      <c r="Z1068" t="str">
        <f t="shared" si="102"/>
        <v>IC</v>
      </c>
      <c r="AA1068" s="1">
        <f t="shared" si="103"/>
        <v>0.4</v>
      </c>
      <c r="AB1068">
        <f t="shared" si="104"/>
        <v>0</v>
      </c>
      <c r="AC1068">
        <f t="shared" si="105"/>
        <v>0</v>
      </c>
      <c r="AD1068" s="18">
        <f t="shared" si="106"/>
        <v>45917</v>
      </c>
    </row>
    <row r="1069" spans="1:30">
      <c r="A1069" t="s">
        <v>65</v>
      </c>
      <c r="B1069">
        <v>56</v>
      </c>
      <c r="C1069">
        <v>1</v>
      </c>
      <c r="D1069" s="18">
        <v>45958</v>
      </c>
      <c r="E1069" s="18">
        <v>45975</v>
      </c>
      <c r="F1069" s="18">
        <v>45984</v>
      </c>
      <c r="G1069" t="s">
        <v>24</v>
      </c>
      <c r="H1069">
        <v>44</v>
      </c>
      <c r="I1069" t="s">
        <v>149</v>
      </c>
      <c r="J1069">
        <v>26253</v>
      </c>
      <c r="K1069" t="s">
        <v>151</v>
      </c>
      <c r="L1069">
        <v>26253</v>
      </c>
      <c r="M1069">
        <v>30453.48</v>
      </c>
      <c r="N1069">
        <v>5242.53</v>
      </c>
      <c r="O1069">
        <v>5242.53</v>
      </c>
      <c r="P1069">
        <v>6081.3347999999996</v>
      </c>
      <c r="Q1069">
        <v>0.19969260655925036</v>
      </c>
      <c r="R1069">
        <v>10</v>
      </c>
      <c r="S1069">
        <v>2025</v>
      </c>
      <c r="T1069">
        <v>11</v>
      </c>
      <c r="U1069">
        <v>2025</v>
      </c>
      <c r="V1069">
        <v>46029</v>
      </c>
      <c r="W1069" t="s">
        <v>157</v>
      </c>
      <c r="X1069">
        <v>2026</v>
      </c>
      <c r="Y1069" t="str">
        <f t="shared" si="96"/>
        <v>Madrid</v>
      </c>
      <c r="Z1069" t="str">
        <f t="shared" si="102"/>
        <v>Retail</v>
      </c>
      <c r="AA1069" s="1">
        <f t="shared" si="103"/>
        <v>7.0000000000000007E-2</v>
      </c>
      <c r="AB1069">
        <f t="shared" si="104"/>
        <v>4875.5528999999997</v>
      </c>
      <c r="AC1069">
        <f t="shared" si="105"/>
        <v>5655.6413639999992</v>
      </c>
      <c r="AD1069" s="18">
        <f t="shared" si="106"/>
        <v>45733</v>
      </c>
    </row>
    <row r="1070" spans="1:30">
      <c r="A1070" t="s">
        <v>65</v>
      </c>
      <c r="B1070">
        <v>57</v>
      </c>
      <c r="C1070">
        <v>0</v>
      </c>
      <c r="D1070" s="18">
        <v>45960</v>
      </c>
      <c r="E1070" s="18">
        <v>46285</v>
      </c>
      <c r="F1070" s="18">
        <v>46325</v>
      </c>
      <c r="G1070" t="s">
        <v>16</v>
      </c>
      <c r="H1070">
        <v>44</v>
      </c>
      <c r="I1070" t="s">
        <v>166</v>
      </c>
      <c r="J1070">
        <v>10698.35</v>
      </c>
      <c r="K1070" t="s">
        <v>151</v>
      </c>
      <c r="L1070">
        <v>10698.35</v>
      </c>
      <c r="M1070">
        <v>12410.085999999999</v>
      </c>
      <c r="N1070">
        <v>1271.17</v>
      </c>
      <c r="O1070">
        <v>1271.17</v>
      </c>
      <c r="P1070">
        <v>1474.5572</v>
      </c>
      <c r="Q1070">
        <v>0.11881925717517187</v>
      </c>
      <c r="R1070">
        <v>10</v>
      </c>
      <c r="S1070">
        <v>2025</v>
      </c>
      <c r="T1070">
        <v>9</v>
      </c>
      <c r="U1070">
        <v>2026</v>
      </c>
      <c r="V1070">
        <v>46370</v>
      </c>
      <c r="W1070" t="s">
        <v>132</v>
      </c>
      <c r="X1070">
        <v>2026</v>
      </c>
      <c r="Y1070" t="str">
        <f t="shared" si="96"/>
        <v>Madrid</v>
      </c>
      <c r="Z1070" t="str">
        <f t="shared" si="102"/>
        <v>IC</v>
      </c>
      <c r="AA1070" s="1">
        <f t="shared" si="103"/>
        <v>0.4</v>
      </c>
      <c r="AB1070">
        <f t="shared" si="104"/>
        <v>762.702</v>
      </c>
      <c r="AC1070">
        <f t="shared" si="105"/>
        <v>884.73431999999991</v>
      </c>
      <c r="AD1070" s="18">
        <f t="shared" si="106"/>
        <v>45778</v>
      </c>
    </row>
    <row r="1071" spans="1:30">
      <c r="A1071" t="s">
        <v>65</v>
      </c>
      <c r="B1071">
        <v>58</v>
      </c>
      <c r="C1071">
        <v>1</v>
      </c>
      <c r="D1071" s="18">
        <v>45965</v>
      </c>
      <c r="E1071" s="18">
        <v>45968</v>
      </c>
      <c r="F1071" s="18">
        <v>45969</v>
      </c>
      <c r="G1071" t="s">
        <v>21</v>
      </c>
      <c r="H1071">
        <v>45</v>
      </c>
      <c r="J1071">
        <v>533.6</v>
      </c>
      <c r="K1071" t="s">
        <v>151</v>
      </c>
      <c r="L1071">
        <v>533.6</v>
      </c>
      <c r="M1071">
        <v>618.976</v>
      </c>
      <c r="N1071">
        <v>159</v>
      </c>
      <c r="O1071">
        <v>159</v>
      </c>
      <c r="P1071">
        <v>184.44</v>
      </c>
      <c r="Q1071">
        <v>0.29797601199400298</v>
      </c>
      <c r="R1071">
        <v>11</v>
      </c>
      <c r="S1071">
        <v>2025</v>
      </c>
      <c r="T1071">
        <v>11</v>
      </c>
      <c r="U1071">
        <v>2025</v>
      </c>
      <c r="V1071">
        <v>46014</v>
      </c>
      <c r="W1071" t="s">
        <v>132</v>
      </c>
      <c r="X1071">
        <v>2025</v>
      </c>
      <c r="Y1071" t="str">
        <f t="shared" si="96"/>
        <v>Madrid</v>
      </c>
      <c r="Z1071" t="str">
        <f t="shared" si="102"/>
        <v>IC</v>
      </c>
      <c r="AA1071" s="1">
        <f t="shared" si="103"/>
        <v>0.4</v>
      </c>
      <c r="AB1071">
        <f t="shared" si="104"/>
        <v>95.4</v>
      </c>
      <c r="AC1071">
        <f t="shared" si="105"/>
        <v>110.664</v>
      </c>
      <c r="AD1071" s="18">
        <f t="shared" si="106"/>
        <v>45861</v>
      </c>
    </row>
    <row r="1072" spans="1:30">
      <c r="A1072" t="s">
        <v>65</v>
      </c>
      <c r="B1072">
        <v>59</v>
      </c>
      <c r="C1072">
        <v>0</v>
      </c>
      <c r="D1072" s="18">
        <v>45972</v>
      </c>
      <c r="E1072" s="18">
        <v>46106</v>
      </c>
      <c r="F1072" s="18">
        <v>46118</v>
      </c>
      <c r="G1072" t="s">
        <v>27</v>
      </c>
      <c r="H1072">
        <v>46</v>
      </c>
      <c r="I1072" t="s">
        <v>158</v>
      </c>
      <c r="J1072">
        <v>156765.9</v>
      </c>
      <c r="K1072" t="s">
        <v>151</v>
      </c>
      <c r="L1072">
        <v>156765.9</v>
      </c>
      <c r="M1072">
        <v>181848.44399999999</v>
      </c>
      <c r="N1072">
        <v>27212.19</v>
      </c>
      <c r="O1072">
        <v>27212.19</v>
      </c>
      <c r="P1072">
        <v>31566.140399999997</v>
      </c>
      <c r="Q1072">
        <v>0.1735848803853389</v>
      </c>
      <c r="R1072">
        <v>11</v>
      </c>
      <c r="S1072">
        <v>2025</v>
      </c>
      <c r="T1072">
        <v>3</v>
      </c>
      <c r="U1072">
        <v>2026</v>
      </c>
      <c r="V1072">
        <v>46163</v>
      </c>
      <c r="W1072" t="s">
        <v>172</v>
      </c>
      <c r="X1072">
        <v>2026</v>
      </c>
      <c r="Y1072" t="str">
        <f t="shared" si="96"/>
        <v>Madrid</v>
      </c>
      <c r="Z1072" t="str">
        <f t="shared" si="102"/>
        <v>Retail</v>
      </c>
      <c r="AA1072" s="1">
        <f t="shared" si="103"/>
        <v>7.0000000000000007E-2</v>
      </c>
      <c r="AB1072">
        <f t="shared" si="104"/>
        <v>25307.3367</v>
      </c>
      <c r="AC1072">
        <f t="shared" si="105"/>
        <v>29356.510571999999</v>
      </c>
      <c r="AD1072" s="18">
        <f t="shared" si="106"/>
        <v>45810</v>
      </c>
    </row>
    <row r="1073" spans="1:30">
      <c r="A1073" t="s">
        <v>65</v>
      </c>
      <c r="B1073">
        <v>60</v>
      </c>
      <c r="C1073">
        <v>1</v>
      </c>
      <c r="D1073" s="18">
        <v>45972</v>
      </c>
      <c r="E1073" s="18">
        <v>45992</v>
      </c>
      <c r="F1073" s="18">
        <v>46013</v>
      </c>
      <c r="G1073" t="s">
        <v>27</v>
      </c>
      <c r="H1073">
        <v>46</v>
      </c>
      <c r="J1073">
        <v>6433.83</v>
      </c>
      <c r="K1073" t="s">
        <v>151</v>
      </c>
      <c r="L1073">
        <v>6433.83</v>
      </c>
      <c r="M1073">
        <v>7463.2427999999991</v>
      </c>
      <c r="N1073">
        <v>128.68</v>
      </c>
      <c r="O1073">
        <v>128.68</v>
      </c>
      <c r="P1073">
        <v>149.2688</v>
      </c>
      <c r="Q1073">
        <v>2.0000528456611381E-2</v>
      </c>
      <c r="R1073">
        <v>11</v>
      </c>
      <c r="S1073">
        <v>2025</v>
      </c>
      <c r="T1073">
        <v>12</v>
      </c>
      <c r="U1073">
        <v>2025</v>
      </c>
      <c r="V1073">
        <v>46058</v>
      </c>
      <c r="W1073" t="s">
        <v>164</v>
      </c>
      <c r="X1073">
        <v>2026</v>
      </c>
      <c r="Y1073" t="str">
        <f t="shared" si="96"/>
        <v>Madrid</v>
      </c>
      <c r="Z1073" t="str">
        <f t="shared" si="102"/>
        <v>Retail</v>
      </c>
      <c r="AA1073" s="1">
        <f t="shared" si="103"/>
        <v>7.0000000000000007E-2</v>
      </c>
      <c r="AB1073">
        <f t="shared" si="104"/>
        <v>119.67240000000001</v>
      </c>
      <c r="AC1073">
        <f t="shared" si="105"/>
        <v>138.81998400000001</v>
      </c>
      <c r="AD1073" s="18">
        <f t="shared" si="106"/>
        <v>45810</v>
      </c>
    </row>
    <row r="1074" spans="1:30">
      <c r="A1074" t="s">
        <v>65</v>
      </c>
      <c r="B1074">
        <v>61</v>
      </c>
      <c r="C1074">
        <v>1</v>
      </c>
      <c r="D1074" s="18">
        <v>45972</v>
      </c>
      <c r="E1074" s="18">
        <v>45980</v>
      </c>
      <c r="F1074" s="18">
        <v>45981</v>
      </c>
      <c r="G1074" t="s">
        <v>15</v>
      </c>
      <c r="H1074">
        <v>46</v>
      </c>
      <c r="I1074" t="s">
        <v>166</v>
      </c>
      <c r="J1074">
        <v>3820.1</v>
      </c>
      <c r="K1074" t="s">
        <v>151</v>
      </c>
      <c r="L1074">
        <v>3820.1</v>
      </c>
      <c r="M1074">
        <v>4431.3159999999998</v>
      </c>
      <c r="N1074">
        <v>322.60000000000002</v>
      </c>
      <c r="O1074">
        <v>322.60000000000002</v>
      </c>
      <c r="P1074">
        <v>374.21600000000001</v>
      </c>
      <c r="Q1074">
        <v>8.4448051098138799E-2</v>
      </c>
      <c r="R1074">
        <v>11</v>
      </c>
      <c r="S1074">
        <v>2025</v>
      </c>
      <c r="T1074">
        <v>11</v>
      </c>
      <c r="U1074">
        <v>2025</v>
      </c>
      <c r="V1074">
        <v>46026</v>
      </c>
      <c r="W1074" t="s">
        <v>157</v>
      </c>
      <c r="X1074">
        <v>2026</v>
      </c>
      <c r="Y1074" t="str">
        <f t="shared" si="96"/>
        <v>Madrid</v>
      </c>
      <c r="Z1074" t="str">
        <f t="shared" si="102"/>
        <v>IC</v>
      </c>
      <c r="AA1074" s="1">
        <f t="shared" si="103"/>
        <v>0.4</v>
      </c>
      <c r="AB1074">
        <f t="shared" si="104"/>
        <v>193.56</v>
      </c>
      <c r="AC1074">
        <f t="shared" si="105"/>
        <v>224.52959999999999</v>
      </c>
      <c r="AD1074" s="18">
        <f t="shared" si="106"/>
        <v>45917</v>
      </c>
    </row>
    <row r="1075" spans="1:30">
      <c r="A1075" t="s">
        <v>65</v>
      </c>
      <c r="B1075">
        <v>62</v>
      </c>
      <c r="C1075">
        <v>0</v>
      </c>
      <c r="D1075" s="18">
        <v>45972</v>
      </c>
      <c r="E1075" s="18">
        <v>46216</v>
      </c>
      <c r="F1075" s="18">
        <v>46230</v>
      </c>
      <c r="G1075" t="s">
        <v>16</v>
      </c>
      <c r="H1075">
        <v>46</v>
      </c>
      <c r="I1075" t="s">
        <v>166</v>
      </c>
      <c r="J1075">
        <v>18161.830000000002</v>
      </c>
      <c r="K1075" t="s">
        <v>151</v>
      </c>
      <c r="L1075">
        <v>18161.830000000002</v>
      </c>
      <c r="M1075">
        <v>21067.7228</v>
      </c>
      <c r="N1075">
        <v>1635.45</v>
      </c>
      <c r="O1075">
        <v>1635.45</v>
      </c>
      <c r="P1075">
        <v>1897.1219999999998</v>
      </c>
      <c r="Q1075">
        <v>9.0048745087912385E-2</v>
      </c>
      <c r="R1075">
        <v>11</v>
      </c>
      <c r="S1075">
        <v>2025</v>
      </c>
      <c r="T1075">
        <v>7</v>
      </c>
      <c r="U1075">
        <v>2026</v>
      </c>
      <c r="V1075">
        <v>46275</v>
      </c>
      <c r="W1075" t="s">
        <v>153</v>
      </c>
      <c r="X1075">
        <v>2026</v>
      </c>
      <c r="Y1075" t="str">
        <f t="shared" si="96"/>
        <v>Madrid</v>
      </c>
      <c r="Z1075" t="str">
        <f t="shared" si="102"/>
        <v>IC</v>
      </c>
      <c r="AA1075" s="1">
        <f t="shared" si="103"/>
        <v>0.4</v>
      </c>
      <c r="AB1075">
        <f t="shared" si="104"/>
        <v>981.27</v>
      </c>
      <c r="AC1075">
        <f t="shared" si="105"/>
        <v>1138.2731999999999</v>
      </c>
      <c r="AD1075" s="18">
        <f t="shared" si="106"/>
        <v>45778</v>
      </c>
    </row>
    <row r="1076" spans="1:30">
      <c r="A1076" t="s">
        <v>65</v>
      </c>
      <c r="B1076">
        <v>63</v>
      </c>
      <c r="C1076">
        <v>0</v>
      </c>
      <c r="D1076" s="18">
        <v>45973</v>
      </c>
      <c r="E1076" s="18">
        <v>46000</v>
      </c>
      <c r="F1076" s="18">
        <v>46009</v>
      </c>
      <c r="G1076" t="s">
        <v>18</v>
      </c>
      <c r="H1076">
        <v>46</v>
      </c>
      <c r="J1076">
        <v>1159.07</v>
      </c>
      <c r="K1076" t="s">
        <v>151</v>
      </c>
      <c r="L1076">
        <v>1159.07</v>
      </c>
      <c r="M1076">
        <v>1344.5211999999999</v>
      </c>
      <c r="N1076">
        <v>0</v>
      </c>
      <c r="O1076">
        <v>0</v>
      </c>
      <c r="P1076">
        <v>0</v>
      </c>
      <c r="Q1076">
        <v>0</v>
      </c>
      <c r="R1076">
        <v>11</v>
      </c>
      <c r="S1076">
        <v>2025</v>
      </c>
      <c r="T1076">
        <v>12</v>
      </c>
      <c r="U1076">
        <v>2025</v>
      </c>
      <c r="V1076">
        <v>46054</v>
      </c>
      <c r="W1076" t="s">
        <v>164</v>
      </c>
      <c r="X1076">
        <v>2026</v>
      </c>
      <c r="Y1076" t="str">
        <f t="shared" si="96"/>
        <v>Madrid</v>
      </c>
      <c r="Z1076" t="str">
        <f t="shared" si="102"/>
        <v>IC</v>
      </c>
      <c r="AA1076" s="1">
        <f t="shared" si="103"/>
        <v>0.4</v>
      </c>
      <c r="AB1076">
        <f t="shared" si="104"/>
        <v>0</v>
      </c>
      <c r="AC1076">
        <f t="shared" si="105"/>
        <v>0</v>
      </c>
      <c r="AD1076" s="18">
        <f t="shared" si="106"/>
        <v>45778</v>
      </c>
    </row>
    <row r="1077" spans="1:30">
      <c r="A1077" t="s">
        <v>65</v>
      </c>
      <c r="B1077">
        <v>64</v>
      </c>
      <c r="C1077">
        <v>0</v>
      </c>
      <c r="D1077" s="18">
        <v>45974</v>
      </c>
      <c r="E1077" s="18">
        <v>45979</v>
      </c>
      <c r="F1077" s="18">
        <v>45984</v>
      </c>
      <c r="G1077" t="s">
        <v>29</v>
      </c>
      <c r="H1077">
        <v>46</v>
      </c>
      <c r="J1077">
        <v>1218.8499999999999</v>
      </c>
      <c r="K1077" t="s">
        <v>151</v>
      </c>
      <c r="L1077">
        <v>1218.8499999999999</v>
      </c>
      <c r="M1077">
        <v>1413.8659999999998</v>
      </c>
      <c r="N1077">
        <v>0</v>
      </c>
      <c r="O1077">
        <v>0</v>
      </c>
      <c r="P1077">
        <v>0</v>
      </c>
      <c r="Q1077">
        <v>0</v>
      </c>
      <c r="R1077">
        <v>11</v>
      </c>
      <c r="S1077">
        <v>2025</v>
      </c>
      <c r="T1077">
        <v>11</v>
      </c>
      <c r="U1077">
        <v>2025</v>
      </c>
      <c r="V1077">
        <v>46029</v>
      </c>
      <c r="W1077" t="s">
        <v>157</v>
      </c>
      <c r="X1077">
        <v>2026</v>
      </c>
      <c r="Y1077" t="str">
        <f t="shared" si="96"/>
        <v>Madrid</v>
      </c>
      <c r="Z1077" t="str">
        <f t="shared" si="102"/>
        <v>Retail</v>
      </c>
      <c r="AA1077" s="1">
        <f t="shared" si="103"/>
        <v>7.0000000000000007E-2</v>
      </c>
      <c r="AB1077">
        <f t="shared" si="104"/>
        <v>0</v>
      </c>
      <c r="AC1077">
        <f t="shared" si="105"/>
        <v>0</v>
      </c>
      <c r="AD1077" s="18">
        <f t="shared" si="106"/>
        <v>45733</v>
      </c>
    </row>
    <row r="1078" spans="1:30">
      <c r="A1078" t="s">
        <v>65</v>
      </c>
      <c r="B1078">
        <v>65</v>
      </c>
      <c r="C1078">
        <v>1</v>
      </c>
      <c r="D1078" s="18">
        <v>45974</v>
      </c>
      <c r="E1078" s="18">
        <v>46010</v>
      </c>
      <c r="F1078" s="18">
        <v>46018</v>
      </c>
      <c r="G1078" t="s">
        <v>15</v>
      </c>
      <c r="H1078">
        <v>46</v>
      </c>
      <c r="I1078" t="s">
        <v>166</v>
      </c>
      <c r="J1078">
        <v>1907.5</v>
      </c>
      <c r="K1078" t="s">
        <v>151</v>
      </c>
      <c r="L1078">
        <v>1907.5</v>
      </c>
      <c r="M1078">
        <v>2212.6999999999998</v>
      </c>
      <c r="N1078">
        <v>93.01</v>
      </c>
      <c r="O1078">
        <v>93.01</v>
      </c>
      <c r="P1078">
        <v>107.8916</v>
      </c>
      <c r="Q1078">
        <v>4.8760157273918747E-2</v>
      </c>
      <c r="R1078">
        <v>11</v>
      </c>
      <c r="S1078">
        <v>2025</v>
      </c>
      <c r="T1078">
        <v>12</v>
      </c>
      <c r="U1078">
        <v>2025</v>
      </c>
      <c r="V1078">
        <v>46063</v>
      </c>
      <c r="W1078" t="s">
        <v>164</v>
      </c>
      <c r="X1078">
        <v>2026</v>
      </c>
      <c r="Y1078" t="str">
        <f t="shared" si="96"/>
        <v>Madrid</v>
      </c>
      <c r="Z1078" t="str">
        <f t="shared" si="102"/>
        <v>IC</v>
      </c>
      <c r="AA1078" s="1">
        <f t="shared" si="103"/>
        <v>0.4</v>
      </c>
      <c r="AB1078">
        <f t="shared" si="104"/>
        <v>55.806000000000004</v>
      </c>
      <c r="AC1078">
        <f t="shared" si="105"/>
        <v>64.734960000000001</v>
      </c>
      <c r="AD1078" s="18">
        <f t="shared" si="106"/>
        <v>45917</v>
      </c>
    </row>
    <row r="1079" spans="1:30">
      <c r="A1079" t="s">
        <v>65</v>
      </c>
      <c r="B1079">
        <v>66</v>
      </c>
      <c r="C1079">
        <v>1</v>
      </c>
      <c r="D1079" s="18">
        <v>45975</v>
      </c>
      <c r="E1079" s="18">
        <v>46017</v>
      </c>
      <c r="F1079" s="18">
        <v>46026</v>
      </c>
      <c r="G1079" t="s">
        <v>19</v>
      </c>
      <c r="H1079">
        <v>46</v>
      </c>
      <c r="I1079" t="s">
        <v>166</v>
      </c>
      <c r="J1079">
        <v>21819.08</v>
      </c>
      <c r="K1079" t="s">
        <v>151</v>
      </c>
      <c r="L1079">
        <v>21819.08</v>
      </c>
      <c r="M1079">
        <v>25310.132799999999</v>
      </c>
      <c r="N1079">
        <v>0</v>
      </c>
      <c r="O1079">
        <v>0</v>
      </c>
      <c r="P1079">
        <v>0</v>
      </c>
      <c r="Q1079">
        <v>0</v>
      </c>
      <c r="R1079">
        <v>11</v>
      </c>
      <c r="S1079">
        <v>2025</v>
      </c>
      <c r="T1079">
        <v>12</v>
      </c>
      <c r="U1079">
        <v>2025</v>
      </c>
      <c r="V1079">
        <v>46071</v>
      </c>
      <c r="W1079" t="s">
        <v>164</v>
      </c>
      <c r="X1079">
        <v>2026</v>
      </c>
      <c r="Y1079" t="str">
        <f t="shared" si="96"/>
        <v>Madrid</v>
      </c>
      <c r="Z1079" t="str">
        <f t="shared" si="102"/>
        <v>IC</v>
      </c>
      <c r="AA1079" s="1">
        <f t="shared" si="103"/>
        <v>0.4</v>
      </c>
      <c r="AB1079">
        <f t="shared" si="104"/>
        <v>0</v>
      </c>
      <c r="AC1079">
        <f t="shared" si="105"/>
        <v>0</v>
      </c>
      <c r="AD1079" s="18">
        <f t="shared" si="106"/>
        <v>45824</v>
      </c>
    </row>
    <row r="1080" spans="1:30">
      <c r="A1080" t="s">
        <v>65</v>
      </c>
      <c r="B1080">
        <v>67</v>
      </c>
      <c r="C1080">
        <v>0</v>
      </c>
      <c r="D1080" s="18">
        <v>45978</v>
      </c>
      <c r="E1080" s="18">
        <v>46074</v>
      </c>
      <c r="F1080" s="18">
        <v>46080</v>
      </c>
      <c r="G1080" t="s">
        <v>15</v>
      </c>
      <c r="H1080">
        <v>47</v>
      </c>
      <c r="I1080" t="s">
        <v>166</v>
      </c>
      <c r="J1080">
        <v>12689.34</v>
      </c>
      <c r="K1080" t="s">
        <v>151</v>
      </c>
      <c r="L1080">
        <v>12689.34</v>
      </c>
      <c r="M1080">
        <v>14719.634399999999</v>
      </c>
      <c r="N1080">
        <v>722.13</v>
      </c>
      <c r="O1080">
        <v>722.13</v>
      </c>
      <c r="P1080">
        <v>837.67079999999999</v>
      </c>
      <c r="Q1080">
        <v>5.6908397127037338E-2</v>
      </c>
      <c r="R1080">
        <v>11</v>
      </c>
      <c r="S1080">
        <v>2025</v>
      </c>
      <c r="T1080">
        <v>2</v>
      </c>
      <c r="U1080">
        <v>2026</v>
      </c>
      <c r="V1080">
        <v>46125</v>
      </c>
      <c r="W1080" t="s">
        <v>173</v>
      </c>
      <c r="X1080">
        <v>2026</v>
      </c>
      <c r="Y1080" t="str">
        <f t="shared" si="96"/>
        <v>Madrid</v>
      </c>
      <c r="Z1080" t="str">
        <f t="shared" si="102"/>
        <v>IC</v>
      </c>
      <c r="AA1080" s="1">
        <f t="shared" si="103"/>
        <v>0.4</v>
      </c>
      <c r="AB1080">
        <f t="shared" si="104"/>
        <v>433.27799999999996</v>
      </c>
      <c r="AC1080">
        <f t="shared" si="105"/>
        <v>502.6024799999999</v>
      </c>
      <c r="AD1080" s="18">
        <f t="shared" si="106"/>
        <v>45917</v>
      </c>
    </row>
    <row r="1081" spans="1:30">
      <c r="A1081" t="s">
        <v>65</v>
      </c>
      <c r="B1081">
        <v>68</v>
      </c>
      <c r="C1081">
        <v>0</v>
      </c>
      <c r="D1081" s="18">
        <v>45978</v>
      </c>
      <c r="E1081" s="18">
        <v>45982</v>
      </c>
      <c r="F1081" s="18">
        <v>45982</v>
      </c>
      <c r="G1081" t="s">
        <v>29</v>
      </c>
      <c r="H1081">
        <v>47</v>
      </c>
      <c r="I1081" t="s">
        <v>174</v>
      </c>
      <c r="J1081">
        <v>1075.92</v>
      </c>
      <c r="K1081" t="s">
        <v>151</v>
      </c>
      <c r="L1081">
        <v>1075.92</v>
      </c>
      <c r="M1081">
        <v>1248.0672</v>
      </c>
      <c r="N1081">
        <v>1075.92</v>
      </c>
      <c r="O1081">
        <v>1075.92</v>
      </c>
      <c r="P1081">
        <v>1248.0672</v>
      </c>
      <c r="Q1081">
        <v>1</v>
      </c>
      <c r="R1081">
        <v>11</v>
      </c>
      <c r="S1081">
        <v>2025</v>
      </c>
      <c r="T1081">
        <v>11</v>
      </c>
      <c r="U1081">
        <v>2025</v>
      </c>
      <c r="V1081">
        <v>46027</v>
      </c>
      <c r="W1081" t="s">
        <v>157</v>
      </c>
      <c r="X1081">
        <v>2026</v>
      </c>
      <c r="Y1081" t="str">
        <f t="shared" si="96"/>
        <v>Madrid</v>
      </c>
      <c r="Z1081" t="str">
        <f t="shared" si="102"/>
        <v>Retail</v>
      </c>
      <c r="AA1081" s="1">
        <f t="shared" si="103"/>
        <v>7.0000000000000007E-2</v>
      </c>
      <c r="AB1081">
        <f t="shared" si="104"/>
        <v>1000.6056000000001</v>
      </c>
      <c r="AC1081">
        <f t="shared" si="105"/>
        <v>1160.7024960000001</v>
      </c>
      <c r="AD1081" s="18">
        <f t="shared" si="106"/>
        <v>45733</v>
      </c>
    </row>
    <row r="1082" spans="1:30">
      <c r="A1082" t="s">
        <v>65</v>
      </c>
      <c r="B1082">
        <v>69</v>
      </c>
      <c r="C1082">
        <v>1</v>
      </c>
      <c r="D1082" s="18">
        <v>45978</v>
      </c>
      <c r="E1082" s="18">
        <v>46023</v>
      </c>
      <c r="F1082" s="18">
        <v>46036</v>
      </c>
      <c r="G1082" t="s">
        <v>27</v>
      </c>
      <c r="H1082">
        <v>47</v>
      </c>
      <c r="I1082" t="s">
        <v>167</v>
      </c>
      <c r="J1082">
        <v>6855</v>
      </c>
      <c r="K1082" t="s">
        <v>151</v>
      </c>
      <c r="L1082">
        <v>6855</v>
      </c>
      <c r="M1082">
        <v>7951.7999999999993</v>
      </c>
      <c r="N1082">
        <v>1440.1</v>
      </c>
      <c r="O1082">
        <v>1440.1</v>
      </c>
      <c r="P1082">
        <v>1670.5159999999998</v>
      </c>
      <c r="Q1082">
        <v>0.21008023340627277</v>
      </c>
      <c r="R1082">
        <v>11</v>
      </c>
      <c r="S1082">
        <v>2025</v>
      </c>
      <c r="T1082">
        <v>1</v>
      </c>
      <c r="U1082">
        <v>2026</v>
      </c>
      <c r="V1082">
        <v>46081</v>
      </c>
      <c r="W1082" t="s">
        <v>164</v>
      </c>
      <c r="X1082">
        <v>2026</v>
      </c>
      <c r="Y1082" t="str">
        <f t="shared" si="96"/>
        <v>Madrid</v>
      </c>
      <c r="Z1082" t="str">
        <f t="shared" si="102"/>
        <v>Retail</v>
      </c>
      <c r="AA1082" s="1">
        <f t="shared" si="103"/>
        <v>7.0000000000000007E-2</v>
      </c>
      <c r="AB1082">
        <f t="shared" si="104"/>
        <v>1339.2929999999999</v>
      </c>
      <c r="AC1082">
        <f t="shared" si="105"/>
        <v>1553.5798799999998</v>
      </c>
      <c r="AD1082" s="18">
        <f t="shared" si="106"/>
        <v>45810</v>
      </c>
    </row>
    <row r="1083" spans="1:30">
      <c r="A1083" t="s">
        <v>65</v>
      </c>
      <c r="B1083">
        <v>70</v>
      </c>
      <c r="C1083">
        <v>0</v>
      </c>
      <c r="D1083" s="18">
        <v>45988</v>
      </c>
      <c r="E1083" s="18">
        <v>46194</v>
      </c>
      <c r="F1083" s="18">
        <v>46211</v>
      </c>
      <c r="G1083" t="s">
        <v>16</v>
      </c>
      <c r="H1083">
        <v>48</v>
      </c>
      <c r="I1083" t="s">
        <v>166</v>
      </c>
      <c r="J1083">
        <v>22061.5</v>
      </c>
      <c r="K1083" t="s">
        <v>151</v>
      </c>
      <c r="L1083">
        <v>22061.5</v>
      </c>
      <c r="M1083">
        <v>25591.339999999997</v>
      </c>
      <c r="N1083">
        <v>2501.2600000000002</v>
      </c>
      <c r="O1083">
        <v>2501.2600000000002</v>
      </c>
      <c r="P1083">
        <v>2901.4616000000001</v>
      </c>
      <c r="Q1083">
        <v>0.11337669696076877</v>
      </c>
      <c r="R1083">
        <v>11</v>
      </c>
      <c r="S1083">
        <v>2025</v>
      </c>
      <c r="T1083">
        <v>6</v>
      </c>
      <c r="U1083">
        <v>2026</v>
      </c>
      <c r="V1083">
        <v>46256</v>
      </c>
      <c r="W1083" t="s">
        <v>160</v>
      </c>
      <c r="X1083">
        <v>2026</v>
      </c>
      <c r="Y1083" t="str">
        <f t="shared" si="96"/>
        <v>Madrid</v>
      </c>
      <c r="Z1083" t="str">
        <f t="shared" si="102"/>
        <v>IC</v>
      </c>
      <c r="AA1083" s="1">
        <f t="shared" si="103"/>
        <v>0.4</v>
      </c>
      <c r="AB1083">
        <f t="shared" si="104"/>
        <v>1500.7560000000001</v>
      </c>
      <c r="AC1083">
        <f t="shared" si="105"/>
        <v>1740.8769600000001</v>
      </c>
      <c r="AD1083" s="18">
        <f t="shared" si="106"/>
        <v>45778</v>
      </c>
    </row>
    <row r="1084" spans="1:30">
      <c r="A1084" t="s">
        <v>65</v>
      </c>
      <c r="B1084">
        <v>71</v>
      </c>
      <c r="C1084">
        <v>0</v>
      </c>
      <c r="D1084" s="18">
        <v>45989</v>
      </c>
      <c r="E1084" s="18">
        <v>46030</v>
      </c>
      <c r="F1084" s="18">
        <v>46105</v>
      </c>
      <c r="G1084" t="s">
        <v>29</v>
      </c>
      <c r="H1084">
        <v>48</v>
      </c>
      <c r="I1084" t="s">
        <v>162</v>
      </c>
      <c r="J1084">
        <v>3978</v>
      </c>
      <c r="K1084" t="s">
        <v>151</v>
      </c>
      <c r="L1084">
        <v>3978</v>
      </c>
      <c r="M1084">
        <v>4614.4799999999996</v>
      </c>
      <c r="N1084">
        <v>260.79000000000002</v>
      </c>
      <c r="O1084">
        <v>260.79000000000002</v>
      </c>
      <c r="P1084">
        <v>302.51639999999998</v>
      </c>
      <c r="Q1084">
        <v>6.5558069381598805E-2</v>
      </c>
      <c r="R1084">
        <v>11</v>
      </c>
      <c r="S1084">
        <v>2025</v>
      </c>
      <c r="T1084">
        <v>1</v>
      </c>
      <c r="U1084">
        <v>2026</v>
      </c>
      <c r="V1084">
        <v>46150</v>
      </c>
      <c r="W1084" t="s">
        <v>172</v>
      </c>
      <c r="X1084">
        <v>2026</v>
      </c>
      <c r="Y1084" t="str">
        <f t="shared" si="96"/>
        <v>Madrid</v>
      </c>
      <c r="Z1084" t="str">
        <f t="shared" si="102"/>
        <v>Retail</v>
      </c>
      <c r="AA1084" s="1">
        <f t="shared" si="103"/>
        <v>7.0000000000000007E-2</v>
      </c>
      <c r="AB1084">
        <f t="shared" si="104"/>
        <v>242.53470000000002</v>
      </c>
      <c r="AC1084">
        <f t="shared" si="105"/>
        <v>281.34025200000002</v>
      </c>
      <c r="AD1084" s="18">
        <f t="shared" si="106"/>
        <v>45733</v>
      </c>
    </row>
    <row r="1085" spans="1:30">
      <c r="A1085" t="s">
        <v>65</v>
      </c>
      <c r="B1085">
        <v>72</v>
      </c>
      <c r="C1085">
        <v>0</v>
      </c>
      <c r="D1085" s="18">
        <v>45993</v>
      </c>
      <c r="E1085" s="18">
        <v>46186</v>
      </c>
      <c r="F1085" s="18">
        <v>46196</v>
      </c>
      <c r="G1085" t="s">
        <v>24</v>
      </c>
      <c r="H1085">
        <v>49</v>
      </c>
      <c r="J1085">
        <v>4506</v>
      </c>
      <c r="K1085" t="s">
        <v>151</v>
      </c>
      <c r="L1085">
        <v>4506</v>
      </c>
      <c r="M1085">
        <v>5226.96</v>
      </c>
      <c r="N1085">
        <v>521.47</v>
      </c>
      <c r="O1085">
        <v>521.47</v>
      </c>
      <c r="P1085">
        <v>604.90520000000004</v>
      </c>
      <c r="Q1085">
        <v>0.11572791833111408</v>
      </c>
      <c r="R1085">
        <v>12</v>
      </c>
      <c r="S1085">
        <v>2025</v>
      </c>
      <c r="T1085">
        <v>6</v>
      </c>
      <c r="U1085">
        <v>2026</v>
      </c>
      <c r="V1085">
        <v>46241</v>
      </c>
      <c r="W1085" t="s">
        <v>160</v>
      </c>
      <c r="X1085">
        <v>2026</v>
      </c>
      <c r="Y1085" t="str">
        <f t="shared" si="96"/>
        <v>Madrid</v>
      </c>
      <c r="Z1085" t="str">
        <f t="shared" si="102"/>
        <v>Retail</v>
      </c>
      <c r="AA1085" s="1">
        <f t="shared" si="103"/>
        <v>7.0000000000000007E-2</v>
      </c>
      <c r="AB1085">
        <f t="shared" si="104"/>
        <v>484.96710000000002</v>
      </c>
      <c r="AC1085">
        <f t="shared" si="105"/>
        <v>562.56183599999997</v>
      </c>
      <c r="AD1085" s="18">
        <f t="shared" si="106"/>
        <v>45733</v>
      </c>
    </row>
    <row r="1086" spans="1:30">
      <c r="A1086" t="s">
        <v>65</v>
      </c>
      <c r="B1086">
        <v>73</v>
      </c>
      <c r="C1086">
        <v>0</v>
      </c>
      <c r="D1086" s="18">
        <v>45994</v>
      </c>
      <c r="E1086" s="18">
        <v>46230</v>
      </c>
      <c r="F1086" s="18">
        <v>46242</v>
      </c>
      <c r="G1086" t="s">
        <v>16</v>
      </c>
      <c r="H1086">
        <v>49</v>
      </c>
      <c r="I1086" t="s">
        <v>166</v>
      </c>
      <c r="J1086">
        <v>16880.78</v>
      </c>
      <c r="K1086" t="s">
        <v>151</v>
      </c>
      <c r="L1086">
        <v>16880.78</v>
      </c>
      <c r="M1086">
        <v>19581.704799999996</v>
      </c>
      <c r="N1086">
        <v>2079.44</v>
      </c>
      <c r="O1086">
        <v>2079.44</v>
      </c>
      <c r="P1086">
        <v>2412.1504</v>
      </c>
      <c r="Q1086">
        <v>0.12318388131354122</v>
      </c>
      <c r="R1086">
        <v>12</v>
      </c>
      <c r="S1086">
        <v>2025</v>
      </c>
      <c r="T1086">
        <v>7</v>
      </c>
      <c r="U1086">
        <v>2026</v>
      </c>
      <c r="V1086">
        <v>46287</v>
      </c>
      <c r="W1086" t="s">
        <v>153</v>
      </c>
      <c r="X1086">
        <v>2026</v>
      </c>
      <c r="Y1086" t="str">
        <f t="shared" si="96"/>
        <v>Madrid</v>
      </c>
      <c r="Z1086" t="str">
        <f t="shared" si="102"/>
        <v>IC</v>
      </c>
      <c r="AA1086" s="1">
        <f t="shared" si="103"/>
        <v>0.4</v>
      </c>
      <c r="AB1086">
        <f t="shared" si="104"/>
        <v>1247.664</v>
      </c>
      <c r="AC1086">
        <f t="shared" si="105"/>
        <v>1447.2902399999998</v>
      </c>
      <c r="AD1086" s="18">
        <f t="shared" si="106"/>
        <v>45778</v>
      </c>
    </row>
    <row r="1087" spans="1:30">
      <c r="A1087" t="s">
        <v>65</v>
      </c>
      <c r="B1087">
        <v>75</v>
      </c>
      <c r="C1087">
        <v>0</v>
      </c>
      <c r="D1087" s="18">
        <v>46000</v>
      </c>
      <c r="E1087" s="18">
        <v>46121</v>
      </c>
      <c r="F1087" s="18">
        <v>46124</v>
      </c>
      <c r="G1087" t="s">
        <v>25</v>
      </c>
      <c r="H1087">
        <v>50</v>
      </c>
      <c r="I1087" t="s">
        <v>166</v>
      </c>
      <c r="J1087">
        <v>3546</v>
      </c>
      <c r="K1087" t="s">
        <v>151</v>
      </c>
      <c r="L1087">
        <v>3546</v>
      </c>
      <c r="M1087">
        <v>4113.3599999999997</v>
      </c>
      <c r="N1087">
        <v>446.8</v>
      </c>
      <c r="O1087">
        <v>446.8</v>
      </c>
      <c r="P1087">
        <v>518.28800000000001</v>
      </c>
      <c r="Q1087">
        <v>0.12600112803158489</v>
      </c>
      <c r="R1087">
        <v>12</v>
      </c>
      <c r="S1087">
        <v>2025</v>
      </c>
      <c r="T1087">
        <v>4</v>
      </c>
      <c r="U1087">
        <v>2026</v>
      </c>
      <c r="V1087">
        <v>46169</v>
      </c>
      <c r="W1087" t="s">
        <v>172</v>
      </c>
      <c r="X1087">
        <v>2026</v>
      </c>
      <c r="Y1087" t="str">
        <f t="shared" si="96"/>
        <v>Madrid</v>
      </c>
      <c r="Z1087" t="str">
        <f t="shared" si="102"/>
        <v>IC</v>
      </c>
      <c r="AA1087" s="1">
        <f t="shared" si="103"/>
        <v>0.4</v>
      </c>
      <c r="AB1087">
        <f t="shared" si="104"/>
        <v>268.08</v>
      </c>
      <c r="AC1087">
        <f t="shared" si="105"/>
        <v>310.97279999999995</v>
      </c>
      <c r="AD1087" s="18">
        <f t="shared" si="106"/>
        <v>45754</v>
      </c>
    </row>
    <row r="1088" spans="1:30">
      <c r="A1088" t="s">
        <v>65</v>
      </c>
      <c r="B1088">
        <v>76</v>
      </c>
      <c r="C1088">
        <v>0</v>
      </c>
      <c r="D1088" s="18">
        <v>46000</v>
      </c>
      <c r="E1088" s="18">
        <v>46036</v>
      </c>
      <c r="F1088" s="18">
        <v>46040</v>
      </c>
      <c r="G1088" t="s">
        <v>19</v>
      </c>
      <c r="H1088">
        <v>50</v>
      </c>
      <c r="I1088" t="s">
        <v>166</v>
      </c>
      <c r="J1088">
        <v>7401.4</v>
      </c>
      <c r="K1088" t="s">
        <v>151</v>
      </c>
      <c r="L1088">
        <v>7401.4</v>
      </c>
      <c r="M1088">
        <v>8585.6239999999998</v>
      </c>
      <c r="N1088">
        <v>823.36</v>
      </c>
      <c r="O1088">
        <v>823.36</v>
      </c>
      <c r="P1088">
        <v>955.09759999999994</v>
      </c>
      <c r="Q1088">
        <v>0.11124381873699571</v>
      </c>
      <c r="R1088">
        <v>12</v>
      </c>
      <c r="S1088">
        <v>2025</v>
      </c>
      <c r="T1088">
        <v>1</v>
      </c>
      <c r="U1088">
        <v>2026</v>
      </c>
      <c r="V1088">
        <v>46085</v>
      </c>
      <c r="W1088" t="s">
        <v>150</v>
      </c>
      <c r="X1088">
        <v>2026</v>
      </c>
      <c r="Y1088" t="str">
        <f t="shared" si="96"/>
        <v>Madrid</v>
      </c>
      <c r="Z1088" t="str">
        <f t="shared" si="102"/>
        <v>IC</v>
      </c>
      <c r="AA1088" s="1">
        <f t="shared" si="103"/>
        <v>0.4</v>
      </c>
      <c r="AB1088">
        <f t="shared" si="104"/>
        <v>494.01599999999996</v>
      </c>
      <c r="AC1088">
        <f t="shared" si="105"/>
        <v>573.05855999999994</v>
      </c>
      <c r="AD1088" s="18">
        <f t="shared" si="106"/>
        <v>45824</v>
      </c>
    </row>
    <row r="1089" spans="1:30">
      <c r="A1089" t="s">
        <v>65</v>
      </c>
      <c r="B1089">
        <v>77</v>
      </c>
      <c r="C1089">
        <v>0</v>
      </c>
      <c r="D1089" s="18">
        <v>46007</v>
      </c>
      <c r="E1089" s="18">
        <v>46056</v>
      </c>
      <c r="F1089" s="18">
        <v>46078</v>
      </c>
      <c r="G1089" t="s">
        <v>61</v>
      </c>
      <c r="H1089">
        <v>51</v>
      </c>
      <c r="J1089">
        <v>0</v>
      </c>
      <c r="K1089" t="s">
        <v>151</v>
      </c>
      <c r="L1089">
        <v>0</v>
      </c>
      <c r="M1089">
        <v>0</v>
      </c>
      <c r="N1089">
        <v>0</v>
      </c>
      <c r="O1089">
        <v>0</v>
      </c>
      <c r="P1089">
        <v>0</v>
      </c>
      <c r="Q1089" t="e">
        <v>#DIV/0!</v>
      </c>
      <c r="R1089">
        <v>12</v>
      </c>
      <c r="S1089">
        <v>2025</v>
      </c>
      <c r="T1089">
        <v>2</v>
      </c>
      <c r="U1089">
        <v>2026</v>
      </c>
      <c r="V1089">
        <v>46123</v>
      </c>
      <c r="W1089" t="s">
        <v>173</v>
      </c>
      <c r="X1089">
        <v>2026</v>
      </c>
      <c r="Y1089" t="str">
        <f t="shared" si="96"/>
        <v>México</v>
      </c>
      <c r="Z1089" t="str">
        <f t="shared" si="102"/>
        <v>Retail</v>
      </c>
      <c r="AA1089" s="1">
        <f t="shared" si="103"/>
        <v>0</v>
      </c>
      <c r="AB1089">
        <f t="shared" si="104"/>
        <v>0</v>
      </c>
      <c r="AC1089">
        <f t="shared" si="105"/>
        <v>0</v>
      </c>
      <c r="AD1089" s="18">
        <f t="shared" si="106"/>
        <v>45824</v>
      </c>
    </row>
    <row r="1090" spans="1:30">
      <c r="A1090" t="s">
        <v>65</v>
      </c>
      <c r="B1090">
        <v>78</v>
      </c>
      <c r="C1090">
        <v>0</v>
      </c>
      <c r="D1090" s="18">
        <v>46014</v>
      </c>
      <c r="E1090" s="18">
        <v>46170</v>
      </c>
      <c r="F1090" s="18">
        <v>46180</v>
      </c>
      <c r="G1090" t="s">
        <v>24</v>
      </c>
      <c r="H1090">
        <v>52</v>
      </c>
      <c r="I1090" t="s">
        <v>158</v>
      </c>
      <c r="J1090">
        <v>95219.43</v>
      </c>
      <c r="K1090" t="s">
        <v>151</v>
      </c>
      <c r="L1090">
        <v>95219.43</v>
      </c>
      <c r="M1090">
        <v>110454.53879999998</v>
      </c>
      <c r="N1090">
        <v>10077</v>
      </c>
      <c r="O1090">
        <v>10077</v>
      </c>
      <c r="P1090">
        <v>11689.32</v>
      </c>
      <c r="Q1090">
        <v>0.10582924094378637</v>
      </c>
      <c r="R1090">
        <v>12</v>
      </c>
      <c r="S1090">
        <v>2025</v>
      </c>
      <c r="T1090">
        <v>5</v>
      </c>
      <c r="U1090">
        <v>2026</v>
      </c>
      <c r="V1090">
        <v>46225</v>
      </c>
      <c r="W1090" t="s">
        <v>154</v>
      </c>
      <c r="X1090">
        <v>2026</v>
      </c>
      <c r="Y1090" t="str">
        <f t="shared" ref="Y1090:Y1116" si="107">_xlfn.XLOOKUP(G1090,AI:AI,AL:AL,"0")</f>
        <v>Madrid</v>
      </c>
      <c r="Z1090" t="str">
        <f t="shared" si="102"/>
        <v>Retail</v>
      </c>
      <c r="AA1090" s="1">
        <f t="shared" si="103"/>
        <v>7.0000000000000007E-2</v>
      </c>
      <c r="AB1090">
        <f t="shared" si="104"/>
        <v>9371.61</v>
      </c>
      <c r="AC1090">
        <f t="shared" si="105"/>
        <v>10871.0676</v>
      </c>
      <c r="AD1090" s="18">
        <f t="shared" si="106"/>
        <v>45733</v>
      </c>
    </row>
    <row r="1091" spans="1:30">
      <c r="A1091" t="s">
        <v>65</v>
      </c>
      <c r="B1091">
        <v>79</v>
      </c>
      <c r="C1091">
        <v>1</v>
      </c>
      <c r="D1091" s="18">
        <v>46020</v>
      </c>
      <c r="E1091" s="18">
        <v>46022</v>
      </c>
      <c r="F1091" s="18">
        <v>46025</v>
      </c>
      <c r="G1091" t="s">
        <v>27</v>
      </c>
      <c r="H1091">
        <v>53</v>
      </c>
      <c r="I1091" t="s">
        <v>158</v>
      </c>
      <c r="J1091">
        <v>27211</v>
      </c>
      <c r="K1091" t="s">
        <v>151</v>
      </c>
      <c r="L1091">
        <v>27211</v>
      </c>
      <c r="M1091">
        <v>31564.76</v>
      </c>
      <c r="N1091">
        <v>2756.25</v>
      </c>
      <c r="O1091">
        <v>2756.25</v>
      </c>
      <c r="P1091">
        <v>3197.25</v>
      </c>
      <c r="Q1091">
        <v>0.10129175701003271</v>
      </c>
      <c r="R1091">
        <v>12</v>
      </c>
      <c r="S1091">
        <v>2025</v>
      </c>
      <c r="T1091">
        <v>12</v>
      </c>
      <c r="U1091">
        <v>2025</v>
      </c>
      <c r="V1091">
        <v>46070</v>
      </c>
      <c r="W1091" t="s">
        <v>164</v>
      </c>
      <c r="X1091">
        <v>2026</v>
      </c>
      <c r="Y1091" t="str">
        <f t="shared" si="107"/>
        <v>Madrid</v>
      </c>
      <c r="Z1091" t="str">
        <f t="shared" si="102"/>
        <v>Retail</v>
      </c>
      <c r="AA1091" s="1">
        <f t="shared" si="103"/>
        <v>7.0000000000000007E-2</v>
      </c>
      <c r="AB1091">
        <f t="shared" si="104"/>
        <v>2563.3125</v>
      </c>
      <c r="AC1091">
        <f t="shared" si="105"/>
        <v>2973.4424999999997</v>
      </c>
      <c r="AD1091" s="18">
        <f t="shared" si="106"/>
        <v>45810</v>
      </c>
    </row>
    <row r="1092" spans="1:30">
      <c r="A1092" t="s">
        <v>65</v>
      </c>
      <c r="B1092">
        <v>80</v>
      </c>
      <c r="C1092">
        <v>0</v>
      </c>
      <c r="D1092" s="18">
        <v>46021</v>
      </c>
      <c r="E1092" s="18">
        <v>46033</v>
      </c>
      <c r="F1092" s="18">
        <v>46052</v>
      </c>
      <c r="G1092" t="s">
        <v>15</v>
      </c>
      <c r="H1092">
        <v>53</v>
      </c>
      <c r="I1092" t="s">
        <v>166</v>
      </c>
      <c r="J1092">
        <v>5705</v>
      </c>
      <c r="K1092" t="s">
        <v>151</v>
      </c>
      <c r="L1092">
        <v>5705</v>
      </c>
      <c r="M1092">
        <v>6617.7999999999993</v>
      </c>
      <c r="N1092">
        <v>112.88</v>
      </c>
      <c r="O1092">
        <v>112.88</v>
      </c>
      <c r="P1092">
        <v>130.9408</v>
      </c>
      <c r="Q1092">
        <v>1.9786152497808938E-2</v>
      </c>
      <c r="R1092">
        <v>12</v>
      </c>
      <c r="S1092">
        <v>2025</v>
      </c>
      <c r="T1092">
        <v>1</v>
      </c>
      <c r="U1092">
        <v>2026</v>
      </c>
      <c r="V1092">
        <v>46097</v>
      </c>
      <c r="W1092" t="s">
        <v>150</v>
      </c>
      <c r="X1092">
        <v>2026</v>
      </c>
      <c r="Y1092" t="str">
        <f t="shared" si="107"/>
        <v>Madrid</v>
      </c>
      <c r="Z1092" t="str">
        <f t="shared" si="102"/>
        <v>IC</v>
      </c>
      <c r="AA1092" s="1">
        <f t="shared" si="103"/>
        <v>0.4</v>
      </c>
      <c r="AB1092">
        <f t="shared" si="104"/>
        <v>67.727999999999994</v>
      </c>
      <c r="AC1092">
        <f t="shared" si="105"/>
        <v>78.564479999999989</v>
      </c>
      <c r="AD1092" s="18">
        <f t="shared" si="106"/>
        <v>45917</v>
      </c>
    </row>
    <row r="1093" spans="1:30">
      <c r="A1093" t="s">
        <v>65</v>
      </c>
      <c r="B1093">
        <v>81</v>
      </c>
      <c r="C1093">
        <v>0</v>
      </c>
      <c r="D1093" s="18">
        <v>46027</v>
      </c>
      <c r="E1093" s="18">
        <v>46131</v>
      </c>
      <c r="F1093" s="18">
        <v>46150</v>
      </c>
      <c r="G1093" t="s">
        <v>102</v>
      </c>
      <c r="H1093">
        <v>2</v>
      </c>
      <c r="I1093" t="s">
        <v>222</v>
      </c>
      <c r="J1093">
        <v>14370</v>
      </c>
      <c r="K1093" t="s">
        <v>151</v>
      </c>
      <c r="L1093">
        <v>14370</v>
      </c>
      <c r="M1093">
        <v>16669.199999999997</v>
      </c>
      <c r="N1093">
        <v>2969.4</v>
      </c>
      <c r="O1093">
        <v>2969.4</v>
      </c>
      <c r="P1093">
        <v>3444.5039999999999</v>
      </c>
      <c r="Q1093">
        <v>0.20663883089770355</v>
      </c>
      <c r="R1093">
        <v>1</v>
      </c>
      <c r="S1093">
        <v>2026</v>
      </c>
      <c r="T1093">
        <v>4</v>
      </c>
      <c r="U1093">
        <v>2026</v>
      </c>
      <c r="V1093">
        <v>46195</v>
      </c>
      <c r="W1093" t="s">
        <v>152</v>
      </c>
      <c r="X1093">
        <v>2026</v>
      </c>
      <c r="Y1093" t="str">
        <f t="shared" si="107"/>
        <v>Madrid</v>
      </c>
      <c r="Z1093" t="str">
        <f t="shared" si="102"/>
        <v>Retail</v>
      </c>
      <c r="AA1093" s="1">
        <f t="shared" si="103"/>
        <v>7.0000000000000007E-2</v>
      </c>
      <c r="AB1093">
        <f t="shared" si="104"/>
        <v>2761.5419999999999</v>
      </c>
      <c r="AC1093">
        <f t="shared" si="105"/>
        <v>3203.3887199999995</v>
      </c>
      <c r="AD1093" s="18">
        <f t="shared" si="106"/>
        <v>46034</v>
      </c>
    </row>
    <row r="1094" spans="1:30">
      <c r="A1094" t="s">
        <v>65</v>
      </c>
      <c r="B1094">
        <v>82</v>
      </c>
      <c r="C1094">
        <v>0</v>
      </c>
      <c r="D1094" s="18">
        <v>46027</v>
      </c>
      <c r="E1094" s="18">
        <v>45971</v>
      </c>
      <c r="F1094" s="18">
        <v>45975</v>
      </c>
      <c r="G1094" t="s">
        <v>29</v>
      </c>
      <c r="H1094">
        <v>2</v>
      </c>
      <c r="J1094">
        <v>494.56</v>
      </c>
      <c r="K1094" t="s">
        <v>151</v>
      </c>
      <c r="L1094">
        <v>494.56</v>
      </c>
      <c r="M1094">
        <v>573.68959999999993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2026</v>
      </c>
      <c r="T1094">
        <v>11</v>
      </c>
      <c r="U1094">
        <v>2025</v>
      </c>
      <c r="V1094">
        <v>46020</v>
      </c>
      <c r="W1094" t="s">
        <v>132</v>
      </c>
      <c r="X1094">
        <v>2025</v>
      </c>
      <c r="Y1094" t="str">
        <f t="shared" si="107"/>
        <v>Madrid</v>
      </c>
      <c r="Z1094" t="str">
        <f t="shared" si="102"/>
        <v>Retail</v>
      </c>
      <c r="AA1094" s="1">
        <f t="shared" si="103"/>
        <v>7.0000000000000007E-2</v>
      </c>
      <c r="AB1094">
        <f t="shared" si="104"/>
        <v>0</v>
      </c>
      <c r="AC1094">
        <f t="shared" si="105"/>
        <v>0</v>
      </c>
      <c r="AD1094" s="18">
        <f t="shared" si="106"/>
        <v>45733</v>
      </c>
    </row>
    <row r="1095" spans="1:30">
      <c r="A1095" t="s">
        <v>65</v>
      </c>
      <c r="B1095">
        <v>83</v>
      </c>
      <c r="C1095">
        <v>0</v>
      </c>
      <c r="D1095" s="18">
        <v>46027</v>
      </c>
      <c r="E1095" s="18">
        <v>46052</v>
      </c>
      <c r="F1095" s="18">
        <v>46067</v>
      </c>
      <c r="G1095" t="s">
        <v>29</v>
      </c>
      <c r="H1095">
        <v>2</v>
      </c>
      <c r="J1095">
        <v>2401.4299999999998</v>
      </c>
      <c r="K1095" t="s">
        <v>151</v>
      </c>
      <c r="L1095">
        <v>2401.4299999999998</v>
      </c>
      <c r="M1095">
        <v>2785.6587999999997</v>
      </c>
      <c r="N1095">
        <v>0</v>
      </c>
      <c r="O1095">
        <v>0</v>
      </c>
      <c r="P1095">
        <v>0</v>
      </c>
      <c r="Q1095">
        <v>0</v>
      </c>
      <c r="R1095">
        <v>1</v>
      </c>
      <c r="S1095">
        <v>2026</v>
      </c>
      <c r="T1095">
        <v>1</v>
      </c>
      <c r="U1095">
        <v>2026</v>
      </c>
      <c r="V1095">
        <v>46112</v>
      </c>
      <c r="W1095" t="s">
        <v>150</v>
      </c>
      <c r="X1095">
        <v>2026</v>
      </c>
      <c r="Y1095" t="str">
        <f t="shared" si="107"/>
        <v>Madrid</v>
      </c>
      <c r="Z1095" t="str">
        <f t="shared" si="102"/>
        <v>Retail</v>
      </c>
      <c r="AA1095" s="1">
        <f t="shared" si="103"/>
        <v>7.0000000000000007E-2</v>
      </c>
      <c r="AB1095">
        <f t="shared" si="104"/>
        <v>0</v>
      </c>
      <c r="AC1095">
        <f t="shared" si="105"/>
        <v>0</v>
      </c>
      <c r="AD1095" s="18">
        <f t="shared" si="106"/>
        <v>45733</v>
      </c>
    </row>
    <row r="1096" spans="1:30">
      <c r="A1096" t="s">
        <v>65</v>
      </c>
      <c r="B1096">
        <v>84</v>
      </c>
      <c r="C1096">
        <v>0</v>
      </c>
      <c r="D1096" s="18">
        <v>46027</v>
      </c>
      <c r="E1096" s="18">
        <v>45982</v>
      </c>
      <c r="F1096" s="18">
        <v>45982</v>
      </c>
      <c r="G1096" t="s">
        <v>29</v>
      </c>
      <c r="H1096">
        <v>2</v>
      </c>
      <c r="I1096" t="s">
        <v>175</v>
      </c>
      <c r="J1096">
        <v>3843.9</v>
      </c>
      <c r="K1096" t="s">
        <v>151</v>
      </c>
      <c r="L1096">
        <v>3843.9</v>
      </c>
      <c r="M1096">
        <v>4458.924</v>
      </c>
      <c r="N1096">
        <v>3843.9</v>
      </c>
      <c r="O1096">
        <v>3843.9</v>
      </c>
      <c r="P1096">
        <v>4458.924</v>
      </c>
      <c r="Q1096">
        <v>1</v>
      </c>
      <c r="R1096">
        <v>1</v>
      </c>
      <c r="S1096">
        <v>2026</v>
      </c>
      <c r="T1096">
        <v>11</v>
      </c>
      <c r="U1096">
        <v>2025</v>
      </c>
      <c r="V1096">
        <v>46027</v>
      </c>
      <c r="W1096" t="s">
        <v>157</v>
      </c>
      <c r="X1096">
        <v>2026</v>
      </c>
      <c r="Y1096" t="str">
        <f t="shared" si="107"/>
        <v>Madrid</v>
      </c>
      <c r="Z1096" t="str">
        <f t="shared" si="102"/>
        <v>Retail</v>
      </c>
      <c r="AA1096" s="1">
        <f t="shared" si="103"/>
        <v>7.0000000000000007E-2</v>
      </c>
      <c r="AB1096">
        <f t="shared" si="104"/>
        <v>3574.8270000000002</v>
      </c>
      <c r="AC1096">
        <f t="shared" si="105"/>
        <v>4146.7993200000001</v>
      </c>
      <c r="AD1096" s="18">
        <f t="shared" si="106"/>
        <v>45733</v>
      </c>
    </row>
    <row r="1097" spans="1:30">
      <c r="A1097" t="s">
        <v>65</v>
      </c>
      <c r="B1097">
        <v>85</v>
      </c>
      <c r="C1097">
        <v>0</v>
      </c>
      <c r="D1097" s="18">
        <v>46030</v>
      </c>
      <c r="E1097" s="18">
        <v>46047</v>
      </c>
      <c r="F1097" s="18">
        <v>46052</v>
      </c>
      <c r="G1097" t="s">
        <v>29</v>
      </c>
      <c r="H1097">
        <v>2</v>
      </c>
      <c r="J1097">
        <v>653.41999999999996</v>
      </c>
      <c r="K1097" t="s">
        <v>151</v>
      </c>
      <c r="L1097">
        <v>653.41999999999996</v>
      </c>
      <c r="M1097">
        <v>757.96719999999993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2026</v>
      </c>
      <c r="T1097">
        <v>1</v>
      </c>
      <c r="U1097">
        <v>2026</v>
      </c>
      <c r="V1097">
        <v>46097</v>
      </c>
      <c r="W1097" t="s">
        <v>150</v>
      </c>
      <c r="X1097">
        <v>2026</v>
      </c>
      <c r="Y1097" t="str">
        <f t="shared" si="107"/>
        <v>Madrid</v>
      </c>
      <c r="Z1097" t="str">
        <f t="shared" si="102"/>
        <v>Retail</v>
      </c>
      <c r="AA1097" s="1">
        <f t="shared" si="103"/>
        <v>7.0000000000000007E-2</v>
      </c>
      <c r="AB1097">
        <f t="shared" si="104"/>
        <v>0</v>
      </c>
      <c r="AC1097">
        <f t="shared" si="105"/>
        <v>0</v>
      </c>
      <c r="AD1097" s="18">
        <f t="shared" si="106"/>
        <v>45733</v>
      </c>
    </row>
    <row r="1098" spans="1:30">
      <c r="A1098" t="s">
        <v>65</v>
      </c>
      <c r="B1098">
        <v>86</v>
      </c>
      <c r="C1098">
        <v>0</v>
      </c>
      <c r="D1098" s="18">
        <v>46030</v>
      </c>
      <c r="E1098" s="18">
        <v>46061</v>
      </c>
      <c r="F1098" s="18">
        <v>46070</v>
      </c>
      <c r="G1098" t="s">
        <v>103</v>
      </c>
      <c r="H1098">
        <v>2</v>
      </c>
      <c r="I1098" t="s">
        <v>166</v>
      </c>
      <c r="J1098">
        <v>6576.58</v>
      </c>
      <c r="K1098" t="s">
        <v>151</v>
      </c>
      <c r="L1098">
        <v>6576.58</v>
      </c>
      <c r="M1098">
        <v>7628.8327999999992</v>
      </c>
      <c r="N1098">
        <v>706.5</v>
      </c>
      <c r="O1098">
        <v>706.5</v>
      </c>
      <c r="P1098">
        <v>819.54</v>
      </c>
      <c r="Q1098">
        <v>0.10742665640804187</v>
      </c>
      <c r="R1098">
        <v>1</v>
      </c>
      <c r="S1098">
        <v>2026</v>
      </c>
      <c r="T1098">
        <v>2</v>
      </c>
      <c r="U1098">
        <v>2026</v>
      </c>
      <c r="V1098">
        <v>46115</v>
      </c>
      <c r="W1098" t="s">
        <v>173</v>
      </c>
      <c r="X1098">
        <v>2026</v>
      </c>
      <c r="Y1098" t="str">
        <f t="shared" si="107"/>
        <v>Madrid</v>
      </c>
      <c r="Z1098" t="str">
        <f t="shared" si="102"/>
        <v>Retail</v>
      </c>
      <c r="AA1098" s="1">
        <f t="shared" si="103"/>
        <v>7.0000000000000007E-2</v>
      </c>
      <c r="AB1098">
        <f t="shared" si="104"/>
        <v>657.04499999999996</v>
      </c>
      <c r="AC1098">
        <f t="shared" si="105"/>
        <v>762.17219999999986</v>
      </c>
      <c r="AD1098" s="18">
        <f t="shared" si="106"/>
        <v>45978</v>
      </c>
    </row>
    <row r="1099" spans="1:30">
      <c r="A1099" t="s">
        <v>65</v>
      </c>
      <c r="B1099">
        <v>87</v>
      </c>
      <c r="C1099">
        <v>0</v>
      </c>
      <c r="D1099" s="18">
        <v>46031</v>
      </c>
      <c r="E1099" s="18">
        <v>46033</v>
      </c>
      <c r="F1099" s="18">
        <v>46038</v>
      </c>
      <c r="G1099" t="s">
        <v>15</v>
      </c>
      <c r="H1099">
        <v>2</v>
      </c>
      <c r="I1099" t="s">
        <v>166</v>
      </c>
      <c r="J1099">
        <v>10495.25</v>
      </c>
      <c r="K1099" t="s">
        <v>151</v>
      </c>
      <c r="L1099">
        <v>10495.25</v>
      </c>
      <c r="M1099">
        <v>12174.49</v>
      </c>
      <c r="N1099">
        <v>494.52</v>
      </c>
      <c r="O1099">
        <v>494.52</v>
      </c>
      <c r="P1099">
        <v>573.64319999999998</v>
      </c>
      <c r="Q1099">
        <v>4.7118458350206047E-2</v>
      </c>
      <c r="R1099">
        <v>1</v>
      </c>
      <c r="S1099">
        <v>2026</v>
      </c>
      <c r="T1099">
        <v>1</v>
      </c>
      <c r="U1099">
        <v>2026</v>
      </c>
      <c r="V1099">
        <v>46083</v>
      </c>
      <c r="W1099" t="s">
        <v>150</v>
      </c>
      <c r="X1099">
        <v>2026</v>
      </c>
      <c r="Y1099" t="str">
        <f t="shared" si="107"/>
        <v>Madrid</v>
      </c>
      <c r="Z1099" t="str">
        <f t="shared" si="102"/>
        <v>IC</v>
      </c>
      <c r="AA1099" s="1">
        <f t="shared" si="103"/>
        <v>0.4</v>
      </c>
      <c r="AB1099">
        <f t="shared" si="104"/>
        <v>296.71199999999999</v>
      </c>
      <c r="AC1099">
        <f t="shared" si="105"/>
        <v>344.18591999999995</v>
      </c>
      <c r="AD1099" s="18">
        <f t="shared" si="106"/>
        <v>45917</v>
      </c>
    </row>
    <row r="1100" spans="1:30">
      <c r="A1100" t="s">
        <v>65</v>
      </c>
      <c r="B1100">
        <v>88</v>
      </c>
      <c r="C1100">
        <v>0</v>
      </c>
      <c r="D1100" s="18">
        <v>46031</v>
      </c>
      <c r="E1100" s="18">
        <v>46285</v>
      </c>
      <c r="F1100" s="18">
        <v>46303</v>
      </c>
      <c r="G1100" t="s">
        <v>16</v>
      </c>
      <c r="H1100">
        <v>2</v>
      </c>
      <c r="I1100" t="s">
        <v>166</v>
      </c>
      <c r="J1100">
        <v>3663.28</v>
      </c>
      <c r="K1100" t="s">
        <v>151</v>
      </c>
      <c r="L1100">
        <v>3663.28</v>
      </c>
      <c r="M1100">
        <v>4249.4048000000003</v>
      </c>
      <c r="N1100">
        <v>100</v>
      </c>
      <c r="O1100">
        <v>100</v>
      </c>
      <c r="P1100">
        <v>115.99999999999999</v>
      </c>
      <c r="Q1100">
        <v>2.7297940643357863E-2</v>
      </c>
      <c r="R1100">
        <v>1</v>
      </c>
      <c r="S1100">
        <v>2026</v>
      </c>
      <c r="T1100">
        <v>9</v>
      </c>
      <c r="U1100">
        <v>2026</v>
      </c>
      <c r="V1100">
        <v>46348</v>
      </c>
      <c r="W1100" t="s">
        <v>159</v>
      </c>
      <c r="X1100">
        <v>2026</v>
      </c>
      <c r="Y1100" t="str">
        <f t="shared" si="107"/>
        <v>Madrid</v>
      </c>
      <c r="Z1100" t="str">
        <f t="shared" si="102"/>
        <v>IC</v>
      </c>
      <c r="AA1100" s="1">
        <f t="shared" si="103"/>
        <v>0.4</v>
      </c>
      <c r="AB1100">
        <f t="shared" si="104"/>
        <v>60</v>
      </c>
      <c r="AC1100">
        <f t="shared" si="105"/>
        <v>69.599999999999994</v>
      </c>
      <c r="AD1100" s="18">
        <f t="shared" si="106"/>
        <v>45778</v>
      </c>
    </row>
    <row r="1101" spans="1:30">
      <c r="A1101" t="s">
        <v>65</v>
      </c>
      <c r="B1101">
        <v>89</v>
      </c>
      <c r="C1101">
        <v>0</v>
      </c>
      <c r="D1101" s="18">
        <v>46034</v>
      </c>
      <c r="E1101" s="18">
        <v>46288</v>
      </c>
      <c r="F1101" s="18">
        <v>46303</v>
      </c>
      <c r="G1101" t="s">
        <v>26</v>
      </c>
      <c r="H1101">
        <v>3</v>
      </c>
      <c r="I1101" t="s">
        <v>166</v>
      </c>
      <c r="J1101">
        <v>1116</v>
      </c>
      <c r="K1101" t="s">
        <v>151</v>
      </c>
      <c r="L1101">
        <v>1116</v>
      </c>
      <c r="M1101">
        <v>1294.56</v>
      </c>
      <c r="N1101">
        <v>17.440000000000001</v>
      </c>
      <c r="O1101">
        <v>17.440000000000001</v>
      </c>
      <c r="P1101">
        <v>20.230399999999999</v>
      </c>
      <c r="Q1101">
        <v>1.5627240143369178E-2</v>
      </c>
      <c r="R1101">
        <v>1</v>
      </c>
      <c r="S1101">
        <v>2026</v>
      </c>
      <c r="T1101">
        <v>9</v>
      </c>
      <c r="U1101">
        <v>2026</v>
      </c>
      <c r="V1101">
        <v>46348</v>
      </c>
      <c r="W1101" t="s">
        <v>159</v>
      </c>
      <c r="X1101">
        <v>2026</v>
      </c>
      <c r="Y1101" t="str">
        <f t="shared" si="107"/>
        <v>Madrid</v>
      </c>
      <c r="Z1101" t="str">
        <f t="shared" si="102"/>
        <v>Retail</v>
      </c>
      <c r="AA1101" s="1">
        <f t="shared" si="103"/>
        <v>7.0000000000000007E-2</v>
      </c>
      <c r="AB1101">
        <f t="shared" si="104"/>
        <v>16.219200000000001</v>
      </c>
      <c r="AC1101">
        <f t="shared" si="105"/>
        <v>18.814271999999999</v>
      </c>
      <c r="AD1101" s="18">
        <f t="shared" si="106"/>
        <v>45733</v>
      </c>
    </row>
    <row r="1102" spans="1:30">
      <c r="A1102" t="s">
        <v>65</v>
      </c>
      <c r="B1102">
        <v>91</v>
      </c>
      <c r="C1102">
        <v>0</v>
      </c>
      <c r="D1102" s="18">
        <v>46035</v>
      </c>
      <c r="E1102" s="18">
        <v>46072</v>
      </c>
      <c r="F1102" s="18">
        <v>46103</v>
      </c>
      <c r="G1102" t="s">
        <v>29</v>
      </c>
      <c r="H1102">
        <v>3</v>
      </c>
      <c r="I1102" t="s">
        <v>149</v>
      </c>
      <c r="J1102">
        <v>3209.6</v>
      </c>
      <c r="K1102" t="s">
        <v>151</v>
      </c>
      <c r="L1102">
        <v>3209.6</v>
      </c>
      <c r="M1102">
        <v>3723.1359999999995</v>
      </c>
      <c r="N1102">
        <v>0</v>
      </c>
      <c r="O1102">
        <v>0</v>
      </c>
      <c r="P1102">
        <v>0</v>
      </c>
      <c r="Q1102">
        <v>0</v>
      </c>
      <c r="R1102">
        <v>1</v>
      </c>
      <c r="S1102">
        <v>2026</v>
      </c>
      <c r="T1102">
        <v>2</v>
      </c>
      <c r="U1102">
        <v>2026</v>
      </c>
      <c r="V1102">
        <v>46148</v>
      </c>
      <c r="W1102" t="s">
        <v>172</v>
      </c>
      <c r="X1102">
        <v>2026</v>
      </c>
      <c r="Y1102" t="str">
        <f t="shared" si="107"/>
        <v>Madrid</v>
      </c>
      <c r="Z1102" t="str">
        <f t="shared" si="102"/>
        <v>Retail</v>
      </c>
      <c r="AA1102" s="1">
        <f t="shared" si="103"/>
        <v>7.0000000000000007E-2</v>
      </c>
      <c r="AB1102">
        <f t="shared" si="104"/>
        <v>0</v>
      </c>
      <c r="AC1102">
        <f t="shared" si="105"/>
        <v>0</v>
      </c>
      <c r="AD1102" s="18">
        <f t="shared" si="106"/>
        <v>45733</v>
      </c>
    </row>
    <row r="1103" spans="1:30">
      <c r="A1103" t="s">
        <v>65</v>
      </c>
      <c r="B1103">
        <v>92</v>
      </c>
      <c r="C1103">
        <v>0</v>
      </c>
      <c r="D1103" s="18">
        <v>46036</v>
      </c>
      <c r="E1103" s="18">
        <v>46059</v>
      </c>
      <c r="F1103" s="18">
        <v>46068</v>
      </c>
      <c r="G1103" t="s">
        <v>29</v>
      </c>
      <c r="H1103">
        <v>3</v>
      </c>
      <c r="J1103">
        <v>918</v>
      </c>
      <c r="K1103" t="s">
        <v>151</v>
      </c>
      <c r="L1103">
        <v>918</v>
      </c>
      <c r="M1103">
        <v>1064.8799999999999</v>
      </c>
      <c r="N1103">
        <v>82.47</v>
      </c>
      <c r="O1103">
        <v>82.47</v>
      </c>
      <c r="P1103">
        <v>95.665199999999999</v>
      </c>
      <c r="Q1103">
        <v>8.983660130718954E-2</v>
      </c>
      <c r="R1103">
        <v>1</v>
      </c>
      <c r="S1103">
        <v>2026</v>
      </c>
      <c r="T1103">
        <v>2</v>
      </c>
      <c r="U1103">
        <v>2026</v>
      </c>
      <c r="V1103">
        <v>46113</v>
      </c>
      <c r="W1103" t="s">
        <v>173</v>
      </c>
      <c r="X1103">
        <v>2026</v>
      </c>
      <c r="Y1103" t="str">
        <f t="shared" si="107"/>
        <v>Madrid</v>
      </c>
      <c r="Z1103" t="str">
        <f t="shared" si="102"/>
        <v>Retail</v>
      </c>
      <c r="AA1103" s="1">
        <f t="shared" si="103"/>
        <v>7.0000000000000007E-2</v>
      </c>
      <c r="AB1103">
        <f t="shared" si="104"/>
        <v>76.697099999999992</v>
      </c>
      <c r="AC1103">
        <f t="shared" si="105"/>
        <v>88.968635999999989</v>
      </c>
      <c r="AD1103" s="18">
        <f t="shared" si="106"/>
        <v>45733</v>
      </c>
    </row>
    <row r="1104" spans="1:30">
      <c r="A1104" t="s">
        <v>65</v>
      </c>
      <c r="B1104">
        <v>93</v>
      </c>
      <c r="C1104">
        <v>0</v>
      </c>
      <c r="D1104" s="18">
        <v>46041</v>
      </c>
      <c r="E1104" s="18">
        <v>46216</v>
      </c>
      <c r="F1104" s="18">
        <v>46231</v>
      </c>
      <c r="G1104" t="s">
        <v>16</v>
      </c>
      <c r="H1104">
        <v>4</v>
      </c>
      <c r="I1104" t="s">
        <v>166</v>
      </c>
      <c r="J1104">
        <v>22584.240000000002</v>
      </c>
      <c r="K1104" t="s">
        <v>151</v>
      </c>
      <c r="L1104">
        <v>22584.240000000002</v>
      </c>
      <c r="M1104">
        <v>26197.718400000002</v>
      </c>
      <c r="N1104">
        <v>2252.92</v>
      </c>
      <c r="O1104">
        <v>2252.92</v>
      </c>
      <c r="P1104">
        <v>2613.3872000000001</v>
      </c>
      <c r="Q1104">
        <v>9.9756290227167255E-2</v>
      </c>
      <c r="R1104">
        <v>1</v>
      </c>
      <c r="S1104">
        <v>2026</v>
      </c>
      <c r="T1104">
        <v>7</v>
      </c>
      <c r="U1104">
        <v>2026</v>
      </c>
      <c r="V1104">
        <v>46276</v>
      </c>
      <c r="W1104" t="s">
        <v>153</v>
      </c>
      <c r="X1104">
        <v>2026</v>
      </c>
      <c r="Y1104" t="str">
        <f t="shared" si="107"/>
        <v>Madrid</v>
      </c>
      <c r="Z1104" t="str">
        <f t="shared" si="102"/>
        <v>IC</v>
      </c>
      <c r="AA1104" s="1">
        <f t="shared" si="103"/>
        <v>0.4</v>
      </c>
      <c r="AB1104">
        <f t="shared" si="104"/>
        <v>1351.752</v>
      </c>
      <c r="AC1104">
        <f t="shared" si="105"/>
        <v>1568.0323199999998</v>
      </c>
      <c r="AD1104" s="18">
        <f t="shared" si="106"/>
        <v>45778</v>
      </c>
    </row>
    <row r="1105" spans="1:30">
      <c r="A1105" t="s">
        <v>65</v>
      </c>
      <c r="B1105">
        <v>94</v>
      </c>
      <c r="C1105">
        <v>0</v>
      </c>
      <c r="D1105" s="18">
        <v>46042</v>
      </c>
      <c r="E1105" s="18">
        <v>46075</v>
      </c>
      <c r="F1105" s="18">
        <v>46078</v>
      </c>
      <c r="G1105" t="s">
        <v>15</v>
      </c>
      <c r="H1105">
        <v>4</v>
      </c>
      <c r="J1105">
        <v>5557.77</v>
      </c>
      <c r="K1105" t="s">
        <v>131</v>
      </c>
      <c r="L1105">
        <v>4779.6822000000002</v>
      </c>
      <c r="M1105">
        <v>5557.77</v>
      </c>
      <c r="N1105">
        <v>555.78</v>
      </c>
      <c r="O1105">
        <v>477.9708</v>
      </c>
      <c r="P1105">
        <v>555.78</v>
      </c>
      <c r="Q1105">
        <v>0.10000053978484176</v>
      </c>
      <c r="R1105">
        <v>1</v>
      </c>
      <c r="S1105">
        <v>2026</v>
      </c>
      <c r="T1105">
        <v>2</v>
      </c>
      <c r="U1105">
        <v>2026</v>
      </c>
      <c r="V1105">
        <v>46123</v>
      </c>
      <c r="W1105" t="s">
        <v>173</v>
      </c>
      <c r="X1105">
        <v>2026</v>
      </c>
      <c r="Y1105" t="str">
        <f t="shared" si="107"/>
        <v>Madrid</v>
      </c>
      <c r="Z1105" t="str">
        <f t="shared" si="102"/>
        <v>IC</v>
      </c>
      <c r="AA1105" s="1">
        <f t="shared" si="103"/>
        <v>0.4</v>
      </c>
      <c r="AB1105">
        <f t="shared" si="104"/>
        <v>286.78247999999996</v>
      </c>
      <c r="AC1105">
        <f t="shared" si="105"/>
        <v>332.66767679999992</v>
      </c>
      <c r="AD1105" s="18">
        <f t="shared" si="106"/>
        <v>45917</v>
      </c>
    </row>
    <row r="1106" spans="1:30">
      <c r="A1106" t="s">
        <v>65</v>
      </c>
      <c r="B1106">
        <v>95</v>
      </c>
      <c r="C1106">
        <v>0</v>
      </c>
      <c r="D1106" s="18">
        <v>46043</v>
      </c>
      <c r="E1106" s="18">
        <v>46064</v>
      </c>
      <c r="F1106" s="18">
        <v>46069</v>
      </c>
      <c r="G1106" t="s">
        <v>29</v>
      </c>
      <c r="H1106">
        <v>4</v>
      </c>
      <c r="J1106">
        <v>985.79</v>
      </c>
      <c r="K1106" t="s">
        <v>151</v>
      </c>
      <c r="L1106">
        <v>985.79</v>
      </c>
      <c r="M1106">
        <v>1143.5164</v>
      </c>
      <c r="N1106">
        <v>0</v>
      </c>
      <c r="O1106">
        <v>0</v>
      </c>
      <c r="P1106">
        <v>0</v>
      </c>
      <c r="Q1106">
        <v>0</v>
      </c>
      <c r="R1106">
        <v>1</v>
      </c>
      <c r="S1106">
        <v>2026</v>
      </c>
      <c r="T1106">
        <v>2</v>
      </c>
      <c r="U1106">
        <v>2026</v>
      </c>
      <c r="V1106">
        <v>46114</v>
      </c>
      <c r="W1106" t="s">
        <v>173</v>
      </c>
      <c r="X1106">
        <v>2026</v>
      </c>
      <c r="Y1106" t="str">
        <f t="shared" si="107"/>
        <v>Madrid</v>
      </c>
      <c r="Z1106" t="str">
        <f t="shared" si="102"/>
        <v>Retail</v>
      </c>
      <c r="AA1106" s="1">
        <f t="shared" si="103"/>
        <v>7.0000000000000007E-2</v>
      </c>
      <c r="AB1106">
        <f t="shared" si="104"/>
        <v>0</v>
      </c>
      <c r="AC1106">
        <f t="shared" si="105"/>
        <v>0</v>
      </c>
      <c r="AD1106" s="18">
        <f t="shared" si="106"/>
        <v>45733</v>
      </c>
    </row>
    <row r="1107" spans="1:30">
      <c r="A1107" t="s">
        <v>65</v>
      </c>
      <c r="B1107">
        <v>96</v>
      </c>
      <c r="C1107">
        <v>0</v>
      </c>
      <c r="D1107" s="18">
        <v>46045</v>
      </c>
      <c r="E1107" s="18">
        <v>46053</v>
      </c>
      <c r="F1107" s="18">
        <v>46057</v>
      </c>
      <c r="G1107" t="s">
        <v>24</v>
      </c>
      <c r="H1107">
        <v>4</v>
      </c>
      <c r="I1107" t="s">
        <v>166</v>
      </c>
      <c r="J1107">
        <v>7822.68</v>
      </c>
      <c r="K1107" t="s">
        <v>151</v>
      </c>
      <c r="L1107">
        <v>7822.68</v>
      </c>
      <c r="M1107">
        <v>9074.3087999999989</v>
      </c>
      <c r="N1107">
        <v>1259.28</v>
      </c>
      <c r="O1107">
        <v>1259.28</v>
      </c>
      <c r="P1107">
        <v>1460.7647999999999</v>
      </c>
      <c r="Q1107">
        <v>0.16097807912377854</v>
      </c>
      <c r="R1107">
        <v>1</v>
      </c>
      <c r="S1107">
        <v>2026</v>
      </c>
      <c r="T1107">
        <v>1</v>
      </c>
      <c r="U1107">
        <v>2026</v>
      </c>
      <c r="V1107">
        <v>46102</v>
      </c>
      <c r="W1107" t="s">
        <v>150</v>
      </c>
      <c r="X1107">
        <v>2026</v>
      </c>
      <c r="Y1107" t="str">
        <f t="shared" si="107"/>
        <v>Madrid</v>
      </c>
      <c r="Z1107" t="str">
        <f t="shared" si="102"/>
        <v>Retail</v>
      </c>
      <c r="AA1107" s="1">
        <f t="shared" si="103"/>
        <v>7.0000000000000007E-2</v>
      </c>
      <c r="AB1107">
        <f t="shared" si="104"/>
        <v>1171.1304</v>
      </c>
      <c r="AC1107">
        <f t="shared" si="105"/>
        <v>1358.511264</v>
      </c>
      <c r="AD1107" s="18">
        <f t="shared" si="106"/>
        <v>45733</v>
      </c>
    </row>
    <row r="1108" spans="1:30">
      <c r="A1108" t="s">
        <v>65</v>
      </c>
      <c r="B1108">
        <v>97</v>
      </c>
      <c r="C1108">
        <v>0</v>
      </c>
      <c r="D1108" s="18">
        <v>46048</v>
      </c>
      <c r="E1108" s="18">
        <v>46325</v>
      </c>
      <c r="F1108" s="18">
        <v>46335</v>
      </c>
      <c r="G1108" t="s">
        <v>16</v>
      </c>
      <c r="H1108">
        <v>5</v>
      </c>
      <c r="I1108" t="s">
        <v>166</v>
      </c>
      <c r="J1108">
        <v>14345.47</v>
      </c>
      <c r="K1108" t="s">
        <v>151</v>
      </c>
      <c r="L1108">
        <v>14345.47</v>
      </c>
      <c r="M1108">
        <v>16640.745199999998</v>
      </c>
      <c r="N1108">
        <v>660</v>
      </c>
      <c r="O1108">
        <v>660</v>
      </c>
      <c r="P1108">
        <v>765.59999999999991</v>
      </c>
      <c r="Q1108">
        <v>4.6007554998198037E-2</v>
      </c>
      <c r="R1108">
        <v>1</v>
      </c>
      <c r="S1108">
        <v>2026</v>
      </c>
      <c r="T1108">
        <v>10</v>
      </c>
      <c r="U1108">
        <v>2026</v>
      </c>
      <c r="V1108">
        <v>46380</v>
      </c>
      <c r="W1108" t="s">
        <v>132</v>
      </c>
      <c r="X1108">
        <v>2026</v>
      </c>
      <c r="Y1108" t="str">
        <f t="shared" si="107"/>
        <v>Madrid</v>
      </c>
      <c r="Z1108" t="str">
        <f t="shared" si="102"/>
        <v>IC</v>
      </c>
      <c r="AA1108" s="1">
        <f t="shared" si="103"/>
        <v>0.4</v>
      </c>
      <c r="AB1108">
        <f t="shared" si="104"/>
        <v>396</v>
      </c>
      <c r="AC1108">
        <f t="shared" si="105"/>
        <v>459.35999999999996</v>
      </c>
      <c r="AD1108" s="18">
        <f t="shared" si="106"/>
        <v>45778</v>
      </c>
    </row>
    <row r="1109" spans="1:30">
      <c r="A1109" t="s">
        <v>65</v>
      </c>
      <c r="B1109">
        <v>98</v>
      </c>
      <c r="C1109">
        <v>0</v>
      </c>
      <c r="D1109" s="18">
        <v>46049</v>
      </c>
      <c r="E1109" s="18">
        <v>46167</v>
      </c>
      <c r="F1109" s="18">
        <v>46179</v>
      </c>
      <c r="G1109" t="s">
        <v>18</v>
      </c>
      <c r="H1109">
        <v>5</v>
      </c>
      <c r="J1109">
        <v>8701</v>
      </c>
      <c r="K1109" t="s">
        <v>131</v>
      </c>
      <c r="L1109">
        <v>7482.86</v>
      </c>
      <c r="M1109">
        <v>8701</v>
      </c>
      <c r="N1109">
        <v>931</v>
      </c>
      <c r="O1109">
        <v>800.66</v>
      </c>
      <c r="P1109">
        <v>931</v>
      </c>
      <c r="Q1109">
        <v>0.10699919549477072</v>
      </c>
      <c r="R1109">
        <v>1</v>
      </c>
      <c r="S1109">
        <v>2026</v>
      </c>
      <c r="T1109">
        <v>5</v>
      </c>
      <c r="U1109">
        <v>2026</v>
      </c>
      <c r="V1109">
        <v>46224</v>
      </c>
      <c r="W1109" t="s">
        <v>154</v>
      </c>
      <c r="X1109">
        <v>2026</v>
      </c>
      <c r="Y1109" t="str">
        <f t="shared" si="107"/>
        <v>Madrid</v>
      </c>
      <c r="Z1109" t="str">
        <f t="shared" si="102"/>
        <v>IC</v>
      </c>
      <c r="AA1109" s="1">
        <f t="shared" si="103"/>
        <v>0.4</v>
      </c>
      <c r="AB1109">
        <f t="shared" si="104"/>
        <v>480.39599999999996</v>
      </c>
      <c r="AC1109">
        <f t="shared" si="105"/>
        <v>557.2593599999999</v>
      </c>
      <c r="AD1109" s="18">
        <f t="shared" si="106"/>
        <v>45778</v>
      </c>
    </row>
    <row r="1110" spans="1:30">
      <c r="A1110" t="s">
        <v>65</v>
      </c>
      <c r="B1110">
        <v>99</v>
      </c>
      <c r="C1110">
        <v>0</v>
      </c>
      <c r="D1110" s="18">
        <v>46050</v>
      </c>
      <c r="E1110" s="18">
        <v>46125</v>
      </c>
      <c r="F1110" s="18">
        <v>46135</v>
      </c>
      <c r="G1110" t="s">
        <v>27</v>
      </c>
      <c r="H1110">
        <v>5</v>
      </c>
      <c r="I1110" t="s">
        <v>158</v>
      </c>
      <c r="J1110">
        <v>25874.83</v>
      </c>
      <c r="K1110" t="s">
        <v>151</v>
      </c>
      <c r="L1110">
        <v>25874.83</v>
      </c>
      <c r="M1110">
        <v>30014.802800000001</v>
      </c>
      <c r="N1110">
        <v>4193.3</v>
      </c>
      <c r="O1110">
        <v>4193.3</v>
      </c>
      <c r="P1110">
        <v>4864.2280000000001</v>
      </c>
      <c r="Q1110">
        <v>0.16206096813003215</v>
      </c>
      <c r="R1110">
        <v>1</v>
      </c>
      <c r="S1110">
        <v>2026</v>
      </c>
      <c r="T1110">
        <v>4</v>
      </c>
      <c r="U1110">
        <v>2026</v>
      </c>
      <c r="V1110">
        <v>46180</v>
      </c>
      <c r="W1110" t="s">
        <v>152</v>
      </c>
      <c r="X1110">
        <v>2026</v>
      </c>
      <c r="Y1110" t="str">
        <f t="shared" si="107"/>
        <v>Madrid</v>
      </c>
      <c r="Z1110" t="str">
        <f t="shared" ref="Z1110:Z1116" si="108">_xlfn.XLOOKUP(G1110,AI:AI,AJ:AJ,"0")</f>
        <v>Retail</v>
      </c>
      <c r="AA1110" s="1">
        <f t="shared" ref="AA1110:AA1116" si="109">_xlfn.XLOOKUP(G1110,AI:AI,AK:AK,"0")</f>
        <v>7.0000000000000007E-2</v>
      </c>
      <c r="AB1110">
        <f t="shared" ref="AB1110:AB1116" si="110">O1110-O1110*AA1110</f>
        <v>3899.7690000000002</v>
      </c>
      <c r="AC1110">
        <f t="shared" ref="AC1110:AC1116" si="111">AB1110*1.16</f>
        <v>4523.7320399999999</v>
      </c>
      <c r="AD1110" s="18">
        <f t="shared" ref="AD1110:AD1116" si="112">_xlfn.XLOOKUP(G1110,AI:AI,AM:AM,"0")</f>
        <v>45810</v>
      </c>
    </row>
    <row r="1111" spans="1:30">
      <c r="A1111" t="s">
        <v>65</v>
      </c>
      <c r="B1111">
        <v>100</v>
      </c>
      <c r="C1111">
        <v>0</v>
      </c>
      <c r="D1111" s="18">
        <v>46051</v>
      </c>
      <c r="E1111" s="18">
        <v>46183</v>
      </c>
      <c r="F1111" s="18">
        <v>46191</v>
      </c>
      <c r="G1111" t="s">
        <v>103</v>
      </c>
      <c r="H1111">
        <v>5</v>
      </c>
      <c r="J1111">
        <v>50</v>
      </c>
      <c r="K1111" t="s">
        <v>151</v>
      </c>
      <c r="L1111">
        <v>50</v>
      </c>
      <c r="M1111">
        <v>57.999999999999993</v>
      </c>
      <c r="N1111">
        <v>0</v>
      </c>
      <c r="O1111">
        <v>0</v>
      </c>
      <c r="P1111">
        <v>0</v>
      </c>
      <c r="Q1111">
        <v>0</v>
      </c>
      <c r="R1111">
        <v>1</v>
      </c>
      <c r="S1111">
        <v>2026</v>
      </c>
      <c r="T1111">
        <v>6</v>
      </c>
      <c r="U1111">
        <v>2026</v>
      </c>
      <c r="V1111">
        <v>46236</v>
      </c>
      <c r="W1111" t="s">
        <v>160</v>
      </c>
      <c r="X1111">
        <v>2026</v>
      </c>
      <c r="Y1111" t="str">
        <f t="shared" si="107"/>
        <v>Madrid</v>
      </c>
      <c r="Z1111" t="str">
        <f t="shared" si="108"/>
        <v>Retail</v>
      </c>
      <c r="AA1111" s="1">
        <f t="shared" si="109"/>
        <v>7.0000000000000007E-2</v>
      </c>
      <c r="AB1111">
        <f t="shared" si="110"/>
        <v>0</v>
      </c>
      <c r="AC1111">
        <f t="shared" si="111"/>
        <v>0</v>
      </c>
      <c r="AD1111" s="18">
        <f t="shared" si="112"/>
        <v>45978</v>
      </c>
    </row>
    <row r="1112" spans="1:30">
      <c r="A1112" t="s">
        <v>65</v>
      </c>
      <c r="B1112">
        <v>101</v>
      </c>
      <c r="C1112">
        <v>0</v>
      </c>
      <c r="D1112" s="18">
        <v>46051</v>
      </c>
      <c r="E1112" s="18">
        <v>46073</v>
      </c>
      <c r="F1112" s="18">
        <v>46076</v>
      </c>
      <c r="G1112" t="s">
        <v>29</v>
      </c>
      <c r="H1112">
        <v>5</v>
      </c>
      <c r="I1112" t="s">
        <v>149</v>
      </c>
      <c r="J1112">
        <v>5539</v>
      </c>
      <c r="K1112" t="s">
        <v>151</v>
      </c>
      <c r="L1112">
        <v>5539</v>
      </c>
      <c r="M1112">
        <v>6425.24</v>
      </c>
      <c r="N1112">
        <v>1066.19</v>
      </c>
      <c r="O1112">
        <v>1066.19</v>
      </c>
      <c r="P1112">
        <v>1236.7803999999999</v>
      </c>
      <c r="Q1112">
        <v>0.19248781368478066</v>
      </c>
      <c r="R1112">
        <v>1</v>
      </c>
      <c r="S1112">
        <v>2026</v>
      </c>
      <c r="T1112">
        <v>2</v>
      </c>
      <c r="U1112">
        <v>2026</v>
      </c>
      <c r="V1112">
        <v>46121</v>
      </c>
      <c r="W1112" t="s">
        <v>173</v>
      </c>
      <c r="X1112">
        <v>2026</v>
      </c>
      <c r="Y1112" t="str">
        <f t="shared" si="107"/>
        <v>Madrid</v>
      </c>
      <c r="Z1112" t="str">
        <f t="shared" si="108"/>
        <v>Retail</v>
      </c>
      <c r="AA1112" s="1">
        <f t="shared" si="109"/>
        <v>7.0000000000000007E-2</v>
      </c>
      <c r="AB1112">
        <f t="shared" si="110"/>
        <v>991.55670000000009</v>
      </c>
      <c r="AC1112">
        <f t="shared" si="111"/>
        <v>1150.205772</v>
      </c>
      <c r="AD1112" s="18">
        <f t="shared" si="112"/>
        <v>45733</v>
      </c>
    </row>
    <row r="1113" spans="1:30">
      <c r="A1113" t="s">
        <v>65</v>
      </c>
      <c r="B1113">
        <v>102</v>
      </c>
      <c r="C1113">
        <v>0</v>
      </c>
      <c r="D1113" s="18">
        <v>46052</v>
      </c>
      <c r="E1113" s="18">
        <v>46068</v>
      </c>
      <c r="F1113" s="18">
        <v>46076</v>
      </c>
      <c r="G1113" t="s">
        <v>26</v>
      </c>
      <c r="H1113">
        <v>5</v>
      </c>
      <c r="I1113" t="s">
        <v>223</v>
      </c>
      <c r="J1113">
        <v>28969.13</v>
      </c>
      <c r="K1113" t="s">
        <v>151</v>
      </c>
      <c r="L1113">
        <v>28969.13</v>
      </c>
      <c r="M1113">
        <v>33604.190799999997</v>
      </c>
      <c r="N1113">
        <v>4818.3999999999996</v>
      </c>
      <c r="O1113">
        <v>4818.3999999999996</v>
      </c>
      <c r="P1113">
        <v>5589.3439999999991</v>
      </c>
      <c r="Q1113">
        <v>0.16632877825464554</v>
      </c>
      <c r="R1113">
        <v>1</v>
      </c>
      <c r="S1113">
        <v>2026</v>
      </c>
      <c r="T1113">
        <v>2</v>
      </c>
      <c r="U1113">
        <v>2026</v>
      </c>
      <c r="V1113">
        <v>46121</v>
      </c>
      <c r="W1113" t="s">
        <v>173</v>
      </c>
      <c r="X1113">
        <v>2026</v>
      </c>
      <c r="Y1113" t="str">
        <f t="shared" si="107"/>
        <v>Madrid</v>
      </c>
      <c r="Z1113" t="str">
        <f t="shared" si="108"/>
        <v>Retail</v>
      </c>
      <c r="AA1113" s="1">
        <f t="shared" si="109"/>
        <v>7.0000000000000007E-2</v>
      </c>
      <c r="AB1113">
        <f t="shared" si="110"/>
        <v>4481.1119999999992</v>
      </c>
      <c r="AC1113">
        <f t="shared" si="111"/>
        <v>5198.0899199999985</v>
      </c>
      <c r="AD1113" s="18">
        <f t="shared" si="112"/>
        <v>45733</v>
      </c>
    </row>
    <row r="1114" spans="1:30">
      <c r="A1114" t="s">
        <v>65</v>
      </c>
      <c r="B1114">
        <v>103</v>
      </c>
      <c r="C1114">
        <v>0</v>
      </c>
      <c r="D1114" s="18">
        <v>46052</v>
      </c>
      <c r="E1114" s="18">
        <v>46223</v>
      </c>
      <c r="F1114" s="18">
        <v>46243</v>
      </c>
      <c r="G1114" t="s">
        <v>16</v>
      </c>
      <c r="H1114">
        <v>5</v>
      </c>
      <c r="I1114" t="s">
        <v>166</v>
      </c>
      <c r="J1114">
        <v>8981.6</v>
      </c>
      <c r="K1114" t="s">
        <v>151</v>
      </c>
      <c r="L1114">
        <v>8981.6</v>
      </c>
      <c r="M1114">
        <v>10418.655999999999</v>
      </c>
      <c r="N1114">
        <v>250</v>
      </c>
      <c r="O1114">
        <v>250</v>
      </c>
      <c r="P1114">
        <v>290</v>
      </c>
      <c r="Q1114">
        <v>2.7834684243341942E-2</v>
      </c>
      <c r="R1114">
        <v>1</v>
      </c>
      <c r="S1114">
        <v>2026</v>
      </c>
      <c r="T1114">
        <v>7</v>
      </c>
      <c r="U1114">
        <v>2026</v>
      </c>
      <c r="V1114">
        <v>46288</v>
      </c>
      <c r="W1114" t="s">
        <v>153</v>
      </c>
      <c r="X1114">
        <v>2026</v>
      </c>
      <c r="Y1114" t="str">
        <f t="shared" si="107"/>
        <v>Madrid</v>
      </c>
      <c r="Z1114" t="str">
        <f t="shared" si="108"/>
        <v>IC</v>
      </c>
      <c r="AA1114" s="1">
        <f t="shared" si="109"/>
        <v>0.4</v>
      </c>
      <c r="AB1114">
        <f t="shared" si="110"/>
        <v>150</v>
      </c>
      <c r="AC1114">
        <f t="shared" si="111"/>
        <v>174</v>
      </c>
      <c r="AD1114" s="18">
        <f t="shared" si="112"/>
        <v>45778</v>
      </c>
    </row>
    <row r="1115" spans="1:30">
      <c r="A1115" t="s">
        <v>65</v>
      </c>
      <c r="B1115">
        <v>105</v>
      </c>
      <c r="C1115">
        <v>0</v>
      </c>
      <c r="D1115" s="18">
        <v>46058</v>
      </c>
      <c r="E1115" s="18">
        <v>46101</v>
      </c>
      <c r="F1115" s="18">
        <v>46103</v>
      </c>
      <c r="G1115" t="s">
        <v>24</v>
      </c>
      <c r="H1115">
        <v>6</v>
      </c>
      <c r="I1115" t="s">
        <v>224</v>
      </c>
      <c r="J1115">
        <v>1584</v>
      </c>
      <c r="K1115" t="s">
        <v>151</v>
      </c>
      <c r="L1115">
        <v>1584</v>
      </c>
      <c r="M1115">
        <v>1837.4399999999998</v>
      </c>
      <c r="N1115">
        <v>0</v>
      </c>
      <c r="O1115">
        <v>0</v>
      </c>
      <c r="P1115">
        <v>0</v>
      </c>
      <c r="Q1115">
        <v>0</v>
      </c>
      <c r="R1115">
        <v>2</v>
      </c>
      <c r="S1115">
        <v>2026</v>
      </c>
      <c r="T1115">
        <v>3</v>
      </c>
      <c r="U1115">
        <v>2026</v>
      </c>
      <c r="V1115">
        <v>46148</v>
      </c>
      <c r="W1115" t="s">
        <v>172</v>
      </c>
      <c r="X1115">
        <v>2026</v>
      </c>
      <c r="Y1115" t="str">
        <f t="shared" si="107"/>
        <v>Madrid</v>
      </c>
      <c r="Z1115" t="str">
        <f t="shared" si="108"/>
        <v>Retail</v>
      </c>
      <c r="AA1115" s="1">
        <f t="shared" si="109"/>
        <v>7.0000000000000007E-2</v>
      </c>
      <c r="AB1115">
        <f t="shared" si="110"/>
        <v>0</v>
      </c>
      <c r="AC1115">
        <f t="shared" si="111"/>
        <v>0</v>
      </c>
      <c r="AD1115" s="18">
        <f t="shared" si="112"/>
        <v>45733</v>
      </c>
    </row>
    <row r="1116" spans="1:30">
      <c r="A1116" t="s">
        <v>65</v>
      </c>
      <c r="B1116">
        <v>106</v>
      </c>
      <c r="C1116">
        <v>0</v>
      </c>
      <c r="D1116" s="18">
        <v>46059</v>
      </c>
      <c r="E1116" s="18">
        <v>46072</v>
      </c>
      <c r="F1116" s="18">
        <v>46080</v>
      </c>
      <c r="G1116" t="s">
        <v>29</v>
      </c>
      <c r="H1116">
        <v>6</v>
      </c>
      <c r="J1116">
        <v>2650</v>
      </c>
      <c r="K1116" t="s">
        <v>151</v>
      </c>
      <c r="L1116">
        <v>2650</v>
      </c>
      <c r="M1116">
        <v>3074</v>
      </c>
      <c r="N1116">
        <v>85.4</v>
      </c>
      <c r="O1116">
        <v>85.4</v>
      </c>
      <c r="P1116">
        <v>99.063999999999993</v>
      </c>
      <c r="Q1116">
        <v>3.2226415094339628E-2</v>
      </c>
      <c r="R1116">
        <v>2</v>
      </c>
      <c r="S1116">
        <v>2026</v>
      </c>
      <c r="T1116">
        <v>2</v>
      </c>
      <c r="U1116">
        <v>2026</v>
      </c>
      <c r="V1116">
        <v>46125</v>
      </c>
      <c r="W1116" t="s">
        <v>173</v>
      </c>
      <c r="X1116">
        <v>2026</v>
      </c>
      <c r="Y1116" t="str">
        <f t="shared" si="107"/>
        <v>Madrid</v>
      </c>
      <c r="Z1116" t="str">
        <f t="shared" si="108"/>
        <v>Retail</v>
      </c>
      <c r="AA1116" s="1">
        <f t="shared" si="109"/>
        <v>7.0000000000000007E-2</v>
      </c>
      <c r="AB1116">
        <f t="shared" si="110"/>
        <v>79.422000000000011</v>
      </c>
      <c r="AC1116">
        <f t="shared" si="111"/>
        <v>92.129520000000014</v>
      </c>
      <c r="AD1116" s="18">
        <f t="shared" si="112"/>
        <v>45733</v>
      </c>
    </row>
  </sheetData>
  <autoFilter ref="A1:AD1064" xr:uid="{9F8DB028-E964-438B-9FD9-96FCE5747C92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06E8B-9220-40A9-B9A8-7E5199C587D3}">
  <sheetPr filterMode="1"/>
  <dimension ref="A1:AL991"/>
  <sheetViews>
    <sheetView topLeftCell="T1" workbookViewId="0">
      <selection activeCell="Y2" sqref="Y2:AC2"/>
    </sheetView>
  </sheetViews>
  <sheetFormatPr defaultColWidth="8.5703125" defaultRowHeight="14.45"/>
  <cols>
    <col min="4" max="6" width="10.42578125" style="18" bestFit="1" customWidth="1"/>
    <col min="12" max="12" width="15.5703125" customWidth="1"/>
    <col min="13" max="13" width="15" customWidth="1"/>
    <col min="14" max="14" width="14.42578125" customWidth="1"/>
    <col min="15" max="15" width="13.42578125" customWidth="1"/>
    <col min="24" max="24" width="13.5703125" customWidth="1"/>
    <col min="28" max="28" width="15.42578125" customWidth="1"/>
    <col min="29" max="29" width="18.42578125" customWidth="1"/>
    <col min="33" max="33" width="2.5703125" style="31" customWidth="1"/>
    <col min="34" max="34" width="15.42578125" customWidth="1"/>
    <col min="35" max="35" width="15.5703125" customWidth="1"/>
    <col min="36" max="36" width="14.5703125" customWidth="1"/>
    <col min="38" max="38" width="12.5703125" customWidth="1"/>
  </cols>
  <sheetData>
    <row r="1" spans="1:38" s="24" customFormat="1">
      <c r="A1" s="29" t="s">
        <v>0</v>
      </c>
      <c r="B1" s="29" t="s">
        <v>109</v>
      </c>
      <c r="C1" s="29" t="s">
        <v>110</v>
      </c>
      <c r="D1" s="34" t="s">
        <v>111</v>
      </c>
      <c r="E1" s="34" t="s">
        <v>112</v>
      </c>
      <c r="F1" s="34" t="s">
        <v>113</v>
      </c>
      <c r="G1" s="29" t="s">
        <v>114</v>
      </c>
      <c r="H1" s="29" t="s">
        <v>115</v>
      </c>
      <c r="I1" s="29" t="s">
        <v>116</v>
      </c>
      <c r="J1" s="29" t="s">
        <v>117</v>
      </c>
      <c r="K1" s="29" t="s">
        <v>118</v>
      </c>
      <c r="L1" s="29" t="s">
        <v>119</v>
      </c>
      <c r="M1" s="29" t="s">
        <v>120</v>
      </c>
      <c r="N1" s="29" t="s">
        <v>121</v>
      </c>
      <c r="O1" s="29" t="s">
        <v>122</v>
      </c>
      <c r="P1" s="29" t="s">
        <v>123</v>
      </c>
      <c r="Q1" s="29" t="s">
        <v>124</v>
      </c>
      <c r="R1" s="29" t="s">
        <v>7</v>
      </c>
      <c r="S1" s="29" t="s">
        <v>2</v>
      </c>
      <c r="T1" s="29" t="s">
        <v>72</v>
      </c>
      <c r="U1" s="29" t="s">
        <v>68</v>
      </c>
      <c r="V1" s="29" t="s">
        <v>125</v>
      </c>
      <c r="W1" s="29" t="s">
        <v>126</v>
      </c>
      <c r="X1" s="29" t="s">
        <v>127</v>
      </c>
      <c r="Y1" s="29" t="s">
        <v>64</v>
      </c>
      <c r="Z1" s="29" t="s">
        <v>77</v>
      </c>
      <c r="AA1" s="32" t="s">
        <v>78</v>
      </c>
      <c r="AB1" s="33" t="s">
        <v>128</v>
      </c>
      <c r="AC1" s="34" t="s">
        <v>130</v>
      </c>
      <c r="AG1" s="30"/>
      <c r="AH1" t="s">
        <v>76</v>
      </c>
      <c r="AI1" t="s">
        <v>77</v>
      </c>
      <c r="AJ1" t="s">
        <v>78</v>
      </c>
      <c r="AK1" t="s">
        <v>79</v>
      </c>
      <c r="AL1" t="s">
        <v>80</v>
      </c>
    </row>
    <row r="2" spans="1:38">
      <c r="A2" t="s">
        <v>176</v>
      </c>
      <c r="B2">
        <v>2</v>
      </c>
      <c r="C2">
        <v>1</v>
      </c>
      <c r="D2" s="18">
        <v>45555</v>
      </c>
      <c r="E2" s="18">
        <v>45646</v>
      </c>
      <c r="F2" s="18">
        <v>45652</v>
      </c>
      <c r="G2" t="s">
        <v>49</v>
      </c>
      <c r="H2">
        <v>38</v>
      </c>
      <c r="I2" t="s">
        <v>177</v>
      </c>
      <c r="J2">
        <v>11800</v>
      </c>
      <c r="K2" t="s">
        <v>131</v>
      </c>
      <c r="L2">
        <v>10148</v>
      </c>
      <c r="M2">
        <v>11800</v>
      </c>
      <c r="N2">
        <v>1269.98</v>
      </c>
      <c r="O2">
        <v>1092.1828</v>
      </c>
      <c r="P2">
        <v>1269.98</v>
      </c>
      <c r="Q2">
        <v>0.10762542372881356</v>
      </c>
      <c r="R2">
        <v>9</v>
      </c>
      <c r="S2">
        <v>2024</v>
      </c>
      <c r="T2">
        <v>12</v>
      </c>
      <c r="U2">
        <v>2024</v>
      </c>
      <c r="V2">
        <v>45697</v>
      </c>
      <c r="W2" t="s">
        <v>164</v>
      </c>
      <c r="X2">
        <v>2025</v>
      </c>
      <c r="Y2" t="str">
        <f t="shared" ref="Y2:Y65" si="0">_xlfn.XLOOKUP(G2,AH:AH,AK:AK,"0")</f>
        <v>México</v>
      </c>
      <c r="Z2" t="str">
        <f t="shared" ref="Z2:Z65" si="1">_xlfn.XLOOKUP(G2,AH:AH,AI:AI,"0")</f>
        <v>Retail</v>
      </c>
      <c r="AA2" s="1">
        <f t="shared" ref="AA2:AA65" si="2">_xlfn.XLOOKUP(G2,AH:AH,AJ:AJ,"0")</f>
        <v>0</v>
      </c>
      <c r="AB2">
        <f t="shared" ref="AB2:AB65" si="3">O2-O2*AA2</f>
        <v>1092.1828</v>
      </c>
      <c r="AC2" s="18">
        <f t="shared" ref="AC2:AC65" si="4">_xlfn.XLOOKUP(G2,AH:AH,AL:AL,"0")</f>
        <v>45552</v>
      </c>
      <c r="AH2" t="s">
        <v>34</v>
      </c>
      <c r="AI2" t="s">
        <v>14</v>
      </c>
      <c r="AJ2" s="1">
        <v>0.5</v>
      </c>
      <c r="AK2" t="s">
        <v>31</v>
      </c>
      <c r="AL2" s="27">
        <v>45536</v>
      </c>
    </row>
    <row r="3" spans="1:38">
      <c r="A3" t="s">
        <v>176</v>
      </c>
      <c r="B3">
        <v>3</v>
      </c>
      <c r="C3">
        <v>1</v>
      </c>
      <c r="D3" s="18">
        <v>45558</v>
      </c>
      <c r="E3" s="18">
        <v>45568</v>
      </c>
      <c r="F3" s="18">
        <v>45572</v>
      </c>
      <c r="G3" t="s">
        <v>49</v>
      </c>
      <c r="H3">
        <v>39</v>
      </c>
      <c r="I3" t="s">
        <v>177</v>
      </c>
      <c r="J3">
        <v>3400</v>
      </c>
      <c r="K3" t="s">
        <v>151</v>
      </c>
      <c r="L3">
        <v>3400</v>
      </c>
      <c r="M3">
        <v>3943.9999999999995</v>
      </c>
      <c r="N3">
        <v>340</v>
      </c>
      <c r="O3">
        <v>340</v>
      </c>
      <c r="P3">
        <v>394.4</v>
      </c>
      <c r="Q3">
        <v>0.1</v>
      </c>
      <c r="R3">
        <v>9</v>
      </c>
      <c r="S3">
        <v>2024</v>
      </c>
      <c r="T3">
        <v>10</v>
      </c>
      <c r="U3">
        <v>2024</v>
      </c>
      <c r="V3">
        <v>45617</v>
      </c>
      <c r="W3" t="s">
        <v>159</v>
      </c>
      <c r="X3">
        <v>2024</v>
      </c>
      <c r="Y3" t="str">
        <f t="shared" si="0"/>
        <v>México</v>
      </c>
      <c r="Z3" t="str">
        <f t="shared" si="1"/>
        <v>Retail</v>
      </c>
      <c r="AA3" s="1">
        <f t="shared" si="2"/>
        <v>0</v>
      </c>
      <c r="AB3">
        <f t="shared" si="3"/>
        <v>340</v>
      </c>
      <c r="AC3" s="18">
        <f t="shared" si="4"/>
        <v>45552</v>
      </c>
      <c r="AH3" t="s">
        <v>45</v>
      </c>
      <c r="AI3" t="s">
        <v>14</v>
      </c>
      <c r="AJ3" s="1">
        <v>0.75</v>
      </c>
      <c r="AK3" t="s">
        <v>31</v>
      </c>
      <c r="AL3" s="27">
        <v>45536</v>
      </c>
    </row>
    <row r="4" spans="1:38">
      <c r="A4" t="s">
        <v>176</v>
      </c>
      <c r="B4">
        <v>4</v>
      </c>
      <c r="C4">
        <v>1</v>
      </c>
      <c r="D4" s="18">
        <v>45558</v>
      </c>
      <c r="E4" s="18">
        <v>45641</v>
      </c>
      <c r="F4" s="18">
        <v>45659</v>
      </c>
      <c r="G4" t="s">
        <v>49</v>
      </c>
      <c r="H4">
        <v>39</v>
      </c>
      <c r="I4" t="s">
        <v>177</v>
      </c>
      <c r="J4">
        <v>354545.26</v>
      </c>
      <c r="K4" t="s">
        <v>178</v>
      </c>
      <c r="L4">
        <v>17018.172480000001</v>
      </c>
      <c r="M4">
        <v>19854.53456</v>
      </c>
      <c r="N4">
        <v>74463.899999999994</v>
      </c>
      <c r="O4">
        <v>3574.2671999999998</v>
      </c>
      <c r="P4">
        <v>4169.9784</v>
      </c>
      <c r="Q4">
        <v>0.21002649986069477</v>
      </c>
      <c r="R4">
        <v>9</v>
      </c>
      <c r="S4">
        <v>2024</v>
      </c>
      <c r="T4">
        <v>12</v>
      </c>
      <c r="U4">
        <v>2024</v>
      </c>
      <c r="V4">
        <v>45704</v>
      </c>
      <c r="W4" t="s">
        <v>164</v>
      </c>
      <c r="X4">
        <v>2025</v>
      </c>
      <c r="Y4" t="str">
        <f t="shared" si="0"/>
        <v>México</v>
      </c>
      <c r="Z4" t="str">
        <f t="shared" si="1"/>
        <v>Retail</v>
      </c>
      <c r="AA4" s="1">
        <f t="shared" si="2"/>
        <v>0</v>
      </c>
      <c r="AB4">
        <f t="shared" si="3"/>
        <v>3574.2671999999998</v>
      </c>
      <c r="AC4" s="18">
        <f t="shared" si="4"/>
        <v>45552</v>
      </c>
      <c r="AH4" t="s">
        <v>43</v>
      </c>
      <c r="AI4" t="s">
        <v>14</v>
      </c>
      <c r="AJ4" s="1">
        <v>0.5</v>
      </c>
      <c r="AK4" t="s">
        <v>31</v>
      </c>
      <c r="AL4" s="27">
        <v>45624</v>
      </c>
    </row>
    <row r="5" spans="1:38">
      <c r="A5" t="s">
        <v>176</v>
      </c>
      <c r="B5">
        <v>6</v>
      </c>
      <c r="C5">
        <v>1</v>
      </c>
      <c r="D5" s="18">
        <v>45561</v>
      </c>
      <c r="E5" s="18">
        <v>45567</v>
      </c>
      <c r="F5" s="18">
        <v>45578</v>
      </c>
      <c r="G5" t="s">
        <v>49</v>
      </c>
      <c r="H5">
        <v>39</v>
      </c>
      <c r="I5" t="s">
        <v>177</v>
      </c>
      <c r="J5">
        <v>18389.47</v>
      </c>
      <c r="K5" t="s">
        <v>151</v>
      </c>
      <c r="L5">
        <v>18389.47</v>
      </c>
      <c r="M5">
        <v>21331.785199999998</v>
      </c>
      <c r="N5">
        <v>2913.47</v>
      </c>
      <c r="O5">
        <v>2913.47</v>
      </c>
      <c r="P5">
        <v>3379.6251999999995</v>
      </c>
      <c r="Q5">
        <v>0.15843142842072119</v>
      </c>
      <c r="R5">
        <v>9</v>
      </c>
      <c r="S5">
        <v>2024</v>
      </c>
      <c r="T5">
        <v>10</v>
      </c>
      <c r="U5">
        <v>2024</v>
      </c>
      <c r="V5">
        <v>45623</v>
      </c>
      <c r="W5" t="s">
        <v>159</v>
      </c>
      <c r="X5">
        <v>2024</v>
      </c>
      <c r="Y5" t="str">
        <f t="shared" si="0"/>
        <v>México</v>
      </c>
      <c r="Z5" t="str">
        <f t="shared" si="1"/>
        <v>Retail</v>
      </c>
      <c r="AA5" s="1">
        <f t="shared" si="2"/>
        <v>0</v>
      </c>
      <c r="AB5">
        <f t="shared" si="3"/>
        <v>2913.47</v>
      </c>
      <c r="AC5" s="18">
        <f t="shared" si="4"/>
        <v>45552</v>
      </c>
      <c r="AH5" t="s">
        <v>36</v>
      </c>
      <c r="AI5" t="s">
        <v>14</v>
      </c>
      <c r="AJ5" s="1">
        <v>0.5</v>
      </c>
      <c r="AK5" t="s">
        <v>31</v>
      </c>
      <c r="AL5" s="27">
        <v>45639</v>
      </c>
    </row>
    <row r="6" spans="1:38">
      <c r="A6" t="s">
        <v>176</v>
      </c>
      <c r="B6">
        <v>7</v>
      </c>
      <c r="C6">
        <v>1</v>
      </c>
      <c r="D6" s="18">
        <v>45565</v>
      </c>
      <c r="E6" s="18">
        <v>45601</v>
      </c>
      <c r="F6" s="18">
        <v>45614</v>
      </c>
      <c r="G6" t="s">
        <v>49</v>
      </c>
      <c r="H6">
        <v>40</v>
      </c>
      <c r="I6" t="s">
        <v>177</v>
      </c>
      <c r="J6">
        <v>182190.48</v>
      </c>
      <c r="K6" t="s">
        <v>151</v>
      </c>
      <c r="L6">
        <v>182190.48</v>
      </c>
      <c r="M6">
        <v>211340.95679999999</v>
      </c>
      <c r="N6">
        <v>25479.17</v>
      </c>
      <c r="O6">
        <v>25479.17</v>
      </c>
      <c r="P6">
        <v>29555.837199999994</v>
      </c>
      <c r="Q6">
        <v>0.13984907444121117</v>
      </c>
      <c r="R6">
        <v>9</v>
      </c>
      <c r="S6">
        <v>2024</v>
      </c>
      <c r="T6">
        <v>11</v>
      </c>
      <c r="U6">
        <v>2024</v>
      </c>
      <c r="V6">
        <v>45659</v>
      </c>
      <c r="W6" t="s">
        <v>157</v>
      </c>
      <c r="X6">
        <v>2025</v>
      </c>
      <c r="Y6" t="str">
        <f t="shared" si="0"/>
        <v>México</v>
      </c>
      <c r="Z6" t="str">
        <f t="shared" si="1"/>
        <v>Retail</v>
      </c>
      <c r="AA6" s="1">
        <f t="shared" si="2"/>
        <v>0</v>
      </c>
      <c r="AB6">
        <f t="shared" si="3"/>
        <v>25479.17</v>
      </c>
      <c r="AC6" s="18">
        <f t="shared" si="4"/>
        <v>45552</v>
      </c>
      <c r="AH6" t="s">
        <v>57</v>
      </c>
      <c r="AI6" t="s">
        <v>14</v>
      </c>
      <c r="AJ6" s="1">
        <v>0.5</v>
      </c>
      <c r="AK6" t="s">
        <v>31</v>
      </c>
      <c r="AL6" s="27">
        <v>45639</v>
      </c>
    </row>
    <row r="7" spans="1:38">
      <c r="A7" t="s">
        <v>176</v>
      </c>
      <c r="B7">
        <v>8</v>
      </c>
      <c r="C7">
        <v>1</v>
      </c>
      <c r="D7" s="18">
        <v>45570</v>
      </c>
      <c r="E7" s="18">
        <v>45579</v>
      </c>
      <c r="F7" s="18">
        <v>45589</v>
      </c>
      <c r="G7" t="s">
        <v>49</v>
      </c>
      <c r="H7">
        <v>40</v>
      </c>
      <c r="I7" t="s">
        <v>177</v>
      </c>
      <c r="J7">
        <v>6473.42</v>
      </c>
      <c r="K7" t="s">
        <v>151</v>
      </c>
      <c r="L7">
        <v>6473.42</v>
      </c>
      <c r="M7">
        <v>7509.1671999999999</v>
      </c>
      <c r="N7">
        <v>1573.42</v>
      </c>
      <c r="O7">
        <v>1573.42</v>
      </c>
      <c r="P7">
        <v>1825.1671999999999</v>
      </c>
      <c r="Q7">
        <v>0.24305853783625966</v>
      </c>
      <c r="R7">
        <v>10</v>
      </c>
      <c r="S7">
        <v>2024</v>
      </c>
      <c r="T7">
        <v>10</v>
      </c>
      <c r="U7">
        <v>2024</v>
      </c>
      <c r="V7">
        <v>45634</v>
      </c>
      <c r="W7" t="s">
        <v>132</v>
      </c>
      <c r="X7">
        <v>2024</v>
      </c>
      <c r="Y7" t="str">
        <f t="shared" si="0"/>
        <v>México</v>
      </c>
      <c r="Z7" t="str">
        <f t="shared" si="1"/>
        <v>Retail</v>
      </c>
      <c r="AA7" s="1">
        <f t="shared" si="2"/>
        <v>0</v>
      </c>
      <c r="AB7">
        <f t="shared" si="3"/>
        <v>1573.42</v>
      </c>
      <c r="AC7" s="18">
        <f t="shared" si="4"/>
        <v>45552</v>
      </c>
      <c r="AH7" t="s">
        <v>86</v>
      </c>
      <c r="AI7" t="s">
        <v>14</v>
      </c>
      <c r="AJ7" s="1">
        <v>0.5</v>
      </c>
      <c r="AK7" t="s">
        <v>31</v>
      </c>
      <c r="AL7" s="27">
        <v>45639</v>
      </c>
    </row>
    <row r="8" spans="1:38">
      <c r="A8" t="s">
        <v>176</v>
      </c>
      <c r="B8">
        <v>9</v>
      </c>
      <c r="C8">
        <v>1</v>
      </c>
      <c r="D8" s="18">
        <v>45573</v>
      </c>
      <c r="E8" s="18">
        <v>45653</v>
      </c>
      <c r="F8" s="18">
        <v>45661</v>
      </c>
      <c r="G8" t="s">
        <v>49</v>
      </c>
      <c r="H8">
        <v>41</v>
      </c>
      <c r="I8" t="s">
        <v>177</v>
      </c>
      <c r="J8">
        <v>38649.61</v>
      </c>
      <c r="K8" t="s">
        <v>131</v>
      </c>
      <c r="L8">
        <v>33238.664599999996</v>
      </c>
      <c r="M8">
        <v>38649.61</v>
      </c>
      <c r="N8">
        <v>3188.81</v>
      </c>
      <c r="O8">
        <v>2742.3766000000001</v>
      </c>
      <c r="P8">
        <v>3188.81</v>
      </c>
      <c r="Q8">
        <v>8.2505619073517181E-2</v>
      </c>
      <c r="R8">
        <v>10</v>
      </c>
      <c r="S8">
        <v>2024</v>
      </c>
      <c r="T8">
        <v>12</v>
      </c>
      <c r="U8">
        <v>2024</v>
      </c>
      <c r="V8">
        <v>45706</v>
      </c>
      <c r="W8" t="s">
        <v>164</v>
      </c>
      <c r="X8">
        <v>2025</v>
      </c>
      <c r="Y8" t="str">
        <f t="shared" si="0"/>
        <v>México</v>
      </c>
      <c r="Z8" t="str">
        <f t="shared" si="1"/>
        <v>Retail</v>
      </c>
      <c r="AA8" s="1">
        <f t="shared" si="2"/>
        <v>0</v>
      </c>
      <c r="AB8">
        <f t="shared" si="3"/>
        <v>2742.3766000000001</v>
      </c>
      <c r="AC8" s="18">
        <f t="shared" si="4"/>
        <v>45552</v>
      </c>
      <c r="AH8" t="s">
        <v>35</v>
      </c>
      <c r="AI8" t="s">
        <v>14</v>
      </c>
      <c r="AJ8" s="1">
        <v>0.5</v>
      </c>
      <c r="AK8" t="s">
        <v>31</v>
      </c>
      <c r="AL8" s="27">
        <v>45665</v>
      </c>
    </row>
    <row r="9" spans="1:38">
      <c r="A9" t="s">
        <v>176</v>
      </c>
      <c r="B9">
        <v>10</v>
      </c>
      <c r="C9">
        <v>1</v>
      </c>
      <c r="D9" s="18">
        <v>45574</v>
      </c>
      <c r="E9" s="18">
        <v>45653</v>
      </c>
      <c r="F9" s="18">
        <v>45653</v>
      </c>
      <c r="G9" t="s">
        <v>49</v>
      </c>
      <c r="H9">
        <v>41</v>
      </c>
      <c r="I9" t="s">
        <v>177</v>
      </c>
      <c r="J9">
        <v>1455.62</v>
      </c>
      <c r="K9" t="s">
        <v>131</v>
      </c>
      <c r="L9">
        <v>1251.8331999999998</v>
      </c>
      <c r="M9">
        <v>1455.62</v>
      </c>
      <c r="N9">
        <v>294.64</v>
      </c>
      <c r="O9">
        <v>253.39039999999997</v>
      </c>
      <c r="P9">
        <v>294.64</v>
      </c>
      <c r="Q9">
        <v>0.20241546557480661</v>
      </c>
      <c r="R9">
        <v>10</v>
      </c>
      <c r="S9">
        <v>2024</v>
      </c>
      <c r="T9">
        <v>12</v>
      </c>
      <c r="U9">
        <v>2024</v>
      </c>
      <c r="V9">
        <v>45698</v>
      </c>
      <c r="W9" t="s">
        <v>164</v>
      </c>
      <c r="X9">
        <v>2025</v>
      </c>
      <c r="Y9" t="str">
        <f t="shared" si="0"/>
        <v>México</v>
      </c>
      <c r="Z9" t="str">
        <f t="shared" si="1"/>
        <v>Retail</v>
      </c>
      <c r="AA9" s="1">
        <f t="shared" si="2"/>
        <v>0</v>
      </c>
      <c r="AB9">
        <f t="shared" si="3"/>
        <v>253.39039999999997</v>
      </c>
      <c r="AC9" s="18">
        <f t="shared" si="4"/>
        <v>45552</v>
      </c>
      <c r="AH9" t="s">
        <v>44</v>
      </c>
      <c r="AI9" t="s">
        <v>14</v>
      </c>
      <c r="AJ9" s="1">
        <v>0.5</v>
      </c>
      <c r="AK9" t="s">
        <v>31</v>
      </c>
      <c r="AL9" s="27">
        <v>45677</v>
      </c>
    </row>
    <row r="10" spans="1:38">
      <c r="A10" t="s">
        <v>176</v>
      </c>
      <c r="B10">
        <v>11</v>
      </c>
      <c r="C10">
        <v>1</v>
      </c>
      <c r="D10" s="18">
        <v>45574</v>
      </c>
      <c r="E10" s="18">
        <v>45655</v>
      </c>
      <c r="F10" s="18">
        <v>45661</v>
      </c>
      <c r="G10" t="s">
        <v>49</v>
      </c>
      <c r="H10">
        <v>41</v>
      </c>
      <c r="I10" t="s">
        <v>177</v>
      </c>
      <c r="J10">
        <v>1652.27</v>
      </c>
      <c r="K10" t="s">
        <v>131</v>
      </c>
      <c r="L10">
        <v>1420.9521999999999</v>
      </c>
      <c r="M10">
        <v>1652.27</v>
      </c>
      <c r="N10">
        <v>42.61</v>
      </c>
      <c r="O10">
        <v>36.644599999999997</v>
      </c>
      <c r="P10">
        <v>42.61</v>
      </c>
      <c r="Q10">
        <v>2.5788763337711147E-2</v>
      </c>
      <c r="R10">
        <v>10</v>
      </c>
      <c r="S10">
        <v>2024</v>
      </c>
      <c r="T10">
        <v>12</v>
      </c>
      <c r="U10">
        <v>2024</v>
      </c>
      <c r="V10">
        <v>45706</v>
      </c>
      <c r="W10" t="s">
        <v>164</v>
      </c>
      <c r="X10">
        <v>2025</v>
      </c>
      <c r="Y10" t="str">
        <f t="shared" si="0"/>
        <v>México</v>
      </c>
      <c r="Z10" t="str">
        <f t="shared" si="1"/>
        <v>Retail</v>
      </c>
      <c r="AA10" s="1">
        <f t="shared" si="2"/>
        <v>0</v>
      </c>
      <c r="AB10">
        <f t="shared" si="3"/>
        <v>36.644599999999997</v>
      </c>
      <c r="AC10" s="18">
        <f t="shared" si="4"/>
        <v>45552</v>
      </c>
      <c r="AH10" t="s">
        <v>39</v>
      </c>
      <c r="AI10" t="s">
        <v>14</v>
      </c>
      <c r="AJ10" s="1">
        <v>0.5</v>
      </c>
      <c r="AK10" t="s">
        <v>31</v>
      </c>
      <c r="AL10" s="27">
        <v>45677</v>
      </c>
    </row>
    <row r="11" spans="1:38">
      <c r="A11" t="s">
        <v>176</v>
      </c>
      <c r="B11">
        <v>12</v>
      </c>
      <c r="C11">
        <v>1</v>
      </c>
      <c r="D11" s="18">
        <v>45575</v>
      </c>
      <c r="E11" s="18">
        <v>45644</v>
      </c>
      <c r="F11" s="18">
        <v>45654</v>
      </c>
      <c r="G11" t="s">
        <v>49</v>
      </c>
      <c r="H11">
        <v>41</v>
      </c>
      <c r="I11" t="s">
        <v>177</v>
      </c>
      <c r="J11">
        <v>31905.85</v>
      </c>
      <c r="K11" t="s">
        <v>151</v>
      </c>
      <c r="L11">
        <v>31905.85</v>
      </c>
      <c r="M11">
        <v>37010.785999999993</v>
      </c>
      <c r="N11">
        <v>9918.2800000000007</v>
      </c>
      <c r="O11">
        <v>9918.2800000000007</v>
      </c>
      <c r="P11">
        <v>11505.2048</v>
      </c>
      <c r="Q11">
        <v>0.31086086093929488</v>
      </c>
      <c r="R11">
        <v>10</v>
      </c>
      <c r="S11">
        <v>2024</v>
      </c>
      <c r="T11">
        <v>12</v>
      </c>
      <c r="U11">
        <v>2024</v>
      </c>
      <c r="V11">
        <v>45699</v>
      </c>
      <c r="W11" t="s">
        <v>164</v>
      </c>
      <c r="X11">
        <v>2025</v>
      </c>
      <c r="Y11" t="str">
        <f t="shared" si="0"/>
        <v>México</v>
      </c>
      <c r="Z11" t="str">
        <f t="shared" si="1"/>
        <v>Retail</v>
      </c>
      <c r="AA11" s="1">
        <f t="shared" si="2"/>
        <v>0</v>
      </c>
      <c r="AB11">
        <f t="shared" si="3"/>
        <v>9918.2800000000007</v>
      </c>
      <c r="AC11" s="18">
        <f t="shared" si="4"/>
        <v>45552</v>
      </c>
      <c r="AH11" t="s">
        <v>46</v>
      </c>
      <c r="AI11" t="s">
        <v>14</v>
      </c>
      <c r="AJ11" s="1">
        <v>0.5</v>
      </c>
      <c r="AK11" t="s">
        <v>31</v>
      </c>
      <c r="AL11" s="27">
        <v>45695</v>
      </c>
    </row>
    <row r="12" spans="1:38">
      <c r="A12" t="s">
        <v>176</v>
      </c>
      <c r="B12">
        <v>13</v>
      </c>
      <c r="C12">
        <v>1</v>
      </c>
      <c r="D12" s="18">
        <v>45576</v>
      </c>
      <c r="E12" s="18">
        <v>45618</v>
      </c>
      <c r="F12" s="18">
        <v>45623</v>
      </c>
      <c r="G12" t="s">
        <v>49</v>
      </c>
      <c r="H12">
        <v>41</v>
      </c>
      <c r="I12" t="s">
        <v>177</v>
      </c>
      <c r="J12">
        <v>6490.08</v>
      </c>
      <c r="K12" t="s">
        <v>131</v>
      </c>
      <c r="L12">
        <v>5581.4687999999996</v>
      </c>
      <c r="M12">
        <v>6490.08</v>
      </c>
      <c r="N12">
        <v>1244.92</v>
      </c>
      <c r="O12">
        <v>1070.6312</v>
      </c>
      <c r="P12">
        <v>1244.92</v>
      </c>
      <c r="Q12">
        <v>0.19181889899662255</v>
      </c>
      <c r="R12">
        <v>10</v>
      </c>
      <c r="S12">
        <v>2024</v>
      </c>
      <c r="T12">
        <v>11</v>
      </c>
      <c r="U12">
        <v>2024</v>
      </c>
      <c r="V12">
        <v>45668</v>
      </c>
      <c r="W12" t="s">
        <v>157</v>
      </c>
      <c r="X12">
        <v>2025</v>
      </c>
      <c r="Y12" t="str">
        <f t="shared" si="0"/>
        <v>México</v>
      </c>
      <c r="Z12" t="str">
        <f t="shared" si="1"/>
        <v>Retail</v>
      </c>
      <c r="AA12" s="1">
        <f t="shared" si="2"/>
        <v>0</v>
      </c>
      <c r="AB12">
        <f t="shared" si="3"/>
        <v>1070.6312</v>
      </c>
      <c r="AC12" s="18">
        <f t="shared" si="4"/>
        <v>45552</v>
      </c>
      <c r="AH12" t="s">
        <v>40</v>
      </c>
      <c r="AI12" t="s">
        <v>14</v>
      </c>
      <c r="AJ12" s="1">
        <v>0.5</v>
      </c>
      <c r="AK12" t="s">
        <v>31</v>
      </c>
      <c r="AL12" s="27">
        <v>45705</v>
      </c>
    </row>
    <row r="13" spans="1:38">
      <c r="A13" t="s">
        <v>176</v>
      </c>
      <c r="B13">
        <v>15</v>
      </c>
      <c r="C13">
        <v>1</v>
      </c>
      <c r="D13" s="18">
        <v>45587</v>
      </c>
      <c r="E13" s="18">
        <v>45589</v>
      </c>
      <c r="F13" s="18">
        <v>45599</v>
      </c>
      <c r="G13" t="s">
        <v>49</v>
      </c>
      <c r="H13">
        <v>43</v>
      </c>
      <c r="I13" t="s">
        <v>177</v>
      </c>
      <c r="J13">
        <v>2327</v>
      </c>
      <c r="K13" t="s">
        <v>131</v>
      </c>
      <c r="L13">
        <v>2001.22</v>
      </c>
      <c r="M13">
        <v>2327</v>
      </c>
      <c r="N13">
        <v>0</v>
      </c>
      <c r="O13">
        <v>0</v>
      </c>
      <c r="P13">
        <v>0</v>
      </c>
      <c r="Q13">
        <v>0</v>
      </c>
      <c r="R13">
        <v>10</v>
      </c>
      <c r="S13">
        <v>2024</v>
      </c>
      <c r="T13">
        <v>10</v>
      </c>
      <c r="U13">
        <v>2024</v>
      </c>
      <c r="V13">
        <v>45644</v>
      </c>
      <c r="W13" t="s">
        <v>132</v>
      </c>
      <c r="X13">
        <v>2024</v>
      </c>
      <c r="Y13" t="str">
        <f t="shared" si="0"/>
        <v>México</v>
      </c>
      <c r="Z13" t="str">
        <f t="shared" si="1"/>
        <v>Retail</v>
      </c>
      <c r="AA13" s="1">
        <f t="shared" si="2"/>
        <v>0</v>
      </c>
      <c r="AB13">
        <f t="shared" si="3"/>
        <v>0</v>
      </c>
      <c r="AC13" s="18">
        <f t="shared" si="4"/>
        <v>45552</v>
      </c>
      <c r="AH13" t="s">
        <v>59</v>
      </c>
      <c r="AI13" t="s">
        <v>14</v>
      </c>
      <c r="AJ13" s="1">
        <v>0.5</v>
      </c>
      <c r="AK13" t="s">
        <v>31</v>
      </c>
      <c r="AL13" s="27">
        <v>45734</v>
      </c>
    </row>
    <row r="14" spans="1:38">
      <c r="A14" t="s">
        <v>176</v>
      </c>
      <c r="B14">
        <v>16</v>
      </c>
      <c r="C14">
        <v>1</v>
      </c>
      <c r="D14" s="18">
        <v>45587</v>
      </c>
      <c r="E14" s="18">
        <v>45622</v>
      </c>
      <c r="F14" s="18">
        <v>45625</v>
      </c>
      <c r="G14" t="s">
        <v>49</v>
      </c>
      <c r="H14">
        <v>43</v>
      </c>
      <c r="I14" t="s">
        <v>177</v>
      </c>
      <c r="J14">
        <v>6385.17</v>
      </c>
      <c r="K14" t="s">
        <v>131</v>
      </c>
      <c r="L14">
        <v>5491.2461999999996</v>
      </c>
      <c r="M14">
        <v>6385.17</v>
      </c>
      <c r="N14">
        <v>866.04</v>
      </c>
      <c r="O14">
        <v>744.7944</v>
      </c>
      <c r="P14">
        <v>866.04</v>
      </c>
      <c r="Q14">
        <v>0.13563303717833669</v>
      </c>
      <c r="R14">
        <v>10</v>
      </c>
      <c r="S14">
        <v>2024</v>
      </c>
      <c r="T14">
        <v>11</v>
      </c>
      <c r="U14">
        <v>2024</v>
      </c>
      <c r="V14">
        <v>45670</v>
      </c>
      <c r="W14" t="s">
        <v>157</v>
      </c>
      <c r="X14">
        <v>2025</v>
      </c>
      <c r="Y14" t="str">
        <f t="shared" si="0"/>
        <v>México</v>
      </c>
      <c r="Z14" t="str">
        <f t="shared" si="1"/>
        <v>Retail</v>
      </c>
      <c r="AA14" s="1">
        <f t="shared" si="2"/>
        <v>0</v>
      </c>
      <c r="AB14">
        <f t="shared" si="3"/>
        <v>744.7944</v>
      </c>
      <c r="AC14" s="18">
        <f t="shared" si="4"/>
        <v>45552</v>
      </c>
      <c r="AH14" t="s">
        <v>56</v>
      </c>
      <c r="AI14" t="s">
        <v>14</v>
      </c>
      <c r="AJ14" s="1">
        <v>0.5</v>
      </c>
      <c r="AK14" t="s">
        <v>31</v>
      </c>
      <c r="AL14" s="27">
        <v>45737</v>
      </c>
    </row>
    <row r="15" spans="1:38">
      <c r="A15" t="s">
        <v>176</v>
      </c>
      <c r="B15">
        <v>17</v>
      </c>
      <c r="C15">
        <v>1</v>
      </c>
      <c r="D15" s="18">
        <v>45587</v>
      </c>
      <c r="E15" s="18">
        <v>45589</v>
      </c>
      <c r="F15" s="18">
        <v>45589</v>
      </c>
      <c r="G15" t="s">
        <v>49</v>
      </c>
      <c r="H15">
        <v>43</v>
      </c>
      <c r="I15" t="s">
        <v>177</v>
      </c>
      <c r="J15">
        <v>1590</v>
      </c>
      <c r="K15" t="s">
        <v>151</v>
      </c>
      <c r="L15">
        <v>1590</v>
      </c>
      <c r="M15">
        <v>1844.3999999999999</v>
      </c>
      <c r="N15">
        <v>280</v>
      </c>
      <c r="O15">
        <v>280</v>
      </c>
      <c r="P15">
        <v>324.79999999999995</v>
      </c>
      <c r="Q15">
        <v>0.1761006289308176</v>
      </c>
      <c r="R15">
        <v>10</v>
      </c>
      <c r="S15">
        <v>2024</v>
      </c>
      <c r="T15">
        <v>10</v>
      </c>
      <c r="U15">
        <v>2024</v>
      </c>
      <c r="V15">
        <v>45634</v>
      </c>
      <c r="W15" t="s">
        <v>132</v>
      </c>
      <c r="X15">
        <v>2024</v>
      </c>
      <c r="Y15" t="str">
        <f t="shared" si="0"/>
        <v>México</v>
      </c>
      <c r="Z15" t="str">
        <f t="shared" si="1"/>
        <v>Retail</v>
      </c>
      <c r="AA15" s="1">
        <f t="shared" si="2"/>
        <v>0</v>
      </c>
      <c r="AB15">
        <f t="shared" si="3"/>
        <v>280</v>
      </c>
      <c r="AC15" s="18">
        <f t="shared" si="4"/>
        <v>45552</v>
      </c>
      <c r="AH15" t="s">
        <v>38</v>
      </c>
      <c r="AI15" t="s">
        <v>14</v>
      </c>
      <c r="AJ15" s="1">
        <v>0.6</v>
      </c>
      <c r="AK15" t="s">
        <v>31</v>
      </c>
      <c r="AL15" s="27">
        <v>45740</v>
      </c>
    </row>
    <row r="16" spans="1:38">
      <c r="A16" t="s">
        <v>176</v>
      </c>
      <c r="B16">
        <v>18</v>
      </c>
      <c r="C16">
        <v>1</v>
      </c>
      <c r="D16" s="18">
        <v>45590</v>
      </c>
      <c r="E16" s="18">
        <v>45591</v>
      </c>
      <c r="F16" s="18">
        <v>45605</v>
      </c>
      <c r="G16" t="s">
        <v>49</v>
      </c>
      <c r="H16">
        <v>43</v>
      </c>
      <c r="I16" t="s">
        <v>177</v>
      </c>
      <c r="J16">
        <v>14493.36</v>
      </c>
      <c r="K16" t="s">
        <v>131</v>
      </c>
      <c r="L16">
        <v>12464.2896</v>
      </c>
      <c r="M16">
        <v>14493.36</v>
      </c>
      <c r="N16">
        <v>2056.36</v>
      </c>
      <c r="O16">
        <v>1768.4696000000001</v>
      </c>
      <c r="P16">
        <v>2056.36</v>
      </c>
      <c r="Q16">
        <v>0.14188290361931258</v>
      </c>
      <c r="R16">
        <v>10</v>
      </c>
      <c r="S16">
        <v>2024</v>
      </c>
      <c r="T16">
        <v>10</v>
      </c>
      <c r="U16">
        <v>2024</v>
      </c>
      <c r="V16">
        <v>45650</v>
      </c>
      <c r="W16" t="s">
        <v>132</v>
      </c>
      <c r="X16">
        <v>2024</v>
      </c>
      <c r="Y16" t="str">
        <f t="shared" si="0"/>
        <v>México</v>
      </c>
      <c r="Z16" t="str">
        <f t="shared" si="1"/>
        <v>Retail</v>
      </c>
      <c r="AA16" s="1">
        <f t="shared" si="2"/>
        <v>0</v>
      </c>
      <c r="AB16">
        <f t="shared" si="3"/>
        <v>1768.4696000000001</v>
      </c>
      <c r="AC16" s="18">
        <f t="shared" si="4"/>
        <v>45552</v>
      </c>
      <c r="AH16" t="s">
        <v>25</v>
      </c>
      <c r="AI16" t="s">
        <v>14</v>
      </c>
      <c r="AJ16" s="1">
        <v>0.4</v>
      </c>
      <c r="AK16" t="s">
        <v>13</v>
      </c>
      <c r="AL16" s="27">
        <v>45754</v>
      </c>
    </row>
    <row r="17" spans="1:38">
      <c r="A17" t="s">
        <v>176</v>
      </c>
      <c r="B17">
        <v>19</v>
      </c>
      <c r="C17">
        <v>1</v>
      </c>
      <c r="D17" s="18">
        <v>45593</v>
      </c>
      <c r="E17" s="18">
        <v>45598</v>
      </c>
      <c r="F17" s="18">
        <v>45601</v>
      </c>
      <c r="G17" t="s">
        <v>49</v>
      </c>
      <c r="H17">
        <v>44</v>
      </c>
      <c r="I17" t="s">
        <v>177</v>
      </c>
      <c r="J17">
        <v>1560</v>
      </c>
      <c r="K17" t="s">
        <v>131</v>
      </c>
      <c r="L17">
        <v>1341.6</v>
      </c>
      <c r="M17">
        <v>1560</v>
      </c>
      <c r="N17">
        <v>0</v>
      </c>
      <c r="O17">
        <v>0</v>
      </c>
      <c r="P17">
        <v>0</v>
      </c>
      <c r="Q17">
        <v>0</v>
      </c>
      <c r="R17">
        <v>10</v>
      </c>
      <c r="S17">
        <v>2024</v>
      </c>
      <c r="T17">
        <v>11</v>
      </c>
      <c r="U17">
        <v>2024</v>
      </c>
      <c r="V17">
        <v>45646</v>
      </c>
      <c r="W17" t="s">
        <v>132</v>
      </c>
      <c r="X17">
        <v>2024</v>
      </c>
      <c r="Y17" t="str">
        <f t="shared" si="0"/>
        <v>México</v>
      </c>
      <c r="Z17" t="str">
        <f t="shared" si="1"/>
        <v>Retail</v>
      </c>
      <c r="AA17" s="1">
        <f t="shared" si="2"/>
        <v>0</v>
      </c>
      <c r="AB17">
        <f t="shared" si="3"/>
        <v>0</v>
      </c>
      <c r="AC17" s="18">
        <f t="shared" si="4"/>
        <v>45552</v>
      </c>
      <c r="AH17" t="s">
        <v>58</v>
      </c>
      <c r="AI17" t="s">
        <v>14</v>
      </c>
      <c r="AJ17" s="1">
        <v>0.5</v>
      </c>
      <c r="AK17" t="s">
        <v>31</v>
      </c>
      <c r="AL17" s="27">
        <v>45762</v>
      </c>
    </row>
    <row r="18" spans="1:38">
      <c r="A18" t="s">
        <v>176</v>
      </c>
      <c r="B18">
        <v>20</v>
      </c>
      <c r="C18">
        <v>1</v>
      </c>
      <c r="D18" s="18">
        <v>45593</v>
      </c>
      <c r="E18" s="18">
        <v>45597</v>
      </c>
      <c r="F18" s="18">
        <v>45598</v>
      </c>
      <c r="G18" t="s">
        <v>49</v>
      </c>
      <c r="H18">
        <v>44</v>
      </c>
      <c r="I18" t="s">
        <v>177</v>
      </c>
      <c r="J18">
        <v>803</v>
      </c>
      <c r="K18" t="s">
        <v>131</v>
      </c>
      <c r="L18">
        <v>690.58</v>
      </c>
      <c r="M18">
        <v>803</v>
      </c>
      <c r="N18">
        <v>0</v>
      </c>
      <c r="O18">
        <v>0</v>
      </c>
      <c r="P18">
        <v>0</v>
      </c>
      <c r="Q18">
        <v>0</v>
      </c>
      <c r="R18">
        <v>10</v>
      </c>
      <c r="S18">
        <v>2024</v>
      </c>
      <c r="T18">
        <v>11</v>
      </c>
      <c r="U18">
        <v>2024</v>
      </c>
      <c r="V18">
        <v>45643</v>
      </c>
      <c r="W18" t="s">
        <v>132</v>
      </c>
      <c r="X18">
        <v>2024</v>
      </c>
      <c r="Y18" t="str">
        <f t="shared" si="0"/>
        <v>México</v>
      </c>
      <c r="Z18" t="str">
        <f t="shared" si="1"/>
        <v>Retail</v>
      </c>
      <c r="AA18" s="1">
        <f t="shared" si="2"/>
        <v>0</v>
      </c>
      <c r="AB18">
        <f t="shared" si="3"/>
        <v>0</v>
      </c>
      <c r="AC18" s="18">
        <f t="shared" si="4"/>
        <v>45552</v>
      </c>
      <c r="AH18" t="s">
        <v>87</v>
      </c>
      <c r="AI18" t="s">
        <v>14</v>
      </c>
      <c r="AJ18" s="1">
        <v>0.4</v>
      </c>
      <c r="AK18" t="s">
        <v>13</v>
      </c>
      <c r="AL18" s="27">
        <v>45769</v>
      </c>
    </row>
    <row r="19" spans="1:38">
      <c r="A19" t="s">
        <v>176</v>
      </c>
      <c r="B19">
        <v>21</v>
      </c>
      <c r="C19">
        <v>1</v>
      </c>
      <c r="D19" s="18">
        <v>45593</v>
      </c>
      <c r="E19" s="18">
        <v>45596</v>
      </c>
      <c r="F19" s="18">
        <v>45603</v>
      </c>
      <c r="G19" t="s">
        <v>49</v>
      </c>
      <c r="H19">
        <v>44</v>
      </c>
      <c r="I19" t="s">
        <v>177</v>
      </c>
      <c r="J19">
        <v>9852.2199999999993</v>
      </c>
      <c r="K19" t="s">
        <v>131</v>
      </c>
      <c r="L19">
        <v>8472.9092000000001</v>
      </c>
      <c r="M19">
        <v>9852.2199999999993</v>
      </c>
      <c r="N19">
        <v>1560.93</v>
      </c>
      <c r="O19">
        <v>1342.3998000000001</v>
      </c>
      <c r="P19">
        <v>1560.93</v>
      </c>
      <c r="Q19">
        <v>0.15843434271666693</v>
      </c>
      <c r="R19">
        <v>10</v>
      </c>
      <c r="S19">
        <v>2024</v>
      </c>
      <c r="T19">
        <v>10</v>
      </c>
      <c r="U19">
        <v>2024</v>
      </c>
      <c r="V19">
        <v>45648</v>
      </c>
      <c r="W19" t="s">
        <v>132</v>
      </c>
      <c r="X19">
        <v>2024</v>
      </c>
      <c r="Y19" t="str">
        <f t="shared" si="0"/>
        <v>México</v>
      </c>
      <c r="Z19" t="str">
        <f t="shared" si="1"/>
        <v>Retail</v>
      </c>
      <c r="AA19" s="1">
        <f t="shared" si="2"/>
        <v>0</v>
      </c>
      <c r="AB19">
        <f t="shared" si="3"/>
        <v>1342.3998000000001</v>
      </c>
      <c r="AC19" s="18">
        <f t="shared" si="4"/>
        <v>45552</v>
      </c>
      <c r="AH19" t="s">
        <v>33</v>
      </c>
      <c r="AI19" t="s">
        <v>14</v>
      </c>
      <c r="AJ19" s="1">
        <v>0.5</v>
      </c>
      <c r="AK19" t="s">
        <v>31</v>
      </c>
      <c r="AL19" s="27">
        <v>45777</v>
      </c>
    </row>
    <row r="20" spans="1:38">
      <c r="A20" t="s">
        <v>176</v>
      </c>
      <c r="B20">
        <v>22</v>
      </c>
      <c r="C20">
        <v>1</v>
      </c>
      <c r="D20" s="18">
        <v>45594</v>
      </c>
      <c r="E20" s="18">
        <v>45475</v>
      </c>
      <c r="F20" s="18">
        <v>45478</v>
      </c>
      <c r="G20" t="s">
        <v>49</v>
      </c>
      <c r="H20">
        <v>44</v>
      </c>
      <c r="I20" t="s">
        <v>177</v>
      </c>
      <c r="J20">
        <v>15077.2</v>
      </c>
      <c r="K20" t="s">
        <v>151</v>
      </c>
      <c r="L20">
        <v>15077.2</v>
      </c>
      <c r="M20">
        <v>17489.552</v>
      </c>
      <c r="N20">
        <v>1507.72</v>
      </c>
      <c r="O20">
        <v>1507.72</v>
      </c>
      <c r="P20">
        <v>1748.9551999999999</v>
      </c>
      <c r="Q20">
        <v>9.9999999999999992E-2</v>
      </c>
      <c r="R20">
        <v>10</v>
      </c>
      <c r="S20">
        <v>2024</v>
      </c>
      <c r="T20">
        <v>7</v>
      </c>
      <c r="U20">
        <v>2024</v>
      </c>
      <c r="V20">
        <v>45523</v>
      </c>
      <c r="W20" t="s">
        <v>160</v>
      </c>
      <c r="X20">
        <v>2024</v>
      </c>
      <c r="Y20" t="str">
        <f t="shared" si="0"/>
        <v>México</v>
      </c>
      <c r="Z20" t="str">
        <f t="shared" si="1"/>
        <v>Retail</v>
      </c>
      <c r="AA20" s="1">
        <f t="shared" si="2"/>
        <v>0</v>
      </c>
      <c r="AB20">
        <f t="shared" si="3"/>
        <v>1507.72</v>
      </c>
      <c r="AC20" s="18">
        <f t="shared" si="4"/>
        <v>45552</v>
      </c>
      <c r="AH20" t="s">
        <v>18</v>
      </c>
      <c r="AI20" t="s">
        <v>14</v>
      </c>
      <c r="AJ20" s="1">
        <v>0.4</v>
      </c>
      <c r="AK20" t="s">
        <v>13</v>
      </c>
      <c r="AL20" s="27">
        <v>45778</v>
      </c>
    </row>
    <row r="21" spans="1:38">
      <c r="A21" t="s">
        <v>176</v>
      </c>
      <c r="B21">
        <v>23</v>
      </c>
      <c r="C21">
        <v>1</v>
      </c>
      <c r="D21" s="18">
        <v>45597</v>
      </c>
      <c r="E21" s="18">
        <v>45652</v>
      </c>
      <c r="F21" s="18">
        <v>45659</v>
      </c>
      <c r="G21" t="s">
        <v>49</v>
      </c>
      <c r="H21">
        <v>44</v>
      </c>
      <c r="I21" t="s">
        <v>177</v>
      </c>
      <c r="J21">
        <v>6357.14</v>
      </c>
      <c r="K21" t="s">
        <v>151</v>
      </c>
      <c r="L21">
        <v>6357.14</v>
      </c>
      <c r="M21">
        <v>7374.2824000000001</v>
      </c>
      <c r="N21">
        <v>957.69</v>
      </c>
      <c r="O21">
        <v>957.69</v>
      </c>
      <c r="P21">
        <v>1110.9204</v>
      </c>
      <c r="Q21">
        <v>0.15064793287547545</v>
      </c>
      <c r="R21">
        <v>11</v>
      </c>
      <c r="S21">
        <v>2024</v>
      </c>
      <c r="T21">
        <v>12</v>
      </c>
      <c r="U21">
        <v>2024</v>
      </c>
      <c r="V21">
        <v>45704</v>
      </c>
      <c r="W21" t="s">
        <v>164</v>
      </c>
      <c r="X21">
        <v>2025</v>
      </c>
      <c r="Y21" t="str">
        <f t="shared" si="0"/>
        <v>México</v>
      </c>
      <c r="Z21" t="str">
        <f t="shared" si="1"/>
        <v>Retail</v>
      </c>
      <c r="AA21" s="1">
        <f t="shared" si="2"/>
        <v>0</v>
      </c>
      <c r="AB21">
        <f t="shared" si="3"/>
        <v>957.69</v>
      </c>
      <c r="AC21" s="18">
        <f t="shared" si="4"/>
        <v>45552</v>
      </c>
      <c r="AH21" t="s">
        <v>16</v>
      </c>
      <c r="AI21" t="s">
        <v>14</v>
      </c>
      <c r="AJ21" s="1">
        <v>0.4</v>
      </c>
      <c r="AK21" t="s">
        <v>13</v>
      </c>
      <c r="AL21" s="27">
        <v>45778</v>
      </c>
    </row>
    <row r="22" spans="1:38">
      <c r="A22" t="s">
        <v>176</v>
      </c>
      <c r="B22">
        <v>24</v>
      </c>
      <c r="C22">
        <v>1</v>
      </c>
      <c r="D22" s="18">
        <v>45597</v>
      </c>
      <c r="E22" s="18">
        <v>45630</v>
      </c>
      <c r="F22" s="18">
        <v>45634</v>
      </c>
      <c r="G22" t="s">
        <v>49</v>
      </c>
      <c r="H22">
        <v>44</v>
      </c>
      <c r="I22" t="s">
        <v>177</v>
      </c>
      <c r="J22">
        <v>653.86</v>
      </c>
      <c r="K22" t="s">
        <v>131</v>
      </c>
      <c r="L22">
        <v>562.31960000000004</v>
      </c>
      <c r="M22">
        <v>653.86</v>
      </c>
      <c r="N22">
        <v>35</v>
      </c>
      <c r="O22">
        <v>30.099999999999998</v>
      </c>
      <c r="P22">
        <v>35</v>
      </c>
      <c r="Q22">
        <v>5.3528278224696413E-2</v>
      </c>
      <c r="R22">
        <v>11</v>
      </c>
      <c r="S22">
        <v>2024</v>
      </c>
      <c r="T22">
        <v>12</v>
      </c>
      <c r="U22">
        <v>2024</v>
      </c>
      <c r="V22">
        <v>45679</v>
      </c>
      <c r="W22" t="s">
        <v>157</v>
      </c>
      <c r="X22">
        <v>2025</v>
      </c>
      <c r="Y22" t="str">
        <f t="shared" si="0"/>
        <v>México</v>
      </c>
      <c r="Z22" t="str">
        <f t="shared" si="1"/>
        <v>Retail</v>
      </c>
      <c r="AA22" s="1">
        <f t="shared" si="2"/>
        <v>0</v>
      </c>
      <c r="AB22">
        <f t="shared" si="3"/>
        <v>30.099999999999998</v>
      </c>
      <c r="AC22" s="18">
        <f t="shared" si="4"/>
        <v>45552</v>
      </c>
      <c r="AH22" t="s">
        <v>48</v>
      </c>
      <c r="AI22" t="s">
        <v>14</v>
      </c>
      <c r="AJ22" s="1">
        <v>0.5</v>
      </c>
      <c r="AK22" t="s">
        <v>31</v>
      </c>
      <c r="AL22" s="27">
        <v>45793</v>
      </c>
    </row>
    <row r="23" spans="1:38">
      <c r="A23" t="s">
        <v>176</v>
      </c>
      <c r="B23">
        <v>25</v>
      </c>
      <c r="C23">
        <v>1</v>
      </c>
      <c r="D23" s="18">
        <v>45601</v>
      </c>
      <c r="E23" s="18">
        <v>45651</v>
      </c>
      <c r="F23" s="18">
        <v>45655</v>
      </c>
      <c r="G23" t="s">
        <v>49</v>
      </c>
      <c r="H23">
        <v>45</v>
      </c>
      <c r="I23" t="s">
        <v>177</v>
      </c>
      <c r="J23">
        <v>6500</v>
      </c>
      <c r="K23" t="s">
        <v>151</v>
      </c>
      <c r="L23">
        <v>6500</v>
      </c>
      <c r="M23">
        <v>7539.9999999999991</v>
      </c>
      <c r="N23">
        <v>1130</v>
      </c>
      <c r="O23">
        <v>1130</v>
      </c>
      <c r="P23">
        <v>1310.8</v>
      </c>
      <c r="Q23">
        <v>0.17384615384615384</v>
      </c>
      <c r="R23">
        <v>11</v>
      </c>
      <c r="S23">
        <v>2024</v>
      </c>
      <c r="T23">
        <v>12</v>
      </c>
      <c r="U23">
        <v>2024</v>
      </c>
      <c r="V23">
        <v>45700</v>
      </c>
      <c r="W23" t="s">
        <v>164</v>
      </c>
      <c r="X23">
        <v>2025</v>
      </c>
      <c r="Y23" t="str">
        <f t="shared" si="0"/>
        <v>México</v>
      </c>
      <c r="Z23" t="str">
        <f t="shared" si="1"/>
        <v>Retail</v>
      </c>
      <c r="AA23" s="1">
        <f t="shared" si="2"/>
        <v>0</v>
      </c>
      <c r="AB23">
        <f t="shared" si="3"/>
        <v>1130</v>
      </c>
      <c r="AC23" s="18">
        <f t="shared" si="4"/>
        <v>45552</v>
      </c>
      <c r="AH23" t="s">
        <v>17</v>
      </c>
      <c r="AI23" t="s">
        <v>14</v>
      </c>
      <c r="AJ23" s="1">
        <v>0.4</v>
      </c>
      <c r="AK23" t="s">
        <v>13</v>
      </c>
      <c r="AL23" s="27">
        <v>45804</v>
      </c>
    </row>
    <row r="24" spans="1:38">
      <c r="A24" t="s">
        <v>176</v>
      </c>
      <c r="B24">
        <v>26</v>
      </c>
      <c r="C24">
        <v>1</v>
      </c>
      <c r="D24" s="18">
        <v>45602</v>
      </c>
      <c r="E24" s="18">
        <v>45623</v>
      </c>
      <c r="F24" s="18">
        <v>45626</v>
      </c>
      <c r="G24" t="s">
        <v>49</v>
      </c>
      <c r="H24">
        <v>45</v>
      </c>
      <c r="I24" t="s">
        <v>177</v>
      </c>
      <c r="J24">
        <v>9724.9699999999993</v>
      </c>
      <c r="K24" t="s">
        <v>131</v>
      </c>
      <c r="L24">
        <v>8363.4741999999987</v>
      </c>
      <c r="M24">
        <v>9724.9699999999993</v>
      </c>
      <c r="N24">
        <v>722.22</v>
      </c>
      <c r="O24">
        <v>621.10919999999999</v>
      </c>
      <c r="P24">
        <v>722.22</v>
      </c>
      <c r="Q24">
        <v>7.4264496445747397E-2</v>
      </c>
      <c r="R24">
        <v>11</v>
      </c>
      <c r="S24">
        <v>2024</v>
      </c>
      <c r="T24">
        <v>11</v>
      </c>
      <c r="U24">
        <v>2024</v>
      </c>
      <c r="V24">
        <v>45671</v>
      </c>
      <c r="W24" t="s">
        <v>157</v>
      </c>
      <c r="X24">
        <v>2025</v>
      </c>
      <c r="Y24" t="str">
        <f t="shared" si="0"/>
        <v>México</v>
      </c>
      <c r="Z24" t="str">
        <f t="shared" si="1"/>
        <v>Retail</v>
      </c>
      <c r="AA24" s="1">
        <f t="shared" si="2"/>
        <v>0</v>
      </c>
      <c r="AB24">
        <f t="shared" si="3"/>
        <v>621.10919999999999</v>
      </c>
      <c r="AC24" s="18">
        <f t="shared" si="4"/>
        <v>45552</v>
      </c>
      <c r="AH24" t="s">
        <v>37</v>
      </c>
      <c r="AI24" t="s">
        <v>14</v>
      </c>
      <c r="AJ24" s="1">
        <v>0.6</v>
      </c>
      <c r="AK24" t="s">
        <v>31</v>
      </c>
      <c r="AL24" s="27">
        <v>45807</v>
      </c>
    </row>
    <row r="25" spans="1:38">
      <c r="A25" t="s">
        <v>176</v>
      </c>
      <c r="B25">
        <v>27</v>
      </c>
      <c r="C25">
        <v>1</v>
      </c>
      <c r="D25" s="18">
        <v>45602</v>
      </c>
      <c r="E25" s="18">
        <v>45626</v>
      </c>
      <c r="F25" s="18">
        <v>45630</v>
      </c>
      <c r="G25" t="s">
        <v>49</v>
      </c>
      <c r="H25">
        <v>45</v>
      </c>
      <c r="I25" t="s">
        <v>177</v>
      </c>
      <c r="J25">
        <v>8157.25</v>
      </c>
      <c r="K25" t="s">
        <v>131</v>
      </c>
      <c r="L25">
        <v>7015.2349999999997</v>
      </c>
      <c r="M25">
        <v>8157.25</v>
      </c>
      <c r="N25">
        <v>7.05</v>
      </c>
      <c r="O25">
        <v>6.0629999999999997</v>
      </c>
      <c r="P25">
        <v>7.05</v>
      </c>
      <c r="Q25">
        <v>8.6426185295289469E-4</v>
      </c>
      <c r="R25">
        <v>11</v>
      </c>
      <c r="S25">
        <v>2024</v>
      </c>
      <c r="T25">
        <v>11</v>
      </c>
      <c r="U25">
        <v>2024</v>
      </c>
      <c r="V25">
        <v>45675</v>
      </c>
      <c r="W25" t="s">
        <v>157</v>
      </c>
      <c r="X25">
        <v>2025</v>
      </c>
      <c r="Y25" t="str">
        <f t="shared" si="0"/>
        <v>México</v>
      </c>
      <c r="Z25" t="str">
        <f t="shared" si="1"/>
        <v>Retail</v>
      </c>
      <c r="AA25" s="1">
        <f t="shared" si="2"/>
        <v>0</v>
      </c>
      <c r="AB25">
        <f t="shared" si="3"/>
        <v>6.0629999999999997</v>
      </c>
      <c r="AC25" s="18">
        <f t="shared" si="4"/>
        <v>45552</v>
      </c>
      <c r="AH25" t="s">
        <v>88</v>
      </c>
      <c r="AI25" t="s">
        <v>14</v>
      </c>
      <c r="AJ25" s="1">
        <v>0.5</v>
      </c>
      <c r="AK25" t="s">
        <v>31</v>
      </c>
      <c r="AL25" s="27">
        <v>45814</v>
      </c>
    </row>
    <row r="26" spans="1:38">
      <c r="A26" t="s">
        <v>176</v>
      </c>
      <c r="B26">
        <v>28</v>
      </c>
      <c r="C26">
        <v>1</v>
      </c>
      <c r="D26" s="18">
        <v>45602</v>
      </c>
      <c r="E26" s="18">
        <v>45792</v>
      </c>
      <c r="F26" s="18">
        <v>45803</v>
      </c>
      <c r="G26" t="s">
        <v>49</v>
      </c>
      <c r="H26">
        <v>45</v>
      </c>
      <c r="I26" t="s">
        <v>179</v>
      </c>
      <c r="J26">
        <v>18964.32</v>
      </c>
      <c r="K26" t="s">
        <v>131</v>
      </c>
      <c r="L26">
        <v>16309.315199999999</v>
      </c>
      <c r="M26">
        <v>18964.32</v>
      </c>
      <c r="N26">
        <v>2606.1999999999998</v>
      </c>
      <c r="O26">
        <v>2241.3319999999999</v>
      </c>
      <c r="P26">
        <v>2606.1999999999998</v>
      </c>
      <c r="Q26">
        <v>0.13742649354155592</v>
      </c>
      <c r="R26">
        <v>11</v>
      </c>
      <c r="S26">
        <v>2024</v>
      </c>
      <c r="T26">
        <v>5</v>
      </c>
      <c r="U26">
        <v>2025</v>
      </c>
      <c r="V26">
        <v>45848</v>
      </c>
      <c r="W26" t="s">
        <v>154</v>
      </c>
      <c r="X26">
        <v>2025</v>
      </c>
      <c r="Y26" t="str">
        <f t="shared" si="0"/>
        <v>México</v>
      </c>
      <c r="Z26" t="str">
        <f t="shared" si="1"/>
        <v>Retail</v>
      </c>
      <c r="AA26" s="1">
        <f t="shared" si="2"/>
        <v>0</v>
      </c>
      <c r="AB26">
        <f t="shared" si="3"/>
        <v>2241.3319999999999</v>
      </c>
      <c r="AC26" s="18">
        <f t="shared" si="4"/>
        <v>45552</v>
      </c>
      <c r="AH26" t="s">
        <v>19</v>
      </c>
      <c r="AI26" t="s">
        <v>14</v>
      </c>
      <c r="AJ26" s="1">
        <v>0.4</v>
      </c>
      <c r="AK26" t="s">
        <v>13</v>
      </c>
      <c r="AL26" s="27">
        <v>45824</v>
      </c>
    </row>
    <row r="27" spans="1:38">
      <c r="A27" t="s">
        <v>176</v>
      </c>
      <c r="B27">
        <v>29</v>
      </c>
      <c r="C27">
        <v>1</v>
      </c>
      <c r="D27" s="18">
        <v>45602</v>
      </c>
      <c r="E27" s="18">
        <v>45616</v>
      </c>
      <c r="F27" s="18">
        <v>45617</v>
      </c>
      <c r="G27" t="s">
        <v>49</v>
      </c>
      <c r="H27">
        <v>45</v>
      </c>
      <c r="I27" t="s">
        <v>177</v>
      </c>
      <c r="J27">
        <v>4785.04</v>
      </c>
      <c r="K27" t="s">
        <v>131</v>
      </c>
      <c r="L27">
        <v>4115.1343999999999</v>
      </c>
      <c r="M27">
        <v>4785.04</v>
      </c>
      <c r="N27">
        <v>352.89</v>
      </c>
      <c r="O27">
        <v>303.48539999999997</v>
      </c>
      <c r="P27">
        <v>352.89</v>
      </c>
      <c r="Q27">
        <v>7.3748599802718473E-2</v>
      </c>
      <c r="R27">
        <v>11</v>
      </c>
      <c r="S27">
        <v>2024</v>
      </c>
      <c r="T27">
        <v>11</v>
      </c>
      <c r="U27">
        <v>2024</v>
      </c>
      <c r="V27">
        <v>45662</v>
      </c>
      <c r="W27" t="s">
        <v>157</v>
      </c>
      <c r="X27">
        <v>2025</v>
      </c>
      <c r="Y27" t="str">
        <f t="shared" si="0"/>
        <v>México</v>
      </c>
      <c r="Z27" t="str">
        <f t="shared" si="1"/>
        <v>Retail</v>
      </c>
      <c r="AA27" s="1">
        <f t="shared" si="2"/>
        <v>0</v>
      </c>
      <c r="AB27">
        <f t="shared" si="3"/>
        <v>303.48539999999997</v>
      </c>
      <c r="AC27" s="18">
        <f t="shared" si="4"/>
        <v>45552</v>
      </c>
      <c r="AH27" t="s">
        <v>23</v>
      </c>
      <c r="AI27" t="s">
        <v>14</v>
      </c>
      <c r="AJ27" s="1">
        <v>0.4</v>
      </c>
      <c r="AK27" t="s">
        <v>13</v>
      </c>
      <c r="AL27" s="27">
        <v>45824</v>
      </c>
    </row>
    <row r="28" spans="1:38">
      <c r="A28" t="s">
        <v>176</v>
      </c>
      <c r="B28">
        <v>30</v>
      </c>
      <c r="C28">
        <v>1</v>
      </c>
      <c r="D28" s="18">
        <v>45566</v>
      </c>
      <c r="E28" s="18">
        <v>45577</v>
      </c>
      <c r="F28" s="18">
        <v>45583</v>
      </c>
      <c r="G28" t="s">
        <v>34</v>
      </c>
      <c r="H28">
        <v>40</v>
      </c>
      <c r="J28">
        <v>8563.26</v>
      </c>
      <c r="K28" t="s">
        <v>151</v>
      </c>
      <c r="L28">
        <v>8563.26</v>
      </c>
      <c r="M28">
        <v>9933.3815999999988</v>
      </c>
      <c r="N28">
        <v>1030</v>
      </c>
      <c r="O28">
        <v>1030</v>
      </c>
      <c r="P28">
        <v>1194.8</v>
      </c>
      <c r="Q28">
        <v>0.12028129474055441</v>
      </c>
      <c r="R28">
        <v>10</v>
      </c>
      <c r="S28">
        <v>2024</v>
      </c>
      <c r="T28">
        <v>10</v>
      </c>
      <c r="U28">
        <v>2024</v>
      </c>
      <c r="V28">
        <v>45628</v>
      </c>
      <c r="W28" t="s">
        <v>132</v>
      </c>
      <c r="X28">
        <v>2024</v>
      </c>
      <c r="Y28" t="str">
        <f t="shared" si="0"/>
        <v>México</v>
      </c>
      <c r="Z28" t="str">
        <f t="shared" si="1"/>
        <v>IC</v>
      </c>
      <c r="AA28" s="1">
        <f t="shared" si="2"/>
        <v>0.5</v>
      </c>
      <c r="AB28">
        <f t="shared" si="3"/>
        <v>515</v>
      </c>
      <c r="AC28" s="18">
        <f t="shared" si="4"/>
        <v>45536</v>
      </c>
      <c r="AH28" t="s">
        <v>42</v>
      </c>
      <c r="AI28" t="s">
        <v>14</v>
      </c>
      <c r="AJ28" s="1">
        <v>0.5</v>
      </c>
      <c r="AK28" t="s">
        <v>31</v>
      </c>
      <c r="AL28" s="27">
        <v>45831</v>
      </c>
    </row>
    <row r="29" spans="1:38">
      <c r="A29" t="s">
        <v>176</v>
      </c>
      <c r="B29">
        <v>32</v>
      </c>
      <c r="C29">
        <v>1</v>
      </c>
      <c r="D29" s="18">
        <v>45603</v>
      </c>
      <c r="E29" s="18">
        <v>45652</v>
      </c>
      <c r="F29" s="18">
        <v>45659</v>
      </c>
      <c r="G29" t="s">
        <v>49</v>
      </c>
      <c r="H29">
        <v>45</v>
      </c>
      <c r="I29" t="s">
        <v>177</v>
      </c>
      <c r="J29">
        <v>15253.98</v>
      </c>
      <c r="K29" t="s">
        <v>131</v>
      </c>
      <c r="L29">
        <v>13118.4228</v>
      </c>
      <c r="M29">
        <v>15253.98</v>
      </c>
      <c r="N29">
        <v>1911.88</v>
      </c>
      <c r="O29">
        <v>1644.2168000000001</v>
      </c>
      <c r="P29">
        <v>1911.88</v>
      </c>
      <c r="Q29">
        <v>0.12533646956400887</v>
      </c>
      <c r="R29">
        <v>11</v>
      </c>
      <c r="S29">
        <v>2024</v>
      </c>
      <c r="T29">
        <v>12</v>
      </c>
      <c r="U29">
        <v>2024</v>
      </c>
      <c r="V29">
        <v>45704</v>
      </c>
      <c r="W29" t="s">
        <v>164</v>
      </c>
      <c r="X29">
        <v>2025</v>
      </c>
      <c r="Y29" t="str">
        <f t="shared" si="0"/>
        <v>México</v>
      </c>
      <c r="Z29" t="str">
        <f t="shared" si="1"/>
        <v>Retail</v>
      </c>
      <c r="AA29" s="1">
        <f t="shared" si="2"/>
        <v>0</v>
      </c>
      <c r="AB29">
        <f t="shared" si="3"/>
        <v>1644.2168000000001</v>
      </c>
      <c r="AC29" s="18">
        <f t="shared" si="4"/>
        <v>45552</v>
      </c>
      <c r="AH29" t="s">
        <v>47</v>
      </c>
      <c r="AI29" t="s">
        <v>14</v>
      </c>
      <c r="AJ29" s="1">
        <v>0.65</v>
      </c>
      <c r="AK29" t="s">
        <v>31</v>
      </c>
      <c r="AL29" s="27">
        <v>45852</v>
      </c>
    </row>
    <row r="30" spans="1:38">
      <c r="A30" t="s">
        <v>176</v>
      </c>
      <c r="B30">
        <v>33</v>
      </c>
      <c r="C30">
        <v>1</v>
      </c>
      <c r="D30" s="18">
        <v>45604</v>
      </c>
      <c r="E30" s="18">
        <v>45722</v>
      </c>
      <c r="F30" s="18">
        <v>45744</v>
      </c>
      <c r="G30" t="s">
        <v>49</v>
      </c>
      <c r="H30">
        <v>45</v>
      </c>
      <c r="I30" t="s">
        <v>177</v>
      </c>
      <c r="J30">
        <v>59502.97</v>
      </c>
      <c r="K30" t="s">
        <v>131</v>
      </c>
      <c r="L30">
        <v>51172.554199999999</v>
      </c>
      <c r="M30">
        <v>59502.97</v>
      </c>
      <c r="N30">
        <v>4507.3500000000004</v>
      </c>
      <c r="O30">
        <v>3876.3210000000004</v>
      </c>
      <c r="P30">
        <v>4507.3500000000004</v>
      </c>
      <c r="Q30">
        <v>7.5750000378132398E-2</v>
      </c>
      <c r="R30">
        <v>11</v>
      </c>
      <c r="S30">
        <v>2024</v>
      </c>
      <c r="T30">
        <v>3</v>
      </c>
      <c r="U30">
        <v>2025</v>
      </c>
      <c r="V30">
        <v>45789</v>
      </c>
      <c r="W30" t="s">
        <v>172</v>
      </c>
      <c r="X30">
        <v>2025</v>
      </c>
      <c r="Y30" t="str">
        <f t="shared" si="0"/>
        <v>México</v>
      </c>
      <c r="Z30" t="str">
        <f t="shared" si="1"/>
        <v>Retail</v>
      </c>
      <c r="AA30" s="1">
        <f t="shared" si="2"/>
        <v>0</v>
      </c>
      <c r="AB30">
        <f t="shared" si="3"/>
        <v>3876.3210000000004</v>
      </c>
      <c r="AC30" s="18">
        <f t="shared" si="4"/>
        <v>45552</v>
      </c>
      <c r="AH30" t="s">
        <v>21</v>
      </c>
      <c r="AI30" t="s">
        <v>14</v>
      </c>
      <c r="AJ30" s="1">
        <v>0.4</v>
      </c>
      <c r="AK30" t="s">
        <v>13</v>
      </c>
      <c r="AL30" s="27">
        <v>45861</v>
      </c>
    </row>
    <row r="31" spans="1:38">
      <c r="A31" t="s">
        <v>176</v>
      </c>
      <c r="B31">
        <v>34</v>
      </c>
      <c r="C31">
        <v>1</v>
      </c>
      <c r="D31" s="18">
        <v>45608</v>
      </c>
      <c r="E31" s="18">
        <v>45608</v>
      </c>
      <c r="F31" s="18">
        <v>45616</v>
      </c>
      <c r="G31" t="s">
        <v>49</v>
      </c>
      <c r="H31">
        <v>46</v>
      </c>
      <c r="I31" t="s">
        <v>177</v>
      </c>
      <c r="J31">
        <v>12168</v>
      </c>
      <c r="K31" t="s">
        <v>131</v>
      </c>
      <c r="L31">
        <v>10464.48</v>
      </c>
      <c r="M31">
        <v>12168</v>
      </c>
      <c r="N31">
        <v>1822.71</v>
      </c>
      <c r="O31">
        <v>1567.5306</v>
      </c>
      <c r="P31">
        <v>1822.71</v>
      </c>
      <c r="Q31">
        <v>0.14979536489151876</v>
      </c>
      <c r="R31">
        <v>11</v>
      </c>
      <c r="S31">
        <v>2024</v>
      </c>
      <c r="T31">
        <v>11</v>
      </c>
      <c r="U31">
        <v>2024</v>
      </c>
      <c r="V31">
        <v>45661</v>
      </c>
      <c r="W31" t="s">
        <v>157</v>
      </c>
      <c r="X31">
        <v>2025</v>
      </c>
      <c r="Y31" t="str">
        <f t="shared" si="0"/>
        <v>México</v>
      </c>
      <c r="Z31" t="str">
        <f t="shared" si="1"/>
        <v>Retail</v>
      </c>
      <c r="AA31" s="1">
        <f t="shared" si="2"/>
        <v>0</v>
      </c>
      <c r="AB31">
        <f t="shared" si="3"/>
        <v>1567.5306</v>
      </c>
      <c r="AC31" s="18">
        <f t="shared" si="4"/>
        <v>45552</v>
      </c>
      <c r="AH31" t="s">
        <v>30</v>
      </c>
      <c r="AI31" t="s">
        <v>28</v>
      </c>
      <c r="AJ31" s="1">
        <v>0.2</v>
      </c>
      <c r="AK31" t="s">
        <v>13</v>
      </c>
      <c r="AL31" s="27">
        <v>45748</v>
      </c>
    </row>
    <row r="32" spans="1:38">
      <c r="A32" t="s">
        <v>176</v>
      </c>
      <c r="B32">
        <v>35</v>
      </c>
      <c r="C32">
        <v>1</v>
      </c>
      <c r="D32" s="18">
        <v>45609</v>
      </c>
      <c r="E32" s="18">
        <v>45610</v>
      </c>
      <c r="F32" s="18">
        <v>45616</v>
      </c>
      <c r="G32" t="s">
        <v>49</v>
      </c>
      <c r="H32">
        <v>46</v>
      </c>
      <c r="I32" t="s">
        <v>177</v>
      </c>
      <c r="J32">
        <v>16931.07</v>
      </c>
      <c r="K32" t="s">
        <v>131</v>
      </c>
      <c r="L32">
        <v>14560.7202</v>
      </c>
      <c r="M32">
        <v>16931.07</v>
      </c>
      <c r="N32">
        <v>1537.62</v>
      </c>
      <c r="O32">
        <v>1322.3531999999998</v>
      </c>
      <c r="P32">
        <v>1537.62</v>
      </c>
      <c r="Q32">
        <v>9.0816469366673216E-2</v>
      </c>
      <c r="R32">
        <v>11</v>
      </c>
      <c r="S32">
        <v>2024</v>
      </c>
      <c r="T32">
        <v>11</v>
      </c>
      <c r="U32">
        <v>2024</v>
      </c>
      <c r="V32">
        <v>45661</v>
      </c>
      <c r="W32" t="s">
        <v>157</v>
      </c>
      <c r="X32">
        <v>2025</v>
      </c>
      <c r="Y32" t="str">
        <f t="shared" si="0"/>
        <v>México</v>
      </c>
      <c r="Z32" t="str">
        <f t="shared" si="1"/>
        <v>Retail</v>
      </c>
      <c r="AA32" s="1">
        <f t="shared" si="2"/>
        <v>0</v>
      </c>
      <c r="AB32">
        <f t="shared" si="3"/>
        <v>1322.3531999999998</v>
      </c>
      <c r="AC32" s="18">
        <f t="shared" si="4"/>
        <v>45552</v>
      </c>
      <c r="AH32" t="s">
        <v>32</v>
      </c>
      <c r="AI32" t="s">
        <v>28</v>
      </c>
      <c r="AJ32" s="1">
        <v>0.2</v>
      </c>
      <c r="AK32" t="s">
        <v>13</v>
      </c>
      <c r="AL32" s="27">
        <v>45809</v>
      </c>
    </row>
    <row r="33" spans="1:38">
      <c r="A33" t="s">
        <v>176</v>
      </c>
      <c r="B33">
        <v>36</v>
      </c>
      <c r="C33">
        <v>1</v>
      </c>
      <c r="D33" s="18">
        <v>45610</v>
      </c>
      <c r="E33" s="18">
        <v>45624</v>
      </c>
      <c r="F33" s="18">
        <v>45624</v>
      </c>
      <c r="G33" t="s">
        <v>49</v>
      </c>
      <c r="H33">
        <v>46</v>
      </c>
      <c r="I33" t="s">
        <v>177</v>
      </c>
      <c r="J33">
        <v>3721.4</v>
      </c>
      <c r="K33" t="s">
        <v>131</v>
      </c>
      <c r="L33">
        <v>3200.404</v>
      </c>
      <c r="M33">
        <v>3721.4</v>
      </c>
      <c r="N33">
        <v>307.88</v>
      </c>
      <c r="O33">
        <v>264.77679999999998</v>
      </c>
      <c r="P33">
        <v>307.88</v>
      </c>
      <c r="Q33">
        <v>8.2732305046487875E-2</v>
      </c>
      <c r="R33">
        <v>11</v>
      </c>
      <c r="S33">
        <v>2024</v>
      </c>
      <c r="T33">
        <v>11</v>
      </c>
      <c r="U33">
        <v>2024</v>
      </c>
      <c r="V33">
        <v>45669</v>
      </c>
      <c r="W33" t="s">
        <v>157</v>
      </c>
      <c r="X33">
        <v>2025</v>
      </c>
      <c r="Y33" t="str">
        <f t="shared" si="0"/>
        <v>México</v>
      </c>
      <c r="Z33" t="str">
        <f t="shared" si="1"/>
        <v>Retail</v>
      </c>
      <c r="AA33" s="1">
        <f t="shared" si="2"/>
        <v>0</v>
      </c>
      <c r="AB33">
        <f t="shared" si="3"/>
        <v>264.77679999999998</v>
      </c>
      <c r="AC33" s="18">
        <f t="shared" si="4"/>
        <v>45552</v>
      </c>
      <c r="AH33" t="s">
        <v>89</v>
      </c>
      <c r="AI33" t="s">
        <v>28</v>
      </c>
      <c r="AJ33" s="1">
        <v>0.2</v>
      </c>
      <c r="AK33" t="s">
        <v>13</v>
      </c>
      <c r="AL33" s="27">
        <v>45870</v>
      </c>
    </row>
    <row r="34" spans="1:38">
      <c r="A34" t="s">
        <v>176</v>
      </c>
      <c r="B34">
        <v>37</v>
      </c>
      <c r="C34">
        <v>1</v>
      </c>
      <c r="D34" s="18">
        <v>45610</v>
      </c>
      <c r="E34" s="18">
        <v>45611</v>
      </c>
      <c r="F34" s="18">
        <v>45616</v>
      </c>
      <c r="G34" t="s">
        <v>49</v>
      </c>
      <c r="H34">
        <v>46</v>
      </c>
      <c r="I34" t="s">
        <v>177</v>
      </c>
      <c r="J34">
        <v>9836.93</v>
      </c>
      <c r="K34" t="s">
        <v>131</v>
      </c>
      <c r="L34">
        <v>8459.7597999999998</v>
      </c>
      <c r="M34">
        <v>9836.93</v>
      </c>
      <c r="N34">
        <v>936.17</v>
      </c>
      <c r="O34">
        <v>805.10619999999994</v>
      </c>
      <c r="P34">
        <v>936.17</v>
      </c>
      <c r="Q34">
        <v>9.5168919571451654E-2</v>
      </c>
      <c r="R34">
        <v>11</v>
      </c>
      <c r="S34">
        <v>2024</v>
      </c>
      <c r="T34">
        <v>11</v>
      </c>
      <c r="U34">
        <v>2024</v>
      </c>
      <c r="V34">
        <v>45661</v>
      </c>
      <c r="W34" t="s">
        <v>157</v>
      </c>
      <c r="X34">
        <v>2025</v>
      </c>
      <c r="Y34" t="str">
        <f t="shared" si="0"/>
        <v>México</v>
      </c>
      <c r="Z34" t="str">
        <f t="shared" si="1"/>
        <v>Retail</v>
      </c>
      <c r="AA34" s="1">
        <f t="shared" si="2"/>
        <v>0</v>
      </c>
      <c r="AB34">
        <f t="shared" si="3"/>
        <v>805.10619999999994</v>
      </c>
      <c r="AC34" s="18">
        <f t="shared" si="4"/>
        <v>45552</v>
      </c>
      <c r="AH34" t="s">
        <v>90</v>
      </c>
      <c r="AI34" t="s">
        <v>28</v>
      </c>
      <c r="AJ34" s="1">
        <v>0.2</v>
      </c>
      <c r="AK34" t="s">
        <v>31</v>
      </c>
      <c r="AL34" s="27">
        <v>45870</v>
      </c>
    </row>
    <row r="35" spans="1:38">
      <c r="A35" t="s">
        <v>176</v>
      </c>
      <c r="B35">
        <v>38</v>
      </c>
      <c r="C35">
        <v>1</v>
      </c>
      <c r="D35" s="18">
        <v>45610</v>
      </c>
      <c r="E35" s="18">
        <v>45648</v>
      </c>
      <c r="F35" s="18">
        <v>45653</v>
      </c>
      <c r="G35" t="s">
        <v>54</v>
      </c>
      <c r="H35">
        <v>46</v>
      </c>
      <c r="I35" t="s">
        <v>149</v>
      </c>
      <c r="J35">
        <v>60452.52</v>
      </c>
      <c r="K35" t="s">
        <v>178</v>
      </c>
      <c r="L35">
        <v>2901.7209600000001</v>
      </c>
      <c r="M35">
        <v>3385.34112</v>
      </c>
      <c r="N35">
        <v>0</v>
      </c>
      <c r="O35">
        <v>0</v>
      </c>
      <c r="P35">
        <v>0</v>
      </c>
      <c r="Q35">
        <v>0</v>
      </c>
      <c r="R35">
        <v>11</v>
      </c>
      <c r="S35">
        <v>2024</v>
      </c>
      <c r="T35">
        <v>12</v>
      </c>
      <c r="U35">
        <v>2024</v>
      </c>
      <c r="V35">
        <v>45698</v>
      </c>
      <c r="W35" t="s">
        <v>164</v>
      </c>
      <c r="X35">
        <v>2025</v>
      </c>
      <c r="Y35" t="str">
        <f t="shared" si="0"/>
        <v>México</v>
      </c>
      <c r="Z35" t="str">
        <f t="shared" si="1"/>
        <v>Retail</v>
      </c>
      <c r="AA35" s="1">
        <f t="shared" si="2"/>
        <v>0.05</v>
      </c>
      <c r="AB35">
        <f t="shared" si="3"/>
        <v>0</v>
      </c>
      <c r="AC35" s="18">
        <f t="shared" si="4"/>
        <v>45595</v>
      </c>
      <c r="AH35" t="s">
        <v>91</v>
      </c>
      <c r="AI35" t="s">
        <v>28</v>
      </c>
      <c r="AJ35" s="1">
        <v>0.2</v>
      </c>
      <c r="AK35" t="s">
        <v>13</v>
      </c>
      <c r="AL35" s="27">
        <v>45894</v>
      </c>
    </row>
    <row r="36" spans="1:38">
      <c r="A36" t="s">
        <v>176</v>
      </c>
      <c r="B36">
        <v>39</v>
      </c>
      <c r="C36">
        <v>1</v>
      </c>
      <c r="D36" s="18">
        <v>45610</v>
      </c>
      <c r="E36" s="18">
        <v>45620</v>
      </c>
      <c r="F36" s="18">
        <v>45635</v>
      </c>
      <c r="G36" t="s">
        <v>54</v>
      </c>
      <c r="H36">
        <v>46</v>
      </c>
      <c r="I36" t="s">
        <v>149</v>
      </c>
      <c r="J36">
        <v>40255.75</v>
      </c>
      <c r="K36" t="s">
        <v>178</v>
      </c>
      <c r="L36">
        <v>1932.2760000000001</v>
      </c>
      <c r="M36">
        <v>2254.3220000000001</v>
      </c>
      <c r="N36">
        <v>0</v>
      </c>
      <c r="O36">
        <v>0</v>
      </c>
      <c r="P36">
        <v>0</v>
      </c>
      <c r="Q36">
        <v>0</v>
      </c>
      <c r="R36">
        <v>11</v>
      </c>
      <c r="S36">
        <v>2024</v>
      </c>
      <c r="T36">
        <v>11</v>
      </c>
      <c r="U36">
        <v>2024</v>
      </c>
      <c r="V36">
        <v>45680</v>
      </c>
      <c r="W36" t="s">
        <v>157</v>
      </c>
      <c r="X36">
        <v>2025</v>
      </c>
      <c r="Y36" t="str">
        <f t="shared" si="0"/>
        <v>México</v>
      </c>
      <c r="Z36" t="str">
        <f t="shared" si="1"/>
        <v>Retail</v>
      </c>
      <c r="AA36" s="1">
        <f t="shared" si="2"/>
        <v>0.05</v>
      </c>
      <c r="AB36">
        <f t="shared" si="3"/>
        <v>0</v>
      </c>
      <c r="AC36" s="18">
        <f t="shared" si="4"/>
        <v>45595</v>
      </c>
      <c r="AH36" t="s">
        <v>54</v>
      </c>
      <c r="AI36" t="s">
        <v>22</v>
      </c>
      <c r="AJ36" s="1">
        <v>0.05</v>
      </c>
      <c r="AK36" t="s">
        <v>31</v>
      </c>
      <c r="AL36" s="27">
        <v>45595</v>
      </c>
    </row>
    <row r="37" spans="1:38">
      <c r="A37" t="s">
        <v>176</v>
      </c>
      <c r="B37">
        <v>40</v>
      </c>
      <c r="C37">
        <v>1</v>
      </c>
      <c r="D37" s="18">
        <v>45617</v>
      </c>
      <c r="E37" s="18">
        <v>45563</v>
      </c>
      <c r="F37" s="18">
        <v>45563</v>
      </c>
      <c r="G37" t="s">
        <v>49</v>
      </c>
      <c r="H37">
        <v>47</v>
      </c>
      <c r="I37" t="s">
        <v>177</v>
      </c>
      <c r="J37">
        <v>600</v>
      </c>
      <c r="K37" t="s">
        <v>151</v>
      </c>
      <c r="L37">
        <v>600</v>
      </c>
      <c r="M37">
        <v>696</v>
      </c>
      <c r="N37">
        <v>60</v>
      </c>
      <c r="O37">
        <v>60</v>
      </c>
      <c r="P37">
        <v>69.599999999999994</v>
      </c>
      <c r="Q37">
        <v>0.1</v>
      </c>
      <c r="R37">
        <v>11</v>
      </c>
      <c r="S37">
        <v>2024</v>
      </c>
      <c r="T37">
        <v>9</v>
      </c>
      <c r="U37">
        <v>2024</v>
      </c>
      <c r="V37">
        <v>45608</v>
      </c>
      <c r="W37" t="s">
        <v>159</v>
      </c>
      <c r="X37">
        <v>2024</v>
      </c>
      <c r="Y37" t="str">
        <f t="shared" si="0"/>
        <v>México</v>
      </c>
      <c r="Z37" t="str">
        <f t="shared" si="1"/>
        <v>Retail</v>
      </c>
      <c r="AA37" s="1">
        <f t="shared" si="2"/>
        <v>0</v>
      </c>
      <c r="AB37">
        <f t="shared" si="3"/>
        <v>60</v>
      </c>
      <c r="AC37" s="18">
        <f t="shared" si="4"/>
        <v>45552</v>
      </c>
      <c r="AH37" t="s">
        <v>53</v>
      </c>
      <c r="AI37" t="s">
        <v>22</v>
      </c>
      <c r="AJ37" s="1">
        <v>0.05</v>
      </c>
      <c r="AK37" t="s">
        <v>31</v>
      </c>
      <c r="AL37" s="27">
        <v>45719</v>
      </c>
    </row>
    <row r="38" spans="1:38">
      <c r="A38" t="s">
        <v>176</v>
      </c>
      <c r="B38">
        <v>41</v>
      </c>
      <c r="C38">
        <v>1</v>
      </c>
      <c r="D38" s="18">
        <v>45617</v>
      </c>
      <c r="E38" s="18">
        <v>45574</v>
      </c>
      <c r="F38" s="18">
        <v>45577</v>
      </c>
      <c r="G38" t="s">
        <v>49</v>
      </c>
      <c r="H38">
        <v>47</v>
      </c>
      <c r="I38" t="s">
        <v>177</v>
      </c>
      <c r="J38">
        <v>2716.1</v>
      </c>
      <c r="K38" t="s">
        <v>151</v>
      </c>
      <c r="L38">
        <v>2716.1</v>
      </c>
      <c r="M38">
        <v>3150.6759999999995</v>
      </c>
      <c r="N38">
        <v>560.6</v>
      </c>
      <c r="O38">
        <v>560.6</v>
      </c>
      <c r="P38">
        <v>650.29599999999994</v>
      </c>
      <c r="Q38">
        <v>0.20639888074813154</v>
      </c>
      <c r="R38">
        <v>11</v>
      </c>
      <c r="S38">
        <v>2024</v>
      </c>
      <c r="T38">
        <v>10</v>
      </c>
      <c r="U38">
        <v>2024</v>
      </c>
      <c r="V38">
        <v>45622</v>
      </c>
      <c r="W38" t="s">
        <v>159</v>
      </c>
      <c r="X38">
        <v>2024</v>
      </c>
      <c r="Y38" t="str">
        <f t="shared" si="0"/>
        <v>México</v>
      </c>
      <c r="Z38" t="str">
        <f t="shared" si="1"/>
        <v>Retail</v>
      </c>
      <c r="AA38" s="1">
        <f t="shared" si="2"/>
        <v>0</v>
      </c>
      <c r="AB38">
        <f t="shared" si="3"/>
        <v>560.6</v>
      </c>
      <c r="AC38" s="18">
        <f t="shared" si="4"/>
        <v>45552</v>
      </c>
      <c r="AH38" t="s">
        <v>24</v>
      </c>
      <c r="AI38" t="s">
        <v>22</v>
      </c>
      <c r="AJ38" s="1">
        <v>7.0000000000000007E-2</v>
      </c>
      <c r="AK38" t="s">
        <v>13</v>
      </c>
      <c r="AL38" s="27">
        <v>45733</v>
      </c>
    </row>
    <row r="39" spans="1:38">
      <c r="A39" t="s">
        <v>176</v>
      </c>
      <c r="B39">
        <v>43</v>
      </c>
      <c r="C39">
        <v>1</v>
      </c>
      <c r="D39" s="18">
        <v>45622</v>
      </c>
      <c r="E39" s="18">
        <v>45663</v>
      </c>
      <c r="F39" s="18">
        <v>45668</v>
      </c>
      <c r="G39" t="s">
        <v>49</v>
      </c>
      <c r="H39">
        <v>48</v>
      </c>
      <c r="I39" t="s">
        <v>177</v>
      </c>
      <c r="J39">
        <v>27745.96</v>
      </c>
      <c r="K39" t="s">
        <v>131</v>
      </c>
      <c r="L39">
        <v>23861.525599999997</v>
      </c>
      <c r="M39">
        <v>27745.96</v>
      </c>
      <c r="N39">
        <v>2759.08</v>
      </c>
      <c r="O39">
        <v>2372.8087999999998</v>
      </c>
      <c r="P39">
        <v>2759.08</v>
      </c>
      <c r="Q39">
        <v>9.9440783450996106E-2</v>
      </c>
      <c r="R39">
        <v>11</v>
      </c>
      <c r="S39">
        <v>2024</v>
      </c>
      <c r="T39">
        <v>1</v>
      </c>
      <c r="U39">
        <v>2025</v>
      </c>
      <c r="V39">
        <v>45713</v>
      </c>
      <c r="W39" t="s">
        <v>164</v>
      </c>
      <c r="X39">
        <v>2025</v>
      </c>
      <c r="Y39" t="str">
        <f t="shared" si="0"/>
        <v>México</v>
      </c>
      <c r="Z39" t="str">
        <f t="shared" si="1"/>
        <v>Retail</v>
      </c>
      <c r="AA39" s="1">
        <f t="shared" si="2"/>
        <v>0</v>
      </c>
      <c r="AB39">
        <f t="shared" si="3"/>
        <v>2372.8087999999998</v>
      </c>
      <c r="AC39" s="18">
        <f t="shared" si="4"/>
        <v>45552</v>
      </c>
      <c r="AH39" t="s">
        <v>26</v>
      </c>
      <c r="AI39" t="s">
        <v>22</v>
      </c>
      <c r="AJ39" s="1">
        <v>7.0000000000000007E-2</v>
      </c>
      <c r="AK39" t="s">
        <v>13</v>
      </c>
      <c r="AL39" s="27">
        <v>45733</v>
      </c>
    </row>
    <row r="40" spans="1:38">
      <c r="A40" t="s">
        <v>176</v>
      </c>
      <c r="B40">
        <v>44</v>
      </c>
      <c r="C40">
        <v>1</v>
      </c>
      <c r="D40" s="18">
        <v>45624</v>
      </c>
      <c r="E40" s="18">
        <v>45651</v>
      </c>
      <c r="F40" s="18">
        <v>45655</v>
      </c>
      <c r="G40" t="s">
        <v>49</v>
      </c>
      <c r="H40">
        <v>48</v>
      </c>
      <c r="I40" t="s">
        <v>177</v>
      </c>
      <c r="J40">
        <v>35772.800000000003</v>
      </c>
      <c r="K40" t="s">
        <v>131</v>
      </c>
      <c r="L40">
        <v>30764.608000000004</v>
      </c>
      <c r="M40">
        <v>35772.800000000003</v>
      </c>
      <c r="N40">
        <v>3383.74</v>
      </c>
      <c r="O40">
        <v>2910.0164</v>
      </c>
      <c r="P40">
        <v>3383.74</v>
      </c>
      <c r="Q40">
        <v>9.4589744163163056E-2</v>
      </c>
      <c r="R40">
        <v>11</v>
      </c>
      <c r="S40">
        <v>2024</v>
      </c>
      <c r="T40">
        <v>12</v>
      </c>
      <c r="U40">
        <v>2024</v>
      </c>
      <c r="V40">
        <v>45700</v>
      </c>
      <c r="W40" t="s">
        <v>164</v>
      </c>
      <c r="X40">
        <v>2025</v>
      </c>
      <c r="Y40" t="str">
        <f t="shared" si="0"/>
        <v>México</v>
      </c>
      <c r="Z40" t="str">
        <f t="shared" si="1"/>
        <v>Retail</v>
      </c>
      <c r="AA40" s="1">
        <f t="shared" si="2"/>
        <v>0</v>
      </c>
      <c r="AB40">
        <f t="shared" si="3"/>
        <v>2910.0164</v>
      </c>
      <c r="AC40" s="18">
        <f t="shared" si="4"/>
        <v>45552</v>
      </c>
      <c r="AH40" t="s">
        <v>29</v>
      </c>
      <c r="AI40" t="s">
        <v>22</v>
      </c>
      <c r="AJ40" s="1">
        <v>7.0000000000000007E-2</v>
      </c>
      <c r="AK40" t="s">
        <v>13</v>
      </c>
      <c r="AL40" s="27">
        <v>45733</v>
      </c>
    </row>
    <row r="41" spans="1:38">
      <c r="A41" t="s">
        <v>176</v>
      </c>
      <c r="B41">
        <v>46</v>
      </c>
      <c r="C41">
        <v>1</v>
      </c>
      <c r="D41" s="18">
        <v>45628</v>
      </c>
      <c r="E41" s="18">
        <v>45568</v>
      </c>
      <c r="F41" s="18">
        <v>45572</v>
      </c>
      <c r="G41" t="s">
        <v>49</v>
      </c>
      <c r="H41">
        <v>49</v>
      </c>
      <c r="I41" t="s">
        <v>177</v>
      </c>
      <c r="J41">
        <v>3400</v>
      </c>
      <c r="K41" t="s">
        <v>151</v>
      </c>
      <c r="L41">
        <v>3400</v>
      </c>
      <c r="M41">
        <v>3943.9999999999995</v>
      </c>
      <c r="N41">
        <v>340</v>
      </c>
      <c r="O41">
        <v>340</v>
      </c>
      <c r="P41">
        <v>394.4</v>
      </c>
      <c r="Q41">
        <v>0.1</v>
      </c>
      <c r="R41">
        <v>12</v>
      </c>
      <c r="S41">
        <v>2024</v>
      </c>
      <c r="T41">
        <v>10</v>
      </c>
      <c r="U41">
        <v>2024</v>
      </c>
      <c r="V41">
        <v>45617</v>
      </c>
      <c r="W41" t="s">
        <v>159</v>
      </c>
      <c r="X41">
        <v>2024</v>
      </c>
      <c r="Y41" t="str">
        <f t="shared" si="0"/>
        <v>México</v>
      </c>
      <c r="Z41" t="str">
        <f t="shared" si="1"/>
        <v>Retail</v>
      </c>
      <c r="AA41" s="1">
        <f t="shared" si="2"/>
        <v>0</v>
      </c>
      <c r="AB41">
        <f t="shared" si="3"/>
        <v>340</v>
      </c>
      <c r="AC41" s="18">
        <f t="shared" si="4"/>
        <v>45552</v>
      </c>
      <c r="AH41" t="s">
        <v>27</v>
      </c>
      <c r="AI41" t="s">
        <v>22</v>
      </c>
      <c r="AJ41" s="1">
        <v>7.0000000000000007E-2</v>
      </c>
      <c r="AK41" t="s">
        <v>13</v>
      </c>
      <c r="AL41" s="27">
        <v>45810</v>
      </c>
    </row>
    <row r="42" spans="1:38">
      <c r="A42" t="s">
        <v>176</v>
      </c>
      <c r="B42">
        <v>47</v>
      </c>
      <c r="C42">
        <v>1</v>
      </c>
      <c r="D42" s="18">
        <v>45630</v>
      </c>
      <c r="E42" s="18">
        <v>45697</v>
      </c>
      <c r="F42" s="18">
        <v>45705</v>
      </c>
      <c r="G42" t="s">
        <v>49</v>
      </c>
      <c r="H42">
        <v>49</v>
      </c>
      <c r="I42" t="s">
        <v>177</v>
      </c>
      <c r="J42">
        <v>590274</v>
      </c>
      <c r="K42" t="s">
        <v>178</v>
      </c>
      <c r="L42">
        <v>28333.152000000002</v>
      </c>
      <c r="M42">
        <v>33055.343999999997</v>
      </c>
      <c r="N42">
        <v>140337.99</v>
      </c>
      <c r="O42">
        <v>6736.2235199999996</v>
      </c>
      <c r="P42">
        <v>7858.9274399999995</v>
      </c>
      <c r="Q42">
        <v>0.23775058701552157</v>
      </c>
      <c r="R42">
        <v>12</v>
      </c>
      <c r="S42">
        <v>2024</v>
      </c>
      <c r="T42">
        <v>2</v>
      </c>
      <c r="U42">
        <v>2025</v>
      </c>
      <c r="V42">
        <v>45750</v>
      </c>
      <c r="W42" t="s">
        <v>173</v>
      </c>
      <c r="X42">
        <v>2025</v>
      </c>
      <c r="Y42" t="str">
        <f t="shared" si="0"/>
        <v>México</v>
      </c>
      <c r="Z42" t="str">
        <f t="shared" si="1"/>
        <v>Retail</v>
      </c>
      <c r="AA42" s="1">
        <f t="shared" si="2"/>
        <v>0</v>
      </c>
      <c r="AB42">
        <f t="shared" si="3"/>
        <v>6736.2235199999996</v>
      </c>
      <c r="AC42" s="18">
        <f t="shared" si="4"/>
        <v>45552</v>
      </c>
      <c r="AH42" t="s">
        <v>49</v>
      </c>
      <c r="AI42" t="s">
        <v>22</v>
      </c>
      <c r="AJ42" s="8">
        <v>0</v>
      </c>
      <c r="AK42" t="s">
        <v>31</v>
      </c>
      <c r="AL42" s="27">
        <v>45552</v>
      </c>
    </row>
    <row r="43" spans="1:38">
      <c r="A43" t="s">
        <v>176</v>
      </c>
      <c r="B43">
        <v>48</v>
      </c>
      <c r="C43">
        <v>1</v>
      </c>
      <c r="D43" s="18">
        <v>45631</v>
      </c>
      <c r="E43" s="18">
        <v>45620</v>
      </c>
      <c r="F43" s="18">
        <v>45626</v>
      </c>
      <c r="G43" t="s">
        <v>49</v>
      </c>
      <c r="H43">
        <v>49</v>
      </c>
      <c r="J43">
        <v>99000</v>
      </c>
      <c r="K43" t="s">
        <v>131</v>
      </c>
      <c r="L43">
        <v>85140</v>
      </c>
      <c r="M43">
        <v>99000</v>
      </c>
      <c r="N43">
        <v>9900</v>
      </c>
      <c r="O43">
        <v>8514</v>
      </c>
      <c r="P43">
        <v>9900</v>
      </c>
      <c r="Q43">
        <v>0.1</v>
      </c>
      <c r="R43">
        <v>12</v>
      </c>
      <c r="S43">
        <v>2024</v>
      </c>
      <c r="T43">
        <v>11</v>
      </c>
      <c r="U43">
        <v>2024</v>
      </c>
      <c r="V43">
        <v>45671</v>
      </c>
      <c r="W43" t="s">
        <v>157</v>
      </c>
      <c r="X43">
        <v>2025</v>
      </c>
      <c r="Y43" t="str">
        <f t="shared" si="0"/>
        <v>México</v>
      </c>
      <c r="Z43" t="str">
        <f t="shared" si="1"/>
        <v>Retail</v>
      </c>
      <c r="AA43" s="1">
        <f t="shared" si="2"/>
        <v>0</v>
      </c>
      <c r="AB43">
        <f t="shared" si="3"/>
        <v>8514</v>
      </c>
      <c r="AC43" s="18">
        <f t="shared" si="4"/>
        <v>45552</v>
      </c>
      <c r="AH43" t="s">
        <v>62</v>
      </c>
      <c r="AI43" t="s">
        <v>22</v>
      </c>
      <c r="AJ43" s="8">
        <v>0</v>
      </c>
      <c r="AK43" t="s">
        <v>31</v>
      </c>
      <c r="AL43" s="27">
        <v>45536</v>
      </c>
    </row>
    <row r="44" spans="1:38">
      <c r="A44" t="s">
        <v>176</v>
      </c>
      <c r="B44">
        <v>49</v>
      </c>
      <c r="C44">
        <v>1</v>
      </c>
      <c r="D44" s="18">
        <v>45632</v>
      </c>
      <c r="E44" s="18">
        <v>45676</v>
      </c>
      <c r="F44" s="18">
        <v>45680</v>
      </c>
      <c r="G44" t="s">
        <v>43</v>
      </c>
      <c r="H44">
        <v>49</v>
      </c>
      <c r="J44">
        <v>4997.26</v>
      </c>
      <c r="K44" t="s">
        <v>131</v>
      </c>
      <c r="L44">
        <v>4297.6436000000003</v>
      </c>
      <c r="M44">
        <v>4997.26</v>
      </c>
      <c r="N44">
        <v>418</v>
      </c>
      <c r="O44">
        <v>359.48</v>
      </c>
      <c r="P44">
        <v>418</v>
      </c>
      <c r="Q44">
        <v>8.3645837919179705E-2</v>
      </c>
      <c r="R44">
        <v>12</v>
      </c>
      <c r="S44">
        <v>2024</v>
      </c>
      <c r="T44">
        <v>1</v>
      </c>
      <c r="U44">
        <v>2025</v>
      </c>
      <c r="V44">
        <v>45725</v>
      </c>
      <c r="W44" t="s">
        <v>150</v>
      </c>
      <c r="X44">
        <v>2025</v>
      </c>
      <c r="Y44" t="str">
        <f t="shared" si="0"/>
        <v>México</v>
      </c>
      <c r="Z44" t="str">
        <f t="shared" si="1"/>
        <v>IC</v>
      </c>
      <c r="AA44" s="1">
        <f t="shared" si="2"/>
        <v>0.5</v>
      </c>
      <c r="AB44">
        <f t="shared" si="3"/>
        <v>179.74</v>
      </c>
      <c r="AC44" s="18">
        <f t="shared" si="4"/>
        <v>45624</v>
      </c>
      <c r="AH44" t="s">
        <v>51</v>
      </c>
      <c r="AI44" t="s">
        <v>22</v>
      </c>
      <c r="AJ44" s="8">
        <v>0</v>
      </c>
      <c r="AK44" t="s">
        <v>31</v>
      </c>
      <c r="AL44" s="27">
        <v>45552</v>
      </c>
    </row>
    <row r="45" spans="1:38">
      <c r="A45" t="s">
        <v>176</v>
      </c>
      <c r="B45">
        <v>50</v>
      </c>
      <c r="C45">
        <v>1</v>
      </c>
      <c r="D45" s="18">
        <v>45632</v>
      </c>
      <c r="E45" s="18">
        <v>45669</v>
      </c>
      <c r="F45" s="18">
        <v>45672</v>
      </c>
      <c r="G45" t="s">
        <v>49</v>
      </c>
      <c r="H45">
        <v>49</v>
      </c>
      <c r="I45" t="s">
        <v>177</v>
      </c>
      <c r="J45">
        <v>8452.59</v>
      </c>
      <c r="K45" t="s">
        <v>131</v>
      </c>
      <c r="L45">
        <v>7269.2273999999998</v>
      </c>
      <c r="M45">
        <v>8452.59</v>
      </c>
      <c r="N45">
        <v>576.84</v>
      </c>
      <c r="O45">
        <v>496.08240000000001</v>
      </c>
      <c r="P45">
        <v>576.84</v>
      </c>
      <c r="Q45">
        <v>6.8244171313171467E-2</v>
      </c>
      <c r="R45">
        <v>12</v>
      </c>
      <c r="S45">
        <v>2024</v>
      </c>
      <c r="T45">
        <v>1</v>
      </c>
      <c r="U45">
        <v>2025</v>
      </c>
      <c r="V45">
        <v>45717</v>
      </c>
      <c r="W45" t="s">
        <v>150</v>
      </c>
      <c r="X45">
        <v>2025</v>
      </c>
      <c r="Y45" t="str">
        <f t="shared" si="0"/>
        <v>México</v>
      </c>
      <c r="Z45" t="str">
        <f t="shared" si="1"/>
        <v>Retail</v>
      </c>
      <c r="AA45" s="1">
        <f t="shared" si="2"/>
        <v>0</v>
      </c>
      <c r="AB45">
        <f t="shared" si="3"/>
        <v>496.08240000000001</v>
      </c>
      <c r="AC45" s="18">
        <f t="shared" si="4"/>
        <v>45552</v>
      </c>
      <c r="AH45" t="s">
        <v>60</v>
      </c>
      <c r="AI45" t="s">
        <v>22</v>
      </c>
      <c r="AJ45" s="8">
        <v>0</v>
      </c>
      <c r="AK45" t="s">
        <v>31</v>
      </c>
      <c r="AL45" s="27">
        <v>45635</v>
      </c>
    </row>
    <row r="46" spans="1:38">
      <c r="A46" t="s">
        <v>176</v>
      </c>
      <c r="B46">
        <v>51</v>
      </c>
      <c r="C46">
        <v>1</v>
      </c>
      <c r="D46" s="18">
        <v>45635</v>
      </c>
      <c r="E46" s="18">
        <v>45676</v>
      </c>
      <c r="F46" s="18">
        <v>45680</v>
      </c>
      <c r="G46" t="s">
        <v>49</v>
      </c>
      <c r="H46">
        <v>50</v>
      </c>
      <c r="I46" t="s">
        <v>179</v>
      </c>
      <c r="J46">
        <v>35000</v>
      </c>
      <c r="K46" t="s">
        <v>131</v>
      </c>
      <c r="L46">
        <v>30100</v>
      </c>
      <c r="M46">
        <v>35000</v>
      </c>
      <c r="N46">
        <v>6179.2</v>
      </c>
      <c r="O46">
        <v>5314.1120000000001</v>
      </c>
      <c r="P46">
        <v>6179.2</v>
      </c>
      <c r="Q46">
        <v>0.17654857142857144</v>
      </c>
      <c r="R46">
        <v>12</v>
      </c>
      <c r="S46">
        <v>2024</v>
      </c>
      <c r="T46">
        <v>1</v>
      </c>
      <c r="U46">
        <v>2025</v>
      </c>
      <c r="V46">
        <v>45725</v>
      </c>
      <c r="W46" t="s">
        <v>150</v>
      </c>
      <c r="X46">
        <v>2025</v>
      </c>
      <c r="Y46" t="str">
        <f t="shared" si="0"/>
        <v>México</v>
      </c>
      <c r="Z46" t="str">
        <f t="shared" si="1"/>
        <v>Retail</v>
      </c>
      <c r="AA46" s="1">
        <f t="shared" si="2"/>
        <v>0</v>
      </c>
      <c r="AB46">
        <f t="shared" si="3"/>
        <v>5314.1120000000001</v>
      </c>
      <c r="AC46" s="18">
        <f t="shared" si="4"/>
        <v>45552</v>
      </c>
      <c r="AH46" t="s">
        <v>61</v>
      </c>
      <c r="AI46" t="s">
        <v>22</v>
      </c>
      <c r="AJ46" s="8">
        <v>0</v>
      </c>
      <c r="AK46" t="s">
        <v>31</v>
      </c>
      <c r="AL46" s="27">
        <v>45824</v>
      </c>
    </row>
    <row r="47" spans="1:38">
      <c r="A47" t="s">
        <v>176</v>
      </c>
      <c r="B47">
        <v>52</v>
      </c>
      <c r="C47">
        <v>1</v>
      </c>
      <c r="D47" s="18">
        <v>45636</v>
      </c>
      <c r="E47" s="18">
        <v>45630</v>
      </c>
      <c r="F47" s="18">
        <v>45634</v>
      </c>
      <c r="G47" t="s">
        <v>49</v>
      </c>
      <c r="H47">
        <v>50</v>
      </c>
      <c r="I47" t="s">
        <v>177</v>
      </c>
      <c r="J47">
        <v>13500</v>
      </c>
      <c r="K47" t="s">
        <v>131</v>
      </c>
      <c r="L47">
        <v>11610</v>
      </c>
      <c r="M47">
        <v>13500</v>
      </c>
      <c r="N47">
        <v>639.03</v>
      </c>
      <c r="O47">
        <v>549.56579999999997</v>
      </c>
      <c r="P47">
        <v>639.03</v>
      </c>
      <c r="Q47">
        <v>4.7335555555555554E-2</v>
      </c>
      <c r="R47">
        <v>12</v>
      </c>
      <c r="S47">
        <v>2024</v>
      </c>
      <c r="T47">
        <v>12</v>
      </c>
      <c r="U47">
        <v>2024</v>
      </c>
      <c r="V47">
        <v>45679</v>
      </c>
      <c r="W47" t="s">
        <v>157</v>
      </c>
      <c r="X47">
        <v>2025</v>
      </c>
      <c r="Y47" t="str">
        <f t="shared" si="0"/>
        <v>México</v>
      </c>
      <c r="Z47" t="str">
        <f t="shared" si="1"/>
        <v>Retail</v>
      </c>
      <c r="AA47" s="1">
        <f t="shared" si="2"/>
        <v>0</v>
      </c>
      <c r="AB47">
        <f t="shared" si="3"/>
        <v>549.56579999999997</v>
      </c>
      <c r="AC47" s="18">
        <f t="shared" si="4"/>
        <v>45552</v>
      </c>
      <c r="AH47" t="s">
        <v>52</v>
      </c>
      <c r="AI47" t="s">
        <v>22</v>
      </c>
      <c r="AJ47" s="8">
        <v>0</v>
      </c>
      <c r="AK47" t="s">
        <v>31</v>
      </c>
      <c r="AL47" s="27">
        <v>45845</v>
      </c>
    </row>
    <row r="48" spans="1:38">
      <c r="A48" t="s">
        <v>176</v>
      </c>
      <c r="B48">
        <v>53</v>
      </c>
      <c r="C48">
        <v>1</v>
      </c>
      <c r="D48" s="18">
        <v>45636</v>
      </c>
      <c r="E48" s="18">
        <v>45628</v>
      </c>
      <c r="F48" s="18">
        <v>45628</v>
      </c>
      <c r="G48" t="s">
        <v>49</v>
      </c>
      <c r="H48">
        <v>50</v>
      </c>
      <c r="I48" t="s">
        <v>177</v>
      </c>
      <c r="J48">
        <v>727.63</v>
      </c>
      <c r="K48" t="s">
        <v>131</v>
      </c>
      <c r="L48">
        <v>625.76179999999999</v>
      </c>
      <c r="M48">
        <v>727.63</v>
      </c>
      <c r="N48">
        <v>50</v>
      </c>
      <c r="O48">
        <v>43</v>
      </c>
      <c r="P48">
        <v>50</v>
      </c>
      <c r="Q48">
        <v>6.8716243145554745E-2</v>
      </c>
      <c r="R48">
        <v>12</v>
      </c>
      <c r="S48">
        <v>2024</v>
      </c>
      <c r="T48">
        <v>12</v>
      </c>
      <c r="U48">
        <v>2024</v>
      </c>
      <c r="V48">
        <v>45673</v>
      </c>
      <c r="W48" t="s">
        <v>157</v>
      </c>
      <c r="X48">
        <v>2025</v>
      </c>
      <c r="Y48" t="str">
        <f t="shared" si="0"/>
        <v>México</v>
      </c>
      <c r="Z48" t="str">
        <f t="shared" si="1"/>
        <v>Retail</v>
      </c>
      <c r="AA48" s="1">
        <f t="shared" si="2"/>
        <v>0</v>
      </c>
      <c r="AB48">
        <f t="shared" si="3"/>
        <v>43</v>
      </c>
      <c r="AC48" s="18">
        <f t="shared" si="4"/>
        <v>45552</v>
      </c>
      <c r="AH48" s="28" t="s">
        <v>15</v>
      </c>
      <c r="AI48" t="s">
        <v>14</v>
      </c>
      <c r="AJ48" s="1">
        <v>0.4</v>
      </c>
      <c r="AK48" t="s">
        <v>13</v>
      </c>
      <c r="AL48" s="27">
        <v>45917</v>
      </c>
    </row>
    <row r="49" spans="1:38">
      <c r="A49" t="s">
        <v>176</v>
      </c>
      <c r="B49">
        <v>54</v>
      </c>
      <c r="C49">
        <v>1</v>
      </c>
      <c r="D49" s="18">
        <v>45637</v>
      </c>
      <c r="E49" s="18">
        <v>45651</v>
      </c>
      <c r="F49" s="18">
        <v>45661</v>
      </c>
      <c r="G49" t="s">
        <v>49</v>
      </c>
      <c r="H49">
        <v>50</v>
      </c>
      <c r="I49" t="s">
        <v>177</v>
      </c>
      <c r="J49">
        <v>3567</v>
      </c>
      <c r="K49" t="s">
        <v>178</v>
      </c>
      <c r="L49">
        <v>171.21600000000001</v>
      </c>
      <c r="M49">
        <v>199.75200000000001</v>
      </c>
      <c r="N49">
        <v>0</v>
      </c>
      <c r="O49">
        <v>0</v>
      </c>
      <c r="P49">
        <v>0</v>
      </c>
      <c r="Q49">
        <v>0</v>
      </c>
      <c r="R49">
        <v>12</v>
      </c>
      <c r="S49">
        <v>2024</v>
      </c>
      <c r="T49">
        <v>12</v>
      </c>
      <c r="U49">
        <v>2024</v>
      </c>
      <c r="V49">
        <v>45706</v>
      </c>
      <c r="W49" t="s">
        <v>164</v>
      </c>
      <c r="X49">
        <v>2025</v>
      </c>
      <c r="Y49" t="str">
        <f t="shared" si="0"/>
        <v>México</v>
      </c>
      <c r="Z49" t="str">
        <f t="shared" si="1"/>
        <v>Retail</v>
      </c>
      <c r="AA49" s="1">
        <f t="shared" si="2"/>
        <v>0</v>
      </c>
      <c r="AB49">
        <f t="shared" si="3"/>
        <v>0</v>
      </c>
      <c r="AC49" s="18">
        <f t="shared" si="4"/>
        <v>45552</v>
      </c>
      <c r="AH49" s="28" t="s">
        <v>92</v>
      </c>
      <c r="AI49" t="s">
        <v>14</v>
      </c>
      <c r="AJ49" s="1">
        <v>0.4</v>
      </c>
      <c r="AK49" t="s">
        <v>13</v>
      </c>
      <c r="AL49" s="27">
        <v>45922</v>
      </c>
    </row>
    <row r="50" spans="1:38">
      <c r="A50" t="s">
        <v>176</v>
      </c>
      <c r="B50">
        <v>55</v>
      </c>
      <c r="C50">
        <v>1</v>
      </c>
      <c r="D50" s="18">
        <v>45638</v>
      </c>
      <c r="E50" s="18">
        <v>45802</v>
      </c>
      <c r="F50" s="18">
        <v>45805</v>
      </c>
      <c r="G50" t="s">
        <v>49</v>
      </c>
      <c r="H50">
        <v>50</v>
      </c>
      <c r="I50" t="s">
        <v>177</v>
      </c>
      <c r="J50">
        <v>5670.15</v>
      </c>
      <c r="K50" t="s">
        <v>131</v>
      </c>
      <c r="L50">
        <v>4876.3289999999997</v>
      </c>
      <c r="M50">
        <v>5670.15</v>
      </c>
      <c r="N50">
        <v>515.46</v>
      </c>
      <c r="O50">
        <v>443.29560000000004</v>
      </c>
      <c r="P50">
        <v>515.46</v>
      </c>
      <c r="Q50">
        <v>9.0907647945821554E-2</v>
      </c>
      <c r="R50">
        <v>12</v>
      </c>
      <c r="S50">
        <v>2024</v>
      </c>
      <c r="T50">
        <v>5</v>
      </c>
      <c r="U50">
        <v>2025</v>
      </c>
      <c r="V50">
        <v>45850</v>
      </c>
      <c r="W50" t="s">
        <v>154</v>
      </c>
      <c r="X50">
        <v>2025</v>
      </c>
      <c r="Y50" t="str">
        <f t="shared" si="0"/>
        <v>México</v>
      </c>
      <c r="Z50" t="str">
        <f t="shared" si="1"/>
        <v>Retail</v>
      </c>
      <c r="AA50" s="1">
        <f t="shared" si="2"/>
        <v>0</v>
      </c>
      <c r="AB50">
        <f t="shared" si="3"/>
        <v>443.29560000000004</v>
      </c>
      <c r="AC50" s="18">
        <f t="shared" si="4"/>
        <v>45552</v>
      </c>
      <c r="AH50" s="28" t="s">
        <v>20</v>
      </c>
      <c r="AI50" t="s">
        <v>14</v>
      </c>
      <c r="AJ50" s="1">
        <v>0.4</v>
      </c>
      <c r="AK50" t="s">
        <v>13</v>
      </c>
      <c r="AL50" s="27">
        <v>45931</v>
      </c>
    </row>
    <row r="51" spans="1:38">
      <c r="A51" t="s">
        <v>176</v>
      </c>
      <c r="B51">
        <v>56</v>
      </c>
      <c r="C51">
        <v>1</v>
      </c>
      <c r="D51" s="18">
        <v>45638</v>
      </c>
      <c r="E51" s="18">
        <v>45643</v>
      </c>
      <c r="F51" s="18">
        <v>45687</v>
      </c>
      <c r="G51" t="s">
        <v>49</v>
      </c>
      <c r="H51">
        <v>50</v>
      </c>
      <c r="I51" t="s">
        <v>177</v>
      </c>
      <c r="J51">
        <v>114938.52</v>
      </c>
      <c r="K51" t="s">
        <v>131</v>
      </c>
      <c r="L51">
        <v>98847.127200000003</v>
      </c>
      <c r="M51">
        <v>114938.52</v>
      </c>
      <c r="N51">
        <v>15368.53</v>
      </c>
      <c r="O51">
        <v>13216.935800000001</v>
      </c>
      <c r="P51">
        <v>15368.53</v>
      </c>
      <c r="Q51">
        <v>0.13371087430045211</v>
      </c>
      <c r="R51">
        <v>12</v>
      </c>
      <c r="S51">
        <v>2024</v>
      </c>
      <c r="T51">
        <v>12</v>
      </c>
      <c r="U51">
        <v>2024</v>
      </c>
      <c r="V51">
        <v>45732</v>
      </c>
      <c r="W51" t="s">
        <v>150</v>
      </c>
      <c r="X51">
        <v>2025</v>
      </c>
      <c r="Y51" t="str">
        <f t="shared" si="0"/>
        <v>México</v>
      </c>
      <c r="Z51" t="str">
        <f t="shared" si="1"/>
        <v>Retail</v>
      </c>
      <c r="AA51" s="1">
        <f t="shared" si="2"/>
        <v>0</v>
      </c>
      <c r="AB51">
        <f t="shared" si="3"/>
        <v>13216.935800000001</v>
      </c>
      <c r="AC51" s="18">
        <f t="shared" si="4"/>
        <v>45552</v>
      </c>
      <c r="AH51" t="s">
        <v>93</v>
      </c>
      <c r="AI51" t="s">
        <v>28</v>
      </c>
      <c r="AJ51" s="1">
        <v>0.2</v>
      </c>
      <c r="AK51" t="s">
        <v>13</v>
      </c>
      <c r="AL51" s="27">
        <v>45870</v>
      </c>
    </row>
    <row r="52" spans="1:38">
      <c r="A52" t="s">
        <v>176</v>
      </c>
      <c r="B52">
        <v>58</v>
      </c>
      <c r="C52">
        <v>1</v>
      </c>
      <c r="D52" s="18">
        <v>45642</v>
      </c>
      <c r="E52" s="18">
        <v>45651</v>
      </c>
      <c r="F52" s="18">
        <v>45661</v>
      </c>
      <c r="G52" t="s">
        <v>49</v>
      </c>
      <c r="H52">
        <v>51</v>
      </c>
      <c r="I52" t="s">
        <v>177</v>
      </c>
      <c r="J52">
        <v>29795.29</v>
      </c>
      <c r="K52" t="s">
        <v>131</v>
      </c>
      <c r="L52">
        <v>25623.949400000001</v>
      </c>
      <c r="M52">
        <v>29795.29</v>
      </c>
      <c r="N52">
        <v>2366.85</v>
      </c>
      <c r="O52">
        <v>2035.491</v>
      </c>
      <c r="P52">
        <v>2366.85</v>
      </c>
      <c r="Q52">
        <v>7.9437051963582153E-2</v>
      </c>
      <c r="R52">
        <v>12</v>
      </c>
      <c r="S52">
        <v>2024</v>
      </c>
      <c r="T52">
        <v>12</v>
      </c>
      <c r="U52">
        <v>2024</v>
      </c>
      <c r="V52">
        <v>45706</v>
      </c>
      <c r="W52" t="s">
        <v>164</v>
      </c>
      <c r="X52">
        <v>2025</v>
      </c>
      <c r="Y52" t="str">
        <f t="shared" si="0"/>
        <v>México</v>
      </c>
      <c r="Z52" t="str">
        <f t="shared" si="1"/>
        <v>Retail</v>
      </c>
      <c r="AA52" s="1">
        <f t="shared" si="2"/>
        <v>0</v>
      </c>
      <c r="AB52">
        <f t="shared" si="3"/>
        <v>2035.491</v>
      </c>
      <c r="AC52" s="18">
        <f t="shared" si="4"/>
        <v>45552</v>
      </c>
      <c r="AH52" t="s">
        <v>94</v>
      </c>
      <c r="AI52" t="s">
        <v>28</v>
      </c>
      <c r="AJ52" s="1">
        <v>0.2</v>
      </c>
      <c r="AK52" t="s">
        <v>13</v>
      </c>
      <c r="AL52" s="27">
        <v>45902</v>
      </c>
    </row>
    <row r="53" spans="1:38">
      <c r="A53" t="s">
        <v>176</v>
      </c>
      <c r="B53">
        <v>59</v>
      </c>
      <c r="C53">
        <v>1</v>
      </c>
      <c r="D53" s="18">
        <v>45642</v>
      </c>
      <c r="E53" s="18">
        <v>45648</v>
      </c>
      <c r="F53" s="18">
        <v>45653</v>
      </c>
      <c r="G53" t="s">
        <v>54</v>
      </c>
      <c r="H53">
        <v>51</v>
      </c>
      <c r="I53" t="s">
        <v>149</v>
      </c>
      <c r="J53">
        <v>981.77</v>
      </c>
      <c r="K53" t="s">
        <v>131</v>
      </c>
      <c r="L53">
        <v>844.32219999999995</v>
      </c>
      <c r="M53">
        <v>981.77</v>
      </c>
      <c r="N53">
        <v>0</v>
      </c>
      <c r="O53">
        <v>0</v>
      </c>
      <c r="P53">
        <v>0</v>
      </c>
      <c r="Q53">
        <v>0</v>
      </c>
      <c r="R53">
        <v>12</v>
      </c>
      <c r="S53">
        <v>2024</v>
      </c>
      <c r="T53">
        <v>12</v>
      </c>
      <c r="U53">
        <v>2024</v>
      </c>
      <c r="V53">
        <v>45698</v>
      </c>
      <c r="W53" t="s">
        <v>164</v>
      </c>
      <c r="X53">
        <v>2025</v>
      </c>
      <c r="Y53" t="str">
        <f t="shared" si="0"/>
        <v>México</v>
      </c>
      <c r="Z53" t="str">
        <f t="shared" si="1"/>
        <v>Retail</v>
      </c>
      <c r="AA53" s="1">
        <f t="shared" si="2"/>
        <v>0.05</v>
      </c>
      <c r="AB53">
        <f t="shared" si="3"/>
        <v>0</v>
      </c>
      <c r="AC53" s="18">
        <f t="shared" si="4"/>
        <v>45595</v>
      </c>
      <c r="AH53" t="s">
        <v>95</v>
      </c>
      <c r="AI53" t="s">
        <v>96</v>
      </c>
      <c r="AJ53" s="1">
        <v>0.15</v>
      </c>
      <c r="AK53" t="s">
        <v>13</v>
      </c>
      <c r="AL53" s="27">
        <v>45919</v>
      </c>
    </row>
    <row r="54" spans="1:38">
      <c r="A54" t="s">
        <v>176</v>
      </c>
      <c r="B54">
        <v>60</v>
      </c>
      <c r="C54">
        <v>1</v>
      </c>
      <c r="D54" s="18">
        <v>45642</v>
      </c>
      <c r="E54" s="18">
        <v>45631</v>
      </c>
      <c r="F54" s="18">
        <v>45632</v>
      </c>
      <c r="G54" t="s">
        <v>54</v>
      </c>
      <c r="H54">
        <v>51</v>
      </c>
      <c r="I54" t="s">
        <v>149</v>
      </c>
      <c r="J54">
        <v>206.9</v>
      </c>
      <c r="K54" t="s">
        <v>131</v>
      </c>
      <c r="L54">
        <v>177.934</v>
      </c>
      <c r="M54">
        <v>206.9</v>
      </c>
      <c r="N54">
        <v>0</v>
      </c>
      <c r="O54">
        <v>0</v>
      </c>
      <c r="P54">
        <v>0</v>
      </c>
      <c r="Q54">
        <v>0</v>
      </c>
      <c r="R54">
        <v>12</v>
      </c>
      <c r="S54">
        <v>2024</v>
      </c>
      <c r="T54">
        <v>12</v>
      </c>
      <c r="U54">
        <v>2024</v>
      </c>
      <c r="V54">
        <v>45677</v>
      </c>
      <c r="W54" t="s">
        <v>157</v>
      </c>
      <c r="X54">
        <v>2025</v>
      </c>
      <c r="Y54" t="str">
        <f t="shared" si="0"/>
        <v>México</v>
      </c>
      <c r="Z54" t="str">
        <f t="shared" si="1"/>
        <v>Retail</v>
      </c>
      <c r="AA54" s="1">
        <f t="shared" si="2"/>
        <v>0.05</v>
      </c>
      <c r="AB54">
        <f t="shared" si="3"/>
        <v>0</v>
      </c>
      <c r="AC54" s="18">
        <f t="shared" si="4"/>
        <v>45595</v>
      </c>
      <c r="AH54" t="s">
        <v>97</v>
      </c>
      <c r="AI54" t="s">
        <v>96</v>
      </c>
      <c r="AJ54" s="1">
        <v>0.15</v>
      </c>
      <c r="AK54" t="s">
        <v>13</v>
      </c>
      <c r="AL54" s="27">
        <v>45923</v>
      </c>
    </row>
    <row r="55" spans="1:38">
      <c r="A55" t="s">
        <v>176</v>
      </c>
      <c r="B55">
        <v>61</v>
      </c>
      <c r="C55">
        <v>1</v>
      </c>
      <c r="D55" s="18">
        <v>45642</v>
      </c>
      <c r="E55" s="18">
        <v>45730</v>
      </c>
      <c r="F55" s="18">
        <v>45732</v>
      </c>
      <c r="G55" t="s">
        <v>35</v>
      </c>
      <c r="H55">
        <v>51</v>
      </c>
      <c r="J55">
        <v>4265.6099999999997</v>
      </c>
      <c r="K55" t="s">
        <v>131</v>
      </c>
      <c r="L55">
        <v>3668.4245999999998</v>
      </c>
      <c r="M55">
        <v>4265.6099999999997</v>
      </c>
      <c r="N55">
        <v>358.2</v>
      </c>
      <c r="O55">
        <v>308.05199999999996</v>
      </c>
      <c r="P55">
        <v>358.2</v>
      </c>
      <c r="Q55">
        <v>8.3973921666537721E-2</v>
      </c>
      <c r="R55">
        <v>12</v>
      </c>
      <c r="S55">
        <v>2024</v>
      </c>
      <c r="T55">
        <v>3</v>
      </c>
      <c r="U55">
        <v>2025</v>
      </c>
      <c r="V55">
        <v>45777</v>
      </c>
      <c r="W55" t="s">
        <v>173</v>
      </c>
      <c r="X55">
        <v>2025</v>
      </c>
      <c r="Y55" t="str">
        <f t="shared" si="0"/>
        <v>México</v>
      </c>
      <c r="Z55" t="str">
        <f t="shared" si="1"/>
        <v>IC</v>
      </c>
      <c r="AA55" s="1">
        <f t="shared" si="2"/>
        <v>0.5</v>
      </c>
      <c r="AB55">
        <f t="shared" si="3"/>
        <v>154.02599999999998</v>
      </c>
      <c r="AC55" s="18">
        <f t="shared" si="4"/>
        <v>45665</v>
      </c>
      <c r="AH55" t="s">
        <v>98</v>
      </c>
      <c r="AI55" t="s">
        <v>96</v>
      </c>
      <c r="AJ55" s="1">
        <v>0.15</v>
      </c>
      <c r="AK55" t="s">
        <v>13</v>
      </c>
      <c r="AL55" s="27">
        <v>45924</v>
      </c>
    </row>
    <row r="56" spans="1:38">
      <c r="A56" t="s">
        <v>176</v>
      </c>
      <c r="B56">
        <v>63</v>
      </c>
      <c r="C56">
        <v>1</v>
      </c>
      <c r="D56" s="18">
        <v>45642</v>
      </c>
      <c r="E56" s="18">
        <v>45682</v>
      </c>
      <c r="F56" s="18">
        <v>45688</v>
      </c>
      <c r="G56" t="s">
        <v>54</v>
      </c>
      <c r="H56">
        <v>51</v>
      </c>
      <c r="I56" t="s">
        <v>149</v>
      </c>
      <c r="J56">
        <v>2268</v>
      </c>
      <c r="K56" t="s">
        <v>151</v>
      </c>
      <c r="L56">
        <v>2268</v>
      </c>
      <c r="M56">
        <v>2630.8799999999997</v>
      </c>
      <c r="N56">
        <v>0</v>
      </c>
      <c r="O56">
        <v>0</v>
      </c>
      <c r="P56">
        <v>0</v>
      </c>
      <c r="Q56">
        <v>0</v>
      </c>
      <c r="R56">
        <v>12</v>
      </c>
      <c r="S56">
        <v>2024</v>
      </c>
      <c r="T56">
        <v>1</v>
      </c>
      <c r="U56">
        <v>2025</v>
      </c>
      <c r="V56">
        <v>45733</v>
      </c>
      <c r="W56" t="s">
        <v>150</v>
      </c>
      <c r="X56">
        <v>2025</v>
      </c>
      <c r="Y56" t="str">
        <f t="shared" si="0"/>
        <v>México</v>
      </c>
      <c r="Z56" t="str">
        <f t="shared" si="1"/>
        <v>Retail</v>
      </c>
      <c r="AA56" s="1">
        <f t="shared" si="2"/>
        <v>0.05</v>
      </c>
      <c r="AB56">
        <f t="shared" si="3"/>
        <v>0</v>
      </c>
      <c r="AC56" s="18">
        <f t="shared" si="4"/>
        <v>45595</v>
      </c>
      <c r="AH56" t="s">
        <v>99</v>
      </c>
      <c r="AI56" t="s">
        <v>96</v>
      </c>
      <c r="AJ56" s="1">
        <v>0.15</v>
      </c>
      <c r="AK56" t="s">
        <v>13</v>
      </c>
      <c r="AL56" s="27">
        <v>45924</v>
      </c>
    </row>
    <row r="57" spans="1:38">
      <c r="A57" t="s">
        <v>176</v>
      </c>
      <c r="B57">
        <v>64</v>
      </c>
      <c r="C57">
        <v>1</v>
      </c>
      <c r="D57" s="18">
        <v>45642</v>
      </c>
      <c r="E57" s="18">
        <v>45639</v>
      </c>
      <c r="F57" s="18">
        <v>45646</v>
      </c>
      <c r="G57" t="s">
        <v>54</v>
      </c>
      <c r="H57">
        <v>51</v>
      </c>
      <c r="I57" t="s">
        <v>149</v>
      </c>
      <c r="J57">
        <v>1062</v>
      </c>
      <c r="K57" t="s">
        <v>131</v>
      </c>
      <c r="L57">
        <v>913.31999999999994</v>
      </c>
      <c r="M57">
        <v>1062</v>
      </c>
      <c r="N57">
        <v>10.62</v>
      </c>
      <c r="O57">
        <v>9.1331999999999987</v>
      </c>
      <c r="P57">
        <v>10.62</v>
      </c>
      <c r="Q57">
        <v>9.9999999999999985E-3</v>
      </c>
      <c r="R57">
        <v>12</v>
      </c>
      <c r="S57">
        <v>2024</v>
      </c>
      <c r="T57">
        <v>12</v>
      </c>
      <c r="U57">
        <v>2024</v>
      </c>
      <c r="V57">
        <v>45691</v>
      </c>
      <c r="W57" t="s">
        <v>164</v>
      </c>
      <c r="X57">
        <v>2025</v>
      </c>
      <c r="Y57" t="str">
        <f t="shared" si="0"/>
        <v>México</v>
      </c>
      <c r="Z57" t="str">
        <f t="shared" si="1"/>
        <v>Retail</v>
      </c>
      <c r="AA57" s="1">
        <f t="shared" si="2"/>
        <v>0.05</v>
      </c>
      <c r="AB57">
        <f t="shared" si="3"/>
        <v>8.6765399999999993</v>
      </c>
      <c r="AC57" s="18">
        <f t="shared" si="4"/>
        <v>45595</v>
      </c>
      <c r="AH57" t="s">
        <v>100</v>
      </c>
      <c r="AI57" t="s">
        <v>14</v>
      </c>
      <c r="AJ57" s="1">
        <v>0.5</v>
      </c>
      <c r="AK57" s="28" t="s">
        <v>31</v>
      </c>
      <c r="AL57" s="27">
        <v>45664</v>
      </c>
    </row>
    <row r="58" spans="1:38">
      <c r="A58" t="s">
        <v>176</v>
      </c>
      <c r="B58">
        <v>65</v>
      </c>
      <c r="C58">
        <v>1</v>
      </c>
      <c r="D58" s="18">
        <v>45643</v>
      </c>
      <c r="E58" s="18">
        <v>45688</v>
      </c>
      <c r="F58" s="18">
        <v>45694</v>
      </c>
      <c r="G58" t="s">
        <v>35</v>
      </c>
      <c r="H58">
        <v>51</v>
      </c>
      <c r="J58">
        <v>3305.25</v>
      </c>
      <c r="K58" t="s">
        <v>131</v>
      </c>
      <c r="L58">
        <v>2842.5149999999999</v>
      </c>
      <c r="M58">
        <v>3305.25</v>
      </c>
      <c r="N58">
        <v>353.18</v>
      </c>
      <c r="O58">
        <v>303.73480000000001</v>
      </c>
      <c r="P58">
        <v>353.18</v>
      </c>
      <c r="Q58">
        <v>0.10685424703123819</v>
      </c>
      <c r="R58">
        <v>12</v>
      </c>
      <c r="S58">
        <v>2024</v>
      </c>
      <c r="T58">
        <v>1</v>
      </c>
      <c r="U58">
        <v>2025</v>
      </c>
      <c r="V58">
        <v>45739</v>
      </c>
      <c r="W58" t="s">
        <v>150</v>
      </c>
      <c r="X58">
        <v>2025</v>
      </c>
      <c r="Y58" t="str">
        <f t="shared" si="0"/>
        <v>México</v>
      </c>
      <c r="Z58" t="str">
        <f t="shared" si="1"/>
        <v>IC</v>
      </c>
      <c r="AA58" s="1">
        <f t="shared" si="2"/>
        <v>0.5</v>
      </c>
      <c r="AB58">
        <f t="shared" si="3"/>
        <v>151.8674</v>
      </c>
      <c r="AC58" s="18">
        <f t="shared" si="4"/>
        <v>45665</v>
      </c>
      <c r="AH58" t="s">
        <v>101</v>
      </c>
      <c r="AI58" t="s">
        <v>14</v>
      </c>
      <c r="AJ58" s="1">
        <v>0.5</v>
      </c>
      <c r="AK58" s="28" t="s">
        <v>31</v>
      </c>
      <c r="AL58" s="27">
        <v>45664</v>
      </c>
    </row>
    <row r="59" spans="1:38">
      <c r="A59" t="s">
        <v>176</v>
      </c>
      <c r="B59">
        <v>66</v>
      </c>
      <c r="C59">
        <v>1</v>
      </c>
      <c r="D59" s="18">
        <v>45643</v>
      </c>
      <c r="E59" s="18">
        <v>45687</v>
      </c>
      <c r="F59" s="18">
        <v>45692</v>
      </c>
      <c r="G59" t="s">
        <v>35</v>
      </c>
      <c r="H59">
        <v>51</v>
      </c>
      <c r="J59">
        <v>3113.15</v>
      </c>
      <c r="K59" t="s">
        <v>131</v>
      </c>
      <c r="L59">
        <v>2677.3090000000002</v>
      </c>
      <c r="M59">
        <v>3113.15</v>
      </c>
      <c r="N59">
        <v>336.18</v>
      </c>
      <c r="O59">
        <v>289.1148</v>
      </c>
      <c r="P59">
        <v>336.18</v>
      </c>
      <c r="Q59">
        <v>0.10798708703403305</v>
      </c>
      <c r="R59">
        <v>12</v>
      </c>
      <c r="S59">
        <v>2024</v>
      </c>
      <c r="T59">
        <v>1</v>
      </c>
      <c r="U59">
        <v>2025</v>
      </c>
      <c r="V59">
        <v>45737</v>
      </c>
      <c r="W59" t="s">
        <v>150</v>
      </c>
      <c r="X59">
        <v>2025</v>
      </c>
      <c r="Y59" t="str">
        <f t="shared" si="0"/>
        <v>México</v>
      </c>
      <c r="Z59" t="str">
        <f t="shared" si="1"/>
        <v>IC</v>
      </c>
      <c r="AA59" s="1">
        <f t="shared" si="2"/>
        <v>0.5</v>
      </c>
      <c r="AB59">
        <f t="shared" si="3"/>
        <v>144.5574</v>
      </c>
      <c r="AC59" s="18">
        <f t="shared" si="4"/>
        <v>45665</v>
      </c>
      <c r="AH59" t="s">
        <v>41</v>
      </c>
      <c r="AI59" t="s">
        <v>14</v>
      </c>
      <c r="AJ59" s="1">
        <v>0.5</v>
      </c>
      <c r="AK59" s="28" t="s">
        <v>31</v>
      </c>
      <c r="AL59" s="27">
        <v>45979</v>
      </c>
    </row>
    <row r="60" spans="1:38">
      <c r="A60" t="s">
        <v>176</v>
      </c>
      <c r="B60">
        <v>67</v>
      </c>
      <c r="C60">
        <v>1</v>
      </c>
      <c r="D60" s="18">
        <v>45643</v>
      </c>
      <c r="E60" s="18">
        <v>45687</v>
      </c>
      <c r="F60" s="18">
        <v>45692</v>
      </c>
      <c r="G60" t="s">
        <v>35</v>
      </c>
      <c r="H60">
        <v>51</v>
      </c>
      <c r="J60">
        <v>3113.15</v>
      </c>
      <c r="K60" t="s">
        <v>131</v>
      </c>
      <c r="L60">
        <v>2677.3090000000002</v>
      </c>
      <c r="M60">
        <v>3113.15</v>
      </c>
      <c r="N60">
        <v>336.18</v>
      </c>
      <c r="O60">
        <v>289.1148</v>
      </c>
      <c r="P60">
        <v>336.18</v>
      </c>
      <c r="Q60">
        <v>0.10798708703403305</v>
      </c>
      <c r="R60">
        <v>12</v>
      </c>
      <c r="S60">
        <v>2024</v>
      </c>
      <c r="T60">
        <v>1</v>
      </c>
      <c r="U60">
        <v>2025</v>
      </c>
      <c r="V60">
        <v>45737</v>
      </c>
      <c r="W60" t="s">
        <v>150</v>
      </c>
      <c r="X60">
        <v>2025</v>
      </c>
      <c r="Y60" t="str">
        <f t="shared" si="0"/>
        <v>México</v>
      </c>
      <c r="Z60" t="str">
        <f t="shared" si="1"/>
        <v>IC</v>
      </c>
      <c r="AA60" s="1">
        <f t="shared" si="2"/>
        <v>0.5</v>
      </c>
      <c r="AB60">
        <f t="shared" si="3"/>
        <v>144.5574</v>
      </c>
      <c r="AC60" s="18">
        <f t="shared" si="4"/>
        <v>45665</v>
      </c>
      <c r="AH60" t="s">
        <v>102</v>
      </c>
      <c r="AI60" t="s">
        <v>22</v>
      </c>
      <c r="AJ60" s="1">
        <v>7.0000000000000007E-2</v>
      </c>
      <c r="AK60" t="s">
        <v>13</v>
      </c>
      <c r="AL60" s="27">
        <v>46034</v>
      </c>
    </row>
    <row r="61" spans="1:38">
      <c r="A61" t="s">
        <v>176</v>
      </c>
      <c r="B61">
        <v>68</v>
      </c>
      <c r="C61">
        <v>1</v>
      </c>
      <c r="D61" s="18">
        <v>45643</v>
      </c>
      <c r="E61" s="18">
        <v>45687</v>
      </c>
      <c r="F61" s="18">
        <v>45692</v>
      </c>
      <c r="G61" t="s">
        <v>35</v>
      </c>
      <c r="H61">
        <v>51</v>
      </c>
      <c r="J61">
        <v>3130.1</v>
      </c>
      <c r="K61" t="s">
        <v>131</v>
      </c>
      <c r="L61">
        <v>2691.886</v>
      </c>
      <c r="M61">
        <v>3130.1</v>
      </c>
      <c r="N61">
        <v>311.24</v>
      </c>
      <c r="O61">
        <v>267.66640000000001</v>
      </c>
      <c r="P61">
        <v>311.24</v>
      </c>
      <c r="Q61">
        <v>9.9434522858694613E-2</v>
      </c>
      <c r="R61">
        <v>12</v>
      </c>
      <c r="S61">
        <v>2024</v>
      </c>
      <c r="T61">
        <v>1</v>
      </c>
      <c r="U61">
        <v>2025</v>
      </c>
      <c r="V61">
        <v>45737</v>
      </c>
      <c r="W61" t="s">
        <v>150</v>
      </c>
      <c r="X61">
        <v>2025</v>
      </c>
      <c r="Y61" t="str">
        <f t="shared" si="0"/>
        <v>México</v>
      </c>
      <c r="Z61" t="str">
        <f t="shared" si="1"/>
        <v>IC</v>
      </c>
      <c r="AA61" s="1">
        <f t="shared" si="2"/>
        <v>0.5</v>
      </c>
      <c r="AB61">
        <f t="shared" si="3"/>
        <v>133.83320000000001</v>
      </c>
      <c r="AC61" s="18">
        <f t="shared" si="4"/>
        <v>45665</v>
      </c>
      <c r="AH61" t="s">
        <v>103</v>
      </c>
      <c r="AI61" t="s">
        <v>22</v>
      </c>
      <c r="AJ61" s="1">
        <v>7.0000000000000007E-2</v>
      </c>
      <c r="AK61" t="s">
        <v>13</v>
      </c>
      <c r="AL61" s="27">
        <v>45978</v>
      </c>
    </row>
    <row r="62" spans="1:38">
      <c r="A62" t="s">
        <v>176</v>
      </c>
      <c r="B62">
        <v>69</v>
      </c>
      <c r="C62">
        <v>1</v>
      </c>
      <c r="D62" s="18">
        <v>45644</v>
      </c>
      <c r="E62" s="18">
        <v>45653</v>
      </c>
      <c r="F62" s="18">
        <v>45659</v>
      </c>
      <c r="G62" t="s">
        <v>49</v>
      </c>
      <c r="H62">
        <v>51</v>
      </c>
      <c r="I62" t="s">
        <v>177</v>
      </c>
      <c r="J62">
        <v>1401</v>
      </c>
      <c r="K62" t="s">
        <v>131</v>
      </c>
      <c r="L62">
        <v>1204.8599999999999</v>
      </c>
      <c r="M62">
        <v>1401</v>
      </c>
      <c r="N62">
        <v>35</v>
      </c>
      <c r="O62">
        <v>30.099999999999998</v>
      </c>
      <c r="P62">
        <v>35</v>
      </c>
      <c r="Q62">
        <v>2.4982155603140613E-2</v>
      </c>
      <c r="R62">
        <v>12</v>
      </c>
      <c r="S62">
        <v>2024</v>
      </c>
      <c r="T62">
        <v>12</v>
      </c>
      <c r="U62">
        <v>2024</v>
      </c>
      <c r="V62">
        <v>45704</v>
      </c>
      <c r="W62" t="s">
        <v>164</v>
      </c>
      <c r="X62">
        <v>2025</v>
      </c>
      <c r="Y62" t="str">
        <f t="shared" si="0"/>
        <v>México</v>
      </c>
      <c r="Z62" t="str">
        <f t="shared" si="1"/>
        <v>Retail</v>
      </c>
      <c r="AA62" s="1">
        <f t="shared" si="2"/>
        <v>0</v>
      </c>
      <c r="AB62">
        <f t="shared" si="3"/>
        <v>30.099999999999998</v>
      </c>
      <c r="AC62" s="18">
        <f t="shared" si="4"/>
        <v>45552</v>
      </c>
      <c r="AH62" t="s">
        <v>104</v>
      </c>
      <c r="AI62" t="s">
        <v>14</v>
      </c>
      <c r="AJ62" s="1">
        <v>0.4</v>
      </c>
      <c r="AK62" t="s">
        <v>13</v>
      </c>
      <c r="AL62" s="27">
        <v>46001</v>
      </c>
    </row>
    <row r="63" spans="1:38">
      <c r="A63" t="s">
        <v>176</v>
      </c>
      <c r="B63">
        <v>70</v>
      </c>
      <c r="C63">
        <v>1</v>
      </c>
      <c r="D63" s="18">
        <v>45644</v>
      </c>
      <c r="E63" s="18">
        <v>45738</v>
      </c>
      <c r="F63" s="18">
        <v>45746</v>
      </c>
      <c r="G63" t="s">
        <v>54</v>
      </c>
      <c r="H63">
        <v>51</v>
      </c>
      <c r="I63" t="s">
        <v>149</v>
      </c>
      <c r="J63">
        <v>10263</v>
      </c>
      <c r="K63" t="s">
        <v>131</v>
      </c>
      <c r="L63">
        <v>8826.18</v>
      </c>
      <c r="M63">
        <v>10263</v>
      </c>
      <c r="N63">
        <v>1171.9000000000001</v>
      </c>
      <c r="O63">
        <v>1007.8340000000001</v>
      </c>
      <c r="P63">
        <v>1171.9000000000001</v>
      </c>
      <c r="Q63">
        <v>0.11418688492643476</v>
      </c>
      <c r="R63">
        <v>12</v>
      </c>
      <c r="S63">
        <v>2024</v>
      </c>
      <c r="T63">
        <v>3</v>
      </c>
      <c r="U63">
        <v>2025</v>
      </c>
      <c r="V63">
        <v>45791</v>
      </c>
      <c r="W63" t="s">
        <v>172</v>
      </c>
      <c r="X63">
        <v>2025</v>
      </c>
      <c r="Y63" t="str">
        <f t="shared" si="0"/>
        <v>México</v>
      </c>
      <c r="Z63" t="str">
        <f t="shared" si="1"/>
        <v>Retail</v>
      </c>
      <c r="AA63" s="1">
        <f t="shared" si="2"/>
        <v>0.05</v>
      </c>
      <c r="AB63">
        <f t="shared" si="3"/>
        <v>957.44230000000005</v>
      </c>
      <c r="AC63" s="18">
        <f t="shared" si="4"/>
        <v>45595</v>
      </c>
      <c r="AH63" t="s">
        <v>105</v>
      </c>
      <c r="AI63" t="s">
        <v>14</v>
      </c>
      <c r="AJ63" s="1">
        <v>0.4</v>
      </c>
      <c r="AK63" t="s">
        <v>13</v>
      </c>
      <c r="AL63" s="27">
        <v>46001</v>
      </c>
    </row>
    <row r="64" spans="1:38">
      <c r="A64" t="s">
        <v>176</v>
      </c>
      <c r="B64">
        <v>72</v>
      </c>
      <c r="C64">
        <v>1</v>
      </c>
      <c r="D64" s="18">
        <v>45645</v>
      </c>
      <c r="E64" s="18">
        <v>45632</v>
      </c>
      <c r="F64" s="18">
        <v>45632</v>
      </c>
      <c r="G64" t="s">
        <v>54</v>
      </c>
      <c r="H64">
        <v>51</v>
      </c>
      <c r="I64" t="s">
        <v>149</v>
      </c>
      <c r="J64">
        <v>201</v>
      </c>
      <c r="K64" t="s">
        <v>131</v>
      </c>
      <c r="L64">
        <v>172.85999999999999</v>
      </c>
      <c r="M64">
        <v>201</v>
      </c>
      <c r="N64">
        <v>0</v>
      </c>
      <c r="O64">
        <v>0</v>
      </c>
      <c r="P64">
        <v>0</v>
      </c>
      <c r="Q64">
        <v>0</v>
      </c>
      <c r="R64">
        <v>12</v>
      </c>
      <c r="S64">
        <v>2024</v>
      </c>
      <c r="T64">
        <v>12</v>
      </c>
      <c r="U64">
        <v>2024</v>
      </c>
      <c r="V64">
        <v>45677</v>
      </c>
      <c r="W64" t="s">
        <v>157</v>
      </c>
      <c r="X64">
        <v>2025</v>
      </c>
      <c r="Y64" t="str">
        <f t="shared" si="0"/>
        <v>México</v>
      </c>
      <c r="Z64" t="str">
        <f t="shared" si="1"/>
        <v>Retail</v>
      </c>
      <c r="AA64" s="1">
        <f t="shared" si="2"/>
        <v>0.05</v>
      </c>
      <c r="AB64">
        <f t="shared" si="3"/>
        <v>0</v>
      </c>
      <c r="AC64" s="18">
        <f t="shared" si="4"/>
        <v>45595</v>
      </c>
      <c r="AH64" t="s">
        <v>106</v>
      </c>
      <c r="AI64" t="s">
        <v>14</v>
      </c>
      <c r="AJ64" s="1">
        <v>0.4</v>
      </c>
      <c r="AK64" t="s">
        <v>13</v>
      </c>
      <c r="AL64" s="27">
        <v>45980</v>
      </c>
    </row>
    <row r="65" spans="1:38">
      <c r="A65" t="s">
        <v>176</v>
      </c>
      <c r="B65">
        <v>73</v>
      </c>
      <c r="C65">
        <v>1</v>
      </c>
      <c r="D65" s="18">
        <v>45645</v>
      </c>
      <c r="E65" s="18">
        <v>45763</v>
      </c>
      <c r="F65" s="18">
        <v>45769</v>
      </c>
      <c r="G65" t="s">
        <v>54</v>
      </c>
      <c r="H65">
        <v>51</v>
      </c>
      <c r="I65" t="s">
        <v>149</v>
      </c>
      <c r="J65">
        <v>11485.71</v>
      </c>
      <c r="K65" t="s">
        <v>131</v>
      </c>
      <c r="L65">
        <v>9877.7105999999985</v>
      </c>
      <c r="M65">
        <v>11485.71</v>
      </c>
      <c r="N65">
        <v>901.33</v>
      </c>
      <c r="O65">
        <v>775.14380000000006</v>
      </c>
      <c r="P65">
        <v>901.33</v>
      </c>
      <c r="Q65">
        <v>7.847403425648046E-2</v>
      </c>
      <c r="R65">
        <v>12</v>
      </c>
      <c r="S65">
        <v>2024</v>
      </c>
      <c r="T65">
        <v>4</v>
      </c>
      <c r="U65">
        <v>2025</v>
      </c>
      <c r="V65">
        <v>45814</v>
      </c>
      <c r="W65" t="s">
        <v>152</v>
      </c>
      <c r="X65">
        <v>2025</v>
      </c>
      <c r="Y65" t="str">
        <f t="shared" si="0"/>
        <v>México</v>
      </c>
      <c r="Z65" t="str">
        <f t="shared" si="1"/>
        <v>Retail</v>
      </c>
      <c r="AA65" s="1">
        <f t="shared" si="2"/>
        <v>0.05</v>
      </c>
      <c r="AB65">
        <f t="shared" si="3"/>
        <v>736.38661000000002</v>
      </c>
      <c r="AC65" s="18">
        <f t="shared" si="4"/>
        <v>45595</v>
      </c>
      <c r="AH65" t="s">
        <v>30</v>
      </c>
      <c r="AI65" t="s">
        <v>107</v>
      </c>
      <c r="AJ65" s="1">
        <v>0.2</v>
      </c>
      <c r="AK65" t="s">
        <v>13</v>
      </c>
      <c r="AL65" s="27">
        <v>45748</v>
      </c>
    </row>
    <row r="66" spans="1:38">
      <c r="A66" t="s">
        <v>176</v>
      </c>
      <c r="B66">
        <v>74</v>
      </c>
      <c r="C66">
        <v>1</v>
      </c>
      <c r="D66" s="18">
        <v>45645</v>
      </c>
      <c r="E66" s="18">
        <v>45648</v>
      </c>
      <c r="F66" s="18">
        <v>45648</v>
      </c>
      <c r="G66" t="s">
        <v>54</v>
      </c>
      <c r="H66">
        <v>51</v>
      </c>
      <c r="I66" t="s">
        <v>149</v>
      </c>
      <c r="J66">
        <v>260</v>
      </c>
      <c r="K66" t="s">
        <v>131</v>
      </c>
      <c r="L66">
        <v>223.6</v>
      </c>
      <c r="M66">
        <v>260</v>
      </c>
      <c r="N66">
        <v>0</v>
      </c>
      <c r="O66">
        <v>0</v>
      </c>
      <c r="P66">
        <v>0</v>
      </c>
      <c r="Q66">
        <v>0</v>
      </c>
      <c r="R66">
        <v>12</v>
      </c>
      <c r="S66">
        <v>2024</v>
      </c>
      <c r="T66">
        <v>12</v>
      </c>
      <c r="U66">
        <v>2024</v>
      </c>
      <c r="V66">
        <v>45693</v>
      </c>
      <c r="W66" t="s">
        <v>164</v>
      </c>
      <c r="X66">
        <v>2025</v>
      </c>
      <c r="Y66" t="str">
        <f t="shared" ref="Y66:Y129" si="5">_xlfn.XLOOKUP(G66,AH:AH,AK:AK,"0")</f>
        <v>México</v>
      </c>
      <c r="Z66" t="str">
        <f t="shared" ref="Z66:Z129" si="6">_xlfn.XLOOKUP(G66,AH:AH,AI:AI,"0")</f>
        <v>Retail</v>
      </c>
      <c r="AA66" s="1">
        <f t="shared" ref="AA66:AA129" si="7">_xlfn.XLOOKUP(G66,AH:AH,AJ:AJ,"0")</f>
        <v>0.05</v>
      </c>
      <c r="AB66">
        <f t="shared" ref="AB66:AB129" si="8">O66-O66*AA66</f>
        <v>0</v>
      </c>
      <c r="AC66" s="18">
        <f t="shared" ref="AC66:AC129" si="9">_xlfn.XLOOKUP(G66,AH:AH,AL:AL,"0")</f>
        <v>45595</v>
      </c>
      <c r="AH66" s="28" t="s">
        <v>63</v>
      </c>
      <c r="AI66" t="s">
        <v>22</v>
      </c>
      <c r="AJ66" s="1">
        <v>0</v>
      </c>
      <c r="AK66" s="28" t="s">
        <v>31</v>
      </c>
    </row>
    <row r="67" spans="1:38">
      <c r="A67" t="s">
        <v>176</v>
      </c>
      <c r="B67">
        <v>75</v>
      </c>
      <c r="C67">
        <v>1</v>
      </c>
      <c r="D67" s="18">
        <v>45645</v>
      </c>
      <c r="E67" s="18">
        <v>45738</v>
      </c>
      <c r="F67" s="18">
        <v>45746</v>
      </c>
      <c r="G67" t="s">
        <v>54</v>
      </c>
      <c r="H67">
        <v>51</v>
      </c>
      <c r="I67" t="s">
        <v>149</v>
      </c>
      <c r="J67">
        <v>2250</v>
      </c>
      <c r="K67" t="s">
        <v>131</v>
      </c>
      <c r="L67">
        <v>1935</v>
      </c>
      <c r="M67">
        <v>2250</v>
      </c>
      <c r="N67">
        <v>0</v>
      </c>
      <c r="O67">
        <v>0</v>
      </c>
      <c r="P67">
        <v>0</v>
      </c>
      <c r="Q67">
        <v>0</v>
      </c>
      <c r="R67">
        <v>12</v>
      </c>
      <c r="S67">
        <v>2024</v>
      </c>
      <c r="T67">
        <v>3</v>
      </c>
      <c r="U67">
        <v>2025</v>
      </c>
      <c r="V67">
        <v>45791</v>
      </c>
      <c r="W67" t="s">
        <v>172</v>
      </c>
      <c r="X67">
        <v>2025</v>
      </c>
      <c r="Y67" t="str">
        <f t="shared" si="5"/>
        <v>México</v>
      </c>
      <c r="Z67" t="str">
        <f t="shared" si="6"/>
        <v>Retail</v>
      </c>
      <c r="AA67" s="1">
        <f t="shared" si="7"/>
        <v>0.05</v>
      </c>
      <c r="AB67">
        <f t="shared" si="8"/>
        <v>0</v>
      </c>
      <c r="AC67" s="18">
        <f t="shared" si="9"/>
        <v>45595</v>
      </c>
      <c r="AH67" t="s">
        <v>50</v>
      </c>
      <c r="AI67" t="s">
        <v>22</v>
      </c>
      <c r="AK67" s="28" t="s">
        <v>31</v>
      </c>
    </row>
    <row r="68" spans="1:38">
      <c r="A68" t="s">
        <v>176</v>
      </c>
      <c r="B68">
        <v>76</v>
      </c>
      <c r="C68">
        <v>1</v>
      </c>
      <c r="D68" s="18">
        <v>45645</v>
      </c>
      <c r="E68" s="18">
        <v>45688</v>
      </c>
      <c r="F68" s="18">
        <v>45697</v>
      </c>
      <c r="G68" t="s">
        <v>35</v>
      </c>
      <c r="H68">
        <v>51</v>
      </c>
      <c r="J68">
        <v>4434.01</v>
      </c>
      <c r="K68" t="s">
        <v>131</v>
      </c>
      <c r="L68">
        <v>3813.2486000000004</v>
      </c>
      <c r="M68">
        <v>4434.01</v>
      </c>
      <c r="N68">
        <v>647.99</v>
      </c>
      <c r="O68">
        <v>557.27139999999997</v>
      </c>
      <c r="P68">
        <v>647.99</v>
      </c>
      <c r="Q68">
        <v>0.14614085218571901</v>
      </c>
      <c r="R68">
        <v>12</v>
      </c>
      <c r="S68">
        <v>2024</v>
      </c>
      <c r="T68">
        <v>1</v>
      </c>
      <c r="U68">
        <v>2025</v>
      </c>
      <c r="V68">
        <v>45742</v>
      </c>
      <c r="W68" t="s">
        <v>150</v>
      </c>
      <c r="X68">
        <v>2025</v>
      </c>
      <c r="Y68" t="str">
        <f t="shared" si="5"/>
        <v>México</v>
      </c>
      <c r="Z68" t="str">
        <f t="shared" si="6"/>
        <v>IC</v>
      </c>
      <c r="AA68" s="1">
        <f t="shared" si="7"/>
        <v>0.5</v>
      </c>
      <c r="AB68">
        <f t="shared" si="8"/>
        <v>278.63569999999999</v>
      </c>
      <c r="AC68" s="18">
        <f t="shared" si="9"/>
        <v>45665</v>
      </c>
    </row>
    <row r="69" spans="1:38">
      <c r="A69" t="s">
        <v>176</v>
      </c>
      <c r="B69">
        <v>77</v>
      </c>
      <c r="C69">
        <v>1</v>
      </c>
      <c r="D69" s="18">
        <v>45645</v>
      </c>
      <c r="E69" s="18">
        <v>45688</v>
      </c>
      <c r="F69" s="18">
        <v>45690</v>
      </c>
      <c r="G69" t="s">
        <v>35</v>
      </c>
      <c r="H69">
        <v>51</v>
      </c>
      <c r="J69">
        <v>688</v>
      </c>
      <c r="K69" t="s">
        <v>131</v>
      </c>
      <c r="L69">
        <v>591.67999999999995</v>
      </c>
      <c r="M69">
        <v>688</v>
      </c>
      <c r="N69">
        <v>32.81</v>
      </c>
      <c r="O69">
        <v>28.216600000000003</v>
      </c>
      <c r="P69">
        <v>32.81</v>
      </c>
      <c r="Q69">
        <v>4.7688953488372106E-2</v>
      </c>
      <c r="R69">
        <v>12</v>
      </c>
      <c r="S69">
        <v>2024</v>
      </c>
      <c r="T69">
        <v>1</v>
      </c>
      <c r="U69">
        <v>2025</v>
      </c>
      <c r="V69">
        <v>45735</v>
      </c>
      <c r="W69" t="s">
        <v>150</v>
      </c>
      <c r="X69">
        <v>2025</v>
      </c>
      <c r="Y69" t="str">
        <f t="shared" si="5"/>
        <v>México</v>
      </c>
      <c r="Z69" t="str">
        <f t="shared" si="6"/>
        <v>IC</v>
      </c>
      <c r="AA69" s="1">
        <f t="shared" si="7"/>
        <v>0.5</v>
      </c>
      <c r="AB69">
        <f t="shared" si="8"/>
        <v>14.108300000000002</v>
      </c>
      <c r="AC69" s="18">
        <f t="shared" si="9"/>
        <v>45665</v>
      </c>
    </row>
    <row r="70" spans="1:38">
      <c r="A70" t="s">
        <v>176</v>
      </c>
      <c r="B70">
        <v>78</v>
      </c>
      <c r="C70">
        <v>1</v>
      </c>
      <c r="D70" s="18">
        <v>45645</v>
      </c>
      <c r="E70" s="18">
        <v>45688</v>
      </c>
      <c r="F70" s="18">
        <v>45690</v>
      </c>
      <c r="G70" t="s">
        <v>35</v>
      </c>
      <c r="H70">
        <v>51</v>
      </c>
      <c r="J70">
        <v>688</v>
      </c>
      <c r="K70" t="s">
        <v>131</v>
      </c>
      <c r="L70">
        <v>591.67999999999995</v>
      </c>
      <c r="M70">
        <v>688</v>
      </c>
      <c r="N70">
        <v>31.87</v>
      </c>
      <c r="O70">
        <v>27.408200000000001</v>
      </c>
      <c r="P70">
        <v>31.87</v>
      </c>
      <c r="Q70">
        <v>4.6322674418604659E-2</v>
      </c>
      <c r="R70">
        <v>12</v>
      </c>
      <c r="S70">
        <v>2024</v>
      </c>
      <c r="T70">
        <v>1</v>
      </c>
      <c r="U70">
        <v>2025</v>
      </c>
      <c r="V70">
        <v>45735</v>
      </c>
      <c r="W70" t="s">
        <v>150</v>
      </c>
      <c r="X70">
        <v>2025</v>
      </c>
      <c r="Y70" t="str">
        <f t="shared" si="5"/>
        <v>México</v>
      </c>
      <c r="Z70" t="str">
        <f t="shared" si="6"/>
        <v>IC</v>
      </c>
      <c r="AA70" s="1">
        <f t="shared" si="7"/>
        <v>0.5</v>
      </c>
      <c r="AB70">
        <f t="shared" si="8"/>
        <v>13.7041</v>
      </c>
      <c r="AC70" s="18">
        <f t="shared" si="9"/>
        <v>45665</v>
      </c>
    </row>
    <row r="71" spans="1:38">
      <c r="A71" t="s">
        <v>176</v>
      </c>
      <c r="B71">
        <v>79</v>
      </c>
      <c r="C71">
        <v>1</v>
      </c>
      <c r="D71" s="18">
        <v>45645</v>
      </c>
      <c r="E71" s="18">
        <v>45690</v>
      </c>
      <c r="F71" s="18">
        <v>45695</v>
      </c>
      <c r="G71" t="s">
        <v>35</v>
      </c>
      <c r="H71">
        <v>51</v>
      </c>
      <c r="J71">
        <v>3295.4</v>
      </c>
      <c r="K71" t="s">
        <v>131</v>
      </c>
      <c r="L71">
        <v>2834.0439999999999</v>
      </c>
      <c r="M71">
        <v>3295.4</v>
      </c>
      <c r="N71">
        <v>797.16</v>
      </c>
      <c r="O71">
        <v>685.55759999999998</v>
      </c>
      <c r="P71">
        <v>797.16</v>
      </c>
      <c r="Q71">
        <v>0.241900831462038</v>
      </c>
      <c r="R71">
        <v>12</v>
      </c>
      <c r="S71">
        <v>2024</v>
      </c>
      <c r="T71">
        <v>2</v>
      </c>
      <c r="U71">
        <v>2025</v>
      </c>
      <c r="V71">
        <v>45740</v>
      </c>
      <c r="W71" t="s">
        <v>150</v>
      </c>
      <c r="X71">
        <v>2025</v>
      </c>
      <c r="Y71" t="str">
        <f t="shared" si="5"/>
        <v>México</v>
      </c>
      <c r="Z71" t="str">
        <f t="shared" si="6"/>
        <v>IC</v>
      </c>
      <c r="AA71" s="1">
        <f t="shared" si="7"/>
        <v>0.5</v>
      </c>
      <c r="AB71">
        <f t="shared" si="8"/>
        <v>342.77879999999999</v>
      </c>
      <c r="AC71" s="18">
        <f t="shared" si="9"/>
        <v>45665</v>
      </c>
    </row>
    <row r="72" spans="1:38">
      <c r="A72" t="s">
        <v>176</v>
      </c>
      <c r="B72">
        <v>81</v>
      </c>
      <c r="C72">
        <v>1</v>
      </c>
      <c r="D72" s="18">
        <v>45645</v>
      </c>
      <c r="E72" s="18">
        <v>45690</v>
      </c>
      <c r="F72" s="18">
        <v>45698</v>
      </c>
      <c r="G72" t="s">
        <v>35</v>
      </c>
      <c r="H72">
        <v>51</v>
      </c>
      <c r="J72">
        <v>4988</v>
      </c>
      <c r="K72" t="s">
        <v>131</v>
      </c>
      <c r="L72">
        <v>4289.68</v>
      </c>
      <c r="M72">
        <v>4988</v>
      </c>
      <c r="N72">
        <v>578.1</v>
      </c>
      <c r="O72">
        <v>497.166</v>
      </c>
      <c r="P72">
        <v>578.1</v>
      </c>
      <c r="Q72">
        <v>0.1158981555733761</v>
      </c>
      <c r="R72">
        <v>12</v>
      </c>
      <c r="S72">
        <v>2024</v>
      </c>
      <c r="T72">
        <v>2</v>
      </c>
      <c r="U72">
        <v>2025</v>
      </c>
      <c r="V72">
        <v>45743</v>
      </c>
      <c r="W72" t="s">
        <v>150</v>
      </c>
      <c r="X72">
        <v>2025</v>
      </c>
      <c r="Y72" t="str">
        <f t="shared" si="5"/>
        <v>México</v>
      </c>
      <c r="Z72" t="str">
        <f t="shared" si="6"/>
        <v>IC</v>
      </c>
      <c r="AA72" s="1">
        <f t="shared" si="7"/>
        <v>0.5</v>
      </c>
      <c r="AB72">
        <f t="shared" si="8"/>
        <v>248.583</v>
      </c>
      <c r="AC72" s="18">
        <f t="shared" si="9"/>
        <v>45665</v>
      </c>
    </row>
    <row r="73" spans="1:38">
      <c r="A73" t="s">
        <v>176</v>
      </c>
      <c r="B73">
        <v>82</v>
      </c>
      <c r="C73">
        <v>1</v>
      </c>
      <c r="D73" s="18">
        <v>45645</v>
      </c>
      <c r="E73" s="18">
        <v>45720</v>
      </c>
      <c r="F73" s="18">
        <v>45732</v>
      </c>
      <c r="G73" t="s">
        <v>45</v>
      </c>
      <c r="H73">
        <v>51</v>
      </c>
      <c r="J73">
        <v>375390.89</v>
      </c>
      <c r="K73" t="s">
        <v>131</v>
      </c>
      <c r="L73">
        <v>322836.1654</v>
      </c>
      <c r="M73">
        <v>375390.89</v>
      </c>
      <c r="N73">
        <v>32216.04</v>
      </c>
      <c r="O73">
        <v>27705.794399999999</v>
      </c>
      <c r="P73">
        <v>32216.04</v>
      </c>
      <c r="Q73">
        <v>8.5819983537693198E-2</v>
      </c>
      <c r="R73">
        <v>12</v>
      </c>
      <c r="S73">
        <v>2024</v>
      </c>
      <c r="T73">
        <v>3</v>
      </c>
      <c r="U73">
        <v>2025</v>
      </c>
      <c r="V73">
        <v>45777</v>
      </c>
      <c r="W73" t="s">
        <v>173</v>
      </c>
      <c r="X73">
        <v>2025</v>
      </c>
      <c r="Y73" t="str">
        <f t="shared" si="5"/>
        <v>México</v>
      </c>
      <c r="Z73" t="str">
        <f t="shared" si="6"/>
        <v>IC</v>
      </c>
      <c r="AA73" s="1">
        <f t="shared" si="7"/>
        <v>0.75</v>
      </c>
      <c r="AB73">
        <f t="shared" si="8"/>
        <v>6926.4485999999997</v>
      </c>
      <c r="AC73" s="18">
        <f t="shared" si="9"/>
        <v>45536</v>
      </c>
    </row>
    <row r="74" spans="1:38">
      <c r="A74" t="s">
        <v>176</v>
      </c>
      <c r="B74">
        <v>83</v>
      </c>
      <c r="C74">
        <v>1</v>
      </c>
      <c r="D74" s="18">
        <v>45645</v>
      </c>
      <c r="E74" s="18">
        <v>45645</v>
      </c>
      <c r="F74" s="18">
        <v>45646</v>
      </c>
      <c r="G74" t="s">
        <v>45</v>
      </c>
      <c r="H74">
        <v>51</v>
      </c>
      <c r="J74">
        <v>229</v>
      </c>
      <c r="K74" t="s">
        <v>131</v>
      </c>
      <c r="L74">
        <v>196.94</v>
      </c>
      <c r="M74">
        <v>229</v>
      </c>
      <c r="N74">
        <v>21.53</v>
      </c>
      <c r="O74">
        <v>18.515800000000002</v>
      </c>
      <c r="P74">
        <v>21.53</v>
      </c>
      <c r="Q74">
        <v>9.4017467248908304E-2</v>
      </c>
      <c r="R74">
        <v>12</v>
      </c>
      <c r="S74">
        <v>2024</v>
      </c>
      <c r="T74">
        <v>12</v>
      </c>
      <c r="U74">
        <v>2024</v>
      </c>
      <c r="V74">
        <v>45691</v>
      </c>
      <c r="W74" t="s">
        <v>164</v>
      </c>
      <c r="X74">
        <v>2025</v>
      </c>
      <c r="Y74" t="str">
        <f t="shared" si="5"/>
        <v>México</v>
      </c>
      <c r="Z74" t="str">
        <f t="shared" si="6"/>
        <v>IC</v>
      </c>
      <c r="AA74" s="1">
        <f t="shared" si="7"/>
        <v>0.75</v>
      </c>
      <c r="AB74">
        <f t="shared" si="8"/>
        <v>4.6289499999999997</v>
      </c>
      <c r="AC74" s="18">
        <f t="shared" si="9"/>
        <v>45536</v>
      </c>
    </row>
    <row r="75" spans="1:38">
      <c r="A75" t="s">
        <v>176</v>
      </c>
      <c r="B75">
        <v>84</v>
      </c>
      <c r="C75">
        <v>1</v>
      </c>
      <c r="D75" s="18">
        <v>45649</v>
      </c>
      <c r="E75" s="18">
        <v>45685</v>
      </c>
      <c r="F75" s="18">
        <v>45685</v>
      </c>
      <c r="G75" t="s">
        <v>49</v>
      </c>
      <c r="H75">
        <v>52</v>
      </c>
      <c r="I75" t="s">
        <v>177</v>
      </c>
      <c r="J75">
        <v>1858.68</v>
      </c>
      <c r="K75" t="s">
        <v>131</v>
      </c>
      <c r="L75">
        <v>1598.4648</v>
      </c>
      <c r="M75">
        <v>1858.68</v>
      </c>
      <c r="N75">
        <v>150</v>
      </c>
      <c r="O75">
        <v>129</v>
      </c>
      <c r="P75">
        <v>150</v>
      </c>
      <c r="Q75">
        <v>8.0702433985409008E-2</v>
      </c>
      <c r="R75">
        <v>12</v>
      </c>
      <c r="S75">
        <v>2024</v>
      </c>
      <c r="T75">
        <v>1</v>
      </c>
      <c r="U75">
        <v>2025</v>
      </c>
      <c r="V75">
        <v>45730</v>
      </c>
      <c r="W75" t="s">
        <v>150</v>
      </c>
      <c r="X75">
        <v>2025</v>
      </c>
      <c r="Y75" t="str">
        <f t="shared" si="5"/>
        <v>México</v>
      </c>
      <c r="Z75" t="str">
        <f t="shared" si="6"/>
        <v>Retail</v>
      </c>
      <c r="AA75" s="1">
        <f t="shared" si="7"/>
        <v>0</v>
      </c>
      <c r="AB75">
        <f t="shared" si="8"/>
        <v>129</v>
      </c>
      <c r="AC75" s="18">
        <f t="shared" si="9"/>
        <v>45552</v>
      </c>
    </row>
    <row r="76" spans="1:38">
      <c r="A76" t="s">
        <v>176</v>
      </c>
      <c r="B76">
        <v>85</v>
      </c>
      <c r="C76">
        <v>1</v>
      </c>
      <c r="D76" s="18">
        <v>45656</v>
      </c>
      <c r="E76" s="18">
        <v>45655</v>
      </c>
      <c r="F76" s="18">
        <v>45655</v>
      </c>
      <c r="G76" t="s">
        <v>49</v>
      </c>
      <c r="H76">
        <v>53</v>
      </c>
      <c r="I76" t="s">
        <v>177</v>
      </c>
      <c r="J76">
        <v>126102.05</v>
      </c>
      <c r="K76" t="s">
        <v>131</v>
      </c>
      <c r="L76">
        <v>108447.76300000001</v>
      </c>
      <c r="M76">
        <v>126102.05</v>
      </c>
      <c r="N76">
        <v>12919.66</v>
      </c>
      <c r="O76">
        <v>11110.9076</v>
      </c>
      <c r="P76">
        <v>12919.66</v>
      </c>
      <c r="Q76">
        <v>0.1024540045145975</v>
      </c>
      <c r="R76">
        <v>12</v>
      </c>
      <c r="S76">
        <v>2024</v>
      </c>
      <c r="T76">
        <v>12</v>
      </c>
      <c r="U76">
        <v>2024</v>
      </c>
      <c r="V76">
        <v>45700</v>
      </c>
      <c r="W76" t="s">
        <v>164</v>
      </c>
      <c r="X76">
        <v>2025</v>
      </c>
      <c r="Y76" t="str">
        <f t="shared" si="5"/>
        <v>México</v>
      </c>
      <c r="Z76" t="str">
        <f t="shared" si="6"/>
        <v>Retail</v>
      </c>
      <c r="AA76" s="1">
        <f t="shared" si="7"/>
        <v>0</v>
      </c>
      <c r="AB76">
        <f t="shared" si="8"/>
        <v>11110.9076</v>
      </c>
      <c r="AC76" s="18">
        <f t="shared" si="9"/>
        <v>45552</v>
      </c>
    </row>
    <row r="77" spans="1:38">
      <c r="A77" t="s">
        <v>176</v>
      </c>
      <c r="B77">
        <v>86</v>
      </c>
      <c r="C77">
        <v>1</v>
      </c>
      <c r="D77" s="18">
        <v>45659</v>
      </c>
      <c r="E77" s="18">
        <v>45922</v>
      </c>
      <c r="F77" s="18">
        <v>45938</v>
      </c>
      <c r="G77" t="s">
        <v>45</v>
      </c>
      <c r="H77">
        <v>1</v>
      </c>
      <c r="J77">
        <v>326596</v>
      </c>
      <c r="K77" t="s">
        <v>131</v>
      </c>
      <c r="L77">
        <v>280872.56</v>
      </c>
      <c r="M77">
        <v>326596</v>
      </c>
      <c r="N77">
        <v>45376.02</v>
      </c>
      <c r="O77">
        <v>39023.377199999995</v>
      </c>
      <c r="P77">
        <v>45376.02</v>
      </c>
      <c r="Q77">
        <v>0.13893623926808654</v>
      </c>
      <c r="R77">
        <v>1</v>
      </c>
      <c r="S77">
        <v>2025</v>
      </c>
      <c r="T77">
        <v>9</v>
      </c>
      <c r="U77">
        <v>2025</v>
      </c>
      <c r="V77">
        <v>45983</v>
      </c>
      <c r="W77" t="s">
        <v>159</v>
      </c>
      <c r="X77">
        <v>2025</v>
      </c>
      <c r="Y77" t="str">
        <f t="shared" si="5"/>
        <v>México</v>
      </c>
      <c r="Z77" t="str">
        <f t="shared" si="6"/>
        <v>IC</v>
      </c>
      <c r="AA77" s="1">
        <f t="shared" si="7"/>
        <v>0.75</v>
      </c>
      <c r="AB77">
        <f t="shared" si="8"/>
        <v>9755.844299999997</v>
      </c>
      <c r="AC77" s="18">
        <f t="shared" si="9"/>
        <v>45536</v>
      </c>
    </row>
    <row r="78" spans="1:38">
      <c r="A78" t="s">
        <v>176</v>
      </c>
      <c r="B78">
        <v>87</v>
      </c>
      <c r="C78">
        <v>1</v>
      </c>
      <c r="D78" s="18">
        <v>45660</v>
      </c>
      <c r="E78" s="18">
        <v>45677</v>
      </c>
      <c r="F78" s="18">
        <v>45692</v>
      </c>
      <c r="G78" t="s">
        <v>45</v>
      </c>
      <c r="H78">
        <v>1</v>
      </c>
      <c r="J78">
        <v>4014.82</v>
      </c>
      <c r="K78" t="s">
        <v>131</v>
      </c>
      <c r="L78">
        <v>3452.7452000000003</v>
      </c>
      <c r="M78">
        <v>4014.82</v>
      </c>
      <c r="N78">
        <v>384.82</v>
      </c>
      <c r="O78">
        <v>330.9452</v>
      </c>
      <c r="P78">
        <v>384.82</v>
      </c>
      <c r="Q78">
        <v>9.5849876208646961E-2</v>
      </c>
      <c r="R78">
        <v>1</v>
      </c>
      <c r="S78">
        <v>2025</v>
      </c>
      <c r="T78">
        <v>1</v>
      </c>
      <c r="U78">
        <v>2025</v>
      </c>
      <c r="V78">
        <v>45737</v>
      </c>
      <c r="W78" t="s">
        <v>150</v>
      </c>
      <c r="X78">
        <v>2025</v>
      </c>
      <c r="Y78" t="str">
        <f t="shared" si="5"/>
        <v>México</v>
      </c>
      <c r="Z78" t="str">
        <f t="shared" si="6"/>
        <v>IC</v>
      </c>
      <c r="AA78" s="1">
        <f t="shared" si="7"/>
        <v>0.75</v>
      </c>
      <c r="AB78">
        <f t="shared" si="8"/>
        <v>82.7363</v>
      </c>
      <c r="AC78" s="18">
        <f t="shared" si="9"/>
        <v>45536</v>
      </c>
    </row>
    <row r="79" spans="1:38">
      <c r="A79" t="s">
        <v>176</v>
      </c>
      <c r="B79">
        <v>88</v>
      </c>
      <c r="C79">
        <v>1</v>
      </c>
      <c r="D79" s="18">
        <v>45661</v>
      </c>
      <c r="E79" s="18">
        <v>45667</v>
      </c>
      <c r="F79" s="18">
        <v>45670</v>
      </c>
      <c r="G79" t="s">
        <v>49</v>
      </c>
      <c r="H79">
        <v>1</v>
      </c>
      <c r="I79" t="s">
        <v>177</v>
      </c>
      <c r="J79">
        <v>800</v>
      </c>
      <c r="K79" t="s">
        <v>131</v>
      </c>
      <c r="L79">
        <v>688</v>
      </c>
      <c r="M79">
        <v>800</v>
      </c>
      <c r="N79">
        <v>0</v>
      </c>
      <c r="O79">
        <v>0</v>
      </c>
      <c r="P79">
        <v>0</v>
      </c>
      <c r="Q79">
        <v>0</v>
      </c>
      <c r="R79">
        <v>1</v>
      </c>
      <c r="S79">
        <v>2025</v>
      </c>
      <c r="T79">
        <v>1</v>
      </c>
      <c r="U79">
        <v>2025</v>
      </c>
      <c r="V79">
        <v>45715</v>
      </c>
      <c r="W79" t="s">
        <v>164</v>
      </c>
      <c r="X79">
        <v>2025</v>
      </c>
      <c r="Y79" t="str">
        <f t="shared" si="5"/>
        <v>México</v>
      </c>
      <c r="Z79" t="str">
        <f t="shared" si="6"/>
        <v>Retail</v>
      </c>
      <c r="AA79" s="1">
        <f t="shared" si="7"/>
        <v>0</v>
      </c>
      <c r="AB79">
        <f t="shared" si="8"/>
        <v>0</v>
      </c>
      <c r="AC79" s="18">
        <f t="shared" si="9"/>
        <v>45552</v>
      </c>
    </row>
    <row r="80" spans="1:38">
      <c r="A80" t="s">
        <v>176</v>
      </c>
      <c r="B80">
        <v>89</v>
      </c>
      <c r="C80">
        <v>1</v>
      </c>
      <c r="D80" s="18">
        <v>45663</v>
      </c>
      <c r="E80" s="18">
        <v>45670</v>
      </c>
      <c r="F80" s="18">
        <v>45676</v>
      </c>
      <c r="G80" t="s">
        <v>49</v>
      </c>
      <c r="H80">
        <v>2</v>
      </c>
      <c r="I80" t="s">
        <v>177</v>
      </c>
      <c r="J80">
        <v>835</v>
      </c>
      <c r="K80" t="s">
        <v>131</v>
      </c>
      <c r="L80">
        <v>718.1</v>
      </c>
      <c r="M80">
        <v>835</v>
      </c>
      <c r="N80">
        <v>35</v>
      </c>
      <c r="O80">
        <v>30.099999999999998</v>
      </c>
      <c r="P80">
        <v>35</v>
      </c>
      <c r="Q80">
        <v>4.1916167664670656E-2</v>
      </c>
      <c r="R80">
        <v>1</v>
      </c>
      <c r="S80">
        <v>2025</v>
      </c>
      <c r="T80">
        <v>1</v>
      </c>
      <c r="U80">
        <v>2025</v>
      </c>
      <c r="V80">
        <v>45721</v>
      </c>
      <c r="W80" t="s">
        <v>150</v>
      </c>
      <c r="X80">
        <v>2025</v>
      </c>
      <c r="Y80" t="str">
        <f t="shared" si="5"/>
        <v>México</v>
      </c>
      <c r="Z80" t="str">
        <f t="shared" si="6"/>
        <v>Retail</v>
      </c>
      <c r="AA80" s="1">
        <f t="shared" si="7"/>
        <v>0</v>
      </c>
      <c r="AB80">
        <f t="shared" si="8"/>
        <v>30.099999999999998</v>
      </c>
      <c r="AC80" s="18">
        <f t="shared" si="9"/>
        <v>45552</v>
      </c>
    </row>
    <row r="81" spans="1:29">
      <c r="A81" t="s">
        <v>176</v>
      </c>
      <c r="B81">
        <v>90</v>
      </c>
      <c r="C81">
        <v>1</v>
      </c>
      <c r="D81" s="18">
        <v>45665</v>
      </c>
      <c r="E81" s="18">
        <v>45668</v>
      </c>
      <c r="F81" s="18">
        <v>45668</v>
      </c>
      <c r="G81" t="s">
        <v>49</v>
      </c>
      <c r="H81">
        <v>2</v>
      </c>
      <c r="I81" t="s">
        <v>177</v>
      </c>
      <c r="J81">
        <v>99987.5</v>
      </c>
      <c r="K81" t="s">
        <v>178</v>
      </c>
      <c r="L81">
        <v>4799.4000000000005</v>
      </c>
      <c r="M81">
        <v>5599.3</v>
      </c>
      <c r="N81">
        <v>12033.5</v>
      </c>
      <c r="O81">
        <v>577.60800000000006</v>
      </c>
      <c r="P81">
        <v>673.87599999999998</v>
      </c>
      <c r="Q81">
        <v>0.12035004375546943</v>
      </c>
      <c r="R81">
        <v>1</v>
      </c>
      <c r="S81">
        <v>2025</v>
      </c>
      <c r="T81">
        <v>1</v>
      </c>
      <c r="U81">
        <v>2025</v>
      </c>
      <c r="V81">
        <v>45713</v>
      </c>
      <c r="W81" t="s">
        <v>164</v>
      </c>
      <c r="X81">
        <v>2025</v>
      </c>
      <c r="Y81" t="str">
        <f t="shared" si="5"/>
        <v>México</v>
      </c>
      <c r="Z81" t="str">
        <f t="shared" si="6"/>
        <v>Retail</v>
      </c>
      <c r="AA81" s="1">
        <f t="shared" si="7"/>
        <v>0</v>
      </c>
      <c r="AB81">
        <f t="shared" si="8"/>
        <v>577.60800000000006</v>
      </c>
      <c r="AC81" s="18">
        <f t="shared" si="9"/>
        <v>45552</v>
      </c>
    </row>
    <row r="82" spans="1:29">
      <c r="A82" t="s">
        <v>176</v>
      </c>
      <c r="B82">
        <v>91</v>
      </c>
      <c r="C82">
        <v>1</v>
      </c>
      <c r="D82" s="18">
        <v>45665</v>
      </c>
      <c r="E82" s="18">
        <v>45676</v>
      </c>
      <c r="F82" s="18">
        <v>45676</v>
      </c>
      <c r="G82" t="s">
        <v>49</v>
      </c>
      <c r="H82">
        <v>2</v>
      </c>
      <c r="I82" t="s">
        <v>177</v>
      </c>
      <c r="J82">
        <v>9904</v>
      </c>
      <c r="K82" t="s">
        <v>178</v>
      </c>
      <c r="L82">
        <v>475.392</v>
      </c>
      <c r="M82">
        <v>554.62400000000002</v>
      </c>
      <c r="N82">
        <v>0</v>
      </c>
      <c r="O82">
        <v>0</v>
      </c>
      <c r="P82">
        <v>0</v>
      </c>
      <c r="Q82">
        <v>0</v>
      </c>
      <c r="R82">
        <v>1</v>
      </c>
      <c r="S82">
        <v>2025</v>
      </c>
      <c r="T82">
        <v>1</v>
      </c>
      <c r="U82">
        <v>2025</v>
      </c>
      <c r="V82">
        <v>45721</v>
      </c>
      <c r="W82" t="s">
        <v>150</v>
      </c>
      <c r="X82">
        <v>2025</v>
      </c>
      <c r="Y82" t="str">
        <f t="shared" si="5"/>
        <v>México</v>
      </c>
      <c r="Z82" t="str">
        <f t="shared" si="6"/>
        <v>Retail</v>
      </c>
      <c r="AA82" s="1">
        <f t="shared" si="7"/>
        <v>0</v>
      </c>
      <c r="AB82">
        <f t="shared" si="8"/>
        <v>0</v>
      </c>
      <c r="AC82" s="18">
        <f t="shared" si="9"/>
        <v>45552</v>
      </c>
    </row>
    <row r="83" spans="1:29">
      <c r="A83" t="s">
        <v>176</v>
      </c>
      <c r="B83">
        <v>96</v>
      </c>
      <c r="C83">
        <v>1</v>
      </c>
      <c r="D83" s="18">
        <v>45666</v>
      </c>
      <c r="E83" s="18">
        <v>45834</v>
      </c>
      <c r="F83" s="18">
        <v>45841</v>
      </c>
      <c r="G83" t="s">
        <v>49</v>
      </c>
      <c r="H83">
        <v>2</v>
      </c>
      <c r="I83" t="s">
        <v>177</v>
      </c>
      <c r="J83">
        <v>18291.419999999998</v>
      </c>
      <c r="K83" t="s">
        <v>151</v>
      </c>
      <c r="L83">
        <v>18291.419999999998</v>
      </c>
      <c r="M83">
        <v>21218.047199999997</v>
      </c>
      <c r="N83">
        <v>1281.42</v>
      </c>
      <c r="O83">
        <v>1281.42</v>
      </c>
      <c r="P83">
        <v>1486.4472000000001</v>
      </c>
      <c r="Q83">
        <v>7.005579665220088E-2</v>
      </c>
      <c r="R83">
        <v>1</v>
      </c>
      <c r="S83">
        <v>2025</v>
      </c>
      <c r="T83">
        <v>6</v>
      </c>
      <c r="U83">
        <v>2025</v>
      </c>
      <c r="V83">
        <v>45886</v>
      </c>
      <c r="W83" t="s">
        <v>160</v>
      </c>
      <c r="X83">
        <v>2025</v>
      </c>
      <c r="Y83" t="str">
        <f t="shared" si="5"/>
        <v>México</v>
      </c>
      <c r="Z83" t="str">
        <f t="shared" si="6"/>
        <v>Retail</v>
      </c>
      <c r="AA83" s="1">
        <f t="shared" si="7"/>
        <v>0</v>
      </c>
      <c r="AB83">
        <f t="shared" si="8"/>
        <v>1281.42</v>
      </c>
      <c r="AC83" s="18">
        <f t="shared" si="9"/>
        <v>45552</v>
      </c>
    </row>
    <row r="84" spans="1:29">
      <c r="A84" t="s">
        <v>176</v>
      </c>
      <c r="B84">
        <v>98</v>
      </c>
      <c r="C84">
        <v>1</v>
      </c>
      <c r="D84" s="18">
        <v>45666</v>
      </c>
      <c r="E84" s="18">
        <v>45759</v>
      </c>
      <c r="F84" s="18">
        <v>45767</v>
      </c>
      <c r="G84" t="s">
        <v>49</v>
      </c>
      <c r="H84">
        <v>2</v>
      </c>
      <c r="I84" t="s">
        <v>179</v>
      </c>
      <c r="J84">
        <v>60831.49</v>
      </c>
      <c r="K84" t="s">
        <v>151</v>
      </c>
      <c r="L84">
        <v>60831.49</v>
      </c>
      <c r="M84">
        <v>70564.528399999996</v>
      </c>
      <c r="N84">
        <v>6126.45</v>
      </c>
      <c r="O84">
        <v>6126.45</v>
      </c>
      <c r="P84">
        <v>7106.6819999999989</v>
      </c>
      <c r="Q84">
        <v>0.1007118188293596</v>
      </c>
      <c r="R84">
        <v>1</v>
      </c>
      <c r="S84">
        <v>2025</v>
      </c>
      <c r="T84">
        <v>4</v>
      </c>
      <c r="U84">
        <v>2025</v>
      </c>
      <c r="V84">
        <v>45812</v>
      </c>
      <c r="W84" t="s">
        <v>152</v>
      </c>
      <c r="X84">
        <v>2025</v>
      </c>
      <c r="Y84" t="str">
        <f t="shared" si="5"/>
        <v>México</v>
      </c>
      <c r="Z84" t="str">
        <f t="shared" si="6"/>
        <v>Retail</v>
      </c>
      <c r="AA84" s="1">
        <f t="shared" si="7"/>
        <v>0</v>
      </c>
      <c r="AB84">
        <f t="shared" si="8"/>
        <v>6126.45</v>
      </c>
      <c r="AC84" s="18">
        <f t="shared" si="9"/>
        <v>45552</v>
      </c>
    </row>
    <row r="85" spans="1:29">
      <c r="A85" t="s">
        <v>176</v>
      </c>
      <c r="B85">
        <v>99</v>
      </c>
      <c r="C85">
        <v>1</v>
      </c>
      <c r="D85" s="18">
        <v>45666</v>
      </c>
      <c r="E85" s="18">
        <v>45661</v>
      </c>
      <c r="F85" s="18">
        <v>45667</v>
      </c>
      <c r="G85" t="s">
        <v>54</v>
      </c>
      <c r="H85">
        <v>2</v>
      </c>
      <c r="I85" t="s">
        <v>149</v>
      </c>
      <c r="J85">
        <v>26938.799999999999</v>
      </c>
      <c r="K85" t="s">
        <v>151</v>
      </c>
      <c r="L85">
        <v>26938.799999999999</v>
      </c>
      <c r="M85">
        <v>31249.007999999998</v>
      </c>
      <c r="N85">
        <v>5387.76</v>
      </c>
      <c r="O85">
        <v>5387.76</v>
      </c>
      <c r="P85">
        <v>6249.8015999999998</v>
      </c>
      <c r="Q85">
        <v>0.2</v>
      </c>
      <c r="R85">
        <v>1</v>
      </c>
      <c r="S85">
        <v>2025</v>
      </c>
      <c r="T85">
        <v>1</v>
      </c>
      <c r="U85">
        <v>2025</v>
      </c>
      <c r="V85">
        <v>45712</v>
      </c>
      <c r="W85" t="s">
        <v>164</v>
      </c>
      <c r="X85">
        <v>2025</v>
      </c>
      <c r="Y85" t="str">
        <f t="shared" si="5"/>
        <v>México</v>
      </c>
      <c r="Z85" t="str">
        <f t="shared" si="6"/>
        <v>Retail</v>
      </c>
      <c r="AA85" s="1">
        <f t="shared" si="7"/>
        <v>0.05</v>
      </c>
      <c r="AB85">
        <f t="shared" si="8"/>
        <v>5118.3720000000003</v>
      </c>
      <c r="AC85" s="18">
        <f t="shared" si="9"/>
        <v>45595</v>
      </c>
    </row>
    <row r="86" spans="1:29">
      <c r="A86" t="s">
        <v>176</v>
      </c>
      <c r="B86">
        <v>100</v>
      </c>
      <c r="C86">
        <v>1</v>
      </c>
      <c r="D86" s="18">
        <v>45667</v>
      </c>
      <c r="E86" s="18">
        <v>45829</v>
      </c>
      <c r="F86" s="18">
        <v>45863</v>
      </c>
      <c r="G86" t="s">
        <v>45</v>
      </c>
      <c r="H86">
        <v>2</v>
      </c>
      <c r="J86">
        <v>13574</v>
      </c>
      <c r="K86" t="s">
        <v>131</v>
      </c>
      <c r="L86">
        <v>11673.64</v>
      </c>
      <c r="M86">
        <v>13574</v>
      </c>
      <c r="N86">
        <v>0</v>
      </c>
      <c r="O86">
        <v>0</v>
      </c>
      <c r="P86">
        <v>0</v>
      </c>
      <c r="Q86">
        <v>0</v>
      </c>
      <c r="R86">
        <v>1</v>
      </c>
      <c r="S86">
        <v>2025</v>
      </c>
      <c r="T86">
        <v>6</v>
      </c>
      <c r="U86">
        <v>2025</v>
      </c>
      <c r="V86">
        <v>45908</v>
      </c>
      <c r="W86" t="s">
        <v>153</v>
      </c>
      <c r="X86">
        <v>2025</v>
      </c>
      <c r="Y86" t="str">
        <f t="shared" si="5"/>
        <v>México</v>
      </c>
      <c r="Z86" t="str">
        <f t="shared" si="6"/>
        <v>IC</v>
      </c>
      <c r="AA86" s="1">
        <f t="shared" si="7"/>
        <v>0.75</v>
      </c>
      <c r="AB86">
        <f t="shared" si="8"/>
        <v>0</v>
      </c>
      <c r="AC86" s="18">
        <f t="shared" si="9"/>
        <v>45536</v>
      </c>
    </row>
    <row r="87" spans="1:29">
      <c r="A87" t="s">
        <v>176</v>
      </c>
      <c r="B87">
        <v>101</v>
      </c>
      <c r="C87">
        <v>1</v>
      </c>
      <c r="D87" s="18">
        <v>45627</v>
      </c>
      <c r="E87" s="18">
        <v>45787</v>
      </c>
      <c r="F87" s="18">
        <v>45798</v>
      </c>
      <c r="G87" t="s">
        <v>35</v>
      </c>
      <c r="H87">
        <v>49</v>
      </c>
      <c r="J87">
        <v>56880.79</v>
      </c>
      <c r="K87" t="s">
        <v>131</v>
      </c>
      <c r="L87">
        <v>48917.479399999997</v>
      </c>
      <c r="M87">
        <v>56880.79</v>
      </c>
      <c r="N87">
        <v>13621.02</v>
      </c>
      <c r="O87">
        <v>11714.0772</v>
      </c>
      <c r="P87">
        <v>13621.02</v>
      </c>
      <c r="Q87">
        <v>0.23946608336487593</v>
      </c>
      <c r="R87">
        <v>12</v>
      </c>
      <c r="S87">
        <v>2024</v>
      </c>
      <c r="T87">
        <v>5</v>
      </c>
      <c r="U87">
        <v>2025</v>
      </c>
      <c r="V87">
        <v>45843</v>
      </c>
      <c r="W87" t="s">
        <v>154</v>
      </c>
      <c r="X87">
        <v>2025</v>
      </c>
      <c r="Y87" t="str">
        <f t="shared" si="5"/>
        <v>México</v>
      </c>
      <c r="Z87" t="str">
        <f t="shared" si="6"/>
        <v>IC</v>
      </c>
      <c r="AA87" s="1">
        <f t="shared" si="7"/>
        <v>0.5</v>
      </c>
      <c r="AB87">
        <f t="shared" si="8"/>
        <v>5857.0385999999999</v>
      </c>
      <c r="AC87" s="18">
        <f t="shared" si="9"/>
        <v>45665</v>
      </c>
    </row>
    <row r="88" spans="1:29">
      <c r="A88" t="s">
        <v>176</v>
      </c>
      <c r="B88">
        <v>102</v>
      </c>
      <c r="C88">
        <v>1</v>
      </c>
      <c r="D88" s="18">
        <v>45671</v>
      </c>
      <c r="E88" s="18">
        <v>45678</v>
      </c>
      <c r="F88" s="18">
        <v>45683</v>
      </c>
      <c r="G88" t="s">
        <v>45</v>
      </c>
      <c r="H88">
        <v>3</v>
      </c>
      <c r="J88">
        <v>72129.210000000006</v>
      </c>
      <c r="K88" t="s">
        <v>131</v>
      </c>
      <c r="L88">
        <v>62031.120600000002</v>
      </c>
      <c r="M88">
        <v>72129.210000000006</v>
      </c>
      <c r="N88">
        <v>9079.81</v>
      </c>
      <c r="O88">
        <v>7808.6365999999998</v>
      </c>
      <c r="P88">
        <v>9079.81</v>
      </c>
      <c r="Q88">
        <v>0.12588256546827561</v>
      </c>
      <c r="R88">
        <v>1</v>
      </c>
      <c r="S88">
        <v>2025</v>
      </c>
      <c r="T88">
        <v>1</v>
      </c>
      <c r="U88">
        <v>2025</v>
      </c>
      <c r="V88">
        <v>45728</v>
      </c>
      <c r="W88" t="s">
        <v>150</v>
      </c>
      <c r="X88">
        <v>2025</v>
      </c>
      <c r="Y88" t="str">
        <f t="shared" si="5"/>
        <v>México</v>
      </c>
      <c r="Z88" t="str">
        <f t="shared" si="6"/>
        <v>IC</v>
      </c>
      <c r="AA88" s="1">
        <f t="shared" si="7"/>
        <v>0.75</v>
      </c>
      <c r="AB88">
        <f t="shared" si="8"/>
        <v>1952.1591499999995</v>
      </c>
      <c r="AC88" s="18">
        <f t="shared" si="9"/>
        <v>45536</v>
      </c>
    </row>
    <row r="89" spans="1:29">
      <c r="A89" t="s">
        <v>176</v>
      </c>
      <c r="B89">
        <v>103</v>
      </c>
      <c r="C89">
        <v>1</v>
      </c>
      <c r="D89" s="18">
        <v>45671</v>
      </c>
      <c r="E89" s="18">
        <v>45699</v>
      </c>
      <c r="F89" s="18">
        <v>45711</v>
      </c>
      <c r="G89" t="s">
        <v>54</v>
      </c>
      <c r="H89">
        <v>3</v>
      </c>
      <c r="I89" t="s">
        <v>149</v>
      </c>
      <c r="J89">
        <v>10240</v>
      </c>
      <c r="K89" t="s">
        <v>131</v>
      </c>
      <c r="L89">
        <v>8806.4</v>
      </c>
      <c r="M89">
        <v>10240</v>
      </c>
      <c r="N89">
        <v>1228.8</v>
      </c>
      <c r="O89">
        <v>1056.768</v>
      </c>
      <c r="P89">
        <v>1228.8</v>
      </c>
      <c r="Q89">
        <v>0.12000000000000001</v>
      </c>
      <c r="R89">
        <v>1</v>
      </c>
      <c r="S89">
        <v>2025</v>
      </c>
      <c r="T89">
        <v>2</v>
      </c>
      <c r="U89">
        <v>2025</v>
      </c>
      <c r="V89">
        <v>45756</v>
      </c>
      <c r="W89" t="s">
        <v>173</v>
      </c>
      <c r="X89">
        <v>2025</v>
      </c>
      <c r="Y89" t="str">
        <f t="shared" si="5"/>
        <v>México</v>
      </c>
      <c r="Z89" t="str">
        <f t="shared" si="6"/>
        <v>Retail</v>
      </c>
      <c r="AA89" s="1">
        <f t="shared" si="7"/>
        <v>0.05</v>
      </c>
      <c r="AB89">
        <f t="shared" si="8"/>
        <v>1003.9296000000001</v>
      </c>
      <c r="AC89" s="18">
        <f t="shared" si="9"/>
        <v>45595</v>
      </c>
    </row>
    <row r="90" spans="1:29">
      <c r="A90" t="s">
        <v>176</v>
      </c>
      <c r="B90">
        <v>105</v>
      </c>
      <c r="C90">
        <v>1</v>
      </c>
      <c r="D90" s="18">
        <v>45671</v>
      </c>
      <c r="E90" s="18">
        <v>45674</v>
      </c>
      <c r="F90" s="18">
        <v>45675</v>
      </c>
      <c r="G90" t="s">
        <v>54</v>
      </c>
      <c r="H90">
        <v>3</v>
      </c>
      <c r="I90" t="s">
        <v>149</v>
      </c>
      <c r="J90">
        <v>268</v>
      </c>
      <c r="K90" t="s">
        <v>131</v>
      </c>
      <c r="L90">
        <v>230.48</v>
      </c>
      <c r="M90">
        <v>268</v>
      </c>
      <c r="N90">
        <v>22.77</v>
      </c>
      <c r="O90">
        <v>19.5822</v>
      </c>
      <c r="P90">
        <v>22.77</v>
      </c>
      <c r="Q90">
        <v>8.4962686567164186E-2</v>
      </c>
      <c r="R90">
        <v>1</v>
      </c>
      <c r="S90">
        <v>2025</v>
      </c>
      <c r="T90">
        <v>1</v>
      </c>
      <c r="U90">
        <v>2025</v>
      </c>
      <c r="V90">
        <v>45720</v>
      </c>
      <c r="W90" t="s">
        <v>150</v>
      </c>
      <c r="X90">
        <v>2025</v>
      </c>
      <c r="Y90" t="str">
        <f t="shared" si="5"/>
        <v>México</v>
      </c>
      <c r="Z90" t="str">
        <f t="shared" si="6"/>
        <v>Retail</v>
      </c>
      <c r="AA90" s="1">
        <f t="shared" si="7"/>
        <v>0.05</v>
      </c>
      <c r="AB90">
        <f t="shared" si="8"/>
        <v>18.603090000000002</v>
      </c>
      <c r="AC90" s="18">
        <f t="shared" si="9"/>
        <v>45595</v>
      </c>
    </row>
    <row r="91" spans="1:29">
      <c r="A91" t="s">
        <v>176</v>
      </c>
      <c r="B91">
        <v>106</v>
      </c>
      <c r="C91">
        <v>1</v>
      </c>
      <c r="D91" s="18">
        <v>45671</v>
      </c>
      <c r="E91" s="18">
        <v>45674</v>
      </c>
      <c r="F91" s="18">
        <v>45675</v>
      </c>
      <c r="G91" t="s">
        <v>54</v>
      </c>
      <c r="H91">
        <v>3</v>
      </c>
      <c r="I91" t="s">
        <v>149</v>
      </c>
      <c r="J91">
        <v>268</v>
      </c>
      <c r="K91" t="s">
        <v>131</v>
      </c>
      <c r="L91">
        <v>230.48</v>
      </c>
      <c r="M91">
        <v>268</v>
      </c>
      <c r="N91">
        <v>21.2</v>
      </c>
      <c r="O91">
        <v>18.231999999999999</v>
      </c>
      <c r="P91">
        <v>21.2</v>
      </c>
      <c r="Q91">
        <v>7.9104477611940296E-2</v>
      </c>
      <c r="R91">
        <v>1</v>
      </c>
      <c r="S91">
        <v>2025</v>
      </c>
      <c r="T91">
        <v>1</v>
      </c>
      <c r="U91">
        <v>2025</v>
      </c>
      <c r="V91">
        <v>45720</v>
      </c>
      <c r="W91" t="s">
        <v>150</v>
      </c>
      <c r="X91">
        <v>2025</v>
      </c>
      <c r="Y91" t="str">
        <f t="shared" si="5"/>
        <v>México</v>
      </c>
      <c r="Z91" t="str">
        <f t="shared" si="6"/>
        <v>Retail</v>
      </c>
      <c r="AA91" s="1">
        <f t="shared" si="7"/>
        <v>0.05</v>
      </c>
      <c r="AB91">
        <f t="shared" si="8"/>
        <v>17.320399999999999</v>
      </c>
      <c r="AC91" s="18">
        <f t="shared" si="9"/>
        <v>45595</v>
      </c>
    </row>
    <row r="92" spans="1:29">
      <c r="A92" t="s">
        <v>176</v>
      </c>
      <c r="B92">
        <v>107</v>
      </c>
      <c r="C92">
        <v>1</v>
      </c>
      <c r="D92" s="18">
        <v>45671</v>
      </c>
      <c r="E92" s="18">
        <v>45674</v>
      </c>
      <c r="F92" s="18">
        <v>45675</v>
      </c>
      <c r="G92" t="s">
        <v>54</v>
      </c>
      <c r="H92">
        <v>3</v>
      </c>
      <c r="I92" t="s">
        <v>149</v>
      </c>
      <c r="J92">
        <v>494</v>
      </c>
      <c r="K92" t="s">
        <v>131</v>
      </c>
      <c r="L92">
        <v>424.84</v>
      </c>
      <c r="M92">
        <v>494</v>
      </c>
      <c r="N92">
        <v>41.1</v>
      </c>
      <c r="O92">
        <v>35.346000000000004</v>
      </c>
      <c r="P92">
        <v>41.1</v>
      </c>
      <c r="Q92">
        <v>8.3198380566801636E-2</v>
      </c>
      <c r="R92">
        <v>1</v>
      </c>
      <c r="S92">
        <v>2025</v>
      </c>
      <c r="T92">
        <v>1</v>
      </c>
      <c r="U92">
        <v>2025</v>
      </c>
      <c r="V92">
        <v>45720</v>
      </c>
      <c r="W92" t="s">
        <v>150</v>
      </c>
      <c r="X92">
        <v>2025</v>
      </c>
      <c r="Y92" t="str">
        <f t="shared" si="5"/>
        <v>México</v>
      </c>
      <c r="Z92" t="str">
        <f t="shared" si="6"/>
        <v>Retail</v>
      </c>
      <c r="AA92" s="1">
        <f t="shared" si="7"/>
        <v>0.05</v>
      </c>
      <c r="AB92">
        <f t="shared" si="8"/>
        <v>33.578700000000005</v>
      </c>
      <c r="AC92" s="18">
        <f t="shared" si="9"/>
        <v>45595</v>
      </c>
    </row>
    <row r="93" spans="1:29">
      <c r="A93" t="s">
        <v>176</v>
      </c>
      <c r="B93">
        <v>108</v>
      </c>
      <c r="C93">
        <v>1</v>
      </c>
      <c r="D93" s="18">
        <v>45653</v>
      </c>
      <c r="E93" s="18">
        <v>45647</v>
      </c>
      <c r="F93" s="18">
        <v>45656</v>
      </c>
      <c r="G93" t="s">
        <v>45</v>
      </c>
      <c r="H93">
        <v>52</v>
      </c>
      <c r="J93">
        <v>76619.67</v>
      </c>
      <c r="K93" t="s">
        <v>131</v>
      </c>
      <c r="L93">
        <v>65892.916199999992</v>
      </c>
      <c r="M93">
        <v>76619.67</v>
      </c>
      <c r="N93">
        <v>6812.1</v>
      </c>
      <c r="O93">
        <v>5858.4059999999999</v>
      </c>
      <c r="P93">
        <v>6812.1</v>
      </c>
      <c r="Q93">
        <v>8.8907978851905795E-2</v>
      </c>
      <c r="R93">
        <v>12</v>
      </c>
      <c r="S93">
        <v>2024</v>
      </c>
      <c r="T93">
        <v>12</v>
      </c>
      <c r="U93">
        <v>2024</v>
      </c>
      <c r="V93">
        <v>45701</v>
      </c>
      <c r="W93" t="s">
        <v>164</v>
      </c>
      <c r="X93">
        <v>2025</v>
      </c>
      <c r="Y93" t="str">
        <f t="shared" si="5"/>
        <v>México</v>
      </c>
      <c r="Z93" t="str">
        <f t="shared" si="6"/>
        <v>IC</v>
      </c>
      <c r="AA93" s="1">
        <f t="shared" si="7"/>
        <v>0.75</v>
      </c>
      <c r="AB93">
        <f t="shared" si="8"/>
        <v>1464.6014999999998</v>
      </c>
      <c r="AC93" s="18">
        <f t="shared" si="9"/>
        <v>45536</v>
      </c>
    </row>
    <row r="94" spans="1:29">
      <c r="A94" t="s">
        <v>176</v>
      </c>
      <c r="B94">
        <v>109</v>
      </c>
      <c r="C94">
        <v>1</v>
      </c>
      <c r="D94" s="18">
        <v>45671</v>
      </c>
      <c r="E94" s="18">
        <v>45701</v>
      </c>
      <c r="F94" s="18">
        <v>45705</v>
      </c>
      <c r="G94" t="s">
        <v>45</v>
      </c>
      <c r="H94">
        <v>3</v>
      </c>
      <c r="J94">
        <v>95573</v>
      </c>
      <c r="K94" t="s">
        <v>178</v>
      </c>
      <c r="L94">
        <v>4587.5039999999999</v>
      </c>
      <c r="M94">
        <v>5352.0879999999997</v>
      </c>
      <c r="N94">
        <v>0</v>
      </c>
      <c r="O94">
        <v>0</v>
      </c>
      <c r="P94">
        <v>0</v>
      </c>
      <c r="Q94">
        <v>0</v>
      </c>
      <c r="R94">
        <v>1</v>
      </c>
      <c r="S94">
        <v>2025</v>
      </c>
      <c r="T94">
        <v>2</v>
      </c>
      <c r="U94">
        <v>2025</v>
      </c>
      <c r="V94">
        <v>45750</v>
      </c>
      <c r="W94" t="s">
        <v>173</v>
      </c>
      <c r="X94">
        <v>2025</v>
      </c>
      <c r="Y94" t="str">
        <f t="shared" si="5"/>
        <v>México</v>
      </c>
      <c r="Z94" t="str">
        <f t="shared" si="6"/>
        <v>IC</v>
      </c>
      <c r="AA94" s="1">
        <f t="shared" si="7"/>
        <v>0.75</v>
      </c>
      <c r="AB94">
        <f t="shared" si="8"/>
        <v>0</v>
      </c>
      <c r="AC94" s="18">
        <f t="shared" si="9"/>
        <v>45536</v>
      </c>
    </row>
    <row r="95" spans="1:29">
      <c r="A95" t="s">
        <v>176</v>
      </c>
      <c r="B95">
        <v>110</v>
      </c>
      <c r="C95">
        <v>1</v>
      </c>
      <c r="D95" s="18">
        <v>45666</v>
      </c>
      <c r="E95" s="18">
        <v>45689</v>
      </c>
      <c r="F95" s="18">
        <v>45690</v>
      </c>
      <c r="G95" t="s">
        <v>45</v>
      </c>
      <c r="H95">
        <v>2</v>
      </c>
      <c r="J95">
        <v>302.2</v>
      </c>
      <c r="K95" t="s">
        <v>131</v>
      </c>
      <c r="L95">
        <v>259.892</v>
      </c>
      <c r="M95">
        <v>302.2</v>
      </c>
      <c r="N95">
        <v>0</v>
      </c>
      <c r="O95">
        <v>0</v>
      </c>
      <c r="P95">
        <v>0</v>
      </c>
      <c r="Q95">
        <v>0</v>
      </c>
      <c r="R95">
        <v>1</v>
      </c>
      <c r="S95">
        <v>2025</v>
      </c>
      <c r="T95">
        <v>2</v>
      </c>
      <c r="U95">
        <v>2025</v>
      </c>
      <c r="V95">
        <v>45735</v>
      </c>
      <c r="W95" t="s">
        <v>150</v>
      </c>
      <c r="X95">
        <v>2025</v>
      </c>
      <c r="Y95" t="str">
        <f t="shared" si="5"/>
        <v>México</v>
      </c>
      <c r="Z95" t="str">
        <f t="shared" si="6"/>
        <v>IC</v>
      </c>
      <c r="AA95" s="1">
        <f t="shared" si="7"/>
        <v>0.75</v>
      </c>
      <c r="AB95">
        <f t="shared" si="8"/>
        <v>0</v>
      </c>
      <c r="AC95" s="18">
        <f t="shared" si="9"/>
        <v>45536</v>
      </c>
    </row>
    <row r="96" spans="1:29">
      <c r="A96" t="s">
        <v>176</v>
      </c>
      <c r="B96">
        <v>112</v>
      </c>
      <c r="C96">
        <v>1</v>
      </c>
      <c r="D96" s="18">
        <v>45672</v>
      </c>
      <c r="E96" s="18">
        <v>45678</v>
      </c>
      <c r="F96" s="18">
        <v>45681</v>
      </c>
      <c r="G96" t="s">
        <v>54</v>
      </c>
      <c r="H96">
        <v>3</v>
      </c>
      <c r="I96" t="s">
        <v>149</v>
      </c>
      <c r="J96">
        <v>4392</v>
      </c>
      <c r="K96" t="s">
        <v>131</v>
      </c>
      <c r="L96">
        <v>3777.12</v>
      </c>
      <c r="M96">
        <v>4392</v>
      </c>
      <c r="N96">
        <v>572</v>
      </c>
      <c r="O96">
        <v>491.92</v>
      </c>
      <c r="P96">
        <v>572</v>
      </c>
      <c r="Q96">
        <v>0.13023679417122042</v>
      </c>
      <c r="R96">
        <v>1</v>
      </c>
      <c r="S96">
        <v>2025</v>
      </c>
      <c r="T96">
        <v>1</v>
      </c>
      <c r="U96">
        <v>2025</v>
      </c>
      <c r="V96">
        <v>45726</v>
      </c>
      <c r="W96" t="s">
        <v>150</v>
      </c>
      <c r="X96">
        <v>2025</v>
      </c>
      <c r="Y96" t="str">
        <f t="shared" si="5"/>
        <v>México</v>
      </c>
      <c r="Z96" t="str">
        <f t="shared" si="6"/>
        <v>Retail</v>
      </c>
      <c r="AA96" s="1">
        <f t="shared" si="7"/>
        <v>0.05</v>
      </c>
      <c r="AB96">
        <f t="shared" si="8"/>
        <v>467.32400000000001</v>
      </c>
      <c r="AC96" s="18">
        <f t="shared" si="9"/>
        <v>45595</v>
      </c>
    </row>
    <row r="97" spans="1:29">
      <c r="A97" t="s">
        <v>176</v>
      </c>
      <c r="B97">
        <v>114</v>
      </c>
      <c r="C97">
        <v>1</v>
      </c>
      <c r="D97" s="18">
        <v>45672</v>
      </c>
      <c r="E97" s="18">
        <v>45796</v>
      </c>
      <c r="F97" s="18">
        <v>45800</v>
      </c>
      <c r="G97" t="s">
        <v>49</v>
      </c>
      <c r="H97">
        <v>3</v>
      </c>
      <c r="I97" t="s">
        <v>177</v>
      </c>
      <c r="J97">
        <v>113312.48</v>
      </c>
      <c r="K97" t="s">
        <v>178</v>
      </c>
      <c r="L97">
        <v>5438.9990399999997</v>
      </c>
      <c r="M97">
        <v>6345.4988800000001</v>
      </c>
      <c r="N97">
        <v>11498.11</v>
      </c>
      <c r="O97">
        <v>551.90928000000008</v>
      </c>
      <c r="P97">
        <v>643.89416000000006</v>
      </c>
      <c r="Q97">
        <v>0.10147258271992637</v>
      </c>
      <c r="R97">
        <v>1</v>
      </c>
      <c r="S97">
        <v>2025</v>
      </c>
      <c r="T97">
        <v>5</v>
      </c>
      <c r="U97">
        <v>2025</v>
      </c>
      <c r="V97">
        <v>45845</v>
      </c>
      <c r="W97" t="s">
        <v>154</v>
      </c>
      <c r="X97">
        <v>2025</v>
      </c>
      <c r="Y97" t="str">
        <f t="shared" si="5"/>
        <v>México</v>
      </c>
      <c r="Z97" t="str">
        <f t="shared" si="6"/>
        <v>Retail</v>
      </c>
      <c r="AA97" s="1">
        <f t="shared" si="7"/>
        <v>0</v>
      </c>
      <c r="AB97">
        <f t="shared" si="8"/>
        <v>551.90928000000008</v>
      </c>
      <c r="AC97" s="18">
        <f t="shared" si="9"/>
        <v>45552</v>
      </c>
    </row>
    <row r="98" spans="1:29">
      <c r="A98" t="s">
        <v>176</v>
      </c>
      <c r="B98">
        <v>116</v>
      </c>
      <c r="C98">
        <v>1</v>
      </c>
      <c r="D98" s="18">
        <v>45566</v>
      </c>
      <c r="E98" s="18">
        <v>45607</v>
      </c>
      <c r="F98" s="18">
        <v>45620</v>
      </c>
      <c r="G98" t="s">
        <v>35</v>
      </c>
      <c r="H98">
        <v>40</v>
      </c>
      <c r="J98">
        <v>18539</v>
      </c>
      <c r="K98" t="s">
        <v>131</v>
      </c>
      <c r="L98">
        <v>15943.539999999999</v>
      </c>
      <c r="M98">
        <v>18539</v>
      </c>
      <c r="N98">
        <v>3819</v>
      </c>
      <c r="O98">
        <v>3284.34</v>
      </c>
      <c r="P98">
        <v>3819</v>
      </c>
      <c r="Q98">
        <v>0.20599816602837265</v>
      </c>
      <c r="R98">
        <v>10</v>
      </c>
      <c r="S98">
        <v>2024</v>
      </c>
      <c r="T98">
        <v>11</v>
      </c>
      <c r="U98">
        <v>2024</v>
      </c>
      <c r="V98">
        <v>45665</v>
      </c>
      <c r="W98" t="s">
        <v>157</v>
      </c>
      <c r="X98">
        <v>2025</v>
      </c>
      <c r="Y98" t="str">
        <f t="shared" si="5"/>
        <v>México</v>
      </c>
      <c r="Z98" t="str">
        <f t="shared" si="6"/>
        <v>IC</v>
      </c>
      <c r="AA98" s="1">
        <f t="shared" si="7"/>
        <v>0.5</v>
      </c>
      <c r="AB98">
        <f t="shared" si="8"/>
        <v>1642.17</v>
      </c>
      <c r="AC98" s="18">
        <f t="shared" si="9"/>
        <v>45665</v>
      </c>
    </row>
    <row r="99" spans="1:29">
      <c r="A99" t="s">
        <v>176</v>
      </c>
      <c r="B99">
        <v>117</v>
      </c>
      <c r="C99">
        <v>1</v>
      </c>
      <c r="D99" s="18">
        <v>45673</v>
      </c>
      <c r="E99" s="18">
        <v>45662</v>
      </c>
      <c r="F99" s="18">
        <v>45662</v>
      </c>
      <c r="G99" t="s">
        <v>49</v>
      </c>
      <c r="H99">
        <v>3</v>
      </c>
      <c r="I99" t="s">
        <v>177</v>
      </c>
      <c r="J99">
        <v>606.17999999999995</v>
      </c>
      <c r="K99" t="s">
        <v>151</v>
      </c>
      <c r="L99">
        <v>606.17999999999995</v>
      </c>
      <c r="M99">
        <v>703.16879999999992</v>
      </c>
      <c r="N99">
        <v>100.07</v>
      </c>
      <c r="O99">
        <v>100.07</v>
      </c>
      <c r="P99">
        <v>116.08119999999998</v>
      </c>
      <c r="Q99">
        <v>0.16508297865320531</v>
      </c>
      <c r="R99">
        <v>1</v>
      </c>
      <c r="S99">
        <v>2025</v>
      </c>
      <c r="T99">
        <v>1</v>
      </c>
      <c r="U99">
        <v>2025</v>
      </c>
      <c r="V99">
        <v>45707</v>
      </c>
      <c r="W99" t="s">
        <v>164</v>
      </c>
      <c r="X99">
        <v>2025</v>
      </c>
      <c r="Y99" t="str">
        <f t="shared" si="5"/>
        <v>México</v>
      </c>
      <c r="Z99" t="str">
        <f t="shared" si="6"/>
        <v>Retail</v>
      </c>
      <c r="AA99" s="1">
        <f t="shared" si="7"/>
        <v>0</v>
      </c>
      <c r="AB99">
        <f t="shared" si="8"/>
        <v>100.07</v>
      </c>
      <c r="AC99" s="18">
        <f t="shared" si="9"/>
        <v>45552</v>
      </c>
    </row>
    <row r="100" spans="1:29">
      <c r="A100" t="s">
        <v>176</v>
      </c>
      <c r="B100">
        <v>118</v>
      </c>
      <c r="C100">
        <v>1</v>
      </c>
      <c r="D100" s="18">
        <v>45673</v>
      </c>
      <c r="E100" s="18">
        <v>45756</v>
      </c>
      <c r="F100" s="18">
        <v>45772</v>
      </c>
      <c r="G100" t="s">
        <v>45</v>
      </c>
      <c r="H100">
        <v>3</v>
      </c>
      <c r="J100">
        <v>194580</v>
      </c>
      <c r="K100" t="s">
        <v>131</v>
      </c>
      <c r="L100">
        <v>167338.79999999999</v>
      </c>
      <c r="M100">
        <v>194580</v>
      </c>
      <c r="N100">
        <v>15459.51</v>
      </c>
      <c r="O100">
        <v>13295.178599999999</v>
      </c>
      <c r="P100">
        <v>15459.51</v>
      </c>
      <c r="Q100">
        <v>7.9450662966389141E-2</v>
      </c>
      <c r="R100">
        <v>1</v>
      </c>
      <c r="S100">
        <v>2025</v>
      </c>
      <c r="T100">
        <v>4</v>
      </c>
      <c r="U100">
        <v>2025</v>
      </c>
      <c r="V100">
        <v>45817</v>
      </c>
      <c r="W100" t="s">
        <v>152</v>
      </c>
      <c r="X100">
        <v>2025</v>
      </c>
      <c r="Y100" t="str">
        <f t="shared" si="5"/>
        <v>México</v>
      </c>
      <c r="Z100" t="str">
        <f t="shared" si="6"/>
        <v>IC</v>
      </c>
      <c r="AA100" s="1">
        <f t="shared" si="7"/>
        <v>0.75</v>
      </c>
      <c r="AB100">
        <f t="shared" si="8"/>
        <v>3323.7946499999998</v>
      </c>
      <c r="AC100" s="18">
        <f t="shared" si="9"/>
        <v>45536</v>
      </c>
    </row>
    <row r="101" spans="1:29">
      <c r="A101" t="s">
        <v>176</v>
      </c>
      <c r="B101">
        <v>119</v>
      </c>
      <c r="C101">
        <v>1</v>
      </c>
      <c r="D101" s="18">
        <v>45673</v>
      </c>
      <c r="E101" s="18">
        <v>45714</v>
      </c>
      <c r="F101" s="18">
        <v>45735</v>
      </c>
      <c r="G101" t="s">
        <v>35</v>
      </c>
      <c r="H101">
        <v>3</v>
      </c>
      <c r="J101">
        <v>40906.449999999997</v>
      </c>
      <c r="K101" t="s">
        <v>151</v>
      </c>
      <c r="L101">
        <v>40906.449999999997</v>
      </c>
      <c r="M101">
        <v>47451.481999999996</v>
      </c>
      <c r="N101">
        <v>3604.77</v>
      </c>
      <c r="O101">
        <v>3604.77</v>
      </c>
      <c r="P101">
        <v>4181.5331999999999</v>
      </c>
      <c r="Q101">
        <v>8.8122288783309244E-2</v>
      </c>
      <c r="R101">
        <v>1</v>
      </c>
      <c r="S101">
        <v>2025</v>
      </c>
      <c r="T101">
        <v>2</v>
      </c>
      <c r="U101">
        <v>2025</v>
      </c>
      <c r="V101">
        <v>45780</v>
      </c>
      <c r="W101" t="s">
        <v>172</v>
      </c>
      <c r="X101">
        <v>2025</v>
      </c>
      <c r="Y101" t="str">
        <f t="shared" si="5"/>
        <v>México</v>
      </c>
      <c r="Z101" t="str">
        <f t="shared" si="6"/>
        <v>IC</v>
      </c>
      <c r="AA101" s="1">
        <f t="shared" si="7"/>
        <v>0.5</v>
      </c>
      <c r="AB101">
        <f t="shared" si="8"/>
        <v>1802.385</v>
      </c>
      <c r="AC101" s="18">
        <f t="shared" si="9"/>
        <v>45665</v>
      </c>
    </row>
    <row r="102" spans="1:29">
      <c r="A102" t="s">
        <v>176</v>
      </c>
      <c r="B102">
        <v>122</v>
      </c>
      <c r="C102">
        <v>1</v>
      </c>
      <c r="D102" s="18">
        <v>45677</v>
      </c>
      <c r="E102" s="18">
        <v>45677</v>
      </c>
      <c r="F102" s="18">
        <v>45677</v>
      </c>
      <c r="G102" t="s">
        <v>49</v>
      </c>
      <c r="H102">
        <v>4</v>
      </c>
      <c r="I102" t="s">
        <v>177</v>
      </c>
      <c r="J102">
        <v>11500.66</v>
      </c>
      <c r="K102" t="s">
        <v>151</v>
      </c>
      <c r="L102">
        <v>11500.66</v>
      </c>
      <c r="M102">
        <v>13340.765599999999</v>
      </c>
      <c r="N102">
        <v>1088.32</v>
      </c>
      <c r="O102">
        <v>1088.32</v>
      </c>
      <c r="P102">
        <v>1262.4511999999997</v>
      </c>
      <c r="Q102">
        <v>9.4631090737401155E-2</v>
      </c>
      <c r="R102">
        <v>1</v>
      </c>
      <c r="S102">
        <v>2025</v>
      </c>
      <c r="T102">
        <v>1</v>
      </c>
      <c r="U102">
        <v>2025</v>
      </c>
      <c r="V102">
        <v>45722</v>
      </c>
      <c r="W102" t="s">
        <v>150</v>
      </c>
      <c r="X102">
        <v>2025</v>
      </c>
      <c r="Y102" t="str">
        <f t="shared" si="5"/>
        <v>México</v>
      </c>
      <c r="Z102" t="str">
        <f t="shared" si="6"/>
        <v>Retail</v>
      </c>
      <c r="AA102" s="1">
        <f t="shared" si="7"/>
        <v>0</v>
      </c>
      <c r="AB102">
        <f t="shared" si="8"/>
        <v>1088.32</v>
      </c>
      <c r="AC102" s="18">
        <f t="shared" si="9"/>
        <v>45552</v>
      </c>
    </row>
    <row r="103" spans="1:29">
      <c r="A103" t="s">
        <v>176</v>
      </c>
      <c r="B103">
        <v>124</v>
      </c>
      <c r="C103">
        <v>1</v>
      </c>
      <c r="D103" s="18">
        <v>45677</v>
      </c>
      <c r="E103" s="18">
        <v>45832</v>
      </c>
      <c r="F103" s="18">
        <v>45845</v>
      </c>
      <c r="G103" t="s">
        <v>39</v>
      </c>
      <c r="H103">
        <v>4</v>
      </c>
      <c r="I103" t="s">
        <v>181</v>
      </c>
      <c r="J103">
        <v>57724</v>
      </c>
      <c r="K103" t="s">
        <v>131</v>
      </c>
      <c r="L103">
        <v>49642.64</v>
      </c>
      <c r="M103">
        <v>57724</v>
      </c>
      <c r="N103">
        <v>6840</v>
      </c>
      <c r="O103">
        <v>5882.4</v>
      </c>
      <c r="P103">
        <v>6840</v>
      </c>
      <c r="Q103">
        <v>0.1184949067978657</v>
      </c>
      <c r="R103">
        <v>1</v>
      </c>
      <c r="S103">
        <v>2025</v>
      </c>
      <c r="T103">
        <v>6</v>
      </c>
      <c r="U103">
        <v>2025</v>
      </c>
      <c r="V103">
        <v>45890</v>
      </c>
      <c r="W103" t="s">
        <v>160</v>
      </c>
      <c r="X103">
        <v>2025</v>
      </c>
      <c r="Y103" t="str">
        <f t="shared" si="5"/>
        <v>México</v>
      </c>
      <c r="Z103" t="str">
        <f t="shared" si="6"/>
        <v>IC</v>
      </c>
      <c r="AA103" s="1">
        <f t="shared" si="7"/>
        <v>0.5</v>
      </c>
      <c r="AB103">
        <f t="shared" si="8"/>
        <v>2941.2</v>
      </c>
      <c r="AC103" s="18">
        <f t="shared" si="9"/>
        <v>45677</v>
      </c>
    </row>
    <row r="104" spans="1:29">
      <c r="A104" t="s">
        <v>176</v>
      </c>
      <c r="B104">
        <v>127</v>
      </c>
      <c r="C104">
        <v>1</v>
      </c>
      <c r="D104" s="18">
        <v>45680</v>
      </c>
      <c r="E104" s="18">
        <v>45648</v>
      </c>
      <c r="F104" s="18">
        <v>45685</v>
      </c>
      <c r="G104" t="s">
        <v>49</v>
      </c>
      <c r="H104">
        <v>4</v>
      </c>
      <c r="I104" t="s">
        <v>177</v>
      </c>
      <c r="J104">
        <v>5088</v>
      </c>
      <c r="K104" t="s">
        <v>131</v>
      </c>
      <c r="L104">
        <v>4375.68</v>
      </c>
      <c r="M104">
        <v>5088</v>
      </c>
      <c r="N104">
        <v>493.54</v>
      </c>
      <c r="O104">
        <v>424.44440000000003</v>
      </c>
      <c r="P104">
        <v>493.54</v>
      </c>
      <c r="Q104">
        <v>9.7000786163522007E-2</v>
      </c>
      <c r="R104">
        <v>1</v>
      </c>
      <c r="S104">
        <v>2025</v>
      </c>
      <c r="T104">
        <v>12</v>
      </c>
      <c r="U104">
        <v>2024</v>
      </c>
      <c r="V104">
        <v>45730</v>
      </c>
      <c r="W104" t="s">
        <v>150</v>
      </c>
      <c r="X104">
        <v>2025</v>
      </c>
      <c r="Y104" t="str">
        <f t="shared" si="5"/>
        <v>México</v>
      </c>
      <c r="Z104" t="str">
        <f t="shared" si="6"/>
        <v>Retail</v>
      </c>
      <c r="AA104" s="1">
        <f t="shared" si="7"/>
        <v>0</v>
      </c>
      <c r="AB104">
        <f t="shared" si="8"/>
        <v>424.44440000000003</v>
      </c>
      <c r="AC104" s="18">
        <f t="shared" si="9"/>
        <v>45552</v>
      </c>
    </row>
    <row r="105" spans="1:29">
      <c r="A105" t="s">
        <v>176</v>
      </c>
      <c r="B105">
        <v>128</v>
      </c>
      <c r="C105">
        <v>1</v>
      </c>
      <c r="D105" s="18">
        <v>45680</v>
      </c>
      <c r="E105" s="18">
        <v>45688</v>
      </c>
      <c r="F105" s="18">
        <v>45696</v>
      </c>
      <c r="G105" t="s">
        <v>54</v>
      </c>
      <c r="H105">
        <v>4</v>
      </c>
      <c r="I105" t="s">
        <v>149</v>
      </c>
      <c r="J105">
        <v>1389.53</v>
      </c>
      <c r="K105" t="s">
        <v>131</v>
      </c>
      <c r="L105">
        <v>1194.9957999999999</v>
      </c>
      <c r="M105">
        <v>1389.53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2025</v>
      </c>
      <c r="T105">
        <v>1</v>
      </c>
      <c r="U105">
        <v>2025</v>
      </c>
      <c r="V105">
        <v>45741</v>
      </c>
      <c r="W105" t="s">
        <v>150</v>
      </c>
      <c r="X105">
        <v>2025</v>
      </c>
      <c r="Y105" t="str">
        <f t="shared" si="5"/>
        <v>México</v>
      </c>
      <c r="Z105" t="str">
        <f t="shared" si="6"/>
        <v>Retail</v>
      </c>
      <c r="AA105" s="1">
        <f t="shared" si="7"/>
        <v>0.05</v>
      </c>
      <c r="AB105">
        <f t="shared" si="8"/>
        <v>0</v>
      </c>
      <c r="AC105" s="18">
        <f t="shared" si="9"/>
        <v>45595</v>
      </c>
    </row>
    <row r="106" spans="1:29">
      <c r="A106" t="s">
        <v>176</v>
      </c>
      <c r="B106">
        <v>129</v>
      </c>
      <c r="C106">
        <v>1</v>
      </c>
      <c r="D106" s="18">
        <v>45680</v>
      </c>
      <c r="E106" s="18">
        <v>45735</v>
      </c>
      <c r="F106" s="18">
        <v>45753</v>
      </c>
      <c r="G106" t="s">
        <v>54</v>
      </c>
      <c r="H106">
        <v>4</v>
      </c>
      <c r="I106" t="s">
        <v>149</v>
      </c>
      <c r="J106">
        <v>166662</v>
      </c>
      <c r="K106" t="s">
        <v>131</v>
      </c>
      <c r="L106">
        <v>143329.32</v>
      </c>
      <c r="M106">
        <v>166662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2025</v>
      </c>
      <c r="T106">
        <v>3</v>
      </c>
      <c r="U106">
        <v>2025</v>
      </c>
      <c r="V106">
        <v>45798</v>
      </c>
      <c r="W106" t="s">
        <v>172</v>
      </c>
      <c r="X106">
        <v>2025</v>
      </c>
      <c r="Y106" t="str">
        <f t="shared" si="5"/>
        <v>México</v>
      </c>
      <c r="Z106" t="str">
        <f t="shared" si="6"/>
        <v>Retail</v>
      </c>
      <c r="AA106" s="1">
        <f t="shared" si="7"/>
        <v>0.05</v>
      </c>
      <c r="AB106">
        <f t="shared" si="8"/>
        <v>0</v>
      </c>
      <c r="AC106" s="18">
        <f t="shared" si="9"/>
        <v>45595</v>
      </c>
    </row>
    <row r="107" spans="1:29">
      <c r="A107" t="s">
        <v>176</v>
      </c>
      <c r="B107">
        <v>130</v>
      </c>
      <c r="C107">
        <v>1</v>
      </c>
      <c r="D107" s="18">
        <v>45680</v>
      </c>
      <c r="E107" s="18">
        <v>45735</v>
      </c>
      <c r="F107" s="18">
        <v>45754</v>
      </c>
      <c r="G107" t="s">
        <v>54</v>
      </c>
      <c r="H107">
        <v>4</v>
      </c>
      <c r="I107" t="s">
        <v>149</v>
      </c>
      <c r="J107">
        <v>4389</v>
      </c>
      <c r="K107" t="s">
        <v>131</v>
      </c>
      <c r="L107">
        <v>3774.54</v>
      </c>
      <c r="M107">
        <v>4389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2025</v>
      </c>
      <c r="T107">
        <v>3</v>
      </c>
      <c r="U107">
        <v>2025</v>
      </c>
      <c r="V107">
        <v>45799</v>
      </c>
      <c r="W107" t="s">
        <v>172</v>
      </c>
      <c r="X107">
        <v>2025</v>
      </c>
      <c r="Y107" t="str">
        <f t="shared" si="5"/>
        <v>México</v>
      </c>
      <c r="Z107" t="str">
        <f t="shared" si="6"/>
        <v>Retail</v>
      </c>
      <c r="AA107" s="1">
        <f t="shared" si="7"/>
        <v>0.05</v>
      </c>
      <c r="AB107">
        <f t="shared" si="8"/>
        <v>0</v>
      </c>
      <c r="AC107" s="18">
        <f t="shared" si="9"/>
        <v>45595</v>
      </c>
    </row>
    <row r="108" spans="1:29">
      <c r="A108" t="s">
        <v>176</v>
      </c>
      <c r="B108">
        <v>131</v>
      </c>
      <c r="C108">
        <v>1</v>
      </c>
      <c r="D108" s="18">
        <v>45685</v>
      </c>
      <c r="E108" s="18">
        <v>45742</v>
      </c>
      <c r="F108" s="18">
        <v>45816</v>
      </c>
      <c r="G108" t="s">
        <v>49</v>
      </c>
      <c r="H108">
        <v>5</v>
      </c>
      <c r="I108" t="s">
        <v>182</v>
      </c>
      <c r="J108">
        <v>11650.31</v>
      </c>
      <c r="K108" t="s">
        <v>131</v>
      </c>
      <c r="L108">
        <v>10019.266599999999</v>
      </c>
      <c r="M108">
        <v>11650.31</v>
      </c>
      <c r="N108">
        <v>674.12</v>
      </c>
      <c r="O108">
        <v>579.7432</v>
      </c>
      <c r="P108">
        <v>674.12</v>
      </c>
      <c r="Q108">
        <v>5.7862837984568656E-2</v>
      </c>
      <c r="R108">
        <v>1</v>
      </c>
      <c r="S108">
        <v>2025</v>
      </c>
      <c r="T108">
        <v>3</v>
      </c>
      <c r="U108">
        <v>2025</v>
      </c>
      <c r="V108">
        <v>45861</v>
      </c>
      <c r="W108" t="s">
        <v>154</v>
      </c>
      <c r="X108">
        <v>2025</v>
      </c>
      <c r="Y108" t="str">
        <f t="shared" si="5"/>
        <v>México</v>
      </c>
      <c r="Z108" t="str">
        <f t="shared" si="6"/>
        <v>Retail</v>
      </c>
      <c r="AA108" s="1">
        <f t="shared" si="7"/>
        <v>0</v>
      </c>
      <c r="AB108">
        <f t="shared" si="8"/>
        <v>579.7432</v>
      </c>
      <c r="AC108" s="18">
        <f t="shared" si="9"/>
        <v>45552</v>
      </c>
    </row>
    <row r="109" spans="1:29">
      <c r="A109" t="s">
        <v>176</v>
      </c>
      <c r="B109">
        <v>132</v>
      </c>
      <c r="C109">
        <v>1</v>
      </c>
      <c r="D109" s="18">
        <v>45685</v>
      </c>
      <c r="E109" s="18">
        <v>45700</v>
      </c>
      <c r="F109" s="18">
        <v>45706</v>
      </c>
      <c r="G109" t="s">
        <v>49</v>
      </c>
      <c r="H109">
        <v>5</v>
      </c>
      <c r="I109" t="s">
        <v>177</v>
      </c>
      <c r="J109">
        <v>4428.88</v>
      </c>
      <c r="K109" t="s">
        <v>131</v>
      </c>
      <c r="L109">
        <v>3808.8368</v>
      </c>
      <c r="M109">
        <v>4428.88</v>
      </c>
      <c r="N109">
        <v>827.2</v>
      </c>
      <c r="O109">
        <v>711.39200000000005</v>
      </c>
      <c r="P109">
        <v>827.2</v>
      </c>
      <c r="Q109">
        <v>0.18677408283809904</v>
      </c>
      <c r="R109">
        <v>1</v>
      </c>
      <c r="S109">
        <v>2025</v>
      </c>
      <c r="T109">
        <v>2</v>
      </c>
      <c r="U109">
        <v>2025</v>
      </c>
      <c r="V109">
        <v>45751</v>
      </c>
      <c r="W109" t="s">
        <v>173</v>
      </c>
      <c r="X109">
        <v>2025</v>
      </c>
      <c r="Y109" t="str">
        <f t="shared" si="5"/>
        <v>México</v>
      </c>
      <c r="Z109" t="str">
        <f t="shared" si="6"/>
        <v>Retail</v>
      </c>
      <c r="AA109" s="1">
        <f t="shared" si="7"/>
        <v>0</v>
      </c>
      <c r="AB109">
        <f t="shared" si="8"/>
        <v>711.39200000000005</v>
      </c>
      <c r="AC109" s="18">
        <f t="shared" si="9"/>
        <v>45552</v>
      </c>
    </row>
    <row r="110" spans="1:29">
      <c r="A110" t="s">
        <v>176</v>
      </c>
      <c r="B110">
        <v>133</v>
      </c>
      <c r="C110">
        <v>1</v>
      </c>
      <c r="D110" s="18">
        <v>45685</v>
      </c>
      <c r="E110" s="18">
        <v>45675</v>
      </c>
      <c r="F110" s="18">
        <v>45679</v>
      </c>
      <c r="G110" t="s">
        <v>51</v>
      </c>
      <c r="H110">
        <v>5</v>
      </c>
      <c r="I110" t="s">
        <v>183</v>
      </c>
      <c r="J110">
        <v>8756.25</v>
      </c>
      <c r="K110" t="s">
        <v>131</v>
      </c>
      <c r="L110">
        <v>7530.375</v>
      </c>
      <c r="M110">
        <v>8756.25</v>
      </c>
      <c r="N110">
        <v>765</v>
      </c>
      <c r="O110">
        <v>657.9</v>
      </c>
      <c r="P110">
        <v>765</v>
      </c>
      <c r="Q110">
        <v>8.7366167023554597E-2</v>
      </c>
      <c r="R110">
        <v>1</v>
      </c>
      <c r="S110">
        <v>2025</v>
      </c>
      <c r="T110">
        <v>1</v>
      </c>
      <c r="U110">
        <v>2025</v>
      </c>
      <c r="V110">
        <v>45724</v>
      </c>
      <c r="W110" t="s">
        <v>150</v>
      </c>
      <c r="X110">
        <v>2025</v>
      </c>
      <c r="Y110" t="str">
        <f t="shared" si="5"/>
        <v>México</v>
      </c>
      <c r="Z110" t="str">
        <f t="shared" si="6"/>
        <v>Retail</v>
      </c>
      <c r="AA110" s="1">
        <f t="shared" si="7"/>
        <v>0</v>
      </c>
      <c r="AB110">
        <f t="shared" si="8"/>
        <v>657.9</v>
      </c>
      <c r="AC110" s="18">
        <f t="shared" si="9"/>
        <v>45552</v>
      </c>
    </row>
    <row r="111" spans="1:29">
      <c r="A111" t="s">
        <v>176</v>
      </c>
      <c r="B111">
        <v>134</v>
      </c>
      <c r="C111">
        <v>1</v>
      </c>
      <c r="D111" s="18">
        <v>45686</v>
      </c>
      <c r="E111" s="18">
        <v>45792</v>
      </c>
      <c r="F111" s="18">
        <v>45803</v>
      </c>
      <c r="G111" t="s">
        <v>49</v>
      </c>
      <c r="H111">
        <v>5</v>
      </c>
      <c r="I111" t="s">
        <v>182</v>
      </c>
      <c r="J111">
        <v>31868.5</v>
      </c>
      <c r="K111" t="s">
        <v>131</v>
      </c>
      <c r="L111">
        <v>27406.91</v>
      </c>
      <c r="M111">
        <v>31868.5</v>
      </c>
      <c r="N111">
        <v>4484.9799999999996</v>
      </c>
      <c r="O111">
        <v>3857.0827999999997</v>
      </c>
      <c r="P111">
        <v>4484.9799999999996</v>
      </c>
      <c r="Q111">
        <v>0.14073395359053609</v>
      </c>
      <c r="R111">
        <v>1</v>
      </c>
      <c r="S111">
        <v>2025</v>
      </c>
      <c r="T111">
        <v>5</v>
      </c>
      <c r="U111">
        <v>2025</v>
      </c>
      <c r="V111">
        <v>45848</v>
      </c>
      <c r="W111" t="s">
        <v>154</v>
      </c>
      <c r="X111">
        <v>2025</v>
      </c>
      <c r="Y111" t="str">
        <f t="shared" si="5"/>
        <v>México</v>
      </c>
      <c r="Z111" t="str">
        <f t="shared" si="6"/>
        <v>Retail</v>
      </c>
      <c r="AA111" s="1">
        <f t="shared" si="7"/>
        <v>0</v>
      </c>
      <c r="AB111">
        <f t="shared" si="8"/>
        <v>3857.0827999999997</v>
      </c>
      <c r="AC111" s="18">
        <f t="shared" si="9"/>
        <v>45552</v>
      </c>
    </row>
    <row r="112" spans="1:29">
      <c r="A112" t="s">
        <v>176</v>
      </c>
      <c r="B112">
        <v>135</v>
      </c>
      <c r="C112">
        <v>1</v>
      </c>
      <c r="D112" s="18">
        <v>45687</v>
      </c>
      <c r="E112" s="18">
        <v>45779</v>
      </c>
      <c r="F112" s="18">
        <v>45790</v>
      </c>
      <c r="G112" t="s">
        <v>43</v>
      </c>
      <c r="H112">
        <v>5</v>
      </c>
      <c r="J112">
        <v>97396</v>
      </c>
      <c r="K112" t="s">
        <v>131</v>
      </c>
      <c r="L112">
        <v>83760.56</v>
      </c>
      <c r="M112">
        <v>97396</v>
      </c>
      <c r="N112">
        <v>10209.200000000001</v>
      </c>
      <c r="O112">
        <v>8779.9120000000003</v>
      </c>
      <c r="P112">
        <v>10209.200000000001</v>
      </c>
      <c r="Q112">
        <v>0.10482155324653991</v>
      </c>
      <c r="R112">
        <v>1</v>
      </c>
      <c r="S112">
        <v>2025</v>
      </c>
      <c r="T112">
        <v>5</v>
      </c>
      <c r="U112">
        <v>2025</v>
      </c>
      <c r="V112">
        <v>45835</v>
      </c>
      <c r="W112" t="s">
        <v>152</v>
      </c>
      <c r="X112">
        <v>2025</v>
      </c>
      <c r="Y112" t="str">
        <f t="shared" si="5"/>
        <v>México</v>
      </c>
      <c r="Z112" t="str">
        <f t="shared" si="6"/>
        <v>IC</v>
      </c>
      <c r="AA112" s="1">
        <f t="shared" si="7"/>
        <v>0.5</v>
      </c>
      <c r="AB112">
        <f t="shared" si="8"/>
        <v>4389.9560000000001</v>
      </c>
      <c r="AC112" s="18">
        <f t="shared" si="9"/>
        <v>45624</v>
      </c>
    </row>
    <row r="113" spans="1:29">
      <c r="A113" t="s">
        <v>176</v>
      </c>
      <c r="B113">
        <v>136</v>
      </c>
      <c r="C113">
        <v>1</v>
      </c>
      <c r="D113" s="18">
        <v>45687</v>
      </c>
      <c r="E113" s="18">
        <v>45757</v>
      </c>
      <c r="F113" s="18">
        <v>45769</v>
      </c>
      <c r="G113" t="s">
        <v>49</v>
      </c>
      <c r="H113">
        <v>5</v>
      </c>
      <c r="I113" t="s">
        <v>182</v>
      </c>
      <c r="J113">
        <v>216317.35</v>
      </c>
      <c r="K113" t="s">
        <v>131</v>
      </c>
      <c r="L113">
        <v>186032.921</v>
      </c>
      <c r="M113">
        <v>216317.35</v>
      </c>
      <c r="N113">
        <v>8889.11</v>
      </c>
      <c r="O113">
        <v>7644.6346000000003</v>
      </c>
      <c r="P113">
        <v>8889.11</v>
      </c>
      <c r="Q113">
        <v>4.1092912796869968E-2</v>
      </c>
      <c r="R113">
        <v>1</v>
      </c>
      <c r="S113">
        <v>2025</v>
      </c>
      <c r="T113">
        <v>4</v>
      </c>
      <c r="U113">
        <v>2025</v>
      </c>
      <c r="V113">
        <v>45814</v>
      </c>
      <c r="W113" t="s">
        <v>152</v>
      </c>
      <c r="X113">
        <v>2025</v>
      </c>
      <c r="Y113" t="str">
        <f t="shared" si="5"/>
        <v>México</v>
      </c>
      <c r="Z113" t="str">
        <f t="shared" si="6"/>
        <v>Retail</v>
      </c>
      <c r="AA113" s="1">
        <f t="shared" si="7"/>
        <v>0</v>
      </c>
      <c r="AB113">
        <f t="shared" si="8"/>
        <v>7644.6346000000003</v>
      </c>
      <c r="AC113" s="18">
        <f t="shared" si="9"/>
        <v>45552</v>
      </c>
    </row>
    <row r="114" spans="1:29">
      <c r="A114" t="s">
        <v>176</v>
      </c>
      <c r="B114">
        <v>137</v>
      </c>
      <c r="C114">
        <v>1</v>
      </c>
      <c r="D114" s="18">
        <v>45687</v>
      </c>
      <c r="E114" s="18">
        <v>45702</v>
      </c>
      <c r="F114" s="18">
        <v>45718</v>
      </c>
      <c r="G114" t="s">
        <v>49</v>
      </c>
      <c r="H114">
        <v>5</v>
      </c>
      <c r="I114" t="s">
        <v>177</v>
      </c>
      <c r="J114">
        <v>44604.11</v>
      </c>
      <c r="K114" t="s">
        <v>131</v>
      </c>
      <c r="L114">
        <v>38359.534599999999</v>
      </c>
      <c r="M114">
        <v>44604.11</v>
      </c>
      <c r="N114">
        <v>11801.86</v>
      </c>
      <c r="O114">
        <v>10149.5996</v>
      </c>
      <c r="P114">
        <v>11801.86</v>
      </c>
      <c r="Q114">
        <v>0.26459131232525435</v>
      </c>
      <c r="R114">
        <v>1</v>
      </c>
      <c r="S114">
        <v>2025</v>
      </c>
      <c r="T114">
        <v>2</v>
      </c>
      <c r="U114">
        <v>2025</v>
      </c>
      <c r="V114">
        <v>45763</v>
      </c>
      <c r="W114" t="s">
        <v>173</v>
      </c>
      <c r="X114">
        <v>2025</v>
      </c>
      <c r="Y114" t="str">
        <f t="shared" si="5"/>
        <v>México</v>
      </c>
      <c r="Z114" t="str">
        <f t="shared" si="6"/>
        <v>Retail</v>
      </c>
      <c r="AA114" s="1">
        <f t="shared" si="7"/>
        <v>0</v>
      </c>
      <c r="AB114">
        <f t="shared" si="8"/>
        <v>10149.5996</v>
      </c>
      <c r="AC114" s="18">
        <f t="shared" si="9"/>
        <v>45552</v>
      </c>
    </row>
    <row r="115" spans="1:29">
      <c r="A115" t="s">
        <v>176</v>
      </c>
      <c r="B115">
        <v>138</v>
      </c>
      <c r="C115">
        <v>1</v>
      </c>
      <c r="D115" s="18">
        <v>45687</v>
      </c>
      <c r="E115" s="18">
        <v>45975</v>
      </c>
      <c r="F115" s="18">
        <v>45978</v>
      </c>
      <c r="G115" t="s">
        <v>51</v>
      </c>
      <c r="H115">
        <v>5</v>
      </c>
      <c r="I115" t="s">
        <v>184</v>
      </c>
      <c r="J115">
        <v>132324.54</v>
      </c>
      <c r="K115" t="s">
        <v>178</v>
      </c>
      <c r="L115">
        <v>6351.5779200000006</v>
      </c>
      <c r="M115">
        <v>7410.1742400000003</v>
      </c>
      <c r="N115">
        <v>31885.14</v>
      </c>
      <c r="O115">
        <v>1530.4867200000001</v>
      </c>
      <c r="P115">
        <v>1785.5678399999999</v>
      </c>
      <c r="Q115">
        <v>0.2409616538247554</v>
      </c>
      <c r="R115">
        <v>1</v>
      </c>
      <c r="S115">
        <v>2025</v>
      </c>
      <c r="T115">
        <v>11</v>
      </c>
      <c r="U115">
        <v>2025</v>
      </c>
      <c r="V115">
        <v>46023</v>
      </c>
      <c r="W115" t="s">
        <v>157</v>
      </c>
      <c r="X115">
        <v>2026</v>
      </c>
      <c r="Y115" t="str">
        <f t="shared" si="5"/>
        <v>México</v>
      </c>
      <c r="Z115" t="str">
        <f t="shared" si="6"/>
        <v>Retail</v>
      </c>
      <c r="AA115" s="1">
        <f t="shared" si="7"/>
        <v>0</v>
      </c>
      <c r="AB115">
        <f t="shared" si="8"/>
        <v>1530.4867200000001</v>
      </c>
      <c r="AC115" s="18">
        <f t="shared" si="9"/>
        <v>45552</v>
      </c>
    </row>
    <row r="116" spans="1:29">
      <c r="A116" t="s">
        <v>176</v>
      </c>
      <c r="B116">
        <v>139</v>
      </c>
      <c r="C116">
        <v>1</v>
      </c>
      <c r="D116" s="18">
        <v>45687</v>
      </c>
      <c r="E116" s="18">
        <v>45704</v>
      </c>
      <c r="F116" s="18">
        <v>45705</v>
      </c>
      <c r="G116" t="s">
        <v>51</v>
      </c>
      <c r="H116">
        <v>5</v>
      </c>
      <c r="I116" t="s">
        <v>183</v>
      </c>
      <c r="J116">
        <v>2232</v>
      </c>
      <c r="K116" t="s">
        <v>131</v>
      </c>
      <c r="L116">
        <v>1919.52</v>
      </c>
      <c r="M116">
        <v>2232</v>
      </c>
      <c r="N116">
        <v>190</v>
      </c>
      <c r="O116">
        <v>163.4</v>
      </c>
      <c r="P116">
        <v>190</v>
      </c>
      <c r="Q116">
        <v>8.5125448028673834E-2</v>
      </c>
      <c r="R116">
        <v>1</v>
      </c>
      <c r="S116">
        <v>2025</v>
      </c>
      <c r="T116">
        <v>2</v>
      </c>
      <c r="U116">
        <v>2025</v>
      </c>
      <c r="V116">
        <v>45750</v>
      </c>
      <c r="W116" t="s">
        <v>173</v>
      </c>
      <c r="X116">
        <v>2025</v>
      </c>
      <c r="Y116" t="str">
        <f t="shared" si="5"/>
        <v>México</v>
      </c>
      <c r="Z116" t="str">
        <f t="shared" si="6"/>
        <v>Retail</v>
      </c>
      <c r="AA116" s="1">
        <f t="shared" si="7"/>
        <v>0</v>
      </c>
      <c r="AB116">
        <f t="shared" si="8"/>
        <v>163.4</v>
      </c>
      <c r="AC116" s="18">
        <f t="shared" si="9"/>
        <v>45552</v>
      </c>
    </row>
    <row r="117" spans="1:29">
      <c r="A117" t="s">
        <v>176</v>
      </c>
      <c r="B117">
        <v>140</v>
      </c>
      <c r="C117">
        <v>1</v>
      </c>
      <c r="D117" s="18">
        <v>45688</v>
      </c>
      <c r="E117" s="18">
        <v>45650</v>
      </c>
      <c r="F117" s="18">
        <v>45654</v>
      </c>
      <c r="G117" t="s">
        <v>49</v>
      </c>
      <c r="H117">
        <v>5</v>
      </c>
      <c r="I117" t="s">
        <v>177</v>
      </c>
      <c r="J117">
        <v>23910.84</v>
      </c>
      <c r="K117" t="s">
        <v>131</v>
      </c>
      <c r="L117">
        <v>20563.322400000001</v>
      </c>
      <c r="M117">
        <v>23910.84</v>
      </c>
      <c r="N117">
        <v>2173.6799999999998</v>
      </c>
      <c r="O117">
        <v>1869.3647999999998</v>
      </c>
      <c r="P117">
        <v>2173.6799999999998</v>
      </c>
      <c r="Q117">
        <v>9.0907722187928142E-2</v>
      </c>
      <c r="R117">
        <v>1</v>
      </c>
      <c r="S117">
        <v>2025</v>
      </c>
      <c r="T117">
        <v>12</v>
      </c>
      <c r="U117">
        <v>2024</v>
      </c>
      <c r="V117">
        <v>45699</v>
      </c>
      <c r="W117" t="s">
        <v>164</v>
      </c>
      <c r="X117">
        <v>2025</v>
      </c>
      <c r="Y117" t="str">
        <f t="shared" si="5"/>
        <v>México</v>
      </c>
      <c r="Z117" t="str">
        <f t="shared" si="6"/>
        <v>Retail</v>
      </c>
      <c r="AA117" s="1">
        <f t="shared" si="7"/>
        <v>0</v>
      </c>
      <c r="AB117">
        <f t="shared" si="8"/>
        <v>1869.3647999999998</v>
      </c>
      <c r="AC117" s="18">
        <f t="shared" si="9"/>
        <v>45552</v>
      </c>
    </row>
    <row r="118" spans="1:29">
      <c r="A118" t="s">
        <v>176</v>
      </c>
      <c r="B118">
        <v>141</v>
      </c>
      <c r="C118">
        <v>1</v>
      </c>
      <c r="D118" s="18">
        <v>45688</v>
      </c>
      <c r="E118" s="18">
        <v>45689</v>
      </c>
      <c r="F118" s="18">
        <v>45696</v>
      </c>
      <c r="G118" t="s">
        <v>54</v>
      </c>
      <c r="H118">
        <v>5</v>
      </c>
      <c r="I118" t="s">
        <v>149</v>
      </c>
      <c r="J118">
        <v>3158.37</v>
      </c>
      <c r="K118" t="s">
        <v>151</v>
      </c>
      <c r="L118">
        <v>3158.37</v>
      </c>
      <c r="M118">
        <v>3663.7091999999998</v>
      </c>
      <c r="N118">
        <v>197.17</v>
      </c>
      <c r="O118">
        <v>197.17</v>
      </c>
      <c r="P118">
        <v>228.71719999999996</v>
      </c>
      <c r="Q118">
        <v>6.2427771287087958E-2</v>
      </c>
      <c r="R118">
        <v>1</v>
      </c>
      <c r="S118">
        <v>2025</v>
      </c>
      <c r="T118">
        <v>2</v>
      </c>
      <c r="U118">
        <v>2025</v>
      </c>
      <c r="V118">
        <v>45741</v>
      </c>
      <c r="W118" t="s">
        <v>150</v>
      </c>
      <c r="X118">
        <v>2025</v>
      </c>
      <c r="Y118" t="str">
        <f t="shared" si="5"/>
        <v>México</v>
      </c>
      <c r="Z118" t="str">
        <f t="shared" si="6"/>
        <v>Retail</v>
      </c>
      <c r="AA118" s="1">
        <f t="shared" si="7"/>
        <v>0.05</v>
      </c>
      <c r="AB118">
        <f t="shared" si="8"/>
        <v>187.3115</v>
      </c>
      <c r="AC118" s="18">
        <f t="shared" si="9"/>
        <v>45595</v>
      </c>
    </row>
    <row r="119" spans="1:29">
      <c r="A119" t="s">
        <v>176</v>
      </c>
      <c r="B119">
        <v>143</v>
      </c>
      <c r="C119">
        <v>1</v>
      </c>
      <c r="D119" s="18">
        <v>45692</v>
      </c>
      <c r="E119" s="18">
        <v>45683</v>
      </c>
      <c r="F119" s="18">
        <v>45685</v>
      </c>
      <c r="G119" t="s">
        <v>49</v>
      </c>
      <c r="H119">
        <v>6</v>
      </c>
      <c r="I119" t="s">
        <v>177</v>
      </c>
      <c r="J119">
        <v>4874.42</v>
      </c>
      <c r="K119" t="s">
        <v>151</v>
      </c>
      <c r="L119">
        <v>4874.42</v>
      </c>
      <c r="M119">
        <v>5654.3271999999997</v>
      </c>
      <c r="N119">
        <v>416.06</v>
      </c>
      <c r="O119">
        <v>416.06</v>
      </c>
      <c r="P119">
        <v>482.62959999999998</v>
      </c>
      <c r="Q119">
        <v>8.5355796176775897E-2</v>
      </c>
      <c r="R119">
        <v>2</v>
      </c>
      <c r="S119">
        <v>2025</v>
      </c>
      <c r="T119">
        <v>1</v>
      </c>
      <c r="U119">
        <v>2025</v>
      </c>
      <c r="V119">
        <v>45730</v>
      </c>
      <c r="W119" t="s">
        <v>150</v>
      </c>
      <c r="X119">
        <v>2025</v>
      </c>
      <c r="Y119" t="str">
        <f t="shared" si="5"/>
        <v>México</v>
      </c>
      <c r="Z119" t="str">
        <f t="shared" si="6"/>
        <v>Retail</v>
      </c>
      <c r="AA119" s="1">
        <f t="shared" si="7"/>
        <v>0</v>
      </c>
      <c r="AB119">
        <f t="shared" si="8"/>
        <v>416.06</v>
      </c>
      <c r="AC119" s="18">
        <f t="shared" si="9"/>
        <v>45552</v>
      </c>
    </row>
    <row r="120" spans="1:29">
      <c r="A120" t="s">
        <v>176</v>
      </c>
      <c r="B120">
        <v>144</v>
      </c>
      <c r="C120">
        <v>1</v>
      </c>
      <c r="D120" s="18">
        <v>45692</v>
      </c>
      <c r="E120" s="18">
        <v>45654</v>
      </c>
      <c r="F120" s="18">
        <v>45654</v>
      </c>
      <c r="G120" t="s">
        <v>49</v>
      </c>
      <c r="H120">
        <v>6</v>
      </c>
      <c r="I120" t="s">
        <v>177</v>
      </c>
      <c r="J120">
        <v>3993.6</v>
      </c>
      <c r="K120" t="s">
        <v>131</v>
      </c>
      <c r="L120">
        <v>3434.4960000000001</v>
      </c>
      <c r="M120">
        <v>3993.6</v>
      </c>
      <c r="N120">
        <v>360.96</v>
      </c>
      <c r="O120">
        <v>310.42559999999997</v>
      </c>
      <c r="P120">
        <v>360.96</v>
      </c>
      <c r="Q120">
        <v>9.0384615384615369E-2</v>
      </c>
      <c r="R120">
        <v>2</v>
      </c>
      <c r="S120">
        <v>2025</v>
      </c>
      <c r="T120">
        <v>12</v>
      </c>
      <c r="U120">
        <v>2024</v>
      </c>
      <c r="V120">
        <v>45699</v>
      </c>
      <c r="W120" t="s">
        <v>164</v>
      </c>
      <c r="X120">
        <v>2025</v>
      </c>
      <c r="Y120" t="str">
        <f t="shared" si="5"/>
        <v>México</v>
      </c>
      <c r="Z120" t="str">
        <f t="shared" si="6"/>
        <v>Retail</v>
      </c>
      <c r="AA120" s="1">
        <f t="shared" si="7"/>
        <v>0</v>
      </c>
      <c r="AB120">
        <f t="shared" si="8"/>
        <v>310.42559999999997</v>
      </c>
      <c r="AC120" s="18">
        <f t="shared" si="9"/>
        <v>45552</v>
      </c>
    </row>
    <row r="121" spans="1:29">
      <c r="A121" t="s">
        <v>176</v>
      </c>
      <c r="B121">
        <v>145</v>
      </c>
      <c r="C121">
        <v>1</v>
      </c>
      <c r="D121" s="18">
        <v>45692</v>
      </c>
      <c r="E121" s="18">
        <v>45636</v>
      </c>
      <c r="F121" s="18">
        <v>45636</v>
      </c>
      <c r="G121" t="s">
        <v>49</v>
      </c>
      <c r="H121">
        <v>6</v>
      </c>
      <c r="I121" t="s">
        <v>177</v>
      </c>
      <c r="J121">
        <v>4101.6000000000004</v>
      </c>
      <c r="K121" t="s">
        <v>151</v>
      </c>
      <c r="L121">
        <v>4101.6000000000004</v>
      </c>
      <c r="M121">
        <v>4757.8559999999998</v>
      </c>
      <c r="N121">
        <v>379.11</v>
      </c>
      <c r="O121">
        <v>379.11</v>
      </c>
      <c r="P121">
        <v>439.76759999999996</v>
      </c>
      <c r="Q121">
        <v>9.2429783499122287E-2</v>
      </c>
      <c r="R121">
        <v>2</v>
      </c>
      <c r="S121">
        <v>2025</v>
      </c>
      <c r="T121">
        <v>12</v>
      </c>
      <c r="U121">
        <v>2024</v>
      </c>
      <c r="V121">
        <v>45681</v>
      </c>
      <c r="W121" t="s">
        <v>157</v>
      </c>
      <c r="X121">
        <v>2025</v>
      </c>
      <c r="Y121" t="str">
        <f t="shared" si="5"/>
        <v>México</v>
      </c>
      <c r="Z121" t="str">
        <f t="shared" si="6"/>
        <v>Retail</v>
      </c>
      <c r="AA121" s="1">
        <f t="shared" si="7"/>
        <v>0</v>
      </c>
      <c r="AB121">
        <f t="shared" si="8"/>
        <v>379.11</v>
      </c>
      <c r="AC121" s="18">
        <f t="shared" si="9"/>
        <v>45552</v>
      </c>
    </row>
    <row r="122" spans="1:29">
      <c r="A122" t="s">
        <v>176</v>
      </c>
      <c r="B122">
        <v>146</v>
      </c>
      <c r="C122">
        <v>1</v>
      </c>
      <c r="D122" s="18">
        <v>45693</v>
      </c>
      <c r="E122" s="18">
        <v>45685</v>
      </c>
      <c r="F122" s="18">
        <v>45689</v>
      </c>
      <c r="G122" t="s">
        <v>34</v>
      </c>
      <c r="H122">
        <v>6</v>
      </c>
      <c r="J122">
        <v>10682.93</v>
      </c>
      <c r="K122" t="s">
        <v>131</v>
      </c>
      <c r="L122">
        <v>9187.3197999999993</v>
      </c>
      <c r="M122">
        <v>10682.93</v>
      </c>
      <c r="N122">
        <v>1066.69</v>
      </c>
      <c r="O122">
        <v>917.35340000000008</v>
      </c>
      <c r="P122">
        <v>1066.69</v>
      </c>
      <c r="Q122">
        <v>9.9849947533120612E-2</v>
      </c>
      <c r="R122">
        <v>2</v>
      </c>
      <c r="S122">
        <v>2025</v>
      </c>
      <c r="T122">
        <v>1</v>
      </c>
      <c r="U122">
        <v>2025</v>
      </c>
      <c r="V122">
        <v>45734</v>
      </c>
      <c r="W122" t="s">
        <v>150</v>
      </c>
      <c r="X122">
        <v>2025</v>
      </c>
      <c r="Y122" t="str">
        <f t="shared" si="5"/>
        <v>México</v>
      </c>
      <c r="Z122" t="str">
        <f t="shared" si="6"/>
        <v>IC</v>
      </c>
      <c r="AA122" s="1">
        <f t="shared" si="7"/>
        <v>0.5</v>
      </c>
      <c r="AB122">
        <f t="shared" si="8"/>
        <v>458.67670000000004</v>
      </c>
      <c r="AC122" s="18">
        <f t="shared" si="9"/>
        <v>45536</v>
      </c>
    </row>
    <row r="123" spans="1:29">
      <c r="A123" t="s">
        <v>176</v>
      </c>
      <c r="B123">
        <v>147</v>
      </c>
      <c r="C123">
        <v>1</v>
      </c>
      <c r="D123" s="18">
        <v>45693</v>
      </c>
      <c r="E123" s="18">
        <v>45685</v>
      </c>
      <c r="F123" s="18">
        <v>45689</v>
      </c>
      <c r="G123" t="s">
        <v>34</v>
      </c>
      <c r="H123">
        <v>6</v>
      </c>
      <c r="J123">
        <v>10540</v>
      </c>
      <c r="K123" t="s">
        <v>131</v>
      </c>
      <c r="L123">
        <v>9064.4</v>
      </c>
      <c r="M123">
        <v>10540</v>
      </c>
      <c r="N123">
        <v>923.76</v>
      </c>
      <c r="O123">
        <v>794.43359999999996</v>
      </c>
      <c r="P123">
        <v>923.76</v>
      </c>
      <c r="Q123">
        <v>8.7643263757115744E-2</v>
      </c>
      <c r="R123">
        <v>2</v>
      </c>
      <c r="S123">
        <v>2025</v>
      </c>
      <c r="T123">
        <v>1</v>
      </c>
      <c r="U123">
        <v>2025</v>
      </c>
      <c r="V123">
        <v>45734</v>
      </c>
      <c r="W123" t="s">
        <v>150</v>
      </c>
      <c r="X123">
        <v>2025</v>
      </c>
      <c r="Y123" t="str">
        <f t="shared" si="5"/>
        <v>México</v>
      </c>
      <c r="Z123" t="str">
        <f t="shared" si="6"/>
        <v>IC</v>
      </c>
      <c r="AA123" s="1">
        <f t="shared" si="7"/>
        <v>0.5</v>
      </c>
      <c r="AB123">
        <f t="shared" si="8"/>
        <v>397.21679999999998</v>
      </c>
      <c r="AC123" s="18">
        <f t="shared" si="9"/>
        <v>45536</v>
      </c>
    </row>
    <row r="124" spans="1:29">
      <c r="A124" t="s">
        <v>176</v>
      </c>
      <c r="B124">
        <v>148</v>
      </c>
      <c r="C124">
        <v>1</v>
      </c>
      <c r="D124" s="18">
        <v>45693</v>
      </c>
      <c r="E124" s="18">
        <v>45685</v>
      </c>
      <c r="F124" s="18">
        <v>45689</v>
      </c>
      <c r="G124" t="s">
        <v>34</v>
      </c>
      <c r="H124">
        <v>6</v>
      </c>
      <c r="J124">
        <v>7786</v>
      </c>
      <c r="K124" t="s">
        <v>131</v>
      </c>
      <c r="L124">
        <v>6695.96</v>
      </c>
      <c r="M124">
        <v>7786</v>
      </c>
      <c r="N124">
        <v>639.20000000000005</v>
      </c>
      <c r="O124">
        <v>549.71199999999999</v>
      </c>
      <c r="P124">
        <v>639.20000000000005</v>
      </c>
      <c r="Q124">
        <v>8.2096069868995633E-2</v>
      </c>
      <c r="R124">
        <v>2</v>
      </c>
      <c r="S124">
        <v>2025</v>
      </c>
      <c r="T124">
        <v>1</v>
      </c>
      <c r="U124">
        <v>2025</v>
      </c>
      <c r="V124">
        <v>45734</v>
      </c>
      <c r="W124" t="s">
        <v>150</v>
      </c>
      <c r="X124">
        <v>2025</v>
      </c>
      <c r="Y124" t="str">
        <f t="shared" si="5"/>
        <v>México</v>
      </c>
      <c r="Z124" t="str">
        <f t="shared" si="6"/>
        <v>IC</v>
      </c>
      <c r="AA124" s="1">
        <f t="shared" si="7"/>
        <v>0.5</v>
      </c>
      <c r="AB124">
        <f t="shared" si="8"/>
        <v>274.85599999999999</v>
      </c>
      <c r="AC124" s="18">
        <f t="shared" si="9"/>
        <v>45536</v>
      </c>
    </row>
    <row r="125" spans="1:29">
      <c r="A125" t="s">
        <v>176</v>
      </c>
      <c r="B125">
        <v>149</v>
      </c>
      <c r="C125">
        <v>1</v>
      </c>
      <c r="D125" s="18">
        <v>45693</v>
      </c>
      <c r="E125" s="18">
        <v>45816</v>
      </c>
      <c r="F125" s="18">
        <v>45838</v>
      </c>
      <c r="G125" t="s">
        <v>49</v>
      </c>
      <c r="H125">
        <v>6</v>
      </c>
      <c r="I125" t="s">
        <v>182</v>
      </c>
      <c r="J125">
        <v>46703.1</v>
      </c>
      <c r="K125" t="s">
        <v>131</v>
      </c>
      <c r="L125">
        <v>40164.665999999997</v>
      </c>
      <c r="M125">
        <v>46703.1</v>
      </c>
      <c r="N125">
        <v>6451.94</v>
      </c>
      <c r="O125">
        <v>5548.6683999999996</v>
      </c>
      <c r="P125">
        <v>6451.94</v>
      </c>
      <c r="Q125">
        <v>0.13814800302335392</v>
      </c>
      <c r="R125">
        <v>2</v>
      </c>
      <c r="S125">
        <v>2025</v>
      </c>
      <c r="T125">
        <v>6</v>
      </c>
      <c r="U125">
        <v>2025</v>
      </c>
      <c r="V125">
        <v>45883</v>
      </c>
      <c r="W125" t="s">
        <v>160</v>
      </c>
      <c r="X125">
        <v>2025</v>
      </c>
      <c r="Y125" t="str">
        <f t="shared" si="5"/>
        <v>México</v>
      </c>
      <c r="Z125" t="str">
        <f t="shared" si="6"/>
        <v>Retail</v>
      </c>
      <c r="AA125" s="1">
        <f t="shared" si="7"/>
        <v>0</v>
      </c>
      <c r="AB125">
        <f t="shared" si="8"/>
        <v>5548.6683999999996</v>
      </c>
      <c r="AC125" s="18">
        <f t="shared" si="9"/>
        <v>45552</v>
      </c>
    </row>
    <row r="126" spans="1:29">
      <c r="A126" t="s">
        <v>176</v>
      </c>
      <c r="B126">
        <v>150</v>
      </c>
      <c r="C126">
        <v>1</v>
      </c>
      <c r="D126" s="18">
        <v>45693</v>
      </c>
      <c r="E126" s="18">
        <v>45755</v>
      </c>
      <c r="F126" s="18">
        <v>45767</v>
      </c>
      <c r="G126" t="s">
        <v>51</v>
      </c>
      <c r="H126">
        <v>6</v>
      </c>
      <c r="I126" t="s">
        <v>183</v>
      </c>
      <c r="J126">
        <v>79382.05</v>
      </c>
      <c r="K126" t="s">
        <v>131</v>
      </c>
      <c r="L126">
        <v>68268.562999999995</v>
      </c>
      <c r="M126">
        <v>79382.05</v>
      </c>
      <c r="N126">
        <v>10771.53</v>
      </c>
      <c r="O126">
        <v>9263.515800000001</v>
      </c>
      <c r="P126">
        <v>10771.53</v>
      </c>
      <c r="Q126">
        <v>0.1356922629234191</v>
      </c>
      <c r="R126">
        <v>2</v>
      </c>
      <c r="S126">
        <v>2025</v>
      </c>
      <c r="T126">
        <v>4</v>
      </c>
      <c r="U126">
        <v>2025</v>
      </c>
      <c r="V126">
        <v>45812</v>
      </c>
      <c r="W126" t="s">
        <v>152</v>
      </c>
      <c r="X126">
        <v>2025</v>
      </c>
      <c r="Y126" t="str">
        <f t="shared" si="5"/>
        <v>México</v>
      </c>
      <c r="Z126" t="str">
        <f t="shared" si="6"/>
        <v>Retail</v>
      </c>
      <c r="AA126" s="1">
        <f t="shared" si="7"/>
        <v>0</v>
      </c>
      <c r="AB126">
        <f t="shared" si="8"/>
        <v>9263.515800000001</v>
      </c>
      <c r="AC126" s="18">
        <f t="shared" si="9"/>
        <v>45552</v>
      </c>
    </row>
    <row r="127" spans="1:29">
      <c r="A127" t="s">
        <v>176</v>
      </c>
      <c r="B127">
        <v>151</v>
      </c>
      <c r="C127">
        <v>1</v>
      </c>
      <c r="D127" s="18">
        <v>45698</v>
      </c>
      <c r="E127" s="18">
        <v>45814</v>
      </c>
      <c r="F127" s="18">
        <v>45823</v>
      </c>
      <c r="G127" t="s">
        <v>35</v>
      </c>
      <c r="H127">
        <v>7</v>
      </c>
      <c r="J127">
        <v>30644.639999999999</v>
      </c>
      <c r="K127" t="s">
        <v>151</v>
      </c>
      <c r="L127">
        <v>30644.639999999999</v>
      </c>
      <c r="M127">
        <v>35547.782399999996</v>
      </c>
      <c r="N127">
        <v>1686.66</v>
      </c>
      <c r="O127">
        <v>1686.66</v>
      </c>
      <c r="P127">
        <v>1956.5255999999999</v>
      </c>
      <c r="Q127">
        <v>5.5039315195087951E-2</v>
      </c>
      <c r="R127">
        <v>2</v>
      </c>
      <c r="S127">
        <v>2025</v>
      </c>
      <c r="T127">
        <v>6</v>
      </c>
      <c r="U127">
        <v>2025</v>
      </c>
      <c r="V127">
        <v>45868</v>
      </c>
      <c r="W127" t="s">
        <v>154</v>
      </c>
      <c r="X127">
        <v>2025</v>
      </c>
      <c r="Y127" t="str">
        <f t="shared" si="5"/>
        <v>México</v>
      </c>
      <c r="Z127" t="str">
        <f t="shared" si="6"/>
        <v>IC</v>
      </c>
      <c r="AA127" s="1">
        <f t="shared" si="7"/>
        <v>0.5</v>
      </c>
      <c r="AB127">
        <f t="shared" si="8"/>
        <v>843.33</v>
      </c>
      <c r="AC127" s="18">
        <f t="shared" si="9"/>
        <v>45665</v>
      </c>
    </row>
    <row r="128" spans="1:29">
      <c r="A128" t="s">
        <v>176</v>
      </c>
      <c r="B128">
        <v>152</v>
      </c>
      <c r="C128">
        <v>1</v>
      </c>
      <c r="D128" s="18">
        <v>45698</v>
      </c>
      <c r="E128" s="18">
        <v>45701</v>
      </c>
      <c r="F128" s="18">
        <v>45708</v>
      </c>
      <c r="G128" t="s">
        <v>49</v>
      </c>
      <c r="H128">
        <v>7</v>
      </c>
      <c r="I128" t="s">
        <v>177</v>
      </c>
      <c r="J128">
        <v>2949</v>
      </c>
      <c r="K128" t="s">
        <v>131</v>
      </c>
      <c r="L128">
        <v>2536.14</v>
      </c>
      <c r="M128">
        <v>2949</v>
      </c>
      <c r="N128">
        <v>0</v>
      </c>
      <c r="O128">
        <v>0</v>
      </c>
      <c r="P128">
        <v>0</v>
      </c>
      <c r="Q128">
        <v>0</v>
      </c>
      <c r="R128">
        <v>2</v>
      </c>
      <c r="S128">
        <v>2025</v>
      </c>
      <c r="T128">
        <v>2</v>
      </c>
      <c r="U128">
        <v>2025</v>
      </c>
      <c r="V128">
        <v>45753</v>
      </c>
      <c r="W128" t="s">
        <v>173</v>
      </c>
      <c r="X128">
        <v>2025</v>
      </c>
      <c r="Y128" t="str">
        <f t="shared" si="5"/>
        <v>México</v>
      </c>
      <c r="Z128" t="str">
        <f t="shared" si="6"/>
        <v>Retail</v>
      </c>
      <c r="AA128" s="1">
        <f t="shared" si="7"/>
        <v>0</v>
      </c>
      <c r="AB128">
        <f t="shared" si="8"/>
        <v>0</v>
      </c>
      <c r="AC128" s="18">
        <f t="shared" si="9"/>
        <v>45552</v>
      </c>
    </row>
    <row r="129" spans="1:29">
      <c r="A129" t="s">
        <v>176</v>
      </c>
      <c r="B129">
        <v>154</v>
      </c>
      <c r="C129">
        <v>1</v>
      </c>
      <c r="D129" s="18">
        <v>45699</v>
      </c>
      <c r="E129" s="18">
        <v>45758</v>
      </c>
      <c r="F129" s="18">
        <v>45767</v>
      </c>
      <c r="G129" t="s">
        <v>54</v>
      </c>
      <c r="H129">
        <v>7</v>
      </c>
      <c r="I129" t="s">
        <v>149</v>
      </c>
      <c r="J129">
        <v>38152.959999999999</v>
      </c>
      <c r="K129" t="s">
        <v>131</v>
      </c>
      <c r="L129">
        <v>32811.545599999998</v>
      </c>
      <c r="M129">
        <v>38152.959999999999</v>
      </c>
      <c r="N129">
        <v>4490.6499999999996</v>
      </c>
      <c r="O129">
        <v>3861.9589999999998</v>
      </c>
      <c r="P129">
        <v>4490.6499999999996</v>
      </c>
      <c r="Q129">
        <v>0.11770122160901803</v>
      </c>
      <c r="R129">
        <v>2</v>
      </c>
      <c r="S129">
        <v>2025</v>
      </c>
      <c r="T129">
        <v>4</v>
      </c>
      <c r="U129">
        <v>2025</v>
      </c>
      <c r="V129">
        <v>45812</v>
      </c>
      <c r="W129" t="s">
        <v>152</v>
      </c>
      <c r="X129">
        <v>2025</v>
      </c>
      <c r="Y129" t="str">
        <f t="shared" si="5"/>
        <v>México</v>
      </c>
      <c r="Z129" t="str">
        <f t="shared" si="6"/>
        <v>Retail</v>
      </c>
      <c r="AA129" s="1">
        <f t="shared" si="7"/>
        <v>0.05</v>
      </c>
      <c r="AB129">
        <f t="shared" si="8"/>
        <v>3668.86105</v>
      </c>
      <c r="AC129" s="18">
        <f t="shared" si="9"/>
        <v>45595</v>
      </c>
    </row>
    <row r="130" spans="1:29">
      <c r="A130" t="s">
        <v>176</v>
      </c>
      <c r="B130">
        <v>156</v>
      </c>
      <c r="C130">
        <v>1</v>
      </c>
      <c r="D130" s="18">
        <v>45699</v>
      </c>
      <c r="E130" s="18">
        <v>45806</v>
      </c>
      <c r="F130" s="18">
        <v>45821</v>
      </c>
      <c r="G130" t="s">
        <v>54</v>
      </c>
      <c r="H130">
        <v>7</v>
      </c>
      <c r="I130" t="s">
        <v>149</v>
      </c>
      <c r="J130">
        <v>1669499.85</v>
      </c>
      <c r="K130" t="s">
        <v>178</v>
      </c>
      <c r="L130">
        <v>80135.992800000007</v>
      </c>
      <c r="M130">
        <v>93491.991600000008</v>
      </c>
      <c r="N130">
        <v>197007.4</v>
      </c>
      <c r="O130">
        <v>9456.3552</v>
      </c>
      <c r="P130">
        <v>11032.4144</v>
      </c>
      <c r="Q130">
        <v>0.11800384408540078</v>
      </c>
      <c r="R130">
        <v>2</v>
      </c>
      <c r="S130">
        <v>2025</v>
      </c>
      <c r="T130">
        <v>5</v>
      </c>
      <c r="U130">
        <v>2025</v>
      </c>
      <c r="V130">
        <v>45866</v>
      </c>
      <c r="W130" t="s">
        <v>154</v>
      </c>
      <c r="X130">
        <v>2025</v>
      </c>
      <c r="Y130" t="str">
        <f t="shared" ref="Y130:Y193" si="10">_xlfn.XLOOKUP(G130,AH:AH,AK:AK,"0")</f>
        <v>México</v>
      </c>
      <c r="Z130" t="str">
        <f t="shared" ref="Z130:Z193" si="11">_xlfn.XLOOKUP(G130,AH:AH,AI:AI,"0")</f>
        <v>Retail</v>
      </c>
      <c r="AA130" s="1">
        <f t="shared" ref="AA130:AA193" si="12">_xlfn.XLOOKUP(G130,AH:AH,AJ:AJ,"0")</f>
        <v>0.05</v>
      </c>
      <c r="AB130">
        <f t="shared" ref="AB130:AB193" si="13">O130-O130*AA130</f>
        <v>8983.5374400000001</v>
      </c>
      <c r="AC130" s="18">
        <f t="shared" ref="AC130:AC193" si="14">_xlfn.XLOOKUP(G130,AH:AH,AL:AL,"0")</f>
        <v>45595</v>
      </c>
    </row>
    <row r="131" spans="1:29">
      <c r="A131" t="s">
        <v>176</v>
      </c>
      <c r="B131">
        <v>157</v>
      </c>
      <c r="C131">
        <v>1</v>
      </c>
      <c r="D131" s="18">
        <v>45700</v>
      </c>
      <c r="E131" s="18">
        <v>46010</v>
      </c>
      <c r="F131" s="18">
        <v>46020</v>
      </c>
      <c r="G131" t="s">
        <v>45</v>
      </c>
      <c r="H131">
        <v>7</v>
      </c>
      <c r="J131">
        <v>103134.33</v>
      </c>
      <c r="K131" t="s">
        <v>131</v>
      </c>
      <c r="L131">
        <v>88695.523799999995</v>
      </c>
      <c r="M131">
        <v>103134.33</v>
      </c>
      <c r="N131">
        <v>16868.09</v>
      </c>
      <c r="O131">
        <v>14506.5574</v>
      </c>
      <c r="P131">
        <v>16868.09</v>
      </c>
      <c r="Q131">
        <v>0.16355456034862495</v>
      </c>
      <c r="R131">
        <v>2</v>
      </c>
      <c r="S131">
        <v>2025</v>
      </c>
      <c r="T131">
        <v>12</v>
      </c>
      <c r="U131">
        <v>2025</v>
      </c>
      <c r="V131">
        <v>46065</v>
      </c>
      <c r="W131" t="s">
        <v>164</v>
      </c>
      <c r="X131">
        <v>2026</v>
      </c>
      <c r="Y131" t="str">
        <f t="shared" si="10"/>
        <v>México</v>
      </c>
      <c r="Z131" t="str">
        <f t="shared" si="11"/>
        <v>IC</v>
      </c>
      <c r="AA131" s="1">
        <f t="shared" si="12"/>
        <v>0.75</v>
      </c>
      <c r="AB131">
        <f t="shared" si="13"/>
        <v>3626.6393499999995</v>
      </c>
      <c r="AC131" s="18">
        <f t="shared" si="14"/>
        <v>45536</v>
      </c>
    </row>
    <row r="132" spans="1:29">
      <c r="A132" t="s">
        <v>176</v>
      </c>
      <c r="B132">
        <v>158</v>
      </c>
      <c r="C132">
        <v>1</v>
      </c>
      <c r="D132" s="18">
        <v>45700</v>
      </c>
      <c r="E132" s="18">
        <v>45809</v>
      </c>
      <c r="F132" s="18">
        <v>45838</v>
      </c>
      <c r="G132" t="s">
        <v>49</v>
      </c>
      <c r="H132">
        <v>7</v>
      </c>
      <c r="I132" t="s">
        <v>177</v>
      </c>
      <c r="J132">
        <v>35538.559999999998</v>
      </c>
      <c r="K132" t="s">
        <v>151</v>
      </c>
      <c r="L132">
        <v>35538.559999999998</v>
      </c>
      <c r="M132">
        <v>41224.729599999991</v>
      </c>
      <c r="N132">
        <v>5337.36</v>
      </c>
      <c r="O132">
        <v>5337.36</v>
      </c>
      <c r="P132">
        <v>6191.3375999999989</v>
      </c>
      <c r="Q132">
        <v>0.15018503844837833</v>
      </c>
      <c r="R132">
        <v>2</v>
      </c>
      <c r="S132">
        <v>2025</v>
      </c>
      <c r="T132">
        <v>6</v>
      </c>
      <c r="U132">
        <v>2025</v>
      </c>
      <c r="V132">
        <v>45883</v>
      </c>
      <c r="W132" t="s">
        <v>160</v>
      </c>
      <c r="X132">
        <v>2025</v>
      </c>
      <c r="Y132" t="str">
        <f t="shared" si="10"/>
        <v>México</v>
      </c>
      <c r="Z132" t="str">
        <f t="shared" si="11"/>
        <v>Retail</v>
      </c>
      <c r="AA132" s="1">
        <f t="shared" si="12"/>
        <v>0</v>
      </c>
      <c r="AB132">
        <f t="shared" si="13"/>
        <v>5337.36</v>
      </c>
      <c r="AC132" s="18">
        <f t="shared" si="14"/>
        <v>45552</v>
      </c>
    </row>
    <row r="133" spans="1:29">
      <c r="A133" t="s">
        <v>176</v>
      </c>
      <c r="B133">
        <v>159</v>
      </c>
      <c r="C133">
        <v>1</v>
      </c>
      <c r="D133" s="18">
        <v>45700</v>
      </c>
      <c r="E133" s="18">
        <v>45709</v>
      </c>
      <c r="F133" s="18">
        <v>45719</v>
      </c>
      <c r="G133" t="s">
        <v>60</v>
      </c>
      <c r="H133">
        <v>7</v>
      </c>
      <c r="J133">
        <v>5500</v>
      </c>
      <c r="K133" t="s">
        <v>151</v>
      </c>
      <c r="L133">
        <v>5500</v>
      </c>
      <c r="M133">
        <v>6380</v>
      </c>
      <c r="N133">
        <v>2310</v>
      </c>
      <c r="O133">
        <v>2310</v>
      </c>
      <c r="P133">
        <v>2679.6</v>
      </c>
      <c r="Q133">
        <v>0.42</v>
      </c>
      <c r="R133">
        <v>2</v>
      </c>
      <c r="S133">
        <v>2025</v>
      </c>
      <c r="T133">
        <v>2</v>
      </c>
      <c r="U133">
        <v>2025</v>
      </c>
      <c r="V133">
        <v>45764</v>
      </c>
      <c r="W133" t="s">
        <v>173</v>
      </c>
      <c r="X133">
        <v>2025</v>
      </c>
      <c r="Y133" t="str">
        <f t="shared" si="10"/>
        <v>México</v>
      </c>
      <c r="Z133" t="str">
        <f t="shared" si="11"/>
        <v>Retail</v>
      </c>
      <c r="AA133" s="1">
        <f t="shared" si="12"/>
        <v>0</v>
      </c>
      <c r="AB133">
        <f t="shared" si="13"/>
        <v>2310</v>
      </c>
      <c r="AC133" s="18">
        <f t="shared" si="14"/>
        <v>45635</v>
      </c>
    </row>
    <row r="134" spans="1:29">
      <c r="A134" t="s">
        <v>176</v>
      </c>
      <c r="B134">
        <v>160</v>
      </c>
      <c r="C134">
        <v>1</v>
      </c>
      <c r="D134" s="18">
        <v>45700</v>
      </c>
      <c r="E134" s="18">
        <v>45758</v>
      </c>
      <c r="F134" s="18">
        <v>45758</v>
      </c>
      <c r="G134" t="s">
        <v>35</v>
      </c>
      <c r="H134">
        <v>7</v>
      </c>
      <c r="J134">
        <v>3471.84</v>
      </c>
      <c r="K134" t="s">
        <v>131</v>
      </c>
      <c r="L134">
        <v>2985.7824000000001</v>
      </c>
      <c r="M134">
        <v>3471.84</v>
      </c>
      <c r="N134">
        <v>135.28</v>
      </c>
      <c r="O134">
        <v>116.3408</v>
      </c>
      <c r="P134">
        <v>135.28</v>
      </c>
      <c r="Q134">
        <v>3.8964929259412875E-2</v>
      </c>
      <c r="R134">
        <v>2</v>
      </c>
      <c r="S134">
        <v>2025</v>
      </c>
      <c r="T134">
        <v>4</v>
      </c>
      <c r="U134">
        <v>2025</v>
      </c>
      <c r="V134">
        <v>45803</v>
      </c>
      <c r="W134" t="s">
        <v>172</v>
      </c>
      <c r="X134">
        <v>2025</v>
      </c>
      <c r="Y134" t="str">
        <f t="shared" si="10"/>
        <v>México</v>
      </c>
      <c r="Z134" t="str">
        <f t="shared" si="11"/>
        <v>IC</v>
      </c>
      <c r="AA134" s="1">
        <f t="shared" si="12"/>
        <v>0.5</v>
      </c>
      <c r="AB134">
        <f t="shared" si="13"/>
        <v>58.170400000000001</v>
      </c>
      <c r="AC134" s="18">
        <f t="shared" si="14"/>
        <v>45665</v>
      </c>
    </row>
    <row r="135" spans="1:29">
      <c r="A135" t="s">
        <v>176</v>
      </c>
      <c r="B135">
        <v>161</v>
      </c>
      <c r="C135">
        <v>1</v>
      </c>
      <c r="D135" s="18">
        <v>45700</v>
      </c>
      <c r="E135" s="18">
        <v>45853</v>
      </c>
      <c r="F135" s="18">
        <v>45859</v>
      </c>
      <c r="G135" t="s">
        <v>35</v>
      </c>
      <c r="H135">
        <v>7</v>
      </c>
      <c r="J135">
        <v>6759</v>
      </c>
      <c r="K135" t="s">
        <v>131</v>
      </c>
      <c r="L135">
        <v>5812.74</v>
      </c>
      <c r="M135">
        <v>6759</v>
      </c>
      <c r="N135">
        <v>227.94</v>
      </c>
      <c r="O135">
        <v>196.0284</v>
      </c>
      <c r="P135">
        <v>227.94</v>
      </c>
      <c r="Q135">
        <v>3.3723923657345764E-2</v>
      </c>
      <c r="R135">
        <v>2</v>
      </c>
      <c r="S135">
        <v>2025</v>
      </c>
      <c r="T135">
        <v>7</v>
      </c>
      <c r="U135">
        <v>2025</v>
      </c>
      <c r="V135">
        <v>45904</v>
      </c>
      <c r="W135" t="s">
        <v>153</v>
      </c>
      <c r="X135">
        <v>2025</v>
      </c>
      <c r="Y135" t="str">
        <f t="shared" si="10"/>
        <v>México</v>
      </c>
      <c r="Z135" t="str">
        <f t="shared" si="11"/>
        <v>IC</v>
      </c>
      <c r="AA135" s="1">
        <f t="shared" si="12"/>
        <v>0.5</v>
      </c>
      <c r="AB135">
        <f t="shared" si="13"/>
        <v>98.014200000000002</v>
      </c>
      <c r="AC135" s="18">
        <f t="shared" si="14"/>
        <v>45665</v>
      </c>
    </row>
    <row r="136" spans="1:29">
      <c r="A136" t="s">
        <v>176</v>
      </c>
      <c r="B136">
        <v>162</v>
      </c>
      <c r="C136">
        <v>1</v>
      </c>
      <c r="D136" s="18">
        <v>45701</v>
      </c>
      <c r="E136" s="18">
        <v>45798</v>
      </c>
      <c r="F136" s="18">
        <v>45804</v>
      </c>
      <c r="G136" t="s">
        <v>35</v>
      </c>
      <c r="H136">
        <v>7</v>
      </c>
      <c r="J136">
        <v>5106.96</v>
      </c>
      <c r="K136" t="s">
        <v>131</v>
      </c>
      <c r="L136">
        <v>4391.9856</v>
      </c>
      <c r="M136">
        <v>5106.96</v>
      </c>
      <c r="N136">
        <v>408.9</v>
      </c>
      <c r="O136">
        <v>351.654</v>
      </c>
      <c r="P136">
        <v>408.9</v>
      </c>
      <c r="Q136">
        <v>8.0067202406128107E-2</v>
      </c>
      <c r="R136">
        <v>2</v>
      </c>
      <c r="S136">
        <v>2025</v>
      </c>
      <c r="T136">
        <v>5</v>
      </c>
      <c r="U136">
        <v>2025</v>
      </c>
      <c r="V136">
        <v>45849</v>
      </c>
      <c r="W136" t="s">
        <v>154</v>
      </c>
      <c r="X136">
        <v>2025</v>
      </c>
      <c r="Y136" t="str">
        <f t="shared" si="10"/>
        <v>México</v>
      </c>
      <c r="Z136" t="str">
        <f t="shared" si="11"/>
        <v>IC</v>
      </c>
      <c r="AA136" s="1">
        <f t="shared" si="12"/>
        <v>0.5</v>
      </c>
      <c r="AB136">
        <f t="shared" si="13"/>
        <v>175.827</v>
      </c>
      <c r="AC136" s="18">
        <f t="shared" si="14"/>
        <v>45665</v>
      </c>
    </row>
    <row r="137" spans="1:29">
      <c r="A137" t="s">
        <v>176</v>
      </c>
      <c r="B137">
        <v>164</v>
      </c>
      <c r="C137">
        <v>1</v>
      </c>
      <c r="D137" s="18">
        <v>45701</v>
      </c>
      <c r="E137" s="18">
        <v>45759</v>
      </c>
      <c r="F137" s="18">
        <v>45768</v>
      </c>
      <c r="G137" t="s">
        <v>35</v>
      </c>
      <c r="H137">
        <v>7</v>
      </c>
      <c r="J137">
        <v>3445.65</v>
      </c>
      <c r="K137" t="s">
        <v>151</v>
      </c>
      <c r="L137">
        <v>3445.65</v>
      </c>
      <c r="M137">
        <v>3996.9539999999997</v>
      </c>
      <c r="N137">
        <v>291.48</v>
      </c>
      <c r="O137">
        <v>291.48</v>
      </c>
      <c r="P137">
        <v>338.11680000000001</v>
      </c>
      <c r="Q137">
        <v>8.4593618040137569E-2</v>
      </c>
      <c r="R137">
        <v>2</v>
      </c>
      <c r="S137">
        <v>2025</v>
      </c>
      <c r="T137">
        <v>4</v>
      </c>
      <c r="U137">
        <v>2025</v>
      </c>
      <c r="V137">
        <v>45813</v>
      </c>
      <c r="W137" t="s">
        <v>152</v>
      </c>
      <c r="X137">
        <v>2025</v>
      </c>
      <c r="Y137" t="str">
        <f t="shared" si="10"/>
        <v>México</v>
      </c>
      <c r="Z137" t="str">
        <f t="shared" si="11"/>
        <v>IC</v>
      </c>
      <c r="AA137" s="1">
        <f t="shared" si="12"/>
        <v>0.5</v>
      </c>
      <c r="AB137">
        <f t="shared" si="13"/>
        <v>145.74</v>
      </c>
      <c r="AC137" s="18">
        <f t="shared" si="14"/>
        <v>45665</v>
      </c>
    </row>
    <row r="138" spans="1:29">
      <c r="A138" t="s">
        <v>176</v>
      </c>
      <c r="B138">
        <v>165</v>
      </c>
      <c r="C138">
        <v>1</v>
      </c>
      <c r="D138" s="18">
        <v>45701</v>
      </c>
      <c r="E138" s="18">
        <v>45730</v>
      </c>
      <c r="F138" s="18">
        <v>45746</v>
      </c>
      <c r="G138" t="s">
        <v>49</v>
      </c>
      <c r="H138">
        <v>7</v>
      </c>
      <c r="I138" t="s">
        <v>177</v>
      </c>
      <c r="J138">
        <v>2277.39</v>
      </c>
      <c r="K138" t="s">
        <v>131</v>
      </c>
      <c r="L138">
        <v>1958.5554</v>
      </c>
      <c r="M138">
        <v>2277.39</v>
      </c>
      <c r="N138">
        <v>212.21</v>
      </c>
      <c r="O138">
        <v>182.50059999999999</v>
      </c>
      <c r="P138">
        <v>212.21</v>
      </c>
      <c r="Q138">
        <v>9.3181229389783918E-2</v>
      </c>
      <c r="R138">
        <v>2</v>
      </c>
      <c r="S138">
        <v>2025</v>
      </c>
      <c r="T138">
        <v>3</v>
      </c>
      <c r="U138">
        <v>2025</v>
      </c>
      <c r="V138">
        <v>45791</v>
      </c>
      <c r="W138" t="s">
        <v>172</v>
      </c>
      <c r="X138">
        <v>2025</v>
      </c>
      <c r="Y138" t="str">
        <f t="shared" si="10"/>
        <v>México</v>
      </c>
      <c r="Z138" t="str">
        <f t="shared" si="11"/>
        <v>Retail</v>
      </c>
      <c r="AA138" s="1">
        <f t="shared" si="12"/>
        <v>0</v>
      </c>
      <c r="AB138">
        <f t="shared" si="13"/>
        <v>182.50059999999999</v>
      </c>
      <c r="AC138" s="18">
        <f t="shared" si="14"/>
        <v>45552</v>
      </c>
    </row>
    <row r="139" spans="1:29">
      <c r="A139" t="s">
        <v>176</v>
      </c>
      <c r="B139">
        <v>167</v>
      </c>
      <c r="C139">
        <v>1</v>
      </c>
      <c r="D139" s="18">
        <v>45706</v>
      </c>
      <c r="E139" s="18">
        <v>45722</v>
      </c>
      <c r="F139" s="18">
        <v>45725</v>
      </c>
      <c r="G139" t="s">
        <v>44</v>
      </c>
      <c r="H139">
        <v>8</v>
      </c>
      <c r="J139">
        <v>2611.4299999999998</v>
      </c>
      <c r="K139" t="s">
        <v>131</v>
      </c>
      <c r="L139">
        <v>2245.8298</v>
      </c>
      <c r="M139">
        <v>2611.4299999999998</v>
      </c>
      <c r="N139">
        <v>206.41</v>
      </c>
      <c r="O139">
        <v>177.51259999999999</v>
      </c>
      <c r="P139">
        <v>206.41</v>
      </c>
      <c r="Q139">
        <v>7.9040985207338502E-2</v>
      </c>
      <c r="R139">
        <v>2</v>
      </c>
      <c r="S139">
        <v>2025</v>
      </c>
      <c r="T139">
        <v>3</v>
      </c>
      <c r="U139">
        <v>2025</v>
      </c>
      <c r="V139">
        <v>45770</v>
      </c>
      <c r="W139" t="s">
        <v>173</v>
      </c>
      <c r="X139">
        <v>2025</v>
      </c>
      <c r="Y139" t="str">
        <f t="shared" si="10"/>
        <v>México</v>
      </c>
      <c r="Z139" t="str">
        <f t="shared" si="11"/>
        <v>IC</v>
      </c>
      <c r="AA139" s="1">
        <f t="shared" si="12"/>
        <v>0.5</v>
      </c>
      <c r="AB139">
        <f t="shared" si="13"/>
        <v>88.756299999999996</v>
      </c>
      <c r="AC139" s="18">
        <f t="shared" si="14"/>
        <v>45677</v>
      </c>
    </row>
    <row r="140" spans="1:29">
      <c r="A140" t="s">
        <v>176</v>
      </c>
      <c r="B140">
        <v>168</v>
      </c>
      <c r="C140">
        <v>1</v>
      </c>
      <c r="D140" s="18">
        <v>45706</v>
      </c>
      <c r="E140" s="18">
        <v>45730</v>
      </c>
      <c r="F140" s="18">
        <v>45741</v>
      </c>
      <c r="G140" t="s">
        <v>49</v>
      </c>
      <c r="H140">
        <v>8</v>
      </c>
      <c r="I140" t="s">
        <v>177</v>
      </c>
      <c r="J140">
        <v>7043.04</v>
      </c>
      <c r="K140" t="s">
        <v>131</v>
      </c>
      <c r="L140">
        <v>6057.0144</v>
      </c>
      <c r="M140">
        <v>7043.04</v>
      </c>
      <c r="N140">
        <v>852.79</v>
      </c>
      <c r="O140">
        <v>733.39940000000001</v>
      </c>
      <c r="P140">
        <v>852.79</v>
      </c>
      <c r="Q140">
        <v>0.12108265748881165</v>
      </c>
      <c r="R140">
        <v>2</v>
      </c>
      <c r="S140">
        <v>2025</v>
      </c>
      <c r="T140">
        <v>3</v>
      </c>
      <c r="U140">
        <v>2025</v>
      </c>
      <c r="V140">
        <v>45786</v>
      </c>
      <c r="W140" t="s">
        <v>172</v>
      </c>
      <c r="X140">
        <v>2025</v>
      </c>
      <c r="Y140" t="str">
        <f t="shared" si="10"/>
        <v>México</v>
      </c>
      <c r="Z140" t="str">
        <f t="shared" si="11"/>
        <v>Retail</v>
      </c>
      <c r="AA140" s="1">
        <f t="shared" si="12"/>
        <v>0</v>
      </c>
      <c r="AB140">
        <f t="shared" si="13"/>
        <v>733.39940000000001</v>
      </c>
      <c r="AC140" s="18">
        <f t="shared" si="14"/>
        <v>45552</v>
      </c>
    </row>
    <row r="141" spans="1:29">
      <c r="A141" t="s">
        <v>176</v>
      </c>
      <c r="B141">
        <v>170</v>
      </c>
      <c r="C141">
        <v>1</v>
      </c>
      <c r="D141" s="18">
        <v>45707</v>
      </c>
      <c r="E141" s="18">
        <v>45818</v>
      </c>
      <c r="F141" s="18">
        <v>45864</v>
      </c>
      <c r="G141" t="s">
        <v>44</v>
      </c>
      <c r="H141">
        <v>8</v>
      </c>
      <c r="J141">
        <v>52766.67</v>
      </c>
      <c r="K141" t="s">
        <v>151</v>
      </c>
      <c r="L141">
        <v>52766.67</v>
      </c>
      <c r="M141">
        <v>61209.337199999994</v>
      </c>
      <c r="N141">
        <v>3592.6</v>
      </c>
      <c r="O141">
        <v>3592.6</v>
      </c>
      <c r="P141">
        <v>4167.4159999999993</v>
      </c>
      <c r="Q141">
        <v>6.8084645098885344E-2</v>
      </c>
      <c r="R141">
        <v>2</v>
      </c>
      <c r="S141">
        <v>2025</v>
      </c>
      <c r="T141">
        <v>6</v>
      </c>
      <c r="U141">
        <v>2025</v>
      </c>
      <c r="V141">
        <v>45909</v>
      </c>
      <c r="W141" t="s">
        <v>153</v>
      </c>
      <c r="X141">
        <v>2025</v>
      </c>
      <c r="Y141" t="str">
        <f t="shared" si="10"/>
        <v>México</v>
      </c>
      <c r="Z141" t="str">
        <f t="shared" si="11"/>
        <v>IC</v>
      </c>
      <c r="AA141" s="1">
        <f t="shared" si="12"/>
        <v>0.5</v>
      </c>
      <c r="AB141">
        <f t="shared" si="13"/>
        <v>1796.3</v>
      </c>
      <c r="AC141" s="18">
        <f t="shared" si="14"/>
        <v>45677</v>
      </c>
    </row>
    <row r="142" spans="1:29">
      <c r="A142" t="s">
        <v>176</v>
      </c>
      <c r="B142">
        <v>173</v>
      </c>
      <c r="C142">
        <v>1</v>
      </c>
      <c r="D142" s="18">
        <v>45707</v>
      </c>
      <c r="E142" s="18">
        <v>45855</v>
      </c>
      <c r="F142" s="18">
        <v>45869</v>
      </c>
      <c r="G142" t="s">
        <v>35</v>
      </c>
      <c r="H142">
        <v>8</v>
      </c>
      <c r="J142">
        <v>30665.64</v>
      </c>
      <c r="K142" t="s">
        <v>131</v>
      </c>
      <c r="L142">
        <v>26372.450399999998</v>
      </c>
      <c r="M142">
        <v>30665.64</v>
      </c>
      <c r="N142">
        <v>2645.16</v>
      </c>
      <c r="O142">
        <v>2274.8375999999998</v>
      </c>
      <c r="P142">
        <v>2645.16</v>
      </c>
      <c r="Q142">
        <v>8.6258105162651103E-2</v>
      </c>
      <c r="R142">
        <v>2</v>
      </c>
      <c r="S142">
        <v>2025</v>
      </c>
      <c r="T142">
        <v>7</v>
      </c>
      <c r="U142">
        <v>2025</v>
      </c>
      <c r="V142">
        <v>45914</v>
      </c>
      <c r="W142" t="s">
        <v>153</v>
      </c>
      <c r="X142">
        <v>2025</v>
      </c>
      <c r="Y142" t="str">
        <f t="shared" si="10"/>
        <v>México</v>
      </c>
      <c r="Z142" t="str">
        <f t="shared" si="11"/>
        <v>IC</v>
      </c>
      <c r="AA142" s="1">
        <f t="shared" si="12"/>
        <v>0.5</v>
      </c>
      <c r="AB142">
        <f t="shared" si="13"/>
        <v>1137.4187999999999</v>
      </c>
      <c r="AC142" s="18">
        <f t="shared" si="14"/>
        <v>45665</v>
      </c>
    </row>
    <row r="143" spans="1:29">
      <c r="A143" t="s">
        <v>176</v>
      </c>
      <c r="B143">
        <v>174</v>
      </c>
      <c r="C143">
        <v>1</v>
      </c>
      <c r="D143" s="18">
        <v>45708</v>
      </c>
      <c r="E143" s="18">
        <v>45708</v>
      </c>
      <c r="F143" s="18">
        <v>45714</v>
      </c>
      <c r="G143" t="s">
        <v>49</v>
      </c>
      <c r="H143">
        <v>8</v>
      </c>
      <c r="I143" t="s">
        <v>177</v>
      </c>
      <c r="J143">
        <v>26206.01</v>
      </c>
      <c r="K143" t="s">
        <v>131</v>
      </c>
      <c r="L143">
        <v>22537.168599999997</v>
      </c>
      <c r="M143">
        <v>26206.01</v>
      </c>
      <c r="N143">
        <v>2355.34</v>
      </c>
      <c r="O143">
        <v>2025.5924</v>
      </c>
      <c r="P143">
        <v>2355.34</v>
      </c>
      <c r="Q143">
        <v>8.9877856262742792E-2</v>
      </c>
      <c r="R143">
        <v>2</v>
      </c>
      <c r="S143">
        <v>2025</v>
      </c>
      <c r="T143">
        <v>2</v>
      </c>
      <c r="U143">
        <v>2025</v>
      </c>
      <c r="V143">
        <v>45759</v>
      </c>
      <c r="W143" t="s">
        <v>173</v>
      </c>
      <c r="X143">
        <v>2025</v>
      </c>
      <c r="Y143" t="str">
        <f t="shared" si="10"/>
        <v>México</v>
      </c>
      <c r="Z143" t="str">
        <f t="shared" si="11"/>
        <v>Retail</v>
      </c>
      <c r="AA143" s="1">
        <f t="shared" si="12"/>
        <v>0</v>
      </c>
      <c r="AB143">
        <f t="shared" si="13"/>
        <v>2025.5924</v>
      </c>
      <c r="AC143" s="18">
        <f t="shared" si="14"/>
        <v>45552</v>
      </c>
    </row>
    <row r="144" spans="1:29">
      <c r="A144" t="s">
        <v>176</v>
      </c>
      <c r="B144">
        <v>175</v>
      </c>
      <c r="C144">
        <v>1</v>
      </c>
      <c r="D144" s="18">
        <v>45708</v>
      </c>
      <c r="E144" s="18">
        <v>45799</v>
      </c>
      <c r="F144" s="18">
        <v>45810</v>
      </c>
      <c r="G144" t="s">
        <v>43</v>
      </c>
      <c r="H144">
        <v>8</v>
      </c>
      <c r="I144" t="s">
        <v>177</v>
      </c>
      <c r="J144">
        <v>72356.42</v>
      </c>
      <c r="K144" t="s">
        <v>131</v>
      </c>
      <c r="L144">
        <v>62226.521199999996</v>
      </c>
      <c r="M144">
        <v>72356.42</v>
      </c>
      <c r="N144">
        <v>8449.42</v>
      </c>
      <c r="O144">
        <v>7266.5011999999997</v>
      </c>
      <c r="P144">
        <v>8449.42</v>
      </c>
      <c r="Q144">
        <v>0.11677498693274212</v>
      </c>
      <c r="R144">
        <v>2</v>
      </c>
      <c r="S144">
        <v>2025</v>
      </c>
      <c r="T144">
        <v>5</v>
      </c>
      <c r="U144">
        <v>2025</v>
      </c>
      <c r="V144">
        <v>45855</v>
      </c>
      <c r="W144" t="s">
        <v>154</v>
      </c>
      <c r="X144">
        <v>2025</v>
      </c>
      <c r="Y144" t="str">
        <f t="shared" si="10"/>
        <v>México</v>
      </c>
      <c r="Z144" t="str">
        <f t="shared" si="11"/>
        <v>IC</v>
      </c>
      <c r="AA144" s="1">
        <f t="shared" si="12"/>
        <v>0.5</v>
      </c>
      <c r="AB144">
        <f t="shared" si="13"/>
        <v>3633.2505999999998</v>
      </c>
      <c r="AC144" s="18">
        <f t="shared" si="14"/>
        <v>45624</v>
      </c>
    </row>
    <row r="145" spans="1:29">
      <c r="A145" t="s">
        <v>176</v>
      </c>
      <c r="B145">
        <v>176</v>
      </c>
      <c r="C145">
        <v>1</v>
      </c>
      <c r="D145" s="18">
        <v>45708</v>
      </c>
      <c r="E145" s="18">
        <v>45764</v>
      </c>
      <c r="F145" s="18">
        <v>45767</v>
      </c>
      <c r="G145" t="s">
        <v>35</v>
      </c>
      <c r="H145">
        <v>8</v>
      </c>
      <c r="J145">
        <v>4998.51</v>
      </c>
      <c r="K145" t="s">
        <v>131</v>
      </c>
      <c r="L145">
        <v>4298.7186000000002</v>
      </c>
      <c r="M145">
        <v>4998.51</v>
      </c>
      <c r="N145">
        <v>451.2</v>
      </c>
      <c r="O145">
        <v>388.03199999999998</v>
      </c>
      <c r="P145">
        <v>451.2</v>
      </c>
      <c r="Q145">
        <v>9.0266899536061734E-2</v>
      </c>
      <c r="R145">
        <v>2</v>
      </c>
      <c r="S145">
        <v>2025</v>
      </c>
      <c r="T145">
        <v>4</v>
      </c>
      <c r="U145">
        <v>2025</v>
      </c>
      <c r="V145">
        <v>45812</v>
      </c>
      <c r="W145" t="s">
        <v>152</v>
      </c>
      <c r="X145">
        <v>2025</v>
      </c>
      <c r="Y145" t="str">
        <f t="shared" si="10"/>
        <v>México</v>
      </c>
      <c r="Z145" t="str">
        <f t="shared" si="11"/>
        <v>IC</v>
      </c>
      <c r="AA145" s="1">
        <f t="shared" si="12"/>
        <v>0.5</v>
      </c>
      <c r="AB145">
        <f t="shared" si="13"/>
        <v>194.01599999999999</v>
      </c>
      <c r="AC145" s="18">
        <f t="shared" si="14"/>
        <v>45665</v>
      </c>
    </row>
    <row r="146" spans="1:29">
      <c r="A146" t="s">
        <v>176</v>
      </c>
      <c r="B146">
        <v>177</v>
      </c>
      <c r="C146">
        <v>1</v>
      </c>
      <c r="D146" s="18">
        <v>45709</v>
      </c>
      <c r="E146" s="18">
        <v>45759</v>
      </c>
      <c r="F146" s="18">
        <v>45762</v>
      </c>
      <c r="G146" t="s">
        <v>49</v>
      </c>
      <c r="H146">
        <v>8</v>
      </c>
      <c r="I146" t="s">
        <v>177</v>
      </c>
      <c r="J146">
        <v>18247</v>
      </c>
      <c r="K146" t="s">
        <v>131</v>
      </c>
      <c r="L146">
        <v>15692.42</v>
      </c>
      <c r="M146">
        <v>18247</v>
      </c>
      <c r="N146">
        <v>1327.72</v>
      </c>
      <c r="O146">
        <v>1141.8392000000001</v>
      </c>
      <c r="P146">
        <v>1327.72</v>
      </c>
      <c r="Q146">
        <v>7.2763741984983837E-2</v>
      </c>
      <c r="R146">
        <v>2</v>
      </c>
      <c r="S146">
        <v>2025</v>
      </c>
      <c r="T146">
        <v>4</v>
      </c>
      <c r="U146">
        <v>2025</v>
      </c>
      <c r="V146">
        <v>45807</v>
      </c>
      <c r="W146" t="s">
        <v>172</v>
      </c>
      <c r="X146">
        <v>2025</v>
      </c>
      <c r="Y146" t="str">
        <f t="shared" si="10"/>
        <v>México</v>
      </c>
      <c r="Z146" t="str">
        <f t="shared" si="11"/>
        <v>Retail</v>
      </c>
      <c r="AA146" s="1">
        <f t="shared" si="12"/>
        <v>0</v>
      </c>
      <c r="AB146">
        <f t="shared" si="13"/>
        <v>1141.8392000000001</v>
      </c>
      <c r="AC146" s="18">
        <f t="shared" si="14"/>
        <v>45552</v>
      </c>
    </row>
    <row r="147" spans="1:29">
      <c r="A147" t="s">
        <v>176</v>
      </c>
      <c r="B147">
        <v>178</v>
      </c>
      <c r="C147">
        <v>1</v>
      </c>
      <c r="D147" s="18">
        <v>45709</v>
      </c>
      <c r="E147" s="18">
        <v>45733</v>
      </c>
      <c r="F147" s="18">
        <v>45816</v>
      </c>
      <c r="G147" t="s">
        <v>49</v>
      </c>
      <c r="H147">
        <v>8</v>
      </c>
      <c r="I147" t="s">
        <v>182</v>
      </c>
      <c r="J147">
        <v>11312.07</v>
      </c>
      <c r="K147" t="s">
        <v>131</v>
      </c>
      <c r="L147">
        <v>9728.3801999999996</v>
      </c>
      <c r="M147">
        <v>11312.07</v>
      </c>
      <c r="N147">
        <v>963.48</v>
      </c>
      <c r="O147">
        <v>828.59280000000001</v>
      </c>
      <c r="P147">
        <v>963.48</v>
      </c>
      <c r="Q147">
        <v>8.5172740267696362E-2</v>
      </c>
      <c r="R147">
        <v>2</v>
      </c>
      <c r="S147">
        <v>2025</v>
      </c>
      <c r="T147">
        <v>3</v>
      </c>
      <c r="U147">
        <v>2025</v>
      </c>
      <c r="V147">
        <v>45861</v>
      </c>
      <c r="W147" t="s">
        <v>154</v>
      </c>
      <c r="X147">
        <v>2025</v>
      </c>
      <c r="Y147" t="str">
        <f t="shared" si="10"/>
        <v>México</v>
      </c>
      <c r="Z147" t="str">
        <f t="shared" si="11"/>
        <v>Retail</v>
      </c>
      <c r="AA147" s="1">
        <f t="shared" si="12"/>
        <v>0</v>
      </c>
      <c r="AB147">
        <f t="shared" si="13"/>
        <v>828.59280000000001</v>
      </c>
      <c r="AC147" s="18">
        <f t="shared" si="14"/>
        <v>45552</v>
      </c>
    </row>
    <row r="148" spans="1:29">
      <c r="A148" t="s">
        <v>176</v>
      </c>
      <c r="B148">
        <v>179</v>
      </c>
      <c r="C148">
        <v>1</v>
      </c>
      <c r="D148" s="18">
        <v>45712</v>
      </c>
      <c r="E148" s="18">
        <v>45779</v>
      </c>
      <c r="F148" s="18">
        <v>45781</v>
      </c>
      <c r="G148" t="s">
        <v>46</v>
      </c>
      <c r="H148">
        <v>9</v>
      </c>
      <c r="J148">
        <v>2598.7600000000002</v>
      </c>
      <c r="K148" t="s">
        <v>131</v>
      </c>
      <c r="L148">
        <v>2234.9336000000003</v>
      </c>
      <c r="M148">
        <v>2598.7600000000002</v>
      </c>
      <c r="N148">
        <v>296.10000000000002</v>
      </c>
      <c r="O148">
        <v>254.64600000000002</v>
      </c>
      <c r="P148">
        <v>296.10000000000002</v>
      </c>
      <c r="Q148">
        <v>0.11393895550185472</v>
      </c>
      <c r="R148">
        <v>2</v>
      </c>
      <c r="S148">
        <v>2025</v>
      </c>
      <c r="T148">
        <v>5</v>
      </c>
      <c r="U148">
        <v>2025</v>
      </c>
      <c r="V148">
        <v>45826</v>
      </c>
      <c r="W148" t="s">
        <v>152</v>
      </c>
      <c r="X148">
        <v>2025</v>
      </c>
      <c r="Y148" t="str">
        <f t="shared" si="10"/>
        <v>México</v>
      </c>
      <c r="Z148" t="str">
        <f t="shared" si="11"/>
        <v>IC</v>
      </c>
      <c r="AA148" s="1">
        <f t="shared" si="12"/>
        <v>0.5</v>
      </c>
      <c r="AB148">
        <f t="shared" si="13"/>
        <v>127.32300000000001</v>
      </c>
      <c r="AC148" s="18">
        <f t="shared" si="14"/>
        <v>45695</v>
      </c>
    </row>
    <row r="149" spans="1:29">
      <c r="A149" t="s">
        <v>176</v>
      </c>
      <c r="B149">
        <v>181</v>
      </c>
      <c r="C149">
        <v>1</v>
      </c>
      <c r="D149" s="18">
        <v>45712</v>
      </c>
      <c r="E149" s="18">
        <v>45859</v>
      </c>
      <c r="F149" s="18">
        <v>45865</v>
      </c>
      <c r="G149" t="s">
        <v>40</v>
      </c>
      <c r="H149">
        <v>9</v>
      </c>
      <c r="J149">
        <v>19706</v>
      </c>
      <c r="K149" t="s">
        <v>131</v>
      </c>
      <c r="L149">
        <v>16947.16</v>
      </c>
      <c r="M149">
        <v>19706</v>
      </c>
      <c r="N149">
        <v>337.24</v>
      </c>
      <c r="O149">
        <v>290.02640000000002</v>
      </c>
      <c r="P149">
        <v>337.24</v>
      </c>
      <c r="Q149">
        <v>1.7113569471227039E-2</v>
      </c>
      <c r="R149">
        <v>2</v>
      </c>
      <c r="S149">
        <v>2025</v>
      </c>
      <c r="T149">
        <v>7</v>
      </c>
      <c r="U149">
        <v>2025</v>
      </c>
      <c r="V149">
        <v>45910</v>
      </c>
      <c r="W149" t="s">
        <v>153</v>
      </c>
      <c r="X149">
        <v>2025</v>
      </c>
      <c r="Y149" t="str">
        <f t="shared" si="10"/>
        <v>México</v>
      </c>
      <c r="Z149" t="str">
        <f t="shared" si="11"/>
        <v>IC</v>
      </c>
      <c r="AA149" s="1">
        <f t="shared" si="12"/>
        <v>0.5</v>
      </c>
      <c r="AB149">
        <f t="shared" si="13"/>
        <v>145.01320000000001</v>
      </c>
      <c r="AC149" s="18">
        <f t="shared" si="14"/>
        <v>45705</v>
      </c>
    </row>
    <row r="150" spans="1:29">
      <c r="A150" t="s">
        <v>176</v>
      </c>
      <c r="B150">
        <v>183</v>
      </c>
      <c r="C150">
        <v>1</v>
      </c>
      <c r="D150" s="18">
        <v>45714</v>
      </c>
      <c r="E150" s="18">
        <v>45847</v>
      </c>
      <c r="F150" s="18">
        <v>45856</v>
      </c>
      <c r="G150" t="s">
        <v>45</v>
      </c>
      <c r="H150">
        <v>9</v>
      </c>
      <c r="J150">
        <v>37718.11</v>
      </c>
      <c r="K150" t="s">
        <v>131</v>
      </c>
      <c r="L150">
        <v>32437.5746</v>
      </c>
      <c r="M150">
        <v>37718.11</v>
      </c>
      <c r="N150">
        <v>1242.95</v>
      </c>
      <c r="O150">
        <v>1068.9370000000001</v>
      </c>
      <c r="P150">
        <v>1242.95</v>
      </c>
      <c r="Q150">
        <v>3.2953666024092942E-2</v>
      </c>
      <c r="R150">
        <v>2</v>
      </c>
      <c r="S150">
        <v>2025</v>
      </c>
      <c r="T150">
        <v>7</v>
      </c>
      <c r="U150">
        <v>2025</v>
      </c>
      <c r="V150">
        <v>45901</v>
      </c>
      <c r="W150" t="s">
        <v>153</v>
      </c>
      <c r="X150">
        <v>2025</v>
      </c>
      <c r="Y150" t="str">
        <f t="shared" si="10"/>
        <v>México</v>
      </c>
      <c r="Z150" t="str">
        <f t="shared" si="11"/>
        <v>IC</v>
      </c>
      <c r="AA150" s="1">
        <f t="shared" si="12"/>
        <v>0.75</v>
      </c>
      <c r="AB150">
        <f t="shared" si="13"/>
        <v>267.23424999999997</v>
      </c>
      <c r="AC150" s="18">
        <f t="shared" si="14"/>
        <v>45536</v>
      </c>
    </row>
    <row r="151" spans="1:29">
      <c r="A151" t="s">
        <v>176</v>
      </c>
      <c r="B151">
        <v>185</v>
      </c>
      <c r="C151">
        <v>1</v>
      </c>
      <c r="D151" s="18">
        <v>45670</v>
      </c>
      <c r="E151" s="18">
        <v>45682</v>
      </c>
      <c r="F151" s="18">
        <v>45697</v>
      </c>
      <c r="G151" t="s">
        <v>54</v>
      </c>
      <c r="H151">
        <v>3</v>
      </c>
      <c r="J151">
        <v>1196</v>
      </c>
      <c r="K151" t="s">
        <v>131</v>
      </c>
      <c r="L151">
        <v>1028.56</v>
      </c>
      <c r="M151">
        <v>1196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2025</v>
      </c>
      <c r="T151">
        <v>1</v>
      </c>
      <c r="U151">
        <v>2025</v>
      </c>
      <c r="V151">
        <v>45742</v>
      </c>
      <c r="W151" t="s">
        <v>150</v>
      </c>
      <c r="X151">
        <v>2025</v>
      </c>
      <c r="Y151" t="str">
        <f t="shared" si="10"/>
        <v>México</v>
      </c>
      <c r="Z151" t="str">
        <f t="shared" si="11"/>
        <v>Retail</v>
      </c>
      <c r="AA151" s="1">
        <f t="shared" si="12"/>
        <v>0.05</v>
      </c>
      <c r="AB151">
        <f t="shared" si="13"/>
        <v>0</v>
      </c>
      <c r="AC151" s="18">
        <f t="shared" si="14"/>
        <v>45595</v>
      </c>
    </row>
    <row r="152" spans="1:29">
      <c r="A152" t="s">
        <v>176</v>
      </c>
      <c r="B152">
        <v>186</v>
      </c>
      <c r="C152">
        <v>1</v>
      </c>
      <c r="D152" s="18">
        <v>45716</v>
      </c>
      <c r="E152" s="18">
        <v>45692</v>
      </c>
      <c r="F152" s="18">
        <v>45696</v>
      </c>
      <c r="G152" t="s">
        <v>45</v>
      </c>
      <c r="H152">
        <v>9</v>
      </c>
      <c r="J152">
        <v>134515</v>
      </c>
      <c r="K152" t="s">
        <v>178</v>
      </c>
      <c r="L152">
        <v>6456.72</v>
      </c>
      <c r="M152">
        <v>7532.84</v>
      </c>
      <c r="N152">
        <v>25731.52</v>
      </c>
      <c r="O152">
        <v>1235.1129600000002</v>
      </c>
      <c r="P152">
        <v>1440.9651200000001</v>
      </c>
      <c r="Q152">
        <v>0.19129108277887227</v>
      </c>
      <c r="R152">
        <v>2</v>
      </c>
      <c r="S152">
        <v>2025</v>
      </c>
      <c r="T152">
        <v>2</v>
      </c>
      <c r="U152">
        <v>2025</v>
      </c>
      <c r="V152">
        <v>45741</v>
      </c>
      <c r="W152" t="s">
        <v>150</v>
      </c>
      <c r="X152">
        <v>2025</v>
      </c>
      <c r="Y152" t="str">
        <f t="shared" si="10"/>
        <v>México</v>
      </c>
      <c r="Z152" t="str">
        <f t="shared" si="11"/>
        <v>IC</v>
      </c>
      <c r="AA152" s="1">
        <f t="shared" si="12"/>
        <v>0.75</v>
      </c>
      <c r="AB152">
        <f t="shared" si="13"/>
        <v>308.7782400000001</v>
      </c>
      <c r="AC152" s="18">
        <f t="shared" si="14"/>
        <v>45536</v>
      </c>
    </row>
    <row r="153" spans="1:29">
      <c r="A153" t="s">
        <v>176</v>
      </c>
      <c r="B153">
        <v>187</v>
      </c>
      <c r="C153">
        <v>1</v>
      </c>
      <c r="D153" s="18">
        <v>45719</v>
      </c>
      <c r="E153" s="18">
        <v>45722</v>
      </c>
      <c r="F153" s="18">
        <v>45727</v>
      </c>
      <c r="G153" t="s">
        <v>49</v>
      </c>
      <c r="H153">
        <v>10</v>
      </c>
      <c r="I153" t="s">
        <v>177</v>
      </c>
      <c r="J153">
        <v>3382.8</v>
      </c>
      <c r="K153" t="s">
        <v>131</v>
      </c>
      <c r="L153">
        <v>2909.2080000000001</v>
      </c>
      <c r="M153">
        <v>3382.8</v>
      </c>
      <c r="N153">
        <v>209.86</v>
      </c>
      <c r="O153">
        <v>180.4796</v>
      </c>
      <c r="P153">
        <v>209.86</v>
      </c>
      <c r="Q153">
        <v>6.2037365496038784E-2</v>
      </c>
      <c r="R153">
        <v>3</v>
      </c>
      <c r="S153">
        <v>2025</v>
      </c>
      <c r="T153">
        <v>3</v>
      </c>
      <c r="U153">
        <v>2025</v>
      </c>
      <c r="V153">
        <v>45772</v>
      </c>
      <c r="W153" t="s">
        <v>173</v>
      </c>
      <c r="X153">
        <v>2025</v>
      </c>
      <c r="Y153" t="str">
        <f t="shared" si="10"/>
        <v>México</v>
      </c>
      <c r="Z153" t="str">
        <f t="shared" si="11"/>
        <v>Retail</v>
      </c>
      <c r="AA153" s="1">
        <f t="shared" si="12"/>
        <v>0</v>
      </c>
      <c r="AB153">
        <f t="shared" si="13"/>
        <v>180.4796</v>
      </c>
      <c r="AC153" s="18">
        <f t="shared" si="14"/>
        <v>45552</v>
      </c>
    </row>
    <row r="154" spans="1:29">
      <c r="A154" t="s">
        <v>176</v>
      </c>
      <c r="B154">
        <v>188</v>
      </c>
      <c r="C154">
        <v>1</v>
      </c>
      <c r="D154" s="18">
        <v>45721</v>
      </c>
      <c r="E154" s="18">
        <v>45689</v>
      </c>
      <c r="F154" s="18">
        <v>45696</v>
      </c>
      <c r="G154" t="s">
        <v>49</v>
      </c>
      <c r="H154">
        <v>10</v>
      </c>
      <c r="I154" t="s">
        <v>177</v>
      </c>
      <c r="J154">
        <v>10019.209999999999</v>
      </c>
      <c r="K154" t="s">
        <v>131</v>
      </c>
      <c r="L154">
        <v>8616.5205999999998</v>
      </c>
      <c r="M154">
        <v>10019.209999999999</v>
      </c>
      <c r="N154">
        <v>997.21</v>
      </c>
      <c r="O154">
        <v>857.60059999999999</v>
      </c>
      <c r="P154">
        <v>997.21</v>
      </c>
      <c r="Q154">
        <v>9.9529803247960666E-2</v>
      </c>
      <c r="R154">
        <v>3</v>
      </c>
      <c r="S154">
        <v>2025</v>
      </c>
      <c r="T154">
        <v>2</v>
      </c>
      <c r="U154">
        <v>2025</v>
      </c>
      <c r="V154">
        <v>45741</v>
      </c>
      <c r="W154" t="s">
        <v>150</v>
      </c>
      <c r="X154">
        <v>2025</v>
      </c>
      <c r="Y154" t="str">
        <f t="shared" si="10"/>
        <v>México</v>
      </c>
      <c r="Z154" t="str">
        <f t="shared" si="11"/>
        <v>Retail</v>
      </c>
      <c r="AA154" s="1">
        <f t="shared" si="12"/>
        <v>0</v>
      </c>
      <c r="AB154">
        <f t="shared" si="13"/>
        <v>857.60059999999999</v>
      </c>
      <c r="AC154" s="18">
        <f t="shared" si="14"/>
        <v>45552</v>
      </c>
    </row>
    <row r="155" spans="1:29">
      <c r="A155" t="s">
        <v>176</v>
      </c>
      <c r="B155">
        <v>189</v>
      </c>
      <c r="C155">
        <v>1</v>
      </c>
      <c r="D155" s="18">
        <v>45722</v>
      </c>
      <c r="E155" s="18">
        <v>45760</v>
      </c>
      <c r="F155" s="18">
        <v>45781</v>
      </c>
      <c r="G155" t="s">
        <v>49</v>
      </c>
      <c r="H155">
        <v>10</v>
      </c>
      <c r="I155" t="s">
        <v>177</v>
      </c>
      <c r="J155">
        <v>34063.61</v>
      </c>
      <c r="K155" t="s">
        <v>131</v>
      </c>
      <c r="L155">
        <v>29294.704600000001</v>
      </c>
      <c r="M155">
        <v>34063.61</v>
      </c>
      <c r="N155">
        <v>1062.49</v>
      </c>
      <c r="O155">
        <v>913.7414</v>
      </c>
      <c r="P155">
        <v>1062.49</v>
      </c>
      <c r="Q155">
        <v>3.1191350535072472E-2</v>
      </c>
      <c r="R155">
        <v>3</v>
      </c>
      <c r="S155">
        <v>2025</v>
      </c>
      <c r="T155">
        <v>4</v>
      </c>
      <c r="U155">
        <v>2025</v>
      </c>
      <c r="V155">
        <v>45826</v>
      </c>
      <c r="W155" t="s">
        <v>152</v>
      </c>
      <c r="X155">
        <v>2025</v>
      </c>
      <c r="Y155" t="str">
        <f t="shared" si="10"/>
        <v>México</v>
      </c>
      <c r="Z155" t="str">
        <f t="shared" si="11"/>
        <v>Retail</v>
      </c>
      <c r="AA155" s="1">
        <f t="shared" si="12"/>
        <v>0</v>
      </c>
      <c r="AB155">
        <f t="shared" si="13"/>
        <v>913.7414</v>
      </c>
      <c r="AC155" s="18">
        <f t="shared" si="14"/>
        <v>45552</v>
      </c>
    </row>
    <row r="156" spans="1:29">
      <c r="A156" t="s">
        <v>176</v>
      </c>
      <c r="B156">
        <v>190</v>
      </c>
      <c r="C156">
        <v>1</v>
      </c>
      <c r="D156" s="18">
        <v>45722</v>
      </c>
      <c r="E156" s="18">
        <v>45757</v>
      </c>
      <c r="F156" s="18">
        <v>45767</v>
      </c>
      <c r="G156" t="s">
        <v>45</v>
      </c>
      <c r="H156">
        <v>10</v>
      </c>
      <c r="J156">
        <v>5626.99</v>
      </c>
      <c r="K156" t="s">
        <v>131</v>
      </c>
      <c r="L156">
        <v>4839.2114000000001</v>
      </c>
      <c r="M156">
        <v>5626.99</v>
      </c>
      <c r="N156">
        <v>0</v>
      </c>
      <c r="O156">
        <v>0</v>
      </c>
      <c r="P156">
        <v>0</v>
      </c>
      <c r="Q156">
        <v>0</v>
      </c>
      <c r="R156">
        <v>3</v>
      </c>
      <c r="S156">
        <v>2025</v>
      </c>
      <c r="T156">
        <v>4</v>
      </c>
      <c r="U156">
        <v>2025</v>
      </c>
      <c r="V156">
        <v>45812</v>
      </c>
      <c r="W156" t="s">
        <v>152</v>
      </c>
      <c r="X156">
        <v>2025</v>
      </c>
      <c r="Y156" t="str">
        <f t="shared" si="10"/>
        <v>México</v>
      </c>
      <c r="Z156" t="str">
        <f t="shared" si="11"/>
        <v>IC</v>
      </c>
      <c r="AA156" s="1">
        <f t="shared" si="12"/>
        <v>0.75</v>
      </c>
      <c r="AB156">
        <f t="shared" si="13"/>
        <v>0</v>
      </c>
      <c r="AC156" s="18">
        <f t="shared" si="14"/>
        <v>45536</v>
      </c>
    </row>
    <row r="157" spans="1:29">
      <c r="A157" t="s">
        <v>176</v>
      </c>
      <c r="B157">
        <v>192</v>
      </c>
      <c r="C157">
        <v>1</v>
      </c>
      <c r="D157" s="18">
        <v>45723</v>
      </c>
      <c r="E157" s="18">
        <v>45632</v>
      </c>
      <c r="F157" s="18">
        <v>45635</v>
      </c>
      <c r="G157" t="s">
        <v>49</v>
      </c>
      <c r="H157">
        <v>10</v>
      </c>
      <c r="I157" t="s">
        <v>177</v>
      </c>
      <c r="J157">
        <v>5250</v>
      </c>
      <c r="K157" t="s">
        <v>131</v>
      </c>
      <c r="L157">
        <v>4515</v>
      </c>
      <c r="M157">
        <v>5250</v>
      </c>
      <c r="N157">
        <v>525</v>
      </c>
      <c r="O157">
        <v>451.5</v>
      </c>
      <c r="P157">
        <v>525</v>
      </c>
      <c r="Q157">
        <v>0.1</v>
      </c>
      <c r="R157">
        <v>3</v>
      </c>
      <c r="S157">
        <v>2025</v>
      </c>
      <c r="T157">
        <v>12</v>
      </c>
      <c r="U157">
        <v>2024</v>
      </c>
      <c r="V157">
        <v>45680</v>
      </c>
      <c r="W157" t="s">
        <v>157</v>
      </c>
      <c r="X157">
        <v>2025</v>
      </c>
      <c r="Y157" t="str">
        <f t="shared" si="10"/>
        <v>México</v>
      </c>
      <c r="Z157" t="str">
        <f t="shared" si="11"/>
        <v>Retail</v>
      </c>
      <c r="AA157" s="1">
        <f t="shared" si="12"/>
        <v>0</v>
      </c>
      <c r="AB157">
        <f t="shared" si="13"/>
        <v>451.5</v>
      </c>
      <c r="AC157" s="18">
        <f t="shared" si="14"/>
        <v>45552</v>
      </c>
    </row>
    <row r="158" spans="1:29">
      <c r="A158" t="s">
        <v>176</v>
      </c>
      <c r="B158">
        <v>193</v>
      </c>
      <c r="C158">
        <v>1</v>
      </c>
      <c r="D158" s="18">
        <v>45725</v>
      </c>
      <c r="E158" s="18">
        <v>45751</v>
      </c>
      <c r="F158" s="18">
        <v>45835</v>
      </c>
      <c r="G158" t="s">
        <v>54</v>
      </c>
      <c r="H158">
        <v>11</v>
      </c>
      <c r="I158" t="s">
        <v>149</v>
      </c>
      <c r="J158">
        <v>68627.509999999995</v>
      </c>
      <c r="K158" t="s">
        <v>131</v>
      </c>
      <c r="L158">
        <v>59019.658599999995</v>
      </c>
      <c r="M158">
        <v>68627.509999999995</v>
      </c>
      <c r="N158">
        <v>12484.09</v>
      </c>
      <c r="O158">
        <v>10736.3174</v>
      </c>
      <c r="P158">
        <v>12484.09</v>
      </c>
      <c r="Q158">
        <v>0.18191086927093816</v>
      </c>
      <c r="R158">
        <v>3</v>
      </c>
      <c r="S158">
        <v>2025</v>
      </c>
      <c r="T158">
        <v>4</v>
      </c>
      <c r="U158">
        <v>2025</v>
      </c>
      <c r="V158">
        <v>45880</v>
      </c>
      <c r="W158" t="s">
        <v>160</v>
      </c>
      <c r="X158">
        <v>2025</v>
      </c>
      <c r="Y158" t="str">
        <f t="shared" si="10"/>
        <v>México</v>
      </c>
      <c r="Z158" t="str">
        <f t="shared" si="11"/>
        <v>Retail</v>
      </c>
      <c r="AA158" s="1">
        <f t="shared" si="12"/>
        <v>0.05</v>
      </c>
      <c r="AB158">
        <f t="shared" si="13"/>
        <v>10199.50153</v>
      </c>
      <c r="AC158" s="18">
        <f t="shared" si="14"/>
        <v>45595</v>
      </c>
    </row>
    <row r="159" spans="1:29">
      <c r="A159" t="s">
        <v>176</v>
      </c>
      <c r="B159">
        <v>194</v>
      </c>
      <c r="C159">
        <v>1</v>
      </c>
      <c r="D159" s="18">
        <v>45726</v>
      </c>
      <c r="E159" s="18">
        <v>45799</v>
      </c>
      <c r="F159" s="18">
        <v>45803</v>
      </c>
      <c r="G159" t="s">
        <v>35</v>
      </c>
      <c r="H159">
        <v>11</v>
      </c>
      <c r="J159">
        <v>8470.11</v>
      </c>
      <c r="K159" t="s">
        <v>131</v>
      </c>
      <c r="L159">
        <v>7284.2946000000002</v>
      </c>
      <c r="M159">
        <v>8470.11</v>
      </c>
      <c r="N159">
        <v>750</v>
      </c>
      <c r="O159">
        <v>645</v>
      </c>
      <c r="P159">
        <v>750</v>
      </c>
      <c r="Q159">
        <v>8.8546665863843563E-2</v>
      </c>
      <c r="R159">
        <v>3</v>
      </c>
      <c r="S159">
        <v>2025</v>
      </c>
      <c r="T159">
        <v>5</v>
      </c>
      <c r="U159">
        <v>2025</v>
      </c>
      <c r="V159">
        <v>45848</v>
      </c>
      <c r="W159" t="s">
        <v>154</v>
      </c>
      <c r="X159">
        <v>2025</v>
      </c>
      <c r="Y159" t="str">
        <f t="shared" si="10"/>
        <v>México</v>
      </c>
      <c r="Z159" t="str">
        <f t="shared" si="11"/>
        <v>IC</v>
      </c>
      <c r="AA159" s="1">
        <f t="shared" si="12"/>
        <v>0.5</v>
      </c>
      <c r="AB159">
        <f t="shared" si="13"/>
        <v>322.5</v>
      </c>
      <c r="AC159" s="18">
        <f t="shared" si="14"/>
        <v>45665</v>
      </c>
    </row>
    <row r="160" spans="1:29">
      <c r="A160" t="s">
        <v>176</v>
      </c>
      <c r="B160">
        <v>195</v>
      </c>
      <c r="C160">
        <v>1</v>
      </c>
      <c r="D160" s="18">
        <v>45726</v>
      </c>
      <c r="E160" s="18">
        <v>45850</v>
      </c>
      <c r="F160" s="18">
        <v>45857</v>
      </c>
      <c r="G160" t="s">
        <v>45</v>
      </c>
      <c r="H160">
        <v>11</v>
      </c>
      <c r="J160">
        <v>16000</v>
      </c>
      <c r="K160" t="s">
        <v>151</v>
      </c>
      <c r="L160">
        <v>16000</v>
      </c>
      <c r="M160">
        <v>18560</v>
      </c>
      <c r="N160">
        <v>0</v>
      </c>
      <c r="O160">
        <v>0</v>
      </c>
      <c r="P160">
        <v>0</v>
      </c>
      <c r="Q160">
        <v>0</v>
      </c>
      <c r="R160">
        <v>3</v>
      </c>
      <c r="S160">
        <v>2025</v>
      </c>
      <c r="T160">
        <v>7</v>
      </c>
      <c r="U160">
        <v>2025</v>
      </c>
      <c r="V160">
        <v>45902</v>
      </c>
      <c r="W160" t="s">
        <v>153</v>
      </c>
      <c r="X160">
        <v>2025</v>
      </c>
      <c r="Y160" t="str">
        <f t="shared" si="10"/>
        <v>México</v>
      </c>
      <c r="Z160" t="str">
        <f t="shared" si="11"/>
        <v>IC</v>
      </c>
      <c r="AA160" s="1">
        <f t="shared" si="12"/>
        <v>0.75</v>
      </c>
      <c r="AB160">
        <f t="shared" si="13"/>
        <v>0</v>
      </c>
      <c r="AC160" s="18">
        <f t="shared" si="14"/>
        <v>45536</v>
      </c>
    </row>
    <row r="161" spans="1:29">
      <c r="A161" t="s">
        <v>176</v>
      </c>
      <c r="B161">
        <v>196</v>
      </c>
      <c r="C161">
        <v>1</v>
      </c>
      <c r="D161" s="18">
        <v>45728</v>
      </c>
      <c r="E161" s="18">
        <v>45791</v>
      </c>
      <c r="F161" s="18">
        <v>45802</v>
      </c>
      <c r="G161" t="s">
        <v>49</v>
      </c>
      <c r="H161">
        <v>11</v>
      </c>
      <c r="I161" t="s">
        <v>177</v>
      </c>
      <c r="J161">
        <v>14952.34</v>
      </c>
      <c r="K161" t="s">
        <v>131</v>
      </c>
      <c r="L161">
        <v>12859.0124</v>
      </c>
      <c r="M161">
        <v>14952.34</v>
      </c>
      <c r="N161">
        <v>1042.05</v>
      </c>
      <c r="O161">
        <v>896.1629999999999</v>
      </c>
      <c r="P161">
        <v>1042.05</v>
      </c>
      <c r="Q161">
        <v>6.969143291284173E-2</v>
      </c>
      <c r="R161">
        <v>3</v>
      </c>
      <c r="S161">
        <v>2025</v>
      </c>
      <c r="T161">
        <v>5</v>
      </c>
      <c r="U161">
        <v>2025</v>
      </c>
      <c r="V161">
        <v>45847</v>
      </c>
      <c r="W161" t="s">
        <v>154</v>
      </c>
      <c r="X161">
        <v>2025</v>
      </c>
      <c r="Y161" t="str">
        <f t="shared" si="10"/>
        <v>México</v>
      </c>
      <c r="Z161" t="str">
        <f t="shared" si="11"/>
        <v>Retail</v>
      </c>
      <c r="AA161" s="1">
        <f t="shared" si="12"/>
        <v>0</v>
      </c>
      <c r="AB161">
        <f t="shared" si="13"/>
        <v>896.1629999999999</v>
      </c>
      <c r="AC161" s="18">
        <f t="shared" si="14"/>
        <v>45552</v>
      </c>
    </row>
    <row r="162" spans="1:29">
      <c r="A162" t="s">
        <v>176</v>
      </c>
      <c r="B162">
        <v>197</v>
      </c>
      <c r="C162">
        <v>1</v>
      </c>
      <c r="D162" s="18">
        <v>45728</v>
      </c>
      <c r="E162" s="18">
        <v>45731</v>
      </c>
      <c r="F162" s="18">
        <v>45736</v>
      </c>
      <c r="G162" t="s">
        <v>45</v>
      </c>
      <c r="H162">
        <v>11</v>
      </c>
      <c r="J162">
        <v>8747</v>
      </c>
      <c r="K162" t="s">
        <v>131</v>
      </c>
      <c r="L162">
        <v>7522.42</v>
      </c>
      <c r="M162">
        <v>8747</v>
      </c>
      <c r="N162">
        <v>1241.6400000000001</v>
      </c>
      <c r="O162">
        <v>1067.8104000000001</v>
      </c>
      <c r="P162">
        <v>1241.6400000000001</v>
      </c>
      <c r="Q162">
        <v>0.14195038298845319</v>
      </c>
      <c r="R162">
        <v>3</v>
      </c>
      <c r="S162">
        <v>2025</v>
      </c>
      <c r="T162">
        <v>3</v>
      </c>
      <c r="U162">
        <v>2025</v>
      </c>
      <c r="V162">
        <v>45781</v>
      </c>
      <c r="W162" t="s">
        <v>172</v>
      </c>
      <c r="X162">
        <v>2025</v>
      </c>
      <c r="Y162" t="str">
        <f t="shared" si="10"/>
        <v>México</v>
      </c>
      <c r="Z162" t="str">
        <f t="shared" si="11"/>
        <v>IC</v>
      </c>
      <c r="AA162" s="1">
        <f t="shared" si="12"/>
        <v>0.75</v>
      </c>
      <c r="AB162">
        <f t="shared" si="13"/>
        <v>266.95260000000007</v>
      </c>
      <c r="AC162" s="18">
        <f t="shared" si="14"/>
        <v>45536</v>
      </c>
    </row>
    <row r="163" spans="1:29">
      <c r="A163" t="s">
        <v>176</v>
      </c>
      <c r="B163">
        <v>200</v>
      </c>
      <c r="C163">
        <v>1</v>
      </c>
      <c r="D163" s="18">
        <v>45732</v>
      </c>
      <c r="E163" s="18">
        <v>45735</v>
      </c>
      <c r="F163" s="18">
        <v>45740</v>
      </c>
      <c r="G163" t="s">
        <v>44</v>
      </c>
      <c r="H163">
        <v>12</v>
      </c>
      <c r="J163">
        <v>3998.77</v>
      </c>
      <c r="K163" t="s">
        <v>131</v>
      </c>
      <c r="L163">
        <v>3438.9422</v>
      </c>
      <c r="M163">
        <v>3998.77</v>
      </c>
      <c r="N163">
        <v>0</v>
      </c>
      <c r="O163">
        <v>0</v>
      </c>
      <c r="P163">
        <v>0</v>
      </c>
      <c r="Q163">
        <v>0</v>
      </c>
      <c r="R163">
        <v>3</v>
      </c>
      <c r="S163">
        <v>2025</v>
      </c>
      <c r="T163">
        <v>3</v>
      </c>
      <c r="U163">
        <v>2025</v>
      </c>
      <c r="V163">
        <v>45785</v>
      </c>
      <c r="W163" t="s">
        <v>172</v>
      </c>
      <c r="X163">
        <v>2025</v>
      </c>
      <c r="Y163" t="str">
        <f t="shared" si="10"/>
        <v>México</v>
      </c>
      <c r="Z163" t="str">
        <f t="shared" si="11"/>
        <v>IC</v>
      </c>
      <c r="AA163" s="1">
        <f t="shared" si="12"/>
        <v>0.5</v>
      </c>
      <c r="AB163">
        <f t="shared" si="13"/>
        <v>0</v>
      </c>
      <c r="AC163" s="18">
        <f t="shared" si="14"/>
        <v>45677</v>
      </c>
    </row>
    <row r="164" spans="1:29">
      <c r="A164" t="s">
        <v>176</v>
      </c>
      <c r="B164">
        <v>201</v>
      </c>
      <c r="C164">
        <v>1</v>
      </c>
      <c r="D164" s="18">
        <v>45733</v>
      </c>
      <c r="E164" s="18">
        <v>45735</v>
      </c>
      <c r="F164" s="18">
        <v>45740</v>
      </c>
      <c r="G164" t="s">
        <v>44</v>
      </c>
      <c r="H164">
        <v>12</v>
      </c>
      <c r="J164">
        <v>3998.77</v>
      </c>
      <c r="K164" t="s">
        <v>131</v>
      </c>
      <c r="L164">
        <v>3438.9422</v>
      </c>
      <c r="M164">
        <v>3998.77</v>
      </c>
      <c r="N164">
        <v>1443.6</v>
      </c>
      <c r="O164">
        <v>1241.4959999999999</v>
      </c>
      <c r="P164">
        <v>1443.6</v>
      </c>
      <c r="Q164">
        <v>0.36101101088584736</v>
      </c>
      <c r="R164">
        <v>3</v>
      </c>
      <c r="S164">
        <v>2025</v>
      </c>
      <c r="T164">
        <v>3</v>
      </c>
      <c r="U164">
        <v>2025</v>
      </c>
      <c r="V164">
        <v>45785</v>
      </c>
      <c r="W164" t="s">
        <v>172</v>
      </c>
      <c r="X164">
        <v>2025</v>
      </c>
      <c r="Y164" t="str">
        <f t="shared" si="10"/>
        <v>México</v>
      </c>
      <c r="Z164" t="str">
        <f t="shared" si="11"/>
        <v>IC</v>
      </c>
      <c r="AA164" s="1">
        <f t="shared" si="12"/>
        <v>0.5</v>
      </c>
      <c r="AB164">
        <f t="shared" si="13"/>
        <v>620.74799999999993</v>
      </c>
      <c r="AC164" s="18">
        <f t="shared" si="14"/>
        <v>45677</v>
      </c>
    </row>
    <row r="165" spans="1:29">
      <c r="A165" t="s">
        <v>176</v>
      </c>
      <c r="B165">
        <v>203</v>
      </c>
      <c r="C165">
        <v>1</v>
      </c>
      <c r="D165" s="18">
        <v>45734</v>
      </c>
      <c r="E165" s="18">
        <v>45798</v>
      </c>
      <c r="F165" s="18">
        <v>45803</v>
      </c>
      <c r="G165" t="s">
        <v>35</v>
      </c>
      <c r="H165">
        <v>12</v>
      </c>
      <c r="J165">
        <v>4115.6400000000003</v>
      </c>
      <c r="K165" t="s">
        <v>131</v>
      </c>
      <c r="L165">
        <v>3539.4504000000002</v>
      </c>
      <c r="M165">
        <v>4115.6400000000003</v>
      </c>
      <c r="N165">
        <v>226.7</v>
      </c>
      <c r="O165">
        <v>194.96199999999999</v>
      </c>
      <c r="P165">
        <v>226.7</v>
      </c>
      <c r="Q165">
        <v>5.5082563100757105E-2</v>
      </c>
      <c r="R165">
        <v>3</v>
      </c>
      <c r="S165">
        <v>2025</v>
      </c>
      <c r="T165">
        <v>5</v>
      </c>
      <c r="U165">
        <v>2025</v>
      </c>
      <c r="V165">
        <v>45848</v>
      </c>
      <c r="W165" t="s">
        <v>154</v>
      </c>
      <c r="X165">
        <v>2025</v>
      </c>
      <c r="Y165" t="str">
        <f t="shared" si="10"/>
        <v>México</v>
      </c>
      <c r="Z165" t="str">
        <f t="shared" si="11"/>
        <v>IC</v>
      </c>
      <c r="AA165" s="1">
        <f t="shared" si="12"/>
        <v>0.5</v>
      </c>
      <c r="AB165">
        <f t="shared" si="13"/>
        <v>97.480999999999995</v>
      </c>
      <c r="AC165" s="18">
        <f t="shared" si="14"/>
        <v>45665</v>
      </c>
    </row>
    <row r="166" spans="1:29">
      <c r="A166" t="s">
        <v>176</v>
      </c>
      <c r="B166">
        <v>204</v>
      </c>
      <c r="C166">
        <v>1</v>
      </c>
      <c r="D166" s="18">
        <v>45735</v>
      </c>
      <c r="E166" s="18">
        <v>45822</v>
      </c>
      <c r="F166" s="18">
        <v>45822</v>
      </c>
      <c r="G166" t="s">
        <v>49</v>
      </c>
      <c r="H166">
        <v>12</v>
      </c>
      <c r="I166" t="s">
        <v>177</v>
      </c>
      <c r="J166">
        <v>120965.81</v>
      </c>
      <c r="K166" t="s">
        <v>151</v>
      </c>
      <c r="L166">
        <v>120965.81</v>
      </c>
      <c r="M166">
        <v>140320.33959999998</v>
      </c>
      <c r="N166">
        <v>11107.62</v>
      </c>
      <c r="O166">
        <v>11107.62</v>
      </c>
      <c r="P166">
        <v>12884.8392</v>
      </c>
      <c r="Q166">
        <v>9.182445849781852E-2</v>
      </c>
      <c r="R166">
        <v>3</v>
      </c>
      <c r="S166">
        <v>2025</v>
      </c>
      <c r="T166">
        <v>6</v>
      </c>
      <c r="U166">
        <v>2025</v>
      </c>
      <c r="V166">
        <v>45867</v>
      </c>
      <c r="W166" t="s">
        <v>154</v>
      </c>
      <c r="X166">
        <v>2025</v>
      </c>
      <c r="Y166" t="str">
        <f t="shared" si="10"/>
        <v>México</v>
      </c>
      <c r="Z166" t="str">
        <f t="shared" si="11"/>
        <v>Retail</v>
      </c>
      <c r="AA166" s="1">
        <f t="shared" si="12"/>
        <v>0</v>
      </c>
      <c r="AB166">
        <f t="shared" si="13"/>
        <v>11107.62</v>
      </c>
      <c r="AC166" s="18">
        <f t="shared" si="14"/>
        <v>45552</v>
      </c>
    </row>
    <row r="167" spans="1:29">
      <c r="A167" t="s">
        <v>176</v>
      </c>
      <c r="B167">
        <v>205</v>
      </c>
      <c r="C167">
        <v>1</v>
      </c>
      <c r="D167" s="18">
        <v>45735</v>
      </c>
      <c r="E167" s="18">
        <v>45764</v>
      </c>
      <c r="F167" s="18">
        <v>45770</v>
      </c>
      <c r="G167" t="s">
        <v>49</v>
      </c>
      <c r="H167">
        <v>12</v>
      </c>
      <c r="I167" t="s">
        <v>182</v>
      </c>
      <c r="J167">
        <v>868193.33</v>
      </c>
      <c r="K167" t="s">
        <v>178</v>
      </c>
      <c r="L167">
        <v>41673.279839999996</v>
      </c>
      <c r="M167">
        <v>48618.826479999996</v>
      </c>
      <c r="N167">
        <v>58255.6</v>
      </c>
      <c r="O167">
        <v>2796.2687999999998</v>
      </c>
      <c r="P167">
        <v>3262.3136</v>
      </c>
      <c r="Q167">
        <v>6.7099801377188656E-2</v>
      </c>
      <c r="R167">
        <v>3</v>
      </c>
      <c r="S167">
        <v>2025</v>
      </c>
      <c r="T167">
        <v>4</v>
      </c>
      <c r="U167">
        <v>2025</v>
      </c>
      <c r="V167">
        <v>45815</v>
      </c>
      <c r="W167" t="s">
        <v>152</v>
      </c>
      <c r="X167">
        <v>2025</v>
      </c>
      <c r="Y167" t="str">
        <f t="shared" si="10"/>
        <v>México</v>
      </c>
      <c r="Z167" t="str">
        <f t="shared" si="11"/>
        <v>Retail</v>
      </c>
      <c r="AA167" s="1">
        <f t="shared" si="12"/>
        <v>0</v>
      </c>
      <c r="AB167">
        <f t="shared" si="13"/>
        <v>2796.2687999999998</v>
      </c>
      <c r="AC167" s="18">
        <f t="shared" si="14"/>
        <v>45552</v>
      </c>
    </row>
    <row r="168" spans="1:29">
      <c r="A168" t="s">
        <v>176</v>
      </c>
      <c r="B168">
        <v>206</v>
      </c>
      <c r="C168">
        <v>1</v>
      </c>
      <c r="D168" s="18">
        <v>45736</v>
      </c>
      <c r="E168" s="18">
        <v>45735</v>
      </c>
      <c r="F168" s="18">
        <v>45754</v>
      </c>
      <c r="G168" t="s">
        <v>54</v>
      </c>
      <c r="H168">
        <v>12</v>
      </c>
      <c r="J168">
        <v>8210</v>
      </c>
      <c r="K168" t="s">
        <v>131</v>
      </c>
      <c r="L168">
        <v>7060.5999999999995</v>
      </c>
      <c r="M168">
        <v>8210</v>
      </c>
      <c r="N168">
        <v>0</v>
      </c>
      <c r="O168">
        <v>0</v>
      </c>
      <c r="P168">
        <v>0</v>
      </c>
      <c r="Q168">
        <v>0</v>
      </c>
      <c r="R168">
        <v>3</v>
      </c>
      <c r="S168">
        <v>2025</v>
      </c>
      <c r="T168">
        <v>3</v>
      </c>
      <c r="U168">
        <v>2025</v>
      </c>
      <c r="V168">
        <v>45799</v>
      </c>
      <c r="W168" t="s">
        <v>172</v>
      </c>
      <c r="X168">
        <v>2025</v>
      </c>
      <c r="Y168" t="str">
        <f t="shared" si="10"/>
        <v>México</v>
      </c>
      <c r="Z168" t="str">
        <f t="shared" si="11"/>
        <v>Retail</v>
      </c>
      <c r="AA168" s="1">
        <f t="shared" si="12"/>
        <v>0.05</v>
      </c>
      <c r="AB168">
        <f t="shared" si="13"/>
        <v>0</v>
      </c>
      <c r="AC168" s="18">
        <f t="shared" si="14"/>
        <v>45595</v>
      </c>
    </row>
    <row r="169" spans="1:29">
      <c r="A169" t="s">
        <v>176</v>
      </c>
      <c r="B169">
        <v>207</v>
      </c>
      <c r="C169">
        <v>1</v>
      </c>
      <c r="D169" s="18">
        <v>45736</v>
      </c>
      <c r="E169" s="18">
        <v>45832</v>
      </c>
      <c r="F169" s="18">
        <v>45852</v>
      </c>
      <c r="G169" t="s">
        <v>54</v>
      </c>
      <c r="H169">
        <v>12</v>
      </c>
      <c r="J169">
        <v>4370.66</v>
      </c>
      <c r="K169" t="s">
        <v>131</v>
      </c>
      <c r="L169">
        <v>3758.7675999999997</v>
      </c>
      <c r="M169">
        <v>4370.66</v>
      </c>
      <c r="N169">
        <v>0</v>
      </c>
      <c r="O169">
        <v>0</v>
      </c>
      <c r="P169">
        <v>0</v>
      </c>
      <c r="Q169">
        <v>0</v>
      </c>
      <c r="R169">
        <v>3</v>
      </c>
      <c r="S169">
        <v>2025</v>
      </c>
      <c r="T169">
        <v>6</v>
      </c>
      <c r="U169">
        <v>2025</v>
      </c>
      <c r="V169">
        <v>45897</v>
      </c>
      <c r="W169" t="s">
        <v>160</v>
      </c>
      <c r="X169">
        <v>2025</v>
      </c>
      <c r="Y169" t="str">
        <f t="shared" si="10"/>
        <v>México</v>
      </c>
      <c r="Z169" t="str">
        <f t="shared" si="11"/>
        <v>Retail</v>
      </c>
      <c r="AA169" s="1">
        <f t="shared" si="12"/>
        <v>0.05</v>
      </c>
      <c r="AB169">
        <f t="shared" si="13"/>
        <v>0</v>
      </c>
      <c r="AC169" s="18">
        <f t="shared" si="14"/>
        <v>45595</v>
      </c>
    </row>
    <row r="170" spans="1:29">
      <c r="A170" t="s">
        <v>176</v>
      </c>
      <c r="B170">
        <v>209</v>
      </c>
      <c r="C170">
        <v>1</v>
      </c>
      <c r="D170" s="18">
        <v>45736</v>
      </c>
      <c r="E170" s="18">
        <v>45771</v>
      </c>
      <c r="F170" s="18">
        <v>45771</v>
      </c>
      <c r="G170" t="s">
        <v>45</v>
      </c>
      <c r="H170">
        <v>12</v>
      </c>
      <c r="J170">
        <v>2293.19</v>
      </c>
      <c r="K170" t="s">
        <v>151</v>
      </c>
      <c r="L170">
        <v>2293.19</v>
      </c>
      <c r="M170">
        <v>2660.1003999999998</v>
      </c>
      <c r="N170">
        <v>620.19000000000005</v>
      </c>
      <c r="O170">
        <v>620.19000000000005</v>
      </c>
      <c r="P170">
        <v>719.42039999999997</v>
      </c>
      <c r="Q170">
        <v>0.27044858908332936</v>
      </c>
      <c r="R170">
        <v>3</v>
      </c>
      <c r="S170">
        <v>2025</v>
      </c>
      <c r="T170">
        <v>4</v>
      </c>
      <c r="U170">
        <v>2025</v>
      </c>
      <c r="V170">
        <v>45816</v>
      </c>
      <c r="W170" t="s">
        <v>152</v>
      </c>
      <c r="X170">
        <v>2025</v>
      </c>
      <c r="Y170" t="str">
        <f t="shared" si="10"/>
        <v>México</v>
      </c>
      <c r="Z170" t="str">
        <f t="shared" si="11"/>
        <v>IC</v>
      </c>
      <c r="AA170" s="1">
        <f t="shared" si="12"/>
        <v>0.75</v>
      </c>
      <c r="AB170">
        <f t="shared" si="13"/>
        <v>155.04750000000001</v>
      </c>
      <c r="AC170" s="18">
        <f t="shared" si="14"/>
        <v>45536</v>
      </c>
    </row>
    <row r="171" spans="1:29">
      <c r="A171" t="s">
        <v>176</v>
      </c>
      <c r="B171">
        <v>210</v>
      </c>
      <c r="C171">
        <v>1</v>
      </c>
      <c r="D171" s="18">
        <v>45736</v>
      </c>
      <c r="E171" s="18">
        <v>45758</v>
      </c>
      <c r="F171" s="18">
        <v>45762</v>
      </c>
      <c r="G171" t="s">
        <v>39</v>
      </c>
      <c r="H171">
        <v>12</v>
      </c>
      <c r="J171">
        <v>20882.560000000001</v>
      </c>
      <c r="K171" t="s">
        <v>131</v>
      </c>
      <c r="L171">
        <v>17959.0016</v>
      </c>
      <c r="M171">
        <v>20882.560000000001</v>
      </c>
      <c r="N171">
        <v>1666.76</v>
      </c>
      <c r="O171">
        <v>1433.4135999999999</v>
      </c>
      <c r="P171">
        <v>1666.76</v>
      </c>
      <c r="Q171">
        <v>7.9815884642495935E-2</v>
      </c>
      <c r="R171">
        <v>3</v>
      </c>
      <c r="S171">
        <v>2025</v>
      </c>
      <c r="T171">
        <v>4</v>
      </c>
      <c r="U171">
        <v>2025</v>
      </c>
      <c r="V171">
        <v>45807</v>
      </c>
      <c r="W171" t="s">
        <v>172</v>
      </c>
      <c r="X171">
        <v>2025</v>
      </c>
      <c r="Y171" t="str">
        <f t="shared" si="10"/>
        <v>México</v>
      </c>
      <c r="Z171" t="str">
        <f t="shared" si="11"/>
        <v>IC</v>
      </c>
      <c r="AA171" s="1">
        <f t="shared" si="12"/>
        <v>0.5</v>
      </c>
      <c r="AB171">
        <f t="shared" si="13"/>
        <v>716.70679999999993</v>
      </c>
      <c r="AC171" s="18">
        <f t="shared" si="14"/>
        <v>45677</v>
      </c>
    </row>
    <row r="172" spans="1:29">
      <c r="A172" t="s">
        <v>176</v>
      </c>
      <c r="B172">
        <v>211</v>
      </c>
      <c r="C172">
        <v>1</v>
      </c>
      <c r="D172" s="18">
        <v>45736</v>
      </c>
      <c r="E172" s="18">
        <v>45719</v>
      </c>
      <c r="F172" s="18">
        <v>45722</v>
      </c>
      <c r="G172" t="s">
        <v>39</v>
      </c>
      <c r="H172">
        <v>12</v>
      </c>
      <c r="J172">
        <v>4088.2</v>
      </c>
      <c r="K172" t="s">
        <v>131</v>
      </c>
      <c r="L172">
        <v>3515.8519999999999</v>
      </c>
      <c r="M172">
        <v>4088.2</v>
      </c>
      <c r="N172">
        <v>1068.2</v>
      </c>
      <c r="O172">
        <v>918.65200000000004</v>
      </c>
      <c r="P172">
        <v>1068.2</v>
      </c>
      <c r="Q172">
        <v>0.26128858666405758</v>
      </c>
      <c r="R172">
        <v>3</v>
      </c>
      <c r="S172">
        <v>2025</v>
      </c>
      <c r="T172">
        <v>3</v>
      </c>
      <c r="U172">
        <v>2025</v>
      </c>
      <c r="V172">
        <v>45767</v>
      </c>
      <c r="W172" t="s">
        <v>173</v>
      </c>
      <c r="X172">
        <v>2025</v>
      </c>
      <c r="Y172" t="str">
        <f t="shared" si="10"/>
        <v>México</v>
      </c>
      <c r="Z172" t="str">
        <f t="shared" si="11"/>
        <v>IC</v>
      </c>
      <c r="AA172" s="1">
        <f t="shared" si="12"/>
        <v>0.5</v>
      </c>
      <c r="AB172">
        <f t="shared" si="13"/>
        <v>459.32600000000002</v>
      </c>
      <c r="AC172" s="18">
        <f t="shared" si="14"/>
        <v>45677</v>
      </c>
    </row>
    <row r="173" spans="1:29">
      <c r="A173" t="s">
        <v>176</v>
      </c>
      <c r="B173">
        <v>213</v>
      </c>
      <c r="C173">
        <v>1</v>
      </c>
      <c r="D173" s="18">
        <v>45740</v>
      </c>
      <c r="E173" s="18">
        <v>45765</v>
      </c>
      <c r="F173" s="18">
        <v>45770</v>
      </c>
      <c r="G173" t="s">
        <v>49</v>
      </c>
      <c r="H173">
        <v>13</v>
      </c>
      <c r="I173" t="s">
        <v>177</v>
      </c>
      <c r="J173">
        <v>19973.2</v>
      </c>
      <c r="K173" t="s">
        <v>131</v>
      </c>
      <c r="L173">
        <v>17176.952000000001</v>
      </c>
      <c r="M173">
        <v>19973.2</v>
      </c>
      <c r="N173">
        <v>1896.09</v>
      </c>
      <c r="O173">
        <v>1630.6373999999998</v>
      </c>
      <c r="P173">
        <v>1896.09</v>
      </c>
      <c r="Q173">
        <v>9.4931708489375752E-2</v>
      </c>
      <c r="R173">
        <v>3</v>
      </c>
      <c r="S173">
        <v>2025</v>
      </c>
      <c r="T173">
        <v>4</v>
      </c>
      <c r="U173">
        <v>2025</v>
      </c>
      <c r="V173">
        <v>45815</v>
      </c>
      <c r="W173" t="s">
        <v>152</v>
      </c>
      <c r="X173">
        <v>2025</v>
      </c>
      <c r="Y173" t="str">
        <f t="shared" si="10"/>
        <v>México</v>
      </c>
      <c r="Z173" t="str">
        <f t="shared" si="11"/>
        <v>Retail</v>
      </c>
      <c r="AA173" s="1">
        <f t="shared" si="12"/>
        <v>0</v>
      </c>
      <c r="AB173">
        <f t="shared" si="13"/>
        <v>1630.6373999999998</v>
      </c>
      <c r="AC173" s="18">
        <f t="shared" si="14"/>
        <v>45552</v>
      </c>
    </row>
    <row r="174" spans="1:29">
      <c r="A174" t="s">
        <v>176</v>
      </c>
      <c r="B174">
        <v>214</v>
      </c>
      <c r="C174">
        <v>1</v>
      </c>
      <c r="D174" s="18">
        <v>45740</v>
      </c>
      <c r="E174" s="18">
        <v>45767</v>
      </c>
      <c r="F174" s="18">
        <v>45773</v>
      </c>
      <c r="G174" t="s">
        <v>35</v>
      </c>
      <c r="H174">
        <v>13</v>
      </c>
      <c r="J174">
        <v>27730.21</v>
      </c>
      <c r="K174" t="s">
        <v>131</v>
      </c>
      <c r="L174">
        <v>23847.980599999999</v>
      </c>
      <c r="M174">
        <v>27730.21</v>
      </c>
      <c r="N174">
        <v>5645.2</v>
      </c>
      <c r="O174">
        <v>4854.8719999999994</v>
      </c>
      <c r="P174">
        <v>5645.2</v>
      </c>
      <c r="Q174">
        <v>0.20357581136240943</v>
      </c>
      <c r="R174">
        <v>3</v>
      </c>
      <c r="S174">
        <v>2025</v>
      </c>
      <c r="T174">
        <v>4</v>
      </c>
      <c r="U174">
        <v>2025</v>
      </c>
      <c r="V174">
        <v>45818</v>
      </c>
      <c r="W174" t="s">
        <v>152</v>
      </c>
      <c r="X174">
        <v>2025</v>
      </c>
      <c r="Y174" t="str">
        <f t="shared" si="10"/>
        <v>México</v>
      </c>
      <c r="Z174" t="str">
        <f t="shared" si="11"/>
        <v>IC</v>
      </c>
      <c r="AA174" s="1">
        <f t="shared" si="12"/>
        <v>0.5</v>
      </c>
      <c r="AB174">
        <f t="shared" si="13"/>
        <v>2427.4359999999997</v>
      </c>
      <c r="AC174" s="18">
        <f t="shared" si="14"/>
        <v>45665</v>
      </c>
    </row>
    <row r="175" spans="1:29">
      <c r="A175" t="s">
        <v>176</v>
      </c>
      <c r="B175">
        <v>216</v>
      </c>
      <c r="C175">
        <v>1</v>
      </c>
      <c r="D175" s="18">
        <v>45741</v>
      </c>
      <c r="E175" s="18">
        <v>45733</v>
      </c>
      <c r="F175" s="18">
        <v>45738</v>
      </c>
      <c r="G175" t="s">
        <v>49</v>
      </c>
      <c r="H175">
        <v>13</v>
      </c>
      <c r="I175" t="s">
        <v>149</v>
      </c>
      <c r="J175">
        <v>58328.6</v>
      </c>
      <c r="K175" t="s">
        <v>131</v>
      </c>
      <c r="L175">
        <v>50162.595999999998</v>
      </c>
      <c r="M175">
        <v>58328.6</v>
      </c>
      <c r="N175">
        <v>5832.86</v>
      </c>
      <c r="O175">
        <v>5016.2595999999994</v>
      </c>
      <c r="P175">
        <v>5832.86</v>
      </c>
      <c r="Q175">
        <v>9.9999999999999992E-2</v>
      </c>
      <c r="R175">
        <v>3</v>
      </c>
      <c r="S175">
        <v>2025</v>
      </c>
      <c r="T175">
        <v>3</v>
      </c>
      <c r="U175">
        <v>2025</v>
      </c>
      <c r="V175">
        <v>45783</v>
      </c>
      <c r="W175" t="s">
        <v>172</v>
      </c>
      <c r="X175">
        <v>2025</v>
      </c>
      <c r="Y175" t="str">
        <f t="shared" si="10"/>
        <v>México</v>
      </c>
      <c r="Z175" t="str">
        <f t="shared" si="11"/>
        <v>Retail</v>
      </c>
      <c r="AA175" s="1">
        <f t="shared" si="12"/>
        <v>0</v>
      </c>
      <c r="AB175">
        <f t="shared" si="13"/>
        <v>5016.2595999999994</v>
      </c>
      <c r="AC175" s="18">
        <f t="shared" si="14"/>
        <v>45552</v>
      </c>
    </row>
    <row r="176" spans="1:29">
      <c r="A176" t="s">
        <v>176</v>
      </c>
      <c r="B176">
        <v>217</v>
      </c>
      <c r="C176">
        <v>1</v>
      </c>
      <c r="D176" s="18">
        <v>45741</v>
      </c>
      <c r="E176" s="18">
        <v>45743</v>
      </c>
      <c r="F176" s="18">
        <v>45747</v>
      </c>
      <c r="G176" t="s">
        <v>39</v>
      </c>
      <c r="H176">
        <v>13</v>
      </c>
      <c r="J176">
        <v>3574</v>
      </c>
      <c r="K176" t="s">
        <v>131</v>
      </c>
      <c r="L176">
        <v>3073.64</v>
      </c>
      <c r="M176">
        <v>3574</v>
      </c>
      <c r="N176">
        <v>266.95999999999998</v>
      </c>
      <c r="O176">
        <v>229.58559999999997</v>
      </c>
      <c r="P176">
        <v>266.95999999999998</v>
      </c>
      <c r="Q176">
        <v>7.4695019585898151E-2</v>
      </c>
      <c r="R176">
        <v>3</v>
      </c>
      <c r="S176">
        <v>2025</v>
      </c>
      <c r="T176">
        <v>3</v>
      </c>
      <c r="U176">
        <v>2025</v>
      </c>
      <c r="V176">
        <v>45792</v>
      </c>
      <c r="W176" t="s">
        <v>172</v>
      </c>
      <c r="X176">
        <v>2025</v>
      </c>
      <c r="Y176" t="str">
        <f t="shared" si="10"/>
        <v>México</v>
      </c>
      <c r="Z176" t="str">
        <f t="shared" si="11"/>
        <v>IC</v>
      </c>
      <c r="AA176" s="1">
        <f t="shared" si="12"/>
        <v>0.5</v>
      </c>
      <c r="AB176">
        <f t="shared" si="13"/>
        <v>114.79279999999999</v>
      </c>
      <c r="AC176" s="18">
        <f t="shared" si="14"/>
        <v>45677</v>
      </c>
    </row>
    <row r="177" spans="1:29">
      <c r="A177" t="s">
        <v>176</v>
      </c>
      <c r="B177">
        <v>218</v>
      </c>
      <c r="C177">
        <v>1</v>
      </c>
      <c r="D177" s="18">
        <v>45742</v>
      </c>
      <c r="E177" s="18">
        <v>45865</v>
      </c>
      <c r="F177" s="18">
        <v>45874</v>
      </c>
      <c r="G177" t="s">
        <v>49</v>
      </c>
      <c r="H177">
        <v>13</v>
      </c>
      <c r="I177" t="s">
        <v>182</v>
      </c>
      <c r="J177">
        <v>90597.7</v>
      </c>
      <c r="K177" t="s">
        <v>131</v>
      </c>
      <c r="L177">
        <v>77914.021999999997</v>
      </c>
      <c r="M177">
        <v>90597.7</v>
      </c>
      <c r="N177">
        <v>12468.3</v>
      </c>
      <c r="O177">
        <v>10722.737999999999</v>
      </c>
      <c r="P177">
        <v>12468.3</v>
      </c>
      <c r="Q177">
        <v>0.13762269903099084</v>
      </c>
      <c r="R177">
        <v>3</v>
      </c>
      <c r="S177">
        <v>2025</v>
      </c>
      <c r="T177">
        <v>7</v>
      </c>
      <c r="U177">
        <v>2025</v>
      </c>
      <c r="V177">
        <v>45919</v>
      </c>
      <c r="W177" t="s">
        <v>153</v>
      </c>
      <c r="X177">
        <v>2025</v>
      </c>
      <c r="Y177" t="str">
        <f t="shared" si="10"/>
        <v>México</v>
      </c>
      <c r="Z177" t="str">
        <f t="shared" si="11"/>
        <v>Retail</v>
      </c>
      <c r="AA177" s="1">
        <f t="shared" si="12"/>
        <v>0</v>
      </c>
      <c r="AB177">
        <f t="shared" si="13"/>
        <v>10722.737999999999</v>
      </c>
      <c r="AC177" s="18">
        <f t="shared" si="14"/>
        <v>45552</v>
      </c>
    </row>
    <row r="178" spans="1:29">
      <c r="A178" t="s">
        <v>176</v>
      </c>
      <c r="B178">
        <v>219</v>
      </c>
      <c r="C178">
        <v>1</v>
      </c>
      <c r="D178" s="18">
        <v>45742</v>
      </c>
      <c r="E178" s="18">
        <v>45813</v>
      </c>
      <c r="F178" s="18">
        <v>45833</v>
      </c>
      <c r="G178" t="s">
        <v>54</v>
      </c>
      <c r="H178">
        <v>13</v>
      </c>
      <c r="J178">
        <v>10185.200000000001</v>
      </c>
      <c r="K178" t="s">
        <v>151</v>
      </c>
      <c r="L178">
        <v>10185.200000000001</v>
      </c>
      <c r="M178">
        <v>11814.832</v>
      </c>
      <c r="N178">
        <v>496.02</v>
      </c>
      <c r="O178">
        <v>496.02</v>
      </c>
      <c r="P178">
        <v>575.38319999999999</v>
      </c>
      <c r="Q178">
        <v>4.8700074618073276E-2</v>
      </c>
      <c r="R178">
        <v>3</v>
      </c>
      <c r="S178">
        <v>2025</v>
      </c>
      <c r="T178">
        <v>6</v>
      </c>
      <c r="U178">
        <v>2025</v>
      </c>
      <c r="V178">
        <v>45878</v>
      </c>
      <c r="W178" t="s">
        <v>160</v>
      </c>
      <c r="X178">
        <v>2025</v>
      </c>
      <c r="Y178" t="str">
        <f t="shared" si="10"/>
        <v>México</v>
      </c>
      <c r="Z178" t="str">
        <f t="shared" si="11"/>
        <v>Retail</v>
      </c>
      <c r="AA178" s="1">
        <f t="shared" si="12"/>
        <v>0.05</v>
      </c>
      <c r="AB178">
        <f t="shared" si="13"/>
        <v>471.21899999999999</v>
      </c>
      <c r="AC178" s="18">
        <f t="shared" si="14"/>
        <v>45595</v>
      </c>
    </row>
    <row r="179" spans="1:29">
      <c r="A179" t="s">
        <v>176</v>
      </c>
      <c r="B179">
        <v>220</v>
      </c>
      <c r="C179">
        <v>1</v>
      </c>
      <c r="D179" s="18">
        <v>45722</v>
      </c>
      <c r="E179" s="18">
        <v>45777</v>
      </c>
      <c r="F179" s="18">
        <v>45782</v>
      </c>
      <c r="G179" t="s">
        <v>54</v>
      </c>
      <c r="H179">
        <v>10</v>
      </c>
      <c r="J179">
        <v>9173.7000000000007</v>
      </c>
      <c r="K179" t="s">
        <v>151</v>
      </c>
      <c r="L179">
        <v>9173.7000000000007</v>
      </c>
      <c r="M179">
        <v>10641.492</v>
      </c>
      <c r="N179">
        <v>924.52</v>
      </c>
      <c r="O179">
        <v>924.52</v>
      </c>
      <c r="P179">
        <v>1072.4431999999999</v>
      </c>
      <c r="Q179">
        <v>0.10077940198611246</v>
      </c>
      <c r="R179">
        <v>3</v>
      </c>
      <c r="S179">
        <v>2025</v>
      </c>
      <c r="T179">
        <v>4</v>
      </c>
      <c r="U179">
        <v>2025</v>
      </c>
      <c r="V179">
        <v>45827</v>
      </c>
      <c r="W179" t="s">
        <v>152</v>
      </c>
      <c r="X179">
        <v>2025</v>
      </c>
      <c r="Y179" t="str">
        <f t="shared" si="10"/>
        <v>México</v>
      </c>
      <c r="Z179" t="str">
        <f t="shared" si="11"/>
        <v>Retail</v>
      </c>
      <c r="AA179" s="1">
        <f t="shared" si="12"/>
        <v>0.05</v>
      </c>
      <c r="AB179">
        <f t="shared" si="13"/>
        <v>878.29399999999998</v>
      </c>
      <c r="AC179" s="18">
        <f t="shared" si="14"/>
        <v>45595</v>
      </c>
    </row>
    <row r="180" spans="1:29">
      <c r="A180" t="s">
        <v>176</v>
      </c>
      <c r="B180">
        <v>221</v>
      </c>
      <c r="C180">
        <v>1</v>
      </c>
      <c r="D180" s="18">
        <v>45742</v>
      </c>
      <c r="E180" s="18">
        <v>45837</v>
      </c>
      <c r="F180" s="18">
        <v>45844</v>
      </c>
      <c r="G180" t="s">
        <v>39</v>
      </c>
      <c r="H180">
        <v>13</v>
      </c>
      <c r="J180">
        <v>23018</v>
      </c>
      <c r="K180" t="s">
        <v>131</v>
      </c>
      <c r="L180">
        <v>19795.48</v>
      </c>
      <c r="M180">
        <v>23018</v>
      </c>
      <c r="N180">
        <v>2035.16</v>
      </c>
      <c r="O180">
        <v>1750.2376000000002</v>
      </c>
      <c r="P180">
        <v>2035.16</v>
      </c>
      <c r="Q180">
        <v>8.8416022243461651E-2</v>
      </c>
      <c r="R180">
        <v>3</v>
      </c>
      <c r="S180">
        <v>2025</v>
      </c>
      <c r="T180">
        <v>6</v>
      </c>
      <c r="U180">
        <v>2025</v>
      </c>
      <c r="V180">
        <v>45889</v>
      </c>
      <c r="W180" t="s">
        <v>160</v>
      </c>
      <c r="X180">
        <v>2025</v>
      </c>
      <c r="Y180" t="str">
        <f t="shared" si="10"/>
        <v>México</v>
      </c>
      <c r="Z180" t="str">
        <f t="shared" si="11"/>
        <v>IC</v>
      </c>
      <c r="AA180" s="1">
        <f t="shared" si="12"/>
        <v>0.5</v>
      </c>
      <c r="AB180">
        <f t="shared" si="13"/>
        <v>875.11880000000008</v>
      </c>
      <c r="AC180" s="18">
        <f t="shared" si="14"/>
        <v>45677</v>
      </c>
    </row>
    <row r="181" spans="1:29">
      <c r="A181" t="s">
        <v>176</v>
      </c>
      <c r="B181">
        <v>223</v>
      </c>
      <c r="C181">
        <v>1</v>
      </c>
      <c r="D181" s="18">
        <v>45742</v>
      </c>
      <c r="E181" s="18">
        <v>45768</v>
      </c>
      <c r="F181" s="18">
        <v>45820</v>
      </c>
      <c r="G181" t="s">
        <v>49</v>
      </c>
      <c r="H181">
        <v>13</v>
      </c>
      <c r="I181" t="s">
        <v>177</v>
      </c>
      <c r="J181">
        <v>12539.51</v>
      </c>
      <c r="K181" t="s">
        <v>131</v>
      </c>
      <c r="L181">
        <v>10783.9786</v>
      </c>
      <c r="M181">
        <v>12539.51</v>
      </c>
      <c r="N181">
        <v>0</v>
      </c>
      <c r="O181">
        <v>0</v>
      </c>
      <c r="P181">
        <v>0</v>
      </c>
      <c r="Q181">
        <v>0</v>
      </c>
      <c r="R181">
        <v>3</v>
      </c>
      <c r="S181">
        <v>2025</v>
      </c>
      <c r="T181">
        <v>4</v>
      </c>
      <c r="U181">
        <v>2025</v>
      </c>
      <c r="V181">
        <v>45865</v>
      </c>
      <c r="W181" t="s">
        <v>154</v>
      </c>
      <c r="X181">
        <v>2025</v>
      </c>
      <c r="Y181" t="str">
        <f t="shared" si="10"/>
        <v>México</v>
      </c>
      <c r="Z181" t="str">
        <f t="shared" si="11"/>
        <v>Retail</v>
      </c>
      <c r="AA181" s="1">
        <f t="shared" si="12"/>
        <v>0</v>
      </c>
      <c r="AB181">
        <f t="shared" si="13"/>
        <v>0</v>
      </c>
      <c r="AC181" s="18">
        <f t="shared" si="14"/>
        <v>45552</v>
      </c>
    </row>
    <row r="182" spans="1:29">
      <c r="A182" t="s">
        <v>176</v>
      </c>
      <c r="B182">
        <v>225</v>
      </c>
      <c r="C182">
        <v>1</v>
      </c>
      <c r="D182" s="18">
        <v>45747</v>
      </c>
      <c r="E182" s="18">
        <v>45764</v>
      </c>
      <c r="F182" s="18">
        <v>45773</v>
      </c>
      <c r="G182" t="s">
        <v>24</v>
      </c>
      <c r="H182">
        <v>14</v>
      </c>
      <c r="I182" t="s">
        <v>149</v>
      </c>
      <c r="J182">
        <v>1912.84</v>
      </c>
      <c r="K182" t="s">
        <v>151</v>
      </c>
      <c r="L182">
        <v>1912.84</v>
      </c>
      <c r="M182">
        <v>2218.8943999999997</v>
      </c>
      <c r="N182">
        <v>160.72</v>
      </c>
      <c r="O182">
        <v>160.72</v>
      </c>
      <c r="P182">
        <v>186.43519999999998</v>
      </c>
      <c r="Q182">
        <v>8.4021664122456666E-2</v>
      </c>
      <c r="R182">
        <v>3</v>
      </c>
      <c r="S182">
        <v>2025</v>
      </c>
      <c r="T182">
        <v>4</v>
      </c>
      <c r="U182">
        <v>2025</v>
      </c>
      <c r="V182">
        <v>45818</v>
      </c>
      <c r="W182" t="s">
        <v>152</v>
      </c>
      <c r="X182">
        <v>2025</v>
      </c>
      <c r="Y182" t="str">
        <f t="shared" si="10"/>
        <v>Madrid</v>
      </c>
      <c r="Z182" t="str">
        <f t="shared" si="11"/>
        <v>Retail</v>
      </c>
      <c r="AA182" s="1">
        <f t="shared" si="12"/>
        <v>7.0000000000000007E-2</v>
      </c>
      <c r="AB182">
        <f t="shared" si="13"/>
        <v>149.46959999999999</v>
      </c>
      <c r="AC182" s="18">
        <f t="shared" si="14"/>
        <v>45733</v>
      </c>
    </row>
    <row r="183" spans="1:29">
      <c r="A183" t="s">
        <v>176</v>
      </c>
      <c r="B183">
        <v>226</v>
      </c>
      <c r="C183">
        <v>1</v>
      </c>
      <c r="D183" s="18">
        <v>45747</v>
      </c>
      <c r="E183" s="18">
        <v>45825</v>
      </c>
      <c r="F183" s="18">
        <v>45851</v>
      </c>
      <c r="G183" t="s">
        <v>49</v>
      </c>
      <c r="H183">
        <v>14</v>
      </c>
      <c r="I183" t="s">
        <v>182</v>
      </c>
      <c r="J183">
        <v>30570.31</v>
      </c>
      <c r="K183" t="s">
        <v>131</v>
      </c>
      <c r="L183">
        <v>26290.4666</v>
      </c>
      <c r="M183">
        <v>30570.31</v>
      </c>
      <c r="N183">
        <v>3833.87</v>
      </c>
      <c r="O183">
        <v>3297.1281999999997</v>
      </c>
      <c r="P183">
        <v>3833.87</v>
      </c>
      <c r="Q183">
        <v>0.12541155127311432</v>
      </c>
      <c r="R183">
        <v>3</v>
      </c>
      <c r="S183">
        <v>2025</v>
      </c>
      <c r="T183">
        <v>6</v>
      </c>
      <c r="U183">
        <v>2025</v>
      </c>
      <c r="V183">
        <v>45896</v>
      </c>
      <c r="W183" t="s">
        <v>160</v>
      </c>
      <c r="X183">
        <v>2025</v>
      </c>
      <c r="Y183" t="str">
        <f t="shared" si="10"/>
        <v>México</v>
      </c>
      <c r="Z183" t="str">
        <f t="shared" si="11"/>
        <v>Retail</v>
      </c>
      <c r="AA183" s="1">
        <f t="shared" si="12"/>
        <v>0</v>
      </c>
      <c r="AB183">
        <f t="shared" si="13"/>
        <v>3297.1281999999997</v>
      </c>
      <c r="AC183" s="18">
        <f t="shared" si="14"/>
        <v>45552</v>
      </c>
    </row>
    <row r="184" spans="1:29">
      <c r="A184" t="s">
        <v>176</v>
      </c>
      <c r="B184">
        <v>227</v>
      </c>
      <c r="C184">
        <v>1</v>
      </c>
      <c r="D184" s="18">
        <v>45747</v>
      </c>
      <c r="E184" s="18">
        <v>45824</v>
      </c>
      <c r="F184" s="18">
        <v>45826</v>
      </c>
      <c r="G184" t="s">
        <v>39</v>
      </c>
      <c r="H184">
        <v>14</v>
      </c>
      <c r="J184">
        <v>1822.35</v>
      </c>
      <c r="K184" t="s">
        <v>131</v>
      </c>
      <c r="L184">
        <v>1567.221</v>
      </c>
      <c r="M184">
        <v>1822.35</v>
      </c>
      <c r="N184">
        <v>195.71</v>
      </c>
      <c r="O184">
        <v>168.31059999999999</v>
      </c>
      <c r="P184">
        <v>195.71</v>
      </c>
      <c r="Q184">
        <v>0.10739429857052707</v>
      </c>
      <c r="R184">
        <v>3</v>
      </c>
      <c r="S184">
        <v>2025</v>
      </c>
      <c r="T184">
        <v>6</v>
      </c>
      <c r="U184">
        <v>2025</v>
      </c>
      <c r="V184">
        <v>45871</v>
      </c>
      <c r="W184" t="s">
        <v>160</v>
      </c>
      <c r="X184">
        <v>2025</v>
      </c>
      <c r="Y184" t="str">
        <f t="shared" si="10"/>
        <v>México</v>
      </c>
      <c r="Z184" t="str">
        <f t="shared" si="11"/>
        <v>IC</v>
      </c>
      <c r="AA184" s="1">
        <f t="shared" si="12"/>
        <v>0.5</v>
      </c>
      <c r="AB184">
        <f t="shared" si="13"/>
        <v>84.155299999999997</v>
      </c>
      <c r="AC184" s="18">
        <f t="shared" si="14"/>
        <v>45677</v>
      </c>
    </row>
    <row r="185" spans="1:29">
      <c r="A185" t="s">
        <v>176</v>
      </c>
      <c r="B185">
        <v>228</v>
      </c>
      <c r="C185">
        <v>1</v>
      </c>
      <c r="D185" s="18">
        <v>45747</v>
      </c>
      <c r="E185" s="18">
        <v>45761</v>
      </c>
      <c r="F185" s="18">
        <v>45769</v>
      </c>
      <c r="G185" t="s">
        <v>35</v>
      </c>
      <c r="H185">
        <v>14</v>
      </c>
      <c r="J185">
        <v>31520</v>
      </c>
      <c r="K185" t="s">
        <v>131</v>
      </c>
      <c r="L185">
        <v>27107.200000000001</v>
      </c>
      <c r="M185">
        <v>31520</v>
      </c>
      <c r="N185">
        <v>4977.6400000000003</v>
      </c>
      <c r="O185">
        <v>4280.7704000000003</v>
      </c>
      <c r="P185">
        <v>4977.6400000000003</v>
      </c>
      <c r="Q185">
        <v>0.15792005076142132</v>
      </c>
      <c r="R185">
        <v>3</v>
      </c>
      <c r="S185">
        <v>2025</v>
      </c>
      <c r="T185">
        <v>4</v>
      </c>
      <c r="U185">
        <v>2025</v>
      </c>
      <c r="V185">
        <v>45814</v>
      </c>
      <c r="W185" t="s">
        <v>152</v>
      </c>
      <c r="X185">
        <v>2025</v>
      </c>
      <c r="Y185" t="str">
        <f t="shared" si="10"/>
        <v>México</v>
      </c>
      <c r="Z185" t="str">
        <f t="shared" si="11"/>
        <v>IC</v>
      </c>
      <c r="AA185" s="1">
        <f t="shared" si="12"/>
        <v>0.5</v>
      </c>
      <c r="AB185">
        <f t="shared" si="13"/>
        <v>2140.3852000000002</v>
      </c>
      <c r="AC185" s="18">
        <f t="shared" si="14"/>
        <v>45665</v>
      </c>
    </row>
    <row r="186" spans="1:29">
      <c r="A186" t="s">
        <v>176</v>
      </c>
      <c r="B186">
        <v>229</v>
      </c>
      <c r="C186">
        <v>1</v>
      </c>
      <c r="D186" s="18">
        <v>45748</v>
      </c>
      <c r="E186" s="18">
        <v>45903</v>
      </c>
      <c r="F186" s="18">
        <v>45918</v>
      </c>
      <c r="G186" t="s">
        <v>35</v>
      </c>
      <c r="H186">
        <v>14</v>
      </c>
      <c r="J186">
        <v>20656.189999999999</v>
      </c>
      <c r="K186" t="s">
        <v>131</v>
      </c>
      <c r="L186">
        <v>17764.323399999997</v>
      </c>
      <c r="M186">
        <v>20656.189999999999</v>
      </c>
      <c r="N186">
        <v>1679.57</v>
      </c>
      <c r="O186">
        <v>1444.4302</v>
      </c>
      <c r="P186">
        <v>1679.57</v>
      </c>
      <c r="Q186">
        <v>8.1310735426039379E-2</v>
      </c>
      <c r="R186">
        <v>4</v>
      </c>
      <c r="S186">
        <v>2025</v>
      </c>
      <c r="T186">
        <v>9</v>
      </c>
      <c r="U186">
        <v>2025</v>
      </c>
      <c r="V186">
        <v>45963</v>
      </c>
      <c r="W186" t="s">
        <v>159</v>
      </c>
      <c r="X186">
        <v>2025</v>
      </c>
      <c r="Y186" t="str">
        <f t="shared" si="10"/>
        <v>México</v>
      </c>
      <c r="Z186" t="str">
        <f t="shared" si="11"/>
        <v>IC</v>
      </c>
      <c r="AA186" s="1">
        <f t="shared" si="12"/>
        <v>0.5</v>
      </c>
      <c r="AB186">
        <f t="shared" si="13"/>
        <v>722.21510000000001</v>
      </c>
      <c r="AC186" s="18">
        <f t="shared" si="14"/>
        <v>45665</v>
      </c>
    </row>
    <row r="187" spans="1:29">
      <c r="A187" t="s">
        <v>176</v>
      </c>
      <c r="B187">
        <v>230</v>
      </c>
      <c r="C187">
        <v>1</v>
      </c>
      <c r="D187" s="18">
        <v>45748</v>
      </c>
      <c r="E187" s="18">
        <v>45751</v>
      </c>
      <c r="F187" s="18">
        <v>45753</v>
      </c>
      <c r="G187" t="s">
        <v>49</v>
      </c>
      <c r="H187">
        <v>14</v>
      </c>
      <c r="I187" t="s">
        <v>177</v>
      </c>
      <c r="J187">
        <v>707.47</v>
      </c>
      <c r="K187" t="s">
        <v>131</v>
      </c>
      <c r="L187">
        <v>608.42420000000004</v>
      </c>
      <c r="M187">
        <v>707.47</v>
      </c>
      <c r="N187">
        <v>64.31</v>
      </c>
      <c r="O187">
        <v>55.306600000000003</v>
      </c>
      <c r="P187">
        <v>64.31</v>
      </c>
      <c r="Q187">
        <v>9.0901380977285257E-2</v>
      </c>
      <c r="R187">
        <v>4</v>
      </c>
      <c r="S187">
        <v>2025</v>
      </c>
      <c r="T187">
        <v>4</v>
      </c>
      <c r="U187">
        <v>2025</v>
      </c>
      <c r="V187">
        <v>45798</v>
      </c>
      <c r="W187" t="s">
        <v>172</v>
      </c>
      <c r="X187">
        <v>2025</v>
      </c>
      <c r="Y187" t="str">
        <f t="shared" si="10"/>
        <v>México</v>
      </c>
      <c r="Z187" t="str">
        <f t="shared" si="11"/>
        <v>Retail</v>
      </c>
      <c r="AA187" s="1">
        <f t="shared" si="12"/>
        <v>0</v>
      </c>
      <c r="AB187">
        <f t="shared" si="13"/>
        <v>55.306600000000003</v>
      </c>
      <c r="AC187" s="18">
        <f t="shared" si="14"/>
        <v>45552</v>
      </c>
    </row>
    <row r="188" spans="1:29">
      <c r="A188" t="s">
        <v>176</v>
      </c>
      <c r="B188">
        <v>235</v>
      </c>
      <c r="C188">
        <v>1</v>
      </c>
      <c r="D188" s="18">
        <v>45749</v>
      </c>
      <c r="E188" s="18">
        <v>45708</v>
      </c>
      <c r="F188" s="18">
        <v>45708</v>
      </c>
      <c r="G188" t="s">
        <v>49</v>
      </c>
      <c r="H188">
        <v>14</v>
      </c>
      <c r="I188" t="s">
        <v>177</v>
      </c>
      <c r="J188">
        <v>2120.8000000000002</v>
      </c>
      <c r="K188" t="s">
        <v>131</v>
      </c>
      <c r="L188">
        <v>1823.8880000000001</v>
      </c>
      <c r="M188">
        <v>2120.8000000000002</v>
      </c>
      <c r="N188">
        <v>181.23</v>
      </c>
      <c r="O188">
        <v>155.8578</v>
      </c>
      <c r="P188">
        <v>181.23</v>
      </c>
      <c r="Q188">
        <v>8.5453602414183316E-2</v>
      </c>
      <c r="R188">
        <v>4</v>
      </c>
      <c r="S188">
        <v>2025</v>
      </c>
      <c r="T188">
        <v>2</v>
      </c>
      <c r="U188">
        <v>2025</v>
      </c>
      <c r="V188">
        <v>45753</v>
      </c>
      <c r="W188" t="s">
        <v>173</v>
      </c>
      <c r="X188">
        <v>2025</v>
      </c>
      <c r="Y188" t="str">
        <f t="shared" si="10"/>
        <v>México</v>
      </c>
      <c r="Z188" t="str">
        <f t="shared" si="11"/>
        <v>Retail</v>
      </c>
      <c r="AA188" s="1">
        <f t="shared" si="12"/>
        <v>0</v>
      </c>
      <c r="AB188">
        <f t="shared" si="13"/>
        <v>155.8578</v>
      </c>
      <c r="AC188" s="18">
        <f t="shared" si="14"/>
        <v>45552</v>
      </c>
    </row>
    <row r="189" spans="1:29">
      <c r="A189" t="s">
        <v>176</v>
      </c>
      <c r="B189">
        <v>236</v>
      </c>
      <c r="C189">
        <v>1</v>
      </c>
      <c r="D189" s="18">
        <v>45749</v>
      </c>
      <c r="E189" s="18">
        <v>45659</v>
      </c>
      <c r="F189" s="18">
        <v>45674</v>
      </c>
      <c r="G189" t="s">
        <v>49</v>
      </c>
      <c r="H189">
        <v>14</v>
      </c>
      <c r="J189">
        <v>13318.8</v>
      </c>
      <c r="K189" t="s">
        <v>131</v>
      </c>
      <c r="L189">
        <v>11454.168</v>
      </c>
      <c r="M189">
        <v>13318.8</v>
      </c>
      <c r="N189">
        <v>1138.1500000000001</v>
      </c>
      <c r="O189">
        <v>978.80900000000008</v>
      </c>
      <c r="P189">
        <v>1138.1500000000001</v>
      </c>
      <c r="Q189">
        <v>8.5454395290867055E-2</v>
      </c>
      <c r="R189">
        <v>4</v>
      </c>
      <c r="S189">
        <v>2025</v>
      </c>
      <c r="T189">
        <v>1</v>
      </c>
      <c r="U189">
        <v>2025</v>
      </c>
      <c r="V189">
        <v>45719</v>
      </c>
      <c r="W189" t="s">
        <v>150</v>
      </c>
      <c r="X189">
        <v>2025</v>
      </c>
      <c r="Y189" t="str">
        <f t="shared" si="10"/>
        <v>México</v>
      </c>
      <c r="Z189" t="str">
        <f t="shared" si="11"/>
        <v>Retail</v>
      </c>
      <c r="AA189" s="1">
        <f t="shared" si="12"/>
        <v>0</v>
      </c>
      <c r="AB189">
        <f t="shared" si="13"/>
        <v>978.80900000000008</v>
      </c>
      <c r="AC189" s="18">
        <f t="shared" si="14"/>
        <v>45552</v>
      </c>
    </row>
    <row r="190" spans="1:29">
      <c r="A190" t="s">
        <v>176</v>
      </c>
      <c r="B190">
        <v>237</v>
      </c>
      <c r="C190">
        <v>1</v>
      </c>
      <c r="D190" s="18">
        <v>45749</v>
      </c>
      <c r="E190" s="18">
        <v>45697</v>
      </c>
      <c r="F190" s="18">
        <v>45697</v>
      </c>
      <c r="G190" t="s">
        <v>49</v>
      </c>
      <c r="H190">
        <v>14</v>
      </c>
      <c r="J190">
        <v>4100</v>
      </c>
      <c r="K190" t="s">
        <v>151</v>
      </c>
      <c r="L190">
        <v>4100</v>
      </c>
      <c r="M190">
        <v>4756</v>
      </c>
      <c r="N190">
        <v>707.65</v>
      </c>
      <c r="O190">
        <v>707.65</v>
      </c>
      <c r="P190">
        <v>820.87399999999991</v>
      </c>
      <c r="Q190">
        <v>0.17259756097560974</v>
      </c>
      <c r="R190">
        <v>4</v>
      </c>
      <c r="S190">
        <v>2025</v>
      </c>
      <c r="T190">
        <v>2</v>
      </c>
      <c r="U190">
        <v>2025</v>
      </c>
      <c r="V190">
        <v>45742</v>
      </c>
      <c r="W190" t="s">
        <v>150</v>
      </c>
      <c r="X190">
        <v>2025</v>
      </c>
      <c r="Y190" t="str">
        <f t="shared" si="10"/>
        <v>México</v>
      </c>
      <c r="Z190" t="str">
        <f t="shared" si="11"/>
        <v>Retail</v>
      </c>
      <c r="AA190" s="1">
        <f t="shared" si="12"/>
        <v>0</v>
      </c>
      <c r="AB190">
        <f t="shared" si="13"/>
        <v>707.65</v>
      </c>
      <c r="AC190" s="18">
        <f t="shared" si="14"/>
        <v>45552</v>
      </c>
    </row>
    <row r="191" spans="1:29">
      <c r="A191" t="s">
        <v>176</v>
      </c>
      <c r="B191">
        <v>238</v>
      </c>
      <c r="C191">
        <v>1</v>
      </c>
      <c r="D191" s="18">
        <v>45749</v>
      </c>
      <c r="E191" s="18">
        <v>45856</v>
      </c>
      <c r="F191" s="18">
        <v>45898</v>
      </c>
      <c r="G191" t="s">
        <v>49</v>
      </c>
      <c r="H191">
        <v>14</v>
      </c>
      <c r="I191" t="s">
        <v>182</v>
      </c>
      <c r="J191">
        <v>133523.04999999999</v>
      </c>
      <c r="K191" t="s">
        <v>131</v>
      </c>
      <c r="L191">
        <v>114829.82299999999</v>
      </c>
      <c r="M191">
        <v>133523.04999999999</v>
      </c>
      <c r="N191">
        <v>18763.04</v>
      </c>
      <c r="O191">
        <v>16136.214400000001</v>
      </c>
      <c r="P191">
        <v>18763.04</v>
      </c>
      <c r="Q191">
        <v>0.14052285354476252</v>
      </c>
      <c r="R191">
        <v>4</v>
      </c>
      <c r="S191">
        <v>2025</v>
      </c>
      <c r="T191">
        <v>7</v>
      </c>
      <c r="U191">
        <v>2025</v>
      </c>
      <c r="V191">
        <v>45943</v>
      </c>
      <c r="W191" t="s">
        <v>161</v>
      </c>
      <c r="X191">
        <v>2025</v>
      </c>
      <c r="Y191" t="str">
        <f t="shared" si="10"/>
        <v>México</v>
      </c>
      <c r="Z191" t="str">
        <f t="shared" si="11"/>
        <v>Retail</v>
      </c>
      <c r="AA191" s="1">
        <f t="shared" si="12"/>
        <v>0</v>
      </c>
      <c r="AB191">
        <f t="shared" si="13"/>
        <v>16136.214400000001</v>
      </c>
      <c r="AC191" s="18">
        <f t="shared" si="14"/>
        <v>45552</v>
      </c>
    </row>
    <row r="192" spans="1:29">
      <c r="A192" t="s">
        <v>176</v>
      </c>
      <c r="B192">
        <v>241</v>
      </c>
      <c r="C192">
        <v>1</v>
      </c>
      <c r="D192" s="18">
        <v>45750</v>
      </c>
      <c r="E192" s="18">
        <v>45776</v>
      </c>
      <c r="F192" s="18">
        <v>45782</v>
      </c>
      <c r="G192" t="s">
        <v>49</v>
      </c>
      <c r="H192">
        <v>14</v>
      </c>
      <c r="I192" t="s">
        <v>185</v>
      </c>
      <c r="J192">
        <v>50770.04</v>
      </c>
      <c r="K192" t="s">
        <v>131</v>
      </c>
      <c r="L192">
        <v>43662.234400000001</v>
      </c>
      <c r="M192">
        <v>50770.04</v>
      </c>
      <c r="N192">
        <v>6228.85</v>
      </c>
      <c r="O192">
        <v>5356.8110000000006</v>
      </c>
      <c r="P192">
        <v>6228.85</v>
      </c>
      <c r="Q192">
        <v>0.1226875141323505</v>
      </c>
      <c r="R192">
        <v>4</v>
      </c>
      <c r="S192">
        <v>2025</v>
      </c>
      <c r="T192">
        <v>4</v>
      </c>
      <c r="U192">
        <v>2025</v>
      </c>
      <c r="V192">
        <v>45827</v>
      </c>
      <c r="W192" t="s">
        <v>152</v>
      </c>
      <c r="X192">
        <v>2025</v>
      </c>
      <c r="Y192" t="str">
        <f t="shared" si="10"/>
        <v>México</v>
      </c>
      <c r="Z192" t="str">
        <f t="shared" si="11"/>
        <v>Retail</v>
      </c>
      <c r="AA192" s="1">
        <f t="shared" si="12"/>
        <v>0</v>
      </c>
      <c r="AB192">
        <f t="shared" si="13"/>
        <v>5356.8110000000006</v>
      </c>
      <c r="AC192" s="18">
        <f t="shared" si="14"/>
        <v>45552</v>
      </c>
    </row>
    <row r="193" spans="1:29">
      <c r="A193" t="s">
        <v>176</v>
      </c>
      <c r="B193">
        <v>243</v>
      </c>
      <c r="C193">
        <v>1</v>
      </c>
      <c r="D193" s="18">
        <v>45752</v>
      </c>
      <c r="E193" s="18">
        <v>45790</v>
      </c>
      <c r="F193" s="18">
        <v>45799</v>
      </c>
      <c r="G193" t="s">
        <v>44</v>
      </c>
      <c r="H193">
        <v>14</v>
      </c>
      <c r="J193">
        <v>3693.34</v>
      </c>
      <c r="K193" t="s">
        <v>151</v>
      </c>
      <c r="L193">
        <v>3693.34</v>
      </c>
      <c r="M193">
        <v>4284.2744000000002</v>
      </c>
      <c r="N193">
        <v>312.31</v>
      </c>
      <c r="O193">
        <v>312.31</v>
      </c>
      <c r="P193">
        <v>362.27959999999996</v>
      </c>
      <c r="Q193">
        <v>8.456031667812873E-2</v>
      </c>
      <c r="R193">
        <v>4</v>
      </c>
      <c r="S193">
        <v>2025</v>
      </c>
      <c r="T193">
        <v>5</v>
      </c>
      <c r="U193">
        <v>2025</v>
      </c>
      <c r="V193">
        <v>45844</v>
      </c>
      <c r="W193" t="s">
        <v>154</v>
      </c>
      <c r="X193">
        <v>2025</v>
      </c>
      <c r="Y193" t="str">
        <f t="shared" si="10"/>
        <v>México</v>
      </c>
      <c r="Z193" t="str">
        <f t="shared" si="11"/>
        <v>IC</v>
      </c>
      <c r="AA193" s="1">
        <f t="shared" si="12"/>
        <v>0.5</v>
      </c>
      <c r="AB193">
        <f t="shared" si="13"/>
        <v>156.155</v>
      </c>
      <c r="AC193" s="18">
        <f t="shared" si="14"/>
        <v>45677</v>
      </c>
    </row>
    <row r="194" spans="1:29">
      <c r="A194" t="s">
        <v>176</v>
      </c>
      <c r="B194">
        <v>244</v>
      </c>
      <c r="C194">
        <v>1</v>
      </c>
      <c r="D194" s="18">
        <v>45752</v>
      </c>
      <c r="E194" s="18">
        <v>45814</v>
      </c>
      <c r="F194" s="18">
        <v>45832</v>
      </c>
      <c r="G194" t="s">
        <v>44</v>
      </c>
      <c r="H194">
        <v>14</v>
      </c>
      <c r="J194">
        <v>7141.56</v>
      </c>
      <c r="K194" t="s">
        <v>151</v>
      </c>
      <c r="L194">
        <v>7141.56</v>
      </c>
      <c r="M194">
        <v>8284.2096000000001</v>
      </c>
      <c r="N194">
        <v>543.99</v>
      </c>
      <c r="O194">
        <v>543.99</v>
      </c>
      <c r="P194">
        <v>631.02839999999992</v>
      </c>
      <c r="Q194">
        <v>7.6172432913817145E-2</v>
      </c>
      <c r="R194">
        <v>4</v>
      </c>
      <c r="S194">
        <v>2025</v>
      </c>
      <c r="T194">
        <v>6</v>
      </c>
      <c r="U194">
        <v>2025</v>
      </c>
      <c r="V194">
        <v>45877</v>
      </c>
      <c r="W194" t="s">
        <v>160</v>
      </c>
      <c r="X194">
        <v>2025</v>
      </c>
      <c r="Y194" t="str">
        <f t="shared" ref="Y194:Y257" si="15">_xlfn.XLOOKUP(G194,AH:AH,AK:AK,"0")</f>
        <v>México</v>
      </c>
      <c r="Z194" t="str">
        <f t="shared" ref="Z194:Z257" si="16">_xlfn.XLOOKUP(G194,AH:AH,AI:AI,"0")</f>
        <v>IC</v>
      </c>
      <c r="AA194" s="1">
        <f t="shared" ref="AA194:AA257" si="17">_xlfn.XLOOKUP(G194,AH:AH,AJ:AJ,"0")</f>
        <v>0.5</v>
      </c>
      <c r="AB194">
        <f t="shared" ref="AB194:AB257" si="18">O194-O194*AA194</f>
        <v>271.995</v>
      </c>
      <c r="AC194" s="18">
        <f t="shared" ref="AC194:AC257" si="19">_xlfn.XLOOKUP(G194,AH:AH,AL:AL,"0")</f>
        <v>45677</v>
      </c>
    </row>
    <row r="195" spans="1:29">
      <c r="A195" t="s">
        <v>176</v>
      </c>
      <c r="B195">
        <v>245</v>
      </c>
      <c r="C195">
        <v>1</v>
      </c>
      <c r="D195" s="18">
        <v>45754</v>
      </c>
      <c r="E195" s="18">
        <v>45761</v>
      </c>
      <c r="F195" s="18">
        <v>45765</v>
      </c>
      <c r="G195" t="s">
        <v>49</v>
      </c>
      <c r="H195">
        <v>15</v>
      </c>
      <c r="I195" t="s">
        <v>182</v>
      </c>
      <c r="J195">
        <v>35407.11</v>
      </c>
      <c r="K195" t="s">
        <v>151</v>
      </c>
      <c r="L195">
        <v>35407.11</v>
      </c>
      <c r="M195">
        <v>41072.247599999995</v>
      </c>
      <c r="N195">
        <v>4281.16</v>
      </c>
      <c r="O195">
        <v>4281.16</v>
      </c>
      <c r="P195">
        <v>4966.1455999999998</v>
      </c>
      <c r="Q195">
        <v>0.12091243820803223</v>
      </c>
      <c r="R195">
        <v>4</v>
      </c>
      <c r="S195">
        <v>2025</v>
      </c>
      <c r="T195">
        <v>4</v>
      </c>
      <c r="U195">
        <v>2025</v>
      </c>
      <c r="V195">
        <v>45810</v>
      </c>
      <c r="W195" t="s">
        <v>152</v>
      </c>
      <c r="X195">
        <v>2025</v>
      </c>
      <c r="Y195" t="str">
        <f t="shared" si="15"/>
        <v>México</v>
      </c>
      <c r="Z195" t="str">
        <f t="shared" si="16"/>
        <v>Retail</v>
      </c>
      <c r="AA195" s="1">
        <f t="shared" si="17"/>
        <v>0</v>
      </c>
      <c r="AB195">
        <f t="shared" si="18"/>
        <v>4281.16</v>
      </c>
      <c r="AC195" s="18">
        <f t="shared" si="19"/>
        <v>45552</v>
      </c>
    </row>
    <row r="196" spans="1:29">
      <c r="A196" t="s">
        <v>176</v>
      </c>
      <c r="B196">
        <v>246</v>
      </c>
      <c r="C196">
        <v>1</v>
      </c>
      <c r="D196" s="18">
        <v>45754</v>
      </c>
      <c r="E196" s="18">
        <v>45678</v>
      </c>
      <c r="F196" s="18">
        <v>45690</v>
      </c>
      <c r="G196" t="s">
        <v>45</v>
      </c>
      <c r="H196">
        <v>15</v>
      </c>
      <c r="J196">
        <v>8683</v>
      </c>
      <c r="K196" t="s">
        <v>131</v>
      </c>
      <c r="L196">
        <v>7467.38</v>
      </c>
      <c r="M196">
        <v>8683</v>
      </c>
      <c r="N196">
        <v>747.49</v>
      </c>
      <c r="O196">
        <v>642.84140000000002</v>
      </c>
      <c r="P196">
        <v>747.49</v>
      </c>
      <c r="Q196">
        <v>8.6086606011747099E-2</v>
      </c>
      <c r="R196">
        <v>4</v>
      </c>
      <c r="S196">
        <v>2025</v>
      </c>
      <c r="T196">
        <v>1</v>
      </c>
      <c r="U196">
        <v>2025</v>
      </c>
      <c r="V196">
        <v>45735</v>
      </c>
      <c r="W196" t="s">
        <v>150</v>
      </c>
      <c r="X196">
        <v>2025</v>
      </c>
      <c r="Y196" t="str">
        <f t="shared" si="15"/>
        <v>México</v>
      </c>
      <c r="Z196" t="str">
        <f t="shared" si="16"/>
        <v>IC</v>
      </c>
      <c r="AA196" s="1">
        <f t="shared" si="17"/>
        <v>0.75</v>
      </c>
      <c r="AB196">
        <f t="shared" si="18"/>
        <v>160.71035000000001</v>
      </c>
      <c r="AC196" s="18">
        <f t="shared" si="19"/>
        <v>45536</v>
      </c>
    </row>
    <row r="197" spans="1:29">
      <c r="A197" t="s">
        <v>176</v>
      </c>
      <c r="B197">
        <v>248</v>
      </c>
      <c r="C197">
        <v>1</v>
      </c>
      <c r="D197" s="18">
        <v>45755</v>
      </c>
      <c r="E197" s="18">
        <v>45803</v>
      </c>
      <c r="F197" s="18">
        <v>45806</v>
      </c>
      <c r="G197" t="s">
        <v>46</v>
      </c>
      <c r="H197">
        <v>15</v>
      </c>
      <c r="J197">
        <v>2300</v>
      </c>
      <c r="K197" t="s">
        <v>131</v>
      </c>
      <c r="L197">
        <v>1978</v>
      </c>
      <c r="M197">
        <v>2300</v>
      </c>
      <c r="N197">
        <v>185.63</v>
      </c>
      <c r="O197">
        <v>159.64179999999999</v>
      </c>
      <c r="P197">
        <v>185.63</v>
      </c>
      <c r="Q197">
        <v>8.0708695652173909E-2</v>
      </c>
      <c r="R197">
        <v>4</v>
      </c>
      <c r="S197">
        <v>2025</v>
      </c>
      <c r="T197">
        <v>5</v>
      </c>
      <c r="U197">
        <v>2025</v>
      </c>
      <c r="V197">
        <v>45851</v>
      </c>
      <c r="W197" t="s">
        <v>154</v>
      </c>
      <c r="X197">
        <v>2025</v>
      </c>
      <c r="Y197" t="str">
        <f t="shared" si="15"/>
        <v>México</v>
      </c>
      <c r="Z197" t="str">
        <f t="shared" si="16"/>
        <v>IC</v>
      </c>
      <c r="AA197" s="1">
        <f t="shared" si="17"/>
        <v>0.5</v>
      </c>
      <c r="AB197">
        <f t="shared" si="18"/>
        <v>79.820899999999995</v>
      </c>
      <c r="AC197" s="18">
        <f t="shared" si="19"/>
        <v>45695</v>
      </c>
    </row>
    <row r="198" spans="1:29">
      <c r="A198" t="s">
        <v>176</v>
      </c>
      <c r="B198">
        <v>249</v>
      </c>
      <c r="C198">
        <v>1</v>
      </c>
      <c r="D198" s="18">
        <v>45755</v>
      </c>
      <c r="E198" s="18">
        <v>45786</v>
      </c>
      <c r="F198" s="18">
        <v>45788</v>
      </c>
      <c r="G198" t="s">
        <v>46</v>
      </c>
      <c r="H198">
        <v>15</v>
      </c>
      <c r="J198">
        <v>9332.16</v>
      </c>
      <c r="K198" t="s">
        <v>131</v>
      </c>
      <c r="L198">
        <v>8025.6575999999995</v>
      </c>
      <c r="M198">
        <v>9332.16</v>
      </c>
      <c r="N198">
        <v>540</v>
      </c>
      <c r="O198">
        <v>464.4</v>
      </c>
      <c r="P198">
        <v>540</v>
      </c>
      <c r="Q198">
        <v>5.7864417241024584E-2</v>
      </c>
      <c r="R198">
        <v>4</v>
      </c>
      <c r="S198">
        <v>2025</v>
      </c>
      <c r="T198">
        <v>5</v>
      </c>
      <c r="U198">
        <v>2025</v>
      </c>
      <c r="V198">
        <v>45833</v>
      </c>
      <c r="W198" t="s">
        <v>152</v>
      </c>
      <c r="X198">
        <v>2025</v>
      </c>
      <c r="Y198" t="str">
        <f t="shared" si="15"/>
        <v>México</v>
      </c>
      <c r="Z198" t="str">
        <f t="shared" si="16"/>
        <v>IC</v>
      </c>
      <c r="AA198" s="1">
        <f t="shared" si="17"/>
        <v>0.5</v>
      </c>
      <c r="AB198">
        <f t="shared" si="18"/>
        <v>232.2</v>
      </c>
      <c r="AC198" s="18">
        <f t="shared" si="19"/>
        <v>45695</v>
      </c>
    </row>
    <row r="199" spans="1:29">
      <c r="A199" t="s">
        <v>176</v>
      </c>
      <c r="B199">
        <v>250</v>
      </c>
      <c r="C199">
        <v>1</v>
      </c>
      <c r="D199" s="18">
        <v>45755</v>
      </c>
      <c r="E199" s="18">
        <v>45792</v>
      </c>
      <c r="F199" s="18">
        <v>45811</v>
      </c>
      <c r="G199" t="s">
        <v>49</v>
      </c>
      <c r="H199">
        <v>15</v>
      </c>
      <c r="I199" t="s">
        <v>182</v>
      </c>
      <c r="J199">
        <v>16740.849999999999</v>
      </c>
      <c r="K199" t="s">
        <v>151</v>
      </c>
      <c r="L199">
        <v>16740.849999999999</v>
      </c>
      <c r="M199">
        <v>19419.385999999999</v>
      </c>
      <c r="N199">
        <v>532.95000000000005</v>
      </c>
      <c r="O199">
        <v>532.95000000000005</v>
      </c>
      <c r="P199">
        <v>618.22199999999998</v>
      </c>
      <c r="Q199">
        <v>3.1835301074915556E-2</v>
      </c>
      <c r="R199">
        <v>4</v>
      </c>
      <c r="S199">
        <v>2025</v>
      </c>
      <c r="T199">
        <v>5</v>
      </c>
      <c r="U199">
        <v>2025</v>
      </c>
      <c r="V199">
        <v>45856</v>
      </c>
      <c r="W199" t="s">
        <v>154</v>
      </c>
      <c r="X199">
        <v>2025</v>
      </c>
      <c r="Y199" t="str">
        <f t="shared" si="15"/>
        <v>México</v>
      </c>
      <c r="Z199" t="str">
        <f t="shared" si="16"/>
        <v>Retail</v>
      </c>
      <c r="AA199" s="1">
        <f t="shared" si="17"/>
        <v>0</v>
      </c>
      <c r="AB199">
        <f t="shared" si="18"/>
        <v>532.95000000000005</v>
      </c>
      <c r="AC199" s="18">
        <f t="shared" si="19"/>
        <v>45552</v>
      </c>
    </row>
    <row r="200" spans="1:29">
      <c r="A200" t="s">
        <v>176</v>
      </c>
      <c r="B200">
        <v>252</v>
      </c>
      <c r="C200">
        <v>1</v>
      </c>
      <c r="D200" s="18">
        <v>45756</v>
      </c>
      <c r="E200" s="18">
        <v>45787</v>
      </c>
      <c r="F200" s="18">
        <v>45797</v>
      </c>
      <c r="G200" t="s">
        <v>35</v>
      </c>
      <c r="H200">
        <v>15</v>
      </c>
      <c r="J200">
        <v>6474.58</v>
      </c>
      <c r="K200" t="s">
        <v>131</v>
      </c>
      <c r="L200">
        <v>5568.1387999999997</v>
      </c>
      <c r="M200">
        <v>6474.58</v>
      </c>
      <c r="N200">
        <v>430.02</v>
      </c>
      <c r="O200">
        <v>369.81719999999996</v>
      </c>
      <c r="P200">
        <v>430.02</v>
      </c>
      <c r="Q200">
        <v>6.6416663320246247E-2</v>
      </c>
      <c r="R200">
        <v>4</v>
      </c>
      <c r="S200">
        <v>2025</v>
      </c>
      <c r="T200">
        <v>5</v>
      </c>
      <c r="U200">
        <v>2025</v>
      </c>
      <c r="V200">
        <v>45842</v>
      </c>
      <c r="W200" t="s">
        <v>154</v>
      </c>
      <c r="X200">
        <v>2025</v>
      </c>
      <c r="Y200" t="str">
        <f t="shared" si="15"/>
        <v>México</v>
      </c>
      <c r="Z200" t="str">
        <f t="shared" si="16"/>
        <v>IC</v>
      </c>
      <c r="AA200" s="1">
        <f t="shared" si="17"/>
        <v>0.5</v>
      </c>
      <c r="AB200">
        <f t="shared" si="18"/>
        <v>184.90859999999998</v>
      </c>
      <c r="AC200" s="18">
        <f t="shared" si="19"/>
        <v>45665</v>
      </c>
    </row>
    <row r="201" spans="1:29">
      <c r="A201" t="s">
        <v>176</v>
      </c>
      <c r="B201">
        <v>253</v>
      </c>
      <c r="C201">
        <v>1</v>
      </c>
      <c r="D201" s="18">
        <v>45756</v>
      </c>
      <c r="E201" s="18">
        <v>45766</v>
      </c>
      <c r="F201" s="18">
        <v>45768</v>
      </c>
      <c r="G201" t="s">
        <v>54</v>
      </c>
      <c r="H201">
        <v>15</v>
      </c>
      <c r="J201">
        <v>733.5</v>
      </c>
      <c r="K201" t="s">
        <v>131</v>
      </c>
      <c r="L201">
        <v>630.80999999999995</v>
      </c>
      <c r="M201">
        <v>733.5</v>
      </c>
      <c r="N201">
        <v>55.13</v>
      </c>
      <c r="O201">
        <v>47.411799999999999</v>
      </c>
      <c r="P201">
        <v>55.13</v>
      </c>
      <c r="Q201">
        <v>7.5160190865712351E-2</v>
      </c>
      <c r="R201">
        <v>4</v>
      </c>
      <c r="S201">
        <v>2025</v>
      </c>
      <c r="T201">
        <v>4</v>
      </c>
      <c r="U201">
        <v>2025</v>
      </c>
      <c r="V201">
        <v>45813</v>
      </c>
      <c r="W201" t="s">
        <v>152</v>
      </c>
      <c r="X201">
        <v>2025</v>
      </c>
      <c r="Y201" t="str">
        <f t="shared" si="15"/>
        <v>México</v>
      </c>
      <c r="Z201" t="str">
        <f t="shared" si="16"/>
        <v>Retail</v>
      </c>
      <c r="AA201" s="1">
        <f t="shared" si="17"/>
        <v>0.05</v>
      </c>
      <c r="AB201">
        <f t="shared" si="18"/>
        <v>45.04121</v>
      </c>
      <c r="AC201" s="18">
        <f t="shared" si="19"/>
        <v>45595</v>
      </c>
    </row>
    <row r="202" spans="1:29">
      <c r="A202" t="s">
        <v>176</v>
      </c>
      <c r="B202">
        <v>254</v>
      </c>
      <c r="C202">
        <v>1</v>
      </c>
      <c r="D202" s="18">
        <v>45757</v>
      </c>
      <c r="E202" s="18">
        <v>45759</v>
      </c>
      <c r="F202" s="18">
        <v>45768</v>
      </c>
      <c r="G202" t="s">
        <v>49</v>
      </c>
      <c r="H202">
        <v>15</v>
      </c>
      <c r="J202">
        <v>41437.379999999997</v>
      </c>
      <c r="K202" t="s">
        <v>131</v>
      </c>
      <c r="L202">
        <v>35636.146799999995</v>
      </c>
      <c r="M202">
        <v>41437.379999999997</v>
      </c>
      <c r="N202">
        <v>633.53</v>
      </c>
      <c r="O202">
        <v>544.83579999999995</v>
      </c>
      <c r="P202">
        <v>633.53</v>
      </c>
      <c r="Q202">
        <v>1.5288852721866104E-2</v>
      </c>
      <c r="R202">
        <v>4</v>
      </c>
      <c r="S202">
        <v>2025</v>
      </c>
      <c r="T202">
        <v>4</v>
      </c>
      <c r="U202">
        <v>2025</v>
      </c>
      <c r="V202">
        <v>45813</v>
      </c>
      <c r="W202" t="s">
        <v>152</v>
      </c>
      <c r="X202">
        <v>2025</v>
      </c>
      <c r="Y202" t="str">
        <f t="shared" si="15"/>
        <v>México</v>
      </c>
      <c r="Z202" t="str">
        <f t="shared" si="16"/>
        <v>Retail</v>
      </c>
      <c r="AA202" s="1">
        <f t="shared" si="17"/>
        <v>0</v>
      </c>
      <c r="AB202">
        <f t="shared" si="18"/>
        <v>544.83579999999995</v>
      </c>
      <c r="AC202" s="18">
        <f t="shared" si="19"/>
        <v>45552</v>
      </c>
    </row>
    <row r="203" spans="1:29">
      <c r="A203" t="s">
        <v>176</v>
      </c>
      <c r="B203">
        <v>255</v>
      </c>
      <c r="C203">
        <v>1</v>
      </c>
      <c r="D203" s="18">
        <v>45757</v>
      </c>
      <c r="E203" s="18">
        <v>45759</v>
      </c>
      <c r="F203" s="18">
        <v>45767</v>
      </c>
      <c r="G203" t="s">
        <v>54</v>
      </c>
      <c r="H203">
        <v>15</v>
      </c>
      <c r="I203" t="s">
        <v>149</v>
      </c>
      <c r="J203">
        <v>141358</v>
      </c>
      <c r="K203" t="s">
        <v>151</v>
      </c>
      <c r="L203">
        <v>141358</v>
      </c>
      <c r="M203">
        <v>163975.28</v>
      </c>
      <c r="N203">
        <v>18438</v>
      </c>
      <c r="O203">
        <v>18438</v>
      </c>
      <c r="P203">
        <v>21388.079999999998</v>
      </c>
      <c r="Q203">
        <v>0.13043478260869565</v>
      </c>
      <c r="R203">
        <v>4</v>
      </c>
      <c r="S203">
        <v>2025</v>
      </c>
      <c r="T203">
        <v>4</v>
      </c>
      <c r="U203">
        <v>2025</v>
      </c>
      <c r="V203">
        <v>45812</v>
      </c>
      <c r="W203" t="s">
        <v>152</v>
      </c>
      <c r="X203">
        <v>2025</v>
      </c>
      <c r="Y203" t="str">
        <f t="shared" si="15"/>
        <v>México</v>
      </c>
      <c r="Z203" t="str">
        <f t="shared" si="16"/>
        <v>Retail</v>
      </c>
      <c r="AA203" s="1">
        <f t="shared" si="17"/>
        <v>0.05</v>
      </c>
      <c r="AB203">
        <f t="shared" si="18"/>
        <v>17516.099999999999</v>
      </c>
      <c r="AC203" s="18">
        <f t="shared" si="19"/>
        <v>45595</v>
      </c>
    </row>
    <row r="204" spans="1:29">
      <c r="A204" t="s">
        <v>176</v>
      </c>
      <c r="B204">
        <v>258</v>
      </c>
      <c r="C204">
        <v>1</v>
      </c>
      <c r="D204" s="18">
        <v>45761</v>
      </c>
      <c r="E204" s="18">
        <v>45769</v>
      </c>
      <c r="F204" s="18">
        <v>45773</v>
      </c>
      <c r="G204" t="s">
        <v>49</v>
      </c>
      <c r="H204">
        <v>16</v>
      </c>
      <c r="J204">
        <v>2530</v>
      </c>
      <c r="K204" t="s">
        <v>151</v>
      </c>
      <c r="L204">
        <v>2530</v>
      </c>
      <c r="M204">
        <v>2934.7999999999997</v>
      </c>
      <c r="N204">
        <v>253</v>
      </c>
      <c r="O204">
        <v>253</v>
      </c>
      <c r="P204">
        <v>293.47999999999996</v>
      </c>
      <c r="Q204">
        <v>0.1</v>
      </c>
      <c r="R204">
        <v>4</v>
      </c>
      <c r="S204">
        <v>2025</v>
      </c>
      <c r="T204">
        <v>4</v>
      </c>
      <c r="U204">
        <v>2025</v>
      </c>
      <c r="V204">
        <v>45818</v>
      </c>
      <c r="W204" t="s">
        <v>152</v>
      </c>
      <c r="X204">
        <v>2025</v>
      </c>
      <c r="Y204" t="str">
        <f t="shared" si="15"/>
        <v>México</v>
      </c>
      <c r="Z204" t="str">
        <f t="shared" si="16"/>
        <v>Retail</v>
      </c>
      <c r="AA204" s="1">
        <f t="shared" si="17"/>
        <v>0</v>
      </c>
      <c r="AB204">
        <f t="shared" si="18"/>
        <v>253</v>
      </c>
      <c r="AC204" s="18">
        <f t="shared" si="19"/>
        <v>45552</v>
      </c>
    </row>
    <row r="205" spans="1:29">
      <c r="A205" t="s">
        <v>176</v>
      </c>
      <c r="B205">
        <v>259</v>
      </c>
      <c r="C205">
        <v>1</v>
      </c>
      <c r="D205" s="18">
        <v>45762</v>
      </c>
      <c r="E205" s="18">
        <v>45824</v>
      </c>
      <c r="F205" s="18">
        <v>45858</v>
      </c>
      <c r="G205" t="s">
        <v>29</v>
      </c>
      <c r="H205">
        <v>16</v>
      </c>
      <c r="I205" t="s">
        <v>149</v>
      </c>
      <c r="J205">
        <v>1938.9</v>
      </c>
      <c r="K205" t="s">
        <v>131</v>
      </c>
      <c r="L205">
        <v>1667.454</v>
      </c>
      <c r="M205">
        <v>1938.9</v>
      </c>
      <c r="N205">
        <v>375</v>
      </c>
      <c r="O205">
        <v>322.5</v>
      </c>
      <c r="P205">
        <v>375</v>
      </c>
      <c r="Q205">
        <v>0.19340863376141113</v>
      </c>
      <c r="R205">
        <v>4</v>
      </c>
      <c r="S205">
        <v>2025</v>
      </c>
      <c r="T205">
        <v>6</v>
      </c>
      <c r="U205">
        <v>2025</v>
      </c>
      <c r="V205">
        <v>45903</v>
      </c>
      <c r="W205" t="s">
        <v>153</v>
      </c>
      <c r="X205">
        <v>2025</v>
      </c>
      <c r="Y205" t="str">
        <f t="shared" si="15"/>
        <v>Madrid</v>
      </c>
      <c r="Z205" t="str">
        <f t="shared" si="16"/>
        <v>Retail</v>
      </c>
      <c r="AA205" s="1">
        <f t="shared" si="17"/>
        <v>7.0000000000000007E-2</v>
      </c>
      <c r="AB205">
        <f t="shared" si="18"/>
        <v>299.92500000000001</v>
      </c>
      <c r="AC205" s="18">
        <f t="shared" si="19"/>
        <v>45733</v>
      </c>
    </row>
    <row r="206" spans="1:29">
      <c r="A206" t="s">
        <v>176</v>
      </c>
      <c r="B206">
        <v>260</v>
      </c>
      <c r="C206">
        <v>1</v>
      </c>
      <c r="D206" s="18">
        <v>45762</v>
      </c>
      <c r="E206" s="18">
        <v>45761</v>
      </c>
      <c r="F206" s="18">
        <v>45770</v>
      </c>
      <c r="G206" t="s">
        <v>54</v>
      </c>
      <c r="H206">
        <v>16</v>
      </c>
      <c r="J206">
        <v>42478.42</v>
      </c>
      <c r="K206" t="s">
        <v>131</v>
      </c>
      <c r="L206">
        <v>36531.441200000001</v>
      </c>
      <c r="M206">
        <v>42478.42</v>
      </c>
      <c r="N206">
        <v>1959.9</v>
      </c>
      <c r="O206">
        <v>1685.5140000000001</v>
      </c>
      <c r="P206">
        <v>1959.9</v>
      </c>
      <c r="Q206">
        <v>4.6138721732117159E-2</v>
      </c>
      <c r="R206">
        <v>4</v>
      </c>
      <c r="S206">
        <v>2025</v>
      </c>
      <c r="T206">
        <v>4</v>
      </c>
      <c r="U206">
        <v>2025</v>
      </c>
      <c r="V206">
        <v>45815</v>
      </c>
      <c r="W206" t="s">
        <v>152</v>
      </c>
      <c r="X206">
        <v>2025</v>
      </c>
      <c r="Y206" t="str">
        <f t="shared" si="15"/>
        <v>México</v>
      </c>
      <c r="Z206" t="str">
        <f t="shared" si="16"/>
        <v>Retail</v>
      </c>
      <c r="AA206" s="1">
        <f t="shared" si="17"/>
        <v>0.05</v>
      </c>
      <c r="AB206">
        <f t="shared" si="18"/>
        <v>1601.2383000000002</v>
      </c>
      <c r="AC206" s="18">
        <f t="shared" si="19"/>
        <v>45595</v>
      </c>
    </row>
    <row r="207" spans="1:29">
      <c r="A207" t="s">
        <v>176</v>
      </c>
      <c r="B207">
        <v>261</v>
      </c>
      <c r="C207">
        <v>1</v>
      </c>
      <c r="D207" s="18">
        <v>45762</v>
      </c>
      <c r="E207" s="18">
        <v>45955</v>
      </c>
      <c r="F207" s="18">
        <v>45969</v>
      </c>
      <c r="G207" t="s">
        <v>49</v>
      </c>
      <c r="H207">
        <v>16</v>
      </c>
      <c r="I207" t="s">
        <v>182</v>
      </c>
      <c r="J207">
        <v>226603.09</v>
      </c>
      <c r="K207" t="s">
        <v>151</v>
      </c>
      <c r="L207">
        <v>226603.09</v>
      </c>
      <c r="M207">
        <v>262859.58439999999</v>
      </c>
      <c r="N207">
        <v>22686.6</v>
      </c>
      <c r="O207">
        <v>22686.6</v>
      </c>
      <c r="P207">
        <v>26316.455999999998</v>
      </c>
      <c r="Q207">
        <v>0.10011602224841681</v>
      </c>
      <c r="R207">
        <v>4</v>
      </c>
      <c r="S207">
        <v>2025</v>
      </c>
      <c r="T207">
        <v>10</v>
      </c>
      <c r="U207">
        <v>2025</v>
      </c>
      <c r="V207">
        <v>46014</v>
      </c>
      <c r="W207" t="s">
        <v>132</v>
      </c>
      <c r="X207">
        <v>2025</v>
      </c>
      <c r="Y207" t="str">
        <f t="shared" si="15"/>
        <v>México</v>
      </c>
      <c r="Z207" t="str">
        <f t="shared" si="16"/>
        <v>Retail</v>
      </c>
      <c r="AA207" s="1">
        <f t="shared" si="17"/>
        <v>0</v>
      </c>
      <c r="AB207">
        <f t="shared" si="18"/>
        <v>22686.6</v>
      </c>
      <c r="AC207" s="18">
        <f t="shared" si="19"/>
        <v>45552</v>
      </c>
    </row>
    <row r="208" spans="1:29">
      <c r="A208" t="s">
        <v>176</v>
      </c>
      <c r="B208">
        <v>263</v>
      </c>
      <c r="C208">
        <v>1</v>
      </c>
      <c r="D208" s="18">
        <v>45768</v>
      </c>
      <c r="E208" s="18">
        <v>45731</v>
      </c>
      <c r="F208" s="18">
        <v>45770</v>
      </c>
      <c r="G208" t="s">
        <v>54</v>
      </c>
      <c r="H208">
        <v>17</v>
      </c>
      <c r="J208">
        <v>465327.21</v>
      </c>
      <c r="K208" t="s">
        <v>178</v>
      </c>
      <c r="L208">
        <v>22335.70608</v>
      </c>
      <c r="M208">
        <v>26058.323760000003</v>
      </c>
      <c r="N208">
        <v>0</v>
      </c>
      <c r="O208">
        <v>0</v>
      </c>
      <c r="P208">
        <v>0</v>
      </c>
      <c r="Q208">
        <v>0</v>
      </c>
      <c r="R208">
        <v>4</v>
      </c>
      <c r="S208">
        <v>2025</v>
      </c>
      <c r="T208">
        <v>3</v>
      </c>
      <c r="U208">
        <v>2025</v>
      </c>
      <c r="V208">
        <v>45815</v>
      </c>
      <c r="W208" t="s">
        <v>152</v>
      </c>
      <c r="X208">
        <v>2025</v>
      </c>
      <c r="Y208" t="str">
        <f t="shared" si="15"/>
        <v>México</v>
      </c>
      <c r="Z208" t="str">
        <f t="shared" si="16"/>
        <v>Retail</v>
      </c>
      <c r="AA208" s="1">
        <f t="shared" si="17"/>
        <v>0.05</v>
      </c>
      <c r="AB208">
        <f t="shared" si="18"/>
        <v>0</v>
      </c>
      <c r="AC208" s="18">
        <f t="shared" si="19"/>
        <v>45595</v>
      </c>
    </row>
    <row r="209" spans="1:29">
      <c r="A209" t="s">
        <v>176</v>
      </c>
      <c r="B209">
        <v>264</v>
      </c>
      <c r="C209">
        <v>1</v>
      </c>
      <c r="D209" s="18">
        <v>45768</v>
      </c>
      <c r="E209" s="18">
        <v>45823</v>
      </c>
      <c r="F209" s="18">
        <v>45824</v>
      </c>
      <c r="G209" t="s">
        <v>54</v>
      </c>
      <c r="H209">
        <v>17</v>
      </c>
      <c r="J209">
        <v>953.5</v>
      </c>
      <c r="K209" t="s">
        <v>187</v>
      </c>
      <c r="L209">
        <v>1020.245</v>
      </c>
      <c r="M209">
        <v>1191.875</v>
      </c>
      <c r="N209">
        <v>86.02</v>
      </c>
      <c r="O209">
        <v>92.041399999999996</v>
      </c>
      <c r="P209">
        <v>107.52499999999999</v>
      </c>
      <c r="Q209">
        <v>9.0214997378080752E-2</v>
      </c>
      <c r="R209">
        <v>4</v>
      </c>
      <c r="S209">
        <v>2025</v>
      </c>
      <c r="T209">
        <v>6</v>
      </c>
      <c r="U209">
        <v>2025</v>
      </c>
      <c r="V209">
        <v>45869</v>
      </c>
      <c r="W209" t="s">
        <v>154</v>
      </c>
      <c r="X209">
        <v>2025</v>
      </c>
      <c r="Y209" t="str">
        <f t="shared" si="15"/>
        <v>México</v>
      </c>
      <c r="Z209" t="str">
        <f t="shared" si="16"/>
        <v>Retail</v>
      </c>
      <c r="AA209" s="1">
        <f t="shared" si="17"/>
        <v>0.05</v>
      </c>
      <c r="AB209">
        <f t="shared" si="18"/>
        <v>87.439329999999998</v>
      </c>
      <c r="AC209" s="18">
        <f t="shared" si="19"/>
        <v>45595</v>
      </c>
    </row>
    <row r="210" spans="1:29">
      <c r="A210" t="s">
        <v>176</v>
      </c>
      <c r="B210">
        <v>265</v>
      </c>
      <c r="C210">
        <v>1</v>
      </c>
      <c r="D210" s="18">
        <v>45768</v>
      </c>
      <c r="E210" s="18">
        <v>45679</v>
      </c>
      <c r="F210" s="18">
        <v>45679</v>
      </c>
      <c r="G210" t="s">
        <v>54</v>
      </c>
      <c r="H210">
        <v>17</v>
      </c>
      <c r="I210" t="s">
        <v>149</v>
      </c>
      <c r="J210">
        <v>256.52999999999997</v>
      </c>
      <c r="K210" t="s">
        <v>151</v>
      </c>
      <c r="L210">
        <v>256.52999999999997</v>
      </c>
      <c r="M210">
        <v>297.57479999999993</v>
      </c>
      <c r="N210">
        <v>0</v>
      </c>
      <c r="O210">
        <v>0</v>
      </c>
      <c r="P210">
        <v>0</v>
      </c>
      <c r="Q210">
        <v>0</v>
      </c>
      <c r="R210">
        <v>4</v>
      </c>
      <c r="S210">
        <v>2025</v>
      </c>
      <c r="T210">
        <v>1</v>
      </c>
      <c r="U210">
        <v>2025</v>
      </c>
      <c r="V210">
        <v>45724</v>
      </c>
      <c r="W210" t="s">
        <v>150</v>
      </c>
      <c r="X210">
        <v>2025</v>
      </c>
      <c r="Y210" t="str">
        <f t="shared" si="15"/>
        <v>México</v>
      </c>
      <c r="Z210" t="str">
        <f t="shared" si="16"/>
        <v>Retail</v>
      </c>
      <c r="AA210" s="1">
        <f t="shared" si="17"/>
        <v>0.05</v>
      </c>
      <c r="AB210">
        <f t="shared" si="18"/>
        <v>0</v>
      </c>
      <c r="AC210" s="18">
        <f t="shared" si="19"/>
        <v>45595</v>
      </c>
    </row>
    <row r="211" spans="1:29">
      <c r="A211" t="s">
        <v>176</v>
      </c>
      <c r="B211">
        <v>267</v>
      </c>
      <c r="C211">
        <v>1</v>
      </c>
      <c r="D211" s="18">
        <v>45768</v>
      </c>
      <c r="E211" s="18">
        <v>45742</v>
      </c>
      <c r="F211" s="18">
        <v>45743</v>
      </c>
      <c r="G211" t="s">
        <v>54</v>
      </c>
      <c r="H211">
        <v>17</v>
      </c>
      <c r="I211" t="s">
        <v>149</v>
      </c>
      <c r="J211">
        <v>926.6</v>
      </c>
      <c r="K211" t="s">
        <v>131</v>
      </c>
      <c r="L211">
        <v>796.87599999999998</v>
      </c>
      <c r="M211">
        <v>926.6</v>
      </c>
      <c r="N211">
        <v>0</v>
      </c>
      <c r="O211">
        <v>0</v>
      </c>
      <c r="P211">
        <v>0</v>
      </c>
      <c r="Q211">
        <v>0</v>
      </c>
      <c r="R211">
        <v>4</v>
      </c>
      <c r="S211">
        <v>2025</v>
      </c>
      <c r="T211">
        <v>3</v>
      </c>
      <c r="U211">
        <v>2025</v>
      </c>
      <c r="V211">
        <v>45788</v>
      </c>
      <c r="W211" t="s">
        <v>172</v>
      </c>
      <c r="X211">
        <v>2025</v>
      </c>
      <c r="Y211" t="str">
        <f t="shared" si="15"/>
        <v>México</v>
      </c>
      <c r="Z211" t="str">
        <f t="shared" si="16"/>
        <v>Retail</v>
      </c>
      <c r="AA211" s="1">
        <f t="shared" si="17"/>
        <v>0.05</v>
      </c>
      <c r="AB211">
        <f t="shared" si="18"/>
        <v>0</v>
      </c>
      <c r="AC211" s="18">
        <f t="shared" si="19"/>
        <v>45595</v>
      </c>
    </row>
    <row r="212" spans="1:29">
      <c r="A212" t="s">
        <v>176</v>
      </c>
      <c r="B212">
        <v>268</v>
      </c>
      <c r="C212">
        <v>1</v>
      </c>
      <c r="D212" s="18">
        <v>45768</v>
      </c>
      <c r="E212" s="18">
        <v>45747</v>
      </c>
      <c r="F212" s="18">
        <v>45747</v>
      </c>
      <c r="G212" t="s">
        <v>54</v>
      </c>
      <c r="H212">
        <v>17</v>
      </c>
      <c r="J212">
        <v>417</v>
      </c>
      <c r="K212" t="s">
        <v>131</v>
      </c>
      <c r="L212">
        <v>358.62</v>
      </c>
      <c r="M212">
        <v>417</v>
      </c>
      <c r="N212">
        <v>0</v>
      </c>
      <c r="O212">
        <v>0</v>
      </c>
      <c r="P212">
        <v>0</v>
      </c>
      <c r="Q212">
        <v>0</v>
      </c>
      <c r="R212">
        <v>4</v>
      </c>
      <c r="S212">
        <v>2025</v>
      </c>
      <c r="T212">
        <v>3</v>
      </c>
      <c r="U212">
        <v>2025</v>
      </c>
      <c r="V212">
        <v>45792</v>
      </c>
      <c r="W212" t="s">
        <v>172</v>
      </c>
      <c r="X212">
        <v>2025</v>
      </c>
      <c r="Y212" t="str">
        <f t="shared" si="15"/>
        <v>México</v>
      </c>
      <c r="Z212" t="str">
        <f t="shared" si="16"/>
        <v>Retail</v>
      </c>
      <c r="AA212" s="1">
        <f t="shared" si="17"/>
        <v>0.05</v>
      </c>
      <c r="AB212">
        <f t="shared" si="18"/>
        <v>0</v>
      </c>
      <c r="AC212" s="18">
        <f t="shared" si="19"/>
        <v>45595</v>
      </c>
    </row>
    <row r="213" spans="1:29">
      <c r="A213" t="s">
        <v>176</v>
      </c>
      <c r="B213">
        <v>269</v>
      </c>
      <c r="C213">
        <v>1</v>
      </c>
      <c r="D213" s="18">
        <v>45768</v>
      </c>
      <c r="E213" s="18">
        <v>45753</v>
      </c>
      <c r="F213" s="18">
        <v>45753</v>
      </c>
      <c r="G213" t="s">
        <v>54</v>
      </c>
      <c r="H213">
        <v>17</v>
      </c>
      <c r="J213">
        <v>698</v>
      </c>
      <c r="K213" t="s">
        <v>131</v>
      </c>
      <c r="L213">
        <v>600.28</v>
      </c>
      <c r="M213">
        <v>698</v>
      </c>
      <c r="N213">
        <v>0</v>
      </c>
      <c r="O213">
        <v>0</v>
      </c>
      <c r="P213">
        <v>0</v>
      </c>
      <c r="Q213">
        <v>0</v>
      </c>
      <c r="R213">
        <v>4</v>
      </c>
      <c r="S213">
        <v>2025</v>
      </c>
      <c r="T213">
        <v>4</v>
      </c>
      <c r="U213">
        <v>2025</v>
      </c>
      <c r="V213">
        <v>45798</v>
      </c>
      <c r="W213" t="s">
        <v>172</v>
      </c>
      <c r="X213">
        <v>2025</v>
      </c>
      <c r="Y213" t="str">
        <f t="shared" si="15"/>
        <v>México</v>
      </c>
      <c r="Z213" t="str">
        <f t="shared" si="16"/>
        <v>Retail</v>
      </c>
      <c r="AA213" s="1">
        <f t="shared" si="17"/>
        <v>0.05</v>
      </c>
      <c r="AB213">
        <f t="shared" si="18"/>
        <v>0</v>
      </c>
      <c r="AC213" s="18">
        <f t="shared" si="19"/>
        <v>45595</v>
      </c>
    </row>
    <row r="214" spans="1:29">
      <c r="A214" t="s">
        <v>176</v>
      </c>
      <c r="B214">
        <v>270</v>
      </c>
      <c r="C214">
        <v>1</v>
      </c>
      <c r="D214" s="18">
        <v>45768</v>
      </c>
      <c r="E214" s="18">
        <v>45726</v>
      </c>
      <c r="F214" s="18">
        <v>45726</v>
      </c>
      <c r="G214" t="s">
        <v>54</v>
      </c>
      <c r="H214">
        <v>17</v>
      </c>
      <c r="J214">
        <v>396.07</v>
      </c>
      <c r="K214" t="s">
        <v>131</v>
      </c>
      <c r="L214">
        <v>340.62020000000001</v>
      </c>
      <c r="M214">
        <v>396.07</v>
      </c>
      <c r="N214">
        <v>0</v>
      </c>
      <c r="O214">
        <v>0</v>
      </c>
      <c r="P214">
        <v>0</v>
      </c>
      <c r="Q214">
        <v>0</v>
      </c>
      <c r="R214">
        <v>4</v>
      </c>
      <c r="S214">
        <v>2025</v>
      </c>
      <c r="T214">
        <v>3</v>
      </c>
      <c r="U214">
        <v>2025</v>
      </c>
      <c r="V214">
        <v>45771</v>
      </c>
      <c r="W214" t="s">
        <v>173</v>
      </c>
      <c r="X214">
        <v>2025</v>
      </c>
      <c r="Y214" t="str">
        <f t="shared" si="15"/>
        <v>México</v>
      </c>
      <c r="Z214" t="str">
        <f t="shared" si="16"/>
        <v>Retail</v>
      </c>
      <c r="AA214" s="1">
        <f t="shared" si="17"/>
        <v>0.05</v>
      </c>
      <c r="AB214">
        <f t="shared" si="18"/>
        <v>0</v>
      </c>
      <c r="AC214" s="18">
        <f t="shared" si="19"/>
        <v>45595</v>
      </c>
    </row>
    <row r="215" spans="1:29">
      <c r="A215" t="s">
        <v>176</v>
      </c>
      <c r="B215">
        <v>271</v>
      </c>
      <c r="C215">
        <v>1</v>
      </c>
      <c r="D215" s="18">
        <v>45768</v>
      </c>
      <c r="E215" s="18">
        <v>45761</v>
      </c>
      <c r="F215" s="18">
        <v>45770</v>
      </c>
      <c r="G215" t="s">
        <v>54</v>
      </c>
      <c r="H215">
        <v>17</v>
      </c>
      <c r="I215" t="s">
        <v>149</v>
      </c>
      <c r="J215">
        <v>1019.5</v>
      </c>
      <c r="K215" t="s">
        <v>131</v>
      </c>
      <c r="L215">
        <v>876.77</v>
      </c>
      <c r="M215">
        <v>1019.5</v>
      </c>
      <c r="N215">
        <v>27.57</v>
      </c>
      <c r="O215">
        <v>23.7102</v>
      </c>
      <c r="P215">
        <v>27.57</v>
      </c>
      <c r="Q215">
        <v>2.7042667974497305E-2</v>
      </c>
      <c r="R215">
        <v>4</v>
      </c>
      <c r="S215">
        <v>2025</v>
      </c>
      <c r="T215">
        <v>4</v>
      </c>
      <c r="U215">
        <v>2025</v>
      </c>
      <c r="V215">
        <v>45815</v>
      </c>
      <c r="W215" t="s">
        <v>152</v>
      </c>
      <c r="X215">
        <v>2025</v>
      </c>
      <c r="Y215" t="str">
        <f t="shared" si="15"/>
        <v>México</v>
      </c>
      <c r="Z215" t="str">
        <f t="shared" si="16"/>
        <v>Retail</v>
      </c>
      <c r="AA215" s="1">
        <f t="shared" si="17"/>
        <v>0.05</v>
      </c>
      <c r="AB215">
        <f t="shared" si="18"/>
        <v>22.52469</v>
      </c>
      <c r="AC215" s="18">
        <f t="shared" si="19"/>
        <v>45595</v>
      </c>
    </row>
    <row r="216" spans="1:29">
      <c r="A216" t="s">
        <v>176</v>
      </c>
      <c r="B216">
        <v>276</v>
      </c>
      <c r="C216">
        <v>1</v>
      </c>
      <c r="D216" s="18">
        <v>45769</v>
      </c>
      <c r="E216" s="18">
        <v>45778</v>
      </c>
      <c r="F216" s="18">
        <v>45782</v>
      </c>
      <c r="G216" t="s">
        <v>40</v>
      </c>
      <c r="H216">
        <v>17</v>
      </c>
      <c r="J216">
        <v>187114.16</v>
      </c>
      <c r="K216" t="s">
        <v>178</v>
      </c>
      <c r="L216">
        <v>8981.4796800000004</v>
      </c>
      <c r="M216">
        <v>10478.392960000001</v>
      </c>
      <c r="N216">
        <v>13501.8</v>
      </c>
      <c r="O216">
        <v>648.08640000000003</v>
      </c>
      <c r="P216">
        <v>756.10079999999994</v>
      </c>
      <c r="Q216">
        <v>7.2158087875337715E-2</v>
      </c>
      <c r="R216">
        <v>4</v>
      </c>
      <c r="S216">
        <v>2025</v>
      </c>
      <c r="T216">
        <v>5</v>
      </c>
      <c r="U216">
        <v>2025</v>
      </c>
      <c r="V216">
        <v>45827</v>
      </c>
      <c r="W216" t="s">
        <v>152</v>
      </c>
      <c r="X216">
        <v>2025</v>
      </c>
      <c r="Y216" t="str">
        <f t="shared" si="15"/>
        <v>México</v>
      </c>
      <c r="Z216" t="str">
        <f t="shared" si="16"/>
        <v>IC</v>
      </c>
      <c r="AA216" s="1">
        <f t="shared" si="17"/>
        <v>0.5</v>
      </c>
      <c r="AB216">
        <f t="shared" si="18"/>
        <v>324.04320000000001</v>
      </c>
      <c r="AC216" s="18">
        <f t="shared" si="19"/>
        <v>45705</v>
      </c>
    </row>
    <row r="217" spans="1:29">
      <c r="A217" t="s">
        <v>176</v>
      </c>
      <c r="B217">
        <v>279</v>
      </c>
      <c r="C217">
        <v>1</v>
      </c>
      <c r="D217" s="18">
        <v>45770</v>
      </c>
      <c r="E217" s="18">
        <v>45799</v>
      </c>
      <c r="F217" s="18">
        <v>45813</v>
      </c>
      <c r="G217" t="s">
        <v>35</v>
      </c>
      <c r="H217">
        <v>17</v>
      </c>
      <c r="J217">
        <v>51013.32</v>
      </c>
      <c r="K217" t="s">
        <v>131</v>
      </c>
      <c r="L217">
        <v>43871.455199999997</v>
      </c>
      <c r="M217">
        <v>51013.32</v>
      </c>
      <c r="N217">
        <v>4405.49</v>
      </c>
      <c r="O217">
        <v>3788.7213999999999</v>
      </c>
      <c r="P217">
        <v>4405.49</v>
      </c>
      <c r="Q217">
        <v>8.6359601766754251E-2</v>
      </c>
      <c r="R217">
        <v>4</v>
      </c>
      <c r="S217">
        <v>2025</v>
      </c>
      <c r="T217">
        <v>5</v>
      </c>
      <c r="U217">
        <v>2025</v>
      </c>
      <c r="V217">
        <v>45858</v>
      </c>
      <c r="W217" t="s">
        <v>154</v>
      </c>
      <c r="X217">
        <v>2025</v>
      </c>
      <c r="Y217" t="str">
        <f t="shared" si="15"/>
        <v>México</v>
      </c>
      <c r="Z217" t="str">
        <f t="shared" si="16"/>
        <v>IC</v>
      </c>
      <c r="AA217" s="1">
        <f t="shared" si="17"/>
        <v>0.5</v>
      </c>
      <c r="AB217">
        <f t="shared" si="18"/>
        <v>1894.3607</v>
      </c>
      <c r="AC217" s="18">
        <f t="shared" si="19"/>
        <v>45665</v>
      </c>
    </row>
    <row r="218" spans="1:29">
      <c r="A218" t="s">
        <v>176</v>
      </c>
      <c r="B218">
        <v>280</v>
      </c>
      <c r="C218">
        <v>1</v>
      </c>
      <c r="D218" s="18">
        <v>45771</v>
      </c>
      <c r="E218" s="18">
        <v>45782</v>
      </c>
      <c r="F218" s="18">
        <v>45783</v>
      </c>
      <c r="G218" t="s">
        <v>49</v>
      </c>
      <c r="H218">
        <v>17</v>
      </c>
      <c r="I218" t="s">
        <v>177</v>
      </c>
      <c r="J218">
        <v>1143.8699999999999</v>
      </c>
      <c r="K218" t="s">
        <v>131</v>
      </c>
      <c r="L218">
        <v>983.7281999999999</v>
      </c>
      <c r="M218">
        <v>1143.8699999999999</v>
      </c>
      <c r="N218">
        <v>94.04</v>
      </c>
      <c r="O218">
        <v>80.874400000000009</v>
      </c>
      <c r="P218">
        <v>94.04</v>
      </c>
      <c r="Q218">
        <v>8.2212139491375791E-2</v>
      </c>
      <c r="R218">
        <v>4</v>
      </c>
      <c r="S218">
        <v>2025</v>
      </c>
      <c r="T218">
        <v>5</v>
      </c>
      <c r="U218">
        <v>2025</v>
      </c>
      <c r="V218">
        <v>45828</v>
      </c>
      <c r="W218" t="s">
        <v>152</v>
      </c>
      <c r="X218">
        <v>2025</v>
      </c>
      <c r="Y218" t="str">
        <f t="shared" si="15"/>
        <v>México</v>
      </c>
      <c r="Z218" t="str">
        <f t="shared" si="16"/>
        <v>Retail</v>
      </c>
      <c r="AA218" s="1">
        <f t="shared" si="17"/>
        <v>0</v>
      </c>
      <c r="AB218">
        <f t="shared" si="18"/>
        <v>80.874400000000009</v>
      </c>
      <c r="AC218" s="18">
        <f t="shared" si="19"/>
        <v>45552</v>
      </c>
    </row>
    <row r="219" spans="1:29">
      <c r="A219" t="s">
        <v>176</v>
      </c>
      <c r="B219">
        <v>281</v>
      </c>
      <c r="C219">
        <v>1</v>
      </c>
      <c r="D219" s="18">
        <v>45771</v>
      </c>
      <c r="E219" s="18">
        <v>45654</v>
      </c>
      <c r="F219" s="18">
        <v>45654</v>
      </c>
      <c r="G219" t="s">
        <v>49</v>
      </c>
      <c r="H219">
        <v>17</v>
      </c>
      <c r="J219">
        <v>4403.08</v>
      </c>
      <c r="K219" t="s">
        <v>131</v>
      </c>
      <c r="L219">
        <v>3786.6487999999999</v>
      </c>
      <c r="M219">
        <v>4403.08</v>
      </c>
      <c r="N219">
        <v>400.28</v>
      </c>
      <c r="O219">
        <v>344.24079999999998</v>
      </c>
      <c r="P219">
        <v>400.28</v>
      </c>
      <c r="Q219">
        <v>9.0909090909090912E-2</v>
      </c>
      <c r="R219">
        <v>4</v>
      </c>
      <c r="S219">
        <v>2025</v>
      </c>
      <c r="T219">
        <v>12</v>
      </c>
      <c r="U219">
        <v>2024</v>
      </c>
      <c r="V219">
        <v>45699</v>
      </c>
      <c r="W219" t="s">
        <v>164</v>
      </c>
      <c r="X219">
        <v>2025</v>
      </c>
      <c r="Y219" t="str">
        <f t="shared" si="15"/>
        <v>México</v>
      </c>
      <c r="Z219" t="str">
        <f t="shared" si="16"/>
        <v>Retail</v>
      </c>
      <c r="AA219" s="1">
        <f t="shared" si="17"/>
        <v>0</v>
      </c>
      <c r="AB219">
        <f t="shared" si="18"/>
        <v>344.24079999999998</v>
      </c>
      <c r="AC219" s="18">
        <f t="shared" si="19"/>
        <v>45552</v>
      </c>
    </row>
    <row r="220" spans="1:29">
      <c r="A220" t="s">
        <v>176</v>
      </c>
      <c r="B220">
        <v>282</v>
      </c>
      <c r="C220">
        <v>1</v>
      </c>
      <c r="D220" s="18">
        <v>45771</v>
      </c>
      <c r="E220" s="18">
        <v>45862</v>
      </c>
      <c r="F220" s="18">
        <v>45872</v>
      </c>
      <c r="G220" t="s">
        <v>49</v>
      </c>
      <c r="H220">
        <v>17</v>
      </c>
      <c r="J220">
        <v>26704.61</v>
      </c>
      <c r="K220" t="s">
        <v>131</v>
      </c>
      <c r="L220">
        <v>22965.964599999999</v>
      </c>
      <c r="M220">
        <v>26704.61</v>
      </c>
      <c r="N220">
        <v>1741.22</v>
      </c>
      <c r="O220">
        <v>1497.4492</v>
      </c>
      <c r="P220">
        <v>1741.22</v>
      </c>
      <c r="Q220">
        <v>6.5202974317917398E-2</v>
      </c>
      <c r="R220">
        <v>4</v>
      </c>
      <c r="S220">
        <v>2025</v>
      </c>
      <c r="T220">
        <v>7</v>
      </c>
      <c r="U220">
        <v>2025</v>
      </c>
      <c r="V220">
        <v>45917</v>
      </c>
      <c r="W220" t="s">
        <v>153</v>
      </c>
      <c r="X220">
        <v>2025</v>
      </c>
      <c r="Y220" t="str">
        <f t="shared" si="15"/>
        <v>México</v>
      </c>
      <c r="Z220" t="str">
        <f t="shared" si="16"/>
        <v>Retail</v>
      </c>
      <c r="AA220" s="1">
        <f t="shared" si="17"/>
        <v>0</v>
      </c>
      <c r="AB220">
        <f t="shared" si="18"/>
        <v>1497.4492</v>
      </c>
      <c r="AC220" s="18">
        <f t="shared" si="19"/>
        <v>45552</v>
      </c>
    </row>
    <row r="221" spans="1:29">
      <c r="A221" t="s">
        <v>176</v>
      </c>
      <c r="B221">
        <v>283</v>
      </c>
      <c r="C221">
        <v>1</v>
      </c>
      <c r="D221" s="18">
        <v>45772</v>
      </c>
      <c r="E221" s="18">
        <v>45645</v>
      </c>
      <c r="F221" s="18">
        <v>45657</v>
      </c>
      <c r="G221" t="s">
        <v>49</v>
      </c>
      <c r="H221">
        <v>17</v>
      </c>
      <c r="I221" t="s">
        <v>177</v>
      </c>
      <c r="J221">
        <v>3108</v>
      </c>
      <c r="K221" t="s">
        <v>131</v>
      </c>
      <c r="L221">
        <v>2672.88</v>
      </c>
      <c r="M221">
        <v>3108</v>
      </c>
      <c r="N221">
        <v>151.41999999999999</v>
      </c>
      <c r="O221">
        <v>130.22119999999998</v>
      </c>
      <c r="P221">
        <v>151.41999999999999</v>
      </c>
      <c r="Q221">
        <v>4.8719433719433713E-2</v>
      </c>
      <c r="R221">
        <v>4</v>
      </c>
      <c r="S221">
        <v>2025</v>
      </c>
      <c r="T221">
        <v>12</v>
      </c>
      <c r="U221">
        <v>2024</v>
      </c>
      <c r="V221">
        <v>45702</v>
      </c>
      <c r="W221" t="s">
        <v>164</v>
      </c>
      <c r="X221">
        <v>2025</v>
      </c>
      <c r="Y221" t="str">
        <f t="shared" si="15"/>
        <v>México</v>
      </c>
      <c r="Z221" t="str">
        <f t="shared" si="16"/>
        <v>Retail</v>
      </c>
      <c r="AA221" s="1">
        <f t="shared" si="17"/>
        <v>0</v>
      </c>
      <c r="AB221">
        <f t="shared" si="18"/>
        <v>130.22119999999998</v>
      </c>
      <c r="AC221" s="18">
        <f t="shared" si="19"/>
        <v>45552</v>
      </c>
    </row>
    <row r="222" spans="1:29">
      <c r="A222" t="s">
        <v>176</v>
      </c>
      <c r="B222">
        <v>284</v>
      </c>
      <c r="C222">
        <v>1</v>
      </c>
      <c r="D222" s="18">
        <v>45772</v>
      </c>
      <c r="E222" s="18">
        <v>45654</v>
      </c>
      <c r="F222" s="18">
        <v>45654</v>
      </c>
      <c r="G222" t="s">
        <v>49</v>
      </c>
      <c r="H222">
        <v>17</v>
      </c>
      <c r="J222">
        <v>19328.54</v>
      </c>
      <c r="K222" t="s">
        <v>131</v>
      </c>
      <c r="L222">
        <v>16622.544399999999</v>
      </c>
      <c r="M222">
        <v>19328.54</v>
      </c>
      <c r="N222">
        <v>1757.14</v>
      </c>
      <c r="O222">
        <v>1511.1404</v>
      </c>
      <c r="P222">
        <v>1757.14</v>
      </c>
      <c r="Q222">
        <v>9.0909090909090912E-2</v>
      </c>
      <c r="R222">
        <v>4</v>
      </c>
      <c r="S222">
        <v>2025</v>
      </c>
      <c r="T222">
        <v>12</v>
      </c>
      <c r="U222">
        <v>2024</v>
      </c>
      <c r="V222">
        <v>45699</v>
      </c>
      <c r="W222" t="s">
        <v>164</v>
      </c>
      <c r="X222">
        <v>2025</v>
      </c>
      <c r="Y222" t="str">
        <f t="shared" si="15"/>
        <v>México</v>
      </c>
      <c r="Z222" t="str">
        <f t="shared" si="16"/>
        <v>Retail</v>
      </c>
      <c r="AA222" s="1">
        <f t="shared" si="17"/>
        <v>0</v>
      </c>
      <c r="AB222">
        <f t="shared" si="18"/>
        <v>1511.1404</v>
      </c>
      <c r="AC222" s="18">
        <f t="shared" si="19"/>
        <v>45552</v>
      </c>
    </row>
    <row r="223" spans="1:29">
      <c r="A223" t="s">
        <v>176</v>
      </c>
      <c r="B223">
        <v>285</v>
      </c>
      <c r="C223">
        <v>1</v>
      </c>
      <c r="D223" s="18">
        <v>45772</v>
      </c>
      <c r="E223" s="18">
        <v>45654</v>
      </c>
      <c r="F223" s="18">
        <v>45654</v>
      </c>
      <c r="G223" t="s">
        <v>49</v>
      </c>
      <c r="H223">
        <v>17</v>
      </c>
      <c r="J223">
        <v>4276.47</v>
      </c>
      <c r="K223" t="s">
        <v>131</v>
      </c>
      <c r="L223">
        <v>3677.7642000000001</v>
      </c>
      <c r="M223">
        <v>4276.47</v>
      </c>
      <c r="N223">
        <v>388.77</v>
      </c>
      <c r="O223">
        <v>334.34219999999999</v>
      </c>
      <c r="P223">
        <v>388.77</v>
      </c>
      <c r="Q223">
        <v>9.0909090909090912E-2</v>
      </c>
      <c r="R223">
        <v>4</v>
      </c>
      <c r="S223">
        <v>2025</v>
      </c>
      <c r="T223">
        <v>12</v>
      </c>
      <c r="U223">
        <v>2024</v>
      </c>
      <c r="V223">
        <v>45699</v>
      </c>
      <c r="W223" t="s">
        <v>164</v>
      </c>
      <c r="X223">
        <v>2025</v>
      </c>
      <c r="Y223" t="str">
        <f t="shared" si="15"/>
        <v>México</v>
      </c>
      <c r="Z223" t="str">
        <f t="shared" si="16"/>
        <v>Retail</v>
      </c>
      <c r="AA223" s="1">
        <f t="shared" si="17"/>
        <v>0</v>
      </c>
      <c r="AB223">
        <f t="shared" si="18"/>
        <v>334.34219999999999</v>
      </c>
      <c r="AC223" s="18">
        <f t="shared" si="19"/>
        <v>45552</v>
      </c>
    </row>
    <row r="224" spans="1:29">
      <c r="A224" t="s">
        <v>176</v>
      </c>
      <c r="B224">
        <v>286</v>
      </c>
      <c r="C224">
        <v>1</v>
      </c>
      <c r="D224" s="18">
        <v>45772</v>
      </c>
      <c r="E224" s="18">
        <v>45668</v>
      </c>
      <c r="F224" s="18">
        <v>45668</v>
      </c>
      <c r="G224" t="s">
        <v>49</v>
      </c>
      <c r="H224">
        <v>17</v>
      </c>
      <c r="J224">
        <v>2297.91</v>
      </c>
      <c r="K224" t="s">
        <v>131</v>
      </c>
      <c r="L224">
        <v>1976.2025999999998</v>
      </c>
      <c r="M224">
        <v>2297.91</v>
      </c>
      <c r="N224">
        <v>208.91</v>
      </c>
      <c r="O224">
        <v>179.6626</v>
      </c>
      <c r="P224">
        <v>208.91</v>
      </c>
      <c r="Q224">
        <v>9.0913047073210004E-2</v>
      </c>
      <c r="R224">
        <v>4</v>
      </c>
      <c r="S224">
        <v>2025</v>
      </c>
      <c r="T224">
        <v>1</v>
      </c>
      <c r="U224">
        <v>2025</v>
      </c>
      <c r="V224">
        <v>45713</v>
      </c>
      <c r="W224" t="s">
        <v>164</v>
      </c>
      <c r="X224">
        <v>2025</v>
      </c>
      <c r="Y224" t="str">
        <f t="shared" si="15"/>
        <v>México</v>
      </c>
      <c r="Z224" t="str">
        <f t="shared" si="16"/>
        <v>Retail</v>
      </c>
      <c r="AA224" s="1">
        <f t="shared" si="17"/>
        <v>0</v>
      </c>
      <c r="AB224">
        <f t="shared" si="18"/>
        <v>179.6626</v>
      </c>
      <c r="AC224" s="18">
        <f t="shared" si="19"/>
        <v>45552</v>
      </c>
    </row>
    <row r="225" spans="1:29">
      <c r="A225" t="s">
        <v>176</v>
      </c>
      <c r="B225">
        <v>288</v>
      </c>
      <c r="C225">
        <v>1</v>
      </c>
      <c r="D225" s="18">
        <v>45772</v>
      </c>
      <c r="E225" s="18">
        <v>45837</v>
      </c>
      <c r="F225" s="18">
        <v>45864</v>
      </c>
      <c r="G225" t="s">
        <v>49</v>
      </c>
      <c r="H225">
        <v>17</v>
      </c>
      <c r="I225" t="s">
        <v>185</v>
      </c>
      <c r="J225">
        <v>36460.839999999997</v>
      </c>
      <c r="K225" t="s">
        <v>131</v>
      </c>
      <c r="L225">
        <v>31356.322399999997</v>
      </c>
      <c r="M225">
        <v>36460.839999999997</v>
      </c>
      <c r="N225">
        <v>4564.99</v>
      </c>
      <c r="O225">
        <v>3925.8914</v>
      </c>
      <c r="P225">
        <v>4564.99</v>
      </c>
      <c r="Q225">
        <v>0.12520254607408937</v>
      </c>
      <c r="R225">
        <v>4</v>
      </c>
      <c r="S225">
        <v>2025</v>
      </c>
      <c r="T225">
        <v>6</v>
      </c>
      <c r="U225">
        <v>2025</v>
      </c>
      <c r="V225">
        <v>45909</v>
      </c>
      <c r="W225" t="s">
        <v>153</v>
      </c>
      <c r="X225">
        <v>2025</v>
      </c>
      <c r="Y225" t="str">
        <f t="shared" si="15"/>
        <v>México</v>
      </c>
      <c r="Z225" t="str">
        <f t="shared" si="16"/>
        <v>Retail</v>
      </c>
      <c r="AA225" s="1">
        <f t="shared" si="17"/>
        <v>0</v>
      </c>
      <c r="AB225">
        <f t="shared" si="18"/>
        <v>3925.8914</v>
      </c>
      <c r="AC225" s="18">
        <f t="shared" si="19"/>
        <v>45552</v>
      </c>
    </row>
    <row r="226" spans="1:29">
      <c r="A226" t="s">
        <v>176</v>
      </c>
      <c r="B226">
        <v>289</v>
      </c>
      <c r="C226">
        <v>1</v>
      </c>
      <c r="D226" s="18">
        <v>45775</v>
      </c>
      <c r="E226" s="18">
        <v>45791</v>
      </c>
      <c r="F226" s="18">
        <v>45795</v>
      </c>
      <c r="G226" t="s">
        <v>49</v>
      </c>
      <c r="H226">
        <v>18</v>
      </c>
      <c r="I226" t="s">
        <v>182</v>
      </c>
      <c r="J226">
        <v>2070.1999999999998</v>
      </c>
      <c r="K226" t="s">
        <v>131</v>
      </c>
      <c r="L226">
        <v>1780.3719999999998</v>
      </c>
      <c r="M226">
        <v>2070.1999999999998</v>
      </c>
      <c r="N226">
        <v>276.39</v>
      </c>
      <c r="O226">
        <v>237.69539999999998</v>
      </c>
      <c r="P226">
        <v>276.39</v>
      </c>
      <c r="Q226">
        <v>0.13350883972563038</v>
      </c>
      <c r="R226">
        <v>4</v>
      </c>
      <c r="S226">
        <v>2025</v>
      </c>
      <c r="T226">
        <v>5</v>
      </c>
      <c r="U226">
        <v>2025</v>
      </c>
      <c r="V226">
        <v>45840</v>
      </c>
      <c r="W226" t="s">
        <v>154</v>
      </c>
      <c r="X226">
        <v>2025</v>
      </c>
      <c r="Y226" t="str">
        <f t="shared" si="15"/>
        <v>México</v>
      </c>
      <c r="Z226" t="str">
        <f t="shared" si="16"/>
        <v>Retail</v>
      </c>
      <c r="AA226" s="1">
        <f t="shared" si="17"/>
        <v>0</v>
      </c>
      <c r="AB226">
        <f t="shared" si="18"/>
        <v>237.69539999999998</v>
      </c>
      <c r="AC226" s="18">
        <f t="shared" si="19"/>
        <v>45552</v>
      </c>
    </row>
    <row r="227" spans="1:29">
      <c r="A227" t="s">
        <v>176</v>
      </c>
      <c r="B227">
        <v>290</v>
      </c>
      <c r="C227">
        <v>1</v>
      </c>
      <c r="D227" s="18">
        <v>45775</v>
      </c>
      <c r="E227" s="18">
        <v>45793</v>
      </c>
      <c r="F227" s="18">
        <v>45796</v>
      </c>
      <c r="G227" t="s">
        <v>49</v>
      </c>
      <c r="H227">
        <v>18</v>
      </c>
      <c r="I227" t="s">
        <v>185</v>
      </c>
      <c r="J227">
        <v>3334.46</v>
      </c>
      <c r="K227" t="s">
        <v>131</v>
      </c>
      <c r="L227">
        <v>2867.6356000000001</v>
      </c>
      <c r="M227">
        <v>3334.46</v>
      </c>
      <c r="N227">
        <v>664.46</v>
      </c>
      <c r="O227">
        <v>571.43560000000002</v>
      </c>
      <c r="P227">
        <v>664.46</v>
      </c>
      <c r="Q227">
        <v>0.19927064652147575</v>
      </c>
      <c r="R227">
        <v>4</v>
      </c>
      <c r="S227">
        <v>2025</v>
      </c>
      <c r="T227">
        <v>5</v>
      </c>
      <c r="U227">
        <v>2025</v>
      </c>
      <c r="V227">
        <v>45841</v>
      </c>
      <c r="W227" t="s">
        <v>154</v>
      </c>
      <c r="X227">
        <v>2025</v>
      </c>
      <c r="Y227" t="str">
        <f t="shared" si="15"/>
        <v>México</v>
      </c>
      <c r="Z227" t="str">
        <f t="shared" si="16"/>
        <v>Retail</v>
      </c>
      <c r="AA227" s="1">
        <f t="shared" si="17"/>
        <v>0</v>
      </c>
      <c r="AB227">
        <f t="shared" si="18"/>
        <v>571.43560000000002</v>
      </c>
      <c r="AC227" s="18">
        <f t="shared" si="19"/>
        <v>45552</v>
      </c>
    </row>
    <row r="228" spans="1:29">
      <c r="A228" t="s">
        <v>176</v>
      </c>
      <c r="B228">
        <v>292</v>
      </c>
      <c r="C228">
        <v>1</v>
      </c>
      <c r="D228" s="18">
        <v>45776</v>
      </c>
      <c r="E228" s="18">
        <v>45769</v>
      </c>
      <c r="F228" s="18">
        <v>45787</v>
      </c>
      <c r="G228" t="s">
        <v>49</v>
      </c>
      <c r="H228">
        <v>18</v>
      </c>
      <c r="I228" t="s">
        <v>177</v>
      </c>
      <c r="J228">
        <v>12738.93</v>
      </c>
      <c r="K228" t="s">
        <v>151</v>
      </c>
      <c r="L228">
        <v>12738.93</v>
      </c>
      <c r="M228">
        <v>14777.158799999999</v>
      </c>
      <c r="N228">
        <v>1327.97</v>
      </c>
      <c r="O228">
        <v>1327.97</v>
      </c>
      <c r="P228">
        <v>1540.4451999999999</v>
      </c>
      <c r="Q228">
        <v>0.10424501900866086</v>
      </c>
      <c r="R228">
        <v>4</v>
      </c>
      <c r="S228">
        <v>2025</v>
      </c>
      <c r="T228">
        <v>4</v>
      </c>
      <c r="U228">
        <v>2025</v>
      </c>
      <c r="V228">
        <v>45832</v>
      </c>
      <c r="W228" t="s">
        <v>152</v>
      </c>
      <c r="X228">
        <v>2025</v>
      </c>
      <c r="Y228" t="str">
        <f t="shared" si="15"/>
        <v>México</v>
      </c>
      <c r="Z228" t="str">
        <f t="shared" si="16"/>
        <v>Retail</v>
      </c>
      <c r="AA228" s="1">
        <f t="shared" si="17"/>
        <v>0</v>
      </c>
      <c r="AB228">
        <f t="shared" si="18"/>
        <v>1327.97</v>
      </c>
      <c r="AC228" s="18">
        <f t="shared" si="19"/>
        <v>45552</v>
      </c>
    </row>
    <row r="229" spans="1:29">
      <c r="A229" t="s">
        <v>176</v>
      </c>
      <c r="B229">
        <v>293</v>
      </c>
      <c r="C229">
        <v>1</v>
      </c>
      <c r="D229" s="18">
        <v>45776</v>
      </c>
      <c r="E229" s="18">
        <v>45852</v>
      </c>
      <c r="F229" s="18">
        <v>45877</v>
      </c>
      <c r="G229" t="s">
        <v>49</v>
      </c>
      <c r="H229">
        <v>18</v>
      </c>
      <c r="J229">
        <v>1365.96</v>
      </c>
      <c r="K229" t="s">
        <v>131</v>
      </c>
      <c r="L229">
        <v>1174.7256</v>
      </c>
      <c r="M229">
        <v>1365.96</v>
      </c>
      <c r="N229">
        <v>44.56</v>
      </c>
      <c r="O229">
        <v>38.321600000000004</v>
      </c>
      <c r="P229">
        <v>44.56</v>
      </c>
      <c r="Q229">
        <v>3.2621745878356617E-2</v>
      </c>
      <c r="R229">
        <v>4</v>
      </c>
      <c r="S229">
        <v>2025</v>
      </c>
      <c r="T229">
        <v>7</v>
      </c>
      <c r="U229">
        <v>2025</v>
      </c>
      <c r="V229">
        <v>45922</v>
      </c>
      <c r="W229" t="s">
        <v>153</v>
      </c>
      <c r="X229">
        <v>2025</v>
      </c>
      <c r="Y229" t="str">
        <f t="shared" si="15"/>
        <v>México</v>
      </c>
      <c r="Z229" t="str">
        <f t="shared" si="16"/>
        <v>Retail</v>
      </c>
      <c r="AA229" s="1">
        <f t="shared" si="17"/>
        <v>0</v>
      </c>
      <c r="AB229">
        <f t="shared" si="18"/>
        <v>38.321600000000004</v>
      </c>
      <c r="AC229" s="18">
        <f t="shared" si="19"/>
        <v>45552</v>
      </c>
    </row>
    <row r="230" spans="1:29">
      <c r="A230" t="s">
        <v>176</v>
      </c>
      <c r="B230">
        <v>297</v>
      </c>
      <c r="C230">
        <v>1</v>
      </c>
      <c r="D230" s="18">
        <v>45777</v>
      </c>
      <c r="E230" s="18">
        <v>45779</v>
      </c>
      <c r="F230" s="18">
        <v>45782</v>
      </c>
      <c r="G230" t="s">
        <v>35</v>
      </c>
      <c r="H230">
        <v>18</v>
      </c>
      <c r="J230">
        <v>3967.34</v>
      </c>
      <c r="K230" t="s">
        <v>131</v>
      </c>
      <c r="L230">
        <v>3411.9124000000002</v>
      </c>
      <c r="M230">
        <v>3967.34</v>
      </c>
      <c r="N230">
        <v>192.45</v>
      </c>
      <c r="O230">
        <v>165.50699999999998</v>
      </c>
      <c r="P230">
        <v>192.45</v>
      </c>
      <c r="Q230">
        <v>4.8508572494416903E-2</v>
      </c>
      <c r="R230">
        <v>4</v>
      </c>
      <c r="S230">
        <v>2025</v>
      </c>
      <c r="T230">
        <v>5</v>
      </c>
      <c r="U230">
        <v>2025</v>
      </c>
      <c r="V230">
        <v>45827</v>
      </c>
      <c r="W230" t="s">
        <v>152</v>
      </c>
      <c r="X230">
        <v>2025</v>
      </c>
      <c r="Y230" t="str">
        <f t="shared" si="15"/>
        <v>México</v>
      </c>
      <c r="Z230" t="str">
        <f t="shared" si="16"/>
        <v>IC</v>
      </c>
      <c r="AA230" s="1">
        <f t="shared" si="17"/>
        <v>0.5</v>
      </c>
      <c r="AB230">
        <f t="shared" si="18"/>
        <v>82.753499999999988</v>
      </c>
      <c r="AC230" s="18">
        <f t="shared" si="19"/>
        <v>45665</v>
      </c>
    </row>
    <row r="231" spans="1:29">
      <c r="A231" t="s">
        <v>176</v>
      </c>
      <c r="B231">
        <v>298</v>
      </c>
      <c r="C231">
        <v>1</v>
      </c>
      <c r="D231" s="18">
        <v>45777</v>
      </c>
      <c r="E231" s="18">
        <v>45791</v>
      </c>
      <c r="F231" s="18">
        <v>45795</v>
      </c>
      <c r="G231" t="s">
        <v>46</v>
      </c>
      <c r="H231">
        <v>18</v>
      </c>
      <c r="J231">
        <v>8244</v>
      </c>
      <c r="K231" t="s">
        <v>131</v>
      </c>
      <c r="L231">
        <v>7089.84</v>
      </c>
      <c r="M231">
        <v>8244</v>
      </c>
      <c r="N231">
        <v>600</v>
      </c>
      <c r="O231">
        <v>516</v>
      </c>
      <c r="P231">
        <v>600</v>
      </c>
      <c r="Q231">
        <v>7.2780203784570591E-2</v>
      </c>
      <c r="R231">
        <v>4</v>
      </c>
      <c r="S231">
        <v>2025</v>
      </c>
      <c r="T231">
        <v>5</v>
      </c>
      <c r="U231">
        <v>2025</v>
      </c>
      <c r="V231">
        <v>45840</v>
      </c>
      <c r="W231" t="s">
        <v>154</v>
      </c>
      <c r="X231">
        <v>2025</v>
      </c>
      <c r="Y231" t="str">
        <f t="shared" si="15"/>
        <v>México</v>
      </c>
      <c r="Z231" t="str">
        <f t="shared" si="16"/>
        <v>IC</v>
      </c>
      <c r="AA231" s="1">
        <f t="shared" si="17"/>
        <v>0.5</v>
      </c>
      <c r="AB231">
        <f t="shared" si="18"/>
        <v>258</v>
      </c>
      <c r="AC231" s="18">
        <f t="shared" si="19"/>
        <v>45695</v>
      </c>
    </row>
    <row r="232" spans="1:29">
      <c r="A232" t="s">
        <v>176</v>
      </c>
      <c r="B232">
        <v>299</v>
      </c>
      <c r="C232">
        <v>1</v>
      </c>
      <c r="D232" s="18">
        <v>45778</v>
      </c>
      <c r="E232" s="18">
        <v>45841</v>
      </c>
      <c r="F232" s="18">
        <v>45846</v>
      </c>
      <c r="G232" t="s">
        <v>39</v>
      </c>
      <c r="H232">
        <v>18</v>
      </c>
      <c r="J232">
        <v>8185</v>
      </c>
      <c r="K232" t="s">
        <v>151</v>
      </c>
      <c r="L232">
        <v>8185</v>
      </c>
      <c r="M232">
        <v>9494.5999999999985</v>
      </c>
      <c r="N232">
        <v>584.38</v>
      </c>
      <c r="O232">
        <v>584.38</v>
      </c>
      <c r="P232">
        <v>677.88079999999991</v>
      </c>
      <c r="Q232">
        <v>7.1396456933414787E-2</v>
      </c>
      <c r="R232">
        <v>5</v>
      </c>
      <c r="S232">
        <v>2025</v>
      </c>
      <c r="T232">
        <v>7</v>
      </c>
      <c r="U232">
        <v>2025</v>
      </c>
      <c r="V232">
        <v>45891</v>
      </c>
      <c r="W232" t="s">
        <v>160</v>
      </c>
      <c r="X232">
        <v>2025</v>
      </c>
      <c r="Y232" t="str">
        <f t="shared" si="15"/>
        <v>México</v>
      </c>
      <c r="Z232" t="str">
        <f t="shared" si="16"/>
        <v>IC</v>
      </c>
      <c r="AA232" s="1">
        <f t="shared" si="17"/>
        <v>0.5</v>
      </c>
      <c r="AB232">
        <f t="shared" si="18"/>
        <v>292.19</v>
      </c>
      <c r="AC232" s="18">
        <f t="shared" si="19"/>
        <v>45677</v>
      </c>
    </row>
    <row r="233" spans="1:29">
      <c r="A233" t="s">
        <v>176</v>
      </c>
      <c r="B233">
        <v>300</v>
      </c>
      <c r="C233">
        <v>1</v>
      </c>
      <c r="D233" s="18">
        <v>45779</v>
      </c>
      <c r="E233" s="18">
        <v>45747</v>
      </c>
      <c r="F233" s="18">
        <v>45757</v>
      </c>
      <c r="G233" t="s">
        <v>49</v>
      </c>
      <c r="H233">
        <v>18</v>
      </c>
      <c r="I233" t="s">
        <v>182</v>
      </c>
      <c r="J233">
        <v>48161.65</v>
      </c>
      <c r="K233" t="s">
        <v>131</v>
      </c>
      <c r="L233">
        <v>41419.019</v>
      </c>
      <c r="M233">
        <v>48161.65</v>
      </c>
      <c r="N233">
        <v>7107.43</v>
      </c>
      <c r="O233">
        <v>6112.3897999999999</v>
      </c>
      <c r="P233">
        <v>7107.43</v>
      </c>
      <c r="Q233">
        <v>0.14757447055904438</v>
      </c>
      <c r="R233">
        <v>5</v>
      </c>
      <c r="S233">
        <v>2025</v>
      </c>
      <c r="T233">
        <v>3</v>
      </c>
      <c r="U233">
        <v>2025</v>
      </c>
      <c r="V233">
        <v>45802</v>
      </c>
      <c r="W233" t="s">
        <v>172</v>
      </c>
      <c r="X233">
        <v>2025</v>
      </c>
      <c r="Y233" t="str">
        <f t="shared" si="15"/>
        <v>México</v>
      </c>
      <c r="Z233" t="str">
        <f t="shared" si="16"/>
        <v>Retail</v>
      </c>
      <c r="AA233" s="1">
        <f t="shared" si="17"/>
        <v>0</v>
      </c>
      <c r="AB233">
        <f t="shared" si="18"/>
        <v>6112.3897999999999</v>
      </c>
      <c r="AC233" s="18">
        <f t="shared" si="19"/>
        <v>45552</v>
      </c>
    </row>
    <row r="234" spans="1:29">
      <c r="A234" t="s">
        <v>176</v>
      </c>
      <c r="B234">
        <v>301</v>
      </c>
      <c r="C234">
        <v>1</v>
      </c>
      <c r="D234" s="18">
        <v>45779</v>
      </c>
      <c r="E234" s="18">
        <v>45780</v>
      </c>
      <c r="F234" s="18">
        <v>45784</v>
      </c>
      <c r="G234" t="s">
        <v>49</v>
      </c>
      <c r="H234">
        <v>18</v>
      </c>
      <c r="I234" t="s">
        <v>177</v>
      </c>
      <c r="J234">
        <v>2408.6799999999998</v>
      </c>
      <c r="K234" t="s">
        <v>131</v>
      </c>
      <c r="L234">
        <v>2071.4647999999997</v>
      </c>
      <c r="M234">
        <v>2408.6799999999998</v>
      </c>
      <c r="N234">
        <v>268.68</v>
      </c>
      <c r="O234">
        <v>231.06479999999999</v>
      </c>
      <c r="P234">
        <v>268.68</v>
      </c>
      <c r="Q234">
        <v>0.11154657322682965</v>
      </c>
      <c r="R234">
        <v>5</v>
      </c>
      <c r="S234">
        <v>2025</v>
      </c>
      <c r="T234">
        <v>5</v>
      </c>
      <c r="U234">
        <v>2025</v>
      </c>
      <c r="V234">
        <v>45829</v>
      </c>
      <c r="W234" t="s">
        <v>152</v>
      </c>
      <c r="X234">
        <v>2025</v>
      </c>
      <c r="Y234" t="str">
        <f t="shared" si="15"/>
        <v>México</v>
      </c>
      <c r="Z234" t="str">
        <f t="shared" si="16"/>
        <v>Retail</v>
      </c>
      <c r="AA234" s="1">
        <f t="shared" si="17"/>
        <v>0</v>
      </c>
      <c r="AB234">
        <f t="shared" si="18"/>
        <v>231.06479999999999</v>
      </c>
      <c r="AC234" s="18">
        <f t="shared" si="19"/>
        <v>45552</v>
      </c>
    </row>
    <row r="235" spans="1:29">
      <c r="A235" t="s">
        <v>176</v>
      </c>
      <c r="B235">
        <v>302</v>
      </c>
      <c r="C235">
        <v>1</v>
      </c>
      <c r="D235" s="18">
        <v>45779</v>
      </c>
      <c r="E235" s="18">
        <v>45661</v>
      </c>
      <c r="F235" s="18">
        <v>45899</v>
      </c>
      <c r="G235" t="s">
        <v>45</v>
      </c>
      <c r="H235">
        <v>18</v>
      </c>
      <c r="J235">
        <v>201580.06</v>
      </c>
      <c r="K235" t="s">
        <v>131</v>
      </c>
      <c r="L235">
        <v>173358.85159999999</v>
      </c>
      <c r="M235">
        <v>201580.06</v>
      </c>
      <c r="N235">
        <v>13334.45</v>
      </c>
      <c r="O235">
        <v>11467.627</v>
      </c>
      <c r="P235">
        <v>13334.45</v>
      </c>
      <c r="Q235">
        <v>6.6149647936407999E-2</v>
      </c>
      <c r="R235">
        <v>5</v>
      </c>
      <c r="S235">
        <v>2025</v>
      </c>
      <c r="T235">
        <v>1</v>
      </c>
      <c r="U235">
        <v>2025</v>
      </c>
      <c r="V235">
        <v>45944</v>
      </c>
      <c r="W235" t="s">
        <v>161</v>
      </c>
      <c r="X235">
        <v>2025</v>
      </c>
      <c r="Y235" t="str">
        <f t="shared" si="15"/>
        <v>México</v>
      </c>
      <c r="Z235" t="str">
        <f t="shared" si="16"/>
        <v>IC</v>
      </c>
      <c r="AA235" s="1">
        <f t="shared" si="17"/>
        <v>0.75</v>
      </c>
      <c r="AB235">
        <f t="shared" si="18"/>
        <v>2866.9067500000001</v>
      </c>
      <c r="AC235" s="18">
        <f t="shared" si="19"/>
        <v>45536</v>
      </c>
    </row>
    <row r="236" spans="1:29">
      <c r="A236" t="s">
        <v>176</v>
      </c>
      <c r="B236">
        <v>303</v>
      </c>
      <c r="C236">
        <v>1</v>
      </c>
      <c r="D236" s="18">
        <v>45779</v>
      </c>
      <c r="E236" s="18">
        <v>46011</v>
      </c>
      <c r="F236" s="18">
        <v>46018</v>
      </c>
      <c r="G236" t="s">
        <v>45</v>
      </c>
      <c r="H236">
        <v>18</v>
      </c>
      <c r="J236">
        <v>22454.27</v>
      </c>
      <c r="K236" t="s">
        <v>131</v>
      </c>
      <c r="L236">
        <v>19310.672200000001</v>
      </c>
      <c r="M236">
        <v>22454.27</v>
      </c>
      <c r="N236">
        <v>5729.39</v>
      </c>
      <c r="O236">
        <v>4927.2754000000004</v>
      </c>
      <c r="P236">
        <v>5729.39</v>
      </c>
      <c r="Q236">
        <v>0.25515815032062944</v>
      </c>
      <c r="R236">
        <v>5</v>
      </c>
      <c r="S236">
        <v>2025</v>
      </c>
      <c r="T236">
        <v>12</v>
      </c>
      <c r="U236">
        <v>2025</v>
      </c>
      <c r="V236">
        <v>46063</v>
      </c>
      <c r="W236" t="s">
        <v>164</v>
      </c>
      <c r="X236">
        <v>2026</v>
      </c>
      <c r="Y236" t="str">
        <f t="shared" si="15"/>
        <v>México</v>
      </c>
      <c r="Z236" t="str">
        <f t="shared" si="16"/>
        <v>IC</v>
      </c>
      <c r="AA236" s="1">
        <f t="shared" si="17"/>
        <v>0.75</v>
      </c>
      <c r="AB236">
        <f t="shared" si="18"/>
        <v>1231.8188500000001</v>
      </c>
      <c r="AC236" s="18">
        <f t="shared" si="19"/>
        <v>45536</v>
      </c>
    </row>
    <row r="237" spans="1:29">
      <c r="A237" t="s">
        <v>176</v>
      </c>
      <c r="B237">
        <v>304</v>
      </c>
      <c r="C237">
        <v>1</v>
      </c>
      <c r="D237" s="18">
        <v>45780</v>
      </c>
      <c r="E237" s="18">
        <v>45875</v>
      </c>
      <c r="F237" s="18">
        <v>45882</v>
      </c>
      <c r="G237" t="s">
        <v>36</v>
      </c>
      <c r="H237">
        <v>18</v>
      </c>
      <c r="I237" t="s">
        <v>188</v>
      </c>
      <c r="J237">
        <v>24162</v>
      </c>
      <c r="K237" t="s">
        <v>151</v>
      </c>
      <c r="L237">
        <v>24162</v>
      </c>
      <c r="M237">
        <v>28027.919999999998</v>
      </c>
      <c r="N237">
        <v>1134.67</v>
      </c>
      <c r="O237">
        <v>1134.67</v>
      </c>
      <c r="P237">
        <v>1316.2172</v>
      </c>
      <c r="Q237">
        <v>4.6960930386557409E-2</v>
      </c>
      <c r="R237">
        <v>5</v>
      </c>
      <c r="S237">
        <v>2025</v>
      </c>
      <c r="T237">
        <v>8</v>
      </c>
      <c r="U237">
        <v>2025</v>
      </c>
      <c r="V237">
        <v>45927</v>
      </c>
      <c r="W237" t="s">
        <v>153</v>
      </c>
      <c r="X237">
        <v>2025</v>
      </c>
      <c r="Y237" t="str">
        <f t="shared" si="15"/>
        <v>México</v>
      </c>
      <c r="Z237" t="str">
        <f t="shared" si="16"/>
        <v>IC</v>
      </c>
      <c r="AA237" s="1">
        <f t="shared" si="17"/>
        <v>0.5</v>
      </c>
      <c r="AB237">
        <f t="shared" si="18"/>
        <v>567.33500000000004</v>
      </c>
      <c r="AC237" s="18">
        <f t="shared" si="19"/>
        <v>45639</v>
      </c>
    </row>
    <row r="238" spans="1:29">
      <c r="A238" t="s">
        <v>176</v>
      </c>
      <c r="B238">
        <v>305</v>
      </c>
      <c r="C238">
        <v>1</v>
      </c>
      <c r="D238" s="18">
        <v>45782</v>
      </c>
      <c r="E238" s="18">
        <v>45792</v>
      </c>
      <c r="F238" s="18">
        <v>45795</v>
      </c>
      <c r="G238" t="s">
        <v>49</v>
      </c>
      <c r="H238">
        <v>19</v>
      </c>
      <c r="I238" t="s">
        <v>182</v>
      </c>
      <c r="J238">
        <v>16692.39</v>
      </c>
      <c r="K238" t="s">
        <v>131</v>
      </c>
      <c r="L238">
        <v>14355.455399999999</v>
      </c>
      <c r="M238">
        <v>16692.39</v>
      </c>
      <c r="N238">
        <v>253.7</v>
      </c>
      <c r="O238">
        <v>218.18199999999999</v>
      </c>
      <c r="P238">
        <v>253.7</v>
      </c>
      <c r="Q238">
        <v>1.519854256939839E-2</v>
      </c>
      <c r="R238">
        <v>5</v>
      </c>
      <c r="S238">
        <v>2025</v>
      </c>
      <c r="T238">
        <v>5</v>
      </c>
      <c r="U238">
        <v>2025</v>
      </c>
      <c r="V238">
        <v>45840</v>
      </c>
      <c r="W238" t="s">
        <v>154</v>
      </c>
      <c r="X238">
        <v>2025</v>
      </c>
      <c r="Y238" t="str">
        <f t="shared" si="15"/>
        <v>México</v>
      </c>
      <c r="Z238" t="str">
        <f t="shared" si="16"/>
        <v>Retail</v>
      </c>
      <c r="AA238" s="1">
        <f t="shared" si="17"/>
        <v>0</v>
      </c>
      <c r="AB238">
        <f t="shared" si="18"/>
        <v>218.18199999999999</v>
      </c>
      <c r="AC238" s="18">
        <f t="shared" si="19"/>
        <v>45552</v>
      </c>
    </row>
    <row r="239" spans="1:29">
      <c r="A239" t="s">
        <v>176</v>
      </c>
      <c r="B239">
        <v>306</v>
      </c>
      <c r="C239">
        <v>1</v>
      </c>
      <c r="D239" s="18">
        <v>45782</v>
      </c>
      <c r="E239" s="18">
        <v>45860</v>
      </c>
      <c r="F239" s="18">
        <v>45872</v>
      </c>
      <c r="G239" t="s">
        <v>49</v>
      </c>
      <c r="H239">
        <v>19</v>
      </c>
      <c r="I239" t="s">
        <v>189</v>
      </c>
      <c r="J239">
        <v>31962.5</v>
      </c>
      <c r="K239" t="s">
        <v>131</v>
      </c>
      <c r="L239">
        <v>27487.75</v>
      </c>
      <c r="M239">
        <v>31962.5</v>
      </c>
      <c r="N239">
        <v>3883.16</v>
      </c>
      <c r="O239">
        <v>3339.5175999999997</v>
      </c>
      <c r="P239">
        <v>3883.16</v>
      </c>
      <c r="Q239">
        <v>0.12149112240907312</v>
      </c>
      <c r="R239">
        <v>5</v>
      </c>
      <c r="S239">
        <v>2025</v>
      </c>
      <c r="T239">
        <v>7</v>
      </c>
      <c r="U239">
        <v>2025</v>
      </c>
      <c r="V239">
        <v>45917</v>
      </c>
      <c r="W239" t="s">
        <v>153</v>
      </c>
      <c r="X239">
        <v>2025</v>
      </c>
      <c r="Y239" t="str">
        <f t="shared" si="15"/>
        <v>México</v>
      </c>
      <c r="Z239" t="str">
        <f t="shared" si="16"/>
        <v>Retail</v>
      </c>
      <c r="AA239" s="1">
        <f t="shared" si="17"/>
        <v>0</v>
      </c>
      <c r="AB239">
        <f t="shared" si="18"/>
        <v>3339.5175999999997</v>
      </c>
      <c r="AC239" s="18">
        <f t="shared" si="19"/>
        <v>45552</v>
      </c>
    </row>
    <row r="240" spans="1:29">
      <c r="A240" t="s">
        <v>176</v>
      </c>
      <c r="B240">
        <v>307</v>
      </c>
      <c r="C240">
        <v>1</v>
      </c>
      <c r="D240" s="18">
        <v>45782</v>
      </c>
      <c r="E240" s="18">
        <v>45770</v>
      </c>
      <c r="F240" s="18">
        <v>45773</v>
      </c>
      <c r="G240" t="s">
        <v>49</v>
      </c>
      <c r="H240">
        <v>19</v>
      </c>
      <c r="I240" t="s">
        <v>182</v>
      </c>
      <c r="J240">
        <v>8076</v>
      </c>
      <c r="K240" t="s">
        <v>131</v>
      </c>
      <c r="L240">
        <v>6945.36</v>
      </c>
      <c r="M240">
        <v>8076</v>
      </c>
      <c r="N240">
        <v>537</v>
      </c>
      <c r="O240">
        <v>461.82</v>
      </c>
      <c r="P240">
        <v>537</v>
      </c>
      <c r="Q240">
        <v>6.6493313521545319E-2</v>
      </c>
      <c r="R240">
        <v>5</v>
      </c>
      <c r="S240">
        <v>2025</v>
      </c>
      <c r="T240">
        <v>4</v>
      </c>
      <c r="U240">
        <v>2025</v>
      </c>
      <c r="V240">
        <v>45818</v>
      </c>
      <c r="W240" t="s">
        <v>152</v>
      </c>
      <c r="X240">
        <v>2025</v>
      </c>
      <c r="Y240" t="str">
        <f t="shared" si="15"/>
        <v>México</v>
      </c>
      <c r="Z240" t="str">
        <f t="shared" si="16"/>
        <v>Retail</v>
      </c>
      <c r="AA240" s="1">
        <f t="shared" si="17"/>
        <v>0</v>
      </c>
      <c r="AB240">
        <f t="shared" si="18"/>
        <v>461.82</v>
      </c>
      <c r="AC240" s="18">
        <f t="shared" si="19"/>
        <v>45552</v>
      </c>
    </row>
    <row r="241" spans="1:29">
      <c r="A241" t="s">
        <v>176</v>
      </c>
      <c r="B241">
        <v>308</v>
      </c>
      <c r="C241">
        <v>1</v>
      </c>
      <c r="D241" s="18">
        <v>45782</v>
      </c>
      <c r="E241" s="18">
        <v>45757</v>
      </c>
      <c r="F241" s="18">
        <v>45759</v>
      </c>
      <c r="G241" t="s">
        <v>49</v>
      </c>
      <c r="H241">
        <v>19</v>
      </c>
      <c r="I241" t="s">
        <v>182</v>
      </c>
      <c r="J241">
        <v>1869.15</v>
      </c>
      <c r="K241" t="s">
        <v>131</v>
      </c>
      <c r="L241">
        <v>1607.4690000000001</v>
      </c>
      <c r="M241">
        <v>1869.15</v>
      </c>
      <c r="N241">
        <v>121.26</v>
      </c>
      <c r="O241">
        <v>104.28360000000001</v>
      </c>
      <c r="P241">
        <v>121.26</v>
      </c>
      <c r="Q241">
        <v>6.4874408153438728E-2</v>
      </c>
      <c r="R241">
        <v>5</v>
      </c>
      <c r="S241">
        <v>2025</v>
      </c>
      <c r="T241">
        <v>4</v>
      </c>
      <c r="U241">
        <v>2025</v>
      </c>
      <c r="V241">
        <v>45804</v>
      </c>
      <c r="W241" t="s">
        <v>172</v>
      </c>
      <c r="X241">
        <v>2025</v>
      </c>
      <c r="Y241" t="str">
        <f t="shared" si="15"/>
        <v>México</v>
      </c>
      <c r="Z241" t="str">
        <f t="shared" si="16"/>
        <v>Retail</v>
      </c>
      <c r="AA241" s="1">
        <f t="shared" si="17"/>
        <v>0</v>
      </c>
      <c r="AB241">
        <f t="shared" si="18"/>
        <v>104.28360000000001</v>
      </c>
      <c r="AC241" s="18">
        <f t="shared" si="19"/>
        <v>45552</v>
      </c>
    </row>
    <row r="242" spans="1:29">
      <c r="A242" t="s">
        <v>176</v>
      </c>
      <c r="B242">
        <v>310</v>
      </c>
      <c r="C242">
        <v>1</v>
      </c>
      <c r="D242" s="18">
        <v>45784</v>
      </c>
      <c r="E242" s="18">
        <v>45820</v>
      </c>
      <c r="F242" s="18">
        <v>45838</v>
      </c>
      <c r="G242" t="s">
        <v>24</v>
      </c>
      <c r="H242">
        <v>19</v>
      </c>
      <c r="I242" t="s">
        <v>149</v>
      </c>
      <c r="J242">
        <v>1593327.99</v>
      </c>
      <c r="K242" t="s">
        <v>178</v>
      </c>
      <c r="L242">
        <v>76479.743520000004</v>
      </c>
      <c r="M242">
        <v>89226.367440000002</v>
      </c>
      <c r="N242">
        <v>265427.59000000003</v>
      </c>
      <c r="O242">
        <v>12740.524320000002</v>
      </c>
      <c r="P242">
        <v>14863.945040000002</v>
      </c>
      <c r="Q242">
        <v>0.16658691221510522</v>
      </c>
      <c r="R242">
        <v>5</v>
      </c>
      <c r="S242">
        <v>2025</v>
      </c>
      <c r="T242">
        <v>6</v>
      </c>
      <c r="U242">
        <v>2025</v>
      </c>
      <c r="V242">
        <v>45883</v>
      </c>
      <c r="W242" t="s">
        <v>160</v>
      </c>
      <c r="X242">
        <v>2025</v>
      </c>
      <c r="Y242" t="str">
        <f t="shared" si="15"/>
        <v>Madrid</v>
      </c>
      <c r="Z242" t="str">
        <f t="shared" si="16"/>
        <v>Retail</v>
      </c>
      <c r="AA242" s="1">
        <f t="shared" si="17"/>
        <v>7.0000000000000007E-2</v>
      </c>
      <c r="AB242">
        <f t="shared" si="18"/>
        <v>11848.687617600002</v>
      </c>
      <c r="AC242" s="18">
        <f t="shared" si="19"/>
        <v>45733</v>
      </c>
    </row>
    <row r="243" spans="1:29">
      <c r="A243" t="s">
        <v>176</v>
      </c>
      <c r="B243">
        <v>311</v>
      </c>
      <c r="C243">
        <v>1</v>
      </c>
      <c r="D243" s="18">
        <v>45784</v>
      </c>
      <c r="E243" s="18">
        <v>45797</v>
      </c>
      <c r="F243" s="18">
        <v>45799</v>
      </c>
      <c r="G243" t="s">
        <v>45</v>
      </c>
      <c r="H243">
        <v>19</v>
      </c>
      <c r="J243">
        <v>2045</v>
      </c>
      <c r="K243" t="s">
        <v>131</v>
      </c>
      <c r="L243">
        <v>1758.7</v>
      </c>
      <c r="M243">
        <v>2045</v>
      </c>
      <c r="N243">
        <v>97.88</v>
      </c>
      <c r="O243">
        <v>84.1768</v>
      </c>
      <c r="P243">
        <v>97.88</v>
      </c>
      <c r="Q243">
        <v>4.7863080684596576E-2</v>
      </c>
      <c r="R243">
        <v>5</v>
      </c>
      <c r="S243">
        <v>2025</v>
      </c>
      <c r="T243">
        <v>5</v>
      </c>
      <c r="U243">
        <v>2025</v>
      </c>
      <c r="V243">
        <v>45844</v>
      </c>
      <c r="W243" t="s">
        <v>154</v>
      </c>
      <c r="X243">
        <v>2025</v>
      </c>
      <c r="Y243" t="str">
        <f t="shared" si="15"/>
        <v>México</v>
      </c>
      <c r="Z243" t="str">
        <f t="shared" si="16"/>
        <v>IC</v>
      </c>
      <c r="AA243" s="1">
        <f t="shared" si="17"/>
        <v>0.75</v>
      </c>
      <c r="AB243">
        <f t="shared" si="18"/>
        <v>21.044200000000004</v>
      </c>
      <c r="AC243" s="18">
        <f t="shared" si="19"/>
        <v>45536</v>
      </c>
    </row>
    <row r="244" spans="1:29">
      <c r="A244" t="s">
        <v>176</v>
      </c>
      <c r="B244">
        <v>316</v>
      </c>
      <c r="C244">
        <v>1</v>
      </c>
      <c r="D244" s="18">
        <v>45785</v>
      </c>
      <c r="E244" s="18">
        <v>45742</v>
      </c>
      <c r="F244" s="18">
        <v>45743</v>
      </c>
      <c r="G244" t="s">
        <v>54</v>
      </c>
      <c r="H244">
        <v>19</v>
      </c>
      <c r="I244" t="s">
        <v>149</v>
      </c>
      <c r="J244">
        <v>886.6</v>
      </c>
      <c r="K244" t="s">
        <v>131</v>
      </c>
      <c r="L244">
        <v>762.476</v>
      </c>
      <c r="M244">
        <v>886.6</v>
      </c>
      <c r="N244">
        <v>0</v>
      </c>
      <c r="O244">
        <v>0</v>
      </c>
      <c r="P244">
        <v>0</v>
      </c>
      <c r="Q244">
        <v>0</v>
      </c>
      <c r="R244">
        <v>5</v>
      </c>
      <c r="S244">
        <v>2025</v>
      </c>
      <c r="T244">
        <v>3</v>
      </c>
      <c r="U244">
        <v>2025</v>
      </c>
      <c r="V244">
        <v>45788</v>
      </c>
      <c r="W244" t="s">
        <v>172</v>
      </c>
      <c r="X244">
        <v>2025</v>
      </c>
      <c r="Y244" t="str">
        <f t="shared" si="15"/>
        <v>México</v>
      </c>
      <c r="Z244" t="str">
        <f t="shared" si="16"/>
        <v>Retail</v>
      </c>
      <c r="AA244" s="1">
        <f t="shared" si="17"/>
        <v>0.05</v>
      </c>
      <c r="AB244">
        <f t="shared" si="18"/>
        <v>0</v>
      </c>
      <c r="AC244" s="18">
        <f t="shared" si="19"/>
        <v>45595</v>
      </c>
    </row>
    <row r="245" spans="1:29">
      <c r="A245" t="s">
        <v>176</v>
      </c>
      <c r="B245">
        <v>326</v>
      </c>
      <c r="C245">
        <v>1</v>
      </c>
      <c r="D245" s="18">
        <v>45785</v>
      </c>
      <c r="E245" s="18">
        <v>45693</v>
      </c>
      <c r="F245" s="18">
        <v>45694</v>
      </c>
      <c r="G245" t="s">
        <v>54</v>
      </c>
      <c r="H245">
        <v>19</v>
      </c>
      <c r="I245" t="s">
        <v>149</v>
      </c>
      <c r="J245">
        <v>525</v>
      </c>
      <c r="K245" t="s">
        <v>151</v>
      </c>
      <c r="L245">
        <v>525</v>
      </c>
      <c r="M245">
        <v>609</v>
      </c>
      <c r="N245">
        <v>79.39</v>
      </c>
      <c r="O245">
        <v>79.39</v>
      </c>
      <c r="P245">
        <v>92.092399999999998</v>
      </c>
      <c r="Q245">
        <v>0.15121904761904761</v>
      </c>
      <c r="R245">
        <v>5</v>
      </c>
      <c r="S245">
        <v>2025</v>
      </c>
      <c r="T245">
        <v>2</v>
      </c>
      <c r="U245">
        <v>2025</v>
      </c>
      <c r="V245">
        <v>45739</v>
      </c>
      <c r="W245" t="s">
        <v>150</v>
      </c>
      <c r="X245">
        <v>2025</v>
      </c>
      <c r="Y245" t="str">
        <f t="shared" si="15"/>
        <v>México</v>
      </c>
      <c r="Z245" t="str">
        <f t="shared" si="16"/>
        <v>Retail</v>
      </c>
      <c r="AA245" s="1">
        <f t="shared" si="17"/>
        <v>0.05</v>
      </c>
      <c r="AB245">
        <f t="shared" si="18"/>
        <v>75.420500000000004</v>
      </c>
      <c r="AC245" s="18">
        <f t="shared" si="19"/>
        <v>45595</v>
      </c>
    </row>
    <row r="246" spans="1:29">
      <c r="A246" t="s">
        <v>176</v>
      </c>
      <c r="B246">
        <v>327</v>
      </c>
      <c r="C246">
        <v>1</v>
      </c>
      <c r="D246" s="18">
        <v>45785</v>
      </c>
      <c r="E246" s="18">
        <v>45755</v>
      </c>
      <c r="F246" s="18">
        <v>45763</v>
      </c>
      <c r="G246" t="s">
        <v>49</v>
      </c>
      <c r="H246">
        <v>19</v>
      </c>
      <c r="J246">
        <v>10449.41</v>
      </c>
      <c r="K246" t="s">
        <v>131</v>
      </c>
      <c r="L246">
        <v>8986.4925999999996</v>
      </c>
      <c r="M246">
        <v>10449.41</v>
      </c>
      <c r="N246">
        <v>1324.76</v>
      </c>
      <c r="O246">
        <v>1139.2936</v>
      </c>
      <c r="P246">
        <v>1324.76</v>
      </c>
      <c r="Q246">
        <v>0.12677844969237498</v>
      </c>
      <c r="R246">
        <v>5</v>
      </c>
      <c r="S246">
        <v>2025</v>
      </c>
      <c r="T246">
        <v>4</v>
      </c>
      <c r="U246">
        <v>2025</v>
      </c>
      <c r="V246">
        <v>45808</v>
      </c>
      <c r="W246" t="s">
        <v>172</v>
      </c>
      <c r="X246">
        <v>2025</v>
      </c>
      <c r="Y246" t="str">
        <f t="shared" si="15"/>
        <v>México</v>
      </c>
      <c r="Z246" t="str">
        <f t="shared" si="16"/>
        <v>Retail</v>
      </c>
      <c r="AA246" s="1">
        <f t="shared" si="17"/>
        <v>0</v>
      </c>
      <c r="AB246">
        <f t="shared" si="18"/>
        <v>1139.2936</v>
      </c>
      <c r="AC246" s="18">
        <f t="shared" si="19"/>
        <v>45552</v>
      </c>
    </row>
    <row r="247" spans="1:29">
      <c r="A247" t="s">
        <v>176</v>
      </c>
      <c r="B247">
        <v>328</v>
      </c>
      <c r="C247">
        <v>1</v>
      </c>
      <c r="D247" s="18">
        <v>45785</v>
      </c>
      <c r="E247" s="18">
        <v>45791</v>
      </c>
      <c r="F247" s="18">
        <v>45799</v>
      </c>
      <c r="G247" t="s">
        <v>39</v>
      </c>
      <c r="H247">
        <v>19</v>
      </c>
      <c r="J247">
        <v>8827.1</v>
      </c>
      <c r="K247" t="s">
        <v>131</v>
      </c>
      <c r="L247">
        <v>7591.3060000000005</v>
      </c>
      <c r="M247">
        <v>8827.1</v>
      </c>
      <c r="N247">
        <v>70</v>
      </c>
      <c r="O247">
        <v>60.199999999999996</v>
      </c>
      <c r="P247">
        <v>70</v>
      </c>
      <c r="Q247">
        <v>7.9301242763761583E-3</v>
      </c>
      <c r="R247">
        <v>5</v>
      </c>
      <c r="S247">
        <v>2025</v>
      </c>
      <c r="T247">
        <v>5</v>
      </c>
      <c r="U247">
        <v>2025</v>
      </c>
      <c r="V247">
        <v>45844</v>
      </c>
      <c r="W247" t="s">
        <v>154</v>
      </c>
      <c r="X247">
        <v>2025</v>
      </c>
      <c r="Y247" t="str">
        <f t="shared" si="15"/>
        <v>México</v>
      </c>
      <c r="Z247" t="str">
        <f t="shared" si="16"/>
        <v>IC</v>
      </c>
      <c r="AA247" s="1">
        <f t="shared" si="17"/>
        <v>0.5</v>
      </c>
      <c r="AB247">
        <f t="shared" si="18"/>
        <v>30.099999999999998</v>
      </c>
      <c r="AC247" s="18">
        <f t="shared" si="19"/>
        <v>45677</v>
      </c>
    </row>
    <row r="248" spans="1:29">
      <c r="A248" t="s">
        <v>176</v>
      </c>
      <c r="B248">
        <v>330</v>
      </c>
      <c r="C248">
        <v>1</v>
      </c>
      <c r="D248" s="18">
        <v>45786</v>
      </c>
      <c r="E248" s="18">
        <v>45794</v>
      </c>
      <c r="F248" s="18">
        <v>45803</v>
      </c>
      <c r="G248" t="s">
        <v>49</v>
      </c>
      <c r="H248">
        <v>19</v>
      </c>
      <c r="I248" t="s">
        <v>177</v>
      </c>
      <c r="J248">
        <v>17786.22</v>
      </c>
      <c r="K248" t="s">
        <v>131</v>
      </c>
      <c r="L248">
        <v>15296.149200000002</v>
      </c>
      <c r="M248">
        <v>17786.22</v>
      </c>
      <c r="N248">
        <v>2209.58</v>
      </c>
      <c r="O248">
        <v>1900.2387999999999</v>
      </c>
      <c r="P248">
        <v>2209.58</v>
      </c>
      <c r="Q248">
        <v>0.12422988133510098</v>
      </c>
      <c r="R248">
        <v>5</v>
      </c>
      <c r="S248">
        <v>2025</v>
      </c>
      <c r="T248">
        <v>5</v>
      </c>
      <c r="U248">
        <v>2025</v>
      </c>
      <c r="V248">
        <v>45848</v>
      </c>
      <c r="W248" t="s">
        <v>154</v>
      </c>
      <c r="X248">
        <v>2025</v>
      </c>
      <c r="Y248" t="str">
        <f t="shared" si="15"/>
        <v>México</v>
      </c>
      <c r="Z248" t="str">
        <f t="shared" si="16"/>
        <v>Retail</v>
      </c>
      <c r="AA248" s="1">
        <f t="shared" si="17"/>
        <v>0</v>
      </c>
      <c r="AB248">
        <f t="shared" si="18"/>
        <v>1900.2387999999999</v>
      </c>
      <c r="AC248" s="18">
        <f t="shared" si="19"/>
        <v>45552</v>
      </c>
    </row>
    <row r="249" spans="1:29">
      <c r="A249" t="s">
        <v>176</v>
      </c>
      <c r="B249">
        <v>332</v>
      </c>
      <c r="C249">
        <v>1</v>
      </c>
      <c r="D249" s="18">
        <v>45789</v>
      </c>
      <c r="E249" s="18">
        <v>45806</v>
      </c>
      <c r="F249" s="18">
        <v>45814</v>
      </c>
      <c r="G249" t="s">
        <v>45</v>
      </c>
      <c r="H249">
        <v>20</v>
      </c>
      <c r="J249">
        <v>447940.47</v>
      </c>
      <c r="K249" t="s">
        <v>178</v>
      </c>
      <c r="L249">
        <v>21501.14256</v>
      </c>
      <c r="M249">
        <v>25084.66632</v>
      </c>
      <c r="N249">
        <v>26803.51</v>
      </c>
      <c r="O249">
        <v>1286.5684799999999</v>
      </c>
      <c r="P249">
        <v>1500.99656</v>
      </c>
      <c r="Q249">
        <v>5.9837214529868218E-2</v>
      </c>
      <c r="R249">
        <v>5</v>
      </c>
      <c r="S249">
        <v>2025</v>
      </c>
      <c r="T249">
        <v>5</v>
      </c>
      <c r="U249">
        <v>2025</v>
      </c>
      <c r="V249">
        <v>45859</v>
      </c>
      <c r="W249" t="s">
        <v>154</v>
      </c>
      <c r="X249">
        <v>2025</v>
      </c>
      <c r="Y249" t="str">
        <f t="shared" si="15"/>
        <v>México</v>
      </c>
      <c r="Z249" t="str">
        <f t="shared" si="16"/>
        <v>IC</v>
      </c>
      <c r="AA249" s="1">
        <f t="shared" si="17"/>
        <v>0.75</v>
      </c>
      <c r="AB249">
        <f t="shared" si="18"/>
        <v>321.64211999999998</v>
      </c>
      <c r="AC249" s="18">
        <f t="shared" si="19"/>
        <v>45536</v>
      </c>
    </row>
    <row r="250" spans="1:29">
      <c r="A250" t="s">
        <v>176</v>
      </c>
      <c r="B250">
        <v>340</v>
      </c>
      <c r="C250">
        <v>1</v>
      </c>
      <c r="D250" s="18">
        <v>45791</v>
      </c>
      <c r="E250" s="18">
        <v>45873</v>
      </c>
      <c r="F250" s="18">
        <v>45879</v>
      </c>
      <c r="G250" t="s">
        <v>49</v>
      </c>
      <c r="H250">
        <v>20</v>
      </c>
      <c r="I250" t="s">
        <v>182</v>
      </c>
      <c r="J250">
        <v>175373.05</v>
      </c>
      <c r="K250" t="s">
        <v>131</v>
      </c>
      <c r="L250">
        <v>150820.82299999997</v>
      </c>
      <c r="M250">
        <v>175373.05</v>
      </c>
      <c r="N250">
        <v>16038.14</v>
      </c>
      <c r="O250">
        <v>13792.8004</v>
      </c>
      <c r="P250">
        <v>16038.14</v>
      </c>
      <c r="Q250">
        <v>9.1451565676710325E-2</v>
      </c>
      <c r="R250">
        <v>5</v>
      </c>
      <c r="S250">
        <v>2025</v>
      </c>
      <c r="T250">
        <v>8</v>
      </c>
      <c r="U250">
        <v>2025</v>
      </c>
      <c r="V250">
        <v>45924</v>
      </c>
      <c r="W250" t="s">
        <v>153</v>
      </c>
      <c r="X250">
        <v>2025</v>
      </c>
      <c r="Y250" t="str">
        <f t="shared" si="15"/>
        <v>México</v>
      </c>
      <c r="Z250" t="str">
        <f t="shared" si="16"/>
        <v>Retail</v>
      </c>
      <c r="AA250" s="1">
        <f t="shared" si="17"/>
        <v>0</v>
      </c>
      <c r="AB250">
        <f t="shared" si="18"/>
        <v>13792.8004</v>
      </c>
      <c r="AC250" s="18">
        <f t="shared" si="19"/>
        <v>45552</v>
      </c>
    </row>
    <row r="251" spans="1:29">
      <c r="A251" t="s">
        <v>176</v>
      </c>
      <c r="B251">
        <v>341</v>
      </c>
      <c r="C251">
        <v>1</v>
      </c>
      <c r="D251" s="18">
        <v>45791</v>
      </c>
      <c r="E251" s="18">
        <v>45870</v>
      </c>
      <c r="F251" s="18">
        <v>45883</v>
      </c>
      <c r="G251" t="s">
        <v>24</v>
      </c>
      <c r="H251">
        <v>20</v>
      </c>
      <c r="I251" t="s">
        <v>149</v>
      </c>
      <c r="J251">
        <v>52130.1</v>
      </c>
      <c r="K251" t="s">
        <v>131</v>
      </c>
      <c r="L251">
        <v>44831.885999999999</v>
      </c>
      <c r="M251">
        <v>52130.1</v>
      </c>
      <c r="N251">
        <v>9259.58</v>
      </c>
      <c r="O251">
        <v>7963.2388000000001</v>
      </c>
      <c r="P251">
        <v>9259.58</v>
      </c>
      <c r="Q251">
        <v>0.17762444345972864</v>
      </c>
      <c r="R251">
        <v>5</v>
      </c>
      <c r="S251">
        <v>2025</v>
      </c>
      <c r="T251">
        <v>8</v>
      </c>
      <c r="U251">
        <v>2025</v>
      </c>
      <c r="V251">
        <v>45928</v>
      </c>
      <c r="W251" t="s">
        <v>153</v>
      </c>
      <c r="X251">
        <v>2025</v>
      </c>
      <c r="Y251" t="str">
        <f t="shared" si="15"/>
        <v>Madrid</v>
      </c>
      <c r="Z251" t="str">
        <f t="shared" si="16"/>
        <v>Retail</v>
      </c>
      <c r="AA251" s="1">
        <f t="shared" si="17"/>
        <v>7.0000000000000007E-2</v>
      </c>
      <c r="AB251">
        <f t="shared" si="18"/>
        <v>7405.8120840000001</v>
      </c>
      <c r="AC251" s="18">
        <f t="shared" si="19"/>
        <v>45733</v>
      </c>
    </row>
    <row r="252" spans="1:29">
      <c r="A252" t="s">
        <v>176</v>
      </c>
      <c r="B252">
        <v>346</v>
      </c>
      <c r="C252">
        <v>1</v>
      </c>
      <c r="D252" s="18">
        <v>45792</v>
      </c>
      <c r="E252" s="18">
        <v>45799</v>
      </c>
      <c r="F252" s="18">
        <v>45805</v>
      </c>
      <c r="G252" t="s">
        <v>49</v>
      </c>
      <c r="H252">
        <v>20</v>
      </c>
      <c r="I252" t="s">
        <v>182</v>
      </c>
      <c r="J252">
        <v>7100</v>
      </c>
      <c r="K252" t="s">
        <v>131</v>
      </c>
      <c r="L252">
        <v>6106</v>
      </c>
      <c r="M252">
        <v>7100</v>
      </c>
      <c r="N252">
        <v>805.58</v>
      </c>
      <c r="O252">
        <v>692.79880000000003</v>
      </c>
      <c r="P252">
        <v>805.58</v>
      </c>
      <c r="Q252">
        <v>0.11346197183098591</v>
      </c>
      <c r="R252">
        <v>5</v>
      </c>
      <c r="S252">
        <v>2025</v>
      </c>
      <c r="T252">
        <v>5</v>
      </c>
      <c r="U252">
        <v>2025</v>
      </c>
      <c r="V252">
        <v>45850</v>
      </c>
      <c r="W252" t="s">
        <v>154</v>
      </c>
      <c r="X252">
        <v>2025</v>
      </c>
      <c r="Y252" t="str">
        <f t="shared" si="15"/>
        <v>México</v>
      </c>
      <c r="Z252" t="str">
        <f t="shared" si="16"/>
        <v>Retail</v>
      </c>
      <c r="AA252" s="1">
        <f t="shared" si="17"/>
        <v>0</v>
      </c>
      <c r="AB252">
        <f t="shared" si="18"/>
        <v>692.79880000000003</v>
      </c>
      <c r="AC252" s="18">
        <f t="shared" si="19"/>
        <v>45552</v>
      </c>
    </row>
    <row r="253" spans="1:29">
      <c r="A253" t="s">
        <v>176</v>
      </c>
      <c r="B253">
        <v>347</v>
      </c>
      <c r="C253">
        <v>1</v>
      </c>
      <c r="D253" s="18">
        <v>45792</v>
      </c>
      <c r="E253" s="18">
        <v>45794</v>
      </c>
      <c r="F253" s="18">
        <v>45815</v>
      </c>
      <c r="G253" t="s">
        <v>49</v>
      </c>
      <c r="H253">
        <v>20</v>
      </c>
      <c r="J253">
        <v>9995.19</v>
      </c>
      <c r="K253" t="s">
        <v>131</v>
      </c>
      <c r="L253">
        <v>8595.8634000000002</v>
      </c>
      <c r="M253">
        <v>9995.19</v>
      </c>
      <c r="N253">
        <v>2008.11</v>
      </c>
      <c r="O253">
        <v>1726.9745999999998</v>
      </c>
      <c r="P253">
        <v>2008.11</v>
      </c>
      <c r="Q253">
        <v>0.20090763657319169</v>
      </c>
      <c r="R253">
        <v>5</v>
      </c>
      <c r="S253">
        <v>2025</v>
      </c>
      <c r="T253">
        <v>5</v>
      </c>
      <c r="U253">
        <v>2025</v>
      </c>
      <c r="V253">
        <v>45860</v>
      </c>
      <c r="W253" t="s">
        <v>154</v>
      </c>
      <c r="X253">
        <v>2025</v>
      </c>
      <c r="Y253" t="str">
        <f t="shared" si="15"/>
        <v>México</v>
      </c>
      <c r="Z253" t="str">
        <f t="shared" si="16"/>
        <v>Retail</v>
      </c>
      <c r="AA253" s="1">
        <f t="shared" si="17"/>
        <v>0</v>
      </c>
      <c r="AB253">
        <f t="shared" si="18"/>
        <v>1726.9745999999998</v>
      </c>
      <c r="AC253" s="18">
        <f t="shared" si="19"/>
        <v>45552</v>
      </c>
    </row>
    <row r="254" spans="1:29">
      <c r="A254" t="s">
        <v>176</v>
      </c>
      <c r="B254">
        <v>348</v>
      </c>
      <c r="C254">
        <v>1</v>
      </c>
      <c r="D254" s="18">
        <v>45793</v>
      </c>
      <c r="E254" s="18">
        <v>45799</v>
      </c>
      <c r="F254" s="18">
        <v>45802</v>
      </c>
      <c r="G254" t="s">
        <v>46</v>
      </c>
      <c r="H254">
        <v>20</v>
      </c>
      <c r="J254">
        <v>3045</v>
      </c>
      <c r="K254" t="s">
        <v>131</v>
      </c>
      <c r="L254">
        <v>2618.6999999999998</v>
      </c>
      <c r="M254">
        <v>3045</v>
      </c>
      <c r="N254">
        <v>429.35</v>
      </c>
      <c r="O254">
        <v>369.24099999999999</v>
      </c>
      <c r="P254">
        <v>429.35</v>
      </c>
      <c r="Q254">
        <v>0.14100164203612481</v>
      </c>
      <c r="R254">
        <v>5</v>
      </c>
      <c r="S254">
        <v>2025</v>
      </c>
      <c r="T254">
        <v>5</v>
      </c>
      <c r="U254">
        <v>2025</v>
      </c>
      <c r="V254">
        <v>45847</v>
      </c>
      <c r="W254" t="s">
        <v>154</v>
      </c>
      <c r="X254">
        <v>2025</v>
      </c>
      <c r="Y254" t="str">
        <f t="shared" si="15"/>
        <v>México</v>
      </c>
      <c r="Z254" t="str">
        <f t="shared" si="16"/>
        <v>IC</v>
      </c>
      <c r="AA254" s="1">
        <f t="shared" si="17"/>
        <v>0.5</v>
      </c>
      <c r="AB254">
        <f t="shared" si="18"/>
        <v>184.62049999999999</v>
      </c>
      <c r="AC254" s="18">
        <f t="shared" si="19"/>
        <v>45695</v>
      </c>
    </row>
    <row r="255" spans="1:29">
      <c r="A255" t="s">
        <v>176</v>
      </c>
      <c r="B255">
        <v>349</v>
      </c>
      <c r="C255">
        <v>1</v>
      </c>
      <c r="D255" s="18">
        <v>45793</v>
      </c>
      <c r="E255" s="18">
        <v>45794</v>
      </c>
      <c r="F255" s="18">
        <v>45802</v>
      </c>
      <c r="G255" t="s">
        <v>45</v>
      </c>
      <c r="H255">
        <v>20</v>
      </c>
      <c r="J255">
        <v>2457.91</v>
      </c>
      <c r="K255" t="s">
        <v>131</v>
      </c>
      <c r="L255">
        <v>2113.8026</v>
      </c>
      <c r="M255">
        <v>2457.91</v>
      </c>
      <c r="N255">
        <v>1.91</v>
      </c>
      <c r="O255">
        <v>1.6425999999999998</v>
      </c>
      <c r="P255">
        <v>1.91</v>
      </c>
      <c r="Q255">
        <v>7.7708296886379075E-4</v>
      </c>
      <c r="R255">
        <v>5</v>
      </c>
      <c r="S255">
        <v>2025</v>
      </c>
      <c r="T255">
        <v>5</v>
      </c>
      <c r="U255">
        <v>2025</v>
      </c>
      <c r="V255">
        <v>45847</v>
      </c>
      <c r="W255" t="s">
        <v>154</v>
      </c>
      <c r="X255">
        <v>2025</v>
      </c>
      <c r="Y255" t="str">
        <f t="shared" si="15"/>
        <v>México</v>
      </c>
      <c r="Z255" t="str">
        <f t="shared" si="16"/>
        <v>IC</v>
      </c>
      <c r="AA255" s="1">
        <f t="shared" si="17"/>
        <v>0.75</v>
      </c>
      <c r="AB255">
        <f t="shared" si="18"/>
        <v>0.41064999999999996</v>
      </c>
      <c r="AC255" s="18">
        <f t="shared" si="19"/>
        <v>45536</v>
      </c>
    </row>
    <row r="256" spans="1:29">
      <c r="A256" t="s">
        <v>176</v>
      </c>
      <c r="B256">
        <v>350</v>
      </c>
      <c r="C256">
        <v>1</v>
      </c>
      <c r="D256" s="18">
        <v>45793</v>
      </c>
      <c r="E256" s="18">
        <v>45793</v>
      </c>
      <c r="F256" s="18">
        <v>45824</v>
      </c>
      <c r="G256" t="s">
        <v>43</v>
      </c>
      <c r="H256">
        <v>20</v>
      </c>
      <c r="J256">
        <v>14729.27</v>
      </c>
      <c r="K256" t="s">
        <v>131</v>
      </c>
      <c r="L256">
        <v>12667.172200000001</v>
      </c>
      <c r="M256">
        <v>14729.27</v>
      </c>
      <c r="N256">
        <v>718.64</v>
      </c>
      <c r="O256">
        <v>618.03039999999999</v>
      </c>
      <c r="P256">
        <v>718.64</v>
      </c>
      <c r="Q256">
        <v>4.8789926452566891E-2</v>
      </c>
      <c r="R256">
        <v>5</v>
      </c>
      <c r="S256">
        <v>2025</v>
      </c>
      <c r="T256">
        <v>5</v>
      </c>
      <c r="U256">
        <v>2025</v>
      </c>
      <c r="V256">
        <v>45869</v>
      </c>
      <c r="W256" t="s">
        <v>154</v>
      </c>
      <c r="X256">
        <v>2025</v>
      </c>
      <c r="Y256" t="str">
        <f t="shared" si="15"/>
        <v>México</v>
      </c>
      <c r="Z256" t="str">
        <f t="shared" si="16"/>
        <v>IC</v>
      </c>
      <c r="AA256" s="1">
        <f t="shared" si="17"/>
        <v>0.5</v>
      </c>
      <c r="AB256">
        <f t="shared" si="18"/>
        <v>309.01519999999999</v>
      </c>
      <c r="AC256" s="18">
        <f t="shared" si="19"/>
        <v>45624</v>
      </c>
    </row>
    <row r="257" spans="1:29">
      <c r="A257" t="s">
        <v>176</v>
      </c>
      <c r="B257">
        <v>351</v>
      </c>
      <c r="C257">
        <v>1</v>
      </c>
      <c r="D257" s="18">
        <v>45793</v>
      </c>
      <c r="E257" s="18">
        <v>45793</v>
      </c>
      <c r="F257" s="18">
        <v>45793</v>
      </c>
      <c r="G257" t="s">
        <v>49</v>
      </c>
      <c r="H257">
        <v>20</v>
      </c>
      <c r="J257">
        <v>2611.75</v>
      </c>
      <c r="K257" t="s">
        <v>131</v>
      </c>
      <c r="L257">
        <v>2246.105</v>
      </c>
      <c r="M257">
        <v>2611.75</v>
      </c>
      <c r="N257">
        <v>35</v>
      </c>
      <c r="O257">
        <v>30.099999999999998</v>
      </c>
      <c r="P257">
        <v>35</v>
      </c>
      <c r="Q257">
        <v>1.3400976356848854E-2</v>
      </c>
      <c r="R257">
        <v>5</v>
      </c>
      <c r="S257">
        <v>2025</v>
      </c>
      <c r="T257">
        <v>5</v>
      </c>
      <c r="U257">
        <v>2025</v>
      </c>
      <c r="V257">
        <v>45838</v>
      </c>
      <c r="W257" t="s">
        <v>152</v>
      </c>
      <c r="X257">
        <v>2025</v>
      </c>
      <c r="Y257" t="str">
        <f t="shared" si="15"/>
        <v>México</v>
      </c>
      <c r="Z257" t="str">
        <f t="shared" si="16"/>
        <v>Retail</v>
      </c>
      <c r="AA257" s="1">
        <f t="shared" si="17"/>
        <v>0</v>
      </c>
      <c r="AB257">
        <f t="shared" si="18"/>
        <v>30.099999999999998</v>
      </c>
      <c r="AC257" s="18">
        <f t="shared" si="19"/>
        <v>45552</v>
      </c>
    </row>
    <row r="258" spans="1:29">
      <c r="A258" t="s">
        <v>176</v>
      </c>
      <c r="B258">
        <v>352</v>
      </c>
      <c r="C258">
        <v>1</v>
      </c>
      <c r="D258" s="18">
        <v>45793</v>
      </c>
      <c r="E258" s="18">
        <v>45821</v>
      </c>
      <c r="F258" s="18">
        <v>45824</v>
      </c>
      <c r="G258" t="s">
        <v>49</v>
      </c>
      <c r="H258">
        <v>20</v>
      </c>
      <c r="J258">
        <v>9109.86</v>
      </c>
      <c r="K258" t="s">
        <v>131</v>
      </c>
      <c r="L258">
        <v>7834.4796000000006</v>
      </c>
      <c r="M258">
        <v>9109.86</v>
      </c>
      <c r="N258">
        <v>517.96</v>
      </c>
      <c r="O258">
        <v>445.44560000000001</v>
      </c>
      <c r="P258">
        <v>517.96</v>
      </c>
      <c r="Q258">
        <v>5.6857075739912576E-2</v>
      </c>
      <c r="R258">
        <v>5</v>
      </c>
      <c r="S258">
        <v>2025</v>
      </c>
      <c r="T258">
        <v>6</v>
      </c>
      <c r="U258">
        <v>2025</v>
      </c>
      <c r="V258">
        <v>45869</v>
      </c>
      <c r="W258" t="s">
        <v>154</v>
      </c>
      <c r="X258">
        <v>2025</v>
      </c>
      <c r="Y258" t="str">
        <f t="shared" ref="Y258:Y321" si="20">_xlfn.XLOOKUP(G258,AH:AH,AK:AK,"0")</f>
        <v>México</v>
      </c>
      <c r="Z258" t="str">
        <f t="shared" ref="Z258:Z321" si="21">_xlfn.XLOOKUP(G258,AH:AH,AI:AI,"0")</f>
        <v>Retail</v>
      </c>
      <c r="AA258" s="1">
        <f t="shared" ref="AA258:AA321" si="22">_xlfn.XLOOKUP(G258,AH:AH,AJ:AJ,"0")</f>
        <v>0</v>
      </c>
      <c r="AB258">
        <f t="shared" ref="AB258:AB321" si="23">O258-O258*AA258</f>
        <v>445.44560000000001</v>
      </c>
      <c r="AC258" s="18">
        <f t="shared" ref="AC258:AC321" si="24">_xlfn.XLOOKUP(G258,AH:AH,AL:AL,"0")</f>
        <v>45552</v>
      </c>
    </row>
    <row r="259" spans="1:29">
      <c r="A259" t="s">
        <v>176</v>
      </c>
      <c r="B259">
        <v>353</v>
      </c>
      <c r="C259">
        <v>1</v>
      </c>
      <c r="D259" s="18">
        <v>45796</v>
      </c>
      <c r="E259" s="18">
        <v>45804</v>
      </c>
      <c r="F259" s="18">
        <v>45805</v>
      </c>
      <c r="G259" t="s">
        <v>49</v>
      </c>
      <c r="H259">
        <v>21</v>
      </c>
      <c r="I259" t="s">
        <v>177</v>
      </c>
      <c r="J259">
        <v>7328.61</v>
      </c>
      <c r="K259" t="s">
        <v>131</v>
      </c>
      <c r="L259">
        <v>6302.6045999999997</v>
      </c>
      <c r="M259">
        <v>7328.61</v>
      </c>
      <c r="N259">
        <v>630.08000000000004</v>
      </c>
      <c r="O259">
        <v>541.86880000000008</v>
      </c>
      <c r="P259">
        <v>630.08000000000004</v>
      </c>
      <c r="Q259">
        <v>8.5975375958060277E-2</v>
      </c>
      <c r="R259">
        <v>5</v>
      </c>
      <c r="S259">
        <v>2025</v>
      </c>
      <c r="T259">
        <v>5</v>
      </c>
      <c r="U259">
        <v>2025</v>
      </c>
      <c r="V259">
        <v>45850</v>
      </c>
      <c r="W259" t="s">
        <v>154</v>
      </c>
      <c r="X259">
        <v>2025</v>
      </c>
      <c r="Y259" t="str">
        <f t="shared" si="20"/>
        <v>México</v>
      </c>
      <c r="Z259" t="str">
        <f t="shared" si="21"/>
        <v>Retail</v>
      </c>
      <c r="AA259" s="1">
        <f t="shared" si="22"/>
        <v>0</v>
      </c>
      <c r="AB259">
        <f t="shared" si="23"/>
        <v>541.86880000000008</v>
      </c>
      <c r="AC259" s="18">
        <f t="shared" si="24"/>
        <v>45552</v>
      </c>
    </row>
    <row r="260" spans="1:29">
      <c r="A260" t="s">
        <v>176</v>
      </c>
      <c r="B260">
        <v>354</v>
      </c>
      <c r="C260">
        <v>1</v>
      </c>
      <c r="D260" s="18">
        <v>45796</v>
      </c>
      <c r="E260" s="18">
        <v>45799</v>
      </c>
      <c r="F260" s="18">
        <v>45799</v>
      </c>
      <c r="G260" t="s">
        <v>49</v>
      </c>
      <c r="H260">
        <v>21</v>
      </c>
      <c r="J260">
        <v>3154.96</v>
      </c>
      <c r="K260" t="s">
        <v>131</v>
      </c>
      <c r="L260">
        <v>2713.2656000000002</v>
      </c>
      <c r="M260">
        <v>3154.96</v>
      </c>
      <c r="N260">
        <v>70</v>
      </c>
      <c r="O260">
        <v>60.199999999999996</v>
      </c>
      <c r="P260">
        <v>70</v>
      </c>
      <c r="Q260">
        <v>2.2187286051170218E-2</v>
      </c>
      <c r="R260">
        <v>5</v>
      </c>
      <c r="S260">
        <v>2025</v>
      </c>
      <c r="T260">
        <v>5</v>
      </c>
      <c r="U260">
        <v>2025</v>
      </c>
      <c r="V260">
        <v>45844</v>
      </c>
      <c r="W260" t="s">
        <v>154</v>
      </c>
      <c r="X260">
        <v>2025</v>
      </c>
      <c r="Y260" t="str">
        <f t="shared" si="20"/>
        <v>México</v>
      </c>
      <c r="Z260" t="str">
        <f t="shared" si="21"/>
        <v>Retail</v>
      </c>
      <c r="AA260" s="1">
        <f t="shared" si="22"/>
        <v>0</v>
      </c>
      <c r="AB260">
        <f t="shared" si="23"/>
        <v>60.199999999999996</v>
      </c>
      <c r="AC260" s="18">
        <f t="shared" si="24"/>
        <v>45552</v>
      </c>
    </row>
    <row r="261" spans="1:29">
      <c r="A261" t="s">
        <v>176</v>
      </c>
      <c r="B261">
        <v>355</v>
      </c>
      <c r="C261">
        <v>1</v>
      </c>
      <c r="D261" s="18">
        <v>45796</v>
      </c>
      <c r="E261" s="18">
        <v>45823</v>
      </c>
      <c r="F261" s="18">
        <v>45860</v>
      </c>
      <c r="G261" t="s">
        <v>45</v>
      </c>
      <c r="H261">
        <v>21</v>
      </c>
      <c r="J261">
        <v>164275.12</v>
      </c>
      <c r="K261" t="s">
        <v>131</v>
      </c>
      <c r="L261">
        <v>141276.60319999998</v>
      </c>
      <c r="M261">
        <v>164275.12</v>
      </c>
      <c r="N261">
        <v>34429.94</v>
      </c>
      <c r="O261">
        <v>29609.7484</v>
      </c>
      <c r="P261">
        <v>34429.94</v>
      </c>
      <c r="Q261">
        <v>0.20958706345793571</v>
      </c>
      <c r="R261">
        <v>5</v>
      </c>
      <c r="S261">
        <v>2025</v>
      </c>
      <c r="T261">
        <v>6</v>
      </c>
      <c r="U261">
        <v>2025</v>
      </c>
      <c r="V261">
        <v>45905</v>
      </c>
      <c r="W261" t="s">
        <v>153</v>
      </c>
      <c r="X261">
        <v>2025</v>
      </c>
      <c r="Y261" t="str">
        <f t="shared" si="20"/>
        <v>México</v>
      </c>
      <c r="Z261" t="str">
        <f t="shared" si="21"/>
        <v>IC</v>
      </c>
      <c r="AA261" s="1">
        <f t="shared" si="22"/>
        <v>0.75</v>
      </c>
      <c r="AB261">
        <f t="shared" si="23"/>
        <v>7402.4370999999992</v>
      </c>
      <c r="AC261" s="18">
        <f t="shared" si="24"/>
        <v>45536</v>
      </c>
    </row>
    <row r="262" spans="1:29">
      <c r="A262" t="s">
        <v>176</v>
      </c>
      <c r="B262">
        <v>356</v>
      </c>
      <c r="C262">
        <v>1</v>
      </c>
      <c r="D262" s="18">
        <v>45796</v>
      </c>
      <c r="E262" s="18">
        <v>45791</v>
      </c>
      <c r="F262" s="18">
        <v>45799</v>
      </c>
      <c r="G262" t="s">
        <v>49</v>
      </c>
      <c r="H262">
        <v>21</v>
      </c>
      <c r="J262">
        <v>6906.08</v>
      </c>
      <c r="K262" t="s">
        <v>131</v>
      </c>
      <c r="L262">
        <v>5939.2287999999999</v>
      </c>
      <c r="M262">
        <v>6906.08</v>
      </c>
      <c r="N262">
        <v>553.36</v>
      </c>
      <c r="O262">
        <v>475.88960000000003</v>
      </c>
      <c r="P262">
        <v>553.36</v>
      </c>
      <c r="Q262">
        <v>8.0126497231425065E-2</v>
      </c>
      <c r="R262">
        <v>5</v>
      </c>
      <c r="S262">
        <v>2025</v>
      </c>
      <c r="T262">
        <v>5</v>
      </c>
      <c r="U262">
        <v>2025</v>
      </c>
      <c r="V262">
        <v>45844</v>
      </c>
      <c r="W262" t="s">
        <v>154</v>
      </c>
      <c r="X262">
        <v>2025</v>
      </c>
      <c r="Y262" t="str">
        <f t="shared" si="20"/>
        <v>México</v>
      </c>
      <c r="Z262" t="str">
        <f t="shared" si="21"/>
        <v>Retail</v>
      </c>
      <c r="AA262" s="1">
        <f t="shared" si="22"/>
        <v>0</v>
      </c>
      <c r="AB262">
        <f t="shared" si="23"/>
        <v>475.88960000000003</v>
      </c>
      <c r="AC262" s="18">
        <f t="shared" si="24"/>
        <v>45552</v>
      </c>
    </row>
    <row r="263" spans="1:29">
      <c r="A263" t="s">
        <v>176</v>
      </c>
      <c r="B263">
        <v>357</v>
      </c>
      <c r="C263">
        <v>1</v>
      </c>
      <c r="D263" s="18">
        <v>45797</v>
      </c>
      <c r="E263" s="18">
        <v>45803</v>
      </c>
      <c r="F263" s="18">
        <v>45807</v>
      </c>
      <c r="G263" t="s">
        <v>49</v>
      </c>
      <c r="H263">
        <v>21</v>
      </c>
      <c r="J263">
        <v>2597.52</v>
      </c>
      <c r="K263" t="s">
        <v>131</v>
      </c>
      <c r="L263">
        <v>2233.8672000000001</v>
      </c>
      <c r="M263">
        <v>2597.52</v>
      </c>
      <c r="N263">
        <v>110.8</v>
      </c>
      <c r="O263">
        <v>95.287999999999997</v>
      </c>
      <c r="P263">
        <v>110.8</v>
      </c>
      <c r="Q263">
        <v>4.265607194554806E-2</v>
      </c>
      <c r="R263">
        <v>5</v>
      </c>
      <c r="S263">
        <v>2025</v>
      </c>
      <c r="T263">
        <v>5</v>
      </c>
      <c r="U263">
        <v>2025</v>
      </c>
      <c r="V263">
        <v>45852</v>
      </c>
      <c r="W263" t="s">
        <v>154</v>
      </c>
      <c r="X263">
        <v>2025</v>
      </c>
      <c r="Y263" t="str">
        <f t="shared" si="20"/>
        <v>México</v>
      </c>
      <c r="Z263" t="str">
        <f t="shared" si="21"/>
        <v>Retail</v>
      </c>
      <c r="AA263" s="1">
        <f t="shared" si="22"/>
        <v>0</v>
      </c>
      <c r="AB263">
        <f t="shared" si="23"/>
        <v>95.287999999999997</v>
      </c>
      <c r="AC263" s="18">
        <f t="shared" si="24"/>
        <v>45552</v>
      </c>
    </row>
    <row r="264" spans="1:29">
      <c r="A264" t="s">
        <v>176</v>
      </c>
      <c r="B264">
        <v>361</v>
      </c>
      <c r="C264">
        <v>1</v>
      </c>
      <c r="D264" s="18">
        <v>45799</v>
      </c>
      <c r="E264" s="18">
        <v>45825</v>
      </c>
      <c r="F264" s="18">
        <v>45845</v>
      </c>
      <c r="G264" t="s">
        <v>49</v>
      </c>
      <c r="H264">
        <v>21</v>
      </c>
      <c r="J264">
        <v>7124.67</v>
      </c>
      <c r="K264" t="s">
        <v>131</v>
      </c>
      <c r="L264">
        <v>6127.2161999999998</v>
      </c>
      <c r="M264">
        <v>7124.67</v>
      </c>
      <c r="N264">
        <v>218</v>
      </c>
      <c r="O264">
        <v>187.48</v>
      </c>
      <c r="P264">
        <v>218</v>
      </c>
      <c r="Q264">
        <v>3.0597908394353703E-2</v>
      </c>
      <c r="R264">
        <v>5</v>
      </c>
      <c r="S264">
        <v>2025</v>
      </c>
      <c r="T264">
        <v>6</v>
      </c>
      <c r="U264">
        <v>2025</v>
      </c>
      <c r="V264">
        <v>45890</v>
      </c>
      <c r="W264" t="s">
        <v>160</v>
      </c>
      <c r="X264">
        <v>2025</v>
      </c>
      <c r="Y264" t="str">
        <f t="shared" si="20"/>
        <v>México</v>
      </c>
      <c r="Z264" t="str">
        <f t="shared" si="21"/>
        <v>Retail</v>
      </c>
      <c r="AA264" s="1">
        <f t="shared" si="22"/>
        <v>0</v>
      </c>
      <c r="AB264">
        <f t="shared" si="23"/>
        <v>187.48</v>
      </c>
      <c r="AC264" s="18">
        <f t="shared" si="24"/>
        <v>45552</v>
      </c>
    </row>
    <row r="265" spans="1:29">
      <c r="A265" t="s">
        <v>176</v>
      </c>
      <c r="B265">
        <v>368</v>
      </c>
      <c r="C265">
        <v>1</v>
      </c>
      <c r="D265" s="18">
        <v>45803</v>
      </c>
      <c r="E265" s="18">
        <v>45739</v>
      </c>
      <c r="F265" s="18">
        <v>45741</v>
      </c>
      <c r="G265" t="s">
        <v>49</v>
      </c>
      <c r="H265">
        <v>22</v>
      </c>
      <c r="J265">
        <v>1680</v>
      </c>
      <c r="K265" t="s">
        <v>131</v>
      </c>
      <c r="L265">
        <v>1444.8</v>
      </c>
      <c r="M265">
        <v>1680</v>
      </c>
      <c r="N265">
        <v>168.07</v>
      </c>
      <c r="O265">
        <v>144.5402</v>
      </c>
      <c r="P265">
        <v>168.07</v>
      </c>
      <c r="Q265">
        <v>0.10004166666666667</v>
      </c>
      <c r="R265">
        <v>5</v>
      </c>
      <c r="S265">
        <v>2025</v>
      </c>
      <c r="T265">
        <v>3</v>
      </c>
      <c r="U265">
        <v>2025</v>
      </c>
      <c r="V265">
        <v>45786</v>
      </c>
      <c r="W265" t="s">
        <v>172</v>
      </c>
      <c r="X265">
        <v>2025</v>
      </c>
      <c r="Y265" t="str">
        <f t="shared" si="20"/>
        <v>México</v>
      </c>
      <c r="Z265" t="str">
        <f t="shared" si="21"/>
        <v>Retail</v>
      </c>
      <c r="AA265" s="1">
        <f t="shared" si="22"/>
        <v>0</v>
      </c>
      <c r="AB265">
        <f t="shared" si="23"/>
        <v>144.5402</v>
      </c>
      <c r="AC265" s="18">
        <f t="shared" si="24"/>
        <v>45552</v>
      </c>
    </row>
    <row r="266" spans="1:29">
      <c r="A266" t="s">
        <v>176</v>
      </c>
      <c r="B266">
        <v>369</v>
      </c>
      <c r="C266">
        <v>1</v>
      </c>
      <c r="D266" s="18">
        <v>45803</v>
      </c>
      <c r="E266" s="18">
        <v>45845</v>
      </c>
      <c r="F266" s="18">
        <v>45850</v>
      </c>
      <c r="G266" t="s">
        <v>54</v>
      </c>
      <c r="H266">
        <v>22</v>
      </c>
      <c r="I266" t="s">
        <v>186</v>
      </c>
      <c r="J266">
        <v>18901.900000000001</v>
      </c>
      <c r="K266" t="s">
        <v>131</v>
      </c>
      <c r="L266">
        <v>16255.634000000002</v>
      </c>
      <c r="M266">
        <v>18901.900000000001</v>
      </c>
      <c r="N266">
        <v>2396.27</v>
      </c>
      <c r="O266">
        <v>2060.7921999999999</v>
      </c>
      <c r="P266">
        <v>2396.27</v>
      </c>
      <c r="Q266">
        <v>0.12677402800776638</v>
      </c>
      <c r="R266">
        <v>5</v>
      </c>
      <c r="S266">
        <v>2025</v>
      </c>
      <c r="T266">
        <v>7</v>
      </c>
      <c r="U266">
        <v>2025</v>
      </c>
      <c r="V266">
        <v>45895</v>
      </c>
      <c r="W266" t="s">
        <v>160</v>
      </c>
      <c r="X266">
        <v>2025</v>
      </c>
      <c r="Y266" t="str">
        <f t="shared" si="20"/>
        <v>México</v>
      </c>
      <c r="Z266" t="str">
        <f t="shared" si="21"/>
        <v>Retail</v>
      </c>
      <c r="AA266" s="1">
        <f t="shared" si="22"/>
        <v>0.05</v>
      </c>
      <c r="AB266">
        <f t="shared" si="23"/>
        <v>1957.7525899999998</v>
      </c>
      <c r="AC266" s="18">
        <f t="shared" si="24"/>
        <v>45595</v>
      </c>
    </row>
    <row r="267" spans="1:29">
      <c r="A267" t="s">
        <v>176</v>
      </c>
      <c r="B267">
        <v>370</v>
      </c>
      <c r="C267">
        <v>1</v>
      </c>
      <c r="D267" s="18">
        <v>45804</v>
      </c>
      <c r="E267" s="18">
        <v>45832</v>
      </c>
      <c r="F267" s="18">
        <v>45937</v>
      </c>
      <c r="G267" t="s">
        <v>49</v>
      </c>
      <c r="H267">
        <v>22</v>
      </c>
      <c r="J267">
        <v>4797.97</v>
      </c>
      <c r="K267" t="s">
        <v>131</v>
      </c>
      <c r="L267">
        <v>4126.2542000000003</v>
      </c>
      <c r="M267">
        <v>4797.97</v>
      </c>
      <c r="N267">
        <v>0</v>
      </c>
      <c r="O267">
        <v>0</v>
      </c>
      <c r="P267">
        <v>0</v>
      </c>
      <c r="Q267">
        <v>0</v>
      </c>
      <c r="R267">
        <v>5</v>
      </c>
      <c r="S267">
        <v>2025</v>
      </c>
      <c r="T267">
        <v>6</v>
      </c>
      <c r="U267">
        <v>2025</v>
      </c>
      <c r="V267">
        <v>45982</v>
      </c>
      <c r="W267" t="s">
        <v>159</v>
      </c>
      <c r="X267">
        <v>2025</v>
      </c>
      <c r="Y267" t="str">
        <f t="shared" si="20"/>
        <v>México</v>
      </c>
      <c r="Z267" t="str">
        <f t="shared" si="21"/>
        <v>Retail</v>
      </c>
      <c r="AA267" s="1">
        <f t="shared" si="22"/>
        <v>0</v>
      </c>
      <c r="AB267">
        <f t="shared" si="23"/>
        <v>0</v>
      </c>
      <c r="AC267" s="18">
        <f t="shared" si="24"/>
        <v>45552</v>
      </c>
    </row>
    <row r="268" spans="1:29">
      <c r="A268" t="s">
        <v>176</v>
      </c>
      <c r="B268">
        <v>371</v>
      </c>
      <c r="C268">
        <v>1</v>
      </c>
      <c r="D268" s="18">
        <v>45804</v>
      </c>
      <c r="E268" s="18">
        <v>45855</v>
      </c>
      <c r="F268" s="18">
        <v>45873</v>
      </c>
      <c r="G268" t="s">
        <v>49</v>
      </c>
      <c r="H268">
        <v>22</v>
      </c>
      <c r="I268" t="s">
        <v>182</v>
      </c>
      <c r="J268">
        <v>40753.53</v>
      </c>
      <c r="K268" t="s">
        <v>131</v>
      </c>
      <c r="L268">
        <v>35048.035799999998</v>
      </c>
      <c r="M268">
        <v>40753.53</v>
      </c>
      <c r="N268">
        <v>3132.7</v>
      </c>
      <c r="O268">
        <v>2694.1219999999998</v>
      </c>
      <c r="P268">
        <v>3132.7</v>
      </c>
      <c r="Q268">
        <v>7.6869414747630455E-2</v>
      </c>
      <c r="R268">
        <v>5</v>
      </c>
      <c r="S268">
        <v>2025</v>
      </c>
      <c r="T268">
        <v>7</v>
      </c>
      <c r="U268">
        <v>2025</v>
      </c>
      <c r="V268">
        <v>45918</v>
      </c>
      <c r="W268" t="s">
        <v>153</v>
      </c>
      <c r="X268">
        <v>2025</v>
      </c>
      <c r="Y268" t="str">
        <f t="shared" si="20"/>
        <v>México</v>
      </c>
      <c r="Z268" t="str">
        <f t="shared" si="21"/>
        <v>Retail</v>
      </c>
      <c r="AA268" s="1">
        <f t="shared" si="22"/>
        <v>0</v>
      </c>
      <c r="AB268">
        <f t="shared" si="23"/>
        <v>2694.1219999999998</v>
      </c>
      <c r="AC268" s="18">
        <f t="shared" si="24"/>
        <v>45552</v>
      </c>
    </row>
    <row r="269" spans="1:29">
      <c r="A269" t="s">
        <v>176</v>
      </c>
      <c r="B269">
        <v>372</v>
      </c>
      <c r="C269">
        <v>1</v>
      </c>
      <c r="D269" s="18">
        <v>45670</v>
      </c>
      <c r="E269" s="18">
        <v>45728</v>
      </c>
      <c r="F269" s="18">
        <v>45741</v>
      </c>
      <c r="G269" t="s">
        <v>45</v>
      </c>
      <c r="H269">
        <v>3</v>
      </c>
      <c r="J269">
        <v>3168.96</v>
      </c>
      <c r="K269" t="s">
        <v>131</v>
      </c>
      <c r="L269">
        <v>2725.3056000000001</v>
      </c>
      <c r="M269">
        <v>3168.96</v>
      </c>
      <c r="N269">
        <v>35</v>
      </c>
      <c r="O269">
        <v>30.099999999999998</v>
      </c>
      <c r="P269">
        <v>35</v>
      </c>
      <c r="Q269">
        <v>1.1044632939513277E-2</v>
      </c>
      <c r="R269">
        <v>1</v>
      </c>
      <c r="S269">
        <v>2025</v>
      </c>
      <c r="T269">
        <v>3</v>
      </c>
      <c r="U269">
        <v>2025</v>
      </c>
      <c r="V269">
        <v>45786</v>
      </c>
      <c r="W269" t="s">
        <v>172</v>
      </c>
      <c r="X269">
        <v>2025</v>
      </c>
      <c r="Y269" t="str">
        <f t="shared" si="20"/>
        <v>México</v>
      </c>
      <c r="Z269" t="str">
        <f t="shared" si="21"/>
        <v>IC</v>
      </c>
      <c r="AA269" s="1">
        <f t="shared" si="22"/>
        <v>0.75</v>
      </c>
      <c r="AB269">
        <f t="shared" si="23"/>
        <v>7.5249999999999986</v>
      </c>
      <c r="AC269" s="18">
        <f t="shared" si="24"/>
        <v>45536</v>
      </c>
    </row>
    <row r="270" spans="1:29">
      <c r="A270" t="s">
        <v>176</v>
      </c>
      <c r="B270">
        <v>373</v>
      </c>
      <c r="C270">
        <v>1</v>
      </c>
      <c r="D270" s="18">
        <v>45678</v>
      </c>
      <c r="E270" s="18">
        <v>45678</v>
      </c>
      <c r="F270" s="18">
        <v>45678</v>
      </c>
      <c r="G270" t="s">
        <v>45</v>
      </c>
      <c r="H270">
        <v>4</v>
      </c>
      <c r="J270">
        <v>5439.63</v>
      </c>
      <c r="K270" t="s">
        <v>131</v>
      </c>
      <c r="L270">
        <v>4678.0817999999999</v>
      </c>
      <c r="M270">
        <v>5439.63</v>
      </c>
      <c r="N270">
        <v>210</v>
      </c>
      <c r="O270">
        <v>180.6</v>
      </c>
      <c r="P270">
        <v>210</v>
      </c>
      <c r="Q270">
        <v>3.8605566922750259E-2</v>
      </c>
      <c r="R270">
        <v>1</v>
      </c>
      <c r="S270">
        <v>2025</v>
      </c>
      <c r="T270">
        <v>1</v>
      </c>
      <c r="U270">
        <v>2025</v>
      </c>
      <c r="V270">
        <v>45723</v>
      </c>
      <c r="W270" t="s">
        <v>150</v>
      </c>
      <c r="X270">
        <v>2025</v>
      </c>
      <c r="Y270" t="str">
        <f t="shared" si="20"/>
        <v>México</v>
      </c>
      <c r="Z270" t="str">
        <f t="shared" si="21"/>
        <v>IC</v>
      </c>
      <c r="AA270" s="1">
        <f t="shared" si="22"/>
        <v>0.75</v>
      </c>
      <c r="AB270">
        <f t="shared" si="23"/>
        <v>45.150000000000006</v>
      </c>
      <c r="AC270" s="18">
        <f t="shared" si="24"/>
        <v>45536</v>
      </c>
    </row>
    <row r="271" spans="1:29">
      <c r="A271" t="s">
        <v>176</v>
      </c>
      <c r="B271">
        <v>374</v>
      </c>
      <c r="C271">
        <v>1</v>
      </c>
      <c r="D271" s="18">
        <v>45681</v>
      </c>
      <c r="E271" s="18">
        <v>45731</v>
      </c>
      <c r="F271" s="18">
        <v>45736</v>
      </c>
      <c r="G271" t="s">
        <v>45</v>
      </c>
      <c r="H271">
        <v>4</v>
      </c>
      <c r="J271">
        <v>138570</v>
      </c>
      <c r="K271" t="s">
        <v>178</v>
      </c>
      <c r="L271">
        <v>6651.3600000000006</v>
      </c>
      <c r="M271">
        <v>7759.92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2025</v>
      </c>
      <c r="T271">
        <v>3</v>
      </c>
      <c r="U271">
        <v>2025</v>
      </c>
      <c r="V271">
        <v>45781</v>
      </c>
      <c r="W271" t="s">
        <v>172</v>
      </c>
      <c r="X271">
        <v>2025</v>
      </c>
      <c r="Y271" t="str">
        <f t="shared" si="20"/>
        <v>México</v>
      </c>
      <c r="Z271" t="str">
        <f t="shared" si="21"/>
        <v>IC</v>
      </c>
      <c r="AA271" s="1">
        <f t="shared" si="22"/>
        <v>0.75</v>
      </c>
      <c r="AB271">
        <f t="shared" si="23"/>
        <v>0</v>
      </c>
      <c r="AC271" s="18">
        <f t="shared" si="24"/>
        <v>45536</v>
      </c>
    </row>
    <row r="272" spans="1:29">
      <c r="A272" t="s">
        <v>176</v>
      </c>
      <c r="B272">
        <v>375</v>
      </c>
      <c r="C272">
        <v>1</v>
      </c>
      <c r="D272" s="18">
        <v>45693</v>
      </c>
      <c r="E272" s="18">
        <v>45736</v>
      </c>
      <c r="F272" s="18">
        <v>45747</v>
      </c>
      <c r="G272" t="s">
        <v>45</v>
      </c>
      <c r="H272">
        <v>6</v>
      </c>
      <c r="J272">
        <v>25529</v>
      </c>
      <c r="K272" t="s">
        <v>178</v>
      </c>
      <c r="L272">
        <v>1225.3920000000001</v>
      </c>
      <c r="M272">
        <v>1429.624</v>
      </c>
      <c r="N272">
        <v>0</v>
      </c>
      <c r="O272">
        <v>0</v>
      </c>
      <c r="P272">
        <v>0</v>
      </c>
      <c r="Q272">
        <v>0</v>
      </c>
      <c r="R272">
        <v>2</v>
      </c>
      <c r="S272">
        <v>2025</v>
      </c>
      <c r="T272">
        <v>3</v>
      </c>
      <c r="U272">
        <v>2025</v>
      </c>
      <c r="V272">
        <v>45792</v>
      </c>
      <c r="W272" t="s">
        <v>172</v>
      </c>
      <c r="X272">
        <v>2025</v>
      </c>
      <c r="Y272" t="str">
        <f t="shared" si="20"/>
        <v>México</v>
      </c>
      <c r="Z272" t="str">
        <f t="shared" si="21"/>
        <v>IC</v>
      </c>
      <c r="AA272" s="1">
        <f t="shared" si="22"/>
        <v>0.75</v>
      </c>
      <c r="AB272">
        <f t="shared" si="23"/>
        <v>0</v>
      </c>
      <c r="AC272" s="18">
        <f t="shared" si="24"/>
        <v>45536</v>
      </c>
    </row>
    <row r="273" spans="1:29">
      <c r="A273" t="s">
        <v>176</v>
      </c>
      <c r="B273">
        <v>376</v>
      </c>
      <c r="C273">
        <v>1</v>
      </c>
      <c r="D273" s="18">
        <v>45805</v>
      </c>
      <c r="E273" s="18">
        <v>45709</v>
      </c>
      <c r="F273" s="18">
        <v>45714</v>
      </c>
      <c r="G273" t="s">
        <v>58</v>
      </c>
      <c r="H273">
        <v>22</v>
      </c>
      <c r="J273">
        <v>1750</v>
      </c>
      <c r="K273" t="s">
        <v>131</v>
      </c>
      <c r="L273">
        <v>1505</v>
      </c>
      <c r="M273">
        <v>1750</v>
      </c>
      <c r="N273">
        <v>221.14</v>
      </c>
      <c r="O273">
        <v>190.18039999999999</v>
      </c>
      <c r="P273">
        <v>221.14</v>
      </c>
      <c r="Q273">
        <v>0.12636571428571428</v>
      </c>
      <c r="R273">
        <v>5</v>
      </c>
      <c r="S273">
        <v>2025</v>
      </c>
      <c r="T273">
        <v>2</v>
      </c>
      <c r="U273">
        <v>2025</v>
      </c>
      <c r="V273">
        <v>45759</v>
      </c>
      <c r="W273" t="s">
        <v>173</v>
      </c>
      <c r="X273">
        <v>2025</v>
      </c>
      <c r="Y273" t="str">
        <f t="shared" si="20"/>
        <v>México</v>
      </c>
      <c r="Z273" t="str">
        <f t="shared" si="21"/>
        <v>IC</v>
      </c>
      <c r="AA273" s="1">
        <f t="shared" si="22"/>
        <v>0.5</v>
      </c>
      <c r="AB273">
        <f t="shared" si="23"/>
        <v>95.090199999999996</v>
      </c>
      <c r="AC273" s="18">
        <f t="shared" si="24"/>
        <v>45762</v>
      </c>
    </row>
    <row r="274" spans="1:29">
      <c r="A274" t="s">
        <v>176</v>
      </c>
      <c r="B274">
        <v>377</v>
      </c>
      <c r="C274">
        <v>1</v>
      </c>
      <c r="D274" s="18">
        <v>45805</v>
      </c>
      <c r="E274" s="18">
        <v>45806</v>
      </c>
      <c r="F274" s="18">
        <v>45810</v>
      </c>
      <c r="G274" t="s">
        <v>49</v>
      </c>
      <c r="H274">
        <v>22</v>
      </c>
      <c r="I274" t="s">
        <v>185</v>
      </c>
      <c r="J274">
        <v>28779.599999999999</v>
      </c>
      <c r="K274" t="s">
        <v>131</v>
      </c>
      <c r="L274">
        <v>24750.455999999998</v>
      </c>
      <c r="M274">
        <v>28779.599999999999</v>
      </c>
      <c r="N274">
        <v>3058.47</v>
      </c>
      <c r="O274">
        <v>2630.2841999999996</v>
      </c>
      <c r="P274">
        <v>3058.47</v>
      </c>
      <c r="Q274">
        <v>0.10627215110703414</v>
      </c>
      <c r="R274">
        <v>5</v>
      </c>
      <c r="S274">
        <v>2025</v>
      </c>
      <c r="T274">
        <v>5</v>
      </c>
      <c r="U274">
        <v>2025</v>
      </c>
      <c r="V274">
        <v>45855</v>
      </c>
      <c r="W274" t="s">
        <v>154</v>
      </c>
      <c r="X274">
        <v>2025</v>
      </c>
      <c r="Y274" t="str">
        <f t="shared" si="20"/>
        <v>México</v>
      </c>
      <c r="Z274" t="str">
        <f t="shared" si="21"/>
        <v>Retail</v>
      </c>
      <c r="AA274" s="1">
        <f t="shared" si="22"/>
        <v>0</v>
      </c>
      <c r="AB274">
        <f t="shared" si="23"/>
        <v>2630.2841999999996</v>
      </c>
      <c r="AC274" s="18">
        <f t="shared" si="24"/>
        <v>45552</v>
      </c>
    </row>
    <row r="275" spans="1:29">
      <c r="A275" t="s">
        <v>176</v>
      </c>
      <c r="B275">
        <v>379</v>
      </c>
      <c r="C275">
        <v>1</v>
      </c>
      <c r="D275" s="18">
        <v>45805</v>
      </c>
      <c r="E275" s="18">
        <v>45827</v>
      </c>
      <c r="F275" s="18">
        <v>45831</v>
      </c>
      <c r="G275" t="s">
        <v>49</v>
      </c>
      <c r="H275">
        <v>22</v>
      </c>
      <c r="I275" t="s">
        <v>185</v>
      </c>
      <c r="J275">
        <v>48164.24</v>
      </c>
      <c r="K275" t="s">
        <v>131</v>
      </c>
      <c r="L275">
        <v>41421.246399999996</v>
      </c>
      <c r="M275">
        <v>48164.24</v>
      </c>
      <c r="N275">
        <v>7659.78</v>
      </c>
      <c r="O275">
        <v>6587.4107999999997</v>
      </c>
      <c r="P275">
        <v>7659.78</v>
      </c>
      <c r="Q275">
        <v>0.1590345866559921</v>
      </c>
      <c r="R275">
        <v>5</v>
      </c>
      <c r="S275">
        <v>2025</v>
      </c>
      <c r="T275">
        <v>6</v>
      </c>
      <c r="U275">
        <v>2025</v>
      </c>
      <c r="V275">
        <v>45876</v>
      </c>
      <c r="W275" t="s">
        <v>160</v>
      </c>
      <c r="X275">
        <v>2025</v>
      </c>
      <c r="Y275" t="str">
        <f t="shared" si="20"/>
        <v>México</v>
      </c>
      <c r="Z275" t="str">
        <f t="shared" si="21"/>
        <v>Retail</v>
      </c>
      <c r="AA275" s="1">
        <f t="shared" si="22"/>
        <v>0</v>
      </c>
      <c r="AB275">
        <f t="shared" si="23"/>
        <v>6587.4107999999997</v>
      </c>
      <c r="AC275" s="18">
        <f t="shared" si="24"/>
        <v>45552</v>
      </c>
    </row>
    <row r="276" spans="1:29">
      <c r="A276" t="s">
        <v>176</v>
      </c>
      <c r="B276">
        <v>380</v>
      </c>
      <c r="C276">
        <v>1</v>
      </c>
      <c r="D276" s="18">
        <v>45805</v>
      </c>
      <c r="E276" s="18">
        <v>45805</v>
      </c>
      <c r="F276" s="18">
        <v>45806</v>
      </c>
      <c r="G276" t="s">
        <v>49</v>
      </c>
      <c r="H276">
        <v>22</v>
      </c>
      <c r="I276" t="s">
        <v>182</v>
      </c>
      <c r="J276">
        <v>7136.4</v>
      </c>
      <c r="K276" t="s">
        <v>131</v>
      </c>
      <c r="L276">
        <v>6137.3039999999992</v>
      </c>
      <c r="M276">
        <v>7136.4</v>
      </c>
      <c r="N276">
        <v>496.36</v>
      </c>
      <c r="O276">
        <v>426.86959999999999</v>
      </c>
      <c r="P276">
        <v>496.36</v>
      </c>
      <c r="Q276">
        <v>6.9553276161650135E-2</v>
      </c>
      <c r="R276">
        <v>5</v>
      </c>
      <c r="S276">
        <v>2025</v>
      </c>
      <c r="T276">
        <v>5</v>
      </c>
      <c r="U276">
        <v>2025</v>
      </c>
      <c r="V276">
        <v>45851</v>
      </c>
      <c r="W276" t="s">
        <v>154</v>
      </c>
      <c r="X276">
        <v>2025</v>
      </c>
      <c r="Y276" t="str">
        <f t="shared" si="20"/>
        <v>México</v>
      </c>
      <c r="Z276" t="str">
        <f t="shared" si="21"/>
        <v>Retail</v>
      </c>
      <c r="AA276" s="1">
        <f t="shared" si="22"/>
        <v>0</v>
      </c>
      <c r="AB276">
        <f t="shared" si="23"/>
        <v>426.86959999999999</v>
      </c>
      <c r="AC276" s="18">
        <f t="shared" si="24"/>
        <v>45552</v>
      </c>
    </row>
    <row r="277" spans="1:29">
      <c r="A277" t="s">
        <v>176</v>
      </c>
      <c r="B277">
        <v>381</v>
      </c>
      <c r="C277">
        <v>1</v>
      </c>
      <c r="D277" s="18">
        <v>45805</v>
      </c>
      <c r="E277" s="18">
        <v>45814</v>
      </c>
      <c r="F277" s="18">
        <v>45817</v>
      </c>
      <c r="G277" t="s">
        <v>40</v>
      </c>
      <c r="H277">
        <v>22</v>
      </c>
      <c r="J277">
        <v>14250</v>
      </c>
      <c r="K277" t="s">
        <v>131</v>
      </c>
      <c r="L277">
        <v>12255</v>
      </c>
      <c r="M277">
        <v>14250</v>
      </c>
      <c r="N277">
        <v>660.29</v>
      </c>
      <c r="O277">
        <v>567.84939999999995</v>
      </c>
      <c r="P277">
        <v>660.29</v>
      </c>
      <c r="Q277">
        <v>4.6336140350877186E-2</v>
      </c>
      <c r="R277">
        <v>5</v>
      </c>
      <c r="S277">
        <v>2025</v>
      </c>
      <c r="T277">
        <v>6</v>
      </c>
      <c r="U277">
        <v>2025</v>
      </c>
      <c r="V277">
        <v>45862</v>
      </c>
      <c r="W277" t="s">
        <v>154</v>
      </c>
      <c r="X277">
        <v>2025</v>
      </c>
      <c r="Y277" t="str">
        <f t="shared" si="20"/>
        <v>México</v>
      </c>
      <c r="Z277" t="str">
        <f t="shared" si="21"/>
        <v>IC</v>
      </c>
      <c r="AA277" s="1">
        <f t="shared" si="22"/>
        <v>0.5</v>
      </c>
      <c r="AB277">
        <f t="shared" si="23"/>
        <v>283.92469999999997</v>
      </c>
      <c r="AC277" s="18">
        <f t="shared" si="24"/>
        <v>45705</v>
      </c>
    </row>
    <row r="278" spans="1:29">
      <c r="A278" t="s">
        <v>176</v>
      </c>
      <c r="B278">
        <v>382</v>
      </c>
      <c r="C278">
        <v>1</v>
      </c>
      <c r="D278" s="18">
        <v>45806</v>
      </c>
      <c r="E278" s="18">
        <v>45808</v>
      </c>
      <c r="F278" s="18">
        <v>45811</v>
      </c>
      <c r="G278" t="s">
        <v>35</v>
      </c>
      <c r="H278">
        <v>22</v>
      </c>
      <c r="J278">
        <v>18693.84</v>
      </c>
      <c r="K278" t="s">
        <v>131</v>
      </c>
      <c r="L278">
        <v>16076.7024</v>
      </c>
      <c r="M278">
        <v>18693.84</v>
      </c>
      <c r="N278">
        <v>2012.5</v>
      </c>
      <c r="O278">
        <v>1730.75</v>
      </c>
      <c r="P278">
        <v>2012.5</v>
      </c>
      <c r="Q278">
        <v>0.10765578393738258</v>
      </c>
      <c r="R278">
        <v>5</v>
      </c>
      <c r="S278">
        <v>2025</v>
      </c>
      <c r="T278">
        <v>5</v>
      </c>
      <c r="U278">
        <v>2025</v>
      </c>
      <c r="V278">
        <v>45856</v>
      </c>
      <c r="W278" t="s">
        <v>154</v>
      </c>
      <c r="X278">
        <v>2025</v>
      </c>
      <c r="Y278" t="str">
        <f t="shared" si="20"/>
        <v>México</v>
      </c>
      <c r="Z278" t="str">
        <f t="shared" si="21"/>
        <v>IC</v>
      </c>
      <c r="AA278" s="1">
        <f t="shared" si="22"/>
        <v>0.5</v>
      </c>
      <c r="AB278">
        <f t="shared" si="23"/>
        <v>865.375</v>
      </c>
      <c r="AC278" s="18">
        <f t="shared" si="24"/>
        <v>45665</v>
      </c>
    </row>
    <row r="279" spans="1:29">
      <c r="A279" t="s">
        <v>176</v>
      </c>
      <c r="B279">
        <v>383</v>
      </c>
      <c r="C279">
        <v>1</v>
      </c>
      <c r="D279" s="18">
        <v>45806</v>
      </c>
      <c r="E279" s="18">
        <v>45865</v>
      </c>
      <c r="F279" s="18">
        <v>45866</v>
      </c>
      <c r="G279" t="s">
        <v>49</v>
      </c>
      <c r="H279">
        <v>22</v>
      </c>
      <c r="J279">
        <v>1646.17</v>
      </c>
      <c r="K279" t="s">
        <v>131</v>
      </c>
      <c r="L279">
        <v>1415.7062000000001</v>
      </c>
      <c r="M279">
        <v>1646.17</v>
      </c>
      <c r="N279">
        <v>70</v>
      </c>
      <c r="O279">
        <v>60.199999999999996</v>
      </c>
      <c r="P279">
        <v>70</v>
      </c>
      <c r="Q279">
        <v>4.2522947204723688E-2</v>
      </c>
      <c r="R279">
        <v>5</v>
      </c>
      <c r="S279">
        <v>2025</v>
      </c>
      <c r="T279">
        <v>7</v>
      </c>
      <c r="U279">
        <v>2025</v>
      </c>
      <c r="V279">
        <v>45911</v>
      </c>
      <c r="W279" t="s">
        <v>153</v>
      </c>
      <c r="X279">
        <v>2025</v>
      </c>
      <c r="Y279" t="str">
        <f t="shared" si="20"/>
        <v>México</v>
      </c>
      <c r="Z279" t="str">
        <f t="shared" si="21"/>
        <v>Retail</v>
      </c>
      <c r="AA279" s="1">
        <f t="shared" si="22"/>
        <v>0</v>
      </c>
      <c r="AB279">
        <f t="shared" si="23"/>
        <v>60.199999999999996</v>
      </c>
      <c r="AC279" s="18">
        <f t="shared" si="24"/>
        <v>45552</v>
      </c>
    </row>
    <row r="280" spans="1:29">
      <c r="A280" t="s">
        <v>176</v>
      </c>
      <c r="B280">
        <v>384</v>
      </c>
      <c r="C280">
        <v>1</v>
      </c>
      <c r="D280" s="18">
        <v>45806</v>
      </c>
      <c r="E280" s="18">
        <v>45834</v>
      </c>
      <c r="F280" s="18">
        <v>45836</v>
      </c>
      <c r="G280" t="s">
        <v>49</v>
      </c>
      <c r="H280">
        <v>22</v>
      </c>
      <c r="I280" t="s">
        <v>185</v>
      </c>
      <c r="J280">
        <v>4324.59</v>
      </c>
      <c r="K280" t="s">
        <v>131</v>
      </c>
      <c r="L280">
        <v>3719.1474000000003</v>
      </c>
      <c r="M280">
        <v>4324.59</v>
      </c>
      <c r="N280">
        <v>380.53</v>
      </c>
      <c r="O280">
        <v>327.25579999999997</v>
      </c>
      <c r="P280">
        <v>380.53</v>
      </c>
      <c r="Q280">
        <v>8.799215648188613E-2</v>
      </c>
      <c r="R280">
        <v>5</v>
      </c>
      <c r="S280">
        <v>2025</v>
      </c>
      <c r="T280">
        <v>6</v>
      </c>
      <c r="U280">
        <v>2025</v>
      </c>
      <c r="V280">
        <v>45881</v>
      </c>
      <c r="W280" t="s">
        <v>160</v>
      </c>
      <c r="X280">
        <v>2025</v>
      </c>
      <c r="Y280" t="str">
        <f t="shared" si="20"/>
        <v>México</v>
      </c>
      <c r="Z280" t="str">
        <f t="shared" si="21"/>
        <v>Retail</v>
      </c>
      <c r="AA280" s="1">
        <f t="shared" si="22"/>
        <v>0</v>
      </c>
      <c r="AB280">
        <f t="shared" si="23"/>
        <v>327.25579999999997</v>
      </c>
      <c r="AC280" s="18">
        <f t="shared" si="24"/>
        <v>45552</v>
      </c>
    </row>
    <row r="281" spans="1:29">
      <c r="A281" t="s">
        <v>176</v>
      </c>
      <c r="B281">
        <v>385</v>
      </c>
      <c r="C281">
        <v>1</v>
      </c>
      <c r="D281" s="18">
        <v>45806</v>
      </c>
      <c r="E281" s="18">
        <v>45784</v>
      </c>
      <c r="F281" s="18">
        <v>45789</v>
      </c>
      <c r="G281" t="s">
        <v>49</v>
      </c>
      <c r="H281">
        <v>22</v>
      </c>
      <c r="J281">
        <v>3000</v>
      </c>
      <c r="K281" t="s">
        <v>131</v>
      </c>
      <c r="L281">
        <v>2580</v>
      </c>
      <c r="M281">
        <v>3000</v>
      </c>
      <c r="N281">
        <v>800</v>
      </c>
      <c r="O281">
        <v>688</v>
      </c>
      <c r="P281">
        <v>800</v>
      </c>
      <c r="Q281">
        <v>0.26666666666666666</v>
      </c>
      <c r="R281">
        <v>5</v>
      </c>
      <c r="S281">
        <v>2025</v>
      </c>
      <c r="T281">
        <v>5</v>
      </c>
      <c r="U281">
        <v>2025</v>
      </c>
      <c r="V281">
        <v>45834</v>
      </c>
      <c r="W281" t="s">
        <v>152</v>
      </c>
      <c r="X281">
        <v>2025</v>
      </c>
      <c r="Y281" t="str">
        <f t="shared" si="20"/>
        <v>México</v>
      </c>
      <c r="Z281" t="str">
        <f t="shared" si="21"/>
        <v>Retail</v>
      </c>
      <c r="AA281" s="1">
        <f t="shared" si="22"/>
        <v>0</v>
      </c>
      <c r="AB281">
        <f t="shared" si="23"/>
        <v>688</v>
      </c>
      <c r="AC281" s="18">
        <f t="shared" si="24"/>
        <v>45552</v>
      </c>
    </row>
    <row r="282" spans="1:29">
      <c r="A282" t="s">
        <v>176</v>
      </c>
      <c r="B282">
        <v>386</v>
      </c>
      <c r="C282">
        <v>1</v>
      </c>
      <c r="D282" s="18">
        <v>45807</v>
      </c>
      <c r="E282" s="18">
        <v>45728</v>
      </c>
      <c r="F282" s="18">
        <v>45730</v>
      </c>
      <c r="G282" t="s">
        <v>58</v>
      </c>
      <c r="H282">
        <v>22</v>
      </c>
      <c r="J282">
        <v>740</v>
      </c>
      <c r="K282" t="s">
        <v>131</v>
      </c>
      <c r="L282">
        <v>636.4</v>
      </c>
      <c r="M282">
        <v>740</v>
      </c>
      <c r="N282">
        <v>79.05</v>
      </c>
      <c r="O282">
        <v>67.98299999999999</v>
      </c>
      <c r="P282">
        <v>79.05</v>
      </c>
      <c r="Q282">
        <v>0.10682432432432432</v>
      </c>
      <c r="R282">
        <v>5</v>
      </c>
      <c r="S282">
        <v>2025</v>
      </c>
      <c r="T282">
        <v>3</v>
      </c>
      <c r="U282">
        <v>2025</v>
      </c>
      <c r="V282">
        <v>45775</v>
      </c>
      <c r="W282" t="s">
        <v>173</v>
      </c>
      <c r="X282">
        <v>2025</v>
      </c>
      <c r="Y282" t="str">
        <f t="shared" si="20"/>
        <v>México</v>
      </c>
      <c r="Z282" t="str">
        <f t="shared" si="21"/>
        <v>IC</v>
      </c>
      <c r="AA282" s="1">
        <f t="shared" si="22"/>
        <v>0.5</v>
      </c>
      <c r="AB282">
        <f t="shared" si="23"/>
        <v>33.991499999999995</v>
      </c>
      <c r="AC282" s="18">
        <f t="shared" si="24"/>
        <v>45762</v>
      </c>
    </row>
    <row r="283" spans="1:29">
      <c r="A283" t="s">
        <v>176</v>
      </c>
      <c r="B283">
        <v>387</v>
      </c>
      <c r="C283">
        <v>1</v>
      </c>
      <c r="D283" s="18">
        <v>45807</v>
      </c>
      <c r="E283" s="18">
        <v>45827</v>
      </c>
      <c r="F283" s="18">
        <v>45832</v>
      </c>
      <c r="G283" t="s">
        <v>49</v>
      </c>
      <c r="H283">
        <v>22</v>
      </c>
      <c r="I283" t="s">
        <v>185</v>
      </c>
      <c r="J283">
        <v>25787.64</v>
      </c>
      <c r="K283" t="s">
        <v>131</v>
      </c>
      <c r="L283">
        <v>22177.3704</v>
      </c>
      <c r="M283">
        <v>25787.64</v>
      </c>
      <c r="N283">
        <v>2377.84</v>
      </c>
      <c r="O283">
        <v>2044.9424000000001</v>
      </c>
      <c r="P283">
        <v>2377.84</v>
      </c>
      <c r="Q283">
        <v>9.2208515397298865E-2</v>
      </c>
      <c r="R283">
        <v>5</v>
      </c>
      <c r="S283">
        <v>2025</v>
      </c>
      <c r="T283">
        <v>6</v>
      </c>
      <c r="U283">
        <v>2025</v>
      </c>
      <c r="V283">
        <v>45877</v>
      </c>
      <c r="W283" t="s">
        <v>160</v>
      </c>
      <c r="X283">
        <v>2025</v>
      </c>
      <c r="Y283" t="str">
        <f t="shared" si="20"/>
        <v>México</v>
      </c>
      <c r="Z283" t="str">
        <f t="shared" si="21"/>
        <v>Retail</v>
      </c>
      <c r="AA283" s="1">
        <f t="shared" si="22"/>
        <v>0</v>
      </c>
      <c r="AB283">
        <f t="shared" si="23"/>
        <v>2044.9424000000001</v>
      </c>
      <c r="AC283" s="18">
        <f t="shared" si="24"/>
        <v>45552</v>
      </c>
    </row>
    <row r="284" spans="1:29">
      <c r="A284" t="s">
        <v>176</v>
      </c>
      <c r="B284">
        <v>393</v>
      </c>
      <c r="C284">
        <v>1</v>
      </c>
      <c r="D284" s="18">
        <v>45807</v>
      </c>
      <c r="E284" s="18">
        <v>45857</v>
      </c>
      <c r="F284" s="18">
        <v>45861</v>
      </c>
      <c r="G284" t="s">
        <v>45</v>
      </c>
      <c r="H284">
        <v>22</v>
      </c>
      <c r="J284">
        <v>28530.04</v>
      </c>
      <c r="K284" t="s">
        <v>151</v>
      </c>
      <c r="L284">
        <v>28530.04</v>
      </c>
      <c r="M284">
        <v>33094.846400000002</v>
      </c>
      <c r="N284">
        <v>2477.38</v>
      </c>
      <c r="O284">
        <v>2477.38</v>
      </c>
      <c r="P284">
        <v>2873.7608</v>
      </c>
      <c r="Q284">
        <v>8.6834087859673531E-2</v>
      </c>
      <c r="R284">
        <v>5</v>
      </c>
      <c r="S284">
        <v>2025</v>
      </c>
      <c r="T284">
        <v>7</v>
      </c>
      <c r="U284">
        <v>2025</v>
      </c>
      <c r="V284">
        <v>45906</v>
      </c>
      <c r="W284" t="s">
        <v>153</v>
      </c>
      <c r="X284">
        <v>2025</v>
      </c>
      <c r="Y284" t="str">
        <f t="shared" si="20"/>
        <v>México</v>
      </c>
      <c r="Z284" t="str">
        <f t="shared" si="21"/>
        <v>IC</v>
      </c>
      <c r="AA284" s="1">
        <f t="shared" si="22"/>
        <v>0.75</v>
      </c>
      <c r="AB284">
        <f t="shared" si="23"/>
        <v>619.34500000000003</v>
      </c>
      <c r="AC284" s="18">
        <f t="shared" si="24"/>
        <v>45536</v>
      </c>
    </row>
    <row r="285" spans="1:29">
      <c r="A285" t="s">
        <v>176</v>
      </c>
      <c r="B285">
        <v>394</v>
      </c>
      <c r="C285">
        <v>1</v>
      </c>
      <c r="D285" s="18">
        <v>45810</v>
      </c>
      <c r="E285" s="18">
        <v>45819</v>
      </c>
      <c r="F285" s="18">
        <v>45834</v>
      </c>
      <c r="G285" t="s">
        <v>49</v>
      </c>
      <c r="H285">
        <v>23</v>
      </c>
      <c r="I285" t="s">
        <v>182</v>
      </c>
      <c r="J285">
        <v>33063.32</v>
      </c>
      <c r="K285" t="s">
        <v>131</v>
      </c>
      <c r="L285">
        <v>28434.4552</v>
      </c>
      <c r="M285">
        <v>33063.32</v>
      </c>
      <c r="N285">
        <v>2466.89</v>
      </c>
      <c r="O285">
        <v>2121.5254</v>
      </c>
      <c r="P285">
        <v>2466.89</v>
      </c>
      <c r="Q285">
        <v>7.4611079589103568E-2</v>
      </c>
      <c r="R285">
        <v>6</v>
      </c>
      <c r="S285">
        <v>2025</v>
      </c>
      <c r="T285">
        <v>6</v>
      </c>
      <c r="U285">
        <v>2025</v>
      </c>
      <c r="V285">
        <v>45879</v>
      </c>
      <c r="W285" t="s">
        <v>160</v>
      </c>
      <c r="X285">
        <v>2025</v>
      </c>
      <c r="Y285" t="str">
        <f t="shared" si="20"/>
        <v>México</v>
      </c>
      <c r="Z285" t="str">
        <f t="shared" si="21"/>
        <v>Retail</v>
      </c>
      <c r="AA285" s="1">
        <f t="shared" si="22"/>
        <v>0</v>
      </c>
      <c r="AB285">
        <f t="shared" si="23"/>
        <v>2121.5254</v>
      </c>
      <c r="AC285" s="18">
        <f t="shared" si="24"/>
        <v>45552</v>
      </c>
    </row>
    <row r="286" spans="1:29">
      <c r="A286" t="s">
        <v>176</v>
      </c>
      <c r="B286">
        <v>395</v>
      </c>
      <c r="C286">
        <v>1</v>
      </c>
      <c r="D286" s="18">
        <v>45810</v>
      </c>
      <c r="E286" s="18">
        <v>45748</v>
      </c>
      <c r="F286" s="18">
        <v>45777</v>
      </c>
      <c r="G286" t="s">
        <v>49</v>
      </c>
      <c r="H286">
        <v>23</v>
      </c>
      <c r="J286">
        <v>15971.66</v>
      </c>
      <c r="K286" t="s">
        <v>131</v>
      </c>
      <c r="L286">
        <v>13735.6276</v>
      </c>
      <c r="M286">
        <v>15971.66</v>
      </c>
      <c r="N286">
        <v>798.59</v>
      </c>
      <c r="O286">
        <v>686.78740000000005</v>
      </c>
      <c r="P286">
        <v>798.59</v>
      </c>
      <c r="Q286">
        <v>5.0000438276296896E-2</v>
      </c>
      <c r="R286">
        <v>6</v>
      </c>
      <c r="S286">
        <v>2025</v>
      </c>
      <c r="T286">
        <v>4</v>
      </c>
      <c r="U286">
        <v>2025</v>
      </c>
      <c r="V286">
        <v>45822</v>
      </c>
      <c r="W286" t="s">
        <v>152</v>
      </c>
      <c r="X286">
        <v>2025</v>
      </c>
      <c r="Y286" t="str">
        <f t="shared" si="20"/>
        <v>México</v>
      </c>
      <c r="Z286" t="str">
        <f t="shared" si="21"/>
        <v>Retail</v>
      </c>
      <c r="AA286" s="1">
        <f t="shared" si="22"/>
        <v>0</v>
      </c>
      <c r="AB286">
        <f t="shared" si="23"/>
        <v>686.78740000000005</v>
      </c>
      <c r="AC286" s="18">
        <f t="shared" si="24"/>
        <v>45552</v>
      </c>
    </row>
    <row r="287" spans="1:29">
      <c r="A287" t="s">
        <v>176</v>
      </c>
      <c r="B287">
        <v>396</v>
      </c>
      <c r="C287">
        <v>1</v>
      </c>
      <c r="D287" s="18">
        <v>45810</v>
      </c>
      <c r="E287" s="18">
        <v>45859</v>
      </c>
      <c r="F287" s="18">
        <v>45861</v>
      </c>
      <c r="G287" t="s">
        <v>49</v>
      </c>
      <c r="H287">
        <v>23</v>
      </c>
      <c r="J287">
        <v>8265.9699999999993</v>
      </c>
      <c r="K287" t="s">
        <v>131</v>
      </c>
      <c r="L287">
        <v>7108.734199999999</v>
      </c>
      <c r="M287">
        <v>8265.9699999999993</v>
      </c>
      <c r="N287">
        <v>719.01</v>
      </c>
      <c r="O287">
        <v>618.34860000000003</v>
      </c>
      <c r="P287">
        <v>719.01</v>
      </c>
      <c r="Q287">
        <v>8.6984346664698772E-2</v>
      </c>
      <c r="R287">
        <v>6</v>
      </c>
      <c r="S287">
        <v>2025</v>
      </c>
      <c r="T287">
        <v>7</v>
      </c>
      <c r="U287">
        <v>2025</v>
      </c>
      <c r="V287">
        <v>45906</v>
      </c>
      <c r="W287" t="s">
        <v>153</v>
      </c>
      <c r="X287">
        <v>2025</v>
      </c>
      <c r="Y287" t="str">
        <f t="shared" si="20"/>
        <v>México</v>
      </c>
      <c r="Z287" t="str">
        <f t="shared" si="21"/>
        <v>Retail</v>
      </c>
      <c r="AA287" s="1">
        <f t="shared" si="22"/>
        <v>0</v>
      </c>
      <c r="AB287">
        <f t="shared" si="23"/>
        <v>618.34860000000003</v>
      </c>
      <c r="AC287" s="18">
        <f t="shared" si="24"/>
        <v>45552</v>
      </c>
    </row>
    <row r="288" spans="1:29">
      <c r="A288" t="s">
        <v>176</v>
      </c>
      <c r="B288">
        <v>397</v>
      </c>
      <c r="C288">
        <v>1</v>
      </c>
      <c r="D288" s="18">
        <v>45810</v>
      </c>
      <c r="E288" s="18">
        <v>45843</v>
      </c>
      <c r="F288" s="18">
        <v>45858</v>
      </c>
      <c r="G288" t="s">
        <v>35</v>
      </c>
      <c r="H288">
        <v>23</v>
      </c>
      <c r="J288">
        <v>43524.38</v>
      </c>
      <c r="K288" t="s">
        <v>131</v>
      </c>
      <c r="L288">
        <v>37430.966799999995</v>
      </c>
      <c r="M288">
        <v>43524.38</v>
      </c>
      <c r="N288">
        <v>4606.21</v>
      </c>
      <c r="O288">
        <v>3961.3406</v>
      </c>
      <c r="P288">
        <v>4606.21</v>
      </c>
      <c r="Q288">
        <v>0.10583057127982065</v>
      </c>
      <c r="R288">
        <v>6</v>
      </c>
      <c r="S288">
        <v>2025</v>
      </c>
      <c r="T288">
        <v>7</v>
      </c>
      <c r="U288">
        <v>2025</v>
      </c>
      <c r="V288">
        <v>45903</v>
      </c>
      <c r="W288" t="s">
        <v>153</v>
      </c>
      <c r="X288">
        <v>2025</v>
      </c>
      <c r="Y288" t="str">
        <f t="shared" si="20"/>
        <v>México</v>
      </c>
      <c r="Z288" t="str">
        <f t="shared" si="21"/>
        <v>IC</v>
      </c>
      <c r="AA288" s="1">
        <f t="shared" si="22"/>
        <v>0.5</v>
      </c>
      <c r="AB288">
        <f t="shared" si="23"/>
        <v>1980.6703</v>
      </c>
      <c r="AC288" s="18">
        <f t="shared" si="24"/>
        <v>45665</v>
      </c>
    </row>
    <row r="289" spans="1:29">
      <c r="A289" t="s">
        <v>176</v>
      </c>
      <c r="B289">
        <v>398</v>
      </c>
      <c r="C289">
        <v>1</v>
      </c>
      <c r="D289" s="18">
        <v>45810</v>
      </c>
      <c r="E289" s="18">
        <v>45858</v>
      </c>
      <c r="F289" s="18">
        <v>45875</v>
      </c>
      <c r="G289" t="s">
        <v>44</v>
      </c>
      <c r="H289">
        <v>23</v>
      </c>
      <c r="J289">
        <v>12669.04</v>
      </c>
      <c r="K289" t="s">
        <v>151</v>
      </c>
      <c r="L289">
        <v>12669.04</v>
      </c>
      <c r="M289">
        <v>14696.0864</v>
      </c>
      <c r="N289">
        <v>906.8</v>
      </c>
      <c r="O289">
        <v>906.8</v>
      </c>
      <c r="P289">
        <v>1051.8879999999999</v>
      </c>
      <c r="Q289">
        <v>7.1576062590377798E-2</v>
      </c>
      <c r="R289">
        <v>6</v>
      </c>
      <c r="S289">
        <v>2025</v>
      </c>
      <c r="T289">
        <v>7</v>
      </c>
      <c r="U289">
        <v>2025</v>
      </c>
      <c r="V289">
        <v>45920</v>
      </c>
      <c r="W289" t="s">
        <v>153</v>
      </c>
      <c r="X289">
        <v>2025</v>
      </c>
      <c r="Y289" t="str">
        <f t="shared" si="20"/>
        <v>México</v>
      </c>
      <c r="Z289" t="str">
        <f t="shared" si="21"/>
        <v>IC</v>
      </c>
      <c r="AA289" s="1">
        <f t="shared" si="22"/>
        <v>0.5</v>
      </c>
      <c r="AB289">
        <f t="shared" si="23"/>
        <v>453.4</v>
      </c>
      <c r="AC289" s="18">
        <f t="shared" si="24"/>
        <v>45677</v>
      </c>
    </row>
    <row r="290" spans="1:29">
      <c r="A290" t="s">
        <v>176</v>
      </c>
      <c r="B290">
        <v>399</v>
      </c>
      <c r="C290">
        <v>1</v>
      </c>
      <c r="D290" s="18">
        <v>45811</v>
      </c>
      <c r="E290" s="18">
        <v>45714</v>
      </c>
      <c r="F290" s="18">
        <v>45718</v>
      </c>
      <c r="G290" t="s">
        <v>58</v>
      </c>
      <c r="H290">
        <v>23</v>
      </c>
      <c r="J290">
        <v>5235</v>
      </c>
      <c r="K290" t="s">
        <v>131</v>
      </c>
      <c r="L290">
        <v>4502.1000000000004</v>
      </c>
      <c r="M290">
        <v>5235</v>
      </c>
      <c r="N290">
        <v>419.32</v>
      </c>
      <c r="O290">
        <v>360.61520000000002</v>
      </c>
      <c r="P290">
        <v>419.32</v>
      </c>
      <c r="Q290">
        <v>8.0099331423113651E-2</v>
      </c>
      <c r="R290">
        <v>6</v>
      </c>
      <c r="S290">
        <v>2025</v>
      </c>
      <c r="T290">
        <v>2</v>
      </c>
      <c r="U290">
        <v>2025</v>
      </c>
      <c r="V290">
        <v>45763</v>
      </c>
      <c r="W290" t="s">
        <v>173</v>
      </c>
      <c r="X290">
        <v>2025</v>
      </c>
      <c r="Y290" t="str">
        <f t="shared" si="20"/>
        <v>México</v>
      </c>
      <c r="Z290" t="str">
        <f t="shared" si="21"/>
        <v>IC</v>
      </c>
      <c r="AA290" s="1">
        <f t="shared" si="22"/>
        <v>0.5</v>
      </c>
      <c r="AB290">
        <f t="shared" si="23"/>
        <v>180.30760000000001</v>
      </c>
      <c r="AC290" s="18">
        <f t="shared" si="24"/>
        <v>45762</v>
      </c>
    </row>
    <row r="291" spans="1:29">
      <c r="A291" t="s">
        <v>176</v>
      </c>
      <c r="B291">
        <v>400</v>
      </c>
      <c r="C291">
        <v>1</v>
      </c>
      <c r="D291" s="18">
        <v>45811</v>
      </c>
      <c r="E291" s="18">
        <v>45730</v>
      </c>
      <c r="F291" s="18">
        <v>45732</v>
      </c>
      <c r="G291" t="s">
        <v>58</v>
      </c>
      <c r="H291">
        <v>23</v>
      </c>
      <c r="J291">
        <v>1740</v>
      </c>
      <c r="K291" t="s">
        <v>131</v>
      </c>
      <c r="L291">
        <v>1496.3999999999999</v>
      </c>
      <c r="M291">
        <v>1740</v>
      </c>
      <c r="N291">
        <v>169.26</v>
      </c>
      <c r="O291">
        <v>145.56359999999998</v>
      </c>
      <c r="P291">
        <v>169.26</v>
      </c>
      <c r="Q291">
        <v>9.7275862068965518E-2</v>
      </c>
      <c r="R291">
        <v>6</v>
      </c>
      <c r="S291">
        <v>2025</v>
      </c>
      <c r="T291">
        <v>3</v>
      </c>
      <c r="U291">
        <v>2025</v>
      </c>
      <c r="V291">
        <v>45777</v>
      </c>
      <c r="W291" t="s">
        <v>173</v>
      </c>
      <c r="X291">
        <v>2025</v>
      </c>
      <c r="Y291" t="str">
        <f t="shared" si="20"/>
        <v>México</v>
      </c>
      <c r="Z291" t="str">
        <f t="shared" si="21"/>
        <v>IC</v>
      </c>
      <c r="AA291" s="1">
        <f t="shared" si="22"/>
        <v>0.5</v>
      </c>
      <c r="AB291">
        <f t="shared" si="23"/>
        <v>72.78179999999999</v>
      </c>
      <c r="AC291" s="18">
        <f t="shared" si="24"/>
        <v>45762</v>
      </c>
    </row>
    <row r="292" spans="1:29">
      <c r="A292" t="s">
        <v>176</v>
      </c>
      <c r="B292">
        <v>401</v>
      </c>
      <c r="C292">
        <v>1</v>
      </c>
      <c r="D292" s="18">
        <v>45811</v>
      </c>
      <c r="E292" s="18">
        <v>45728</v>
      </c>
      <c r="F292" s="18">
        <v>45733</v>
      </c>
      <c r="G292" t="s">
        <v>58</v>
      </c>
      <c r="H292">
        <v>23</v>
      </c>
      <c r="J292">
        <v>4326</v>
      </c>
      <c r="K292" t="s">
        <v>131</v>
      </c>
      <c r="L292">
        <v>3720.36</v>
      </c>
      <c r="M292">
        <v>4326</v>
      </c>
      <c r="N292">
        <v>424.79</v>
      </c>
      <c r="O292">
        <v>365.31940000000003</v>
      </c>
      <c r="P292">
        <v>424.79</v>
      </c>
      <c r="Q292">
        <v>9.8194637078132224E-2</v>
      </c>
      <c r="R292">
        <v>6</v>
      </c>
      <c r="S292">
        <v>2025</v>
      </c>
      <c r="T292">
        <v>3</v>
      </c>
      <c r="U292">
        <v>2025</v>
      </c>
      <c r="V292">
        <v>45778</v>
      </c>
      <c r="W292" t="s">
        <v>172</v>
      </c>
      <c r="X292">
        <v>2025</v>
      </c>
      <c r="Y292" t="str">
        <f t="shared" si="20"/>
        <v>México</v>
      </c>
      <c r="Z292" t="str">
        <f t="shared" si="21"/>
        <v>IC</v>
      </c>
      <c r="AA292" s="1">
        <f t="shared" si="22"/>
        <v>0.5</v>
      </c>
      <c r="AB292">
        <f t="shared" si="23"/>
        <v>182.65970000000002</v>
      </c>
      <c r="AC292" s="18">
        <f t="shared" si="24"/>
        <v>45762</v>
      </c>
    </row>
    <row r="293" spans="1:29">
      <c r="A293" t="s">
        <v>176</v>
      </c>
      <c r="B293">
        <v>402</v>
      </c>
      <c r="C293">
        <v>1</v>
      </c>
      <c r="D293" s="18">
        <v>45811</v>
      </c>
      <c r="E293" s="18">
        <v>45834</v>
      </c>
      <c r="F293" s="18">
        <v>45876</v>
      </c>
      <c r="G293" t="s">
        <v>45</v>
      </c>
      <c r="H293">
        <v>23</v>
      </c>
      <c r="J293">
        <v>46687</v>
      </c>
      <c r="K293" t="s">
        <v>178</v>
      </c>
      <c r="L293">
        <v>2240.9760000000001</v>
      </c>
      <c r="M293">
        <v>2614.4720000000002</v>
      </c>
      <c r="N293">
        <v>0</v>
      </c>
      <c r="O293">
        <v>0</v>
      </c>
      <c r="P293">
        <v>0</v>
      </c>
      <c r="Q293">
        <v>0</v>
      </c>
      <c r="R293">
        <v>6</v>
      </c>
      <c r="S293">
        <v>2025</v>
      </c>
      <c r="T293">
        <v>6</v>
      </c>
      <c r="U293">
        <v>2025</v>
      </c>
      <c r="V293">
        <v>45921</v>
      </c>
      <c r="W293" t="s">
        <v>153</v>
      </c>
      <c r="X293">
        <v>2025</v>
      </c>
      <c r="Y293" t="str">
        <f t="shared" si="20"/>
        <v>México</v>
      </c>
      <c r="Z293" t="str">
        <f t="shared" si="21"/>
        <v>IC</v>
      </c>
      <c r="AA293" s="1">
        <f t="shared" si="22"/>
        <v>0.75</v>
      </c>
      <c r="AB293">
        <f t="shared" si="23"/>
        <v>0</v>
      </c>
      <c r="AC293" s="18">
        <f t="shared" si="24"/>
        <v>45536</v>
      </c>
    </row>
    <row r="294" spans="1:29">
      <c r="A294" t="s">
        <v>176</v>
      </c>
      <c r="B294">
        <v>405</v>
      </c>
      <c r="C294">
        <v>1</v>
      </c>
      <c r="D294" s="18">
        <v>45813</v>
      </c>
      <c r="E294" s="18">
        <v>45873</v>
      </c>
      <c r="F294" s="18">
        <v>45880</v>
      </c>
      <c r="G294" t="s">
        <v>45</v>
      </c>
      <c r="H294">
        <v>23</v>
      </c>
      <c r="J294">
        <v>13313</v>
      </c>
      <c r="K294" t="s">
        <v>178</v>
      </c>
      <c r="L294">
        <v>639.024</v>
      </c>
      <c r="M294">
        <v>745.52800000000002</v>
      </c>
      <c r="N294">
        <v>2430</v>
      </c>
      <c r="O294">
        <v>116.64</v>
      </c>
      <c r="P294">
        <v>136.08000000000001</v>
      </c>
      <c r="Q294">
        <v>0.18252835574250734</v>
      </c>
      <c r="R294">
        <v>6</v>
      </c>
      <c r="S294">
        <v>2025</v>
      </c>
      <c r="T294">
        <v>8</v>
      </c>
      <c r="U294">
        <v>2025</v>
      </c>
      <c r="V294">
        <v>45925</v>
      </c>
      <c r="W294" t="s">
        <v>153</v>
      </c>
      <c r="X294">
        <v>2025</v>
      </c>
      <c r="Y294" t="str">
        <f t="shared" si="20"/>
        <v>México</v>
      </c>
      <c r="Z294" t="str">
        <f t="shared" si="21"/>
        <v>IC</v>
      </c>
      <c r="AA294" s="1">
        <f t="shared" si="22"/>
        <v>0.75</v>
      </c>
      <c r="AB294">
        <f t="shared" si="23"/>
        <v>29.159999999999997</v>
      </c>
      <c r="AC294" s="18">
        <f t="shared" si="24"/>
        <v>45536</v>
      </c>
    </row>
    <row r="295" spans="1:29">
      <c r="A295" t="s">
        <v>176</v>
      </c>
      <c r="B295">
        <v>407</v>
      </c>
      <c r="C295">
        <v>1</v>
      </c>
      <c r="D295" s="18">
        <v>45813</v>
      </c>
      <c r="E295" s="18">
        <v>45814</v>
      </c>
      <c r="F295" s="18" t="s">
        <v>190</v>
      </c>
      <c r="G295" t="s">
        <v>45</v>
      </c>
      <c r="H295">
        <v>23</v>
      </c>
      <c r="J295">
        <v>13395.02</v>
      </c>
      <c r="K295" t="s">
        <v>131</v>
      </c>
      <c r="L295">
        <v>11519.717200000001</v>
      </c>
      <c r="M295">
        <v>13395.02</v>
      </c>
      <c r="N295">
        <v>145.6</v>
      </c>
      <c r="O295">
        <v>125.21599999999999</v>
      </c>
      <c r="P295">
        <v>145.6</v>
      </c>
      <c r="Q295">
        <v>1.0869711280759564E-2</v>
      </c>
      <c r="R295">
        <v>6</v>
      </c>
      <c r="S295">
        <v>2025</v>
      </c>
      <c r="T295">
        <v>6</v>
      </c>
      <c r="U295">
        <v>2025</v>
      </c>
      <c r="V295" t="e">
        <v>#VALUE!</v>
      </c>
      <c r="W295" t="e">
        <v>#VALUE!</v>
      </c>
      <c r="X295" t="e">
        <v>#VALUE!</v>
      </c>
      <c r="Y295" t="str">
        <f t="shared" si="20"/>
        <v>México</v>
      </c>
      <c r="Z295" t="str">
        <f t="shared" si="21"/>
        <v>IC</v>
      </c>
      <c r="AA295" s="1">
        <f t="shared" si="22"/>
        <v>0.75</v>
      </c>
      <c r="AB295">
        <f t="shared" si="23"/>
        <v>31.304000000000002</v>
      </c>
      <c r="AC295" s="18">
        <f t="shared" si="24"/>
        <v>45536</v>
      </c>
    </row>
    <row r="296" spans="1:29">
      <c r="A296" t="s">
        <v>176</v>
      </c>
      <c r="B296">
        <v>408</v>
      </c>
      <c r="C296">
        <v>1</v>
      </c>
      <c r="D296" s="18">
        <v>45817</v>
      </c>
      <c r="E296" s="18">
        <v>45873</v>
      </c>
      <c r="F296" s="18">
        <v>45883</v>
      </c>
      <c r="G296" t="s">
        <v>45</v>
      </c>
      <c r="H296">
        <v>24</v>
      </c>
      <c r="J296">
        <v>163648.45000000001</v>
      </c>
      <c r="K296" t="s">
        <v>178</v>
      </c>
      <c r="L296">
        <v>7855.1256000000003</v>
      </c>
      <c r="M296">
        <v>9164.3132000000005</v>
      </c>
      <c r="N296">
        <v>11347.66</v>
      </c>
      <c r="O296">
        <v>544.68768</v>
      </c>
      <c r="P296">
        <v>635.46896000000004</v>
      </c>
      <c r="Q296">
        <v>6.9341689456881503E-2</v>
      </c>
      <c r="R296">
        <v>6</v>
      </c>
      <c r="S296">
        <v>2025</v>
      </c>
      <c r="T296">
        <v>8</v>
      </c>
      <c r="U296">
        <v>2025</v>
      </c>
      <c r="V296">
        <v>45928</v>
      </c>
      <c r="W296" t="s">
        <v>153</v>
      </c>
      <c r="X296">
        <v>2025</v>
      </c>
      <c r="Y296" t="str">
        <f t="shared" si="20"/>
        <v>México</v>
      </c>
      <c r="Z296" t="str">
        <f t="shared" si="21"/>
        <v>IC</v>
      </c>
      <c r="AA296" s="1">
        <f t="shared" si="22"/>
        <v>0.75</v>
      </c>
      <c r="AB296">
        <f t="shared" si="23"/>
        <v>136.17192</v>
      </c>
      <c r="AC296" s="18">
        <f t="shared" si="24"/>
        <v>45536</v>
      </c>
    </row>
    <row r="297" spans="1:29">
      <c r="A297" t="s">
        <v>176</v>
      </c>
      <c r="B297">
        <v>410</v>
      </c>
      <c r="C297">
        <v>1</v>
      </c>
      <c r="D297" s="18">
        <v>45817</v>
      </c>
      <c r="E297" s="18">
        <v>45864</v>
      </c>
      <c r="F297" s="18">
        <v>45899</v>
      </c>
      <c r="G297" t="s">
        <v>45</v>
      </c>
      <c r="H297">
        <v>24</v>
      </c>
      <c r="J297">
        <v>25052.36</v>
      </c>
      <c r="K297" t="s">
        <v>131</v>
      </c>
      <c r="L297">
        <v>21545.029600000002</v>
      </c>
      <c r="M297">
        <v>25052.36</v>
      </c>
      <c r="N297">
        <v>2733.41</v>
      </c>
      <c r="O297">
        <v>2350.7325999999998</v>
      </c>
      <c r="P297">
        <v>2733.41</v>
      </c>
      <c r="Q297">
        <v>0.10910788444681457</v>
      </c>
      <c r="R297">
        <v>6</v>
      </c>
      <c r="S297">
        <v>2025</v>
      </c>
      <c r="T297">
        <v>7</v>
      </c>
      <c r="U297">
        <v>2025</v>
      </c>
      <c r="V297">
        <v>45944</v>
      </c>
      <c r="W297" t="s">
        <v>161</v>
      </c>
      <c r="X297">
        <v>2025</v>
      </c>
      <c r="Y297" t="str">
        <f t="shared" si="20"/>
        <v>México</v>
      </c>
      <c r="Z297" t="str">
        <f t="shared" si="21"/>
        <v>IC</v>
      </c>
      <c r="AA297" s="1">
        <f t="shared" si="22"/>
        <v>0.75</v>
      </c>
      <c r="AB297">
        <f t="shared" si="23"/>
        <v>587.68314999999984</v>
      </c>
      <c r="AC297" s="18">
        <f t="shared" si="24"/>
        <v>45536</v>
      </c>
    </row>
    <row r="298" spans="1:29">
      <c r="A298" t="s">
        <v>176</v>
      </c>
      <c r="B298">
        <v>412</v>
      </c>
      <c r="C298">
        <v>1</v>
      </c>
      <c r="D298" s="18">
        <v>45818</v>
      </c>
      <c r="E298" s="18">
        <v>45783</v>
      </c>
      <c r="F298" s="18">
        <v>45785</v>
      </c>
      <c r="G298" t="s">
        <v>49</v>
      </c>
      <c r="H298">
        <v>24</v>
      </c>
      <c r="I298" t="s">
        <v>177</v>
      </c>
      <c r="J298">
        <v>2286.5</v>
      </c>
      <c r="K298" t="s">
        <v>131</v>
      </c>
      <c r="L298">
        <v>1966.3899999999999</v>
      </c>
      <c r="M298">
        <v>2286.5</v>
      </c>
      <c r="N298">
        <v>228.65</v>
      </c>
      <c r="O298">
        <v>196.63900000000001</v>
      </c>
      <c r="P298">
        <v>228.65</v>
      </c>
      <c r="Q298">
        <v>0.1</v>
      </c>
      <c r="R298">
        <v>6</v>
      </c>
      <c r="S298">
        <v>2025</v>
      </c>
      <c r="T298">
        <v>5</v>
      </c>
      <c r="U298">
        <v>2025</v>
      </c>
      <c r="V298">
        <v>45830</v>
      </c>
      <c r="W298" t="s">
        <v>152</v>
      </c>
      <c r="X298">
        <v>2025</v>
      </c>
      <c r="Y298" t="str">
        <f t="shared" si="20"/>
        <v>México</v>
      </c>
      <c r="Z298" t="str">
        <f t="shared" si="21"/>
        <v>Retail</v>
      </c>
      <c r="AA298" s="1">
        <f t="shared" si="22"/>
        <v>0</v>
      </c>
      <c r="AB298">
        <f t="shared" si="23"/>
        <v>196.63900000000001</v>
      </c>
      <c r="AC298" s="18">
        <f t="shared" si="24"/>
        <v>45552</v>
      </c>
    </row>
    <row r="299" spans="1:29">
      <c r="A299" t="s">
        <v>176</v>
      </c>
      <c r="B299">
        <v>413</v>
      </c>
      <c r="C299">
        <v>1</v>
      </c>
      <c r="D299" s="18">
        <v>45818</v>
      </c>
      <c r="E299" s="18">
        <v>45864</v>
      </c>
      <c r="F299" s="18">
        <v>45866</v>
      </c>
      <c r="G299" t="s">
        <v>36</v>
      </c>
      <c r="H299">
        <v>24</v>
      </c>
      <c r="J299">
        <v>23160</v>
      </c>
      <c r="K299" t="s">
        <v>178</v>
      </c>
      <c r="L299">
        <v>1111.68</v>
      </c>
      <c r="M299">
        <v>1296.96</v>
      </c>
      <c r="N299">
        <v>2316</v>
      </c>
      <c r="O299">
        <v>111.16800000000001</v>
      </c>
      <c r="P299">
        <v>129.696</v>
      </c>
      <c r="Q299">
        <v>0.1</v>
      </c>
      <c r="R299">
        <v>6</v>
      </c>
      <c r="S299">
        <v>2025</v>
      </c>
      <c r="T299">
        <v>7</v>
      </c>
      <c r="U299">
        <v>2025</v>
      </c>
      <c r="V299">
        <v>45911</v>
      </c>
      <c r="W299" t="s">
        <v>153</v>
      </c>
      <c r="X299">
        <v>2025</v>
      </c>
      <c r="Y299" t="str">
        <f t="shared" si="20"/>
        <v>México</v>
      </c>
      <c r="Z299" t="str">
        <f t="shared" si="21"/>
        <v>IC</v>
      </c>
      <c r="AA299" s="1">
        <f t="shared" si="22"/>
        <v>0.5</v>
      </c>
      <c r="AB299">
        <f t="shared" si="23"/>
        <v>55.584000000000003</v>
      </c>
      <c r="AC299" s="18">
        <f t="shared" si="24"/>
        <v>45639</v>
      </c>
    </row>
    <row r="300" spans="1:29">
      <c r="A300" t="s">
        <v>176</v>
      </c>
      <c r="B300">
        <v>414</v>
      </c>
      <c r="C300">
        <v>1</v>
      </c>
      <c r="D300" s="18">
        <v>45818</v>
      </c>
      <c r="E300" s="18">
        <v>45817</v>
      </c>
      <c r="F300" s="18">
        <v>45842</v>
      </c>
      <c r="G300" t="s">
        <v>45</v>
      </c>
      <c r="H300">
        <v>24</v>
      </c>
      <c r="J300">
        <v>9783.3799999999992</v>
      </c>
      <c r="K300" t="s">
        <v>131</v>
      </c>
      <c r="L300">
        <v>8413.7067999999999</v>
      </c>
      <c r="M300">
        <v>9783.3799999999992</v>
      </c>
      <c r="N300">
        <v>1341.6</v>
      </c>
      <c r="O300">
        <v>1153.7759999999998</v>
      </c>
      <c r="P300">
        <v>1341.6</v>
      </c>
      <c r="Q300">
        <v>0.13713052135356082</v>
      </c>
      <c r="R300">
        <v>6</v>
      </c>
      <c r="S300">
        <v>2025</v>
      </c>
      <c r="T300">
        <v>6</v>
      </c>
      <c r="U300">
        <v>2025</v>
      </c>
      <c r="V300">
        <v>45887</v>
      </c>
      <c r="W300" t="s">
        <v>160</v>
      </c>
      <c r="X300">
        <v>2025</v>
      </c>
      <c r="Y300" t="str">
        <f t="shared" si="20"/>
        <v>México</v>
      </c>
      <c r="Z300" t="str">
        <f t="shared" si="21"/>
        <v>IC</v>
      </c>
      <c r="AA300" s="1">
        <f t="shared" si="22"/>
        <v>0.75</v>
      </c>
      <c r="AB300">
        <f t="shared" si="23"/>
        <v>288.44399999999996</v>
      </c>
      <c r="AC300" s="18">
        <f t="shared" si="24"/>
        <v>45536</v>
      </c>
    </row>
    <row r="301" spans="1:29">
      <c r="A301" t="s">
        <v>176</v>
      </c>
      <c r="B301">
        <v>416</v>
      </c>
      <c r="C301">
        <v>1</v>
      </c>
      <c r="D301" s="18">
        <v>45818</v>
      </c>
      <c r="E301" s="18">
        <v>45879</v>
      </c>
      <c r="F301" s="18">
        <v>45890</v>
      </c>
      <c r="G301" t="s">
        <v>35</v>
      </c>
      <c r="H301">
        <v>24</v>
      </c>
      <c r="J301">
        <v>472374.18</v>
      </c>
      <c r="K301" t="s">
        <v>178</v>
      </c>
      <c r="L301">
        <v>22673.960640000001</v>
      </c>
      <c r="M301">
        <v>26452.95408</v>
      </c>
      <c r="N301">
        <v>33456.1</v>
      </c>
      <c r="O301">
        <v>1605.8927999999999</v>
      </c>
      <c r="P301">
        <v>1873.5416</v>
      </c>
      <c r="Q301">
        <v>7.082542064428668E-2</v>
      </c>
      <c r="R301">
        <v>6</v>
      </c>
      <c r="S301">
        <v>2025</v>
      </c>
      <c r="T301">
        <v>8</v>
      </c>
      <c r="U301">
        <v>2025</v>
      </c>
      <c r="V301">
        <v>45935</v>
      </c>
      <c r="W301" t="s">
        <v>161</v>
      </c>
      <c r="X301">
        <v>2025</v>
      </c>
      <c r="Y301" t="str">
        <f t="shared" si="20"/>
        <v>México</v>
      </c>
      <c r="Z301" t="str">
        <f t="shared" si="21"/>
        <v>IC</v>
      </c>
      <c r="AA301" s="1">
        <f t="shared" si="22"/>
        <v>0.5</v>
      </c>
      <c r="AB301">
        <f t="shared" si="23"/>
        <v>802.94639999999993</v>
      </c>
      <c r="AC301" s="18">
        <f t="shared" si="24"/>
        <v>45665</v>
      </c>
    </row>
    <row r="302" spans="1:29">
      <c r="A302" t="s">
        <v>176</v>
      </c>
      <c r="B302">
        <v>417</v>
      </c>
      <c r="C302">
        <v>1</v>
      </c>
      <c r="D302" s="18">
        <v>45819</v>
      </c>
      <c r="E302" s="18">
        <v>45873</v>
      </c>
      <c r="F302" s="18">
        <v>45889</v>
      </c>
      <c r="G302" t="s">
        <v>45</v>
      </c>
      <c r="H302">
        <v>24</v>
      </c>
      <c r="J302">
        <v>9035.74</v>
      </c>
      <c r="K302" t="s">
        <v>131</v>
      </c>
      <c r="L302">
        <v>7770.7363999999998</v>
      </c>
      <c r="M302">
        <v>9035.74</v>
      </c>
      <c r="N302">
        <v>1072.8399999999999</v>
      </c>
      <c r="O302">
        <v>922.64239999999995</v>
      </c>
      <c r="P302">
        <v>1072.8399999999999</v>
      </c>
      <c r="Q302">
        <v>0.11873294273628944</v>
      </c>
      <c r="R302">
        <v>6</v>
      </c>
      <c r="S302">
        <v>2025</v>
      </c>
      <c r="T302">
        <v>8</v>
      </c>
      <c r="U302">
        <v>2025</v>
      </c>
      <c r="V302">
        <v>45934</v>
      </c>
      <c r="W302" t="s">
        <v>161</v>
      </c>
      <c r="X302">
        <v>2025</v>
      </c>
      <c r="Y302" t="str">
        <f t="shared" si="20"/>
        <v>México</v>
      </c>
      <c r="Z302" t="str">
        <f t="shared" si="21"/>
        <v>IC</v>
      </c>
      <c r="AA302" s="1">
        <f t="shared" si="22"/>
        <v>0.75</v>
      </c>
      <c r="AB302">
        <f t="shared" si="23"/>
        <v>230.66059999999993</v>
      </c>
      <c r="AC302" s="18">
        <f t="shared" si="24"/>
        <v>45536</v>
      </c>
    </row>
    <row r="303" spans="1:29">
      <c r="A303" t="s">
        <v>176</v>
      </c>
      <c r="B303">
        <v>418</v>
      </c>
      <c r="C303">
        <v>1</v>
      </c>
      <c r="D303" s="18">
        <v>45819</v>
      </c>
      <c r="E303" s="18">
        <v>45877</v>
      </c>
      <c r="F303" s="18">
        <v>45892</v>
      </c>
      <c r="G303" t="s">
        <v>45</v>
      </c>
      <c r="H303">
        <v>24</v>
      </c>
      <c r="J303">
        <v>22353043.399999999</v>
      </c>
      <c r="K303" t="s">
        <v>193</v>
      </c>
      <c r="L303">
        <v>122941.73869999999</v>
      </c>
      <c r="M303">
        <v>143059.47776000001</v>
      </c>
      <c r="N303">
        <v>2592953.69</v>
      </c>
      <c r="O303">
        <v>14261.245294999999</v>
      </c>
      <c r="P303">
        <v>16594.903616</v>
      </c>
      <c r="Q303">
        <v>0.11600002932933956</v>
      </c>
      <c r="R303">
        <v>6</v>
      </c>
      <c r="S303">
        <v>2025</v>
      </c>
      <c r="T303">
        <v>8</v>
      </c>
      <c r="U303">
        <v>2025</v>
      </c>
      <c r="V303">
        <v>45937</v>
      </c>
      <c r="W303" t="s">
        <v>161</v>
      </c>
      <c r="X303">
        <v>2025</v>
      </c>
      <c r="Y303" t="str">
        <f t="shared" si="20"/>
        <v>México</v>
      </c>
      <c r="Z303" t="str">
        <f t="shared" si="21"/>
        <v>IC</v>
      </c>
      <c r="AA303" s="1">
        <f t="shared" si="22"/>
        <v>0.75</v>
      </c>
      <c r="AB303">
        <f t="shared" si="23"/>
        <v>3565.3113237500002</v>
      </c>
      <c r="AC303" s="18">
        <f t="shared" si="24"/>
        <v>45536</v>
      </c>
    </row>
    <row r="304" spans="1:29">
      <c r="A304" t="s">
        <v>176</v>
      </c>
      <c r="B304">
        <v>419</v>
      </c>
      <c r="C304">
        <v>1</v>
      </c>
      <c r="D304" s="18">
        <v>45820</v>
      </c>
      <c r="E304" s="18">
        <v>45828</v>
      </c>
      <c r="F304" s="18">
        <v>45830</v>
      </c>
      <c r="G304" t="s">
        <v>45</v>
      </c>
      <c r="H304">
        <v>24</v>
      </c>
      <c r="J304">
        <v>8822</v>
      </c>
      <c r="K304" t="s">
        <v>131</v>
      </c>
      <c r="L304">
        <v>7586.92</v>
      </c>
      <c r="M304">
        <v>8822</v>
      </c>
      <c r="N304">
        <v>869.55</v>
      </c>
      <c r="O304">
        <v>747.81299999999999</v>
      </c>
      <c r="P304">
        <v>869.55</v>
      </c>
      <c r="Q304">
        <v>9.8566084788029917E-2</v>
      </c>
      <c r="R304">
        <v>6</v>
      </c>
      <c r="S304">
        <v>2025</v>
      </c>
      <c r="T304">
        <v>6</v>
      </c>
      <c r="U304">
        <v>2025</v>
      </c>
      <c r="V304">
        <v>45875</v>
      </c>
      <c r="W304" t="s">
        <v>160</v>
      </c>
      <c r="X304">
        <v>2025</v>
      </c>
      <c r="Y304" t="str">
        <f t="shared" si="20"/>
        <v>México</v>
      </c>
      <c r="Z304" t="str">
        <f t="shared" si="21"/>
        <v>IC</v>
      </c>
      <c r="AA304" s="1">
        <f t="shared" si="22"/>
        <v>0.75</v>
      </c>
      <c r="AB304">
        <f t="shared" si="23"/>
        <v>186.95325000000003</v>
      </c>
      <c r="AC304" s="18">
        <f t="shared" si="24"/>
        <v>45536</v>
      </c>
    </row>
    <row r="305" spans="1:29">
      <c r="A305" t="s">
        <v>176</v>
      </c>
      <c r="B305">
        <v>420</v>
      </c>
      <c r="C305">
        <v>1</v>
      </c>
      <c r="D305" s="18">
        <v>45820</v>
      </c>
      <c r="E305" s="18">
        <v>45938</v>
      </c>
      <c r="F305" s="18">
        <v>45942</v>
      </c>
      <c r="G305" t="s">
        <v>46</v>
      </c>
      <c r="H305">
        <v>24</v>
      </c>
      <c r="J305">
        <v>3600</v>
      </c>
      <c r="K305" t="s">
        <v>131</v>
      </c>
      <c r="L305">
        <v>3096</v>
      </c>
      <c r="M305">
        <v>3600</v>
      </c>
      <c r="N305">
        <v>338.4</v>
      </c>
      <c r="O305">
        <v>291.024</v>
      </c>
      <c r="P305">
        <v>338.4</v>
      </c>
      <c r="Q305">
        <v>9.4E-2</v>
      </c>
      <c r="R305">
        <v>6</v>
      </c>
      <c r="S305">
        <v>2025</v>
      </c>
      <c r="T305">
        <v>10</v>
      </c>
      <c r="U305">
        <v>2025</v>
      </c>
      <c r="V305">
        <v>45987</v>
      </c>
      <c r="W305" t="s">
        <v>159</v>
      </c>
      <c r="X305">
        <v>2025</v>
      </c>
      <c r="Y305" t="str">
        <f t="shared" si="20"/>
        <v>México</v>
      </c>
      <c r="Z305" t="str">
        <f t="shared" si="21"/>
        <v>IC</v>
      </c>
      <c r="AA305" s="1">
        <f t="shared" si="22"/>
        <v>0.5</v>
      </c>
      <c r="AB305">
        <f t="shared" si="23"/>
        <v>145.512</v>
      </c>
      <c r="AC305" s="18">
        <f t="shared" si="24"/>
        <v>45695</v>
      </c>
    </row>
    <row r="306" spans="1:29">
      <c r="A306" t="s">
        <v>176</v>
      </c>
      <c r="B306">
        <v>422</v>
      </c>
      <c r="C306">
        <v>1</v>
      </c>
      <c r="D306" s="18">
        <v>45821</v>
      </c>
      <c r="E306" s="18">
        <v>45840</v>
      </c>
      <c r="F306" s="18">
        <v>45843</v>
      </c>
      <c r="G306" t="s">
        <v>49</v>
      </c>
      <c r="H306">
        <v>24</v>
      </c>
      <c r="I306" t="s">
        <v>182</v>
      </c>
      <c r="J306">
        <v>1788.96</v>
      </c>
      <c r="K306" t="s">
        <v>151</v>
      </c>
      <c r="L306">
        <v>1788.96</v>
      </c>
      <c r="M306">
        <v>2075.1936000000001</v>
      </c>
      <c r="N306">
        <v>176.72</v>
      </c>
      <c r="O306">
        <v>176.72</v>
      </c>
      <c r="P306">
        <v>204.99519999999998</v>
      </c>
      <c r="Q306">
        <v>9.878365083624005E-2</v>
      </c>
      <c r="R306">
        <v>6</v>
      </c>
      <c r="S306">
        <v>2025</v>
      </c>
      <c r="T306">
        <v>7</v>
      </c>
      <c r="U306">
        <v>2025</v>
      </c>
      <c r="V306">
        <v>45888</v>
      </c>
      <c r="W306" t="s">
        <v>160</v>
      </c>
      <c r="X306">
        <v>2025</v>
      </c>
      <c r="Y306" t="str">
        <f t="shared" si="20"/>
        <v>México</v>
      </c>
      <c r="Z306" t="str">
        <f t="shared" si="21"/>
        <v>Retail</v>
      </c>
      <c r="AA306" s="1">
        <f t="shared" si="22"/>
        <v>0</v>
      </c>
      <c r="AB306">
        <f t="shared" si="23"/>
        <v>176.72</v>
      </c>
      <c r="AC306" s="18">
        <f t="shared" si="24"/>
        <v>45552</v>
      </c>
    </row>
    <row r="307" spans="1:29">
      <c r="A307" t="s">
        <v>176</v>
      </c>
      <c r="B307">
        <v>423</v>
      </c>
      <c r="C307">
        <v>1</v>
      </c>
      <c r="D307" s="18">
        <v>45821</v>
      </c>
      <c r="E307" s="18">
        <v>45847</v>
      </c>
      <c r="F307" s="18">
        <v>45849</v>
      </c>
      <c r="G307" t="s">
        <v>45</v>
      </c>
      <c r="H307">
        <v>24</v>
      </c>
      <c r="J307">
        <v>3657.6</v>
      </c>
      <c r="K307" t="s">
        <v>131</v>
      </c>
      <c r="L307">
        <v>3145.5360000000001</v>
      </c>
      <c r="M307">
        <v>3657.6</v>
      </c>
      <c r="N307">
        <v>478.7</v>
      </c>
      <c r="O307">
        <v>411.68199999999996</v>
      </c>
      <c r="P307">
        <v>478.7</v>
      </c>
      <c r="Q307">
        <v>0.13087817147856518</v>
      </c>
      <c r="R307">
        <v>6</v>
      </c>
      <c r="S307">
        <v>2025</v>
      </c>
      <c r="T307">
        <v>7</v>
      </c>
      <c r="U307">
        <v>2025</v>
      </c>
      <c r="V307">
        <v>45894</v>
      </c>
      <c r="W307" t="s">
        <v>160</v>
      </c>
      <c r="X307">
        <v>2025</v>
      </c>
      <c r="Y307" t="str">
        <f t="shared" si="20"/>
        <v>México</v>
      </c>
      <c r="Z307" t="str">
        <f t="shared" si="21"/>
        <v>IC</v>
      </c>
      <c r="AA307" s="1">
        <f t="shared" si="22"/>
        <v>0.75</v>
      </c>
      <c r="AB307">
        <f t="shared" si="23"/>
        <v>102.9205</v>
      </c>
      <c r="AC307" s="18">
        <f t="shared" si="24"/>
        <v>45536</v>
      </c>
    </row>
    <row r="308" spans="1:29">
      <c r="A308" t="s">
        <v>176</v>
      </c>
      <c r="B308">
        <v>426</v>
      </c>
      <c r="C308">
        <v>1</v>
      </c>
      <c r="D308" s="18">
        <v>45824</v>
      </c>
      <c r="E308" s="18">
        <v>45828</v>
      </c>
      <c r="F308" s="18">
        <v>45830</v>
      </c>
      <c r="G308" t="s">
        <v>49</v>
      </c>
      <c r="H308">
        <v>25</v>
      </c>
      <c r="J308">
        <v>23777.56</v>
      </c>
      <c r="K308" t="s">
        <v>178</v>
      </c>
      <c r="L308">
        <v>1141.3228800000002</v>
      </c>
      <c r="M308">
        <v>1331.5433600000001</v>
      </c>
      <c r="N308">
        <v>2348.1</v>
      </c>
      <c r="O308">
        <v>112.7088</v>
      </c>
      <c r="P308">
        <v>131.49359999999999</v>
      </c>
      <c r="Q308">
        <v>9.8752773623534101E-2</v>
      </c>
      <c r="R308">
        <v>6</v>
      </c>
      <c r="S308">
        <v>2025</v>
      </c>
      <c r="T308">
        <v>6</v>
      </c>
      <c r="U308">
        <v>2025</v>
      </c>
      <c r="V308">
        <v>45875</v>
      </c>
      <c r="W308" t="s">
        <v>160</v>
      </c>
      <c r="X308">
        <v>2025</v>
      </c>
      <c r="Y308" t="str">
        <f t="shared" si="20"/>
        <v>México</v>
      </c>
      <c r="Z308" t="str">
        <f t="shared" si="21"/>
        <v>Retail</v>
      </c>
      <c r="AA308" s="1">
        <f t="shared" si="22"/>
        <v>0</v>
      </c>
      <c r="AB308">
        <f t="shared" si="23"/>
        <v>112.7088</v>
      </c>
      <c r="AC308" s="18">
        <f t="shared" si="24"/>
        <v>45552</v>
      </c>
    </row>
    <row r="309" spans="1:29">
      <c r="A309" t="s">
        <v>176</v>
      </c>
      <c r="B309">
        <v>429</v>
      </c>
      <c r="C309">
        <v>1</v>
      </c>
      <c r="D309" s="18">
        <v>45825</v>
      </c>
      <c r="E309" s="18">
        <v>45855</v>
      </c>
      <c r="F309" s="18">
        <v>45858</v>
      </c>
      <c r="G309" t="s">
        <v>44</v>
      </c>
      <c r="H309">
        <v>25</v>
      </c>
      <c r="J309">
        <v>18950.68</v>
      </c>
      <c r="K309" t="s">
        <v>131</v>
      </c>
      <c r="L309">
        <v>16297.584800000001</v>
      </c>
      <c r="M309">
        <v>18950.68</v>
      </c>
      <c r="N309">
        <v>930</v>
      </c>
      <c r="O309">
        <v>799.8</v>
      </c>
      <c r="P309">
        <v>930</v>
      </c>
      <c r="Q309">
        <v>4.9074756156507311E-2</v>
      </c>
      <c r="R309">
        <v>6</v>
      </c>
      <c r="S309">
        <v>2025</v>
      </c>
      <c r="T309">
        <v>7</v>
      </c>
      <c r="U309">
        <v>2025</v>
      </c>
      <c r="V309">
        <v>45903</v>
      </c>
      <c r="W309" t="s">
        <v>153</v>
      </c>
      <c r="X309">
        <v>2025</v>
      </c>
      <c r="Y309" t="str">
        <f t="shared" si="20"/>
        <v>México</v>
      </c>
      <c r="Z309" t="str">
        <f t="shared" si="21"/>
        <v>IC</v>
      </c>
      <c r="AA309" s="1">
        <f t="shared" si="22"/>
        <v>0.5</v>
      </c>
      <c r="AB309">
        <f t="shared" si="23"/>
        <v>399.9</v>
      </c>
      <c r="AC309" s="18">
        <f t="shared" si="24"/>
        <v>45677</v>
      </c>
    </row>
    <row r="310" spans="1:29">
      <c r="A310" t="s">
        <v>176</v>
      </c>
      <c r="B310">
        <v>430</v>
      </c>
      <c r="C310">
        <v>1</v>
      </c>
      <c r="D310" s="18">
        <v>45825</v>
      </c>
      <c r="E310" s="18">
        <v>45875</v>
      </c>
      <c r="F310" s="18">
        <v>45892</v>
      </c>
      <c r="G310" t="s">
        <v>45</v>
      </c>
      <c r="H310">
        <v>25</v>
      </c>
      <c r="J310">
        <v>39624.06</v>
      </c>
      <c r="K310" t="s">
        <v>131</v>
      </c>
      <c r="L310">
        <v>34076.691599999998</v>
      </c>
      <c r="M310">
        <v>39624.06</v>
      </c>
      <c r="N310">
        <v>2027.06</v>
      </c>
      <c r="O310">
        <v>1743.2716</v>
      </c>
      <c r="P310">
        <v>2027.06</v>
      </c>
      <c r="Q310">
        <v>5.1157301901925245E-2</v>
      </c>
      <c r="R310">
        <v>6</v>
      </c>
      <c r="S310">
        <v>2025</v>
      </c>
      <c r="T310">
        <v>8</v>
      </c>
      <c r="U310">
        <v>2025</v>
      </c>
      <c r="V310">
        <v>45937</v>
      </c>
      <c r="W310" t="s">
        <v>161</v>
      </c>
      <c r="X310">
        <v>2025</v>
      </c>
      <c r="Y310" t="str">
        <f t="shared" si="20"/>
        <v>México</v>
      </c>
      <c r="Z310" t="str">
        <f t="shared" si="21"/>
        <v>IC</v>
      </c>
      <c r="AA310" s="1">
        <f t="shared" si="22"/>
        <v>0.75</v>
      </c>
      <c r="AB310">
        <f t="shared" si="23"/>
        <v>435.81790000000001</v>
      </c>
      <c r="AC310" s="18">
        <f t="shared" si="24"/>
        <v>45536</v>
      </c>
    </row>
    <row r="311" spans="1:29">
      <c r="A311" t="s">
        <v>176</v>
      </c>
      <c r="B311">
        <v>431</v>
      </c>
      <c r="C311">
        <v>1</v>
      </c>
      <c r="D311" s="18">
        <v>45825</v>
      </c>
      <c r="E311" s="18">
        <v>45903</v>
      </c>
      <c r="F311" s="18">
        <v>45913</v>
      </c>
      <c r="G311" t="s">
        <v>49</v>
      </c>
      <c r="H311">
        <v>25</v>
      </c>
      <c r="J311">
        <v>23702.83</v>
      </c>
      <c r="K311" t="s">
        <v>131</v>
      </c>
      <c r="L311">
        <v>20384.433800000003</v>
      </c>
      <c r="M311">
        <v>23702.83</v>
      </c>
      <c r="N311">
        <v>2056.1</v>
      </c>
      <c r="O311">
        <v>1768.2459999999999</v>
      </c>
      <c r="P311">
        <v>2056.1</v>
      </c>
      <c r="Q311">
        <v>8.6744916113392356E-2</v>
      </c>
      <c r="R311">
        <v>6</v>
      </c>
      <c r="S311">
        <v>2025</v>
      </c>
      <c r="T311">
        <v>9</v>
      </c>
      <c r="U311">
        <v>2025</v>
      </c>
      <c r="V311">
        <v>45958</v>
      </c>
      <c r="W311" t="s">
        <v>161</v>
      </c>
      <c r="X311">
        <v>2025</v>
      </c>
      <c r="Y311" t="str">
        <f t="shared" si="20"/>
        <v>México</v>
      </c>
      <c r="Z311" t="str">
        <f t="shared" si="21"/>
        <v>Retail</v>
      </c>
      <c r="AA311" s="1">
        <f t="shared" si="22"/>
        <v>0</v>
      </c>
      <c r="AB311">
        <f t="shared" si="23"/>
        <v>1768.2459999999999</v>
      </c>
      <c r="AC311" s="18">
        <f t="shared" si="24"/>
        <v>45552</v>
      </c>
    </row>
    <row r="312" spans="1:29">
      <c r="A312" t="s">
        <v>176</v>
      </c>
      <c r="B312">
        <v>432</v>
      </c>
      <c r="C312">
        <v>1</v>
      </c>
      <c r="D312" s="18">
        <v>45825</v>
      </c>
      <c r="E312" s="18">
        <v>45847</v>
      </c>
      <c r="F312" s="18">
        <v>45853</v>
      </c>
      <c r="G312" t="s">
        <v>49</v>
      </c>
      <c r="H312">
        <v>25</v>
      </c>
      <c r="J312">
        <v>26949.24</v>
      </c>
      <c r="K312" t="s">
        <v>131</v>
      </c>
      <c r="L312">
        <v>23176.346400000002</v>
      </c>
      <c r="M312">
        <v>26949.24</v>
      </c>
      <c r="N312">
        <v>3536</v>
      </c>
      <c r="O312">
        <v>3040.96</v>
      </c>
      <c r="P312">
        <v>3536</v>
      </c>
      <c r="Q312">
        <v>0.13120963708067462</v>
      </c>
      <c r="R312">
        <v>6</v>
      </c>
      <c r="S312">
        <v>2025</v>
      </c>
      <c r="T312">
        <v>7</v>
      </c>
      <c r="U312">
        <v>2025</v>
      </c>
      <c r="V312">
        <v>45898</v>
      </c>
      <c r="W312" t="s">
        <v>160</v>
      </c>
      <c r="X312">
        <v>2025</v>
      </c>
      <c r="Y312" t="str">
        <f t="shared" si="20"/>
        <v>México</v>
      </c>
      <c r="Z312" t="str">
        <f t="shared" si="21"/>
        <v>Retail</v>
      </c>
      <c r="AA312" s="1">
        <f t="shared" si="22"/>
        <v>0</v>
      </c>
      <c r="AB312">
        <f t="shared" si="23"/>
        <v>3040.96</v>
      </c>
      <c r="AC312" s="18">
        <f t="shared" si="24"/>
        <v>45552</v>
      </c>
    </row>
    <row r="313" spans="1:29">
      <c r="A313" t="s">
        <v>176</v>
      </c>
      <c r="B313">
        <v>433</v>
      </c>
      <c r="C313">
        <v>1</v>
      </c>
      <c r="D313" s="18">
        <v>45826</v>
      </c>
      <c r="E313" s="18">
        <v>45848</v>
      </c>
      <c r="F313" s="18">
        <v>45861</v>
      </c>
      <c r="G313" t="s">
        <v>24</v>
      </c>
      <c r="H313">
        <v>25</v>
      </c>
      <c r="I313" t="s">
        <v>149</v>
      </c>
      <c r="J313">
        <v>13377.54</v>
      </c>
      <c r="K313" t="s">
        <v>151</v>
      </c>
      <c r="L313">
        <v>13377.54</v>
      </c>
      <c r="M313">
        <v>15517.946400000001</v>
      </c>
      <c r="N313">
        <v>2007.08</v>
      </c>
      <c r="O313">
        <v>2007.08</v>
      </c>
      <c r="P313">
        <v>2328.2127999999998</v>
      </c>
      <c r="Q313">
        <v>0.15003356371948803</v>
      </c>
      <c r="R313">
        <v>6</v>
      </c>
      <c r="S313">
        <v>2025</v>
      </c>
      <c r="T313">
        <v>7</v>
      </c>
      <c r="U313">
        <v>2025</v>
      </c>
      <c r="V313">
        <v>45906</v>
      </c>
      <c r="W313" t="s">
        <v>153</v>
      </c>
      <c r="X313">
        <v>2025</v>
      </c>
      <c r="Y313" t="str">
        <f t="shared" si="20"/>
        <v>Madrid</v>
      </c>
      <c r="Z313" t="str">
        <f t="shared" si="21"/>
        <v>Retail</v>
      </c>
      <c r="AA313" s="1">
        <f t="shared" si="22"/>
        <v>7.0000000000000007E-2</v>
      </c>
      <c r="AB313">
        <f t="shared" si="23"/>
        <v>1866.5844</v>
      </c>
      <c r="AC313" s="18">
        <f t="shared" si="24"/>
        <v>45733</v>
      </c>
    </row>
    <row r="314" spans="1:29">
      <c r="A314" t="s">
        <v>176</v>
      </c>
      <c r="B314">
        <v>434</v>
      </c>
      <c r="C314">
        <v>1</v>
      </c>
      <c r="D314" s="18">
        <v>45826</v>
      </c>
      <c r="E314" s="18">
        <v>45826</v>
      </c>
      <c r="F314" s="18">
        <v>45827</v>
      </c>
      <c r="G314" t="s">
        <v>48</v>
      </c>
      <c r="H314">
        <v>25</v>
      </c>
      <c r="J314">
        <v>1445</v>
      </c>
      <c r="K314" t="s">
        <v>163</v>
      </c>
      <c r="L314">
        <v>1661.7499999999998</v>
      </c>
      <c r="M314">
        <v>1936.3000000000002</v>
      </c>
      <c r="N314">
        <v>113.2</v>
      </c>
      <c r="O314">
        <v>130.18</v>
      </c>
      <c r="P314">
        <v>151.68800000000002</v>
      </c>
      <c r="Q314">
        <v>7.8339100346020776E-2</v>
      </c>
      <c r="R314">
        <v>6</v>
      </c>
      <c r="S314">
        <v>2025</v>
      </c>
      <c r="T314">
        <v>6</v>
      </c>
      <c r="U314">
        <v>2025</v>
      </c>
      <c r="V314">
        <v>45872</v>
      </c>
      <c r="W314" t="s">
        <v>160</v>
      </c>
      <c r="X314">
        <v>2025</v>
      </c>
      <c r="Y314" t="str">
        <f t="shared" si="20"/>
        <v>México</v>
      </c>
      <c r="Z314" t="str">
        <f t="shared" si="21"/>
        <v>IC</v>
      </c>
      <c r="AA314" s="1">
        <f t="shared" si="22"/>
        <v>0.5</v>
      </c>
      <c r="AB314">
        <f t="shared" si="23"/>
        <v>65.09</v>
      </c>
      <c r="AC314" s="18">
        <f t="shared" si="24"/>
        <v>45793</v>
      </c>
    </row>
    <row r="315" spans="1:29">
      <c r="A315" t="s">
        <v>176</v>
      </c>
      <c r="B315">
        <v>436</v>
      </c>
      <c r="C315">
        <v>1</v>
      </c>
      <c r="D315" s="18">
        <v>45827</v>
      </c>
      <c r="E315" s="18">
        <v>45875</v>
      </c>
      <c r="F315" s="18">
        <v>45892</v>
      </c>
      <c r="G315" t="s">
        <v>45</v>
      </c>
      <c r="H315">
        <v>25</v>
      </c>
      <c r="J315">
        <v>254934</v>
      </c>
      <c r="K315" t="s">
        <v>178</v>
      </c>
      <c r="L315">
        <v>12236.832</v>
      </c>
      <c r="M315">
        <v>14276.304</v>
      </c>
      <c r="N315">
        <v>600</v>
      </c>
      <c r="O315">
        <v>28.8</v>
      </c>
      <c r="P315">
        <v>33.6</v>
      </c>
      <c r="Q315">
        <v>2.3535503306738215E-3</v>
      </c>
      <c r="R315">
        <v>6</v>
      </c>
      <c r="S315">
        <v>2025</v>
      </c>
      <c r="T315">
        <v>8</v>
      </c>
      <c r="U315">
        <v>2025</v>
      </c>
      <c r="V315">
        <v>45937</v>
      </c>
      <c r="W315" t="s">
        <v>161</v>
      </c>
      <c r="X315">
        <v>2025</v>
      </c>
      <c r="Y315" t="str">
        <f t="shared" si="20"/>
        <v>México</v>
      </c>
      <c r="Z315" t="str">
        <f t="shared" si="21"/>
        <v>IC</v>
      </c>
      <c r="AA315" s="1">
        <f t="shared" si="22"/>
        <v>0.75</v>
      </c>
      <c r="AB315">
        <f t="shared" si="23"/>
        <v>7.1999999999999993</v>
      </c>
      <c r="AC315" s="18">
        <f t="shared" si="24"/>
        <v>45536</v>
      </c>
    </row>
    <row r="316" spans="1:29">
      <c r="A316" t="s">
        <v>176</v>
      </c>
      <c r="B316">
        <v>437</v>
      </c>
      <c r="C316">
        <v>1</v>
      </c>
      <c r="D316" s="18">
        <v>45827</v>
      </c>
      <c r="E316" s="18">
        <v>45876</v>
      </c>
      <c r="F316" s="18">
        <v>45895</v>
      </c>
      <c r="G316" t="s">
        <v>29</v>
      </c>
      <c r="H316">
        <v>25</v>
      </c>
      <c r="I316" t="s">
        <v>177</v>
      </c>
      <c r="J316">
        <v>40897.86</v>
      </c>
      <c r="K316" t="s">
        <v>151</v>
      </c>
      <c r="L316">
        <v>40897.86</v>
      </c>
      <c r="M316">
        <v>47441.517599999999</v>
      </c>
      <c r="N316">
        <v>5838.8</v>
      </c>
      <c r="O316">
        <v>5838.8</v>
      </c>
      <c r="P316">
        <v>6773.0079999999998</v>
      </c>
      <c r="Q316">
        <v>0.14276541608778553</v>
      </c>
      <c r="R316">
        <v>6</v>
      </c>
      <c r="S316">
        <v>2025</v>
      </c>
      <c r="T316">
        <v>8</v>
      </c>
      <c r="U316">
        <v>2025</v>
      </c>
      <c r="V316">
        <v>45940</v>
      </c>
      <c r="W316" t="s">
        <v>161</v>
      </c>
      <c r="X316">
        <v>2025</v>
      </c>
      <c r="Y316" t="str">
        <f t="shared" si="20"/>
        <v>Madrid</v>
      </c>
      <c r="Z316" t="str">
        <f t="shared" si="21"/>
        <v>Retail</v>
      </c>
      <c r="AA316" s="1">
        <f t="shared" si="22"/>
        <v>7.0000000000000007E-2</v>
      </c>
      <c r="AB316">
        <f t="shared" si="23"/>
        <v>5430.0839999999998</v>
      </c>
      <c r="AC316" s="18">
        <f t="shared" si="24"/>
        <v>45733</v>
      </c>
    </row>
    <row r="317" spans="1:29">
      <c r="A317" t="s">
        <v>176</v>
      </c>
      <c r="B317">
        <v>441</v>
      </c>
      <c r="C317">
        <v>1</v>
      </c>
      <c r="D317" s="18">
        <v>45827</v>
      </c>
      <c r="E317" s="18">
        <v>45828</v>
      </c>
      <c r="F317" s="18">
        <v>45830</v>
      </c>
      <c r="G317" t="s">
        <v>49</v>
      </c>
      <c r="H317">
        <v>25</v>
      </c>
      <c r="J317">
        <v>2363.8000000000002</v>
      </c>
      <c r="K317" t="s">
        <v>131</v>
      </c>
      <c r="L317">
        <v>2032.8680000000002</v>
      </c>
      <c r="M317">
        <v>2363.8000000000002</v>
      </c>
      <c r="N317">
        <v>347.66</v>
      </c>
      <c r="O317">
        <v>298.98760000000004</v>
      </c>
      <c r="P317">
        <v>347.66</v>
      </c>
      <c r="Q317">
        <v>0.14707674084101871</v>
      </c>
      <c r="R317">
        <v>6</v>
      </c>
      <c r="S317">
        <v>2025</v>
      </c>
      <c r="T317">
        <v>6</v>
      </c>
      <c r="U317">
        <v>2025</v>
      </c>
      <c r="V317">
        <v>45875</v>
      </c>
      <c r="W317" t="s">
        <v>160</v>
      </c>
      <c r="X317">
        <v>2025</v>
      </c>
      <c r="Y317" t="str">
        <f t="shared" si="20"/>
        <v>México</v>
      </c>
      <c r="Z317" t="str">
        <f t="shared" si="21"/>
        <v>Retail</v>
      </c>
      <c r="AA317" s="1">
        <f t="shared" si="22"/>
        <v>0</v>
      </c>
      <c r="AB317">
        <f t="shared" si="23"/>
        <v>298.98760000000004</v>
      </c>
      <c r="AC317" s="18">
        <f t="shared" si="24"/>
        <v>45552</v>
      </c>
    </row>
    <row r="318" spans="1:29">
      <c r="A318" t="s">
        <v>176</v>
      </c>
      <c r="B318">
        <v>442</v>
      </c>
      <c r="C318">
        <v>1</v>
      </c>
      <c r="D318" s="18">
        <v>45828</v>
      </c>
      <c r="E318" s="18">
        <v>45838</v>
      </c>
      <c r="F318" s="18">
        <v>45838</v>
      </c>
      <c r="G318" t="s">
        <v>45</v>
      </c>
      <c r="H318">
        <v>25</v>
      </c>
      <c r="J318">
        <v>672.41</v>
      </c>
      <c r="K318" t="s">
        <v>151</v>
      </c>
      <c r="L318">
        <v>672.41</v>
      </c>
      <c r="M318">
        <v>779.99559999999985</v>
      </c>
      <c r="N318">
        <v>82.41</v>
      </c>
      <c r="O318">
        <v>82.41</v>
      </c>
      <c r="P318">
        <v>95.59559999999999</v>
      </c>
      <c r="Q318">
        <v>0.12255915289778557</v>
      </c>
      <c r="R318">
        <v>6</v>
      </c>
      <c r="S318">
        <v>2025</v>
      </c>
      <c r="T318">
        <v>6</v>
      </c>
      <c r="U318">
        <v>2025</v>
      </c>
      <c r="V318">
        <v>45883</v>
      </c>
      <c r="W318" t="s">
        <v>160</v>
      </c>
      <c r="X318">
        <v>2025</v>
      </c>
      <c r="Y318" t="str">
        <f t="shared" si="20"/>
        <v>México</v>
      </c>
      <c r="Z318" t="str">
        <f t="shared" si="21"/>
        <v>IC</v>
      </c>
      <c r="AA318" s="1">
        <f t="shared" si="22"/>
        <v>0.75</v>
      </c>
      <c r="AB318">
        <f t="shared" si="23"/>
        <v>20.602499999999999</v>
      </c>
      <c r="AC318" s="18">
        <f t="shared" si="24"/>
        <v>45536</v>
      </c>
    </row>
    <row r="319" spans="1:29">
      <c r="A319" t="s">
        <v>176</v>
      </c>
      <c r="B319">
        <v>443</v>
      </c>
      <c r="C319">
        <v>1</v>
      </c>
      <c r="D319" s="18">
        <v>45828</v>
      </c>
      <c r="E319" s="18">
        <v>45831</v>
      </c>
      <c r="F319" s="18">
        <v>45831</v>
      </c>
      <c r="G319" t="s">
        <v>49</v>
      </c>
      <c r="H319">
        <v>25</v>
      </c>
      <c r="J319">
        <v>41650.400000000001</v>
      </c>
      <c r="K319" t="s">
        <v>178</v>
      </c>
      <c r="L319">
        <v>1999.2192</v>
      </c>
      <c r="M319">
        <v>2332.4223999999999</v>
      </c>
      <c r="N319">
        <v>2668.4</v>
      </c>
      <c r="O319">
        <v>128.08320000000001</v>
      </c>
      <c r="P319">
        <v>149.43040000000002</v>
      </c>
      <c r="Q319">
        <v>6.4066611605170659E-2</v>
      </c>
      <c r="R319">
        <v>6</v>
      </c>
      <c r="S319">
        <v>2025</v>
      </c>
      <c r="T319">
        <v>6</v>
      </c>
      <c r="U319">
        <v>2025</v>
      </c>
      <c r="V319">
        <v>45876</v>
      </c>
      <c r="W319" t="s">
        <v>160</v>
      </c>
      <c r="X319">
        <v>2025</v>
      </c>
      <c r="Y319" t="str">
        <f t="shared" si="20"/>
        <v>México</v>
      </c>
      <c r="Z319" t="str">
        <f t="shared" si="21"/>
        <v>Retail</v>
      </c>
      <c r="AA319" s="1">
        <f t="shared" si="22"/>
        <v>0</v>
      </c>
      <c r="AB319">
        <f t="shared" si="23"/>
        <v>128.08320000000001</v>
      </c>
      <c r="AC319" s="18">
        <f t="shared" si="24"/>
        <v>45552</v>
      </c>
    </row>
    <row r="320" spans="1:29">
      <c r="A320" t="s">
        <v>176</v>
      </c>
      <c r="B320">
        <v>446</v>
      </c>
      <c r="C320">
        <v>1</v>
      </c>
      <c r="D320" s="18">
        <v>45831</v>
      </c>
      <c r="E320" s="18">
        <v>45790</v>
      </c>
      <c r="F320" s="18">
        <v>45802</v>
      </c>
      <c r="G320" t="s">
        <v>49</v>
      </c>
      <c r="H320">
        <v>26</v>
      </c>
      <c r="I320" t="s">
        <v>177</v>
      </c>
      <c r="J320">
        <v>20159.509999999998</v>
      </c>
      <c r="K320" t="s">
        <v>131</v>
      </c>
      <c r="L320">
        <v>17337.178599999999</v>
      </c>
      <c r="M320">
        <v>20159.509999999998</v>
      </c>
      <c r="N320">
        <v>1970.49</v>
      </c>
      <c r="O320">
        <v>1694.6214</v>
      </c>
      <c r="P320">
        <v>1970.49</v>
      </c>
      <c r="Q320">
        <v>9.7744935268763974E-2</v>
      </c>
      <c r="R320">
        <v>6</v>
      </c>
      <c r="S320">
        <v>2025</v>
      </c>
      <c r="T320">
        <v>5</v>
      </c>
      <c r="U320">
        <v>2025</v>
      </c>
      <c r="V320">
        <v>45847</v>
      </c>
      <c r="W320" t="s">
        <v>154</v>
      </c>
      <c r="X320">
        <v>2025</v>
      </c>
      <c r="Y320" t="str">
        <f t="shared" si="20"/>
        <v>México</v>
      </c>
      <c r="Z320" t="str">
        <f t="shared" si="21"/>
        <v>Retail</v>
      </c>
      <c r="AA320" s="1">
        <f t="shared" si="22"/>
        <v>0</v>
      </c>
      <c r="AB320">
        <f t="shared" si="23"/>
        <v>1694.6214</v>
      </c>
      <c r="AC320" s="18">
        <f t="shared" si="24"/>
        <v>45552</v>
      </c>
    </row>
    <row r="321" spans="1:29">
      <c r="A321" t="s">
        <v>176</v>
      </c>
      <c r="B321">
        <v>447</v>
      </c>
      <c r="C321">
        <v>1</v>
      </c>
      <c r="D321" s="18">
        <v>45831</v>
      </c>
      <c r="E321" s="18" t="s">
        <v>190</v>
      </c>
      <c r="F321" s="18">
        <v>45848</v>
      </c>
      <c r="G321" t="s">
        <v>37</v>
      </c>
      <c r="H321">
        <v>26</v>
      </c>
      <c r="J321">
        <v>11123.36</v>
      </c>
      <c r="K321" t="s">
        <v>131</v>
      </c>
      <c r="L321">
        <v>9566.0896000000012</v>
      </c>
      <c r="M321">
        <v>11123.36</v>
      </c>
      <c r="N321">
        <v>535.41999999999996</v>
      </c>
      <c r="O321">
        <v>460.46119999999996</v>
      </c>
      <c r="P321">
        <v>535.41999999999996</v>
      </c>
      <c r="Q321">
        <v>4.8134736266739538E-2</v>
      </c>
      <c r="R321">
        <v>6</v>
      </c>
      <c r="S321">
        <v>2025</v>
      </c>
      <c r="T321" t="e">
        <v>#VALUE!</v>
      </c>
      <c r="U321" t="e">
        <v>#VALUE!</v>
      </c>
      <c r="V321">
        <v>45893</v>
      </c>
      <c r="W321" t="s">
        <v>160</v>
      </c>
      <c r="X321">
        <v>2025</v>
      </c>
      <c r="Y321" t="str">
        <f t="shared" si="20"/>
        <v>México</v>
      </c>
      <c r="Z321" t="str">
        <f t="shared" si="21"/>
        <v>IC</v>
      </c>
      <c r="AA321" s="1">
        <f t="shared" si="22"/>
        <v>0.6</v>
      </c>
      <c r="AB321">
        <f t="shared" si="23"/>
        <v>184.18448000000001</v>
      </c>
      <c r="AC321" s="18">
        <f t="shared" si="24"/>
        <v>45807</v>
      </c>
    </row>
    <row r="322" spans="1:29">
      <c r="A322" t="s">
        <v>176</v>
      </c>
      <c r="B322">
        <v>448</v>
      </c>
      <c r="C322">
        <v>1</v>
      </c>
      <c r="D322" s="18">
        <v>45831</v>
      </c>
      <c r="E322" s="18">
        <v>45844</v>
      </c>
      <c r="F322" s="18">
        <v>45871</v>
      </c>
      <c r="G322" t="s">
        <v>49</v>
      </c>
      <c r="H322">
        <v>26</v>
      </c>
      <c r="J322">
        <v>57613.7</v>
      </c>
      <c r="K322" t="s">
        <v>131</v>
      </c>
      <c r="L322">
        <v>49547.781999999999</v>
      </c>
      <c r="M322">
        <v>57613.7</v>
      </c>
      <c r="N322">
        <v>4736.95</v>
      </c>
      <c r="O322">
        <v>4073.7769999999996</v>
      </c>
      <c r="P322">
        <v>4736.95</v>
      </c>
      <c r="Q322">
        <v>8.2219159679034662E-2</v>
      </c>
      <c r="R322">
        <v>6</v>
      </c>
      <c r="S322">
        <v>2025</v>
      </c>
      <c r="T322">
        <v>7</v>
      </c>
      <c r="U322">
        <v>2025</v>
      </c>
      <c r="V322">
        <v>45916</v>
      </c>
      <c r="W322" t="s">
        <v>153</v>
      </c>
      <c r="X322">
        <v>2025</v>
      </c>
      <c r="Y322" t="str">
        <f t="shared" ref="Y322:Y385" si="25">_xlfn.XLOOKUP(G322,AH:AH,AK:AK,"0")</f>
        <v>México</v>
      </c>
      <c r="Z322" t="str">
        <f t="shared" ref="Z322:Z385" si="26">_xlfn.XLOOKUP(G322,AH:AH,AI:AI,"0")</f>
        <v>Retail</v>
      </c>
      <c r="AA322" s="1">
        <f t="shared" ref="AA322:AA385" si="27">_xlfn.XLOOKUP(G322,AH:AH,AJ:AJ,"0")</f>
        <v>0</v>
      </c>
      <c r="AB322">
        <f t="shared" ref="AB322:AB385" si="28">O322-O322*AA322</f>
        <v>4073.7769999999996</v>
      </c>
      <c r="AC322" s="18">
        <f t="shared" ref="AC322:AC385" si="29">_xlfn.XLOOKUP(G322,AH:AH,AL:AL,"0")</f>
        <v>45552</v>
      </c>
    </row>
    <row r="323" spans="1:29">
      <c r="A323" t="s">
        <v>176</v>
      </c>
      <c r="B323">
        <v>451</v>
      </c>
      <c r="C323">
        <v>1</v>
      </c>
      <c r="D323" s="18">
        <v>45832</v>
      </c>
      <c r="E323" s="18">
        <v>45851</v>
      </c>
      <c r="F323" s="18">
        <v>45875</v>
      </c>
      <c r="G323" t="s">
        <v>37</v>
      </c>
      <c r="H323">
        <v>26</v>
      </c>
      <c r="J323">
        <v>1494.49</v>
      </c>
      <c r="K323" t="s">
        <v>131</v>
      </c>
      <c r="L323">
        <v>1285.2614000000001</v>
      </c>
      <c r="M323">
        <v>1494.49</v>
      </c>
      <c r="N323">
        <v>29.45</v>
      </c>
      <c r="O323">
        <v>25.326999999999998</v>
      </c>
      <c r="P323">
        <v>29.45</v>
      </c>
      <c r="Q323">
        <v>1.9705719007822062E-2</v>
      </c>
      <c r="R323">
        <v>6</v>
      </c>
      <c r="S323">
        <v>2025</v>
      </c>
      <c r="T323">
        <v>7</v>
      </c>
      <c r="U323">
        <v>2025</v>
      </c>
      <c r="V323">
        <v>45920</v>
      </c>
      <c r="W323" t="s">
        <v>153</v>
      </c>
      <c r="X323">
        <v>2025</v>
      </c>
      <c r="Y323" t="str">
        <f t="shared" si="25"/>
        <v>México</v>
      </c>
      <c r="Z323" t="str">
        <f t="shared" si="26"/>
        <v>IC</v>
      </c>
      <c r="AA323" s="1">
        <f t="shared" si="27"/>
        <v>0.6</v>
      </c>
      <c r="AB323">
        <f t="shared" si="28"/>
        <v>10.130800000000001</v>
      </c>
      <c r="AC323" s="18">
        <f t="shared" si="29"/>
        <v>45807</v>
      </c>
    </row>
    <row r="324" spans="1:29">
      <c r="A324" t="s">
        <v>176</v>
      </c>
      <c r="B324">
        <v>454</v>
      </c>
      <c r="C324">
        <v>1</v>
      </c>
      <c r="D324" s="18">
        <v>45833</v>
      </c>
      <c r="E324" s="18">
        <v>45871</v>
      </c>
      <c r="F324" s="18">
        <v>45878</v>
      </c>
      <c r="G324" t="s">
        <v>49</v>
      </c>
      <c r="H324">
        <v>26</v>
      </c>
      <c r="I324" t="s">
        <v>189</v>
      </c>
      <c r="J324">
        <v>44002.8</v>
      </c>
      <c r="K324" t="s">
        <v>131</v>
      </c>
      <c r="L324">
        <v>37842.408000000003</v>
      </c>
      <c r="M324">
        <v>44002.8</v>
      </c>
      <c r="N324">
        <v>8077.64</v>
      </c>
      <c r="O324">
        <v>6946.7704000000003</v>
      </c>
      <c r="P324">
        <v>8077.64</v>
      </c>
      <c r="Q324">
        <v>0.18357104547892406</v>
      </c>
      <c r="R324">
        <v>6</v>
      </c>
      <c r="S324">
        <v>2025</v>
      </c>
      <c r="T324">
        <v>8</v>
      </c>
      <c r="U324">
        <v>2025</v>
      </c>
      <c r="V324">
        <v>45923</v>
      </c>
      <c r="W324" t="s">
        <v>153</v>
      </c>
      <c r="X324">
        <v>2025</v>
      </c>
      <c r="Y324" t="str">
        <f t="shared" si="25"/>
        <v>México</v>
      </c>
      <c r="Z324" t="str">
        <f t="shared" si="26"/>
        <v>Retail</v>
      </c>
      <c r="AA324" s="1">
        <f t="shared" si="27"/>
        <v>0</v>
      </c>
      <c r="AB324">
        <f t="shared" si="28"/>
        <v>6946.7704000000003</v>
      </c>
      <c r="AC324" s="18">
        <f t="shared" si="29"/>
        <v>45552</v>
      </c>
    </row>
    <row r="325" spans="1:29">
      <c r="A325" t="s">
        <v>176</v>
      </c>
      <c r="B325">
        <v>456</v>
      </c>
      <c r="C325">
        <v>1</v>
      </c>
      <c r="D325" s="18">
        <v>45833</v>
      </c>
      <c r="E325" s="18">
        <v>45721</v>
      </c>
      <c r="F325" s="18">
        <v>45723</v>
      </c>
      <c r="G325" t="s">
        <v>37</v>
      </c>
      <c r="H325">
        <v>26</v>
      </c>
      <c r="J325">
        <v>1205</v>
      </c>
      <c r="K325" t="s">
        <v>131</v>
      </c>
      <c r="L325">
        <v>1036.3</v>
      </c>
      <c r="M325">
        <v>1205</v>
      </c>
      <c r="N325">
        <v>180.75</v>
      </c>
      <c r="O325">
        <v>155.44499999999999</v>
      </c>
      <c r="P325">
        <v>180.75</v>
      </c>
      <c r="Q325">
        <v>0.15</v>
      </c>
      <c r="R325">
        <v>6</v>
      </c>
      <c r="S325">
        <v>2025</v>
      </c>
      <c r="T325">
        <v>3</v>
      </c>
      <c r="U325">
        <v>2025</v>
      </c>
      <c r="V325">
        <v>45768</v>
      </c>
      <c r="W325" t="s">
        <v>173</v>
      </c>
      <c r="X325">
        <v>2025</v>
      </c>
      <c r="Y325" t="str">
        <f t="shared" si="25"/>
        <v>México</v>
      </c>
      <c r="Z325" t="str">
        <f t="shared" si="26"/>
        <v>IC</v>
      </c>
      <c r="AA325" s="1">
        <f t="shared" si="27"/>
        <v>0.6</v>
      </c>
      <c r="AB325">
        <f t="shared" si="28"/>
        <v>62.177999999999997</v>
      </c>
      <c r="AC325" s="18">
        <f t="shared" si="29"/>
        <v>45807</v>
      </c>
    </row>
    <row r="326" spans="1:29">
      <c r="A326" t="s">
        <v>176</v>
      </c>
      <c r="B326">
        <v>457</v>
      </c>
      <c r="C326">
        <v>1</v>
      </c>
      <c r="D326" s="18">
        <v>45834</v>
      </c>
      <c r="E326" s="18">
        <v>45754</v>
      </c>
      <c r="F326" s="18">
        <v>45758</v>
      </c>
      <c r="G326" t="s">
        <v>45</v>
      </c>
      <c r="H326">
        <v>26</v>
      </c>
      <c r="J326">
        <v>780</v>
      </c>
      <c r="K326" t="s">
        <v>131</v>
      </c>
      <c r="L326">
        <v>670.8</v>
      </c>
      <c r="M326">
        <v>780</v>
      </c>
      <c r="N326">
        <v>117</v>
      </c>
      <c r="O326">
        <v>100.62</v>
      </c>
      <c r="P326">
        <v>117</v>
      </c>
      <c r="Q326">
        <v>0.15000000000000002</v>
      </c>
      <c r="R326">
        <v>6</v>
      </c>
      <c r="S326">
        <v>2025</v>
      </c>
      <c r="T326">
        <v>4</v>
      </c>
      <c r="U326">
        <v>2025</v>
      </c>
      <c r="V326">
        <v>45803</v>
      </c>
      <c r="W326" t="s">
        <v>172</v>
      </c>
      <c r="X326">
        <v>2025</v>
      </c>
      <c r="Y326" t="str">
        <f t="shared" si="25"/>
        <v>México</v>
      </c>
      <c r="Z326" t="str">
        <f t="shared" si="26"/>
        <v>IC</v>
      </c>
      <c r="AA326" s="1">
        <f t="shared" si="27"/>
        <v>0.75</v>
      </c>
      <c r="AB326">
        <f t="shared" si="28"/>
        <v>25.155000000000001</v>
      </c>
      <c r="AC326" s="18">
        <f t="shared" si="29"/>
        <v>45536</v>
      </c>
    </row>
    <row r="327" spans="1:29">
      <c r="A327" t="s">
        <v>176</v>
      </c>
      <c r="B327">
        <v>458</v>
      </c>
      <c r="C327">
        <v>1</v>
      </c>
      <c r="D327" s="18">
        <v>45834</v>
      </c>
      <c r="E327" s="18">
        <v>45795</v>
      </c>
      <c r="F327" s="18">
        <v>45826</v>
      </c>
      <c r="G327" t="s">
        <v>45</v>
      </c>
      <c r="H327">
        <v>26</v>
      </c>
      <c r="J327">
        <v>1465</v>
      </c>
      <c r="K327" t="s">
        <v>131</v>
      </c>
      <c r="L327">
        <v>1259.9000000000001</v>
      </c>
      <c r="M327">
        <v>1465</v>
      </c>
      <c r="N327">
        <v>150.75</v>
      </c>
      <c r="O327">
        <v>129.64500000000001</v>
      </c>
      <c r="P327">
        <v>150.75</v>
      </c>
      <c r="Q327">
        <v>0.10290102389078498</v>
      </c>
      <c r="R327">
        <v>6</v>
      </c>
      <c r="S327">
        <v>2025</v>
      </c>
      <c r="T327">
        <v>5</v>
      </c>
      <c r="U327">
        <v>2025</v>
      </c>
      <c r="V327">
        <v>45871</v>
      </c>
      <c r="W327" t="s">
        <v>160</v>
      </c>
      <c r="X327">
        <v>2025</v>
      </c>
      <c r="Y327" t="str">
        <f t="shared" si="25"/>
        <v>México</v>
      </c>
      <c r="Z327" t="str">
        <f t="shared" si="26"/>
        <v>IC</v>
      </c>
      <c r="AA327" s="1">
        <f t="shared" si="27"/>
        <v>0.75</v>
      </c>
      <c r="AB327">
        <f t="shared" si="28"/>
        <v>32.411249999999995</v>
      </c>
      <c r="AC327" s="18">
        <f t="shared" si="29"/>
        <v>45536</v>
      </c>
    </row>
    <row r="328" spans="1:29">
      <c r="A328" t="s">
        <v>176</v>
      </c>
      <c r="B328">
        <v>459</v>
      </c>
      <c r="C328">
        <v>1</v>
      </c>
      <c r="D328" s="18">
        <v>45834</v>
      </c>
      <c r="E328" s="18">
        <v>45804</v>
      </c>
      <c r="F328" s="18">
        <v>45804</v>
      </c>
      <c r="G328" t="s">
        <v>45</v>
      </c>
      <c r="H328">
        <v>26</v>
      </c>
      <c r="J328">
        <v>305</v>
      </c>
      <c r="K328" t="s">
        <v>131</v>
      </c>
      <c r="L328">
        <v>262.3</v>
      </c>
      <c r="M328">
        <v>305</v>
      </c>
      <c r="N328">
        <v>45.75</v>
      </c>
      <c r="O328">
        <v>39.344999999999999</v>
      </c>
      <c r="P328">
        <v>45.75</v>
      </c>
      <c r="Q328">
        <v>0.15</v>
      </c>
      <c r="R328">
        <v>6</v>
      </c>
      <c r="S328">
        <v>2025</v>
      </c>
      <c r="T328">
        <v>5</v>
      </c>
      <c r="U328">
        <v>2025</v>
      </c>
      <c r="V328">
        <v>45849</v>
      </c>
      <c r="W328" t="s">
        <v>154</v>
      </c>
      <c r="X328">
        <v>2025</v>
      </c>
      <c r="Y328" t="str">
        <f t="shared" si="25"/>
        <v>México</v>
      </c>
      <c r="Z328" t="str">
        <f t="shared" si="26"/>
        <v>IC</v>
      </c>
      <c r="AA328" s="1">
        <f t="shared" si="27"/>
        <v>0.75</v>
      </c>
      <c r="AB328">
        <f t="shared" si="28"/>
        <v>9.8362499999999997</v>
      </c>
      <c r="AC328" s="18">
        <f t="shared" si="29"/>
        <v>45536</v>
      </c>
    </row>
    <row r="329" spans="1:29">
      <c r="A329" t="s">
        <v>176</v>
      </c>
      <c r="B329">
        <v>460</v>
      </c>
      <c r="C329">
        <v>1</v>
      </c>
      <c r="D329" s="18">
        <v>45834</v>
      </c>
      <c r="E329" s="18">
        <v>45840</v>
      </c>
      <c r="F329" s="18">
        <v>45844</v>
      </c>
      <c r="G329" t="s">
        <v>51</v>
      </c>
      <c r="H329">
        <v>26</v>
      </c>
      <c r="I329" t="s">
        <v>184</v>
      </c>
      <c r="J329">
        <v>2832</v>
      </c>
      <c r="K329" t="s">
        <v>131</v>
      </c>
      <c r="L329">
        <v>2435.52</v>
      </c>
      <c r="M329">
        <v>2832</v>
      </c>
      <c r="N329">
        <v>219.96</v>
      </c>
      <c r="O329">
        <v>189.16560000000001</v>
      </c>
      <c r="P329">
        <v>219.96</v>
      </c>
      <c r="Q329">
        <v>7.7669491525423739E-2</v>
      </c>
      <c r="R329">
        <v>6</v>
      </c>
      <c r="S329">
        <v>2025</v>
      </c>
      <c r="T329">
        <v>7</v>
      </c>
      <c r="U329">
        <v>2025</v>
      </c>
      <c r="V329">
        <v>45889</v>
      </c>
      <c r="W329" t="s">
        <v>160</v>
      </c>
      <c r="X329">
        <v>2025</v>
      </c>
      <c r="Y329" t="str">
        <f t="shared" si="25"/>
        <v>México</v>
      </c>
      <c r="Z329" t="str">
        <f t="shared" si="26"/>
        <v>Retail</v>
      </c>
      <c r="AA329" s="1">
        <f t="shared" si="27"/>
        <v>0</v>
      </c>
      <c r="AB329">
        <f t="shared" si="28"/>
        <v>189.16560000000001</v>
      </c>
      <c r="AC329" s="18">
        <f t="shared" si="29"/>
        <v>45552</v>
      </c>
    </row>
    <row r="330" spans="1:29">
      <c r="A330" t="s">
        <v>176</v>
      </c>
      <c r="B330">
        <v>465</v>
      </c>
      <c r="C330">
        <v>1</v>
      </c>
      <c r="D330" s="18">
        <v>45838</v>
      </c>
      <c r="E330" s="18">
        <v>45869</v>
      </c>
      <c r="F330" s="18">
        <v>45874</v>
      </c>
      <c r="G330" t="s">
        <v>44</v>
      </c>
      <c r="H330">
        <v>27</v>
      </c>
      <c r="J330">
        <v>9065</v>
      </c>
      <c r="K330" t="s">
        <v>151</v>
      </c>
      <c r="L330">
        <v>9065</v>
      </c>
      <c r="M330">
        <v>10515.4</v>
      </c>
      <c r="N330">
        <v>774.64</v>
      </c>
      <c r="O330">
        <v>774.64</v>
      </c>
      <c r="P330">
        <v>898.58239999999989</v>
      </c>
      <c r="Q330">
        <v>8.545394373965802E-2</v>
      </c>
      <c r="R330">
        <v>6</v>
      </c>
      <c r="S330">
        <v>2025</v>
      </c>
      <c r="T330">
        <v>7</v>
      </c>
      <c r="U330">
        <v>2025</v>
      </c>
      <c r="V330">
        <v>45919</v>
      </c>
      <c r="W330" t="s">
        <v>153</v>
      </c>
      <c r="X330">
        <v>2025</v>
      </c>
      <c r="Y330" t="str">
        <f t="shared" si="25"/>
        <v>México</v>
      </c>
      <c r="Z330" t="str">
        <f t="shared" si="26"/>
        <v>IC</v>
      </c>
      <c r="AA330" s="1">
        <f t="shared" si="27"/>
        <v>0.5</v>
      </c>
      <c r="AB330">
        <f t="shared" si="28"/>
        <v>387.32</v>
      </c>
      <c r="AC330" s="18">
        <f t="shared" si="29"/>
        <v>45677</v>
      </c>
    </row>
    <row r="331" spans="1:29">
      <c r="A331" t="s">
        <v>176</v>
      </c>
      <c r="B331">
        <v>466</v>
      </c>
      <c r="C331">
        <v>1</v>
      </c>
      <c r="D331" s="18">
        <v>45838</v>
      </c>
      <c r="E331" s="18">
        <v>45950</v>
      </c>
      <c r="F331" s="18">
        <v>45960</v>
      </c>
      <c r="G331" t="s">
        <v>35</v>
      </c>
      <c r="H331">
        <v>27</v>
      </c>
      <c r="J331">
        <v>7936.29</v>
      </c>
      <c r="K331" t="s">
        <v>131</v>
      </c>
      <c r="L331">
        <v>6825.2093999999997</v>
      </c>
      <c r="M331">
        <v>7936.29</v>
      </c>
      <c r="N331">
        <v>1962.44</v>
      </c>
      <c r="O331">
        <v>1687.6984</v>
      </c>
      <c r="P331">
        <v>1962.44</v>
      </c>
      <c r="Q331">
        <v>0.24727423015035993</v>
      </c>
      <c r="R331">
        <v>6</v>
      </c>
      <c r="S331">
        <v>2025</v>
      </c>
      <c r="T331">
        <v>10</v>
      </c>
      <c r="U331">
        <v>2025</v>
      </c>
      <c r="V331">
        <v>46005</v>
      </c>
      <c r="W331" t="s">
        <v>132</v>
      </c>
      <c r="X331">
        <v>2025</v>
      </c>
      <c r="Y331" t="str">
        <f t="shared" si="25"/>
        <v>México</v>
      </c>
      <c r="Z331" t="str">
        <f t="shared" si="26"/>
        <v>IC</v>
      </c>
      <c r="AA331" s="1">
        <f t="shared" si="27"/>
        <v>0.5</v>
      </c>
      <c r="AB331">
        <f t="shared" si="28"/>
        <v>843.8492</v>
      </c>
      <c r="AC331" s="18">
        <f t="shared" si="29"/>
        <v>45665</v>
      </c>
    </row>
    <row r="332" spans="1:29">
      <c r="A332" t="s">
        <v>176</v>
      </c>
      <c r="B332">
        <v>467</v>
      </c>
      <c r="C332">
        <v>1</v>
      </c>
      <c r="D332" s="18">
        <v>45838</v>
      </c>
      <c r="E332" s="18">
        <v>45805</v>
      </c>
      <c r="F332" s="18">
        <v>45810</v>
      </c>
      <c r="G332" t="s">
        <v>40</v>
      </c>
      <c r="H332">
        <v>27</v>
      </c>
      <c r="J332">
        <v>80360.45</v>
      </c>
      <c r="K332" t="s">
        <v>178</v>
      </c>
      <c r="L332">
        <v>3857.3015999999998</v>
      </c>
      <c r="M332">
        <v>4500.1851999999999</v>
      </c>
      <c r="N332">
        <v>5800.4</v>
      </c>
      <c r="O332">
        <v>278.41919999999999</v>
      </c>
      <c r="P332">
        <v>324.82239999999996</v>
      </c>
      <c r="Q332">
        <v>7.2179784956405799E-2</v>
      </c>
      <c r="R332">
        <v>6</v>
      </c>
      <c r="S332">
        <v>2025</v>
      </c>
      <c r="T332">
        <v>5</v>
      </c>
      <c r="U332">
        <v>2025</v>
      </c>
      <c r="V332">
        <v>45855</v>
      </c>
      <c r="W332" t="s">
        <v>154</v>
      </c>
      <c r="X332">
        <v>2025</v>
      </c>
      <c r="Y332" t="str">
        <f t="shared" si="25"/>
        <v>México</v>
      </c>
      <c r="Z332" t="str">
        <f t="shared" si="26"/>
        <v>IC</v>
      </c>
      <c r="AA332" s="1">
        <f t="shared" si="27"/>
        <v>0.5</v>
      </c>
      <c r="AB332">
        <f t="shared" si="28"/>
        <v>139.20959999999999</v>
      </c>
      <c r="AC332" s="18">
        <f t="shared" si="29"/>
        <v>45705</v>
      </c>
    </row>
    <row r="333" spans="1:29">
      <c r="A333" t="s">
        <v>176</v>
      </c>
      <c r="B333">
        <v>469</v>
      </c>
      <c r="C333">
        <v>1</v>
      </c>
      <c r="D333" s="18">
        <v>45839</v>
      </c>
      <c r="E333" s="18">
        <v>45766</v>
      </c>
      <c r="F333" s="18">
        <v>45767</v>
      </c>
      <c r="G333" t="s">
        <v>45</v>
      </c>
      <c r="H333">
        <v>27</v>
      </c>
      <c r="J333">
        <v>670.22</v>
      </c>
      <c r="K333" t="s">
        <v>131</v>
      </c>
      <c r="L333">
        <v>576.38919999999996</v>
      </c>
      <c r="M333">
        <v>670.22</v>
      </c>
      <c r="N333">
        <v>67.02</v>
      </c>
      <c r="O333">
        <v>57.637199999999993</v>
      </c>
      <c r="P333">
        <v>67.02</v>
      </c>
      <c r="Q333">
        <v>9.9997015905225139E-2</v>
      </c>
      <c r="R333">
        <v>7</v>
      </c>
      <c r="S333">
        <v>2025</v>
      </c>
      <c r="T333">
        <v>4</v>
      </c>
      <c r="U333">
        <v>2025</v>
      </c>
      <c r="V333">
        <v>45812</v>
      </c>
      <c r="W333" t="s">
        <v>152</v>
      </c>
      <c r="X333">
        <v>2025</v>
      </c>
      <c r="Y333" t="str">
        <f t="shared" si="25"/>
        <v>México</v>
      </c>
      <c r="Z333" t="str">
        <f t="shared" si="26"/>
        <v>IC</v>
      </c>
      <c r="AA333" s="1">
        <f t="shared" si="27"/>
        <v>0.75</v>
      </c>
      <c r="AB333">
        <f t="shared" si="28"/>
        <v>14.409300000000002</v>
      </c>
      <c r="AC333" s="18">
        <f t="shared" si="29"/>
        <v>45536</v>
      </c>
    </row>
    <row r="334" spans="1:29">
      <c r="A334" t="s">
        <v>176</v>
      </c>
      <c r="B334">
        <v>470</v>
      </c>
      <c r="C334">
        <v>1</v>
      </c>
      <c r="D334" s="18">
        <v>45839</v>
      </c>
      <c r="E334" s="18">
        <v>45847</v>
      </c>
      <c r="F334" s="18">
        <v>45964</v>
      </c>
      <c r="G334" t="s">
        <v>35</v>
      </c>
      <c r="H334">
        <v>27</v>
      </c>
      <c r="J334">
        <v>16761.98</v>
      </c>
      <c r="K334" t="s">
        <v>131</v>
      </c>
      <c r="L334">
        <v>14415.302799999999</v>
      </c>
      <c r="M334">
        <v>16761.98</v>
      </c>
      <c r="N334">
        <v>1972.45</v>
      </c>
      <c r="O334">
        <v>1696.307</v>
      </c>
      <c r="P334">
        <v>1972.45</v>
      </c>
      <c r="Q334">
        <v>0.11767404566763592</v>
      </c>
      <c r="R334">
        <v>7</v>
      </c>
      <c r="S334">
        <v>2025</v>
      </c>
      <c r="T334">
        <v>7</v>
      </c>
      <c r="U334">
        <v>2025</v>
      </c>
      <c r="V334">
        <v>46009</v>
      </c>
      <c r="W334" t="s">
        <v>132</v>
      </c>
      <c r="X334">
        <v>2025</v>
      </c>
      <c r="Y334" t="str">
        <f t="shared" si="25"/>
        <v>México</v>
      </c>
      <c r="Z334" t="str">
        <f t="shared" si="26"/>
        <v>IC</v>
      </c>
      <c r="AA334" s="1">
        <f t="shared" si="27"/>
        <v>0.5</v>
      </c>
      <c r="AB334">
        <f t="shared" si="28"/>
        <v>848.15350000000001</v>
      </c>
      <c r="AC334" s="18">
        <f t="shared" si="29"/>
        <v>45665</v>
      </c>
    </row>
    <row r="335" spans="1:29">
      <c r="A335" t="s">
        <v>176</v>
      </c>
      <c r="B335">
        <v>471</v>
      </c>
      <c r="C335">
        <v>1</v>
      </c>
      <c r="D335" s="18">
        <v>45839</v>
      </c>
      <c r="E335" s="18">
        <v>45767</v>
      </c>
      <c r="F335" s="18">
        <v>45786</v>
      </c>
      <c r="G335" t="s">
        <v>45</v>
      </c>
      <c r="H335">
        <v>27</v>
      </c>
      <c r="J335">
        <v>62621</v>
      </c>
      <c r="K335" t="s">
        <v>131</v>
      </c>
      <c r="L335">
        <v>53854.06</v>
      </c>
      <c r="M335">
        <v>62621</v>
      </c>
      <c r="N335">
        <v>5743.25</v>
      </c>
      <c r="O335">
        <v>4939.1949999999997</v>
      </c>
      <c r="P335">
        <v>5743.25</v>
      </c>
      <c r="Q335">
        <v>9.171444084252886E-2</v>
      </c>
      <c r="R335">
        <v>7</v>
      </c>
      <c r="S335">
        <v>2025</v>
      </c>
      <c r="T335">
        <v>4</v>
      </c>
      <c r="U335">
        <v>2025</v>
      </c>
      <c r="V335">
        <v>45831</v>
      </c>
      <c r="W335" t="s">
        <v>152</v>
      </c>
      <c r="X335">
        <v>2025</v>
      </c>
      <c r="Y335" t="str">
        <f t="shared" si="25"/>
        <v>México</v>
      </c>
      <c r="Z335" t="str">
        <f t="shared" si="26"/>
        <v>IC</v>
      </c>
      <c r="AA335" s="1">
        <f t="shared" si="27"/>
        <v>0.75</v>
      </c>
      <c r="AB335">
        <f t="shared" si="28"/>
        <v>1234.7987499999999</v>
      </c>
      <c r="AC335" s="18">
        <f t="shared" si="29"/>
        <v>45536</v>
      </c>
    </row>
    <row r="336" spans="1:29">
      <c r="A336" t="s">
        <v>176</v>
      </c>
      <c r="B336">
        <v>472</v>
      </c>
      <c r="C336">
        <v>1</v>
      </c>
      <c r="D336" s="18">
        <v>45840</v>
      </c>
      <c r="E336" s="18">
        <v>45712</v>
      </c>
      <c r="F336" s="18">
        <v>45771</v>
      </c>
      <c r="G336" t="s">
        <v>37</v>
      </c>
      <c r="H336">
        <v>27</v>
      </c>
      <c r="J336">
        <v>5320.72</v>
      </c>
      <c r="K336" t="s">
        <v>131</v>
      </c>
      <c r="L336">
        <v>4575.8191999999999</v>
      </c>
      <c r="M336">
        <v>5320.72</v>
      </c>
      <c r="N336">
        <v>384.01</v>
      </c>
      <c r="O336">
        <v>330.24860000000001</v>
      </c>
      <c r="P336">
        <v>384.01</v>
      </c>
      <c r="Q336">
        <v>7.2172563111759319E-2</v>
      </c>
      <c r="R336">
        <v>7</v>
      </c>
      <c r="S336">
        <v>2025</v>
      </c>
      <c r="T336">
        <v>2</v>
      </c>
      <c r="U336">
        <v>2025</v>
      </c>
      <c r="V336">
        <v>45816</v>
      </c>
      <c r="W336" t="s">
        <v>152</v>
      </c>
      <c r="X336">
        <v>2025</v>
      </c>
      <c r="Y336" t="str">
        <f t="shared" si="25"/>
        <v>México</v>
      </c>
      <c r="Z336" t="str">
        <f t="shared" si="26"/>
        <v>IC</v>
      </c>
      <c r="AA336" s="1">
        <f t="shared" si="27"/>
        <v>0.6</v>
      </c>
      <c r="AB336">
        <f t="shared" si="28"/>
        <v>132.09944000000002</v>
      </c>
      <c r="AC336" s="18">
        <f t="shared" si="29"/>
        <v>45807</v>
      </c>
    </row>
    <row r="337" spans="1:29">
      <c r="A337" t="s">
        <v>176</v>
      </c>
      <c r="B337">
        <v>473</v>
      </c>
      <c r="C337">
        <v>1</v>
      </c>
      <c r="D337" s="18">
        <v>45840</v>
      </c>
      <c r="E337" s="18">
        <v>45839</v>
      </c>
      <c r="F337" s="18">
        <v>45840</v>
      </c>
      <c r="G337" t="s">
        <v>48</v>
      </c>
      <c r="H337">
        <v>27</v>
      </c>
      <c r="J337">
        <v>570</v>
      </c>
      <c r="K337" t="s">
        <v>151</v>
      </c>
      <c r="L337">
        <v>570</v>
      </c>
      <c r="M337">
        <v>661.19999999999993</v>
      </c>
      <c r="N337">
        <v>85.5</v>
      </c>
      <c r="O337">
        <v>85.5</v>
      </c>
      <c r="P337">
        <v>99.179999999999993</v>
      </c>
      <c r="Q337">
        <v>0.15</v>
      </c>
      <c r="R337">
        <v>7</v>
      </c>
      <c r="S337">
        <v>2025</v>
      </c>
      <c r="T337">
        <v>7</v>
      </c>
      <c r="U337">
        <v>2025</v>
      </c>
      <c r="V337">
        <v>45885</v>
      </c>
      <c r="W337" t="s">
        <v>160</v>
      </c>
      <c r="X337">
        <v>2025</v>
      </c>
      <c r="Y337" t="str">
        <f t="shared" si="25"/>
        <v>México</v>
      </c>
      <c r="Z337" t="str">
        <f t="shared" si="26"/>
        <v>IC</v>
      </c>
      <c r="AA337" s="1">
        <f t="shared" si="27"/>
        <v>0.5</v>
      </c>
      <c r="AB337">
        <f t="shared" si="28"/>
        <v>42.75</v>
      </c>
      <c r="AC337" s="18">
        <f t="shared" si="29"/>
        <v>45793</v>
      </c>
    </row>
    <row r="338" spans="1:29">
      <c r="A338" t="s">
        <v>176</v>
      </c>
      <c r="B338">
        <v>474</v>
      </c>
      <c r="C338">
        <v>1</v>
      </c>
      <c r="D338" s="18">
        <v>45841</v>
      </c>
      <c r="E338" s="18">
        <v>45896</v>
      </c>
      <c r="F338" s="18">
        <v>45909</v>
      </c>
      <c r="G338" t="s">
        <v>44</v>
      </c>
      <c r="H338">
        <v>27</v>
      </c>
      <c r="J338">
        <v>5334.66</v>
      </c>
      <c r="K338" t="s">
        <v>131</v>
      </c>
      <c r="L338">
        <v>4587.8076000000001</v>
      </c>
      <c r="M338">
        <v>5334.66</v>
      </c>
      <c r="N338">
        <v>0</v>
      </c>
      <c r="O338">
        <v>0</v>
      </c>
      <c r="P338">
        <v>0</v>
      </c>
      <c r="Q338">
        <v>0</v>
      </c>
      <c r="R338">
        <v>7</v>
      </c>
      <c r="S338">
        <v>2025</v>
      </c>
      <c r="T338">
        <v>8</v>
      </c>
      <c r="U338">
        <v>2025</v>
      </c>
      <c r="V338">
        <v>45954</v>
      </c>
      <c r="W338" t="s">
        <v>161</v>
      </c>
      <c r="X338">
        <v>2025</v>
      </c>
      <c r="Y338" t="str">
        <f t="shared" si="25"/>
        <v>México</v>
      </c>
      <c r="Z338" t="str">
        <f t="shared" si="26"/>
        <v>IC</v>
      </c>
      <c r="AA338" s="1">
        <f t="shared" si="27"/>
        <v>0.5</v>
      </c>
      <c r="AB338">
        <f t="shared" si="28"/>
        <v>0</v>
      </c>
      <c r="AC338" s="18">
        <f t="shared" si="29"/>
        <v>45677</v>
      </c>
    </row>
    <row r="339" spans="1:29">
      <c r="A339" t="s">
        <v>176</v>
      </c>
      <c r="B339">
        <v>477</v>
      </c>
      <c r="C339">
        <v>1</v>
      </c>
      <c r="D339" s="18">
        <v>45842</v>
      </c>
      <c r="E339" s="18">
        <v>45854</v>
      </c>
      <c r="F339" s="18">
        <v>45856</v>
      </c>
      <c r="G339" t="s">
        <v>29</v>
      </c>
      <c r="H339">
        <v>27</v>
      </c>
      <c r="I339" t="s">
        <v>149</v>
      </c>
      <c r="J339">
        <v>1437.5</v>
      </c>
      <c r="K339" t="s">
        <v>151</v>
      </c>
      <c r="L339">
        <v>1437.5</v>
      </c>
      <c r="M339">
        <v>1667.4999999999998</v>
      </c>
      <c r="N339">
        <v>810.5</v>
      </c>
      <c r="O339">
        <v>810.5</v>
      </c>
      <c r="P339">
        <v>940.18</v>
      </c>
      <c r="Q339">
        <v>0.5638260869565217</v>
      </c>
      <c r="R339">
        <v>7</v>
      </c>
      <c r="S339">
        <v>2025</v>
      </c>
      <c r="T339">
        <v>7</v>
      </c>
      <c r="U339">
        <v>2025</v>
      </c>
      <c r="V339">
        <v>45901</v>
      </c>
      <c r="W339" t="s">
        <v>153</v>
      </c>
      <c r="X339">
        <v>2025</v>
      </c>
      <c r="Y339" t="str">
        <f t="shared" si="25"/>
        <v>Madrid</v>
      </c>
      <c r="Z339" t="str">
        <f t="shared" si="26"/>
        <v>Retail</v>
      </c>
      <c r="AA339" s="1">
        <f t="shared" si="27"/>
        <v>7.0000000000000007E-2</v>
      </c>
      <c r="AB339">
        <f t="shared" si="28"/>
        <v>753.76499999999999</v>
      </c>
      <c r="AC339" s="18">
        <f t="shared" si="29"/>
        <v>45733</v>
      </c>
    </row>
    <row r="340" spans="1:29">
      <c r="A340" t="s">
        <v>176</v>
      </c>
      <c r="B340">
        <v>478</v>
      </c>
      <c r="C340">
        <v>1</v>
      </c>
      <c r="D340" s="18">
        <v>45842</v>
      </c>
      <c r="E340" s="18">
        <v>45851</v>
      </c>
      <c r="F340" s="18">
        <v>45855</v>
      </c>
      <c r="G340" t="s">
        <v>46</v>
      </c>
      <c r="H340">
        <v>27</v>
      </c>
      <c r="J340">
        <v>8311</v>
      </c>
      <c r="K340" t="s">
        <v>131</v>
      </c>
      <c r="L340">
        <v>7147.46</v>
      </c>
      <c r="M340">
        <v>8311</v>
      </c>
      <c r="N340">
        <v>696.84</v>
      </c>
      <c r="O340">
        <v>599.28240000000005</v>
      </c>
      <c r="P340">
        <v>696.84</v>
      </c>
      <c r="Q340">
        <v>8.3845505955961991E-2</v>
      </c>
      <c r="R340">
        <v>7</v>
      </c>
      <c r="S340">
        <v>2025</v>
      </c>
      <c r="T340">
        <v>7</v>
      </c>
      <c r="U340">
        <v>2025</v>
      </c>
      <c r="V340">
        <v>45900</v>
      </c>
      <c r="W340" t="s">
        <v>160</v>
      </c>
      <c r="X340">
        <v>2025</v>
      </c>
      <c r="Y340" t="str">
        <f t="shared" si="25"/>
        <v>México</v>
      </c>
      <c r="Z340" t="str">
        <f t="shared" si="26"/>
        <v>IC</v>
      </c>
      <c r="AA340" s="1">
        <f t="shared" si="27"/>
        <v>0.5</v>
      </c>
      <c r="AB340">
        <f t="shared" si="28"/>
        <v>299.64120000000003</v>
      </c>
      <c r="AC340" s="18">
        <f t="shared" si="29"/>
        <v>45695</v>
      </c>
    </row>
    <row r="341" spans="1:29">
      <c r="A341" t="s">
        <v>176</v>
      </c>
      <c r="B341">
        <v>479</v>
      </c>
      <c r="C341">
        <v>1</v>
      </c>
      <c r="D341" s="18">
        <v>45842</v>
      </c>
      <c r="E341" s="18">
        <v>45855</v>
      </c>
      <c r="F341" s="18">
        <v>45857</v>
      </c>
      <c r="G341" t="s">
        <v>46</v>
      </c>
      <c r="H341">
        <v>27</v>
      </c>
      <c r="J341">
        <v>3878</v>
      </c>
      <c r="K341" t="s">
        <v>131</v>
      </c>
      <c r="L341">
        <v>3335.08</v>
      </c>
      <c r="M341">
        <v>3878</v>
      </c>
      <c r="N341">
        <v>341.94</v>
      </c>
      <c r="O341">
        <v>294.0684</v>
      </c>
      <c r="P341">
        <v>341.94</v>
      </c>
      <c r="Q341">
        <v>8.817431665807117E-2</v>
      </c>
      <c r="R341">
        <v>7</v>
      </c>
      <c r="S341">
        <v>2025</v>
      </c>
      <c r="T341">
        <v>7</v>
      </c>
      <c r="U341">
        <v>2025</v>
      </c>
      <c r="V341">
        <v>45902</v>
      </c>
      <c r="W341" t="s">
        <v>153</v>
      </c>
      <c r="X341">
        <v>2025</v>
      </c>
      <c r="Y341" t="str">
        <f t="shared" si="25"/>
        <v>México</v>
      </c>
      <c r="Z341" t="str">
        <f t="shared" si="26"/>
        <v>IC</v>
      </c>
      <c r="AA341" s="1">
        <f t="shared" si="27"/>
        <v>0.5</v>
      </c>
      <c r="AB341">
        <f t="shared" si="28"/>
        <v>147.0342</v>
      </c>
      <c r="AC341" s="18">
        <f t="shared" si="29"/>
        <v>45695</v>
      </c>
    </row>
    <row r="342" spans="1:29">
      <c r="A342" t="s">
        <v>176</v>
      </c>
      <c r="B342">
        <v>480</v>
      </c>
      <c r="C342">
        <v>1</v>
      </c>
      <c r="D342" s="18">
        <v>45842</v>
      </c>
      <c r="E342" s="18">
        <v>45863</v>
      </c>
      <c r="F342" s="18">
        <v>45865</v>
      </c>
      <c r="G342" t="s">
        <v>46</v>
      </c>
      <c r="H342">
        <v>27</v>
      </c>
      <c r="J342">
        <v>4998</v>
      </c>
      <c r="K342" t="s">
        <v>131</v>
      </c>
      <c r="L342">
        <v>4298.28</v>
      </c>
      <c r="M342">
        <v>4998</v>
      </c>
      <c r="N342">
        <v>390.33</v>
      </c>
      <c r="O342">
        <v>335.68379999999996</v>
      </c>
      <c r="P342">
        <v>390.33</v>
      </c>
      <c r="Q342">
        <v>7.8097238895558224E-2</v>
      </c>
      <c r="R342">
        <v>7</v>
      </c>
      <c r="S342">
        <v>2025</v>
      </c>
      <c r="T342">
        <v>7</v>
      </c>
      <c r="U342">
        <v>2025</v>
      </c>
      <c r="V342">
        <v>45910</v>
      </c>
      <c r="W342" t="s">
        <v>153</v>
      </c>
      <c r="X342">
        <v>2025</v>
      </c>
      <c r="Y342" t="str">
        <f t="shared" si="25"/>
        <v>México</v>
      </c>
      <c r="Z342" t="str">
        <f t="shared" si="26"/>
        <v>IC</v>
      </c>
      <c r="AA342" s="1">
        <f t="shared" si="27"/>
        <v>0.5</v>
      </c>
      <c r="AB342">
        <f t="shared" si="28"/>
        <v>167.84189999999998</v>
      </c>
      <c r="AC342" s="18">
        <f t="shared" si="29"/>
        <v>45695</v>
      </c>
    </row>
    <row r="343" spans="1:29">
      <c r="A343" t="s">
        <v>176</v>
      </c>
      <c r="B343">
        <v>481</v>
      </c>
      <c r="C343">
        <v>1</v>
      </c>
      <c r="D343" s="18">
        <v>45842</v>
      </c>
      <c r="E343" s="18">
        <v>45860</v>
      </c>
      <c r="F343" s="18">
        <v>45872</v>
      </c>
      <c r="G343" t="s">
        <v>35</v>
      </c>
      <c r="H343">
        <v>27</v>
      </c>
      <c r="J343">
        <v>5122.76</v>
      </c>
      <c r="K343" t="s">
        <v>131</v>
      </c>
      <c r="L343">
        <v>4405.5735999999997</v>
      </c>
      <c r="M343">
        <v>5122.76</v>
      </c>
      <c r="N343">
        <v>158.63999999999999</v>
      </c>
      <c r="O343">
        <v>136.43039999999999</v>
      </c>
      <c r="P343">
        <v>158.63999999999999</v>
      </c>
      <c r="Q343">
        <v>3.0967681484199924E-2</v>
      </c>
      <c r="R343">
        <v>7</v>
      </c>
      <c r="S343">
        <v>2025</v>
      </c>
      <c r="T343">
        <v>7</v>
      </c>
      <c r="U343">
        <v>2025</v>
      </c>
      <c r="V343">
        <v>45917</v>
      </c>
      <c r="W343" t="s">
        <v>153</v>
      </c>
      <c r="X343">
        <v>2025</v>
      </c>
      <c r="Y343" t="str">
        <f t="shared" si="25"/>
        <v>México</v>
      </c>
      <c r="Z343" t="str">
        <f t="shared" si="26"/>
        <v>IC</v>
      </c>
      <c r="AA343" s="1">
        <f t="shared" si="27"/>
        <v>0.5</v>
      </c>
      <c r="AB343">
        <f t="shared" si="28"/>
        <v>68.215199999999996</v>
      </c>
      <c r="AC343" s="18">
        <f t="shared" si="29"/>
        <v>45665</v>
      </c>
    </row>
    <row r="344" spans="1:29">
      <c r="A344" t="s">
        <v>176</v>
      </c>
      <c r="B344">
        <v>483</v>
      </c>
      <c r="C344">
        <v>1</v>
      </c>
      <c r="D344" s="18">
        <v>45842</v>
      </c>
      <c r="E344" s="18">
        <v>45845</v>
      </c>
      <c r="F344" s="18">
        <v>45849</v>
      </c>
      <c r="G344" t="s">
        <v>54</v>
      </c>
      <c r="H344">
        <v>27</v>
      </c>
      <c r="J344">
        <v>11170</v>
      </c>
      <c r="K344" t="s">
        <v>163</v>
      </c>
      <c r="L344">
        <v>12845.499999999998</v>
      </c>
      <c r="M344">
        <v>14967.800000000001</v>
      </c>
      <c r="N344">
        <v>930.84</v>
      </c>
      <c r="O344">
        <v>1070.4659999999999</v>
      </c>
      <c r="P344">
        <v>1247.3256000000001</v>
      </c>
      <c r="Q344">
        <v>8.3333930170098477E-2</v>
      </c>
      <c r="R344">
        <v>7</v>
      </c>
      <c r="S344">
        <v>2025</v>
      </c>
      <c r="T344">
        <v>7</v>
      </c>
      <c r="U344">
        <v>2025</v>
      </c>
      <c r="V344">
        <v>45894</v>
      </c>
      <c r="W344" t="s">
        <v>160</v>
      </c>
      <c r="X344">
        <v>2025</v>
      </c>
      <c r="Y344" t="str">
        <f t="shared" si="25"/>
        <v>México</v>
      </c>
      <c r="Z344" t="str">
        <f t="shared" si="26"/>
        <v>Retail</v>
      </c>
      <c r="AA344" s="1">
        <f t="shared" si="27"/>
        <v>0.05</v>
      </c>
      <c r="AB344">
        <f t="shared" si="28"/>
        <v>1016.9426999999999</v>
      </c>
      <c r="AC344" s="18">
        <f t="shared" si="29"/>
        <v>45595</v>
      </c>
    </row>
    <row r="345" spans="1:29">
      <c r="A345" t="s">
        <v>176</v>
      </c>
      <c r="B345">
        <v>484</v>
      </c>
      <c r="C345">
        <v>1</v>
      </c>
      <c r="D345" s="18">
        <v>45842</v>
      </c>
      <c r="E345" s="18">
        <v>45825</v>
      </c>
      <c r="F345" s="18">
        <v>45835</v>
      </c>
      <c r="G345" t="s">
        <v>49</v>
      </c>
      <c r="H345">
        <v>27</v>
      </c>
      <c r="I345" t="s">
        <v>182</v>
      </c>
      <c r="J345">
        <v>6901.05</v>
      </c>
      <c r="K345" t="s">
        <v>131</v>
      </c>
      <c r="L345">
        <v>5934.9030000000002</v>
      </c>
      <c r="M345">
        <v>6901.05</v>
      </c>
      <c r="N345">
        <v>843.22</v>
      </c>
      <c r="O345">
        <v>725.16920000000005</v>
      </c>
      <c r="P345">
        <v>843.22</v>
      </c>
      <c r="Q345">
        <v>0.12218720339658458</v>
      </c>
      <c r="R345">
        <v>7</v>
      </c>
      <c r="S345">
        <v>2025</v>
      </c>
      <c r="T345">
        <v>6</v>
      </c>
      <c r="U345">
        <v>2025</v>
      </c>
      <c r="V345">
        <v>45880</v>
      </c>
      <c r="W345" t="s">
        <v>160</v>
      </c>
      <c r="X345">
        <v>2025</v>
      </c>
      <c r="Y345" t="str">
        <f t="shared" si="25"/>
        <v>México</v>
      </c>
      <c r="Z345" t="str">
        <f t="shared" si="26"/>
        <v>Retail</v>
      </c>
      <c r="AA345" s="1">
        <f t="shared" si="27"/>
        <v>0</v>
      </c>
      <c r="AB345">
        <f t="shared" si="28"/>
        <v>725.16920000000005</v>
      </c>
      <c r="AC345" s="18">
        <f t="shared" si="29"/>
        <v>45552</v>
      </c>
    </row>
    <row r="346" spans="1:29">
      <c r="A346" t="s">
        <v>176</v>
      </c>
      <c r="B346">
        <v>485</v>
      </c>
      <c r="C346">
        <v>1</v>
      </c>
      <c r="D346" s="18">
        <v>45842</v>
      </c>
      <c r="E346" s="18">
        <v>45874</v>
      </c>
      <c r="F346" s="18">
        <v>45881</v>
      </c>
      <c r="G346" t="s">
        <v>49</v>
      </c>
      <c r="H346">
        <v>27</v>
      </c>
      <c r="I346" t="s">
        <v>182</v>
      </c>
      <c r="J346">
        <v>13303.2</v>
      </c>
      <c r="K346" t="s">
        <v>131</v>
      </c>
      <c r="L346">
        <v>11440.752</v>
      </c>
      <c r="M346">
        <v>13303.2</v>
      </c>
      <c r="N346">
        <v>1721.2</v>
      </c>
      <c r="O346">
        <v>1480.232</v>
      </c>
      <c r="P346">
        <v>1721.2</v>
      </c>
      <c r="Q346">
        <v>0.12938240423356787</v>
      </c>
      <c r="R346">
        <v>7</v>
      </c>
      <c r="S346">
        <v>2025</v>
      </c>
      <c r="T346">
        <v>8</v>
      </c>
      <c r="U346">
        <v>2025</v>
      </c>
      <c r="V346">
        <v>45926</v>
      </c>
      <c r="W346" t="s">
        <v>153</v>
      </c>
      <c r="X346">
        <v>2025</v>
      </c>
      <c r="Y346" t="str">
        <f t="shared" si="25"/>
        <v>México</v>
      </c>
      <c r="Z346" t="str">
        <f t="shared" si="26"/>
        <v>Retail</v>
      </c>
      <c r="AA346" s="1">
        <f t="shared" si="27"/>
        <v>0</v>
      </c>
      <c r="AB346">
        <f t="shared" si="28"/>
        <v>1480.232</v>
      </c>
      <c r="AC346" s="18">
        <f t="shared" si="29"/>
        <v>45552</v>
      </c>
    </row>
    <row r="347" spans="1:29">
      <c r="A347" t="s">
        <v>176</v>
      </c>
      <c r="B347">
        <v>487</v>
      </c>
      <c r="C347">
        <v>1</v>
      </c>
      <c r="D347" s="18">
        <v>45845</v>
      </c>
      <c r="E347" s="18">
        <v>45845</v>
      </c>
      <c r="F347" s="18">
        <v>45852</v>
      </c>
      <c r="G347" t="s">
        <v>45</v>
      </c>
      <c r="H347">
        <v>28</v>
      </c>
      <c r="J347">
        <v>9628.11</v>
      </c>
      <c r="K347" t="s">
        <v>131</v>
      </c>
      <c r="L347">
        <v>8280.1746000000003</v>
      </c>
      <c r="M347">
        <v>9628.11</v>
      </c>
      <c r="N347">
        <v>637.58000000000004</v>
      </c>
      <c r="O347">
        <v>548.31880000000001</v>
      </c>
      <c r="P347">
        <v>637.58000000000004</v>
      </c>
      <c r="Q347">
        <v>6.6220680902066967E-2</v>
      </c>
      <c r="R347">
        <v>7</v>
      </c>
      <c r="S347">
        <v>2025</v>
      </c>
      <c r="T347">
        <v>7</v>
      </c>
      <c r="U347">
        <v>2025</v>
      </c>
      <c r="V347">
        <v>45897</v>
      </c>
      <c r="W347" t="s">
        <v>160</v>
      </c>
      <c r="X347">
        <v>2025</v>
      </c>
      <c r="Y347" t="str">
        <f t="shared" si="25"/>
        <v>México</v>
      </c>
      <c r="Z347" t="str">
        <f t="shared" si="26"/>
        <v>IC</v>
      </c>
      <c r="AA347" s="1">
        <f t="shared" si="27"/>
        <v>0.75</v>
      </c>
      <c r="AB347">
        <f t="shared" si="28"/>
        <v>137.0797</v>
      </c>
      <c r="AC347" s="18">
        <f t="shared" si="29"/>
        <v>45536</v>
      </c>
    </row>
    <row r="348" spans="1:29">
      <c r="A348" t="s">
        <v>176</v>
      </c>
      <c r="B348">
        <v>489</v>
      </c>
      <c r="C348">
        <v>1</v>
      </c>
      <c r="D348" s="18">
        <v>45846</v>
      </c>
      <c r="E348" s="18">
        <v>45901</v>
      </c>
      <c r="F348" s="18">
        <v>45925</v>
      </c>
      <c r="G348" t="s">
        <v>49</v>
      </c>
      <c r="H348">
        <v>28</v>
      </c>
      <c r="I348" t="s">
        <v>182</v>
      </c>
      <c r="J348">
        <v>75742.37</v>
      </c>
      <c r="K348" t="s">
        <v>131</v>
      </c>
      <c r="L348">
        <v>65138.438199999997</v>
      </c>
      <c r="M348">
        <v>75742.37</v>
      </c>
      <c r="N348">
        <v>7862.64</v>
      </c>
      <c r="O348">
        <v>6761.8703999999998</v>
      </c>
      <c r="P348">
        <v>7862.64</v>
      </c>
      <c r="Q348">
        <v>0.10380768386307426</v>
      </c>
      <c r="R348">
        <v>7</v>
      </c>
      <c r="S348">
        <v>2025</v>
      </c>
      <c r="T348">
        <v>9</v>
      </c>
      <c r="U348">
        <v>2025</v>
      </c>
      <c r="V348">
        <v>45970</v>
      </c>
      <c r="W348" t="s">
        <v>159</v>
      </c>
      <c r="X348">
        <v>2025</v>
      </c>
      <c r="Y348" t="str">
        <f t="shared" si="25"/>
        <v>México</v>
      </c>
      <c r="Z348" t="str">
        <f t="shared" si="26"/>
        <v>Retail</v>
      </c>
      <c r="AA348" s="1">
        <f t="shared" si="27"/>
        <v>0</v>
      </c>
      <c r="AB348">
        <f t="shared" si="28"/>
        <v>6761.8703999999998</v>
      </c>
      <c r="AC348" s="18">
        <f t="shared" si="29"/>
        <v>45552</v>
      </c>
    </row>
    <row r="349" spans="1:29">
      <c r="A349" t="s">
        <v>176</v>
      </c>
      <c r="B349">
        <v>491</v>
      </c>
      <c r="C349">
        <v>1</v>
      </c>
      <c r="D349" s="18">
        <v>45847</v>
      </c>
      <c r="E349" s="18">
        <v>45867</v>
      </c>
      <c r="F349" s="18">
        <v>45870</v>
      </c>
      <c r="G349" t="s">
        <v>46</v>
      </c>
      <c r="H349">
        <v>28</v>
      </c>
      <c r="J349">
        <v>5691</v>
      </c>
      <c r="K349" t="s">
        <v>131</v>
      </c>
      <c r="L349">
        <v>4894.26</v>
      </c>
      <c r="M349">
        <v>5691</v>
      </c>
      <c r="N349">
        <v>464.61</v>
      </c>
      <c r="O349">
        <v>399.56459999999998</v>
      </c>
      <c r="P349">
        <v>464.61</v>
      </c>
      <c r="Q349">
        <v>8.163943068002108E-2</v>
      </c>
      <c r="R349">
        <v>7</v>
      </c>
      <c r="S349">
        <v>2025</v>
      </c>
      <c r="T349">
        <v>7</v>
      </c>
      <c r="U349">
        <v>2025</v>
      </c>
      <c r="V349">
        <v>45915</v>
      </c>
      <c r="W349" t="s">
        <v>153</v>
      </c>
      <c r="X349">
        <v>2025</v>
      </c>
      <c r="Y349" t="str">
        <f t="shared" si="25"/>
        <v>México</v>
      </c>
      <c r="Z349" t="str">
        <f t="shared" si="26"/>
        <v>IC</v>
      </c>
      <c r="AA349" s="1">
        <f t="shared" si="27"/>
        <v>0.5</v>
      </c>
      <c r="AB349">
        <f t="shared" si="28"/>
        <v>199.78229999999999</v>
      </c>
      <c r="AC349" s="18">
        <f t="shared" si="29"/>
        <v>45695</v>
      </c>
    </row>
    <row r="350" spans="1:29">
      <c r="A350" t="s">
        <v>176</v>
      </c>
      <c r="B350">
        <v>493</v>
      </c>
      <c r="C350">
        <v>1</v>
      </c>
      <c r="D350" s="18">
        <v>45847</v>
      </c>
      <c r="E350" s="18">
        <v>45850</v>
      </c>
      <c r="F350" s="18">
        <v>45850</v>
      </c>
      <c r="G350" t="s">
        <v>49</v>
      </c>
      <c r="H350">
        <v>28</v>
      </c>
      <c r="J350">
        <v>645.15</v>
      </c>
      <c r="K350" t="s">
        <v>131</v>
      </c>
      <c r="L350">
        <v>554.82899999999995</v>
      </c>
      <c r="M350">
        <v>645.15</v>
      </c>
      <c r="N350">
        <v>35</v>
      </c>
      <c r="O350">
        <v>30.099999999999998</v>
      </c>
      <c r="P350">
        <v>35</v>
      </c>
      <c r="Q350">
        <v>5.4250949391614352E-2</v>
      </c>
      <c r="R350">
        <v>7</v>
      </c>
      <c r="S350">
        <v>2025</v>
      </c>
      <c r="T350">
        <v>7</v>
      </c>
      <c r="U350">
        <v>2025</v>
      </c>
      <c r="V350">
        <v>45895</v>
      </c>
      <c r="W350" t="s">
        <v>160</v>
      </c>
      <c r="X350">
        <v>2025</v>
      </c>
      <c r="Y350" t="str">
        <f t="shared" si="25"/>
        <v>México</v>
      </c>
      <c r="Z350" t="str">
        <f t="shared" si="26"/>
        <v>Retail</v>
      </c>
      <c r="AA350" s="1">
        <f t="shared" si="27"/>
        <v>0</v>
      </c>
      <c r="AB350">
        <f t="shared" si="28"/>
        <v>30.099999999999998</v>
      </c>
      <c r="AC350" s="18">
        <f t="shared" si="29"/>
        <v>45552</v>
      </c>
    </row>
    <row r="351" spans="1:29">
      <c r="A351" t="s">
        <v>176</v>
      </c>
      <c r="B351">
        <v>496</v>
      </c>
      <c r="C351">
        <v>1</v>
      </c>
      <c r="D351" s="18">
        <v>45848</v>
      </c>
      <c r="E351" s="18">
        <v>45864</v>
      </c>
      <c r="F351" s="18">
        <v>45869</v>
      </c>
      <c r="G351" t="s">
        <v>49</v>
      </c>
      <c r="H351">
        <v>28</v>
      </c>
      <c r="I351" t="s">
        <v>177</v>
      </c>
      <c r="J351">
        <v>11461.99</v>
      </c>
      <c r="K351" t="s">
        <v>131</v>
      </c>
      <c r="L351">
        <v>9857.3114000000005</v>
      </c>
      <c r="M351">
        <v>11461.99</v>
      </c>
      <c r="N351">
        <v>852.27</v>
      </c>
      <c r="O351">
        <v>732.95219999999995</v>
      </c>
      <c r="P351">
        <v>852.27</v>
      </c>
      <c r="Q351">
        <v>7.4356198181991073E-2</v>
      </c>
      <c r="R351">
        <v>7</v>
      </c>
      <c r="S351">
        <v>2025</v>
      </c>
      <c r="T351">
        <v>7</v>
      </c>
      <c r="U351">
        <v>2025</v>
      </c>
      <c r="V351">
        <v>45914</v>
      </c>
      <c r="W351" t="s">
        <v>153</v>
      </c>
      <c r="X351">
        <v>2025</v>
      </c>
      <c r="Y351" t="str">
        <f t="shared" si="25"/>
        <v>México</v>
      </c>
      <c r="Z351" t="str">
        <f t="shared" si="26"/>
        <v>Retail</v>
      </c>
      <c r="AA351" s="1">
        <f t="shared" si="27"/>
        <v>0</v>
      </c>
      <c r="AB351">
        <f t="shared" si="28"/>
        <v>732.95219999999995</v>
      </c>
      <c r="AC351" s="18">
        <f t="shared" si="29"/>
        <v>45552</v>
      </c>
    </row>
    <row r="352" spans="1:29">
      <c r="A352" t="s">
        <v>176</v>
      </c>
      <c r="B352">
        <v>497</v>
      </c>
      <c r="C352">
        <v>1</v>
      </c>
      <c r="D352" s="18">
        <v>45848</v>
      </c>
      <c r="E352" s="18">
        <v>45850</v>
      </c>
      <c r="F352" s="18">
        <v>45850</v>
      </c>
      <c r="G352" t="s">
        <v>35</v>
      </c>
      <c r="H352">
        <v>28</v>
      </c>
      <c r="J352">
        <v>5102.3</v>
      </c>
      <c r="K352" t="s">
        <v>178</v>
      </c>
      <c r="L352">
        <v>244.91040000000001</v>
      </c>
      <c r="M352">
        <v>285.72880000000004</v>
      </c>
      <c r="N352">
        <v>664.3</v>
      </c>
      <c r="O352">
        <v>31.886399999999998</v>
      </c>
      <c r="P352">
        <v>37.200800000000001</v>
      </c>
      <c r="Q352">
        <v>0.13019618603374947</v>
      </c>
      <c r="R352">
        <v>7</v>
      </c>
      <c r="S352">
        <v>2025</v>
      </c>
      <c r="T352">
        <v>7</v>
      </c>
      <c r="U352">
        <v>2025</v>
      </c>
      <c r="V352">
        <v>45895</v>
      </c>
      <c r="W352" t="s">
        <v>160</v>
      </c>
      <c r="X352">
        <v>2025</v>
      </c>
      <c r="Y352" t="str">
        <f t="shared" si="25"/>
        <v>México</v>
      </c>
      <c r="Z352" t="str">
        <f t="shared" si="26"/>
        <v>IC</v>
      </c>
      <c r="AA352" s="1">
        <f t="shared" si="27"/>
        <v>0.5</v>
      </c>
      <c r="AB352">
        <f t="shared" si="28"/>
        <v>15.943199999999999</v>
      </c>
      <c r="AC352" s="18">
        <f t="shared" si="29"/>
        <v>45665</v>
      </c>
    </row>
    <row r="353" spans="1:29">
      <c r="A353" t="s">
        <v>176</v>
      </c>
      <c r="B353">
        <v>499</v>
      </c>
      <c r="C353">
        <v>1</v>
      </c>
      <c r="D353" s="18">
        <v>45848</v>
      </c>
      <c r="E353" s="18">
        <v>45753</v>
      </c>
      <c r="F353" s="18">
        <v>45867</v>
      </c>
      <c r="G353" t="s">
        <v>45</v>
      </c>
      <c r="H353">
        <v>28</v>
      </c>
      <c r="J353">
        <v>19682.599999999999</v>
      </c>
      <c r="K353" t="s">
        <v>131</v>
      </c>
      <c r="L353">
        <v>16927.036</v>
      </c>
      <c r="M353">
        <v>19682.599999999999</v>
      </c>
      <c r="N353">
        <v>971.32</v>
      </c>
      <c r="O353">
        <v>835.33519999999999</v>
      </c>
      <c r="P353">
        <v>971.32</v>
      </c>
      <c r="Q353">
        <v>4.9349171349313603E-2</v>
      </c>
      <c r="R353">
        <v>7</v>
      </c>
      <c r="S353">
        <v>2025</v>
      </c>
      <c r="T353">
        <v>4</v>
      </c>
      <c r="U353">
        <v>2025</v>
      </c>
      <c r="V353">
        <v>45912</v>
      </c>
      <c r="W353" t="s">
        <v>153</v>
      </c>
      <c r="X353">
        <v>2025</v>
      </c>
      <c r="Y353" t="str">
        <f t="shared" si="25"/>
        <v>México</v>
      </c>
      <c r="Z353" t="str">
        <f t="shared" si="26"/>
        <v>IC</v>
      </c>
      <c r="AA353" s="1">
        <f t="shared" si="27"/>
        <v>0.75</v>
      </c>
      <c r="AB353">
        <f t="shared" si="28"/>
        <v>208.8338</v>
      </c>
      <c r="AC353" s="18">
        <f t="shared" si="29"/>
        <v>45536</v>
      </c>
    </row>
    <row r="354" spans="1:29">
      <c r="A354" t="s">
        <v>176</v>
      </c>
      <c r="B354">
        <v>502</v>
      </c>
      <c r="C354">
        <v>1</v>
      </c>
      <c r="D354" s="18">
        <v>45851</v>
      </c>
      <c r="E354" s="18">
        <v>45956</v>
      </c>
      <c r="F354" s="18">
        <v>45966</v>
      </c>
      <c r="G354" t="s">
        <v>45</v>
      </c>
      <c r="H354">
        <v>29</v>
      </c>
      <c r="J354">
        <v>16384.55</v>
      </c>
      <c r="K354" t="s">
        <v>131</v>
      </c>
      <c r="L354">
        <v>14090.713</v>
      </c>
      <c r="M354">
        <v>16384.55</v>
      </c>
      <c r="N354">
        <v>2038.08</v>
      </c>
      <c r="O354">
        <v>1752.7487999999998</v>
      </c>
      <c r="P354">
        <v>2038.08</v>
      </c>
      <c r="Q354">
        <v>0.12439035554836721</v>
      </c>
      <c r="R354">
        <v>7</v>
      </c>
      <c r="S354">
        <v>2025</v>
      </c>
      <c r="T354">
        <v>10</v>
      </c>
      <c r="U354">
        <v>2025</v>
      </c>
      <c r="V354">
        <v>46011</v>
      </c>
      <c r="W354" t="s">
        <v>132</v>
      </c>
      <c r="X354">
        <v>2025</v>
      </c>
      <c r="Y354" t="str">
        <f t="shared" si="25"/>
        <v>México</v>
      </c>
      <c r="Z354" t="str">
        <f t="shared" si="26"/>
        <v>IC</v>
      </c>
      <c r="AA354" s="1">
        <f t="shared" si="27"/>
        <v>0.75</v>
      </c>
      <c r="AB354">
        <f t="shared" si="28"/>
        <v>438.18719999999985</v>
      </c>
      <c r="AC354" s="18">
        <f t="shared" si="29"/>
        <v>45536</v>
      </c>
    </row>
    <row r="355" spans="1:29">
      <c r="A355" t="s">
        <v>176</v>
      </c>
      <c r="B355">
        <v>503</v>
      </c>
      <c r="C355">
        <v>1</v>
      </c>
      <c r="D355" s="18">
        <v>45852</v>
      </c>
      <c r="E355" s="18">
        <v>45756</v>
      </c>
      <c r="F355" s="18">
        <v>45862</v>
      </c>
      <c r="G355" t="s">
        <v>45</v>
      </c>
      <c r="H355">
        <v>29</v>
      </c>
      <c r="J355">
        <v>73991</v>
      </c>
      <c r="K355" t="s">
        <v>131</v>
      </c>
      <c r="L355">
        <v>63632.26</v>
      </c>
      <c r="M355">
        <v>73991</v>
      </c>
      <c r="N355">
        <v>2634.65</v>
      </c>
      <c r="O355">
        <v>2265.799</v>
      </c>
      <c r="P355">
        <v>2634.65</v>
      </c>
      <c r="Q355">
        <v>3.5607709045694748E-2</v>
      </c>
      <c r="R355">
        <v>7</v>
      </c>
      <c r="S355">
        <v>2025</v>
      </c>
      <c r="T355">
        <v>4</v>
      </c>
      <c r="U355">
        <v>2025</v>
      </c>
      <c r="V355">
        <v>45907</v>
      </c>
      <c r="W355" t="s">
        <v>153</v>
      </c>
      <c r="X355">
        <v>2025</v>
      </c>
      <c r="Y355" t="str">
        <f t="shared" si="25"/>
        <v>México</v>
      </c>
      <c r="Z355" t="str">
        <f t="shared" si="26"/>
        <v>IC</v>
      </c>
      <c r="AA355" s="1">
        <f t="shared" si="27"/>
        <v>0.75</v>
      </c>
      <c r="AB355">
        <f t="shared" si="28"/>
        <v>566.44974999999999</v>
      </c>
      <c r="AC355" s="18">
        <f t="shared" si="29"/>
        <v>45536</v>
      </c>
    </row>
    <row r="356" spans="1:29">
      <c r="A356" t="s">
        <v>176</v>
      </c>
      <c r="B356">
        <v>505</v>
      </c>
      <c r="C356">
        <v>1</v>
      </c>
      <c r="D356" s="18">
        <v>45852</v>
      </c>
      <c r="E356" s="18">
        <v>45852</v>
      </c>
      <c r="F356" s="18">
        <v>45866</v>
      </c>
      <c r="G356" t="s">
        <v>54</v>
      </c>
      <c r="H356">
        <v>29</v>
      </c>
      <c r="J356">
        <v>8631.9599999999991</v>
      </c>
      <c r="K356" t="s">
        <v>151</v>
      </c>
      <c r="L356">
        <v>8631.9599999999991</v>
      </c>
      <c r="M356">
        <v>10013.073599999998</v>
      </c>
      <c r="N356">
        <v>1263.75</v>
      </c>
      <c r="O356">
        <v>1263.75</v>
      </c>
      <c r="P356">
        <v>1465.9499999999998</v>
      </c>
      <c r="Q356">
        <v>0.14640359779239015</v>
      </c>
      <c r="R356">
        <v>7</v>
      </c>
      <c r="S356">
        <v>2025</v>
      </c>
      <c r="T356">
        <v>7</v>
      </c>
      <c r="U356">
        <v>2025</v>
      </c>
      <c r="V356">
        <v>45911</v>
      </c>
      <c r="W356" t="s">
        <v>153</v>
      </c>
      <c r="X356">
        <v>2025</v>
      </c>
      <c r="Y356" t="str">
        <f t="shared" si="25"/>
        <v>México</v>
      </c>
      <c r="Z356" t="str">
        <f t="shared" si="26"/>
        <v>Retail</v>
      </c>
      <c r="AA356" s="1">
        <f t="shared" si="27"/>
        <v>0.05</v>
      </c>
      <c r="AB356">
        <f t="shared" si="28"/>
        <v>1200.5625</v>
      </c>
      <c r="AC356" s="18">
        <f t="shared" si="29"/>
        <v>45595</v>
      </c>
    </row>
    <row r="357" spans="1:29">
      <c r="A357" t="s">
        <v>176</v>
      </c>
      <c r="B357">
        <v>507</v>
      </c>
      <c r="C357">
        <v>1</v>
      </c>
      <c r="D357" s="18">
        <v>45853</v>
      </c>
      <c r="E357" s="18">
        <v>45821</v>
      </c>
      <c r="F357" s="18">
        <v>45855</v>
      </c>
      <c r="G357" t="s">
        <v>49</v>
      </c>
      <c r="H357">
        <v>29</v>
      </c>
      <c r="I357" t="s">
        <v>182</v>
      </c>
      <c r="J357">
        <v>10798.04</v>
      </c>
      <c r="K357" t="s">
        <v>131</v>
      </c>
      <c r="L357">
        <v>9286.3144000000011</v>
      </c>
      <c r="M357">
        <v>10798.04</v>
      </c>
      <c r="N357">
        <v>850.21</v>
      </c>
      <c r="O357">
        <v>731.18060000000003</v>
      </c>
      <c r="P357">
        <v>850.21</v>
      </c>
      <c r="Q357">
        <v>7.8737437534960042E-2</v>
      </c>
      <c r="R357">
        <v>7</v>
      </c>
      <c r="S357">
        <v>2025</v>
      </c>
      <c r="T357">
        <v>6</v>
      </c>
      <c r="U357">
        <v>2025</v>
      </c>
      <c r="V357">
        <v>45900</v>
      </c>
      <c r="W357" t="s">
        <v>160</v>
      </c>
      <c r="X357">
        <v>2025</v>
      </c>
      <c r="Y357" t="str">
        <f t="shared" si="25"/>
        <v>México</v>
      </c>
      <c r="Z357" t="str">
        <f t="shared" si="26"/>
        <v>Retail</v>
      </c>
      <c r="AA357" s="1">
        <f t="shared" si="27"/>
        <v>0</v>
      </c>
      <c r="AB357">
        <f t="shared" si="28"/>
        <v>731.18060000000003</v>
      </c>
      <c r="AC357" s="18">
        <f t="shared" si="29"/>
        <v>45552</v>
      </c>
    </row>
    <row r="358" spans="1:29">
      <c r="A358" t="s">
        <v>176</v>
      </c>
      <c r="B358">
        <v>508</v>
      </c>
      <c r="C358">
        <v>1</v>
      </c>
      <c r="D358" s="18">
        <v>45853</v>
      </c>
      <c r="E358" s="18">
        <v>45759</v>
      </c>
      <c r="F358" s="18">
        <v>45762</v>
      </c>
      <c r="G358" t="s">
        <v>57</v>
      </c>
      <c r="H358">
        <v>29</v>
      </c>
      <c r="J358">
        <v>7119</v>
      </c>
      <c r="K358" t="s">
        <v>163</v>
      </c>
      <c r="L358">
        <v>8186.8499999999995</v>
      </c>
      <c r="M358">
        <v>9539.4600000000009</v>
      </c>
      <c r="N358">
        <v>528.02</v>
      </c>
      <c r="O358">
        <v>607.22299999999996</v>
      </c>
      <c r="P358">
        <v>707.54679999999996</v>
      </c>
      <c r="Q358">
        <v>7.4170529568759663E-2</v>
      </c>
      <c r="R358">
        <v>7</v>
      </c>
      <c r="S358">
        <v>2025</v>
      </c>
      <c r="T358">
        <v>4</v>
      </c>
      <c r="U358">
        <v>2025</v>
      </c>
      <c r="V358">
        <v>45807</v>
      </c>
      <c r="W358" t="s">
        <v>172</v>
      </c>
      <c r="X358">
        <v>2025</v>
      </c>
      <c r="Y358" t="str">
        <f t="shared" si="25"/>
        <v>México</v>
      </c>
      <c r="Z358" t="str">
        <f t="shared" si="26"/>
        <v>IC</v>
      </c>
      <c r="AA358" s="1">
        <f t="shared" si="27"/>
        <v>0.5</v>
      </c>
      <c r="AB358">
        <f t="shared" si="28"/>
        <v>303.61149999999998</v>
      </c>
      <c r="AC358" s="18">
        <f t="shared" si="29"/>
        <v>45639</v>
      </c>
    </row>
    <row r="359" spans="1:29">
      <c r="A359" t="s">
        <v>176</v>
      </c>
      <c r="B359">
        <v>510</v>
      </c>
      <c r="C359">
        <v>1</v>
      </c>
      <c r="D359" s="18">
        <v>45853</v>
      </c>
      <c r="E359" s="18">
        <v>45846</v>
      </c>
      <c r="F359" s="18">
        <v>45860</v>
      </c>
      <c r="G359" t="s">
        <v>36</v>
      </c>
      <c r="H359">
        <v>29</v>
      </c>
      <c r="J359">
        <v>19967.13</v>
      </c>
      <c r="K359" t="s">
        <v>131</v>
      </c>
      <c r="L359">
        <v>17171.731800000001</v>
      </c>
      <c r="M359">
        <v>19967.13</v>
      </c>
      <c r="N359">
        <v>1743.85</v>
      </c>
      <c r="O359">
        <v>1499.7109999999998</v>
      </c>
      <c r="P359">
        <v>1743.85</v>
      </c>
      <c r="Q359">
        <v>8.7336036776442069E-2</v>
      </c>
      <c r="R359">
        <v>7</v>
      </c>
      <c r="S359">
        <v>2025</v>
      </c>
      <c r="T359">
        <v>7</v>
      </c>
      <c r="U359">
        <v>2025</v>
      </c>
      <c r="V359">
        <v>45905</v>
      </c>
      <c r="W359" t="s">
        <v>153</v>
      </c>
      <c r="X359">
        <v>2025</v>
      </c>
      <c r="Y359" t="str">
        <f t="shared" si="25"/>
        <v>México</v>
      </c>
      <c r="Z359" t="str">
        <f t="shared" si="26"/>
        <v>IC</v>
      </c>
      <c r="AA359" s="1">
        <f t="shared" si="27"/>
        <v>0.5</v>
      </c>
      <c r="AB359">
        <f t="shared" si="28"/>
        <v>749.85549999999989</v>
      </c>
      <c r="AC359" s="18">
        <f t="shared" si="29"/>
        <v>45639</v>
      </c>
    </row>
    <row r="360" spans="1:29">
      <c r="A360" t="s">
        <v>176</v>
      </c>
      <c r="B360">
        <v>512</v>
      </c>
      <c r="C360">
        <v>1</v>
      </c>
      <c r="D360" s="18">
        <v>45853</v>
      </c>
      <c r="E360" s="18">
        <v>45881</v>
      </c>
      <c r="F360" s="18">
        <v>45890</v>
      </c>
      <c r="G360" t="s">
        <v>39</v>
      </c>
      <c r="H360">
        <v>29</v>
      </c>
      <c r="J360">
        <v>16537</v>
      </c>
      <c r="K360" t="s">
        <v>131</v>
      </c>
      <c r="L360">
        <v>14221.82</v>
      </c>
      <c r="M360">
        <v>16537</v>
      </c>
      <c r="N360">
        <v>2157</v>
      </c>
      <c r="O360">
        <v>1855.02</v>
      </c>
      <c r="P360">
        <v>2157</v>
      </c>
      <c r="Q360">
        <v>0.13043478260869565</v>
      </c>
      <c r="R360">
        <v>7</v>
      </c>
      <c r="S360">
        <v>2025</v>
      </c>
      <c r="T360">
        <v>8</v>
      </c>
      <c r="U360">
        <v>2025</v>
      </c>
      <c r="V360">
        <v>45935</v>
      </c>
      <c r="W360" t="s">
        <v>161</v>
      </c>
      <c r="X360">
        <v>2025</v>
      </c>
      <c r="Y360" t="str">
        <f t="shared" si="25"/>
        <v>México</v>
      </c>
      <c r="Z360" t="str">
        <f t="shared" si="26"/>
        <v>IC</v>
      </c>
      <c r="AA360" s="1">
        <f t="shared" si="27"/>
        <v>0.5</v>
      </c>
      <c r="AB360">
        <f t="shared" si="28"/>
        <v>927.51</v>
      </c>
      <c r="AC360" s="18">
        <f t="shared" si="29"/>
        <v>45677</v>
      </c>
    </row>
    <row r="361" spans="1:29">
      <c r="A361" t="s">
        <v>176</v>
      </c>
      <c r="B361">
        <v>513</v>
      </c>
      <c r="C361">
        <v>1</v>
      </c>
      <c r="D361" s="18">
        <v>45853</v>
      </c>
      <c r="E361" s="18">
        <v>45867</v>
      </c>
      <c r="F361" s="18">
        <v>45908</v>
      </c>
      <c r="G361" t="s">
        <v>38</v>
      </c>
      <c r="H361">
        <v>29</v>
      </c>
      <c r="I361" t="s">
        <v>166</v>
      </c>
      <c r="J361">
        <v>71421.67</v>
      </c>
      <c r="K361" t="s">
        <v>131</v>
      </c>
      <c r="L361">
        <v>61422.636200000001</v>
      </c>
      <c r="M361">
        <v>71421.67</v>
      </c>
      <c r="N361">
        <v>5493.19</v>
      </c>
      <c r="O361">
        <v>4724.1433999999999</v>
      </c>
      <c r="P361">
        <v>5493.19</v>
      </c>
      <c r="Q361">
        <v>7.6912091246256212E-2</v>
      </c>
      <c r="R361">
        <v>7</v>
      </c>
      <c r="S361">
        <v>2025</v>
      </c>
      <c r="T361">
        <v>7</v>
      </c>
      <c r="U361">
        <v>2025</v>
      </c>
      <c r="V361">
        <v>45953</v>
      </c>
      <c r="W361" t="s">
        <v>161</v>
      </c>
      <c r="X361">
        <v>2025</v>
      </c>
      <c r="Y361" t="str">
        <f t="shared" si="25"/>
        <v>México</v>
      </c>
      <c r="Z361" t="str">
        <f t="shared" si="26"/>
        <v>IC</v>
      </c>
      <c r="AA361" s="1">
        <f t="shared" si="27"/>
        <v>0.6</v>
      </c>
      <c r="AB361">
        <f t="shared" si="28"/>
        <v>1889.6573600000002</v>
      </c>
      <c r="AC361" s="18">
        <f t="shared" si="29"/>
        <v>45740</v>
      </c>
    </row>
    <row r="362" spans="1:29">
      <c r="A362" t="s">
        <v>176</v>
      </c>
      <c r="B362">
        <v>514</v>
      </c>
      <c r="C362">
        <v>1</v>
      </c>
      <c r="D362" s="18">
        <v>45854</v>
      </c>
      <c r="E362" s="18">
        <v>45818</v>
      </c>
      <c r="F362" s="18">
        <v>45849</v>
      </c>
      <c r="G362" t="s">
        <v>57</v>
      </c>
      <c r="H362">
        <v>29</v>
      </c>
      <c r="J362">
        <v>60840</v>
      </c>
      <c r="K362" t="s">
        <v>178</v>
      </c>
      <c r="L362">
        <v>2920.32</v>
      </c>
      <c r="M362">
        <v>3407.04</v>
      </c>
      <c r="N362">
        <v>6385.84</v>
      </c>
      <c r="O362">
        <v>306.52032000000003</v>
      </c>
      <c r="P362">
        <v>357.60704000000004</v>
      </c>
      <c r="Q362">
        <v>0.1049612097304405</v>
      </c>
      <c r="R362">
        <v>7</v>
      </c>
      <c r="S362">
        <v>2025</v>
      </c>
      <c r="T362">
        <v>6</v>
      </c>
      <c r="U362">
        <v>2025</v>
      </c>
      <c r="V362">
        <v>45894</v>
      </c>
      <c r="W362" t="s">
        <v>160</v>
      </c>
      <c r="X362">
        <v>2025</v>
      </c>
      <c r="Y362" t="str">
        <f t="shared" si="25"/>
        <v>México</v>
      </c>
      <c r="Z362" t="str">
        <f t="shared" si="26"/>
        <v>IC</v>
      </c>
      <c r="AA362" s="1">
        <f t="shared" si="27"/>
        <v>0.5</v>
      </c>
      <c r="AB362">
        <f t="shared" si="28"/>
        <v>153.26016000000001</v>
      </c>
      <c r="AC362" s="18">
        <f t="shared" si="29"/>
        <v>45639</v>
      </c>
    </row>
    <row r="363" spans="1:29">
      <c r="A363" t="s">
        <v>176</v>
      </c>
      <c r="B363">
        <v>518</v>
      </c>
      <c r="C363">
        <v>1</v>
      </c>
      <c r="D363" s="18">
        <v>45855</v>
      </c>
      <c r="E363" s="18">
        <v>45855</v>
      </c>
      <c r="F363" s="18">
        <v>45857</v>
      </c>
      <c r="G363" t="s">
        <v>44</v>
      </c>
      <c r="H363">
        <v>29</v>
      </c>
      <c r="J363">
        <v>1497.6</v>
      </c>
      <c r="K363" t="s">
        <v>131</v>
      </c>
      <c r="L363">
        <v>1287.9359999999999</v>
      </c>
      <c r="M363">
        <v>1497.6</v>
      </c>
      <c r="N363">
        <v>117</v>
      </c>
      <c r="O363">
        <v>100.62</v>
      </c>
      <c r="P363">
        <v>117</v>
      </c>
      <c r="Q363">
        <v>7.8125000000000014E-2</v>
      </c>
      <c r="R363">
        <v>7</v>
      </c>
      <c r="S363">
        <v>2025</v>
      </c>
      <c r="T363">
        <v>7</v>
      </c>
      <c r="U363">
        <v>2025</v>
      </c>
      <c r="V363">
        <v>45902</v>
      </c>
      <c r="W363" t="s">
        <v>153</v>
      </c>
      <c r="X363">
        <v>2025</v>
      </c>
      <c r="Y363" t="str">
        <f t="shared" si="25"/>
        <v>México</v>
      </c>
      <c r="Z363" t="str">
        <f t="shared" si="26"/>
        <v>IC</v>
      </c>
      <c r="AA363" s="1">
        <f t="shared" si="27"/>
        <v>0.5</v>
      </c>
      <c r="AB363">
        <f t="shared" si="28"/>
        <v>50.31</v>
      </c>
      <c r="AC363" s="18">
        <f t="shared" si="29"/>
        <v>45677</v>
      </c>
    </row>
    <row r="364" spans="1:29">
      <c r="A364" t="s">
        <v>176</v>
      </c>
      <c r="B364">
        <v>519</v>
      </c>
      <c r="C364">
        <v>1</v>
      </c>
      <c r="D364" s="18">
        <v>45856</v>
      </c>
      <c r="E364" s="18">
        <v>45821</v>
      </c>
      <c r="F364" s="18">
        <v>45903</v>
      </c>
      <c r="G364" t="s">
        <v>45</v>
      </c>
      <c r="H364">
        <v>29</v>
      </c>
      <c r="J364">
        <v>1648.65</v>
      </c>
      <c r="K364" t="s">
        <v>131</v>
      </c>
      <c r="L364">
        <v>1417.8390000000002</v>
      </c>
      <c r="M364">
        <v>1648.65</v>
      </c>
      <c r="N364">
        <v>0</v>
      </c>
      <c r="O364">
        <v>0</v>
      </c>
      <c r="P364">
        <v>0</v>
      </c>
      <c r="Q364">
        <v>0</v>
      </c>
      <c r="R364">
        <v>7</v>
      </c>
      <c r="S364">
        <v>2025</v>
      </c>
      <c r="T364">
        <v>6</v>
      </c>
      <c r="U364">
        <v>2025</v>
      </c>
      <c r="V364">
        <v>45948</v>
      </c>
      <c r="W364" t="s">
        <v>161</v>
      </c>
      <c r="X364">
        <v>2025</v>
      </c>
      <c r="Y364" t="str">
        <f t="shared" si="25"/>
        <v>México</v>
      </c>
      <c r="Z364" t="str">
        <f t="shared" si="26"/>
        <v>IC</v>
      </c>
      <c r="AA364" s="1">
        <f t="shared" si="27"/>
        <v>0.75</v>
      </c>
      <c r="AB364">
        <f t="shared" si="28"/>
        <v>0</v>
      </c>
      <c r="AC364" s="18">
        <f t="shared" si="29"/>
        <v>45536</v>
      </c>
    </row>
    <row r="365" spans="1:29">
      <c r="A365" t="s">
        <v>176</v>
      </c>
      <c r="B365">
        <v>521</v>
      </c>
      <c r="C365">
        <v>1</v>
      </c>
      <c r="D365" s="18">
        <v>45860</v>
      </c>
      <c r="E365" s="18">
        <v>45845</v>
      </c>
      <c r="F365" s="18">
        <v>45856</v>
      </c>
      <c r="G365" t="s">
        <v>45</v>
      </c>
      <c r="H365">
        <v>30</v>
      </c>
      <c r="J365">
        <v>194772</v>
      </c>
      <c r="K365" t="s">
        <v>178</v>
      </c>
      <c r="L365">
        <v>9349.0560000000005</v>
      </c>
      <c r="M365">
        <v>10907.232</v>
      </c>
      <c r="N365">
        <v>0</v>
      </c>
      <c r="O365">
        <v>0</v>
      </c>
      <c r="P365">
        <v>0</v>
      </c>
      <c r="Q365">
        <v>0</v>
      </c>
      <c r="R365">
        <v>7</v>
      </c>
      <c r="S365">
        <v>2025</v>
      </c>
      <c r="T365">
        <v>7</v>
      </c>
      <c r="U365">
        <v>2025</v>
      </c>
      <c r="V365">
        <v>45901</v>
      </c>
      <c r="W365" t="s">
        <v>153</v>
      </c>
      <c r="X365">
        <v>2025</v>
      </c>
      <c r="Y365" t="str">
        <f t="shared" si="25"/>
        <v>México</v>
      </c>
      <c r="Z365" t="str">
        <f t="shared" si="26"/>
        <v>IC</v>
      </c>
      <c r="AA365" s="1">
        <f t="shared" si="27"/>
        <v>0.75</v>
      </c>
      <c r="AB365">
        <f t="shared" si="28"/>
        <v>0</v>
      </c>
      <c r="AC365" s="18">
        <f t="shared" si="29"/>
        <v>45536</v>
      </c>
    </row>
    <row r="366" spans="1:29">
      <c r="A366" t="s">
        <v>176</v>
      </c>
      <c r="B366">
        <v>522</v>
      </c>
      <c r="C366">
        <v>1</v>
      </c>
      <c r="D366" s="18">
        <v>45860</v>
      </c>
      <c r="E366" s="18">
        <v>45860</v>
      </c>
      <c r="F366" s="18">
        <v>45865</v>
      </c>
      <c r="G366" t="s">
        <v>39</v>
      </c>
      <c r="H366">
        <v>30</v>
      </c>
      <c r="J366">
        <v>23340</v>
      </c>
      <c r="K366" t="s">
        <v>151</v>
      </c>
      <c r="L366">
        <v>23340</v>
      </c>
      <c r="M366">
        <v>27074.399999999998</v>
      </c>
      <c r="N366">
        <v>2145</v>
      </c>
      <c r="O366">
        <v>2145</v>
      </c>
      <c r="P366">
        <v>2488.1999999999998</v>
      </c>
      <c r="Q366">
        <v>9.1902313624678669E-2</v>
      </c>
      <c r="R366">
        <v>7</v>
      </c>
      <c r="S366">
        <v>2025</v>
      </c>
      <c r="T366">
        <v>7</v>
      </c>
      <c r="U366">
        <v>2025</v>
      </c>
      <c r="V366">
        <v>45910</v>
      </c>
      <c r="W366" t="s">
        <v>153</v>
      </c>
      <c r="X366">
        <v>2025</v>
      </c>
      <c r="Y366" t="str">
        <f t="shared" si="25"/>
        <v>México</v>
      </c>
      <c r="Z366" t="str">
        <f t="shared" si="26"/>
        <v>IC</v>
      </c>
      <c r="AA366" s="1">
        <f t="shared" si="27"/>
        <v>0.5</v>
      </c>
      <c r="AB366">
        <f t="shared" si="28"/>
        <v>1072.5</v>
      </c>
      <c r="AC366" s="18">
        <f t="shared" si="29"/>
        <v>45677</v>
      </c>
    </row>
    <row r="367" spans="1:29">
      <c r="A367" t="s">
        <v>176</v>
      </c>
      <c r="B367">
        <v>523</v>
      </c>
      <c r="C367">
        <v>1</v>
      </c>
      <c r="D367" s="18">
        <v>45860</v>
      </c>
      <c r="E367" s="18">
        <v>45842</v>
      </c>
      <c r="F367" s="18">
        <v>45844</v>
      </c>
      <c r="G367" t="s">
        <v>39</v>
      </c>
      <c r="H367">
        <v>30</v>
      </c>
      <c r="J367">
        <v>2100</v>
      </c>
      <c r="K367" t="s">
        <v>151</v>
      </c>
      <c r="L367">
        <v>2100</v>
      </c>
      <c r="M367">
        <v>2436</v>
      </c>
      <c r="N367">
        <v>358.91</v>
      </c>
      <c r="O367">
        <v>358.91</v>
      </c>
      <c r="P367">
        <v>416.3356</v>
      </c>
      <c r="Q367">
        <v>0.17090952380952382</v>
      </c>
      <c r="R367">
        <v>7</v>
      </c>
      <c r="S367">
        <v>2025</v>
      </c>
      <c r="T367">
        <v>7</v>
      </c>
      <c r="U367">
        <v>2025</v>
      </c>
      <c r="V367">
        <v>45889</v>
      </c>
      <c r="W367" t="s">
        <v>160</v>
      </c>
      <c r="X367">
        <v>2025</v>
      </c>
      <c r="Y367" t="str">
        <f t="shared" si="25"/>
        <v>México</v>
      </c>
      <c r="Z367" t="str">
        <f t="shared" si="26"/>
        <v>IC</v>
      </c>
      <c r="AA367" s="1">
        <f t="shared" si="27"/>
        <v>0.5</v>
      </c>
      <c r="AB367">
        <f t="shared" si="28"/>
        <v>179.45500000000001</v>
      </c>
      <c r="AC367" s="18">
        <f t="shared" si="29"/>
        <v>45677</v>
      </c>
    </row>
    <row r="368" spans="1:29">
      <c r="A368" t="s">
        <v>176</v>
      </c>
      <c r="B368">
        <v>524</v>
      </c>
      <c r="C368">
        <v>1</v>
      </c>
      <c r="D368" s="18">
        <v>45860</v>
      </c>
      <c r="E368" s="18">
        <v>45864</v>
      </c>
      <c r="F368" s="18">
        <v>45876</v>
      </c>
      <c r="G368" t="s">
        <v>53</v>
      </c>
      <c r="H368">
        <v>30</v>
      </c>
      <c r="I368" t="s">
        <v>149</v>
      </c>
      <c r="J368">
        <v>274863.65000000002</v>
      </c>
      <c r="K368" t="s">
        <v>131</v>
      </c>
      <c r="L368">
        <v>236382.73900000003</v>
      </c>
      <c r="M368">
        <v>274863.65000000002</v>
      </c>
      <c r="N368">
        <v>36309.410000000003</v>
      </c>
      <c r="O368">
        <v>31226.092600000004</v>
      </c>
      <c r="P368">
        <v>36309.410000000003</v>
      </c>
      <c r="Q368">
        <v>0.13209971562263689</v>
      </c>
      <c r="R368">
        <v>7</v>
      </c>
      <c r="S368">
        <v>2025</v>
      </c>
      <c r="T368">
        <v>7</v>
      </c>
      <c r="U368">
        <v>2025</v>
      </c>
      <c r="V368">
        <v>45921</v>
      </c>
      <c r="W368" t="s">
        <v>153</v>
      </c>
      <c r="X368">
        <v>2025</v>
      </c>
      <c r="Y368" t="str">
        <f t="shared" si="25"/>
        <v>México</v>
      </c>
      <c r="Z368" t="str">
        <f t="shared" si="26"/>
        <v>Retail</v>
      </c>
      <c r="AA368" s="1">
        <f t="shared" si="27"/>
        <v>0.05</v>
      </c>
      <c r="AB368">
        <f t="shared" si="28"/>
        <v>29664.787970000005</v>
      </c>
      <c r="AC368" s="18">
        <f t="shared" si="29"/>
        <v>45719</v>
      </c>
    </row>
    <row r="369" spans="1:29">
      <c r="A369" t="s">
        <v>176</v>
      </c>
      <c r="B369">
        <v>526</v>
      </c>
      <c r="C369">
        <v>1</v>
      </c>
      <c r="D369" s="18">
        <v>45861</v>
      </c>
      <c r="E369" s="18">
        <v>45868</v>
      </c>
      <c r="F369" s="18">
        <v>45871</v>
      </c>
      <c r="G369" t="s">
        <v>49</v>
      </c>
      <c r="H369">
        <v>30</v>
      </c>
      <c r="J369">
        <v>1318.98</v>
      </c>
      <c r="K369" t="s">
        <v>131</v>
      </c>
      <c r="L369">
        <v>1134.3227999999999</v>
      </c>
      <c r="M369">
        <v>1318.98</v>
      </c>
      <c r="N369">
        <v>0</v>
      </c>
      <c r="O369">
        <v>0</v>
      </c>
      <c r="P369">
        <v>0</v>
      </c>
      <c r="Q369">
        <v>0</v>
      </c>
      <c r="R369">
        <v>7</v>
      </c>
      <c r="S369">
        <v>2025</v>
      </c>
      <c r="T369">
        <v>7</v>
      </c>
      <c r="U369">
        <v>2025</v>
      </c>
      <c r="V369">
        <v>45916</v>
      </c>
      <c r="W369" t="s">
        <v>153</v>
      </c>
      <c r="X369">
        <v>2025</v>
      </c>
      <c r="Y369" t="str">
        <f t="shared" si="25"/>
        <v>México</v>
      </c>
      <c r="Z369" t="str">
        <f t="shared" si="26"/>
        <v>Retail</v>
      </c>
      <c r="AA369" s="1">
        <f t="shared" si="27"/>
        <v>0</v>
      </c>
      <c r="AB369">
        <f t="shared" si="28"/>
        <v>0</v>
      </c>
      <c r="AC369" s="18">
        <f t="shared" si="29"/>
        <v>45552</v>
      </c>
    </row>
    <row r="370" spans="1:29">
      <c r="A370" t="s">
        <v>176</v>
      </c>
      <c r="B370">
        <v>527</v>
      </c>
      <c r="C370">
        <v>1</v>
      </c>
      <c r="D370" s="18">
        <v>45862</v>
      </c>
      <c r="E370" s="18">
        <v>45882</v>
      </c>
      <c r="F370" s="18">
        <v>45882</v>
      </c>
      <c r="G370" t="s">
        <v>49</v>
      </c>
      <c r="H370">
        <v>30</v>
      </c>
      <c r="J370">
        <v>5116.8500000000004</v>
      </c>
      <c r="K370" t="s">
        <v>131</v>
      </c>
      <c r="L370">
        <v>4400.491</v>
      </c>
      <c r="M370">
        <v>5116.8500000000004</v>
      </c>
      <c r="N370">
        <v>50</v>
      </c>
      <c r="O370">
        <v>43</v>
      </c>
      <c r="P370">
        <v>50</v>
      </c>
      <c r="Q370">
        <v>9.771636846888223E-3</v>
      </c>
      <c r="R370">
        <v>7</v>
      </c>
      <c r="S370">
        <v>2025</v>
      </c>
      <c r="T370">
        <v>8</v>
      </c>
      <c r="U370">
        <v>2025</v>
      </c>
      <c r="V370">
        <v>45927</v>
      </c>
      <c r="W370" t="s">
        <v>153</v>
      </c>
      <c r="X370">
        <v>2025</v>
      </c>
      <c r="Y370" t="str">
        <f t="shared" si="25"/>
        <v>México</v>
      </c>
      <c r="Z370" t="str">
        <f t="shared" si="26"/>
        <v>Retail</v>
      </c>
      <c r="AA370" s="1">
        <f t="shared" si="27"/>
        <v>0</v>
      </c>
      <c r="AB370">
        <f t="shared" si="28"/>
        <v>43</v>
      </c>
      <c r="AC370" s="18">
        <f t="shared" si="29"/>
        <v>45552</v>
      </c>
    </row>
    <row r="371" spans="1:29">
      <c r="A371" t="s">
        <v>176</v>
      </c>
      <c r="B371">
        <v>530</v>
      </c>
      <c r="C371">
        <v>1</v>
      </c>
      <c r="D371" s="18">
        <v>45866</v>
      </c>
      <c r="E371" s="18">
        <v>45935</v>
      </c>
      <c r="F371" s="18">
        <v>45950</v>
      </c>
      <c r="G371" t="s">
        <v>35</v>
      </c>
      <c r="H371">
        <v>31</v>
      </c>
      <c r="J371">
        <v>48859.88</v>
      </c>
      <c r="K371" t="s">
        <v>131</v>
      </c>
      <c r="L371">
        <v>42019.496799999994</v>
      </c>
      <c r="M371">
        <v>48859.88</v>
      </c>
      <c r="N371">
        <v>5210.03</v>
      </c>
      <c r="O371">
        <v>4480.6257999999998</v>
      </c>
      <c r="P371">
        <v>5210.03</v>
      </c>
      <c r="Q371">
        <v>0.10663206704560062</v>
      </c>
      <c r="R371">
        <v>7</v>
      </c>
      <c r="S371">
        <v>2025</v>
      </c>
      <c r="T371">
        <v>10</v>
      </c>
      <c r="U371">
        <v>2025</v>
      </c>
      <c r="V371">
        <v>45995</v>
      </c>
      <c r="W371" t="s">
        <v>132</v>
      </c>
      <c r="X371">
        <v>2025</v>
      </c>
      <c r="Y371" t="str">
        <f t="shared" si="25"/>
        <v>México</v>
      </c>
      <c r="Z371" t="str">
        <f t="shared" si="26"/>
        <v>IC</v>
      </c>
      <c r="AA371" s="1">
        <f t="shared" si="27"/>
        <v>0.5</v>
      </c>
      <c r="AB371">
        <f t="shared" si="28"/>
        <v>2240.3128999999999</v>
      </c>
      <c r="AC371" s="18">
        <f t="shared" si="29"/>
        <v>45665</v>
      </c>
    </row>
    <row r="372" spans="1:29">
      <c r="A372" t="s">
        <v>176</v>
      </c>
      <c r="B372">
        <v>531</v>
      </c>
      <c r="C372">
        <v>1</v>
      </c>
      <c r="D372" s="18">
        <v>45866</v>
      </c>
      <c r="E372" s="18">
        <v>45864</v>
      </c>
      <c r="F372" s="18">
        <v>45927</v>
      </c>
      <c r="G372" t="s">
        <v>49</v>
      </c>
      <c r="H372">
        <v>31</v>
      </c>
      <c r="J372">
        <v>33581.879999999997</v>
      </c>
      <c r="K372" t="s">
        <v>131</v>
      </c>
      <c r="L372">
        <v>28880.416799999999</v>
      </c>
      <c r="M372">
        <v>33581.879999999997</v>
      </c>
      <c r="N372">
        <v>2970.88</v>
      </c>
      <c r="O372">
        <v>2554.9567999999999</v>
      </c>
      <c r="P372">
        <v>2970.88</v>
      </c>
      <c r="Q372">
        <v>8.846675647700486E-2</v>
      </c>
      <c r="R372">
        <v>7</v>
      </c>
      <c r="S372">
        <v>2025</v>
      </c>
      <c r="T372">
        <v>7</v>
      </c>
      <c r="U372">
        <v>2025</v>
      </c>
      <c r="V372">
        <v>45972</v>
      </c>
      <c r="W372" t="s">
        <v>159</v>
      </c>
      <c r="X372">
        <v>2025</v>
      </c>
      <c r="Y372" t="str">
        <f t="shared" si="25"/>
        <v>México</v>
      </c>
      <c r="Z372" t="str">
        <f t="shared" si="26"/>
        <v>Retail</v>
      </c>
      <c r="AA372" s="1">
        <f t="shared" si="27"/>
        <v>0</v>
      </c>
      <c r="AB372">
        <f t="shared" si="28"/>
        <v>2554.9567999999999</v>
      </c>
      <c r="AC372" s="18">
        <f t="shared" si="29"/>
        <v>45552</v>
      </c>
    </row>
    <row r="373" spans="1:29">
      <c r="A373" t="s">
        <v>176</v>
      </c>
      <c r="B373">
        <v>532</v>
      </c>
      <c r="C373">
        <v>1</v>
      </c>
      <c r="D373" s="18">
        <v>45867</v>
      </c>
      <c r="E373" s="18">
        <v>45903</v>
      </c>
      <c r="F373" s="18">
        <v>45912</v>
      </c>
      <c r="G373" t="s">
        <v>53</v>
      </c>
      <c r="H373">
        <v>31</v>
      </c>
      <c r="J373">
        <v>0</v>
      </c>
      <c r="K373" t="s">
        <v>131</v>
      </c>
      <c r="L373">
        <v>0</v>
      </c>
      <c r="M373">
        <v>0</v>
      </c>
      <c r="N373">
        <v>-2831.43</v>
      </c>
      <c r="O373">
        <v>-2435.0297999999998</v>
      </c>
      <c r="P373">
        <v>-2831.43</v>
      </c>
      <c r="Q373" t="e">
        <v>#DIV/0!</v>
      </c>
      <c r="R373">
        <v>7</v>
      </c>
      <c r="S373">
        <v>2025</v>
      </c>
      <c r="T373">
        <v>9</v>
      </c>
      <c r="U373">
        <v>2025</v>
      </c>
      <c r="V373">
        <v>45957</v>
      </c>
      <c r="W373" t="s">
        <v>161</v>
      </c>
      <c r="X373">
        <v>2025</v>
      </c>
      <c r="Y373" t="str">
        <f t="shared" si="25"/>
        <v>México</v>
      </c>
      <c r="Z373" t="str">
        <f t="shared" si="26"/>
        <v>Retail</v>
      </c>
      <c r="AA373" s="1">
        <f t="shared" si="27"/>
        <v>0.05</v>
      </c>
      <c r="AB373">
        <f t="shared" si="28"/>
        <v>-2313.2783099999997</v>
      </c>
      <c r="AC373" s="18">
        <f t="shared" si="29"/>
        <v>45719</v>
      </c>
    </row>
    <row r="374" spans="1:29">
      <c r="A374" t="s">
        <v>176</v>
      </c>
      <c r="B374">
        <v>533</v>
      </c>
      <c r="C374">
        <v>1</v>
      </c>
      <c r="D374" s="18">
        <v>45867</v>
      </c>
      <c r="E374" s="18">
        <v>45830</v>
      </c>
      <c r="F374" s="18">
        <v>45835</v>
      </c>
      <c r="G374" t="s">
        <v>48</v>
      </c>
      <c r="H374">
        <v>31</v>
      </c>
      <c r="J374">
        <v>2722.85</v>
      </c>
      <c r="K374" t="s">
        <v>131</v>
      </c>
      <c r="L374">
        <v>2341.6509999999998</v>
      </c>
      <c r="M374">
        <v>2722.85</v>
      </c>
      <c r="N374">
        <v>196.08</v>
      </c>
      <c r="O374">
        <v>168.62880000000001</v>
      </c>
      <c r="P374">
        <v>196.08</v>
      </c>
      <c r="Q374">
        <v>7.2012780726077461E-2</v>
      </c>
      <c r="R374">
        <v>7</v>
      </c>
      <c r="S374">
        <v>2025</v>
      </c>
      <c r="T374">
        <v>6</v>
      </c>
      <c r="U374">
        <v>2025</v>
      </c>
      <c r="V374">
        <v>45880</v>
      </c>
      <c r="W374" t="s">
        <v>160</v>
      </c>
      <c r="X374">
        <v>2025</v>
      </c>
      <c r="Y374" t="str">
        <f t="shared" si="25"/>
        <v>México</v>
      </c>
      <c r="Z374" t="str">
        <f t="shared" si="26"/>
        <v>IC</v>
      </c>
      <c r="AA374" s="1">
        <f t="shared" si="27"/>
        <v>0.5</v>
      </c>
      <c r="AB374">
        <f t="shared" si="28"/>
        <v>84.314400000000006</v>
      </c>
      <c r="AC374" s="18">
        <f t="shared" si="29"/>
        <v>45793</v>
      </c>
    </row>
    <row r="375" spans="1:29">
      <c r="A375" t="s">
        <v>176</v>
      </c>
      <c r="B375">
        <v>534</v>
      </c>
      <c r="C375">
        <v>1</v>
      </c>
      <c r="D375" s="18">
        <v>45867</v>
      </c>
      <c r="E375" s="18">
        <v>45869</v>
      </c>
      <c r="F375" s="18">
        <v>45881</v>
      </c>
      <c r="G375" t="s">
        <v>49</v>
      </c>
      <c r="H375">
        <v>31</v>
      </c>
      <c r="J375">
        <v>46069.59</v>
      </c>
      <c r="K375" t="s">
        <v>131</v>
      </c>
      <c r="L375">
        <v>39619.847399999999</v>
      </c>
      <c r="M375">
        <v>46069.59</v>
      </c>
      <c r="N375">
        <v>3897.57</v>
      </c>
      <c r="O375">
        <v>3351.9102000000003</v>
      </c>
      <c r="P375">
        <v>3897.57</v>
      </c>
      <c r="Q375">
        <v>8.4601794806509034E-2</v>
      </c>
      <c r="R375">
        <v>7</v>
      </c>
      <c r="S375">
        <v>2025</v>
      </c>
      <c r="T375">
        <v>7</v>
      </c>
      <c r="U375">
        <v>2025</v>
      </c>
      <c r="V375">
        <v>45926</v>
      </c>
      <c r="W375" t="s">
        <v>153</v>
      </c>
      <c r="X375">
        <v>2025</v>
      </c>
      <c r="Y375" t="str">
        <f t="shared" si="25"/>
        <v>México</v>
      </c>
      <c r="Z375" t="str">
        <f t="shared" si="26"/>
        <v>Retail</v>
      </c>
      <c r="AA375" s="1">
        <f t="shared" si="27"/>
        <v>0</v>
      </c>
      <c r="AB375">
        <f t="shared" si="28"/>
        <v>3351.9102000000003</v>
      </c>
      <c r="AC375" s="18">
        <f t="shared" si="29"/>
        <v>45552</v>
      </c>
    </row>
    <row r="376" spans="1:29">
      <c r="A376" t="s">
        <v>176</v>
      </c>
      <c r="B376">
        <v>535</v>
      </c>
      <c r="C376">
        <v>1</v>
      </c>
      <c r="D376" s="18">
        <v>45867</v>
      </c>
      <c r="E376" s="18">
        <v>45812</v>
      </c>
      <c r="F376" s="18">
        <v>45844</v>
      </c>
      <c r="G376" t="s">
        <v>45</v>
      </c>
      <c r="H376">
        <v>31</v>
      </c>
      <c r="J376">
        <v>2861.4</v>
      </c>
      <c r="K376" t="s">
        <v>131</v>
      </c>
      <c r="L376">
        <v>2460.8040000000001</v>
      </c>
      <c r="M376">
        <v>2861.4</v>
      </c>
      <c r="N376">
        <v>251</v>
      </c>
      <c r="O376">
        <v>215.85999999999999</v>
      </c>
      <c r="P376">
        <v>251</v>
      </c>
      <c r="Q376">
        <v>8.771929824561403E-2</v>
      </c>
      <c r="R376">
        <v>7</v>
      </c>
      <c r="S376">
        <v>2025</v>
      </c>
      <c r="T376">
        <v>6</v>
      </c>
      <c r="U376">
        <v>2025</v>
      </c>
      <c r="V376">
        <v>45889</v>
      </c>
      <c r="W376" t="s">
        <v>160</v>
      </c>
      <c r="X376">
        <v>2025</v>
      </c>
      <c r="Y376" t="str">
        <f t="shared" si="25"/>
        <v>México</v>
      </c>
      <c r="Z376" t="str">
        <f t="shared" si="26"/>
        <v>IC</v>
      </c>
      <c r="AA376" s="1">
        <f t="shared" si="27"/>
        <v>0.75</v>
      </c>
      <c r="AB376">
        <f t="shared" si="28"/>
        <v>53.965000000000003</v>
      </c>
      <c r="AC376" s="18">
        <f t="shared" si="29"/>
        <v>45536</v>
      </c>
    </row>
    <row r="377" spans="1:29">
      <c r="A377" t="s">
        <v>176</v>
      </c>
      <c r="B377">
        <v>536</v>
      </c>
      <c r="C377">
        <v>1</v>
      </c>
      <c r="D377" s="18">
        <v>45868</v>
      </c>
      <c r="E377" s="18">
        <v>45822</v>
      </c>
      <c r="F377" s="18">
        <v>45871</v>
      </c>
      <c r="G377" t="s">
        <v>49</v>
      </c>
      <c r="H377">
        <v>31</v>
      </c>
      <c r="I377" t="s">
        <v>182</v>
      </c>
      <c r="J377">
        <v>81706.59</v>
      </c>
      <c r="K377" t="s">
        <v>131</v>
      </c>
      <c r="L377">
        <v>70267.667399999991</v>
      </c>
      <c r="M377">
        <v>81706.59</v>
      </c>
      <c r="N377">
        <v>10031.5</v>
      </c>
      <c r="O377">
        <v>8627.09</v>
      </c>
      <c r="P377">
        <v>10031.5</v>
      </c>
      <c r="Q377">
        <v>0.12277467460091042</v>
      </c>
      <c r="R377">
        <v>7</v>
      </c>
      <c r="S377">
        <v>2025</v>
      </c>
      <c r="T377">
        <v>6</v>
      </c>
      <c r="U377">
        <v>2025</v>
      </c>
      <c r="V377">
        <v>45916</v>
      </c>
      <c r="W377" t="s">
        <v>153</v>
      </c>
      <c r="X377">
        <v>2025</v>
      </c>
      <c r="Y377" t="str">
        <f t="shared" si="25"/>
        <v>México</v>
      </c>
      <c r="Z377" t="str">
        <f t="shared" si="26"/>
        <v>Retail</v>
      </c>
      <c r="AA377" s="1">
        <f t="shared" si="27"/>
        <v>0</v>
      </c>
      <c r="AB377">
        <f t="shared" si="28"/>
        <v>8627.09</v>
      </c>
      <c r="AC377" s="18">
        <f t="shared" si="29"/>
        <v>45552</v>
      </c>
    </row>
    <row r="378" spans="1:29">
      <c r="A378" t="s">
        <v>176</v>
      </c>
      <c r="B378">
        <v>539</v>
      </c>
      <c r="C378">
        <v>1</v>
      </c>
      <c r="D378" s="18">
        <v>45868</v>
      </c>
      <c r="E378" s="18">
        <v>45792</v>
      </c>
      <c r="F378" s="18">
        <v>45798</v>
      </c>
      <c r="G378" t="s">
        <v>45</v>
      </c>
      <c r="H378">
        <v>31</v>
      </c>
      <c r="J378">
        <v>7198.65</v>
      </c>
      <c r="K378" t="s">
        <v>131</v>
      </c>
      <c r="L378">
        <v>6190.8389999999999</v>
      </c>
      <c r="M378">
        <v>7198.65</v>
      </c>
      <c r="N378">
        <v>587.97</v>
      </c>
      <c r="O378">
        <v>505.6542</v>
      </c>
      <c r="P378">
        <v>587.97</v>
      </c>
      <c r="Q378">
        <v>8.1677814590235667E-2</v>
      </c>
      <c r="R378">
        <v>7</v>
      </c>
      <c r="S378">
        <v>2025</v>
      </c>
      <c r="T378">
        <v>5</v>
      </c>
      <c r="U378">
        <v>2025</v>
      </c>
      <c r="V378">
        <v>45843</v>
      </c>
      <c r="W378" t="s">
        <v>154</v>
      </c>
      <c r="X378">
        <v>2025</v>
      </c>
      <c r="Y378" t="str">
        <f t="shared" si="25"/>
        <v>México</v>
      </c>
      <c r="Z378" t="str">
        <f t="shared" si="26"/>
        <v>IC</v>
      </c>
      <c r="AA378" s="1">
        <f t="shared" si="27"/>
        <v>0.75</v>
      </c>
      <c r="AB378">
        <f t="shared" si="28"/>
        <v>126.41354999999999</v>
      </c>
      <c r="AC378" s="18">
        <f t="shared" si="29"/>
        <v>45536</v>
      </c>
    </row>
    <row r="379" spans="1:29">
      <c r="A379" t="s">
        <v>176</v>
      </c>
      <c r="B379">
        <v>541</v>
      </c>
      <c r="C379">
        <v>1</v>
      </c>
      <c r="D379" s="18">
        <v>45869</v>
      </c>
      <c r="E379" s="18">
        <v>45737</v>
      </c>
      <c r="F379" s="18">
        <v>45740</v>
      </c>
      <c r="G379" t="s">
        <v>45</v>
      </c>
      <c r="H379">
        <v>31</v>
      </c>
      <c r="J379">
        <v>14819.43</v>
      </c>
      <c r="K379" t="s">
        <v>131</v>
      </c>
      <c r="L379">
        <v>12744.709800000001</v>
      </c>
      <c r="M379">
        <v>14819.43</v>
      </c>
      <c r="N379">
        <v>769.17</v>
      </c>
      <c r="O379">
        <v>661.48619999999994</v>
      </c>
      <c r="P379">
        <v>769.17</v>
      </c>
      <c r="Q379">
        <v>5.1902805978367585E-2</v>
      </c>
      <c r="R379">
        <v>7</v>
      </c>
      <c r="S379">
        <v>2025</v>
      </c>
      <c r="T379">
        <v>3</v>
      </c>
      <c r="U379">
        <v>2025</v>
      </c>
      <c r="V379">
        <v>45785</v>
      </c>
      <c r="W379" t="s">
        <v>172</v>
      </c>
      <c r="X379">
        <v>2025</v>
      </c>
      <c r="Y379" t="str">
        <f t="shared" si="25"/>
        <v>México</v>
      </c>
      <c r="Z379" t="str">
        <f t="shared" si="26"/>
        <v>IC</v>
      </c>
      <c r="AA379" s="1">
        <f t="shared" si="27"/>
        <v>0.75</v>
      </c>
      <c r="AB379">
        <f t="shared" si="28"/>
        <v>165.37154999999996</v>
      </c>
      <c r="AC379" s="18">
        <f t="shared" si="29"/>
        <v>45536</v>
      </c>
    </row>
    <row r="380" spans="1:29">
      <c r="A380" t="s">
        <v>176</v>
      </c>
      <c r="B380">
        <v>542</v>
      </c>
      <c r="C380">
        <v>1</v>
      </c>
      <c r="D380" s="18">
        <v>45869</v>
      </c>
      <c r="E380" s="18">
        <v>45699</v>
      </c>
      <c r="F380" s="18">
        <v>45795</v>
      </c>
      <c r="G380" t="s">
        <v>45</v>
      </c>
      <c r="H380">
        <v>31</v>
      </c>
      <c r="J380">
        <v>3185.04</v>
      </c>
      <c r="K380" t="s">
        <v>131</v>
      </c>
      <c r="L380">
        <v>2739.1343999999999</v>
      </c>
      <c r="M380">
        <v>3185.04</v>
      </c>
      <c r="N380">
        <v>76.14</v>
      </c>
      <c r="O380">
        <v>65.480400000000003</v>
      </c>
      <c r="P380">
        <v>76.14</v>
      </c>
      <c r="Q380">
        <v>2.3905508251073772E-2</v>
      </c>
      <c r="R380">
        <v>7</v>
      </c>
      <c r="S380">
        <v>2025</v>
      </c>
      <c r="T380">
        <v>2</v>
      </c>
      <c r="U380">
        <v>2025</v>
      </c>
      <c r="V380">
        <v>45840</v>
      </c>
      <c r="W380" t="s">
        <v>154</v>
      </c>
      <c r="X380">
        <v>2025</v>
      </c>
      <c r="Y380" t="str">
        <f t="shared" si="25"/>
        <v>México</v>
      </c>
      <c r="Z380" t="str">
        <f t="shared" si="26"/>
        <v>IC</v>
      </c>
      <c r="AA380" s="1">
        <f t="shared" si="27"/>
        <v>0.75</v>
      </c>
      <c r="AB380">
        <f t="shared" si="28"/>
        <v>16.370100000000001</v>
      </c>
      <c r="AC380" s="18">
        <f t="shared" si="29"/>
        <v>45536</v>
      </c>
    </row>
    <row r="381" spans="1:29">
      <c r="A381" t="s">
        <v>176</v>
      </c>
      <c r="B381">
        <v>545</v>
      </c>
      <c r="C381">
        <v>1</v>
      </c>
      <c r="D381" s="18">
        <v>45872</v>
      </c>
      <c r="E381" s="18">
        <v>45695</v>
      </c>
      <c r="F381" s="18">
        <v>45767</v>
      </c>
      <c r="G381" t="s">
        <v>45</v>
      </c>
      <c r="H381">
        <v>32</v>
      </c>
      <c r="J381">
        <v>4522.3100000000004</v>
      </c>
      <c r="K381" t="s">
        <v>131</v>
      </c>
      <c r="L381">
        <v>3889.1866000000005</v>
      </c>
      <c r="M381">
        <v>4522.3100000000004</v>
      </c>
      <c r="N381">
        <v>0</v>
      </c>
      <c r="O381">
        <v>0</v>
      </c>
      <c r="P381">
        <v>0</v>
      </c>
      <c r="Q381">
        <v>0</v>
      </c>
      <c r="R381">
        <v>8</v>
      </c>
      <c r="S381">
        <v>2025</v>
      </c>
      <c r="T381">
        <v>2</v>
      </c>
      <c r="U381">
        <v>2025</v>
      </c>
      <c r="V381">
        <v>45812</v>
      </c>
      <c r="W381" t="s">
        <v>152</v>
      </c>
      <c r="X381">
        <v>2025</v>
      </c>
      <c r="Y381" t="str">
        <f t="shared" si="25"/>
        <v>México</v>
      </c>
      <c r="Z381" t="str">
        <f t="shared" si="26"/>
        <v>IC</v>
      </c>
      <c r="AA381" s="1">
        <f t="shared" si="27"/>
        <v>0.75</v>
      </c>
      <c r="AB381">
        <f t="shared" si="28"/>
        <v>0</v>
      </c>
      <c r="AC381" s="18">
        <f t="shared" si="29"/>
        <v>45536</v>
      </c>
    </row>
    <row r="382" spans="1:29">
      <c r="A382" t="s">
        <v>176</v>
      </c>
      <c r="B382">
        <v>546</v>
      </c>
      <c r="C382">
        <v>1</v>
      </c>
      <c r="D382" s="18">
        <v>45873</v>
      </c>
      <c r="E382" s="18">
        <v>45835</v>
      </c>
      <c r="F382" s="18">
        <v>45875</v>
      </c>
      <c r="G382" t="s">
        <v>45</v>
      </c>
      <c r="H382">
        <v>32</v>
      </c>
      <c r="J382">
        <v>75606</v>
      </c>
      <c r="K382" t="s">
        <v>178</v>
      </c>
      <c r="L382">
        <v>3629.0880000000002</v>
      </c>
      <c r="M382">
        <v>4233.9359999999997</v>
      </c>
      <c r="N382">
        <v>2150</v>
      </c>
      <c r="O382">
        <v>103.2</v>
      </c>
      <c r="P382">
        <v>120.4</v>
      </c>
      <c r="Q382">
        <v>2.8436896542602438E-2</v>
      </c>
      <c r="R382">
        <v>8</v>
      </c>
      <c r="S382">
        <v>2025</v>
      </c>
      <c r="T382">
        <v>6</v>
      </c>
      <c r="U382">
        <v>2025</v>
      </c>
      <c r="V382">
        <v>45920</v>
      </c>
      <c r="W382" t="s">
        <v>153</v>
      </c>
      <c r="X382">
        <v>2025</v>
      </c>
      <c r="Y382" t="str">
        <f t="shared" si="25"/>
        <v>México</v>
      </c>
      <c r="Z382" t="str">
        <f t="shared" si="26"/>
        <v>IC</v>
      </c>
      <c r="AA382" s="1">
        <f t="shared" si="27"/>
        <v>0.75</v>
      </c>
      <c r="AB382">
        <f t="shared" si="28"/>
        <v>25.799999999999997</v>
      </c>
      <c r="AC382" s="18">
        <f t="shared" si="29"/>
        <v>45536</v>
      </c>
    </row>
    <row r="383" spans="1:29">
      <c r="A383" t="s">
        <v>176</v>
      </c>
      <c r="B383">
        <v>547</v>
      </c>
      <c r="C383">
        <v>1</v>
      </c>
      <c r="D383" s="18">
        <v>45873</v>
      </c>
      <c r="E383" s="18">
        <v>45837</v>
      </c>
      <c r="F383" s="18">
        <v>45885</v>
      </c>
      <c r="G383" t="s">
        <v>45</v>
      </c>
      <c r="H383">
        <v>32</v>
      </c>
      <c r="J383">
        <v>4307.1499999999996</v>
      </c>
      <c r="K383" t="s">
        <v>131</v>
      </c>
      <c r="L383">
        <v>3704.1489999999994</v>
      </c>
      <c r="M383">
        <v>4307.1499999999996</v>
      </c>
      <c r="N383">
        <v>742.03</v>
      </c>
      <c r="O383">
        <v>638.14580000000001</v>
      </c>
      <c r="P383">
        <v>742.03</v>
      </c>
      <c r="Q383">
        <v>0.17227865293755734</v>
      </c>
      <c r="R383">
        <v>8</v>
      </c>
      <c r="S383">
        <v>2025</v>
      </c>
      <c r="T383">
        <v>6</v>
      </c>
      <c r="U383">
        <v>2025</v>
      </c>
      <c r="V383">
        <v>45930</v>
      </c>
      <c r="W383" t="s">
        <v>153</v>
      </c>
      <c r="X383">
        <v>2025</v>
      </c>
      <c r="Y383" t="str">
        <f t="shared" si="25"/>
        <v>México</v>
      </c>
      <c r="Z383" t="str">
        <f t="shared" si="26"/>
        <v>IC</v>
      </c>
      <c r="AA383" s="1">
        <f t="shared" si="27"/>
        <v>0.75</v>
      </c>
      <c r="AB383">
        <f t="shared" si="28"/>
        <v>159.53645</v>
      </c>
      <c r="AC383" s="18">
        <f t="shared" si="29"/>
        <v>45536</v>
      </c>
    </row>
    <row r="384" spans="1:29">
      <c r="A384" t="s">
        <v>176</v>
      </c>
      <c r="B384">
        <v>550</v>
      </c>
      <c r="C384">
        <v>1</v>
      </c>
      <c r="D384" s="18">
        <v>45873</v>
      </c>
      <c r="E384" s="18">
        <v>45843</v>
      </c>
      <c r="F384" s="18">
        <v>45877</v>
      </c>
      <c r="G384" t="s">
        <v>45</v>
      </c>
      <c r="H384">
        <v>32</v>
      </c>
      <c r="J384">
        <v>43995.07</v>
      </c>
      <c r="K384" t="s">
        <v>131</v>
      </c>
      <c r="L384">
        <v>37835.760199999997</v>
      </c>
      <c r="M384">
        <v>43995.07</v>
      </c>
      <c r="N384">
        <v>3348.9</v>
      </c>
      <c r="O384">
        <v>2880.0540000000001</v>
      </c>
      <c r="P384">
        <v>3348.9</v>
      </c>
      <c r="Q384">
        <v>7.6119892524321484E-2</v>
      </c>
      <c r="R384">
        <v>8</v>
      </c>
      <c r="S384">
        <v>2025</v>
      </c>
      <c r="T384">
        <v>7</v>
      </c>
      <c r="U384">
        <v>2025</v>
      </c>
      <c r="V384">
        <v>45922</v>
      </c>
      <c r="W384" t="s">
        <v>153</v>
      </c>
      <c r="X384">
        <v>2025</v>
      </c>
      <c r="Y384" t="str">
        <f t="shared" si="25"/>
        <v>México</v>
      </c>
      <c r="Z384" t="str">
        <f t="shared" si="26"/>
        <v>IC</v>
      </c>
      <c r="AA384" s="1">
        <f t="shared" si="27"/>
        <v>0.75</v>
      </c>
      <c r="AB384">
        <f t="shared" si="28"/>
        <v>720.01350000000002</v>
      </c>
      <c r="AC384" s="18">
        <f t="shared" si="29"/>
        <v>45536</v>
      </c>
    </row>
    <row r="385" spans="1:29">
      <c r="A385" t="s">
        <v>176</v>
      </c>
      <c r="B385">
        <v>554</v>
      </c>
      <c r="C385">
        <v>1</v>
      </c>
      <c r="D385" s="18">
        <v>45874</v>
      </c>
      <c r="E385" s="18">
        <v>45871</v>
      </c>
      <c r="F385" s="18">
        <v>45872</v>
      </c>
      <c r="G385" t="s">
        <v>44</v>
      </c>
      <c r="H385">
        <v>32</v>
      </c>
      <c r="J385">
        <v>1613.45</v>
      </c>
      <c r="K385" t="s">
        <v>131</v>
      </c>
      <c r="L385">
        <v>1387.567</v>
      </c>
      <c r="M385">
        <v>1613.45</v>
      </c>
      <c r="N385">
        <v>137.9</v>
      </c>
      <c r="O385">
        <v>118.59400000000001</v>
      </c>
      <c r="P385">
        <v>137.9</v>
      </c>
      <c r="Q385">
        <v>8.5469026000185938E-2</v>
      </c>
      <c r="R385">
        <v>8</v>
      </c>
      <c r="S385">
        <v>2025</v>
      </c>
      <c r="T385">
        <v>8</v>
      </c>
      <c r="U385">
        <v>2025</v>
      </c>
      <c r="V385">
        <v>45917</v>
      </c>
      <c r="W385" t="s">
        <v>153</v>
      </c>
      <c r="X385">
        <v>2025</v>
      </c>
      <c r="Y385" t="str">
        <f t="shared" si="25"/>
        <v>México</v>
      </c>
      <c r="Z385" t="str">
        <f t="shared" si="26"/>
        <v>IC</v>
      </c>
      <c r="AA385" s="1">
        <f t="shared" si="27"/>
        <v>0.5</v>
      </c>
      <c r="AB385">
        <f t="shared" si="28"/>
        <v>59.297000000000004</v>
      </c>
      <c r="AC385" s="18">
        <f t="shared" si="29"/>
        <v>45677</v>
      </c>
    </row>
    <row r="386" spans="1:29">
      <c r="A386" t="s">
        <v>176</v>
      </c>
      <c r="B386">
        <v>555</v>
      </c>
      <c r="C386">
        <v>1</v>
      </c>
      <c r="D386" s="18">
        <v>45874</v>
      </c>
      <c r="E386" s="18">
        <v>45878</v>
      </c>
      <c r="F386" s="18">
        <v>45884</v>
      </c>
      <c r="G386" t="s">
        <v>49</v>
      </c>
      <c r="H386">
        <v>32</v>
      </c>
      <c r="J386">
        <v>5682</v>
      </c>
      <c r="K386" t="s">
        <v>131</v>
      </c>
      <c r="L386">
        <v>4886.5199999999995</v>
      </c>
      <c r="M386">
        <v>5682</v>
      </c>
      <c r="N386">
        <v>534.11</v>
      </c>
      <c r="O386">
        <v>459.33460000000002</v>
      </c>
      <c r="P386">
        <v>534.11</v>
      </c>
      <c r="Q386">
        <v>9.400035198873638E-2</v>
      </c>
      <c r="R386">
        <v>8</v>
      </c>
      <c r="S386">
        <v>2025</v>
      </c>
      <c r="T386">
        <v>8</v>
      </c>
      <c r="U386">
        <v>2025</v>
      </c>
      <c r="V386">
        <v>45929</v>
      </c>
      <c r="W386" t="s">
        <v>153</v>
      </c>
      <c r="X386">
        <v>2025</v>
      </c>
      <c r="Y386" t="str">
        <f t="shared" ref="Y386:Y449" si="30">_xlfn.XLOOKUP(G386,AH:AH,AK:AK,"0")</f>
        <v>México</v>
      </c>
      <c r="Z386" t="str">
        <f t="shared" ref="Z386:Z449" si="31">_xlfn.XLOOKUP(G386,AH:AH,AI:AI,"0")</f>
        <v>Retail</v>
      </c>
      <c r="AA386" s="1">
        <f t="shared" ref="AA386:AA449" si="32">_xlfn.XLOOKUP(G386,AH:AH,AJ:AJ,"0")</f>
        <v>0</v>
      </c>
      <c r="AB386">
        <f t="shared" ref="AB386:AB449" si="33">O386-O386*AA386</f>
        <v>459.33460000000002</v>
      </c>
      <c r="AC386" s="18">
        <f t="shared" ref="AC386:AC449" si="34">_xlfn.XLOOKUP(G386,AH:AH,AL:AL,"0")</f>
        <v>45552</v>
      </c>
    </row>
    <row r="387" spans="1:29">
      <c r="A387" t="s">
        <v>176</v>
      </c>
      <c r="B387">
        <v>556</v>
      </c>
      <c r="C387">
        <v>1</v>
      </c>
      <c r="D387" s="18">
        <v>45874</v>
      </c>
      <c r="E387" s="18">
        <v>45874</v>
      </c>
      <c r="F387" s="18">
        <v>45874</v>
      </c>
      <c r="G387" t="s">
        <v>49</v>
      </c>
      <c r="H387">
        <v>32</v>
      </c>
      <c r="J387">
        <v>13220.5</v>
      </c>
      <c r="K387" t="s">
        <v>131</v>
      </c>
      <c r="L387">
        <v>11369.63</v>
      </c>
      <c r="M387">
        <v>13220.5</v>
      </c>
      <c r="N387">
        <v>609.14</v>
      </c>
      <c r="O387">
        <v>523.86040000000003</v>
      </c>
      <c r="P387">
        <v>609.14</v>
      </c>
      <c r="Q387">
        <v>4.6075413184070199E-2</v>
      </c>
      <c r="R387">
        <v>8</v>
      </c>
      <c r="S387">
        <v>2025</v>
      </c>
      <c r="T387">
        <v>8</v>
      </c>
      <c r="U387">
        <v>2025</v>
      </c>
      <c r="V387">
        <v>45919</v>
      </c>
      <c r="W387" t="s">
        <v>153</v>
      </c>
      <c r="X387">
        <v>2025</v>
      </c>
      <c r="Y387" t="str">
        <f t="shared" si="30"/>
        <v>México</v>
      </c>
      <c r="Z387" t="str">
        <f t="shared" si="31"/>
        <v>Retail</v>
      </c>
      <c r="AA387" s="1">
        <f t="shared" si="32"/>
        <v>0</v>
      </c>
      <c r="AB387">
        <f t="shared" si="33"/>
        <v>523.86040000000003</v>
      </c>
      <c r="AC387" s="18">
        <f t="shared" si="34"/>
        <v>45552</v>
      </c>
    </row>
    <row r="388" spans="1:29">
      <c r="A388" t="s">
        <v>176</v>
      </c>
      <c r="B388">
        <v>557</v>
      </c>
      <c r="C388">
        <v>1</v>
      </c>
      <c r="D388" s="18">
        <v>45874</v>
      </c>
      <c r="E388" s="18">
        <v>45779</v>
      </c>
      <c r="F388" s="18">
        <v>45855</v>
      </c>
      <c r="G388" t="s">
        <v>45</v>
      </c>
      <c r="H388">
        <v>32</v>
      </c>
      <c r="J388">
        <v>8329.19</v>
      </c>
      <c r="K388" t="s">
        <v>131</v>
      </c>
      <c r="L388">
        <v>7163.1034</v>
      </c>
      <c r="M388">
        <v>8329.19</v>
      </c>
      <c r="N388">
        <v>761.59</v>
      </c>
      <c r="O388">
        <v>654.9674</v>
      </c>
      <c r="P388">
        <v>761.59</v>
      </c>
      <c r="Q388">
        <v>9.1436262109520855E-2</v>
      </c>
      <c r="R388">
        <v>8</v>
      </c>
      <c r="S388">
        <v>2025</v>
      </c>
      <c r="T388">
        <v>5</v>
      </c>
      <c r="U388">
        <v>2025</v>
      </c>
      <c r="V388">
        <v>45900</v>
      </c>
      <c r="W388" t="s">
        <v>160</v>
      </c>
      <c r="X388">
        <v>2025</v>
      </c>
      <c r="Y388" t="str">
        <f t="shared" si="30"/>
        <v>México</v>
      </c>
      <c r="Z388" t="str">
        <f t="shared" si="31"/>
        <v>IC</v>
      </c>
      <c r="AA388" s="1">
        <f t="shared" si="32"/>
        <v>0.75</v>
      </c>
      <c r="AB388">
        <f t="shared" si="33"/>
        <v>163.74185</v>
      </c>
      <c r="AC388" s="18">
        <f t="shared" si="34"/>
        <v>45536</v>
      </c>
    </row>
    <row r="389" spans="1:29">
      <c r="A389" t="s">
        <v>176</v>
      </c>
      <c r="B389">
        <v>558</v>
      </c>
      <c r="C389">
        <v>1</v>
      </c>
      <c r="D389" s="18">
        <v>45875</v>
      </c>
      <c r="E389" s="18">
        <v>45861</v>
      </c>
      <c r="F389" s="18">
        <v>45881</v>
      </c>
      <c r="G389" t="s">
        <v>49</v>
      </c>
      <c r="H389">
        <v>32</v>
      </c>
      <c r="I389" t="s">
        <v>182</v>
      </c>
      <c r="J389">
        <v>16034.17</v>
      </c>
      <c r="K389" t="s">
        <v>131</v>
      </c>
      <c r="L389">
        <v>13789.386199999999</v>
      </c>
      <c r="M389">
        <v>16034.17</v>
      </c>
      <c r="N389">
        <v>1559.84</v>
      </c>
      <c r="O389">
        <v>1341.4623999999999</v>
      </c>
      <c r="P389">
        <v>1559.84</v>
      </c>
      <c r="Q389">
        <v>9.7282241612755754E-2</v>
      </c>
      <c r="R389">
        <v>8</v>
      </c>
      <c r="S389">
        <v>2025</v>
      </c>
      <c r="T389">
        <v>7</v>
      </c>
      <c r="U389">
        <v>2025</v>
      </c>
      <c r="V389">
        <v>45926</v>
      </c>
      <c r="W389" t="s">
        <v>153</v>
      </c>
      <c r="X389">
        <v>2025</v>
      </c>
      <c r="Y389" t="str">
        <f t="shared" si="30"/>
        <v>México</v>
      </c>
      <c r="Z389" t="str">
        <f t="shared" si="31"/>
        <v>Retail</v>
      </c>
      <c r="AA389" s="1">
        <f t="shared" si="32"/>
        <v>0</v>
      </c>
      <c r="AB389">
        <f t="shared" si="33"/>
        <v>1341.4623999999999</v>
      </c>
      <c r="AC389" s="18">
        <f t="shared" si="34"/>
        <v>45552</v>
      </c>
    </row>
    <row r="390" spans="1:29">
      <c r="A390" t="s">
        <v>176</v>
      </c>
      <c r="B390">
        <v>562</v>
      </c>
      <c r="C390">
        <v>1</v>
      </c>
      <c r="D390" s="18">
        <v>45877</v>
      </c>
      <c r="E390" s="18">
        <v>45891</v>
      </c>
      <c r="F390" s="18">
        <v>45892</v>
      </c>
      <c r="G390" t="s">
        <v>52</v>
      </c>
      <c r="H390">
        <v>32</v>
      </c>
      <c r="I390" t="s">
        <v>177</v>
      </c>
      <c r="J390">
        <v>2837.24</v>
      </c>
      <c r="K390" t="s">
        <v>131</v>
      </c>
      <c r="L390">
        <v>2440.0263999999997</v>
      </c>
      <c r="M390">
        <v>2837.24</v>
      </c>
      <c r="N390">
        <v>345.45</v>
      </c>
      <c r="O390">
        <v>297.08699999999999</v>
      </c>
      <c r="P390">
        <v>345.45</v>
      </c>
      <c r="Q390">
        <v>0.12175564985690319</v>
      </c>
      <c r="R390">
        <v>8</v>
      </c>
      <c r="S390">
        <v>2025</v>
      </c>
      <c r="T390">
        <v>8</v>
      </c>
      <c r="U390">
        <v>2025</v>
      </c>
      <c r="V390">
        <v>45937</v>
      </c>
      <c r="W390" t="s">
        <v>161</v>
      </c>
      <c r="X390">
        <v>2025</v>
      </c>
      <c r="Y390" t="str">
        <f t="shared" si="30"/>
        <v>México</v>
      </c>
      <c r="Z390" t="str">
        <f t="shared" si="31"/>
        <v>Retail</v>
      </c>
      <c r="AA390" s="1">
        <f t="shared" si="32"/>
        <v>0</v>
      </c>
      <c r="AB390">
        <f t="shared" si="33"/>
        <v>297.08699999999999</v>
      </c>
      <c r="AC390" s="18">
        <f t="shared" si="34"/>
        <v>45845</v>
      </c>
    </row>
    <row r="391" spans="1:29">
      <c r="A391" t="s">
        <v>176</v>
      </c>
      <c r="B391">
        <v>568</v>
      </c>
      <c r="C391">
        <v>1</v>
      </c>
      <c r="D391" s="18">
        <v>45881</v>
      </c>
      <c r="E391" s="18">
        <v>45757</v>
      </c>
      <c r="F391" s="18">
        <v>45759</v>
      </c>
      <c r="G391" t="s">
        <v>57</v>
      </c>
      <c r="H391">
        <v>33</v>
      </c>
      <c r="J391">
        <v>2700</v>
      </c>
      <c r="K391" t="s">
        <v>163</v>
      </c>
      <c r="L391">
        <v>3104.9999999999995</v>
      </c>
      <c r="M391">
        <v>3618</v>
      </c>
      <c r="N391">
        <v>178.74</v>
      </c>
      <c r="O391">
        <v>205.55099999999999</v>
      </c>
      <c r="P391">
        <v>239.51160000000002</v>
      </c>
      <c r="Q391">
        <v>6.6200000000000009E-2</v>
      </c>
      <c r="R391">
        <v>8</v>
      </c>
      <c r="S391">
        <v>2025</v>
      </c>
      <c r="T391">
        <v>4</v>
      </c>
      <c r="U391">
        <v>2025</v>
      </c>
      <c r="V391">
        <v>45804</v>
      </c>
      <c r="W391" t="s">
        <v>172</v>
      </c>
      <c r="X391">
        <v>2025</v>
      </c>
      <c r="Y391" t="str">
        <f t="shared" si="30"/>
        <v>México</v>
      </c>
      <c r="Z391" t="str">
        <f t="shared" si="31"/>
        <v>IC</v>
      </c>
      <c r="AA391" s="1">
        <f t="shared" si="32"/>
        <v>0.5</v>
      </c>
      <c r="AB391">
        <f t="shared" si="33"/>
        <v>102.77549999999999</v>
      </c>
      <c r="AC391" s="18">
        <f t="shared" si="34"/>
        <v>45639</v>
      </c>
    </row>
    <row r="392" spans="1:29">
      <c r="A392" t="s">
        <v>176</v>
      </c>
      <c r="B392">
        <v>572</v>
      </c>
      <c r="C392">
        <v>1</v>
      </c>
      <c r="D392" s="18">
        <v>45882</v>
      </c>
      <c r="E392" s="18">
        <v>45803</v>
      </c>
      <c r="F392" s="18">
        <v>45823</v>
      </c>
      <c r="G392" t="s">
        <v>45</v>
      </c>
      <c r="H392">
        <v>33</v>
      </c>
      <c r="J392">
        <v>10105.09</v>
      </c>
      <c r="K392" t="s">
        <v>131</v>
      </c>
      <c r="L392">
        <v>8690.3773999999994</v>
      </c>
      <c r="M392">
        <v>10105.09</v>
      </c>
      <c r="N392">
        <v>819.34</v>
      </c>
      <c r="O392">
        <v>704.63239999999996</v>
      </c>
      <c r="P392">
        <v>819.34</v>
      </c>
      <c r="Q392">
        <v>8.1081910205648838E-2</v>
      </c>
      <c r="R392">
        <v>8</v>
      </c>
      <c r="S392">
        <v>2025</v>
      </c>
      <c r="T392">
        <v>5</v>
      </c>
      <c r="U392">
        <v>2025</v>
      </c>
      <c r="V392">
        <v>45868</v>
      </c>
      <c r="W392" t="s">
        <v>154</v>
      </c>
      <c r="X392">
        <v>2025</v>
      </c>
      <c r="Y392" t="str">
        <f t="shared" si="30"/>
        <v>México</v>
      </c>
      <c r="Z392" t="str">
        <f t="shared" si="31"/>
        <v>IC</v>
      </c>
      <c r="AA392" s="1">
        <f t="shared" si="32"/>
        <v>0.75</v>
      </c>
      <c r="AB392">
        <f t="shared" si="33"/>
        <v>176.15809999999999</v>
      </c>
      <c r="AC392" s="18">
        <f t="shared" si="34"/>
        <v>45536</v>
      </c>
    </row>
    <row r="393" spans="1:29">
      <c r="A393" t="s">
        <v>176</v>
      </c>
      <c r="B393">
        <v>573</v>
      </c>
      <c r="C393">
        <v>1</v>
      </c>
      <c r="D393" s="18">
        <v>45882</v>
      </c>
      <c r="E393" s="18">
        <v>45807</v>
      </c>
      <c r="F393" s="18">
        <v>45810</v>
      </c>
      <c r="G393" t="s">
        <v>45</v>
      </c>
      <c r="H393">
        <v>33</v>
      </c>
      <c r="J393">
        <v>6668</v>
      </c>
      <c r="K393" t="s">
        <v>131</v>
      </c>
      <c r="L393">
        <v>5734.48</v>
      </c>
      <c r="M393">
        <v>6668</v>
      </c>
      <c r="N393">
        <v>669.28</v>
      </c>
      <c r="O393">
        <v>575.58079999999995</v>
      </c>
      <c r="P393">
        <v>669.28</v>
      </c>
      <c r="Q393">
        <v>0.10037192561487703</v>
      </c>
      <c r="R393">
        <v>8</v>
      </c>
      <c r="S393">
        <v>2025</v>
      </c>
      <c r="T393">
        <v>5</v>
      </c>
      <c r="U393">
        <v>2025</v>
      </c>
      <c r="V393">
        <v>45855</v>
      </c>
      <c r="W393" t="s">
        <v>154</v>
      </c>
      <c r="X393">
        <v>2025</v>
      </c>
      <c r="Y393" t="str">
        <f t="shared" si="30"/>
        <v>México</v>
      </c>
      <c r="Z393" t="str">
        <f t="shared" si="31"/>
        <v>IC</v>
      </c>
      <c r="AA393" s="1">
        <f t="shared" si="32"/>
        <v>0.75</v>
      </c>
      <c r="AB393">
        <f t="shared" si="33"/>
        <v>143.89519999999999</v>
      </c>
      <c r="AC393" s="18">
        <f t="shared" si="34"/>
        <v>45536</v>
      </c>
    </row>
    <row r="394" spans="1:29">
      <c r="A394" t="s">
        <v>176</v>
      </c>
      <c r="B394">
        <v>575</v>
      </c>
      <c r="C394">
        <v>1</v>
      </c>
      <c r="D394" s="18">
        <v>45882</v>
      </c>
      <c r="E394" s="18">
        <v>45864</v>
      </c>
      <c r="F394" s="18">
        <v>45887</v>
      </c>
      <c r="G394" t="s">
        <v>49</v>
      </c>
      <c r="H394">
        <v>33</v>
      </c>
      <c r="J394">
        <v>21032.86</v>
      </c>
      <c r="K394" t="s">
        <v>131</v>
      </c>
      <c r="L394">
        <v>18088.259600000001</v>
      </c>
      <c r="M394">
        <v>21032.86</v>
      </c>
      <c r="N394">
        <v>2150.3000000000002</v>
      </c>
      <c r="O394">
        <v>1849.258</v>
      </c>
      <c r="P394">
        <v>2150.3000000000002</v>
      </c>
      <c r="Q394">
        <v>0.1022352642484189</v>
      </c>
      <c r="R394">
        <v>8</v>
      </c>
      <c r="S394">
        <v>2025</v>
      </c>
      <c r="T394">
        <v>7</v>
      </c>
      <c r="U394">
        <v>2025</v>
      </c>
      <c r="V394">
        <v>45932</v>
      </c>
      <c r="W394" t="s">
        <v>161</v>
      </c>
      <c r="X394">
        <v>2025</v>
      </c>
      <c r="Y394" t="str">
        <f t="shared" si="30"/>
        <v>México</v>
      </c>
      <c r="Z394" t="str">
        <f t="shared" si="31"/>
        <v>Retail</v>
      </c>
      <c r="AA394" s="1">
        <f t="shared" si="32"/>
        <v>0</v>
      </c>
      <c r="AB394">
        <f t="shared" si="33"/>
        <v>1849.258</v>
      </c>
      <c r="AC394" s="18">
        <f t="shared" si="34"/>
        <v>45552</v>
      </c>
    </row>
    <row r="395" spans="1:29">
      <c r="A395" t="s">
        <v>176</v>
      </c>
      <c r="B395">
        <v>576</v>
      </c>
      <c r="C395">
        <v>1</v>
      </c>
      <c r="D395" s="18">
        <v>45882</v>
      </c>
      <c r="E395" s="18">
        <v>45902</v>
      </c>
      <c r="F395" s="18">
        <v>45905</v>
      </c>
      <c r="G395" t="s">
        <v>49</v>
      </c>
      <c r="H395">
        <v>33</v>
      </c>
      <c r="I395" t="s">
        <v>199</v>
      </c>
      <c r="J395">
        <v>10684</v>
      </c>
      <c r="K395" t="s">
        <v>131</v>
      </c>
      <c r="L395">
        <v>9188.24</v>
      </c>
      <c r="M395">
        <v>10684</v>
      </c>
      <c r="N395">
        <v>608.79</v>
      </c>
      <c r="O395">
        <v>523.55939999999998</v>
      </c>
      <c r="P395">
        <v>608.79</v>
      </c>
      <c r="Q395">
        <v>5.6981467615125424E-2</v>
      </c>
      <c r="R395">
        <v>8</v>
      </c>
      <c r="S395">
        <v>2025</v>
      </c>
      <c r="T395">
        <v>9</v>
      </c>
      <c r="U395">
        <v>2025</v>
      </c>
      <c r="V395">
        <v>45950</v>
      </c>
      <c r="W395" t="s">
        <v>161</v>
      </c>
      <c r="X395">
        <v>2025</v>
      </c>
      <c r="Y395" t="str">
        <f t="shared" si="30"/>
        <v>México</v>
      </c>
      <c r="Z395" t="str">
        <f t="shared" si="31"/>
        <v>Retail</v>
      </c>
      <c r="AA395" s="1">
        <f t="shared" si="32"/>
        <v>0</v>
      </c>
      <c r="AB395">
        <f t="shared" si="33"/>
        <v>523.55939999999998</v>
      </c>
      <c r="AC395" s="18">
        <f t="shared" si="34"/>
        <v>45552</v>
      </c>
    </row>
    <row r="396" spans="1:29">
      <c r="A396" t="s">
        <v>176</v>
      </c>
      <c r="B396">
        <v>581</v>
      </c>
      <c r="C396">
        <v>1</v>
      </c>
      <c r="D396" s="18">
        <v>45883</v>
      </c>
      <c r="E396" s="18">
        <v>45884</v>
      </c>
      <c r="F396" s="18">
        <v>45886</v>
      </c>
      <c r="G396" t="s">
        <v>52</v>
      </c>
      <c r="H396">
        <v>33</v>
      </c>
      <c r="I396" t="s">
        <v>177</v>
      </c>
      <c r="J396">
        <v>1917.44</v>
      </c>
      <c r="K396" t="s">
        <v>131</v>
      </c>
      <c r="L396">
        <v>1648.9983999999999</v>
      </c>
      <c r="M396">
        <v>1917.44</v>
      </c>
      <c r="N396">
        <v>211.22</v>
      </c>
      <c r="O396">
        <v>181.64920000000001</v>
      </c>
      <c r="P396">
        <v>211.22</v>
      </c>
      <c r="Q396">
        <v>0.11015729305740989</v>
      </c>
      <c r="R396">
        <v>8</v>
      </c>
      <c r="S396">
        <v>2025</v>
      </c>
      <c r="T396">
        <v>8</v>
      </c>
      <c r="U396">
        <v>2025</v>
      </c>
      <c r="V396">
        <v>45931</v>
      </c>
      <c r="W396" t="s">
        <v>161</v>
      </c>
      <c r="X396">
        <v>2025</v>
      </c>
      <c r="Y396" t="str">
        <f t="shared" si="30"/>
        <v>México</v>
      </c>
      <c r="Z396" t="str">
        <f t="shared" si="31"/>
        <v>Retail</v>
      </c>
      <c r="AA396" s="1">
        <f t="shared" si="32"/>
        <v>0</v>
      </c>
      <c r="AB396">
        <f t="shared" si="33"/>
        <v>181.64920000000001</v>
      </c>
      <c r="AC396" s="18">
        <f t="shared" si="34"/>
        <v>45845</v>
      </c>
    </row>
    <row r="397" spans="1:29">
      <c r="A397" t="s">
        <v>176</v>
      </c>
      <c r="B397">
        <v>583</v>
      </c>
      <c r="C397">
        <v>1</v>
      </c>
      <c r="D397" s="18">
        <v>45884</v>
      </c>
      <c r="E397" s="18">
        <v>45874</v>
      </c>
      <c r="F397" s="18">
        <v>45879</v>
      </c>
      <c r="G397" t="s">
        <v>53</v>
      </c>
      <c r="H397">
        <v>33</v>
      </c>
      <c r="I397" t="s">
        <v>149</v>
      </c>
      <c r="J397">
        <v>13550</v>
      </c>
      <c r="K397" t="s">
        <v>151</v>
      </c>
      <c r="L397">
        <v>13550</v>
      </c>
      <c r="M397">
        <v>15717.999999999998</v>
      </c>
      <c r="N397">
        <v>350.2</v>
      </c>
      <c r="O397">
        <v>350.2</v>
      </c>
      <c r="P397">
        <v>406.23199999999997</v>
      </c>
      <c r="Q397">
        <v>2.5845018450184502E-2</v>
      </c>
      <c r="R397">
        <v>8</v>
      </c>
      <c r="S397">
        <v>2025</v>
      </c>
      <c r="T397">
        <v>8</v>
      </c>
      <c r="U397">
        <v>2025</v>
      </c>
      <c r="V397">
        <v>45924</v>
      </c>
      <c r="W397" t="s">
        <v>153</v>
      </c>
      <c r="X397">
        <v>2025</v>
      </c>
      <c r="Y397" t="str">
        <f t="shared" si="30"/>
        <v>México</v>
      </c>
      <c r="Z397" t="str">
        <f t="shared" si="31"/>
        <v>Retail</v>
      </c>
      <c r="AA397" s="1">
        <f t="shared" si="32"/>
        <v>0.05</v>
      </c>
      <c r="AB397">
        <f t="shared" si="33"/>
        <v>332.69</v>
      </c>
      <c r="AC397" s="18">
        <f t="shared" si="34"/>
        <v>45719</v>
      </c>
    </row>
    <row r="398" spans="1:29">
      <c r="A398" t="s">
        <v>176</v>
      </c>
      <c r="B398">
        <v>586</v>
      </c>
      <c r="C398">
        <v>1</v>
      </c>
      <c r="D398" s="18">
        <v>45884</v>
      </c>
      <c r="E398" s="18">
        <v>45894</v>
      </c>
      <c r="F398" s="18">
        <v>45926</v>
      </c>
      <c r="G398" t="s">
        <v>45</v>
      </c>
      <c r="H398">
        <v>33</v>
      </c>
      <c r="J398">
        <v>3217.4</v>
      </c>
      <c r="K398" t="s">
        <v>131</v>
      </c>
      <c r="L398">
        <v>2766.9639999999999</v>
      </c>
      <c r="M398">
        <v>3217.4</v>
      </c>
      <c r="N398">
        <v>151.5</v>
      </c>
      <c r="O398">
        <v>130.29</v>
      </c>
      <c r="P398">
        <v>151.5</v>
      </c>
      <c r="Q398">
        <v>4.7087710573755201E-2</v>
      </c>
      <c r="R398">
        <v>8</v>
      </c>
      <c r="S398">
        <v>2025</v>
      </c>
      <c r="T398">
        <v>8</v>
      </c>
      <c r="U398">
        <v>2025</v>
      </c>
      <c r="V398">
        <v>45971</v>
      </c>
      <c r="W398" t="s">
        <v>159</v>
      </c>
      <c r="X398">
        <v>2025</v>
      </c>
      <c r="Y398" t="str">
        <f t="shared" si="30"/>
        <v>México</v>
      </c>
      <c r="Z398" t="str">
        <f t="shared" si="31"/>
        <v>IC</v>
      </c>
      <c r="AA398" s="1">
        <f t="shared" si="32"/>
        <v>0.75</v>
      </c>
      <c r="AB398">
        <f t="shared" si="33"/>
        <v>32.572499999999991</v>
      </c>
      <c r="AC398" s="18">
        <f t="shared" si="34"/>
        <v>45536</v>
      </c>
    </row>
    <row r="399" spans="1:29">
      <c r="A399" t="s">
        <v>176</v>
      </c>
      <c r="B399">
        <v>587</v>
      </c>
      <c r="C399">
        <v>1</v>
      </c>
      <c r="D399" s="18">
        <v>45884</v>
      </c>
      <c r="E399" s="18">
        <v>45891</v>
      </c>
      <c r="F399" s="18">
        <v>45892</v>
      </c>
      <c r="G399" t="s">
        <v>53</v>
      </c>
      <c r="H399">
        <v>33</v>
      </c>
      <c r="J399">
        <v>1971.8</v>
      </c>
      <c r="K399" t="s">
        <v>131</v>
      </c>
      <c r="L399">
        <v>1695.748</v>
      </c>
      <c r="M399">
        <v>1971.8</v>
      </c>
      <c r="N399">
        <v>149.93</v>
      </c>
      <c r="O399">
        <v>128.93979999999999</v>
      </c>
      <c r="P399">
        <v>149.93</v>
      </c>
      <c r="Q399">
        <v>7.6037123440511195E-2</v>
      </c>
      <c r="R399">
        <v>8</v>
      </c>
      <c r="S399">
        <v>2025</v>
      </c>
      <c r="T399">
        <v>8</v>
      </c>
      <c r="U399">
        <v>2025</v>
      </c>
      <c r="V399">
        <v>45937</v>
      </c>
      <c r="W399" t="s">
        <v>161</v>
      </c>
      <c r="X399">
        <v>2025</v>
      </c>
      <c r="Y399" t="str">
        <f t="shared" si="30"/>
        <v>México</v>
      </c>
      <c r="Z399" t="str">
        <f t="shared" si="31"/>
        <v>Retail</v>
      </c>
      <c r="AA399" s="1">
        <f t="shared" si="32"/>
        <v>0.05</v>
      </c>
      <c r="AB399">
        <f t="shared" si="33"/>
        <v>122.49280999999999</v>
      </c>
      <c r="AC399" s="18">
        <f t="shared" si="34"/>
        <v>45719</v>
      </c>
    </row>
    <row r="400" spans="1:29">
      <c r="A400" t="s">
        <v>176</v>
      </c>
      <c r="B400">
        <v>588</v>
      </c>
      <c r="C400">
        <v>1</v>
      </c>
      <c r="D400" s="18">
        <v>45884</v>
      </c>
      <c r="E400" s="18">
        <v>45911</v>
      </c>
      <c r="F400" s="18">
        <v>45915</v>
      </c>
      <c r="G400" t="s">
        <v>52</v>
      </c>
      <c r="H400">
        <v>33</v>
      </c>
      <c r="I400" t="s">
        <v>177</v>
      </c>
      <c r="J400">
        <v>1299</v>
      </c>
      <c r="K400" t="s">
        <v>151</v>
      </c>
      <c r="L400">
        <v>1299</v>
      </c>
      <c r="M400">
        <v>1506.84</v>
      </c>
      <c r="N400">
        <v>105.71</v>
      </c>
      <c r="O400">
        <v>105.71</v>
      </c>
      <c r="P400">
        <v>122.62359999999998</v>
      </c>
      <c r="Q400">
        <v>8.1377983063895293E-2</v>
      </c>
      <c r="R400">
        <v>8</v>
      </c>
      <c r="S400">
        <v>2025</v>
      </c>
      <c r="T400">
        <v>9</v>
      </c>
      <c r="U400">
        <v>2025</v>
      </c>
      <c r="V400">
        <v>45960</v>
      </c>
      <c r="W400" t="s">
        <v>161</v>
      </c>
      <c r="X400">
        <v>2025</v>
      </c>
      <c r="Y400" t="str">
        <f t="shared" si="30"/>
        <v>México</v>
      </c>
      <c r="Z400" t="str">
        <f t="shared" si="31"/>
        <v>Retail</v>
      </c>
      <c r="AA400" s="1">
        <f t="shared" si="32"/>
        <v>0</v>
      </c>
      <c r="AB400">
        <f t="shared" si="33"/>
        <v>105.71</v>
      </c>
      <c r="AC400" s="18">
        <f t="shared" si="34"/>
        <v>45845</v>
      </c>
    </row>
    <row r="401" spans="1:29">
      <c r="A401" t="s">
        <v>176</v>
      </c>
      <c r="B401">
        <v>589</v>
      </c>
      <c r="C401">
        <v>1</v>
      </c>
      <c r="D401" s="18">
        <v>45884</v>
      </c>
      <c r="E401" s="18">
        <v>45887</v>
      </c>
      <c r="F401" s="18">
        <v>45889</v>
      </c>
      <c r="G401" t="s">
        <v>52</v>
      </c>
      <c r="H401">
        <v>33</v>
      </c>
      <c r="I401" t="s">
        <v>200</v>
      </c>
      <c r="J401">
        <v>1500</v>
      </c>
      <c r="K401" t="s">
        <v>163</v>
      </c>
      <c r="L401">
        <v>1724.9999999999998</v>
      </c>
      <c r="M401">
        <v>2010.0000000000002</v>
      </c>
      <c r="N401">
        <v>117.5</v>
      </c>
      <c r="O401">
        <v>135.125</v>
      </c>
      <c r="P401">
        <v>157.45000000000002</v>
      </c>
      <c r="Q401">
        <v>7.8333333333333338E-2</v>
      </c>
      <c r="R401">
        <v>8</v>
      </c>
      <c r="S401">
        <v>2025</v>
      </c>
      <c r="T401">
        <v>8</v>
      </c>
      <c r="U401">
        <v>2025</v>
      </c>
      <c r="V401">
        <v>45934</v>
      </c>
      <c r="W401" t="s">
        <v>161</v>
      </c>
      <c r="X401">
        <v>2025</v>
      </c>
      <c r="Y401" t="str">
        <f t="shared" si="30"/>
        <v>México</v>
      </c>
      <c r="Z401" t="str">
        <f t="shared" si="31"/>
        <v>Retail</v>
      </c>
      <c r="AA401" s="1">
        <f t="shared" si="32"/>
        <v>0</v>
      </c>
      <c r="AB401">
        <f t="shared" si="33"/>
        <v>135.125</v>
      </c>
      <c r="AC401" s="18">
        <f t="shared" si="34"/>
        <v>45845</v>
      </c>
    </row>
    <row r="402" spans="1:29">
      <c r="A402" t="s">
        <v>176</v>
      </c>
      <c r="B402">
        <v>590</v>
      </c>
      <c r="C402">
        <v>1</v>
      </c>
      <c r="D402" s="18">
        <v>45887</v>
      </c>
      <c r="E402" s="18">
        <v>45842</v>
      </c>
      <c r="F402" s="18">
        <v>45846</v>
      </c>
      <c r="G402" t="s">
        <v>34</v>
      </c>
      <c r="H402">
        <v>34</v>
      </c>
      <c r="J402">
        <v>3097.62</v>
      </c>
      <c r="K402" t="s">
        <v>131</v>
      </c>
      <c r="L402">
        <v>2663.9531999999999</v>
      </c>
      <c r="M402">
        <v>3097.62</v>
      </c>
      <c r="N402">
        <v>169.76</v>
      </c>
      <c r="O402">
        <v>145.99359999999999</v>
      </c>
      <c r="P402">
        <v>169.76</v>
      </c>
      <c r="Q402">
        <v>5.480336516422285E-2</v>
      </c>
      <c r="R402">
        <v>8</v>
      </c>
      <c r="S402">
        <v>2025</v>
      </c>
      <c r="T402">
        <v>7</v>
      </c>
      <c r="U402">
        <v>2025</v>
      </c>
      <c r="V402">
        <v>45891</v>
      </c>
      <c r="W402" t="s">
        <v>160</v>
      </c>
      <c r="X402">
        <v>2025</v>
      </c>
      <c r="Y402" t="str">
        <f t="shared" si="30"/>
        <v>México</v>
      </c>
      <c r="Z402" t="str">
        <f t="shared" si="31"/>
        <v>IC</v>
      </c>
      <c r="AA402" s="1">
        <f t="shared" si="32"/>
        <v>0.5</v>
      </c>
      <c r="AB402">
        <f t="shared" si="33"/>
        <v>72.996799999999993</v>
      </c>
      <c r="AC402" s="18">
        <f t="shared" si="34"/>
        <v>45536</v>
      </c>
    </row>
    <row r="403" spans="1:29">
      <c r="A403" t="s">
        <v>176</v>
      </c>
      <c r="B403">
        <v>593</v>
      </c>
      <c r="C403">
        <v>1</v>
      </c>
      <c r="D403" s="18">
        <v>45887</v>
      </c>
      <c r="E403" s="18">
        <v>45868</v>
      </c>
      <c r="F403" s="18">
        <v>45869</v>
      </c>
      <c r="G403" t="s">
        <v>45</v>
      </c>
      <c r="H403">
        <v>34</v>
      </c>
      <c r="J403">
        <v>1877</v>
      </c>
      <c r="K403" t="s">
        <v>131</v>
      </c>
      <c r="L403">
        <v>1614.22</v>
      </c>
      <c r="M403">
        <v>1877</v>
      </c>
      <c r="N403">
        <v>128.72999999999999</v>
      </c>
      <c r="O403">
        <v>110.70779999999999</v>
      </c>
      <c r="P403">
        <v>128.72999999999999</v>
      </c>
      <c r="Q403">
        <v>6.858284496537026E-2</v>
      </c>
      <c r="R403">
        <v>8</v>
      </c>
      <c r="S403">
        <v>2025</v>
      </c>
      <c r="T403">
        <v>7</v>
      </c>
      <c r="U403">
        <v>2025</v>
      </c>
      <c r="V403">
        <v>45914</v>
      </c>
      <c r="W403" t="s">
        <v>153</v>
      </c>
      <c r="X403">
        <v>2025</v>
      </c>
      <c r="Y403" t="str">
        <f t="shared" si="30"/>
        <v>México</v>
      </c>
      <c r="Z403" t="str">
        <f t="shared" si="31"/>
        <v>IC</v>
      </c>
      <c r="AA403" s="1">
        <f t="shared" si="32"/>
        <v>0.75</v>
      </c>
      <c r="AB403">
        <f t="shared" si="33"/>
        <v>27.676950000000005</v>
      </c>
      <c r="AC403" s="18">
        <f t="shared" si="34"/>
        <v>45536</v>
      </c>
    </row>
    <row r="404" spans="1:29">
      <c r="A404" t="s">
        <v>176</v>
      </c>
      <c r="B404">
        <v>595</v>
      </c>
      <c r="C404">
        <v>1</v>
      </c>
      <c r="D404" s="18">
        <v>45887</v>
      </c>
      <c r="E404" s="18">
        <v>45907</v>
      </c>
      <c r="F404" s="18">
        <v>45926</v>
      </c>
      <c r="G404" t="s">
        <v>45</v>
      </c>
      <c r="H404">
        <v>34</v>
      </c>
      <c r="J404">
        <v>17817.63</v>
      </c>
      <c r="K404" t="s">
        <v>151</v>
      </c>
      <c r="L404">
        <v>17817.63</v>
      </c>
      <c r="M404">
        <v>20668.450799999999</v>
      </c>
      <c r="N404">
        <v>2721.63</v>
      </c>
      <c r="O404">
        <v>2721.63</v>
      </c>
      <c r="P404">
        <v>3157.0907999999999</v>
      </c>
      <c r="Q404">
        <v>0.15274927136774083</v>
      </c>
      <c r="R404">
        <v>8</v>
      </c>
      <c r="S404">
        <v>2025</v>
      </c>
      <c r="T404">
        <v>9</v>
      </c>
      <c r="U404">
        <v>2025</v>
      </c>
      <c r="V404">
        <v>45971</v>
      </c>
      <c r="W404" t="s">
        <v>159</v>
      </c>
      <c r="X404">
        <v>2025</v>
      </c>
      <c r="Y404" t="str">
        <f t="shared" si="30"/>
        <v>México</v>
      </c>
      <c r="Z404" t="str">
        <f t="shared" si="31"/>
        <v>IC</v>
      </c>
      <c r="AA404" s="1">
        <f t="shared" si="32"/>
        <v>0.75</v>
      </c>
      <c r="AB404">
        <f t="shared" si="33"/>
        <v>680.40750000000003</v>
      </c>
      <c r="AC404" s="18">
        <f t="shared" si="34"/>
        <v>45536</v>
      </c>
    </row>
    <row r="405" spans="1:29">
      <c r="A405" t="s">
        <v>176</v>
      </c>
      <c r="B405">
        <v>598</v>
      </c>
      <c r="C405">
        <v>1</v>
      </c>
      <c r="D405" s="18">
        <v>45888</v>
      </c>
      <c r="E405" s="18">
        <v>45876</v>
      </c>
      <c r="F405" s="18">
        <v>45879</v>
      </c>
      <c r="G405" t="s">
        <v>38</v>
      </c>
      <c r="H405">
        <v>34</v>
      </c>
      <c r="J405">
        <v>2856</v>
      </c>
      <c r="K405" t="s">
        <v>151</v>
      </c>
      <c r="L405">
        <v>2856</v>
      </c>
      <c r="M405">
        <v>3312.9599999999996</v>
      </c>
      <c r="N405">
        <v>402.69</v>
      </c>
      <c r="O405">
        <v>402.69</v>
      </c>
      <c r="P405">
        <v>467.12039999999996</v>
      </c>
      <c r="Q405">
        <v>0.14099789915966388</v>
      </c>
      <c r="R405">
        <v>8</v>
      </c>
      <c r="S405">
        <v>2025</v>
      </c>
      <c r="T405">
        <v>8</v>
      </c>
      <c r="U405">
        <v>2025</v>
      </c>
      <c r="V405">
        <v>45924</v>
      </c>
      <c r="W405" t="s">
        <v>153</v>
      </c>
      <c r="X405">
        <v>2025</v>
      </c>
      <c r="Y405" t="str">
        <f t="shared" si="30"/>
        <v>México</v>
      </c>
      <c r="Z405" t="str">
        <f t="shared" si="31"/>
        <v>IC</v>
      </c>
      <c r="AA405" s="1">
        <f t="shared" si="32"/>
        <v>0.6</v>
      </c>
      <c r="AB405">
        <f t="shared" si="33"/>
        <v>161.07600000000002</v>
      </c>
      <c r="AC405" s="18">
        <f t="shared" si="34"/>
        <v>45740</v>
      </c>
    </row>
    <row r="406" spans="1:29">
      <c r="A406" t="s">
        <v>176</v>
      </c>
      <c r="B406">
        <v>602</v>
      </c>
      <c r="C406">
        <v>1</v>
      </c>
      <c r="D406" s="18">
        <v>45890</v>
      </c>
      <c r="E406" s="18">
        <v>45910</v>
      </c>
      <c r="F406" s="18">
        <v>45914</v>
      </c>
      <c r="G406" t="s">
        <v>47</v>
      </c>
      <c r="H406">
        <v>34</v>
      </c>
      <c r="J406">
        <v>4020</v>
      </c>
      <c r="K406" t="s">
        <v>151</v>
      </c>
      <c r="L406">
        <v>4020</v>
      </c>
      <c r="M406">
        <v>4663.2</v>
      </c>
      <c r="N406">
        <v>515.35</v>
      </c>
      <c r="O406">
        <v>515.35</v>
      </c>
      <c r="P406">
        <v>597.80600000000004</v>
      </c>
      <c r="Q406">
        <v>0.12819651741293533</v>
      </c>
      <c r="R406">
        <v>8</v>
      </c>
      <c r="S406">
        <v>2025</v>
      </c>
      <c r="T406">
        <v>9</v>
      </c>
      <c r="U406">
        <v>2025</v>
      </c>
      <c r="V406">
        <v>45959</v>
      </c>
      <c r="W406" t="s">
        <v>161</v>
      </c>
      <c r="X406">
        <v>2025</v>
      </c>
      <c r="Y406" t="str">
        <f t="shared" si="30"/>
        <v>México</v>
      </c>
      <c r="Z406" t="str">
        <f t="shared" si="31"/>
        <v>IC</v>
      </c>
      <c r="AA406" s="1">
        <f t="shared" si="32"/>
        <v>0.65</v>
      </c>
      <c r="AB406">
        <f t="shared" si="33"/>
        <v>180.3725</v>
      </c>
      <c r="AC406" s="18">
        <f t="shared" si="34"/>
        <v>45852</v>
      </c>
    </row>
    <row r="407" spans="1:29">
      <c r="A407" t="s">
        <v>176</v>
      </c>
      <c r="B407">
        <v>603</v>
      </c>
      <c r="C407">
        <v>1</v>
      </c>
      <c r="D407" s="18">
        <v>45890</v>
      </c>
      <c r="E407" s="18">
        <v>45893</v>
      </c>
      <c r="F407" s="18">
        <v>45896</v>
      </c>
      <c r="G407" t="s">
        <v>47</v>
      </c>
      <c r="H407">
        <v>34</v>
      </c>
      <c r="J407">
        <v>5322</v>
      </c>
      <c r="K407" t="s">
        <v>131</v>
      </c>
      <c r="L407">
        <v>4576.92</v>
      </c>
      <c r="M407">
        <v>5322</v>
      </c>
      <c r="N407">
        <v>750.4</v>
      </c>
      <c r="O407">
        <v>645.34399999999994</v>
      </c>
      <c r="P407">
        <v>750.4</v>
      </c>
      <c r="Q407">
        <v>0.14099962420142803</v>
      </c>
      <c r="R407">
        <v>8</v>
      </c>
      <c r="S407">
        <v>2025</v>
      </c>
      <c r="T407">
        <v>8</v>
      </c>
      <c r="U407">
        <v>2025</v>
      </c>
      <c r="V407">
        <v>45941</v>
      </c>
      <c r="W407" t="s">
        <v>161</v>
      </c>
      <c r="X407">
        <v>2025</v>
      </c>
      <c r="Y407" t="str">
        <f t="shared" si="30"/>
        <v>México</v>
      </c>
      <c r="Z407" t="str">
        <f t="shared" si="31"/>
        <v>IC</v>
      </c>
      <c r="AA407" s="1">
        <f t="shared" si="32"/>
        <v>0.65</v>
      </c>
      <c r="AB407">
        <f t="shared" si="33"/>
        <v>225.87039999999996</v>
      </c>
      <c r="AC407" s="18">
        <f t="shared" si="34"/>
        <v>45852</v>
      </c>
    </row>
    <row r="408" spans="1:29">
      <c r="A408" t="s">
        <v>176</v>
      </c>
      <c r="B408">
        <v>605</v>
      </c>
      <c r="C408">
        <v>1</v>
      </c>
      <c r="D408" s="18">
        <v>45890</v>
      </c>
      <c r="E408" s="18">
        <v>45925</v>
      </c>
      <c r="F408" s="18">
        <v>45929</v>
      </c>
      <c r="G408" t="s">
        <v>47</v>
      </c>
      <c r="H408">
        <v>34</v>
      </c>
      <c r="J408">
        <v>4226</v>
      </c>
      <c r="K408" t="s">
        <v>131</v>
      </c>
      <c r="L408">
        <v>3634.36</v>
      </c>
      <c r="M408">
        <v>4226</v>
      </c>
      <c r="N408">
        <v>388.4</v>
      </c>
      <c r="O408">
        <v>334.024</v>
      </c>
      <c r="P408">
        <v>388.4</v>
      </c>
      <c r="Q408">
        <v>9.1907240889730235E-2</v>
      </c>
      <c r="R408">
        <v>8</v>
      </c>
      <c r="S408">
        <v>2025</v>
      </c>
      <c r="T408">
        <v>9</v>
      </c>
      <c r="U408">
        <v>2025</v>
      </c>
      <c r="V408">
        <v>45974</v>
      </c>
      <c r="W408" t="s">
        <v>159</v>
      </c>
      <c r="X408">
        <v>2025</v>
      </c>
      <c r="Y408" t="str">
        <f t="shared" si="30"/>
        <v>México</v>
      </c>
      <c r="Z408" t="str">
        <f t="shared" si="31"/>
        <v>IC</v>
      </c>
      <c r="AA408" s="1">
        <f t="shared" si="32"/>
        <v>0.65</v>
      </c>
      <c r="AB408">
        <f t="shared" si="33"/>
        <v>116.9084</v>
      </c>
      <c r="AC408" s="18">
        <f t="shared" si="34"/>
        <v>45852</v>
      </c>
    </row>
    <row r="409" spans="1:29">
      <c r="A409" t="s">
        <v>176</v>
      </c>
      <c r="B409">
        <v>607</v>
      </c>
      <c r="C409">
        <v>1</v>
      </c>
      <c r="D409" s="18">
        <v>45890</v>
      </c>
      <c r="E409" s="18">
        <v>45869</v>
      </c>
      <c r="F409" s="18">
        <v>45872</v>
      </c>
      <c r="G409" t="s">
        <v>47</v>
      </c>
      <c r="H409">
        <v>34</v>
      </c>
      <c r="J409">
        <v>9570</v>
      </c>
      <c r="K409" t="s">
        <v>151</v>
      </c>
      <c r="L409">
        <v>9570</v>
      </c>
      <c r="M409">
        <v>11101.199999999999</v>
      </c>
      <c r="N409">
        <v>1023.93</v>
      </c>
      <c r="O409">
        <v>1023.93</v>
      </c>
      <c r="P409">
        <v>1187.7587999999998</v>
      </c>
      <c r="Q409">
        <v>0.10699373040752351</v>
      </c>
      <c r="R409">
        <v>8</v>
      </c>
      <c r="S409">
        <v>2025</v>
      </c>
      <c r="T409">
        <v>7</v>
      </c>
      <c r="U409">
        <v>2025</v>
      </c>
      <c r="V409">
        <v>45917</v>
      </c>
      <c r="W409" t="s">
        <v>153</v>
      </c>
      <c r="X409">
        <v>2025</v>
      </c>
      <c r="Y409" t="str">
        <f t="shared" si="30"/>
        <v>México</v>
      </c>
      <c r="Z409" t="str">
        <f t="shared" si="31"/>
        <v>IC</v>
      </c>
      <c r="AA409" s="1">
        <f t="shared" si="32"/>
        <v>0.65</v>
      </c>
      <c r="AB409">
        <f t="shared" si="33"/>
        <v>358.37549999999999</v>
      </c>
      <c r="AC409" s="18">
        <f t="shared" si="34"/>
        <v>45852</v>
      </c>
    </row>
    <row r="410" spans="1:29">
      <c r="A410" t="s">
        <v>176</v>
      </c>
      <c r="B410">
        <v>615</v>
      </c>
      <c r="C410">
        <v>1</v>
      </c>
      <c r="D410" s="18">
        <v>45894</v>
      </c>
      <c r="E410" s="18">
        <v>45930</v>
      </c>
      <c r="F410" s="18">
        <v>45935</v>
      </c>
      <c r="G410" t="s">
        <v>44</v>
      </c>
      <c r="H410">
        <v>35</v>
      </c>
      <c r="J410">
        <v>7230</v>
      </c>
      <c r="K410" t="s">
        <v>151</v>
      </c>
      <c r="L410">
        <v>7230</v>
      </c>
      <c r="M410">
        <v>8386.7999999999993</v>
      </c>
      <c r="N410">
        <v>679.72</v>
      </c>
      <c r="O410">
        <v>679.72</v>
      </c>
      <c r="P410">
        <v>788.47519999999997</v>
      </c>
      <c r="Q410">
        <v>9.4013831258644542E-2</v>
      </c>
      <c r="R410">
        <v>8</v>
      </c>
      <c r="S410">
        <v>2025</v>
      </c>
      <c r="T410">
        <v>9</v>
      </c>
      <c r="U410">
        <v>2025</v>
      </c>
      <c r="V410">
        <v>45980</v>
      </c>
      <c r="W410" t="s">
        <v>159</v>
      </c>
      <c r="X410">
        <v>2025</v>
      </c>
      <c r="Y410" t="str">
        <f t="shared" si="30"/>
        <v>México</v>
      </c>
      <c r="Z410" t="str">
        <f t="shared" si="31"/>
        <v>IC</v>
      </c>
      <c r="AA410" s="1">
        <f t="shared" si="32"/>
        <v>0.5</v>
      </c>
      <c r="AB410">
        <f t="shared" si="33"/>
        <v>339.86</v>
      </c>
      <c r="AC410" s="18">
        <f t="shared" si="34"/>
        <v>45677</v>
      </c>
    </row>
    <row r="411" spans="1:29">
      <c r="A411" t="s">
        <v>176</v>
      </c>
      <c r="B411">
        <v>616</v>
      </c>
      <c r="C411">
        <v>1</v>
      </c>
      <c r="D411" s="18">
        <v>45894</v>
      </c>
      <c r="E411" s="18">
        <v>45870</v>
      </c>
      <c r="F411" s="18">
        <v>45879</v>
      </c>
      <c r="G411" t="s">
        <v>47</v>
      </c>
      <c r="H411">
        <v>35</v>
      </c>
      <c r="J411">
        <v>4752</v>
      </c>
      <c r="K411" t="s">
        <v>187</v>
      </c>
      <c r="L411">
        <v>5084.6400000000003</v>
      </c>
      <c r="M411">
        <v>5940</v>
      </c>
      <c r="N411">
        <v>445.99</v>
      </c>
      <c r="O411">
        <v>477.20930000000004</v>
      </c>
      <c r="P411">
        <v>557.48749999999995</v>
      </c>
      <c r="Q411">
        <v>9.385311447811448E-2</v>
      </c>
      <c r="R411">
        <v>8</v>
      </c>
      <c r="S411">
        <v>2025</v>
      </c>
      <c r="T411">
        <v>8</v>
      </c>
      <c r="U411">
        <v>2025</v>
      </c>
      <c r="V411">
        <v>45924</v>
      </c>
      <c r="W411" t="s">
        <v>153</v>
      </c>
      <c r="X411">
        <v>2025</v>
      </c>
      <c r="Y411" t="str">
        <f t="shared" si="30"/>
        <v>México</v>
      </c>
      <c r="Z411" t="str">
        <f t="shared" si="31"/>
        <v>IC</v>
      </c>
      <c r="AA411" s="1">
        <f t="shared" si="32"/>
        <v>0.65</v>
      </c>
      <c r="AB411">
        <f t="shared" si="33"/>
        <v>167.02325500000001</v>
      </c>
      <c r="AC411" s="18">
        <f t="shared" si="34"/>
        <v>45852</v>
      </c>
    </row>
    <row r="412" spans="1:29">
      <c r="A412" t="s">
        <v>176</v>
      </c>
      <c r="B412">
        <v>617</v>
      </c>
      <c r="C412">
        <v>1</v>
      </c>
      <c r="D412" s="18">
        <v>45894</v>
      </c>
      <c r="E412" s="18">
        <v>45914</v>
      </c>
      <c r="F412" s="18">
        <v>45925</v>
      </c>
      <c r="G412" t="s">
        <v>35</v>
      </c>
      <c r="H412">
        <v>35</v>
      </c>
      <c r="J412">
        <v>7061.39</v>
      </c>
      <c r="K412" t="s">
        <v>131</v>
      </c>
      <c r="L412">
        <v>6072.7954</v>
      </c>
      <c r="M412">
        <v>7061.39</v>
      </c>
      <c r="N412">
        <v>706.69</v>
      </c>
      <c r="O412">
        <v>607.75340000000006</v>
      </c>
      <c r="P412">
        <v>706.69</v>
      </c>
      <c r="Q412">
        <v>0.10007802996293932</v>
      </c>
      <c r="R412">
        <v>8</v>
      </c>
      <c r="S412">
        <v>2025</v>
      </c>
      <c r="T412">
        <v>9</v>
      </c>
      <c r="U412">
        <v>2025</v>
      </c>
      <c r="V412">
        <v>45970</v>
      </c>
      <c r="W412" t="s">
        <v>159</v>
      </c>
      <c r="X412">
        <v>2025</v>
      </c>
      <c r="Y412" t="str">
        <f t="shared" si="30"/>
        <v>México</v>
      </c>
      <c r="Z412" t="str">
        <f t="shared" si="31"/>
        <v>IC</v>
      </c>
      <c r="AA412" s="1">
        <f t="shared" si="32"/>
        <v>0.5</v>
      </c>
      <c r="AB412">
        <f t="shared" si="33"/>
        <v>303.87670000000003</v>
      </c>
      <c r="AC412" s="18">
        <f t="shared" si="34"/>
        <v>45665</v>
      </c>
    </row>
    <row r="413" spans="1:29">
      <c r="A413" t="s">
        <v>176</v>
      </c>
      <c r="B413">
        <v>622</v>
      </c>
      <c r="C413">
        <v>1</v>
      </c>
      <c r="D413" s="18">
        <v>45895</v>
      </c>
      <c r="E413" s="18">
        <v>45928</v>
      </c>
      <c r="F413" s="18">
        <v>45931</v>
      </c>
      <c r="G413" t="s">
        <v>47</v>
      </c>
      <c r="H413">
        <v>35</v>
      </c>
      <c r="J413">
        <v>3010</v>
      </c>
      <c r="K413" t="s">
        <v>151</v>
      </c>
      <c r="L413">
        <v>3010</v>
      </c>
      <c r="M413">
        <v>3491.6</v>
      </c>
      <c r="N413">
        <v>376.76</v>
      </c>
      <c r="O413">
        <v>376.76</v>
      </c>
      <c r="P413">
        <v>437.04159999999996</v>
      </c>
      <c r="Q413">
        <v>0.12516943521594684</v>
      </c>
      <c r="R413">
        <v>8</v>
      </c>
      <c r="S413">
        <v>2025</v>
      </c>
      <c r="T413">
        <v>9</v>
      </c>
      <c r="U413">
        <v>2025</v>
      </c>
      <c r="V413">
        <v>45976</v>
      </c>
      <c r="W413" t="s">
        <v>159</v>
      </c>
      <c r="X413">
        <v>2025</v>
      </c>
      <c r="Y413" t="str">
        <f t="shared" si="30"/>
        <v>México</v>
      </c>
      <c r="Z413" t="str">
        <f t="shared" si="31"/>
        <v>IC</v>
      </c>
      <c r="AA413" s="1">
        <f t="shared" si="32"/>
        <v>0.65</v>
      </c>
      <c r="AB413">
        <f t="shared" si="33"/>
        <v>131.86599999999999</v>
      </c>
      <c r="AC413" s="18">
        <f t="shared" si="34"/>
        <v>45852</v>
      </c>
    </row>
    <row r="414" spans="1:29">
      <c r="A414" t="s">
        <v>176</v>
      </c>
      <c r="B414">
        <v>624</v>
      </c>
      <c r="C414">
        <v>1</v>
      </c>
      <c r="D414" s="18">
        <v>45895</v>
      </c>
      <c r="E414" s="18">
        <v>45843</v>
      </c>
      <c r="F414" s="18">
        <v>45851</v>
      </c>
      <c r="G414" t="s">
        <v>53</v>
      </c>
      <c r="H414">
        <v>35</v>
      </c>
      <c r="I414" t="s">
        <v>177</v>
      </c>
      <c r="J414">
        <v>7360.8</v>
      </c>
      <c r="K414" t="s">
        <v>131</v>
      </c>
      <c r="L414">
        <v>6330.2880000000005</v>
      </c>
      <c r="M414">
        <v>7360.8</v>
      </c>
      <c r="N414">
        <v>909.87</v>
      </c>
      <c r="O414">
        <v>782.48820000000001</v>
      </c>
      <c r="P414">
        <v>909.87</v>
      </c>
      <c r="Q414">
        <v>0.12361020541245515</v>
      </c>
      <c r="R414">
        <v>8</v>
      </c>
      <c r="S414">
        <v>2025</v>
      </c>
      <c r="T414">
        <v>7</v>
      </c>
      <c r="U414">
        <v>2025</v>
      </c>
      <c r="V414">
        <v>45896</v>
      </c>
      <c r="W414" t="s">
        <v>160</v>
      </c>
      <c r="X414">
        <v>2025</v>
      </c>
      <c r="Y414" t="str">
        <f t="shared" si="30"/>
        <v>México</v>
      </c>
      <c r="Z414" t="str">
        <f t="shared" si="31"/>
        <v>Retail</v>
      </c>
      <c r="AA414" s="1">
        <f t="shared" si="32"/>
        <v>0.05</v>
      </c>
      <c r="AB414">
        <f t="shared" si="33"/>
        <v>743.36378999999999</v>
      </c>
      <c r="AC414" s="18">
        <f t="shared" si="34"/>
        <v>45719</v>
      </c>
    </row>
    <row r="415" spans="1:29">
      <c r="A415" t="s">
        <v>176</v>
      </c>
      <c r="B415">
        <v>631</v>
      </c>
      <c r="C415">
        <v>1</v>
      </c>
      <c r="D415" s="18">
        <v>45895</v>
      </c>
      <c r="E415" s="18">
        <v>45897</v>
      </c>
      <c r="F415" s="18">
        <v>45916</v>
      </c>
      <c r="G415" t="s">
        <v>49</v>
      </c>
      <c r="H415">
        <v>35</v>
      </c>
      <c r="J415">
        <v>10037.469999999999</v>
      </c>
      <c r="K415" t="s">
        <v>131</v>
      </c>
      <c r="L415">
        <v>8632.2241999999987</v>
      </c>
      <c r="M415">
        <v>10037.469999999999</v>
      </c>
      <c r="N415">
        <v>1052.1099999999999</v>
      </c>
      <c r="O415">
        <v>904.81459999999993</v>
      </c>
      <c r="P415">
        <v>1052.1099999999999</v>
      </c>
      <c r="Q415">
        <v>0.10481824603211766</v>
      </c>
      <c r="R415">
        <v>8</v>
      </c>
      <c r="S415">
        <v>2025</v>
      </c>
      <c r="T415">
        <v>8</v>
      </c>
      <c r="U415">
        <v>2025</v>
      </c>
      <c r="V415">
        <v>45961</v>
      </c>
      <c r="W415" t="s">
        <v>161</v>
      </c>
      <c r="X415">
        <v>2025</v>
      </c>
      <c r="Y415" t="str">
        <f t="shared" si="30"/>
        <v>México</v>
      </c>
      <c r="Z415" t="str">
        <f t="shared" si="31"/>
        <v>Retail</v>
      </c>
      <c r="AA415" s="1">
        <f t="shared" si="32"/>
        <v>0</v>
      </c>
      <c r="AB415">
        <f t="shared" si="33"/>
        <v>904.81459999999993</v>
      </c>
      <c r="AC415" s="18">
        <f t="shared" si="34"/>
        <v>45552</v>
      </c>
    </row>
    <row r="416" spans="1:29">
      <c r="A416" t="s">
        <v>176</v>
      </c>
      <c r="B416">
        <v>633</v>
      </c>
      <c r="C416">
        <v>1</v>
      </c>
      <c r="D416" s="18">
        <v>45896</v>
      </c>
      <c r="E416" s="18">
        <v>45930</v>
      </c>
      <c r="F416" s="18">
        <v>45933</v>
      </c>
      <c r="G416" t="s">
        <v>44</v>
      </c>
      <c r="H416">
        <v>35</v>
      </c>
      <c r="J416">
        <v>3630</v>
      </c>
      <c r="K416" t="s">
        <v>151</v>
      </c>
      <c r="L416">
        <v>3630</v>
      </c>
      <c r="M416">
        <v>4210.7999999999993</v>
      </c>
      <c r="N416">
        <v>341.22</v>
      </c>
      <c r="O416">
        <v>341.22</v>
      </c>
      <c r="P416">
        <v>395.8152</v>
      </c>
      <c r="Q416">
        <v>9.4000000000000014E-2</v>
      </c>
      <c r="R416">
        <v>8</v>
      </c>
      <c r="S416">
        <v>2025</v>
      </c>
      <c r="T416">
        <v>9</v>
      </c>
      <c r="U416">
        <v>2025</v>
      </c>
      <c r="V416">
        <v>45978</v>
      </c>
      <c r="W416" t="s">
        <v>159</v>
      </c>
      <c r="X416">
        <v>2025</v>
      </c>
      <c r="Y416" t="str">
        <f t="shared" si="30"/>
        <v>México</v>
      </c>
      <c r="Z416" t="str">
        <f t="shared" si="31"/>
        <v>IC</v>
      </c>
      <c r="AA416" s="1">
        <f t="shared" si="32"/>
        <v>0.5</v>
      </c>
      <c r="AB416">
        <f t="shared" si="33"/>
        <v>170.61</v>
      </c>
      <c r="AC416" s="18">
        <f t="shared" si="34"/>
        <v>45677</v>
      </c>
    </row>
    <row r="417" spans="1:29">
      <c r="A417" t="s">
        <v>176</v>
      </c>
      <c r="B417">
        <v>634</v>
      </c>
      <c r="C417">
        <v>1</v>
      </c>
      <c r="D417" s="18">
        <v>45896</v>
      </c>
      <c r="E417" s="18">
        <v>45930</v>
      </c>
      <c r="F417" s="18">
        <v>45934</v>
      </c>
      <c r="G417" t="s">
        <v>44</v>
      </c>
      <c r="H417">
        <v>35</v>
      </c>
      <c r="J417">
        <v>3528</v>
      </c>
      <c r="K417" t="s">
        <v>151</v>
      </c>
      <c r="L417">
        <v>3528</v>
      </c>
      <c r="M417">
        <v>4092.4799999999996</v>
      </c>
      <c r="N417">
        <v>331.63</v>
      </c>
      <c r="O417">
        <v>331.63</v>
      </c>
      <c r="P417">
        <v>384.69079999999997</v>
      </c>
      <c r="Q417">
        <v>9.3999433106575964E-2</v>
      </c>
      <c r="R417">
        <v>8</v>
      </c>
      <c r="S417">
        <v>2025</v>
      </c>
      <c r="T417">
        <v>9</v>
      </c>
      <c r="U417">
        <v>2025</v>
      </c>
      <c r="V417">
        <v>45979</v>
      </c>
      <c r="W417" t="s">
        <v>159</v>
      </c>
      <c r="X417">
        <v>2025</v>
      </c>
      <c r="Y417" t="str">
        <f t="shared" si="30"/>
        <v>México</v>
      </c>
      <c r="Z417" t="str">
        <f t="shared" si="31"/>
        <v>IC</v>
      </c>
      <c r="AA417" s="1">
        <f t="shared" si="32"/>
        <v>0.5</v>
      </c>
      <c r="AB417">
        <f t="shared" si="33"/>
        <v>165.815</v>
      </c>
      <c r="AC417" s="18">
        <f t="shared" si="34"/>
        <v>45677</v>
      </c>
    </row>
    <row r="418" spans="1:29">
      <c r="A418" t="s">
        <v>176</v>
      </c>
      <c r="B418">
        <v>635</v>
      </c>
      <c r="C418">
        <v>1</v>
      </c>
      <c r="D418" s="18">
        <v>45896</v>
      </c>
      <c r="E418" s="18">
        <v>45899</v>
      </c>
      <c r="F418" s="18">
        <v>45904</v>
      </c>
      <c r="G418" t="s">
        <v>47</v>
      </c>
      <c r="H418">
        <v>35</v>
      </c>
      <c r="J418">
        <v>5000</v>
      </c>
      <c r="K418" t="s">
        <v>163</v>
      </c>
      <c r="L418">
        <v>5750</v>
      </c>
      <c r="M418">
        <v>6700</v>
      </c>
      <c r="N418">
        <v>391.67</v>
      </c>
      <c r="O418">
        <v>450.4205</v>
      </c>
      <c r="P418">
        <v>524.83780000000002</v>
      </c>
      <c r="Q418">
        <v>7.8334000000000001E-2</v>
      </c>
      <c r="R418">
        <v>8</v>
      </c>
      <c r="S418">
        <v>2025</v>
      </c>
      <c r="T418">
        <v>8</v>
      </c>
      <c r="U418">
        <v>2025</v>
      </c>
      <c r="V418">
        <v>45949</v>
      </c>
      <c r="W418" t="s">
        <v>161</v>
      </c>
      <c r="X418">
        <v>2025</v>
      </c>
      <c r="Y418" t="str">
        <f t="shared" si="30"/>
        <v>México</v>
      </c>
      <c r="Z418" t="str">
        <f t="shared" si="31"/>
        <v>IC</v>
      </c>
      <c r="AA418" s="1">
        <f t="shared" si="32"/>
        <v>0.65</v>
      </c>
      <c r="AB418">
        <f t="shared" si="33"/>
        <v>157.647175</v>
      </c>
      <c r="AC418" s="18">
        <f t="shared" si="34"/>
        <v>45852</v>
      </c>
    </row>
    <row r="419" spans="1:29">
      <c r="A419" t="s">
        <v>176</v>
      </c>
      <c r="B419">
        <v>636</v>
      </c>
      <c r="C419">
        <v>1</v>
      </c>
      <c r="D419" s="18">
        <v>45896</v>
      </c>
      <c r="E419" s="18">
        <v>45907</v>
      </c>
      <c r="F419" s="18">
        <v>45908</v>
      </c>
      <c r="G419" t="s">
        <v>47</v>
      </c>
      <c r="H419">
        <v>35</v>
      </c>
      <c r="J419">
        <v>1221</v>
      </c>
      <c r="K419" t="s">
        <v>151</v>
      </c>
      <c r="L419">
        <v>1221</v>
      </c>
      <c r="M419">
        <v>1416.36</v>
      </c>
      <c r="N419">
        <v>358.14</v>
      </c>
      <c r="O419">
        <v>358.14</v>
      </c>
      <c r="P419">
        <v>415.44239999999996</v>
      </c>
      <c r="Q419">
        <v>0.29331695331695329</v>
      </c>
      <c r="R419">
        <v>8</v>
      </c>
      <c r="S419">
        <v>2025</v>
      </c>
      <c r="T419">
        <v>9</v>
      </c>
      <c r="U419">
        <v>2025</v>
      </c>
      <c r="V419">
        <v>45953</v>
      </c>
      <c r="W419" t="s">
        <v>161</v>
      </c>
      <c r="X419">
        <v>2025</v>
      </c>
      <c r="Y419" t="str">
        <f t="shared" si="30"/>
        <v>México</v>
      </c>
      <c r="Z419" t="str">
        <f t="shared" si="31"/>
        <v>IC</v>
      </c>
      <c r="AA419" s="1">
        <f t="shared" si="32"/>
        <v>0.65</v>
      </c>
      <c r="AB419">
        <f t="shared" si="33"/>
        <v>125.34899999999999</v>
      </c>
      <c r="AC419" s="18">
        <f t="shared" si="34"/>
        <v>45852</v>
      </c>
    </row>
    <row r="420" spans="1:29">
      <c r="A420" t="s">
        <v>176</v>
      </c>
      <c r="B420">
        <v>642</v>
      </c>
      <c r="C420">
        <v>1</v>
      </c>
      <c r="D420" s="18">
        <v>45897</v>
      </c>
      <c r="E420" s="18">
        <v>45907</v>
      </c>
      <c r="F420" s="18">
        <v>45910</v>
      </c>
      <c r="G420" t="s">
        <v>47</v>
      </c>
      <c r="H420">
        <v>35</v>
      </c>
      <c r="J420">
        <v>7395</v>
      </c>
      <c r="K420" t="s">
        <v>151</v>
      </c>
      <c r="L420">
        <v>7395</v>
      </c>
      <c r="M420">
        <v>8578.1999999999989</v>
      </c>
      <c r="N420">
        <v>720.46</v>
      </c>
      <c r="O420">
        <v>720.46</v>
      </c>
      <c r="P420">
        <v>835.73360000000002</v>
      </c>
      <c r="Q420">
        <v>9.7425287356321846E-2</v>
      </c>
      <c r="R420">
        <v>8</v>
      </c>
      <c r="S420">
        <v>2025</v>
      </c>
      <c r="T420">
        <v>9</v>
      </c>
      <c r="U420">
        <v>2025</v>
      </c>
      <c r="V420">
        <v>45955</v>
      </c>
      <c r="W420" t="s">
        <v>161</v>
      </c>
      <c r="X420">
        <v>2025</v>
      </c>
      <c r="Y420" t="str">
        <f t="shared" si="30"/>
        <v>México</v>
      </c>
      <c r="Z420" t="str">
        <f t="shared" si="31"/>
        <v>IC</v>
      </c>
      <c r="AA420" s="1">
        <f t="shared" si="32"/>
        <v>0.65</v>
      </c>
      <c r="AB420">
        <f t="shared" si="33"/>
        <v>252.161</v>
      </c>
      <c r="AC420" s="18">
        <f t="shared" si="34"/>
        <v>45852</v>
      </c>
    </row>
    <row r="421" spans="1:29">
      <c r="A421" t="s">
        <v>176</v>
      </c>
      <c r="B421">
        <v>650</v>
      </c>
      <c r="C421">
        <v>1</v>
      </c>
      <c r="D421" s="18">
        <v>45897</v>
      </c>
      <c r="E421" s="18">
        <v>45896</v>
      </c>
      <c r="F421" s="18">
        <v>45899</v>
      </c>
      <c r="G421" t="s">
        <v>47</v>
      </c>
      <c r="H421">
        <v>35</v>
      </c>
      <c r="J421">
        <v>1928.28</v>
      </c>
      <c r="K421" t="s">
        <v>151</v>
      </c>
      <c r="L421">
        <v>1928.28</v>
      </c>
      <c r="M421">
        <v>2236.8047999999999</v>
      </c>
      <c r="N421">
        <v>174.84</v>
      </c>
      <c r="O421">
        <v>174.84</v>
      </c>
      <c r="P421">
        <v>202.81439999999998</v>
      </c>
      <c r="Q421">
        <v>9.0671479245752695E-2</v>
      </c>
      <c r="R421">
        <v>8</v>
      </c>
      <c r="S421">
        <v>2025</v>
      </c>
      <c r="T421">
        <v>8</v>
      </c>
      <c r="U421">
        <v>2025</v>
      </c>
      <c r="V421">
        <v>45944</v>
      </c>
      <c r="W421" t="s">
        <v>161</v>
      </c>
      <c r="X421">
        <v>2025</v>
      </c>
      <c r="Y421" t="str">
        <f t="shared" si="30"/>
        <v>México</v>
      </c>
      <c r="Z421" t="str">
        <f t="shared" si="31"/>
        <v>IC</v>
      </c>
      <c r="AA421" s="1">
        <f t="shared" si="32"/>
        <v>0.65</v>
      </c>
      <c r="AB421">
        <f t="shared" si="33"/>
        <v>61.194000000000003</v>
      </c>
      <c r="AC421" s="18">
        <f t="shared" si="34"/>
        <v>45852</v>
      </c>
    </row>
    <row r="422" spans="1:29">
      <c r="A422" t="s">
        <v>176</v>
      </c>
      <c r="B422">
        <v>651</v>
      </c>
      <c r="C422">
        <v>1</v>
      </c>
      <c r="D422" s="18">
        <v>45897</v>
      </c>
      <c r="E422" s="18">
        <v>45953</v>
      </c>
      <c r="F422" s="18">
        <v>45956</v>
      </c>
      <c r="G422" t="s">
        <v>47</v>
      </c>
      <c r="H422">
        <v>35</v>
      </c>
      <c r="J422">
        <v>4760</v>
      </c>
      <c r="K422" t="s">
        <v>131</v>
      </c>
      <c r="L422">
        <v>4093.6</v>
      </c>
      <c r="M422">
        <v>4760</v>
      </c>
      <c r="N422">
        <v>493.5</v>
      </c>
      <c r="O422">
        <v>424.40999999999997</v>
      </c>
      <c r="P422">
        <v>493.5</v>
      </c>
      <c r="Q422">
        <v>0.10367647058823529</v>
      </c>
      <c r="R422">
        <v>8</v>
      </c>
      <c r="S422">
        <v>2025</v>
      </c>
      <c r="T422">
        <v>10</v>
      </c>
      <c r="U422">
        <v>2025</v>
      </c>
      <c r="V422">
        <v>46001</v>
      </c>
      <c r="W422" t="s">
        <v>132</v>
      </c>
      <c r="X422">
        <v>2025</v>
      </c>
      <c r="Y422" t="str">
        <f t="shared" si="30"/>
        <v>México</v>
      </c>
      <c r="Z422" t="str">
        <f t="shared" si="31"/>
        <v>IC</v>
      </c>
      <c r="AA422" s="1">
        <f t="shared" si="32"/>
        <v>0.65</v>
      </c>
      <c r="AB422">
        <f t="shared" si="33"/>
        <v>148.54349999999999</v>
      </c>
      <c r="AC422" s="18">
        <f t="shared" si="34"/>
        <v>45852</v>
      </c>
    </row>
    <row r="423" spans="1:29">
      <c r="A423" t="s">
        <v>176</v>
      </c>
      <c r="B423">
        <v>652</v>
      </c>
      <c r="C423">
        <v>1</v>
      </c>
      <c r="D423" s="18">
        <v>45897</v>
      </c>
      <c r="E423" s="18">
        <v>45921</v>
      </c>
      <c r="F423" s="18">
        <v>45924</v>
      </c>
      <c r="G423" t="s">
        <v>47</v>
      </c>
      <c r="H423">
        <v>35</v>
      </c>
      <c r="J423">
        <v>1990</v>
      </c>
      <c r="K423" t="s">
        <v>151</v>
      </c>
      <c r="L423">
        <v>1990</v>
      </c>
      <c r="M423">
        <v>2308.3999999999996</v>
      </c>
      <c r="N423">
        <v>187.06</v>
      </c>
      <c r="O423">
        <v>187.06</v>
      </c>
      <c r="P423">
        <v>216.9896</v>
      </c>
      <c r="Q423">
        <v>9.4E-2</v>
      </c>
      <c r="R423">
        <v>8</v>
      </c>
      <c r="S423">
        <v>2025</v>
      </c>
      <c r="T423">
        <v>9</v>
      </c>
      <c r="U423">
        <v>2025</v>
      </c>
      <c r="V423">
        <v>45969</v>
      </c>
      <c r="W423" t="s">
        <v>159</v>
      </c>
      <c r="X423">
        <v>2025</v>
      </c>
      <c r="Y423" t="str">
        <f t="shared" si="30"/>
        <v>México</v>
      </c>
      <c r="Z423" t="str">
        <f t="shared" si="31"/>
        <v>IC</v>
      </c>
      <c r="AA423" s="1">
        <f t="shared" si="32"/>
        <v>0.65</v>
      </c>
      <c r="AB423">
        <f t="shared" si="33"/>
        <v>65.471000000000004</v>
      </c>
      <c r="AC423" s="18">
        <f t="shared" si="34"/>
        <v>45852</v>
      </c>
    </row>
    <row r="424" spans="1:29">
      <c r="A424" t="s">
        <v>176</v>
      </c>
      <c r="B424">
        <v>657</v>
      </c>
      <c r="C424">
        <v>1</v>
      </c>
      <c r="D424" s="18">
        <v>45902</v>
      </c>
      <c r="E424" s="18">
        <v>45826</v>
      </c>
      <c r="F424" s="18">
        <v>45829</v>
      </c>
      <c r="G424" t="s">
        <v>37</v>
      </c>
      <c r="H424">
        <v>36</v>
      </c>
      <c r="J424">
        <v>2724.75</v>
      </c>
      <c r="K424" t="s">
        <v>131</v>
      </c>
      <c r="L424">
        <v>2343.2849999999999</v>
      </c>
      <c r="M424">
        <v>2724.75</v>
      </c>
      <c r="N424">
        <v>217.52</v>
      </c>
      <c r="O424">
        <v>187.06720000000001</v>
      </c>
      <c r="P424">
        <v>217.52</v>
      </c>
      <c r="Q424">
        <v>7.9831177172217646E-2</v>
      </c>
      <c r="R424">
        <v>9</v>
      </c>
      <c r="S424">
        <v>2025</v>
      </c>
      <c r="T424">
        <v>6</v>
      </c>
      <c r="U424">
        <v>2025</v>
      </c>
      <c r="V424">
        <v>45874</v>
      </c>
      <c r="W424" t="s">
        <v>160</v>
      </c>
      <c r="X424">
        <v>2025</v>
      </c>
      <c r="Y424" t="str">
        <f t="shared" si="30"/>
        <v>México</v>
      </c>
      <c r="Z424" t="str">
        <f t="shared" si="31"/>
        <v>IC</v>
      </c>
      <c r="AA424" s="1">
        <f t="shared" si="32"/>
        <v>0.6</v>
      </c>
      <c r="AB424">
        <f t="shared" si="33"/>
        <v>74.826880000000003</v>
      </c>
      <c r="AC424" s="18">
        <f t="shared" si="34"/>
        <v>45807</v>
      </c>
    </row>
    <row r="425" spans="1:29">
      <c r="A425" t="s">
        <v>176</v>
      </c>
      <c r="B425">
        <v>660</v>
      </c>
      <c r="C425">
        <v>1</v>
      </c>
      <c r="D425" s="18">
        <v>45902</v>
      </c>
      <c r="E425" s="18">
        <v>45878</v>
      </c>
      <c r="F425" s="18">
        <v>45884</v>
      </c>
      <c r="G425" t="s">
        <v>45</v>
      </c>
      <c r="H425">
        <v>36</v>
      </c>
      <c r="J425">
        <v>20000</v>
      </c>
      <c r="K425" t="s">
        <v>131</v>
      </c>
      <c r="L425">
        <v>17200</v>
      </c>
      <c r="M425">
        <v>20000</v>
      </c>
      <c r="N425">
        <v>1500</v>
      </c>
      <c r="O425">
        <v>1290</v>
      </c>
      <c r="P425">
        <v>1500</v>
      </c>
      <c r="Q425">
        <v>7.4999999999999997E-2</v>
      </c>
      <c r="R425">
        <v>9</v>
      </c>
      <c r="S425">
        <v>2025</v>
      </c>
      <c r="T425">
        <v>8</v>
      </c>
      <c r="U425">
        <v>2025</v>
      </c>
      <c r="V425">
        <v>45929</v>
      </c>
      <c r="W425" t="s">
        <v>153</v>
      </c>
      <c r="X425">
        <v>2025</v>
      </c>
      <c r="Y425" t="str">
        <f t="shared" si="30"/>
        <v>México</v>
      </c>
      <c r="Z425" t="str">
        <f t="shared" si="31"/>
        <v>IC</v>
      </c>
      <c r="AA425" s="1">
        <f t="shared" si="32"/>
        <v>0.75</v>
      </c>
      <c r="AB425">
        <f t="shared" si="33"/>
        <v>322.5</v>
      </c>
      <c r="AC425" s="18">
        <f t="shared" si="34"/>
        <v>45536</v>
      </c>
    </row>
    <row r="426" spans="1:29">
      <c r="A426" t="s">
        <v>176</v>
      </c>
      <c r="B426">
        <v>664</v>
      </c>
      <c r="C426">
        <v>1</v>
      </c>
      <c r="D426" s="18">
        <v>45903</v>
      </c>
      <c r="E426" s="18">
        <v>45861</v>
      </c>
      <c r="F426" s="18">
        <v>45862</v>
      </c>
      <c r="G426" t="s">
        <v>47</v>
      </c>
      <c r="H426">
        <v>36</v>
      </c>
      <c r="J426">
        <v>940</v>
      </c>
      <c r="K426" t="s">
        <v>131</v>
      </c>
      <c r="L426">
        <v>808.4</v>
      </c>
      <c r="M426">
        <v>940</v>
      </c>
      <c r="N426">
        <v>80.25</v>
      </c>
      <c r="O426">
        <v>69.015000000000001</v>
      </c>
      <c r="P426">
        <v>80.25</v>
      </c>
      <c r="Q426">
        <v>8.537234042553192E-2</v>
      </c>
      <c r="R426">
        <v>9</v>
      </c>
      <c r="S426">
        <v>2025</v>
      </c>
      <c r="T426">
        <v>7</v>
      </c>
      <c r="U426">
        <v>2025</v>
      </c>
      <c r="V426">
        <v>45907</v>
      </c>
      <c r="W426" t="s">
        <v>153</v>
      </c>
      <c r="X426">
        <v>2025</v>
      </c>
      <c r="Y426" t="str">
        <f t="shared" si="30"/>
        <v>México</v>
      </c>
      <c r="Z426" t="str">
        <f t="shared" si="31"/>
        <v>IC</v>
      </c>
      <c r="AA426" s="1">
        <f t="shared" si="32"/>
        <v>0.65</v>
      </c>
      <c r="AB426">
        <f t="shared" si="33"/>
        <v>24.155249999999995</v>
      </c>
      <c r="AC426" s="18">
        <f t="shared" si="34"/>
        <v>45852</v>
      </c>
    </row>
    <row r="427" spans="1:29">
      <c r="A427" t="s">
        <v>176</v>
      </c>
      <c r="B427">
        <v>666</v>
      </c>
      <c r="C427">
        <v>1</v>
      </c>
      <c r="D427" s="18">
        <v>45904</v>
      </c>
      <c r="E427" s="18">
        <v>45910</v>
      </c>
      <c r="F427" s="18">
        <v>45912</v>
      </c>
      <c r="G427" t="s">
        <v>37</v>
      </c>
      <c r="H427">
        <v>36</v>
      </c>
      <c r="J427">
        <v>2955</v>
      </c>
      <c r="K427" t="s">
        <v>151</v>
      </c>
      <c r="L427">
        <v>2955</v>
      </c>
      <c r="M427">
        <v>3427.7999999999997</v>
      </c>
      <c r="N427">
        <v>590</v>
      </c>
      <c r="O427">
        <v>590</v>
      </c>
      <c r="P427">
        <v>684.4</v>
      </c>
      <c r="Q427">
        <v>0.19966159052453469</v>
      </c>
      <c r="R427">
        <v>9</v>
      </c>
      <c r="S427">
        <v>2025</v>
      </c>
      <c r="T427">
        <v>9</v>
      </c>
      <c r="U427">
        <v>2025</v>
      </c>
      <c r="V427">
        <v>45957</v>
      </c>
      <c r="W427" t="s">
        <v>161</v>
      </c>
      <c r="X427">
        <v>2025</v>
      </c>
      <c r="Y427" t="str">
        <f t="shared" si="30"/>
        <v>México</v>
      </c>
      <c r="Z427" t="str">
        <f t="shared" si="31"/>
        <v>IC</v>
      </c>
      <c r="AA427" s="1">
        <f t="shared" si="32"/>
        <v>0.6</v>
      </c>
      <c r="AB427">
        <f t="shared" si="33"/>
        <v>236</v>
      </c>
      <c r="AC427" s="18">
        <f t="shared" si="34"/>
        <v>45807</v>
      </c>
    </row>
    <row r="428" spans="1:29">
      <c r="A428" t="s">
        <v>176</v>
      </c>
      <c r="B428">
        <v>668</v>
      </c>
      <c r="C428">
        <v>1</v>
      </c>
      <c r="D428" s="18">
        <v>45904</v>
      </c>
      <c r="E428" s="18">
        <v>45772</v>
      </c>
      <c r="F428" s="18">
        <v>45776</v>
      </c>
      <c r="G428" t="s">
        <v>47</v>
      </c>
      <c r="H428">
        <v>36</v>
      </c>
      <c r="J428">
        <v>4700</v>
      </c>
      <c r="K428" t="s">
        <v>151</v>
      </c>
      <c r="L428">
        <v>4700</v>
      </c>
      <c r="M428">
        <v>5452</v>
      </c>
      <c r="N428">
        <v>364.25</v>
      </c>
      <c r="O428">
        <v>364.25</v>
      </c>
      <c r="P428">
        <v>422.53</v>
      </c>
      <c r="Q428">
        <v>7.7499999999999999E-2</v>
      </c>
      <c r="R428">
        <v>9</v>
      </c>
      <c r="S428">
        <v>2025</v>
      </c>
      <c r="T428">
        <v>4</v>
      </c>
      <c r="U428">
        <v>2025</v>
      </c>
      <c r="V428">
        <v>45821</v>
      </c>
      <c r="W428" t="s">
        <v>152</v>
      </c>
      <c r="X428">
        <v>2025</v>
      </c>
      <c r="Y428" t="str">
        <f t="shared" si="30"/>
        <v>México</v>
      </c>
      <c r="Z428" t="str">
        <f t="shared" si="31"/>
        <v>IC</v>
      </c>
      <c r="AA428" s="1">
        <f t="shared" si="32"/>
        <v>0.65</v>
      </c>
      <c r="AB428">
        <f t="shared" si="33"/>
        <v>127.48749999999998</v>
      </c>
      <c r="AC428" s="18">
        <f t="shared" si="34"/>
        <v>45852</v>
      </c>
    </row>
    <row r="429" spans="1:29">
      <c r="A429" t="s">
        <v>176</v>
      </c>
      <c r="B429">
        <v>669</v>
      </c>
      <c r="C429">
        <v>1</v>
      </c>
      <c r="D429" s="18">
        <v>45904</v>
      </c>
      <c r="E429" s="18">
        <v>45854</v>
      </c>
      <c r="F429" s="18">
        <v>45855</v>
      </c>
      <c r="G429" t="s">
        <v>58</v>
      </c>
      <c r="H429">
        <v>36</v>
      </c>
      <c r="J429">
        <v>2004.02</v>
      </c>
      <c r="K429" t="s">
        <v>131</v>
      </c>
      <c r="L429">
        <v>1723.4572000000001</v>
      </c>
      <c r="M429">
        <v>2004.02</v>
      </c>
      <c r="N429">
        <v>283.58999999999997</v>
      </c>
      <c r="O429">
        <v>243.88739999999999</v>
      </c>
      <c r="P429">
        <v>283.58999999999997</v>
      </c>
      <c r="Q429">
        <v>0.14151056376682866</v>
      </c>
      <c r="R429">
        <v>9</v>
      </c>
      <c r="S429">
        <v>2025</v>
      </c>
      <c r="T429">
        <v>7</v>
      </c>
      <c r="U429">
        <v>2025</v>
      </c>
      <c r="V429">
        <v>45900</v>
      </c>
      <c r="W429" t="s">
        <v>160</v>
      </c>
      <c r="X429">
        <v>2025</v>
      </c>
      <c r="Y429" t="str">
        <f t="shared" si="30"/>
        <v>México</v>
      </c>
      <c r="Z429" t="str">
        <f t="shared" si="31"/>
        <v>IC</v>
      </c>
      <c r="AA429" s="1">
        <f t="shared" si="32"/>
        <v>0.5</v>
      </c>
      <c r="AB429">
        <f t="shared" si="33"/>
        <v>121.94369999999999</v>
      </c>
      <c r="AC429" s="18">
        <f t="shared" si="34"/>
        <v>45762</v>
      </c>
    </row>
    <row r="430" spans="1:29">
      <c r="A430" t="s">
        <v>176</v>
      </c>
      <c r="B430">
        <v>670</v>
      </c>
      <c r="C430">
        <v>1</v>
      </c>
      <c r="D430" s="18">
        <v>45905</v>
      </c>
      <c r="E430" s="18">
        <v>45911</v>
      </c>
      <c r="F430" s="18">
        <v>45915</v>
      </c>
      <c r="G430" t="s">
        <v>58</v>
      </c>
      <c r="H430">
        <v>36</v>
      </c>
      <c r="J430">
        <v>4956.01</v>
      </c>
      <c r="K430" t="s">
        <v>131</v>
      </c>
      <c r="L430">
        <v>4262.1686</v>
      </c>
      <c r="M430">
        <v>4956.01</v>
      </c>
      <c r="N430">
        <v>394.28</v>
      </c>
      <c r="O430">
        <v>339.08079999999995</v>
      </c>
      <c r="P430">
        <v>394.28</v>
      </c>
      <c r="Q430">
        <v>7.9555933099408588E-2</v>
      </c>
      <c r="R430">
        <v>9</v>
      </c>
      <c r="S430">
        <v>2025</v>
      </c>
      <c r="T430">
        <v>9</v>
      </c>
      <c r="U430">
        <v>2025</v>
      </c>
      <c r="V430">
        <v>45960</v>
      </c>
      <c r="W430" t="s">
        <v>161</v>
      </c>
      <c r="X430">
        <v>2025</v>
      </c>
      <c r="Y430" t="str">
        <f t="shared" si="30"/>
        <v>México</v>
      </c>
      <c r="Z430" t="str">
        <f t="shared" si="31"/>
        <v>IC</v>
      </c>
      <c r="AA430" s="1">
        <f t="shared" si="32"/>
        <v>0.5</v>
      </c>
      <c r="AB430">
        <f t="shared" si="33"/>
        <v>169.54039999999998</v>
      </c>
      <c r="AC430" s="18">
        <f t="shared" si="34"/>
        <v>45762</v>
      </c>
    </row>
    <row r="431" spans="1:29">
      <c r="A431" t="s">
        <v>176</v>
      </c>
      <c r="B431">
        <v>676</v>
      </c>
      <c r="C431">
        <v>1</v>
      </c>
      <c r="D431" s="18">
        <v>45908</v>
      </c>
      <c r="E431" s="18">
        <v>45946</v>
      </c>
      <c r="F431" s="18">
        <v>45957</v>
      </c>
      <c r="G431" t="s">
        <v>29</v>
      </c>
      <c r="H431">
        <v>37</v>
      </c>
      <c r="I431" t="s">
        <v>203</v>
      </c>
      <c r="J431">
        <v>19036.89</v>
      </c>
      <c r="K431" t="s">
        <v>151</v>
      </c>
      <c r="L431">
        <v>19036.89</v>
      </c>
      <c r="M431">
        <v>22082.792399999998</v>
      </c>
      <c r="N431">
        <v>1304.33</v>
      </c>
      <c r="O431">
        <v>1304.33</v>
      </c>
      <c r="P431">
        <v>1513.0227999999997</v>
      </c>
      <c r="Q431">
        <v>6.8515918303882622E-2</v>
      </c>
      <c r="R431">
        <v>9</v>
      </c>
      <c r="S431">
        <v>2025</v>
      </c>
      <c r="T431">
        <v>10</v>
      </c>
      <c r="U431">
        <v>2025</v>
      </c>
      <c r="V431">
        <v>46002</v>
      </c>
      <c r="W431" t="s">
        <v>132</v>
      </c>
      <c r="X431">
        <v>2025</v>
      </c>
      <c r="Y431" t="str">
        <f t="shared" si="30"/>
        <v>Madrid</v>
      </c>
      <c r="Z431" t="str">
        <f t="shared" si="31"/>
        <v>Retail</v>
      </c>
      <c r="AA431" s="1">
        <f t="shared" si="32"/>
        <v>7.0000000000000007E-2</v>
      </c>
      <c r="AB431">
        <f t="shared" si="33"/>
        <v>1213.0268999999998</v>
      </c>
      <c r="AC431" s="18">
        <f t="shared" si="34"/>
        <v>45733</v>
      </c>
    </row>
    <row r="432" spans="1:29">
      <c r="A432" t="s">
        <v>176</v>
      </c>
      <c r="B432">
        <v>677</v>
      </c>
      <c r="C432">
        <v>1</v>
      </c>
      <c r="D432" s="18">
        <v>45908</v>
      </c>
      <c r="E432" s="18">
        <v>45924</v>
      </c>
      <c r="F432" s="18">
        <v>45929</v>
      </c>
      <c r="G432" t="s">
        <v>24</v>
      </c>
      <c r="H432">
        <v>37</v>
      </c>
      <c r="I432" t="s">
        <v>177</v>
      </c>
      <c r="J432">
        <v>10350.17</v>
      </c>
      <c r="K432" t="s">
        <v>151</v>
      </c>
      <c r="L432">
        <v>10350.17</v>
      </c>
      <c r="M432">
        <v>12006.197199999999</v>
      </c>
      <c r="N432">
        <v>2045.75</v>
      </c>
      <c r="O432">
        <v>2045.75</v>
      </c>
      <c r="P432">
        <v>2373.0699999999997</v>
      </c>
      <c r="Q432">
        <v>0.19765375834406584</v>
      </c>
      <c r="R432">
        <v>9</v>
      </c>
      <c r="S432">
        <v>2025</v>
      </c>
      <c r="T432">
        <v>9</v>
      </c>
      <c r="U432">
        <v>2025</v>
      </c>
      <c r="V432">
        <v>45974</v>
      </c>
      <c r="W432" t="s">
        <v>159</v>
      </c>
      <c r="X432">
        <v>2025</v>
      </c>
      <c r="Y432" t="str">
        <f t="shared" si="30"/>
        <v>Madrid</v>
      </c>
      <c r="Z432" t="str">
        <f t="shared" si="31"/>
        <v>Retail</v>
      </c>
      <c r="AA432" s="1">
        <f t="shared" si="32"/>
        <v>7.0000000000000007E-2</v>
      </c>
      <c r="AB432">
        <f t="shared" si="33"/>
        <v>1902.5474999999999</v>
      </c>
      <c r="AC432" s="18">
        <f t="shared" si="34"/>
        <v>45733</v>
      </c>
    </row>
    <row r="433" spans="1:29">
      <c r="A433" t="s">
        <v>176</v>
      </c>
      <c r="B433">
        <v>678</v>
      </c>
      <c r="C433">
        <v>1</v>
      </c>
      <c r="D433" s="18">
        <v>45908</v>
      </c>
      <c r="E433" s="18">
        <v>45885</v>
      </c>
      <c r="F433" s="18">
        <v>45887</v>
      </c>
      <c r="G433" t="s">
        <v>24</v>
      </c>
      <c r="H433">
        <v>37</v>
      </c>
      <c r="I433" t="s">
        <v>158</v>
      </c>
      <c r="J433">
        <v>2313.5</v>
      </c>
      <c r="K433" t="s">
        <v>131</v>
      </c>
      <c r="L433">
        <v>1989.61</v>
      </c>
      <c r="M433">
        <v>2313.5</v>
      </c>
      <c r="N433">
        <v>142.11000000000001</v>
      </c>
      <c r="O433">
        <v>122.2146</v>
      </c>
      <c r="P433">
        <v>142.11000000000001</v>
      </c>
      <c r="Q433">
        <v>6.1426410200994166E-2</v>
      </c>
      <c r="R433">
        <v>9</v>
      </c>
      <c r="S433">
        <v>2025</v>
      </c>
      <c r="T433">
        <v>8</v>
      </c>
      <c r="U433">
        <v>2025</v>
      </c>
      <c r="V433">
        <v>45932</v>
      </c>
      <c r="W433" t="s">
        <v>161</v>
      </c>
      <c r="X433">
        <v>2025</v>
      </c>
      <c r="Y433" t="str">
        <f t="shared" si="30"/>
        <v>Madrid</v>
      </c>
      <c r="Z433" t="str">
        <f t="shared" si="31"/>
        <v>Retail</v>
      </c>
      <c r="AA433" s="1">
        <f t="shared" si="32"/>
        <v>7.0000000000000007E-2</v>
      </c>
      <c r="AB433">
        <f t="shared" si="33"/>
        <v>113.65957800000001</v>
      </c>
      <c r="AC433" s="18">
        <f t="shared" si="34"/>
        <v>45733</v>
      </c>
    </row>
    <row r="434" spans="1:29">
      <c r="A434" t="s">
        <v>176</v>
      </c>
      <c r="B434">
        <v>679</v>
      </c>
      <c r="C434">
        <v>1</v>
      </c>
      <c r="D434" s="18">
        <v>45908</v>
      </c>
      <c r="E434" s="18">
        <v>45911</v>
      </c>
      <c r="F434" s="18">
        <v>45916</v>
      </c>
      <c r="G434" t="s">
        <v>49</v>
      </c>
      <c r="H434">
        <v>37</v>
      </c>
      <c r="J434">
        <v>11383</v>
      </c>
      <c r="K434" t="s">
        <v>131</v>
      </c>
      <c r="L434">
        <v>9789.3799999999992</v>
      </c>
      <c r="M434">
        <v>11383</v>
      </c>
      <c r="N434">
        <v>907.57</v>
      </c>
      <c r="O434">
        <v>780.51020000000005</v>
      </c>
      <c r="P434">
        <v>907.57</v>
      </c>
      <c r="Q434">
        <v>7.9730299569533522E-2</v>
      </c>
      <c r="R434">
        <v>9</v>
      </c>
      <c r="S434">
        <v>2025</v>
      </c>
      <c r="T434">
        <v>9</v>
      </c>
      <c r="U434">
        <v>2025</v>
      </c>
      <c r="V434">
        <v>45961</v>
      </c>
      <c r="W434" t="s">
        <v>161</v>
      </c>
      <c r="X434">
        <v>2025</v>
      </c>
      <c r="Y434" t="str">
        <f t="shared" si="30"/>
        <v>México</v>
      </c>
      <c r="Z434" t="str">
        <f t="shared" si="31"/>
        <v>Retail</v>
      </c>
      <c r="AA434" s="1">
        <f t="shared" si="32"/>
        <v>0</v>
      </c>
      <c r="AB434">
        <f t="shared" si="33"/>
        <v>780.51020000000005</v>
      </c>
      <c r="AC434" s="18">
        <f t="shared" si="34"/>
        <v>45552</v>
      </c>
    </row>
    <row r="435" spans="1:29">
      <c r="A435" t="s">
        <v>176</v>
      </c>
      <c r="B435">
        <v>681</v>
      </c>
      <c r="C435">
        <v>1</v>
      </c>
      <c r="D435" s="18">
        <v>45908</v>
      </c>
      <c r="E435" s="18">
        <v>45947</v>
      </c>
      <c r="F435" s="18">
        <v>45958</v>
      </c>
      <c r="G435" t="s">
        <v>51</v>
      </c>
      <c r="H435">
        <v>37</v>
      </c>
      <c r="I435" t="s">
        <v>184</v>
      </c>
      <c r="J435">
        <v>7045.5</v>
      </c>
      <c r="K435" t="s">
        <v>151</v>
      </c>
      <c r="L435">
        <v>7045.5</v>
      </c>
      <c r="M435">
        <v>8172.78</v>
      </c>
      <c r="N435">
        <v>1609.26</v>
      </c>
      <c r="O435">
        <v>1609.26</v>
      </c>
      <c r="P435">
        <v>1866.7415999999998</v>
      </c>
      <c r="Q435">
        <v>0.22840962316372151</v>
      </c>
      <c r="R435">
        <v>9</v>
      </c>
      <c r="S435">
        <v>2025</v>
      </c>
      <c r="T435">
        <v>10</v>
      </c>
      <c r="U435">
        <v>2025</v>
      </c>
      <c r="V435">
        <v>46003</v>
      </c>
      <c r="W435" t="s">
        <v>132</v>
      </c>
      <c r="X435">
        <v>2025</v>
      </c>
      <c r="Y435" t="str">
        <f t="shared" si="30"/>
        <v>México</v>
      </c>
      <c r="Z435" t="str">
        <f t="shared" si="31"/>
        <v>Retail</v>
      </c>
      <c r="AA435" s="1">
        <f t="shared" si="32"/>
        <v>0</v>
      </c>
      <c r="AB435">
        <f t="shared" si="33"/>
        <v>1609.26</v>
      </c>
      <c r="AC435" s="18">
        <f t="shared" si="34"/>
        <v>45552</v>
      </c>
    </row>
    <row r="436" spans="1:29">
      <c r="A436" t="s">
        <v>176</v>
      </c>
      <c r="B436">
        <v>683</v>
      </c>
      <c r="C436">
        <v>1</v>
      </c>
      <c r="D436" s="18">
        <v>45909</v>
      </c>
      <c r="E436" s="18">
        <v>45908</v>
      </c>
      <c r="F436" s="18">
        <v>45914</v>
      </c>
      <c r="G436" t="s">
        <v>39</v>
      </c>
      <c r="H436">
        <v>37</v>
      </c>
      <c r="J436">
        <v>3081</v>
      </c>
      <c r="K436" t="s">
        <v>163</v>
      </c>
      <c r="L436">
        <v>3543.1499999999996</v>
      </c>
      <c r="M436">
        <v>4128.54</v>
      </c>
      <c r="N436">
        <v>256.75</v>
      </c>
      <c r="O436">
        <v>295.26249999999999</v>
      </c>
      <c r="P436">
        <v>344.04500000000002</v>
      </c>
      <c r="Q436">
        <v>8.3333333333333343E-2</v>
      </c>
      <c r="R436">
        <v>9</v>
      </c>
      <c r="S436">
        <v>2025</v>
      </c>
      <c r="T436">
        <v>9</v>
      </c>
      <c r="U436">
        <v>2025</v>
      </c>
      <c r="V436">
        <v>45959</v>
      </c>
      <c r="W436" t="s">
        <v>161</v>
      </c>
      <c r="X436">
        <v>2025</v>
      </c>
      <c r="Y436" t="str">
        <f t="shared" si="30"/>
        <v>México</v>
      </c>
      <c r="Z436" t="str">
        <f t="shared" si="31"/>
        <v>IC</v>
      </c>
      <c r="AA436" s="1">
        <f t="shared" si="32"/>
        <v>0.5</v>
      </c>
      <c r="AB436">
        <f t="shared" si="33"/>
        <v>147.63124999999999</v>
      </c>
      <c r="AC436" s="18">
        <f t="shared" si="34"/>
        <v>45677</v>
      </c>
    </row>
    <row r="437" spans="1:29">
      <c r="A437" t="s">
        <v>176</v>
      </c>
      <c r="B437">
        <v>684</v>
      </c>
      <c r="C437">
        <v>1</v>
      </c>
      <c r="D437" s="18">
        <v>45909</v>
      </c>
      <c r="E437" s="18">
        <v>45887</v>
      </c>
      <c r="F437" s="18">
        <v>45889</v>
      </c>
      <c r="G437" t="s">
        <v>29</v>
      </c>
      <c r="H437">
        <v>37</v>
      </c>
      <c r="I437" t="s">
        <v>149</v>
      </c>
      <c r="J437">
        <v>194.6</v>
      </c>
      <c r="K437" t="s">
        <v>131</v>
      </c>
      <c r="L437">
        <v>167.35599999999999</v>
      </c>
      <c r="M437">
        <v>194.6</v>
      </c>
      <c r="N437">
        <v>19.46</v>
      </c>
      <c r="O437">
        <v>16.735600000000002</v>
      </c>
      <c r="P437">
        <v>19.46</v>
      </c>
      <c r="Q437">
        <v>0.10000000000000002</v>
      </c>
      <c r="R437">
        <v>9</v>
      </c>
      <c r="S437">
        <v>2025</v>
      </c>
      <c r="T437">
        <v>8</v>
      </c>
      <c r="U437">
        <v>2025</v>
      </c>
      <c r="V437">
        <v>45934</v>
      </c>
      <c r="W437" t="s">
        <v>161</v>
      </c>
      <c r="X437">
        <v>2025</v>
      </c>
      <c r="Y437" t="str">
        <f t="shared" si="30"/>
        <v>Madrid</v>
      </c>
      <c r="Z437" t="str">
        <f t="shared" si="31"/>
        <v>Retail</v>
      </c>
      <c r="AA437" s="1">
        <f t="shared" si="32"/>
        <v>7.0000000000000007E-2</v>
      </c>
      <c r="AB437">
        <f t="shared" si="33"/>
        <v>15.564108000000001</v>
      </c>
      <c r="AC437" s="18">
        <f t="shared" si="34"/>
        <v>45733</v>
      </c>
    </row>
    <row r="438" spans="1:29">
      <c r="A438" t="s">
        <v>176</v>
      </c>
      <c r="B438">
        <v>686</v>
      </c>
      <c r="C438">
        <v>1</v>
      </c>
      <c r="D438" s="18">
        <v>45909</v>
      </c>
      <c r="E438" s="18">
        <v>45923</v>
      </c>
      <c r="F438" s="18">
        <v>45929</v>
      </c>
      <c r="G438" t="s">
        <v>49</v>
      </c>
      <c r="H438">
        <v>37</v>
      </c>
      <c r="J438">
        <v>2417.65</v>
      </c>
      <c r="K438" t="s">
        <v>151</v>
      </c>
      <c r="L438">
        <v>2417.65</v>
      </c>
      <c r="M438">
        <v>2804.4739999999997</v>
      </c>
      <c r="N438">
        <v>233.7</v>
      </c>
      <c r="O438">
        <v>233.7</v>
      </c>
      <c r="P438">
        <v>271.09199999999998</v>
      </c>
      <c r="Q438">
        <v>9.6664115980394177E-2</v>
      </c>
      <c r="R438">
        <v>9</v>
      </c>
      <c r="S438">
        <v>2025</v>
      </c>
      <c r="T438">
        <v>9</v>
      </c>
      <c r="U438">
        <v>2025</v>
      </c>
      <c r="V438">
        <v>45974</v>
      </c>
      <c r="W438" t="s">
        <v>159</v>
      </c>
      <c r="X438">
        <v>2025</v>
      </c>
      <c r="Y438" t="str">
        <f t="shared" si="30"/>
        <v>México</v>
      </c>
      <c r="Z438" t="str">
        <f t="shared" si="31"/>
        <v>Retail</v>
      </c>
      <c r="AA438" s="1">
        <f t="shared" si="32"/>
        <v>0</v>
      </c>
      <c r="AB438">
        <f t="shared" si="33"/>
        <v>233.7</v>
      </c>
      <c r="AC438" s="18">
        <f t="shared" si="34"/>
        <v>45552</v>
      </c>
    </row>
    <row r="439" spans="1:29">
      <c r="A439" t="s">
        <v>176</v>
      </c>
      <c r="B439">
        <v>688</v>
      </c>
      <c r="C439">
        <v>1</v>
      </c>
      <c r="D439" s="18">
        <v>45909</v>
      </c>
      <c r="E439" s="18">
        <v>45923</v>
      </c>
      <c r="F439" s="18">
        <v>45927</v>
      </c>
      <c r="G439" t="s">
        <v>52</v>
      </c>
      <c r="H439">
        <v>37</v>
      </c>
      <c r="J439">
        <v>10324.98</v>
      </c>
      <c r="K439" t="s">
        <v>151</v>
      </c>
      <c r="L439">
        <v>10324.98</v>
      </c>
      <c r="M439">
        <v>11976.976799999999</v>
      </c>
      <c r="N439">
        <v>1549.08</v>
      </c>
      <c r="O439">
        <v>1549.08</v>
      </c>
      <c r="P439">
        <v>1796.9327999999998</v>
      </c>
      <c r="Q439">
        <v>0.15003225187845401</v>
      </c>
      <c r="R439">
        <v>9</v>
      </c>
      <c r="S439">
        <v>2025</v>
      </c>
      <c r="T439">
        <v>9</v>
      </c>
      <c r="U439">
        <v>2025</v>
      </c>
      <c r="V439">
        <v>45972</v>
      </c>
      <c r="W439" t="s">
        <v>159</v>
      </c>
      <c r="X439">
        <v>2025</v>
      </c>
      <c r="Y439" t="str">
        <f t="shared" si="30"/>
        <v>México</v>
      </c>
      <c r="Z439" t="str">
        <f t="shared" si="31"/>
        <v>Retail</v>
      </c>
      <c r="AA439" s="1">
        <f t="shared" si="32"/>
        <v>0</v>
      </c>
      <c r="AB439">
        <f t="shared" si="33"/>
        <v>1549.08</v>
      </c>
      <c r="AC439" s="18">
        <f t="shared" si="34"/>
        <v>45845</v>
      </c>
    </row>
    <row r="440" spans="1:29">
      <c r="A440" t="s">
        <v>176</v>
      </c>
      <c r="B440">
        <v>689</v>
      </c>
      <c r="C440">
        <v>1</v>
      </c>
      <c r="D440" s="18">
        <v>45910</v>
      </c>
      <c r="E440" s="18">
        <v>45913</v>
      </c>
      <c r="F440" s="18">
        <v>45923</v>
      </c>
      <c r="G440" t="s">
        <v>35</v>
      </c>
      <c r="H440">
        <v>37</v>
      </c>
      <c r="J440">
        <v>13114.49</v>
      </c>
      <c r="K440" t="s">
        <v>131</v>
      </c>
      <c r="L440">
        <v>11278.4614</v>
      </c>
      <c r="M440">
        <v>13114.49</v>
      </c>
      <c r="N440">
        <v>1889.54</v>
      </c>
      <c r="O440">
        <v>1625.0044</v>
      </c>
      <c r="P440">
        <v>1889.54</v>
      </c>
      <c r="Q440">
        <v>0.14408032641757323</v>
      </c>
      <c r="R440">
        <v>9</v>
      </c>
      <c r="S440">
        <v>2025</v>
      </c>
      <c r="T440">
        <v>9</v>
      </c>
      <c r="U440">
        <v>2025</v>
      </c>
      <c r="V440">
        <v>45968</v>
      </c>
      <c r="W440" t="s">
        <v>159</v>
      </c>
      <c r="X440">
        <v>2025</v>
      </c>
      <c r="Y440" t="str">
        <f t="shared" si="30"/>
        <v>México</v>
      </c>
      <c r="Z440" t="str">
        <f t="shared" si="31"/>
        <v>IC</v>
      </c>
      <c r="AA440" s="1">
        <f t="shared" si="32"/>
        <v>0.5</v>
      </c>
      <c r="AB440">
        <f t="shared" si="33"/>
        <v>812.50220000000002</v>
      </c>
      <c r="AC440" s="18">
        <f t="shared" si="34"/>
        <v>45665</v>
      </c>
    </row>
    <row r="441" spans="1:29">
      <c r="A441" t="s">
        <v>176</v>
      </c>
      <c r="B441">
        <v>692</v>
      </c>
      <c r="C441">
        <v>1</v>
      </c>
      <c r="D441" s="18">
        <v>45911</v>
      </c>
      <c r="E441" s="18">
        <v>45912</v>
      </c>
      <c r="F441" s="18">
        <v>45917</v>
      </c>
      <c r="G441" t="s">
        <v>29</v>
      </c>
      <c r="H441">
        <v>37</v>
      </c>
      <c r="I441" t="s">
        <v>149</v>
      </c>
      <c r="J441">
        <v>3288.3</v>
      </c>
      <c r="K441" t="s">
        <v>131</v>
      </c>
      <c r="L441">
        <v>2827.9380000000001</v>
      </c>
      <c r="M441">
        <v>3288.3</v>
      </c>
      <c r="N441">
        <v>320.5</v>
      </c>
      <c r="O441">
        <v>275.63</v>
      </c>
      <c r="P441">
        <v>320.5</v>
      </c>
      <c r="Q441">
        <v>9.7466776145728795E-2</v>
      </c>
      <c r="R441">
        <v>9</v>
      </c>
      <c r="S441">
        <v>2025</v>
      </c>
      <c r="T441">
        <v>9</v>
      </c>
      <c r="U441">
        <v>2025</v>
      </c>
      <c r="V441">
        <v>45962</v>
      </c>
      <c r="W441" t="s">
        <v>159</v>
      </c>
      <c r="X441">
        <v>2025</v>
      </c>
      <c r="Y441" t="str">
        <f t="shared" si="30"/>
        <v>Madrid</v>
      </c>
      <c r="Z441" t="str">
        <f t="shared" si="31"/>
        <v>Retail</v>
      </c>
      <c r="AA441" s="1">
        <f t="shared" si="32"/>
        <v>7.0000000000000007E-2</v>
      </c>
      <c r="AB441">
        <f t="shared" si="33"/>
        <v>256.33589999999998</v>
      </c>
      <c r="AC441" s="18">
        <f t="shared" si="34"/>
        <v>45733</v>
      </c>
    </row>
    <row r="442" spans="1:29">
      <c r="A442" t="s">
        <v>176</v>
      </c>
      <c r="B442">
        <v>699</v>
      </c>
      <c r="C442">
        <v>1</v>
      </c>
      <c r="D442" s="18">
        <v>45915</v>
      </c>
      <c r="E442" s="18">
        <v>45819</v>
      </c>
      <c r="F442" s="18">
        <v>45845</v>
      </c>
      <c r="G442" t="s">
        <v>51</v>
      </c>
      <c r="H442">
        <v>38</v>
      </c>
      <c r="J442">
        <v>1825</v>
      </c>
      <c r="K442" t="s">
        <v>131</v>
      </c>
      <c r="L442">
        <v>1569.5</v>
      </c>
      <c r="M442">
        <v>1825</v>
      </c>
      <c r="N442">
        <v>273.75</v>
      </c>
      <c r="O442">
        <v>235.42499999999998</v>
      </c>
      <c r="P442">
        <v>273.75</v>
      </c>
      <c r="Q442">
        <v>0.15</v>
      </c>
      <c r="R442">
        <v>9</v>
      </c>
      <c r="S442">
        <v>2025</v>
      </c>
      <c r="T442">
        <v>6</v>
      </c>
      <c r="U442">
        <v>2025</v>
      </c>
      <c r="V442">
        <v>45890</v>
      </c>
      <c r="W442" t="s">
        <v>160</v>
      </c>
      <c r="X442">
        <v>2025</v>
      </c>
      <c r="Y442" t="str">
        <f t="shared" si="30"/>
        <v>México</v>
      </c>
      <c r="Z442" t="str">
        <f t="shared" si="31"/>
        <v>Retail</v>
      </c>
      <c r="AA442" s="1">
        <f t="shared" si="32"/>
        <v>0</v>
      </c>
      <c r="AB442">
        <f t="shared" si="33"/>
        <v>235.42499999999998</v>
      </c>
      <c r="AC442" s="18">
        <f t="shared" si="34"/>
        <v>45552</v>
      </c>
    </row>
    <row r="443" spans="1:29">
      <c r="A443" t="s">
        <v>176</v>
      </c>
      <c r="B443">
        <v>700</v>
      </c>
      <c r="C443">
        <v>1</v>
      </c>
      <c r="D443" s="18">
        <v>45915</v>
      </c>
      <c r="E443" s="18">
        <v>45844</v>
      </c>
      <c r="F443" s="18">
        <v>45844</v>
      </c>
      <c r="G443" t="s">
        <v>45</v>
      </c>
      <c r="H443">
        <v>38</v>
      </c>
      <c r="J443">
        <v>260</v>
      </c>
      <c r="K443" t="s">
        <v>131</v>
      </c>
      <c r="L443">
        <v>223.6</v>
      </c>
      <c r="M443">
        <v>260</v>
      </c>
      <c r="N443">
        <v>39</v>
      </c>
      <c r="O443">
        <v>33.54</v>
      </c>
      <c r="P443">
        <v>39</v>
      </c>
      <c r="Q443">
        <v>0.15</v>
      </c>
      <c r="R443">
        <v>9</v>
      </c>
      <c r="S443">
        <v>2025</v>
      </c>
      <c r="T443">
        <v>7</v>
      </c>
      <c r="U443">
        <v>2025</v>
      </c>
      <c r="V443">
        <v>45889</v>
      </c>
      <c r="W443" t="s">
        <v>160</v>
      </c>
      <c r="X443">
        <v>2025</v>
      </c>
      <c r="Y443" t="str">
        <f t="shared" si="30"/>
        <v>México</v>
      </c>
      <c r="Z443" t="str">
        <f t="shared" si="31"/>
        <v>IC</v>
      </c>
      <c r="AA443" s="1">
        <f t="shared" si="32"/>
        <v>0.75</v>
      </c>
      <c r="AB443">
        <f t="shared" si="33"/>
        <v>8.384999999999998</v>
      </c>
      <c r="AC443" s="18">
        <f t="shared" si="34"/>
        <v>45536</v>
      </c>
    </row>
    <row r="444" spans="1:29">
      <c r="A444" t="s">
        <v>176</v>
      </c>
      <c r="B444">
        <v>701</v>
      </c>
      <c r="C444">
        <v>1</v>
      </c>
      <c r="D444" s="18">
        <v>45916</v>
      </c>
      <c r="E444" s="18">
        <v>45885</v>
      </c>
      <c r="F444" s="18">
        <v>45889</v>
      </c>
      <c r="G444" t="s">
        <v>45</v>
      </c>
      <c r="H444">
        <v>38</v>
      </c>
      <c r="J444">
        <v>3915</v>
      </c>
      <c r="K444" t="s">
        <v>131</v>
      </c>
      <c r="L444">
        <v>3366.9</v>
      </c>
      <c r="M444">
        <v>3915</v>
      </c>
      <c r="N444">
        <v>544.02</v>
      </c>
      <c r="O444">
        <v>467.85719999999998</v>
      </c>
      <c r="P444">
        <v>544.02</v>
      </c>
      <c r="Q444">
        <v>0.13895785440613026</v>
      </c>
      <c r="R444">
        <v>9</v>
      </c>
      <c r="S444">
        <v>2025</v>
      </c>
      <c r="T444">
        <v>8</v>
      </c>
      <c r="U444">
        <v>2025</v>
      </c>
      <c r="V444">
        <v>45934</v>
      </c>
      <c r="W444" t="s">
        <v>161</v>
      </c>
      <c r="X444">
        <v>2025</v>
      </c>
      <c r="Y444" t="str">
        <f t="shared" si="30"/>
        <v>México</v>
      </c>
      <c r="Z444" t="str">
        <f t="shared" si="31"/>
        <v>IC</v>
      </c>
      <c r="AA444" s="1">
        <f t="shared" si="32"/>
        <v>0.75</v>
      </c>
      <c r="AB444">
        <f t="shared" si="33"/>
        <v>116.96429999999998</v>
      </c>
      <c r="AC444" s="18">
        <f t="shared" si="34"/>
        <v>45536</v>
      </c>
    </row>
    <row r="445" spans="1:29">
      <c r="A445" t="s">
        <v>176</v>
      </c>
      <c r="B445">
        <v>704</v>
      </c>
      <c r="C445">
        <v>1</v>
      </c>
      <c r="D445" s="18">
        <v>45917</v>
      </c>
      <c r="E445" s="18">
        <v>45876</v>
      </c>
      <c r="F445" s="18">
        <v>45879</v>
      </c>
      <c r="G445" t="s">
        <v>26</v>
      </c>
      <c r="H445">
        <v>38</v>
      </c>
      <c r="I445" t="s">
        <v>204</v>
      </c>
      <c r="J445">
        <v>9825.94</v>
      </c>
      <c r="K445" t="s">
        <v>131</v>
      </c>
      <c r="L445">
        <v>8450.3083999999999</v>
      </c>
      <c r="M445">
        <v>9825.94</v>
      </c>
      <c r="N445">
        <v>455.5</v>
      </c>
      <c r="O445">
        <v>391.73</v>
      </c>
      <c r="P445">
        <v>455.5</v>
      </c>
      <c r="Q445">
        <v>4.6356887992395644E-2</v>
      </c>
      <c r="R445">
        <v>9</v>
      </c>
      <c r="S445">
        <v>2025</v>
      </c>
      <c r="T445">
        <v>8</v>
      </c>
      <c r="U445">
        <v>2025</v>
      </c>
      <c r="V445">
        <v>45924</v>
      </c>
      <c r="W445" t="s">
        <v>153</v>
      </c>
      <c r="X445">
        <v>2025</v>
      </c>
      <c r="Y445" t="str">
        <f t="shared" si="30"/>
        <v>Madrid</v>
      </c>
      <c r="Z445" t="str">
        <f t="shared" si="31"/>
        <v>Retail</v>
      </c>
      <c r="AA445" s="1">
        <f t="shared" si="32"/>
        <v>7.0000000000000007E-2</v>
      </c>
      <c r="AB445">
        <f t="shared" si="33"/>
        <v>364.30889999999999</v>
      </c>
      <c r="AC445" s="18">
        <f t="shared" si="34"/>
        <v>45733</v>
      </c>
    </row>
    <row r="446" spans="1:29">
      <c r="A446" t="s">
        <v>176</v>
      </c>
      <c r="B446">
        <v>709</v>
      </c>
      <c r="C446">
        <v>1</v>
      </c>
      <c r="D446" s="18">
        <v>45917</v>
      </c>
      <c r="E446" s="18">
        <v>45865</v>
      </c>
      <c r="F446" s="18">
        <v>45866</v>
      </c>
      <c r="G446" t="s">
        <v>47</v>
      </c>
      <c r="H446">
        <v>38</v>
      </c>
      <c r="J446">
        <v>3780</v>
      </c>
      <c r="K446" t="s">
        <v>187</v>
      </c>
      <c r="L446">
        <v>4044.6000000000004</v>
      </c>
      <c r="M446">
        <v>4725</v>
      </c>
      <c r="N446">
        <v>351.93</v>
      </c>
      <c r="O446">
        <v>376.56510000000003</v>
      </c>
      <c r="P446">
        <v>439.91250000000002</v>
      </c>
      <c r="Q446">
        <v>9.3103174603174604E-2</v>
      </c>
      <c r="R446">
        <v>9</v>
      </c>
      <c r="S446">
        <v>2025</v>
      </c>
      <c r="T446">
        <v>7</v>
      </c>
      <c r="U446">
        <v>2025</v>
      </c>
      <c r="V446">
        <v>45911</v>
      </c>
      <c r="W446" t="s">
        <v>153</v>
      </c>
      <c r="X446">
        <v>2025</v>
      </c>
      <c r="Y446" t="str">
        <f t="shared" si="30"/>
        <v>México</v>
      </c>
      <c r="Z446" t="str">
        <f t="shared" si="31"/>
        <v>IC</v>
      </c>
      <c r="AA446" s="1">
        <f t="shared" si="32"/>
        <v>0.65</v>
      </c>
      <c r="AB446">
        <f t="shared" si="33"/>
        <v>131.797785</v>
      </c>
      <c r="AC446" s="18">
        <f t="shared" si="34"/>
        <v>45852</v>
      </c>
    </row>
    <row r="447" spans="1:29">
      <c r="A447" t="s">
        <v>176</v>
      </c>
      <c r="B447">
        <v>712</v>
      </c>
      <c r="C447">
        <v>1</v>
      </c>
      <c r="D447" s="18">
        <v>45918</v>
      </c>
      <c r="E447" s="18">
        <v>45873</v>
      </c>
      <c r="F447" s="18">
        <v>45877</v>
      </c>
      <c r="G447" t="s">
        <v>27</v>
      </c>
      <c r="H447">
        <v>38</v>
      </c>
      <c r="I447" t="s">
        <v>158</v>
      </c>
      <c r="J447">
        <v>12080</v>
      </c>
      <c r="K447" t="s">
        <v>151</v>
      </c>
      <c r="L447">
        <v>12080</v>
      </c>
      <c r="M447">
        <v>14012.8</v>
      </c>
      <c r="N447">
        <v>1032.28</v>
      </c>
      <c r="O447">
        <v>1032.28</v>
      </c>
      <c r="P447">
        <v>1197.4448</v>
      </c>
      <c r="Q447">
        <v>8.5453642384105952E-2</v>
      </c>
      <c r="R447">
        <v>9</v>
      </c>
      <c r="S447">
        <v>2025</v>
      </c>
      <c r="T447">
        <v>8</v>
      </c>
      <c r="U447">
        <v>2025</v>
      </c>
      <c r="V447">
        <v>45922</v>
      </c>
      <c r="W447" t="s">
        <v>153</v>
      </c>
      <c r="X447">
        <v>2025</v>
      </c>
      <c r="Y447" t="str">
        <f t="shared" si="30"/>
        <v>Madrid</v>
      </c>
      <c r="Z447" t="str">
        <f t="shared" si="31"/>
        <v>Retail</v>
      </c>
      <c r="AA447" s="1">
        <f t="shared" si="32"/>
        <v>7.0000000000000007E-2</v>
      </c>
      <c r="AB447">
        <f t="shared" si="33"/>
        <v>960.0204</v>
      </c>
      <c r="AC447" s="18">
        <f t="shared" si="34"/>
        <v>45810</v>
      </c>
    </row>
    <row r="448" spans="1:29">
      <c r="A448" t="s">
        <v>176</v>
      </c>
      <c r="B448">
        <v>715</v>
      </c>
      <c r="C448">
        <v>1</v>
      </c>
      <c r="D448" s="18">
        <v>45918</v>
      </c>
      <c r="E448" s="18">
        <v>45897</v>
      </c>
      <c r="F448" s="18">
        <v>45900</v>
      </c>
      <c r="G448" t="s">
        <v>57</v>
      </c>
      <c r="H448">
        <v>38</v>
      </c>
      <c r="J448">
        <v>30166.35</v>
      </c>
      <c r="K448" t="s">
        <v>178</v>
      </c>
      <c r="L448">
        <v>1447.9848</v>
      </c>
      <c r="M448">
        <v>1689.3155999999999</v>
      </c>
      <c r="N448">
        <v>3744.43</v>
      </c>
      <c r="O448">
        <v>179.73264</v>
      </c>
      <c r="P448">
        <v>209.68807999999999</v>
      </c>
      <c r="Q448">
        <v>0.12412605436189662</v>
      </c>
      <c r="R448">
        <v>9</v>
      </c>
      <c r="S448">
        <v>2025</v>
      </c>
      <c r="T448">
        <v>8</v>
      </c>
      <c r="U448">
        <v>2025</v>
      </c>
      <c r="V448">
        <v>45945</v>
      </c>
      <c r="W448" t="s">
        <v>161</v>
      </c>
      <c r="X448">
        <v>2025</v>
      </c>
      <c r="Y448" t="str">
        <f t="shared" si="30"/>
        <v>México</v>
      </c>
      <c r="Z448" t="str">
        <f t="shared" si="31"/>
        <v>IC</v>
      </c>
      <c r="AA448" s="1">
        <f t="shared" si="32"/>
        <v>0.5</v>
      </c>
      <c r="AB448">
        <f t="shared" si="33"/>
        <v>89.866320000000002</v>
      </c>
      <c r="AC448" s="18">
        <f t="shared" si="34"/>
        <v>45639</v>
      </c>
    </row>
    <row r="449" spans="1:29">
      <c r="A449" t="s">
        <v>176</v>
      </c>
      <c r="B449">
        <v>722</v>
      </c>
      <c r="C449">
        <v>1</v>
      </c>
      <c r="D449" s="18">
        <v>45922</v>
      </c>
      <c r="E449" s="18">
        <v>45871</v>
      </c>
      <c r="F449" s="18">
        <v>45872</v>
      </c>
      <c r="G449" t="s">
        <v>37</v>
      </c>
      <c r="H449">
        <v>39</v>
      </c>
      <c r="J449">
        <v>1349</v>
      </c>
      <c r="K449" t="s">
        <v>131</v>
      </c>
      <c r="L449">
        <v>1160.1399999999999</v>
      </c>
      <c r="M449">
        <v>1349</v>
      </c>
      <c r="N449">
        <v>136.41</v>
      </c>
      <c r="O449">
        <v>117.31259999999999</v>
      </c>
      <c r="P449">
        <v>136.41</v>
      </c>
      <c r="Q449">
        <v>0.10111934766493699</v>
      </c>
      <c r="R449">
        <v>9</v>
      </c>
      <c r="S449">
        <v>2025</v>
      </c>
      <c r="T449">
        <v>8</v>
      </c>
      <c r="U449">
        <v>2025</v>
      </c>
      <c r="V449">
        <v>45917</v>
      </c>
      <c r="W449" t="s">
        <v>153</v>
      </c>
      <c r="X449">
        <v>2025</v>
      </c>
      <c r="Y449" t="str">
        <f t="shared" si="30"/>
        <v>México</v>
      </c>
      <c r="Z449" t="str">
        <f t="shared" si="31"/>
        <v>IC</v>
      </c>
      <c r="AA449" s="1">
        <f t="shared" si="32"/>
        <v>0.6</v>
      </c>
      <c r="AB449">
        <f t="shared" si="33"/>
        <v>46.925039999999996</v>
      </c>
      <c r="AC449" s="18">
        <f t="shared" si="34"/>
        <v>45807</v>
      </c>
    </row>
    <row r="450" spans="1:29">
      <c r="A450" t="s">
        <v>176</v>
      </c>
      <c r="B450">
        <v>725</v>
      </c>
      <c r="C450">
        <v>1</v>
      </c>
      <c r="D450" s="18">
        <v>45923</v>
      </c>
      <c r="E450" s="18">
        <v>45937</v>
      </c>
      <c r="F450" s="18">
        <v>45945</v>
      </c>
      <c r="G450" t="s">
        <v>39</v>
      </c>
      <c r="H450">
        <v>39</v>
      </c>
      <c r="J450">
        <v>28105.18</v>
      </c>
      <c r="K450" t="s">
        <v>131</v>
      </c>
      <c r="L450">
        <v>24170.4548</v>
      </c>
      <c r="M450">
        <v>28105.18</v>
      </c>
      <c r="N450">
        <v>5023.9799999999996</v>
      </c>
      <c r="O450">
        <v>4320.6227999999992</v>
      </c>
      <c r="P450">
        <v>5023.9799999999996</v>
      </c>
      <c r="Q450">
        <v>0.17875637160124927</v>
      </c>
      <c r="R450">
        <v>9</v>
      </c>
      <c r="S450">
        <v>2025</v>
      </c>
      <c r="T450">
        <v>10</v>
      </c>
      <c r="U450">
        <v>2025</v>
      </c>
      <c r="V450">
        <v>45990</v>
      </c>
      <c r="W450" t="s">
        <v>159</v>
      </c>
      <c r="X450">
        <v>2025</v>
      </c>
      <c r="Y450" t="str">
        <f t="shared" ref="Y450:Y513" si="35">_xlfn.XLOOKUP(G450,AH:AH,AK:AK,"0")</f>
        <v>México</v>
      </c>
      <c r="Z450" t="str">
        <f t="shared" ref="Z450:Z513" si="36">_xlfn.XLOOKUP(G450,AH:AH,AI:AI,"0")</f>
        <v>IC</v>
      </c>
      <c r="AA450" s="1">
        <f t="shared" ref="AA450:AA513" si="37">_xlfn.XLOOKUP(G450,AH:AH,AJ:AJ,"0")</f>
        <v>0.5</v>
      </c>
      <c r="AB450">
        <f t="shared" ref="AB450:AB513" si="38">O450-O450*AA450</f>
        <v>2160.3113999999996</v>
      </c>
      <c r="AC450" s="18">
        <f t="shared" ref="AC450:AC513" si="39">_xlfn.XLOOKUP(G450,AH:AH,AL:AL,"0")</f>
        <v>45677</v>
      </c>
    </row>
    <row r="451" spans="1:29">
      <c r="A451" t="s">
        <v>176</v>
      </c>
      <c r="B451">
        <v>728</v>
      </c>
      <c r="C451">
        <v>1</v>
      </c>
      <c r="D451" s="18">
        <v>45924</v>
      </c>
      <c r="E451" s="18">
        <v>45914</v>
      </c>
      <c r="F451" s="18">
        <v>45916</v>
      </c>
      <c r="G451" t="s">
        <v>54</v>
      </c>
      <c r="H451">
        <v>39</v>
      </c>
      <c r="J451">
        <v>6075</v>
      </c>
      <c r="K451" t="s">
        <v>131</v>
      </c>
      <c r="L451">
        <v>5224.5</v>
      </c>
      <c r="M451">
        <v>6075</v>
      </c>
      <c r="N451">
        <v>498</v>
      </c>
      <c r="O451">
        <v>428.28</v>
      </c>
      <c r="P451">
        <v>498</v>
      </c>
      <c r="Q451">
        <v>8.1975308641975303E-2</v>
      </c>
      <c r="R451">
        <v>9</v>
      </c>
      <c r="S451">
        <v>2025</v>
      </c>
      <c r="T451">
        <v>9</v>
      </c>
      <c r="U451">
        <v>2025</v>
      </c>
      <c r="V451">
        <v>45961</v>
      </c>
      <c r="W451" t="s">
        <v>161</v>
      </c>
      <c r="X451">
        <v>2025</v>
      </c>
      <c r="Y451" t="str">
        <f t="shared" si="35"/>
        <v>México</v>
      </c>
      <c r="Z451" t="str">
        <f t="shared" si="36"/>
        <v>Retail</v>
      </c>
      <c r="AA451" s="1">
        <f t="shared" si="37"/>
        <v>0.05</v>
      </c>
      <c r="AB451">
        <f t="shared" si="38"/>
        <v>406.86599999999999</v>
      </c>
      <c r="AC451" s="18">
        <f t="shared" si="39"/>
        <v>45595</v>
      </c>
    </row>
    <row r="452" spans="1:29">
      <c r="A452" t="s">
        <v>176</v>
      </c>
      <c r="B452">
        <v>730</v>
      </c>
      <c r="C452">
        <v>1</v>
      </c>
      <c r="D452" s="18">
        <v>45924</v>
      </c>
      <c r="E452" s="18">
        <v>45861</v>
      </c>
      <c r="F452" s="18">
        <v>45862</v>
      </c>
      <c r="G452" t="s">
        <v>45</v>
      </c>
      <c r="H452">
        <v>39</v>
      </c>
      <c r="J452">
        <v>9701.2199999999993</v>
      </c>
      <c r="K452" t="s">
        <v>131</v>
      </c>
      <c r="L452">
        <v>8343.0491999999995</v>
      </c>
      <c r="M452">
        <v>9701.2199999999993</v>
      </c>
      <c r="N452">
        <v>1015.2</v>
      </c>
      <c r="O452">
        <v>873.072</v>
      </c>
      <c r="P452">
        <v>1015.2</v>
      </c>
      <c r="Q452">
        <v>0.10464663207307948</v>
      </c>
      <c r="R452">
        <v>9</v>
      </c>
      <c r="S452">
        <v>2025</v>
      </c>
      <c r="T452">
        <v>7</v>
      </c>
      <c r="U452">
        <v>2025</v>
      </c>
      <c r="V452">
        <v>45907</v>
      </c>
      <c r="W452" t="s">
        <v>153</v>
      </c>
      <c r="X452">
        <v>2025</v>
      </c>
      <c r="Y452" t="str">
        <f t="shared" si="35"/>
        <v>México</v>
      </c>
      <c r="Z452" t="str">
        <f t="shared" si="36"/>
        <v>IC</v>
      </c>
      <c r="AA452" s="1">
        <f t="shared" si="37"/>
        <v>0.75</v>
      </c>
      <c r="AB452">
        <f t="shared" si="38"/>
        <v>218.26800000000003</v>
      </c>
      <c r="AC452" s="18">
        <f t="shared" si="39"/>
        <v>45536</v>
      </c>
    </row>
    <row r="453" spans="1:29">
      <c r="A453" t="s">
        <v>176</v>
      </c>
      <c r="B453">
        <v>734</v>
      </c>
      <c r="C453">
        <v>1</v>
      </c>
      <c r="D453" s="18">
        <v>45926</v>
      </c>
      <c r="E453" s="18">
        <v>45940</v>
      </c>
      <c r="F453" s="18">
        <v>45946</v>
      </c>
      <c r="G453" t="s">
        <v>45</v>
      </c>
      <c r="H453">
        <v>39</v>
      </c>
      <c r="J453">
        <v>9616.31</v>
      </c>
      <c r="K453" t="s">
        <v>131</v>
      </c>
      <c r="L453">
        <v>8270.0265999999992</v>
      </c>
      <c r="M453">
        <v>9616.31</v>
      </c>
      <c r="N453">
        <v>635.54999999999995</v>
      </c>
      <c r="O453">
        <v>546.57299999999998</v>
      </c>
      <c r="P453">
        <v>635.54999999999995</v>
      </c>
      <c r="Q453">
        <v>6.6090839417614455E-2</v>
      </c>
      <c r="R453">
        <v>9</v>
      </c>
      <c r="S453">
        <v>2025</v>
      </c>
      <c r="T453">
        <v>10</v>
      </c>
      <c r="U453">
        <v>2025</v>
      </c>
      <c r="V453">
        <v>45991</v>
      </c>
      <c r="W453" t="s">
        <v>159</v>
      </c>
      <c r="X453">
        <v>2025</v>
      </c>
      <c r="Y453" t="str">
        <f t="shared" si="35"/>
        <v>México</v>
      </c>
      <c r="Z453" t="str">
        <f t="shared" si="36"/>
        <v>IC</v>
      </c>
      <c r="AA453" s="1">
        <f t="shared" si="37"/>
        <v>0.75</v>
      </c>
      <c r="AB453">
        <f t="shared" si="38"/>
        <v>136.64324999999997</v>
      </c>
      <c r="AC453" s="18">
        <f t="shared" si="39"/>
        <v>45536</v>
      </c>
    </row>
    <row r="454" spans="1:29">
      <c r="A454" t="s">
        <v>176</v>
      </c>
      <c r="B454">
        <v>737</v>
      </c>
      <c r="C454">
        <v>1</v>
      </c>
      <c r="D454" s="18">
        <v>45927</v>
      </c>
      <c r="E454" s="18">
        <v>45893</v>
      </c>
      <c r="F454" s="18">
        <v>45899</v>
      </c>
      <c r="G454" t="s">
        <v>37</v>
      </c>
      <c r="H454">
        <v>39</v>
      </c>
      <c r="J454">
        <v>5070</v>
      </c>
      <c r="K454" t="s">
        <v>151</v>
      </c>
      <c r="L454">
        <v>5070</v>
      </c>
      <c r="M454">
        <v>5881.2</v>
      </c>
      <c r="N454">
        <v>451.32</v>
      </c>
      <c r="O454">
        <v>451.32</v>
      </c>
      <c r="P454">
        <v>523.53120000000001</v>
      </c>
      <c r="Q454">
        <v>8.9017751479289933E-2</v>
      </c>
      <c r="R454">
        <v>9</v>
      </c>
      <c r="S454">
        <v>2025</v>
      </c>
      <c r="T454">
        <v>8</v>
      </c>
      <c r="U454">
        <v>2025</v>
      </c>
      <c r="V454">
        <v>45944</v>
      </c>
      <c r="W454" t="s">
        <v>161</v>
      </c>
      <c r="X454">
        <v>2025</v>
      </c>
      <c r="Y454" t="str">
        <f t="shared" si="35"/>
        <v>México</v>
      </c>
      <c r="Z454" t="str">
        <f t="shared" si="36"/>
        <v>IC</v>
      </c>
      <c r="AA454" s="1">
        <f t="shared" si="37"/>
        <v>0.6</v>
      </c>
      <c r="AB454">
        <f t="shared" si="38"/>
        <v>180.52800000000002</v>
      </c>
      <c r="AC454" s="18">
        <f t="shared" si="39"/>
        <v>45807</v>
      </c>
    </row>
    <row r="455" spans="1:29">
      <c r="A455" t="s">
        <v>176</v>
      </c>
      <c r="B455">
        <v>738</v>
      </c>
      <c r="C455">
        <v>1</v>
      </c>
      <c r="D455" s="18">
        <v>45927</v>
      </c>
      <c r="E455" s="18">
        <v>45848</v>
      </c>
      <c r="F455" s="18">
        <v>45857</v>
      </c>
      <c r="G455" t="s">
        <v>58</v>
      </c>
      <c r="H455">
        <v>39</v>
      </c>
      <c r="J455">
        <v>2253.0500000000002</v>
      </c>
      <c r="K455" t="s">
        <v>151</v>
      </c>
      <c r="L455">
        <v>2253.0500000000002</v>
      </c>
      <c r="M455">
        <v>2613.538</v>
      </c>
      <c r="N455">
        <v>218.69</v>
      </c>
      <c r="O455">
        <v>218.69</v>
      </c>
      <c r="P455">
        <v>253.68039999999999</v>
      </c>
      <c r="Q455">
        <v>9.7063979938305844E-2</v>
      </c>
      <c r="R455">
        <v>9</v>
      </c>
      <c r="S455">
        <v>2025</v>
      </c>
      <c r="T455">
        <v>7</v>
      </c>
      <c r="U455">
        <v>2025</v>
      </c>
      <c r="V455">
        <v>45902</v>
      </c>
      <c r="W455" t="s">
        <v>153</v>
      </c>
      <c r="X455">
        <v>2025</v>
      </c>
      <c r="Y455" t="str">
        <f t="shared" si="35"/>
        <v>México</v>
      </c>
      <c r="Z455" t="str">
        <f t="shared" si="36"/>
        <v>IC</v>
      </c>
      <c r="AA455" s="1">
        <f t="shared" si="37"/>
        <v>0.5</v>
      </c>
      <c r="AB455">
        <f t="shared" si="38"/>
        <v>109.345</v>
      </c>
      <c r="AC455" s="18">
        <f t="shared" si="39"/>
        <v>45762</v>
      </c>
    </row>
    <row r="456" spans="1:29">
      <c r="A456" t="s">
        <v>176</v>
      </c>
      <c r="B456">
        <v>740</v>
      </c>
      <c r="C456">
        <v>1</v>
      </c>
      <c r="D456" s="18">
        <v>45929</v>
      </c>
      <c r="E456" s="18">
        <v>45846</v>
      </c>
      <c r="F456" s="18">
        <v>45869</v>
      </c>
      <c r="G456" t="s">
        <v>47</v>
      </c>
      <c r="H456">
        <v>40</v>
      </c>
      <c r="J456">
        <v>20705.8</v>
      </c>
      <c r="K456" t="s">
        <v>131</v>
      </c>
      <c r="L456">
        <v>17806.987999999998</v>
      </c>
      <c r="M456">
        <v>20705.8</v>
      </c>
      <c r="N456">
        <v>2070.58</v>
      </c>
      <c r="O456">
        <v>1780.6987999999999</v>
      </c>
      <c r="P456">
        <v>2070.58</v>
      </c>
      <c r="Q456">
        <v>0.1</v>
      </c>
      <c r="R456">
        <v>9</v>
      </c>
      <c r="S456">
        <v>2025</v>
      </c>
      <c r="T456">
        <v>7</v>
      </c>
      <c r="U456">
        <v>2025</v>
      </c>
      <c r="V456">
        <v>45914</v>
      </c>
      <c r="W456" t="s">
        <v>153</v>
      </c>
      <c r="X456">
        <v>2025</v>
      </c>
      <c r="Y456" t="str">
        <f t="shared" si="35"/>
        <v>México</v>
      </c>
      <c r="Z456" t="str">
        <f t="shared" si="36"/>
        <v>IC</v>
      </c>
      <c r="AA456" s="1">
        <f t="shared" si="37"/>
        <v>0.65</v>
      </c>
      <c r="AB456">
        <f t="shared" si="38"/>
        <v>623.24457999999981</v>
      </c>
      <c r="AC456" s="18">
        <f t="shared" si="39"/>
        <v>45852</v>
      </c>
    </row>
    <row r="457" spans="1:29">
      <c r="A457" t="s">
        <v>176</v>
      </c>
      <c r="B457">
        <v>749</v>
      </c>
      <c r="C457">
        <v>1</v>
      </c>
      <c r="D457" s="18">
        <v>45931</v>
      </c>
      <c r="E457" s="18">
        <v>45934</v>
      </c>
      <c r="F457" s="18">
        <v>45940</v>
      </c>
      <c r="G457" t="s">
        <v>24</v>
      </c>
      <c r="H457">
        <v>40</v>
      </c>
      <c r="I457" t="s">
        <v>149</v>
      </c>
      <c r="J457">
        <v>13873.49</v>
      </c>
      <c r="K457" t="s">
        <v>131</v>
      </c>
      <c r="L457">
        <v>11931.2014</v>
      </c>
      <c r="M457">
        <v>13873.49</v>
      </c>
      <c r="N457">
        <v>1105.1600000000001</v>
      </c>
      <c r="O457">
        <v>950.43760000000009</v>
      </c>
      <c r="P457">
        <v>1105.1600000000001</v>
      </c>
      <c r="Q457">
        <v>7.9659840458312953E-2</v>
      </c>
      <c r="R457">
        <v>10</v>
      </c>
      <c r="S457">
        <v>2025</v>
      </c>
      <c r="T457">
        <v>10</v>
      </c>
      <c r="U457">
        <v>2025</v>
      </c>
      <c r="V457">
        <v>45985</v>
      </c>
      <c r="W457" t="s">
        <v>159</v>
      </c>
      <c r="X457">
        <v>2025</v>
      </c>
      <c r="Y457" t="str">
        <f t="shared" si="35"/>
        <v>Madrid</v>
      </c>
      <c r="Z457" t="str">
        <f t="shared" si="36"/>
        <v>Retail</v>
      </c>
      <c r="AA457" s="1">
        <f t="shared" si="37"/>
        <v>7.0000000000000007E-2</v>
      </c>
      <c r="AB457">
        <f t="shared" si="38"/>
        <v>883.90696800000012</v>
      </c>
      <c r="AC457" s="18">
        <f t="shared" si="39"/>
        <v>45733</v>
      </c>
    </row>
    <row r="458" spans="1:29">
      <c r="A458" t="s">
        <v>176</v>
      </c>
      <c r="B458">
        <v>753</v>
      </c>
      <c r="C458">
        <v>1</v>
      </c>
      <c r="D458" s="18">
        <v>45937</v>
      </c>
      <c r="E458" s="18">
        <v>45956</v>
      </c>
      <c r="F458" s="18">
        <v>45960</v>
      </c>
      <c r="G458" t="s">
        <v>54</v>
      </c>
      <c r="H458">
        <v>41</v>
      </c>
      <c r="J458">
        <v>9702.5400000000009</v>
      </c>
      <c r="K458" t="s">
        <v>131</v>
      </c>
      <c r="L458">
        <v>8344.1844000000001</v>
      </c>
      <c r="M458">
        <v>9702.5400000000009</v>
      </c>
      <c r="N458">
        <v>858.29</v>
      </c>
      <c r="O458">
        <v>738.12939999999992</v>
      </c>
      <c r="P458">
        <v>858.29</v>
      </c>
      <c r="Q458">
        <v>8.846034131268718E-2</v>
      </c>
      <c r="R458">
        <v>10</v>
      </c>
      <c r="S458">
        <v>2025</v>
      </c>
      <c r="T458">
        <v>10</v>
      </c>
      <c r="U458">
        <v>2025</v>
      </c>
      <c r="V458">
        <v>46005</v>
      </c>
      <c r="W458" t="s">
        <v>132</v>
      </c>
      <c r="X458">
        <v>2025</v>
      </c>
      <c r="Y458" t="str">
        <f t="shared" si="35"/>
        <v>México</v>
      </c>
      <c r="Z458" t="str">
        <f t="shared" si="36"/>
        <v>Retail</v>
      </c>
      <c r="AA458" s="1">
        <f t="shared" si="37"/>
        <v>0.05</v>
      </c>
      <c r="AB458">
        <f t="shared" si="38"/>
        <v>701.22292999999991</v>
      </c>
      <c r="AC458" s="18">
        <f t="shared" si="39"/>
        <v>45595</v>
      </c>
    </row>
    <row r="459" spans="1:29">
      <c r="A459" t="s">
        <v>176</v>
      </c>
      <c r="B459">
        <v>754</v>
      </c>
      <c r="C459">
        <v>1</v>
      </c>
      <c r="D459" s="18">
        <v>45937</v>
      </c>
      <c r="E459" s="18">
        <v>46005</v>
      </c>
      <c r="F459" s="18">
        <v>46025</v>
      </c>
      <c r="G459" t="s">
        <v>49</v>
      </c>
      <c r="H459">
        <v>41</v>
      </c>
      <c r="J459">
        <v>78626</v>
      </c>
      <c r="K459" t="s">
        <v>131</v>
      </c>
      <c r="L459">
        <v>67618.36</v>
      </c>
      <c r="M459">
        <v>78626</v>
      </c>
      <c r="N459">
        <v>3783.16</v>
      </c>
      <c r="O459">
        <v>3253.5175999999997</v>
      </c>
      <c r="P459">
        <v>3783.16</v>
      </c>
      <c r="Q459">
        <v>4.8115890417927909E-2</v>
      </c>
      <c r="R459">
        <v>10</v>
      </c>
      <c r="S459">
        <v>2025</v>
      </c>
      <c r="T459">
        <v>12</v>
      </c>
      <c r="U459">
        <v>2025</v>
      </c>
      <c r="V459">
        <v>46070</v>
      </c>
      <c r="W459" t="s">
        <v>164</v>
      </c>
      <c r="X459">
        <v>2026</v>
      </c>
      <c r="Y459" t="str">
        <f t="shared" si="35"/>
        <v>México</v>
      </c>
      <c r="Z459" t="str">
        <f t="shared" si="36"/>
        <v>Retail</v>
      </c>
      <c r="AA459" s="1">
        <f t="shared" si="37"/>
        <v>0</v>
      </c>
      <c r="AB459">
        <f t="shared" si="38"/>
        <v>3253.5175999999997</v>
      </c>
      <c r="AC459" s="18">
        <f t="shared" si="39"/>
        <v>45552</v>
      </c>
    </row>
    <row r="460" spans="1:29">
      <c r="A460" t="s">
        <v>176</v>
      </c>
      <c r="B460">
        <v>755</v>
      </c>
      <c r="C460">
        <v>1</v>
      </c>
      <c r="D460" s="18">
        <v>45937</v>
      </c>
      <c r="E460" s="18">
        <v>45968</v>
      </c>
      <c r="F460" s="18">
        <v>45991</v>
      </c>
      <c r="G460" t="s">
        <v>45</v>
      </c>
      <c r="H460">
        <v>41</v>
      </c>
      <c r="J460">
        <v>31647.17</v>
      </c>
      <c r="K460" t="s">
        <v>131</v>
      </c>
      <c r="L460">
        <v>27216.566199999997</v>
      </c>
      <c r="M460">
        <v>31647.17</v>
      </c>
      <c r="N460">
        <v>5208.53</v>
      </c>
      <c r="O460">
        <v>4479.3357999999998</v>
      </c>
      <c r="P460">
        <v>5208.53</v>
      </c>
      <c r="Q460">
        <v>0.16458122479829951</v>
      </c>
      <c r="R460">
        <v>10</v>
      </c>
      <c r="S460">
        <v>2025</v>
      </c>
      <c r="T460">
        <v>11</v>
      </c>
      <c r="U460">
        <v>2025</v>
      </c>
      <c r="V460">
        <v>46036</v>
      </c>
      <c r="W460" t="s">
        <v>157</v>
      </c>
      <c r="X460">
        <v>2026</v>
      </c>
      <c r="Y460" t="str">
        <f t="shared" si="35"/>
        <v>México</v>
      </c>
      <c r="Z460" t="str">
        <f t="shared" si="36"/>
        <v>IC</v>
      </c>
      <c r="AA460" s="1">
        <f t="shared" si="37"/>
        <v>0.75</v>
      </c>
      <c r="AB460">
        <f t="shared" si="38"/>
        <v>1119.8339500000002</v>
      </c>
      <c r="AC460" s="18">
        <f t="shared" si="39"/>
        <v>45536</v>
      </c>
    </row>
    <row r="461" spans="1:29">
      <c r="A461" t="s">
        <v>176</v>
      </c>
      <c r="B461">
        <v>756</v>
      </c>
      <c r="C461">
        <v>1</v>
      </c>
      <c r="D461" s="18">
        <v>45938</v>
      </c>
      <c r="E461" s="18">
        <v>45947</v>
      </c>
      <c r="F461" s="18">
        <v>45954</v>
      </c>
      <c r="G461" t="s">
        <v>45</v>
      </c>
      <c r="H461">
        <v>41</v>
      </c>
      <c r="J461">
        <v>33091</v>
      </c>
      <c r="K461" t="s">
        <v>131</v>
      </c>
      <c r="L461">
        <v>28458.26</v>
      </c>
      <c r="M461">
        <v>33091</v>
      </c>
      <c r="N461">
        <v>5674.52</v>
      </c>
      <c r="O461">
        <v>4880.0871999999999</v>
      </c>
      <c r="P461">
        <v>5674.52</v>
      </c>
      <c r="Q461">
        <v>0.17148227614759301</v>
      </c>
      <c r="R461">
        <v>10</v>
      </c>
      <c r="S461">
        <v>2025</v>
      </c>
      <c r="T461">
        <v>10</v>
      </c>
      <c r="U461">
        <v>2025</v>
      </c>
      <c r="V461">
        <v>45999</v>
      </c>
      <c r="W461" t="s">
        <v>132</v>
      </c>
      <c r="X461">
        <v>2025</v>
      </c>
      <c r="Y461" t="str">
        <f t="shared" si="35"/>
        <v>México</v>
      </c>
      <c r="Z461" t="str">
        <f t="shared" si="36"/>
        <v>IC</v>
      </c>
      <c r="AA461" s="1">
        <f t="shared" si="37"/>
        <v>0.75</v>
      </c>
      <c r="AB461">
        <f t="shared" si="38"/>
        <v>1220.0218</v>
      </c>
      <c r="AC461" s="18">
        <f t="shared" si="39"/>
        <v>45536</v>
      </c>
    </row>
    <row r="462" spans="1:29">
      <c r="A462" t="s">
        <v>176</v>
      </c>
      <c r="B462">
        <v>757</v>
      </c>
      <c r="C462">
        <v>1</v>
      </c>
      <c r="D462" s="18">
        <v>45938</v>
      </c>
      <c r="E462" s="18">
        <v>45911</v>
      </c>
      <c r="F462" s="18">
        <v>45916</v>
      </c>
      <c r="G462" t="s">
        <v>53</v>
      </c>
      <c r="H462">
        <v>41</v>
      </c>
      <c r="I462" t="s">
        <v>149</v>
      </c>
      <c r="J462">
        <v>1067.6400000000001</v>
      </c>
      <c r="K462" t="s">
        <v>131</v>
      </c>
      <c r="L462">
        <v>918.17040000000009</v>
      </c>
      <c r="M462">
        <v>1067.6400000000001</v>
      </c>
      <c r="N462">
        <v>106.76</v>
      </c>
      <c r="O462">
        <v>91.813600000000008</v>
      </c>
      <c r="P462">
        <v>106.76</v>
      </c>
      <c r="Q462">
        <v>9.9996253418755385E-2</v>
      </c>
      <c r="R462">
        <v>10</v>
      </c>
      <c r="S462">
        <v>2025</v>
      </c>
      <c r="T462">
        <v>9</v>
      </c>
      <c r="U462">
        <v>2025</v>
      </c>
      <c r="V462">
        <v>45961</v>
      </c>
      <c r="W462" t="s">
        <v>161</v>
      </c>
      <c r="X462">
        <v>2025</v>
      </c>
      <c r="Y462" t="str">
        <f t="shared" si="35"/>
        <v>México</v>
      </c>
      <c r="Z462" t="str">
        <f t="shared" si="36"/>
        <v>Retail</v>
      </c>
      <c r="AA462" s="1">
        <f t="shared" si="37"/>
        <v>0.05</v>
      </c>
      <c r="AB462">
        <f t="shared" si="38"/>
        <v>87.222920000000002</v>
      </c>
      <c r="AC462" s="18">
        <f t="shared" si="39"/>
        <v>45719</v>
      </c>
    </row>
    <row r="463" spans="1:29">
      <c r="A463" t="s">
        <v>176</v>
      </c>
      <c r="B463">
        <v>758</v>
      </c>
      <c r="C463">
        <v>1</v>
      </c>
      <c r="D463" s="18">
        <v>45938</v>
      </c>
      <c r="E463" s="18">
        <v>45899</v>
      </c>
      <c r="F463" s="18">
        <v>45901</v>
      </c>
      <c r="G463" t="s">
        <v>58</v>
      </c>
      <c r="H463">
        <v>41</v>
      </c>
      <c r="J463">
        <v>1002.1</v>
      </c>
      <c r="K463" t="s">
        <v>151</v>
      </c>
      <c r="L463">
        <v>1002.1</v>
      </c>
      <c r="M463">
        <v>1162.4359999999999</v>
      </c>
      <c r="N463">
        <v>102.1</v>
      </c>
      <c r="O463">
        <v>102.1</v>
      </c>
      <c r="P463">
        <v>118.43599999999998</v>
      </c>
      <c r="Q463">
        <v>0.10188603931743338</v>
      </c>
      <c r="R463">
        <v>10</v>
      </c>
      <c r="S463">
        <v>2025</v>
      </c>
      <c r="T463">
        <v>8</v>
      </c>
      <c r="U463">
        <v>2025</v>
      </c>
      <c r="V463">
        <v>45946</v>
      </c>
      <c r="W463" t="s">
        <v>161</v>
      </c>
      <c r="X463">
        <v>2025</v>
      </c>
      <c r="Y463" t="str">
        <f t="shared" si="35"/>
        <v>México</v>
      </c>
      <c r="Z463" t="str">
        <f t="shared" si="36"/>
        <v>IC</v>
      </c>
      <c r="AA463" s="1">
        <f t="shared" si="37"/>
        <v>0.5</v>
      </c>
      <c r="AB463">
        <f t="shared" si="38"/>
        <v>51.05</v>
      </c>
      <c r="AC463" s="18">
        <f t="shared" si="39"/>
        <v>45762</v>
      </c>
    </row>
    <row r="464" spans="1:29">
      <c r="A464" t="s">
        <v>176</v>
      </c>
      <c r="B464">
        <v>761</v>
      </c>
      <c r="C464">
        <v>1</v>
      </c>
      <c r="D464" s="18">
        <v>45938</v>
      </c>
      <c r="E464" s="18">
        <v>45997</v>
      </c>
      <c r="F464" s="18">
        <v>46029</v>
      </c>
      <c r="G464" t="s">
        <v>34</v>
      </c>
      <c r="H464">
        <v>41</v>
      </c>
      <c r="J464">
        <v>161501.70000000001</v>
      </c>
      <c r="K464" t="s">
        <v>131</v>
      </c>
      <c r="L464">
        <v>138891.462</v>
      </c>
      <c r="M464">
        <v>161501.70000000001</v>
      </c>
      <c r="N464">
        <v>21386.21</v>
      </c>
      <c r="O464">
        <v>18392.140599999999</v>
      </c>
      <c r="P464">
        <v>21386.21</v>
      </c>
      <c r="Q464">
        <v>0.13242095903634449</v>
      </c>
      <c r="R464">
        <v>10</v>
      </c>
      <c r="S464">
        <v>2025</v>
      </c>
      <c r="T464">
        <v>12</v>
      </c>
      <c r="U464">
        <v>2025</v>
      </c>
      <c r="V464">
        <v>46074</v>
      </c>
      <c r="W464" t="s">
        <v>164</v>
      </c>
      <c r="X464">
        <v>2026</v>
      </c>
      <c r="Y464" t="str">
        <f t="shared" si="35"/>
        <v>México</v>
      </c>
      <c r="Z464" t="str">
        <f t="shared" si="36"/>
        <v>IC</v>
      </c>
      <c r="AA464" s="1">
        <f t="shared" si="37"/>
        <v>0.5</v>
      </c>
      <c r="AB464">
        <f t="shared" si="38"/>
        <v>9196.0702999999994</v>
      </c>
      <c r="AC464" s="18">
        <f t="shared" si="39"/>
        <v>45536</v>
      </c>
    </row>
    <row r="465" spans="1:29">
      <c r="A465" t="s">
        <v>176</v>
      </c>
      <c r="B465">
        <v>762</v>
      </c>
      <c r="C465">
        <v>1</v>
      </c>
      <c r="D465" s="18">
        <v>45939</v>
      </c>
      <c r="E465" s="18">
        <v>45973</v>
      </c>
      <c r="F465" s="18">
        <v>45996</v>
      </c>
      <c r="G465" t="s">
        <v>45</v>
      </c>
      <c r="H465">
        <v>41</v>
      </c>
      <c r="J465">
        <v>85590.5</v>
      </c>
      <c r="K465" t="s">
        <v>131</v>
      </c>
      <c r="L465">
        <v>73607.83</v>
      </c>
      <c r="M465">
        <v>85590.5</v>
      </c>
      <c r="N465">
        <v>13578.83</v>
      </c>
      <c r="O465">
        <v>11677.793799999999</v>
      </c>
      <c r="P465">
        <v>13578.83</v>
      </c>
      <c r="Q465">
        <v>0.15864879864003598</v>
      </c>
      <c r="R465">
        <v>10</v>
      </c>
      <c r="S465">
        <v>2025</v>
      </c>
      <c r="T465">
        <v>11</v>
      </c>
      <c r="U465">
        <v>2025</v>
      </c>
      <c r="V465">
        <v>46041</v>
      </c>
      <c r="W465" t="s">
        <v>157</v>
      </c>
      <c r="X465">
        <v>2026</v>
      </c>
      <c r="Y465" t="str">
        <f t="shared" si="35"/>
        <v>México</v>
      </c>
      <c r="Z465" t="str">
        <f t="shared" si="36"/>
        <v>IC</v>
      </c>
      <c r="AA465" s="1">
        <f t="shared" si="37"/>
        <v>0.75</v>
      </c>
      <c r="AB465">
        <f t="shared" si="38"/>
        <v>2919.4484499999999</v>
      </c>
      <c r="AC465" s="18">
        <f t="shared" si="39"/>
        <v>45536</v>
      </c>
    </row>
    <row r="466" spans="1:29">
      <c r="A466" t="s">
        <v>176</v>
      </c>
      <c r="B466">
        <v>802</v>
      </c>
      <c r="C466">
        <v>1</v>
      </c>
      <c r="D466" s="18">
        <v>45958</v>
      </c>
      <c r="E466" s="18">
        <v>45954</v>
      </c>
      <c r="F466" s="18">
        <v>45956</v>
      </c>
      <c r="G466" t="s">
        <v>27</v>
      </c>
      <c r="H466">
        <v>44</v>
      </c>
      <c r="I466" t="s">
        <v>149</v>
      </c>
      <c r="J466">
        <v>858.4</v>
      </c>
      <c r="K466" t="s">
        <v>131</v>
      </c>
      <c r="L466">
        <v>738.22399999999993</v>
      </c>
      <c r="M466">
        <v>858.4</v>
      </c>
      <c r="N466">
        <v>66.03</v>
      </c>
      <c r="O466">
        <v>56.785800000000002</v>
      </c>
      <c r="P466">
        <v>66.03</v>
      </c>
      <c r="Q466">
        <v>7.6922180801491158E-2</v>
      </c>
      <c r="R466">
        <v>10</v>
      </c>
      <c r="S466">
        <v>2025</v>
      </c>
      <c r="T466">
        <v>10</v>
      </c>
      <c r="U466">
        <v>2025</v>
      </c>
      <c r="V466">
        <v>46001</v>
      </c>
      <c r="W466" t="s">
        <v>132</v>
      </c>
      <c r="X466">
        <v>2025</v>
      </c>
      <c r="Y466" t="str">
        <f t="shared" si="35"/>
        <v>Madrid</v>
      </c>
      <c r="Z466" t="str">
        <f t="shared" si="36"/>
        <v>Retail</v>
      </c>
      <c r="AA466" s="1">
        <f t="shared" si="37"/>
        <v>7.0000000000000007E-2</v>
      </c>
      <c r="AB466">
        <f t="shared" si="38"/>
        <v>52.810794000000001</v>
      </c>
      <c r="AC466" s="18">
        <f t="shared" si="39"/>
        <v>45810</v>
      </c>
    </row>
    <row r="467" spans="1:29">
      <c r="A467" t="s">
        <v>176</v>
      </c>
      <c r="B467">
        <v>803</v>
      </c>
      <c r="C467">
        <v>1</v>
      </c>
      <c r="D467" s="18">
        <v>45958</v>
      </c>
      <c r="E467" s="18">
        <v>45955</v>
      </c>
      <c r="F467" s="18">
        <v>45958</v>
      </c>
      <c r="G467" t="s">
        <v>44</v>
      </c>
      <c r="H467">
        <v>44</v>
      </c>
      <c r="J467">
        <v>10075</v>
      </c>
      <c r="K467" t="s">
        <v>178</v>
      </c>
      <c r="L467">
        <v>483.6</v>
      </c>
      <c r="M467">
        <v>564.20000000000005</v>
      </c>
      <c r="N467">
        <v>782.73</v>
      </c>
      <c r="O467">
        <v>37.571040000000004</v>
      </c>
      <c r="P467">
        <v>43.832880000000003</v>
      </c>
      <c r="Q467">
        <v>7.7690322580645163E-2</v>
      </c>
      <c r="R467">
        <v>10</v>
      </c>
      <c r="S467">
        <v>2025</v>
      </c>
      <c r="T467">
        <v>10</v>
      </c>
      <c r="U467">
        <v>2025</v>
      </c>
      <c r="V467">
        <v>46003</v>
      </c>
      <c r="W467" t="s">
        <v>132</v>
      </c>
      <c r="X467">
        <v>2025</v>
      </c>
      <c r="Y467" t="str">
        <f t="shared" si="35"/>
        <v>México</v>
      </c>
      <c r="Z467" t="str">
        <f t="shared" si="36"/>
        <v>IC</v>
      </c>
      <c r="AA467" s="1">
        <f t="shared" si="37"/>
        <v>0.5</v>
      </c>
      <c r="AB467">
        <f t="shared" si="38"/>
        <v>18.785520000000002</v>
      </c>
      <c r="AC467" s="18">
        <f t="shared" si="39"/>
        <v>45677</v>
      </c>
    </row>
    <row r="468" spans="1:29">
      <c r="A468" t="s">
        <v>176</v>
      </c>
      <c r="B468">
        <v>804</v>
      </c>
      <c r="C468">
        <v>1</v>
      </c>
      <c r="D468" s="18">
        <v>45958</v>
      </c>
      <c r="E468" s="18">
        <v>45967</v>
      </c>
      <c r="F468" s="18">
        <v>45970</v>
      </c>
      <c r="G468" t="s">
        <v>44</v>
      </c>
      <c r="H468">
        <v>44</v>
      </c>
      <c r="J468">
        <v>2095.48</v>
      </c>
      <c r="K468" t="s">
        <v>131</v>
      </c>
      <c r="L468">
        <v>1802.1127999999999</v>
      </c>
      <c r="M468">
        <v>2095.48</v>
      </c>
      <c r="N468">
        <v>422.7</v>
      </c>
      <c r="O468">
        <v>363.52199999999999</v>
      </c>
      <c r="P468">
        <v>422.7</v>
      </c>
      <c r="Q468">
        <v>0.20171989233970261</v>
      </c>
      <c r="R468">
        <v>10</v>
      </c>
      <c r="S468">
        <v>2025</v>
      </c>
      <c r="T468">
        <v>11</v>
      </c>
      <c r="U468">
        <v>2025</v>
      </c>
      <c r="V468">
        <v>46015</v>
      </c>
      <c r="W468" t="s">
        <v>132</v>
      </c>
      <c r="X468">
        <v>2025</v>
      </c>
      <c r="Y468" t="str">
        <f t="shared" si="35"/>
        <v>México</v>
      </c>
      <c r="Z468" t="str">
        <f t="shared" si="36"/>
        <v>IC</v>
      </c>
      <c r="AA468" s="1">
        <f t="shared" si="37"/>
        <v>0.5</v>
      </c>
      <c r="AB468">
        <f t="shared" si="38"/>
        <v>181.761</v>
      </c>
      <c r="AC468" s="18">
        <f t="shared" si="39"/>
        <v>45677</v>
      </c>
    </row>
    <row r="469" spans="1:29">
      <c r="A469" t="s">
        <v>176</v>
      </c>
      <c r="B469">
        <v>813</v>
      </c>
      <c r="C469">
        <v>1</v>
      </c>
      <c r="D469" s="18">
        <v>45961</v>
      </c>
      <c r="E469" s="18">
        <v>46005</v>
      </c>
      <c r="F469" s="18">
        <v>46024</v>
      </c>
      <c r="G469" t="s">
        <v>24</v>
      </c>
      <c r="H469">
        <v>44</v>
      </c>
      <c r="I469" t="s">
        <v>177</v>
      </c>
      <c r="J469">
        <v>90178.33</v>
      </c>
      <c r="K469" t="s">
        <v>151</v>
      </c>
      <c r="L469">
        <v>90178.33</v>
      </c>
      <c r="M469">
        <v>104606.86279999999</v>
      </c>
      <c r="N469">
        <v>12104.35</v>
      </c>
      <c r="O469">
        <v>12104.35</v>
      </c>
      <c r="P469">
        <v>14041.046</v>
      </c>
      <c r="Q469">
        <v>0.13422681480129428</v>
      </c>
      <c r="R469">
        <v>10</v>
      </c>
      <c r="S469">
        <v>2025</v>
      </c>
      <c r="T469">
        <v>12</v>
      </c>
      <c r="U469">
        <v>2025</v>
      </c>
      <c r="V469">
        <v>46069</v>
      </c>
      <c r="W469" t="s">
        <v>164</v>
      </c>
      <c r="X469">
        <v>2026</v>
      </c>
      <c r="Y469" t="str">
        <f t="shared" si="35"/>
        <v>Madrid</v>
      </c>
      <c r="Z469" t="str">
        <f t="shared" si="36"/>
        <v>Retail</v>
      </c>
      <c r="AA469" s="1">
        <f t="shared" si="37"/>
        <v>7.0000000000000007E-2</v>
      </c>
      <c r="AB469">
        <f t="shared" si="38"/>
        <v>11257.0455</v>
      </c>
      <c r="AC469" s="18">
        <f t="shared" si="39"/>
        <v>45733</v>
      </c>
    </row>
    <row r="470" spans="1:29">
      <c r="A470" t="s">
        <v>176</v>
      </c>
      <c r="B470">
        <v>841</v>
      </c>
      <c r="C470">
        <v>1</v>
      </c>
      <c r="D470" s="18">
        <v>45974</v>
      </c>
      <c r="E470" s="18">
        <v>46017</v>
      </c>
      <c r="F470" s="18">
        <v>46028</v>
      </c>
      <c r="G470" t="s">
        <v>29</v>
      </c>
      <c r="H470">
        <v>46</v>
      </c>
      <c r="I470" t="s">
        <v>149</v>
      </c>
      <c r="J470">
        <v>56571.9</v>
      </c>
      <c r="K470" t="s">
        <v>131</v>
      </c>
      <c r="L470">
        <v>48651.834000000003</v>
      </c>
      <c r="M470">
        <v>56571.9</v>
      </c>
      <c r="N470">
        <v>5286.72</v>
      </c>
      <c r="O470">
        <v>4546.5792000000001</v>
      </c>
      <c r="P470">
        <v>5286.72</v>
      </c>
      <c r="Q470">
        <v>9.3451342450934116E-2</v>
      </c>
      <c r="R470">
        <v>11</v>
      </c>
      <c r="S470">
        <v>2025</v>
      </c>
      <c r="T470">
        <v>12</v>
      </c>
      <c r="U470">
        <v>2025</v>
      </c>
      <c r="V470">
        <v>46073</v>
      </c>
      <c r="W470" t="s">
        <v>164</v>
      </c>
      <c r="X470">
        <v>2026</v>
      </c>
      <c r="Y470" t="str">
        <f t="shared" si="35"/>
        <v>Madrid</v>
      </c>
      <c r="Z470" t="str">
        <f t="shared" si="36"/>
        <v>Retail</v>
      </c>
      <c r="AA470" s="1">
        <f t="shared" si="37"/>
        <v>7.0000000000000007E-2</v>
      </c>
      <c r="AB470">
        <f t="shared" si="38"/>
        <v>4228.3186560000004</v>
      </c>
      <c r="AC470" s="18">
        <f t="shared" si="39"/>
        <v>45733</v>
      </c>
    </row>
    <row r="471" spans="1:29">
      <c r="A471" t="s">
        <v>176</v>
      </c>
      <c r="B471">
        <v>863</v>
      </c>
      <c r="C471">
        <v>1</v>
      </c>
      <c r="D471" s="18">
        <v>45986</v>
      </c>
      <c r="E471" s="18">
        <v>46020</v>
      </c>
      <c r="F471" s="18">
        <v>46025</v>
      </c>
      <c r="G471" t="s">
        <v>54</v>
      </c>
      <c r="H471">
        <v>48</v>
      </c>
      <c r="J471">
        <v>14492.61</v>
      </c>
      <c r="K471" t="s">
        <v>151</v>
      </c>
      <c r="L471">
        <v>14492.61</v>
      </c>
      <c r="M471">
        <v>16811.427599999999</v>
      </c>
      <c r="N471">
        <v>1992.61</v>
      </c>
      <c r="O471">
        <v>1992.61</v>
      </c>
      <c r="P471">
        <v>2311.4275999999995</v>
      </c>
      <c r="Q471">
        <v>0.13749145254029466</v>
      </c>
      <c r="R471">
        <v>11</v>
      </c>
      <c r="S471">
        <v>2025</v>
      </c>
      <c r="T471">
        <v>12</v>
      </c>
      <c r="U471">
        <v>2025</v>
      </c>
      <c r="V471">
        <v>46070</v>
      </c>
      <c r="W471" t="s">
        <v>164</v>
      </c>
      <c r="X471">
        <v>2026</v>
      </c>
      <c r="Y471" t="str">
        <f t="shared" si="35"/>
        <v>México</v>
      </c>
      <c r="Z471" t="str">
        <f t="shared" si="36"/>
        <v>Retail</v>
      </c>
      <c r="AA471" s="1">
        <f t="shared" si="37"/>
        <v>0.05</v>
      </c>
      <c r="AB471">
        <f t="shared" si="38"/>
        <v>1892.9794999999999</v>
      </c>
      <c r="AC471" s="18">
        <f t="shared" si="39"/>
        <v>45595</v>
      </c>
    </row>
    <row r="472" spans="1:29">
      <c r="A472" t="s">
        <v>176</v>
      </c>
      <c r="B472">
        <v>876</v>
      </c>
      <c r="C472">
        <v>1</v>
      </c>
      <c r="D472" s="18">
        <v>45993</v>
      </c>
      <c r="E472" s="18">
        <v>45807</v>
      </c>
      <c r="F472" s="18">
        <v>45809</v>
      </c>
      <c r="G472" t="s">
        <v>49</v>
      </c>
      <c r="H472">
        <v>49</v>
      </c>
      <c r="I472" t="s">
        <v>196</v>
      </c>
      <c r="J472">
        <v>508.64</v>
      </c>
      <c r="K472" t="s">
        <v>131</v>
      </c>
      <c r="L472">
        <v>437.43039999999996</v>
      </c>
      <c r="M472">
        <v>508.64</v>
      </c>
      <c r="N472">
        <v>39.79</v>
      </c>
      <c r="O472">
        <v>34.2194</v>
      </c>
      <c r="P472">
        <v>39.79</v>
      </c>
      <c r="Q472">
        <v>7.8228216420257957E-2</v>
      </c>
      <c r="R472">
        <v>12</v>
      </c>
      <c r="S472">
        <v>2025</v>
      </c>
      <c r="T472">
        <v>5</v>
      </c>
      <c r="U472">
        <v>2025</v>
      </c>
      <c r="V472">
        <v>45854</v>
      </c>
      <c r="W472" t="s">
        <v>154</v>
      </c>
      <c r="X472">
        <v>2025</v>
      </c>
      <c r="Y472" t="str">
        <f t="shared" si="35"/>
        <v>México</v>
      </c>
      <c r="Z472" t="str">
        <f t="shared" si="36"/>
        <v>Retail</v>
      </c>
      <c r="AA472" s="1">
        <f t="shared" si="37"/>
        <v>0</v>
      </c>
      <c r="AB472">
        <f t="shared" si="38"/>
        <v>34.2194</v>
      </c>
      <c r="AC472" s="18">
        <f t="shared" si="39"/>
        <v>45552</v>
      </c>
    </row>
    <row r="473" spans="1:29">
      <c r="A473" t="s">
        <v>176</v>
      </c>
      <c r="B473">
        <v>877</v>
      </c>
      <c r="C473">
        <v>1</v>
      </c>
      <c r="D473" s="18">
        <v>45993</v>
      </c>
      <c r="E473" s="18">
        <v>45978</v>
      </c>
      <c r="F473" s="18">
        <v>45987</v>
      </c>
      <c r="G473" t="s">
        <v>35</v>
      </c>
      <c r="H473">
        <v>49</v>
      </c>
      <c r="J473">
        <v>10000</v>
      </c>
      <c r="K473" t="s">
        <v>131</v>
      </c>
      <c r="L473">
        <v>8600</v>
      </c>
      <c r="M473">
        <v>10000</v>
      </c>
      <c r="N473">
        <v>1057.5</v>
      </c>
      <c r="O473">
        <v>909.44999999999993</v>
      </c>
      <c r="P473">
        <v>1057.5</v>
      </c>
      <c r="Q473">
        <v>0.10575</v>
      </c>
      <c r="R473">
        <v>12</v>
      </c>
      <c r="S473">
        <v>2025</v>
      </c>
      <c r="T473">
        <v>11</v>
      </c>
      <c r="U473">
        <v>2025</v>
      </c>
      <c r="V473">
        <v>46032</v>
      </c>
      <c r="W473" t="s">
        <v>157</v>
      </c>
      <c r="X473">
        <v>2026</v>
      </c>
      <c r="Y473" t="str">
        <f t="shared" si="35"/>
        <v>México</v>
      </c>
      <c r="Z473" t="str">
        <f t="shared" si="36"/>
        <v>IC</v>
      </c>
      <c r="AA473" s="1">
        <f t="shared" si="37"/>
        <v>0.5</v>
      </c>
      <c r="AB473">
        <f t="shared" si="38"/>
        <v>454.72499999999997</v>
      </c>
      <c r="AC473" s="18">
        <f t="shared" si="39"/>
        <v>45665</v>
      </c>
    </row>
    <row r="474" spans="1:29">
      <c r="A474" t="s">
        <v>176</v>
      </c>
      <c r="B474">
        <v>879</v>
      </c>
      <c r="C474">
        <v>1</v>
      </c>
      <c r="D474" s="18">
        <v>45994</v>
      </c>
      <c r="E474" s="18">
        <v>45950</v>
      </c>
      <c r="F474" s="18">
        <v>45954</v>
      </c>
      <c r="G474" t="s">
        <v>43</v>
      </c>
      <c r="H474">
        <v>49</v>
      </c>
      <c r="J474">
        <v>5281.02</v>
      </c>
      <c r="K474" t="s">
        <v>131</v>
      </c>
      <c r="L474">
        <v>4541.6772000000001</v>
      </c>
      <c r="M474">
        <v>5281.02</v>
      </c>
      <c r="N474">
        <v>647.19000000000005</v>
      </c>
      <c r="O474">
        <v>556.58339999999998</v>
      </c>
      <c r="P474">
        <v>647.19000000000005</v>
      </c>
      <c r="Q474">
        <v>0.12255018916800163</v>
      </c>
      <c r="R474">
        <v>12</v>
      </c>
      <c r="S474">
        <v>2025</v>
      </c>
      <c r="T474">
        <v>10</v>
      </c>
      <c r="U474">
        <v>2025</v>
      </c>
      <c r="V474">
        <v>45999</v>
      </c>
      <c r="W474" t="s">
        <v>132</v>
      </c>
      <c r="X474">
        <v>2025</v>
      </c>
      <c r="Y474" t="str">
        <f t="shared" si="35"/>
        <v>México</v>
      </c>
      <c r="Z474" t="str">
        <f t="shared" si="36"/>
        <v>IC</v>
      </c>
      <c r="AA474" s="1">
        <f t="shared" si="37"/>
        <v>0.5</v>
      </c>
      <c r="AB474">
        <f t="shared" si="38"/>
        <v>278.29169999999999</v>
      </c>
      <c r="AC474" s="18">
        <f t="shared" si="39"/>
        <v>45624</v>
      </c>
    </row>
    <row r="475" spans="1:29">
      <c r="A475" t="s">
        <v>176</v>
      </c>
      <c r="B475">
        <v>880</v>
      </c>
      <c r="C475">
        <v>1</v>
      </c>
      <c r="D475" s="18">
        <v>45994</v>
      </c>
      <c r="E475" s="18">
        <v>45955</v>
      </c>
      <c r="F475" s="18">
        <v>45959</v>
      </c>
      <c r="G475" t="s">
        <v>52</v>
      </c>
      <c r="H475">
        <v>49</v>
      </c>
      <c r="I475" t="s">
        <v>177</v>
      </c>
      <c r="J475">
        <v>7141.22</v>
      </c>
      <c r="K475" t="s">
        <v>131</v>
      </c>
      <c r="L475">
        <v>6141.4492</v>
      </c>
      <c r="M475">
        <v>7141.22</v>
      </c>
      <c r="N475">
        <v>419.24</v>
      </c>
      <c r="O475">
        <v>360.54640000000001</v>
      </c>
      <c r="P475">
        <v>419.24</v>
      </c>
      <c r="Q475">
        <v>5.8707055657156622E-2</v>
      </c>
      <c r="R475">
        <v>12</v>
      </c>
      <c r="S475">
        <v>2025</v>
      </c>
      <c r="T475">
        <v>10</v>
      </c>
      <c r="U475">
        <v>2025</v>
      </c>
      <c r="V475">
        <v>46004</v>
      </c>
      <c r="W475" t="s">
        <v>132</v>
      </c>
      <c r="X475">
        <v>2025</v>
      </c>
      <c r="Y475" t="str">
        <f t="shared" si="35"/>
        <v>México</v>
      </c>
      <c r="Z475" t="str">
        <f t="shared" si="36"/>
        <v>Retail</v>
      </c>
      <c r="AA475" s="1">
        <f t="shared" si="37"/>
        <v>0</v>
      </c>
      <c r="AB475">
        <f t="shared" si="38"/>
        <v>360.54640000000001</v>
      </c>
      <c r="AC475" s="18">
        <f t="shared" si="39"/>
        <v>45845</v>
      </c>
    </row>
    <row r="476" spans="1:29">
      <c r="A476" t="s">
        <v>176</v>
      </c>
      <c r="B476">
        <v>912</v>
      </c>
      <c r="C476">
        <v>1</v>
      </c>
      <c r="D476" s="18">
        <v>46002</v>
      </c>
      <c r="E476" s="18">
        <v>45847</v>
      </c>
      <c r="F476" s="18">
        <v>45849</v>
      </c>
      <c r="G476" t="s">
        <v>45</v>
      </c>
      <c r="H476">
        <v>50</v>
      </c>
      <c r="J476">
        <v>2058</v>
      </c>
      <c r="K476" t="s">
        <v>131</v>
      </c>
      <c r="L476">
        <v>1769.8799999999999</v>
      </c>
      <c r="M476">
        <v>2058</v>
      </c>
      <c r="N476">
        <v>170.37</v>
      </c>
      <c r="O476">
        <v>146.51820000000001</v>
      </c>
      <c r="P476">
        <v>170.37</v>
      </c>
      <c r="Q476">
        <v>8.2784256559766775E-2</v>
      </c>
      <c r="R476">
        <v>12</v>
      </c>
      <c r="S476">
        <v>2025</v>
      </c>
      <c r="T476">
        <v>7</v>
      </c>
      <c r="U476">
        <v>2025</v>
      </c>
      <c r="V476">
        <v>45894</v>
      </c>
      <c r="W476" t="s">
        <v>160</v>
      </c>
      <c r="X476">
        <v>2025</v>
      </c>
      <c r="Y476" t="str">
        <f t="shared" si="35"/>
        <v>México</v>
      </c>
      <c r="Z476" t="str">
        <f t="shared" si="36"/>
        <v>IC</v>
      </c>
      <c r="AA476" s="1">
        <f t="shared" si="37"/>
        <v>0.75</v>
      </c>
      <c r="AB476">
        <f t="shared" si="38"/>
        <v>36.629549999999995</v>
      </c>
      <c r="AC476" s="18">
        <f t="shared" si="39"/>
        <v>45536</v>
      </c>
    </row>
    <row r="477" spans="1:29">
      <c r="A477" t="s">
        <v>176</v>
      </c>
      <c r="B477">
        <v>915</v>
      </c>
      <c r="C477">
        <v>1</v>
      </c>
      <c r="D477" s="18">
        <v>46003</v>
      </c>
      <c r="E477" s="18">
        <v>46010</v>
      </c>
      <c r="F477" s="18">
        <v>46012</v>
      </c>
      <c r="G477" t="s">
        <v>29</v>
      </c>
      <c r="H477">
        <v>50</v>
      </c>
      <c r="I477" t="s">
        <v>149</v>
      </c>
      <c r="J477">
        <v>32419.9</v>
      </c>
      <c r="K477" t="s">
        <v>131</v>
      </c>
      <c r="L477">
        <v>27881.114000000001</v>
      </c>
      <c r="M477">
        <v>32419.9</v>
      </c>
      <c r="N477">
        <v>4118.49</v>
      </c>
      <c r="O477">
        <v>3541.9013999999997</v>
      </c>
      <c r="P477">
        <v>4118.49</v>
      </c>
      <c r="Q477">
        <v>0.12703586377502704</v>
      </c>
      <c r="R477">
        <v>12</v>
      </c>
      <c r="S477">
        <v>2025</v>
      </c>
      <c r="T477">
        <v>12</v>
      </c>
      <c r="U477">
        <v>2025</v>
      </c>
      <c r="V477">
        <v>46057</v>
      </c>
      <c r="W477" t="s">
        <v>164</v>
      </c>
      <c r="X477">
        <v>2026</v>
      </c>
      <c r="Y477" t="str">
        <f t="shared" si="35"/>
        <v>Madrid</v>
      </c>
      <c r="Z477" t="str">
        <f t="shared" si="36"/>
        <v>Retail</v>
      </c>
      <c r="AA477" s="1">
        <f t="shared" si="37"/>
        <v>7.0000000000000007E-2</v>
      </c>
      <c r="AB477">
        <f t="shared" si="38"/>
        <v>3293.9683019999998</v>
      </c>
      <c r="AC477" s="18">
        <f t="shared" si="39"/>
        <v>45733</v>
      </c>
    </row>
    <row r="478" spans="1:29">
      <c r="A478" t="s">
        <v>176</v>
      </c>
      <c r="B478">
        <v>920</v>
      </c>
      <c r="C478">
        <v>1</v>
      </c>
      <c r="D478" s="18">
        <v>46007</v>
      </c>
      <c r="E478" s="18">
        <v>45954</v>
      </c>
      <c r="F478" s="18">
        <v>45957</v>
      </c>
      <c r="G478" t="s">
        <v>47</v>
      </c>
      <c r="H478">
        <v>51</v>
      </c>
      <c r="J478">
        <v>5067.5200000000004</v>
      </c>
      <c r="K478" t="s">
        <v>131</v>
      </c>
      <c r="L478">
        <v>4358.0672000000004</v>
      </c>
      <c r="M478">
        <v>5067.5200000000004</v>
      </c>
      <c r="N478">
        <v>361.9</v>
      </c>
      <c r="O478">
        <v>311.23399999999998</v>
      </c>
      <c r="P478">
        <v>361.9</v>
      </c>
      <c r="Q478">
        <v>7.1415603687799936E-2</v>
      </c>
      <c r="R478">
        <v>12</v>
      </c>
      <c r="S478">
        <v>2025</v>
      </c>
      <c r="T478">
        <v>10</v>
      </c>
      <c r="U478">
        <v>2025</v>
      </c>
      <c r="V478">
        <v>46002</v>
      </c>
      <c r="W478" t="s">
        <v>132</v>
      </c>
      <c r="X478">
        <v>2025</v>
      </c>
      <c r="Y478" t="str">
        <f t="shared" si="35"/>
        <v>México</v>
      </c>
      <c r="Z478" t="str">
        <f t="shared" si="36"/>
        <v>IC</v>
      </c>
      <c r="AA478" s="1">
        <f t="shared" si="37"/>
        <v>0.65</v>
      </c>
      <c r="AB478">
        <f t="shared" si="38"/>
        <v>108.93189999999998</v>
      </c>
      <c r="AC478" s="18">
        <f t="shared" si="39"/>
        <v>45852</v>
      </c>
    </row>
    <row r="479" spans="1:29">
      <c r="A479" t="s">
        <v>176</v>
      </c>
      <c r="B479">
        <v>921</v>
      </c>
      <c r="C479">
        <v>1</v>
      </c>
      <c r="D479" s="18">
        <v>46007</v>
      </c>
      <c r="E479" s="18">
        <v>45954</v>
      </c>
      <c r="F479" s="18">
        <v>45957</v>
      </c>
      <c r="G479" t="s">
        <v>47</v>
      </c>
      <c r="H479">
        <v>51</v>
      </c>
      <c r="J479">
        <v>2533.7600000000002</v>
      </c>
      <c r="K479" t="s">
        <v>131</v>
      </c>
      <c r="L479">
        <v>2179.0336000000002</v>
      </c>
      <c r="M479">
        <v>2533.7600000000002</v>
      </c>
      <c r="N479">
        <v>180.95</v>
      </c>
      <c r="O479">
        <v>155.61699999999999</v>
      </c>
      <c r="P479">
        <v>180.95</v>
      </c>
      <c r="Q479">
        <v>7.1415603687799936E-2</v>
      </c>
      <c r="R479">
        <v>12</v>
      </c>
      <c r="S479">
        <v>2025</v>
      </c>
      <c r="T479">
        <v>10</v>
      </c>
      <c r="U479">
        <v>2025</v>
      </c>
      <c r="V479">
        <v>46002</v>
      </c>
      <c r="W479" t="s">
        <v>132</v>
      </c>
      <c r="X479">
        <v>2025</v>
      </c>
      <c r="Y479" t="str">
        <f t="shared" si="35"/>
        <v>México</v>
      </c>
      <c r="Z479" t="str">
        <f t="shared" si="36"/>
        <v>IC</v>
      </c>
      <c r="AA479" s="1">
        <f t="shared" si="37"/>
        <v>0.65</v>
      </c>
      <c r="AB479">
        <f t="shared" si="38"/>
        <v>54.465949999999992</v>
      </c>
      <c r="AC479" s="18">
        <f t="shared" si="39"/>
        <v>45852</v>
      </c>
    </row>
    <row r="480" spans="1:29">
      <c r="A480" t="s">
        <v>176</v>
      </c>
      <c r="B480">
        <v>945</v>
      </c>
      <c r="C480">
        <v>1</v>
      </c>
      <c r="D480" s="18">
        <v>46017</v>
      </c>
      <c r="E480" s="18">
        <v>46009</v>
      </c>
      <c r="F480" s="18">
        <v>46012</v>
      </c>
      <c r="G480" t="s">
        <v>47</v>
      </c>
      <c r="H480">
        <v>52</v>
      </c>
      <c r="J480">
        <v>2308</v>
      </c>
      <c r="K480" t="s">
        <v>205</v>
      </c>
      <c r="L480">
        <v>2654.2</v>
      </c>
      <c r="M480">
        <v>3092.7200000000003</v>
      </c>
      <c r="N480">
        <v>268.89999999999998</v>
      </c>
      <c r="O480">
        <v>309.23499999999996</v>
      </c>
      <c r="P480">
        <v>360.32599999999996</v>
      </c>
      <c r="Q480">
        <v>0.11650779896013864</v>
      </c>
      <c r="R480">
        <v>12</v>
      </c>
      <c r="S480">
        <v>2025</v>
      </c>
      <c r="T480">
        <v>12</v>
      </c>
      <c r="U480">
        <v>2025</v>
      </c>
      <c r="V480">
        <v>46057</v>
      </c>
      <c r="W480" t="s">
        <v>164</v>
      </c>
      <c r="X480">
        <v>2026</v>
      </c>
      <c r="Y480" t="str">
        <f t="shared" si="35"/>
        <v>México</v>
      </c>
      <c r="Z480" t="str">
        <f t="shared" si="36"/>
        <v>IC</v>
      </c>
      <c r="AA480" s="1">
        <f t="shared" si="37"/>
        <v>0.65</v>
      </c>
      <c r="AB480">
        <f t="shared" si="38"/>
        <v>108.23224999999996</v>
      </c>
      <c r="AC480" s="18">
        <f t="shared" si="39"/>
        <v>45852</v>
      </c>
    </row>
    <row r="481" spans="1:29">
      <c r="A481" t="s">
        <v>176</v>
      </c>
      <c r="B481">
        <v>946</v>
      </c>
      <c r="C481">
        <v>1</v>
      </c>
      <c r="D481" s="18">
        <v>46017</v>
      </c>
      <c r="E481" s="18">
        <v>46009</v>
      </c>
      <c r="F481" s="18">
        <v>46012</v>
      </c>
      <c r="G481" t="s">
        <v>47</v>
      </c>
      <c r="H481">
        <v>52</v>
      </c>
      <c r="J481">
        <v>2464</v>
      </c>
      <c r="K481" t="s">
        <v>205</v>
      </c>
      <c r="L481">
        <v>2833.6</v>
      </c>
      <c r="M481">
        <v>3301.76</v>
      </c>
      <c r="N481">
        <v>230.8</v>
      </c>
      <c r="O481">
        <v>265.42</v>
      </c>
      <c r="P481">
        <v>309.27200000000005</v>
      </c>
      <c r="Q481">
        <v>9.3668831168831179E-2</v>
      </c>
      <c r="R481">
        <v>12</v>
      </c>
      <c r="S481">
        <v>2025</v>
      </c>
      <c r="T481">
        <v>12</v>
      </c>
      <c r="U481">
        <v>2025</v>
      </c>
      <c r="V481">
        <v>46057</v>
      </c>
      <c r="W481" t="s">
        <v>164</v>
      </c>
      <c r="X481">
        <v>2026</v>
      </c>
      <c r="Y481" t="str">
        <f t="shared" si="35"/>
        <v>México</v>
      </c>
      <c r="Z481" t="str">
        <f t="shared" si="36"/>
        <v>IC</v>
      </c>
      <c r="AA481" s="1">
        <f t="shared" si="37"/>
        <v>0.65</v>
      </c>
      <c r="AB481">
        <f t="shared" si="38"/>
        <v>92.896999999999991</v>
      </c>
      <c r="AC481" s="18">
        <f t="shared" si="39"/>
        <v>45852</v>
      </c>
    </row>
    <row r="482" spans="1:29">
      <c r="A482" t="s">
        <v>176</v>
      </c>
      <c r="B482">
        <v>905</v>
      </c>
      <c r="C482">
        <v>0</v>
      </c>
      <c r="D482" s="18">
        <v>46000</v>
      </c>
      <c r="E482" s="18">
        <v>46025</v>
      </c>
      <c r="F482" s="18">
        <v>46031</v>
      </c>
      <c r="G482" t="s">
        <v>35</v>
      </c>
      <c r="H482">
        <v>50</v>
      </c>
      <c r="J482">
        <v>11144</v>
      </c>
      <c r="K482" t="s">
        <v>131</v>
      </c>
      <c r="L482">
        <v>9583.84</v>
      </c>
      <c r="M482">
        <v>11144</v>
      </c>
      <c r="N482">
        <v>0</v>
      </c>
      <c r="O482">
        <v>0</v>
      </c>
      <c r="P482">
        <v>0</v>
      </c>
      <c r="Q482">
        <v>0</v>
      </c>
      <c r="R482">
        <v>12</v>
      </c>
      <c r="S482">
        <v>2025</v>
      </c>
      <c r="T482">
        <v>1</v>
      </c>
      <c r="U482">
        <v>2026</v>
      </c>
      <c r="V482">
        <v>46076</v>
      </c>
      <c r="W482" t="s">
        <v>164</v>
      </c>
      <c r="X482">
        <v>2026</v>
      </c>
      <c r="Y482" t="str">
        <f t="shared" si="35"/>
        <v>México</v>
      </c>
      <c r="Z482" t="str">
        <f t="shared" si="36"/>
        <v>IC</v>
      </c>
      <c r="AA482" s="1">
        <f t="shared" si="37"/>
        <v>0.5</v>
      </c>
      <c r="AB482">
        <f t="shared" si="38"/>
        <v>0</v>
      </c>
      <c r="AC482" s="18">
        <f t="shared" si="39"/>
        <v>45665</v>
      </c>
    </row>
    <row r="483" spans="1:29">
      <c r="A483" t="s">
        <v>176</v>
      </c>
      <c r="B483">
        <v>736</v>
      </c>
      <c r="C483">
        <v>0</v>
      </c>
      <c r="D483" s="18">
        <v>45926</v>
      </c>
      <c r="E483" s="18">
        <v>46184</v>
      </c>
      <c r="F483" s="18">
        <v>46184</v>
      </c>
      <c r="G483" t="s">
        <v>39</v>
      </c>
      <c r="H483">
        <v>39</v>
      </c>
      <c r="J483">
        <v>13900</v>
      </c>
      <c r="K483" t="s">
        <v>131</v>
      </c>
      <c r="L483">
        <v>11954</v>
      </c>
      <c r="M483">
        <v>13900</v>
      </c>
      <c r="N483">
        <v>1390</v>
      </c>
      <c r="O483">
        <v>1195.4000000000001</v>
      </c>
      <c r="P483">
        <v>1390</v>
      </c>
      <c r="Q483">
        <v>0.1</v>
      </c>
      <c r="R483">
        <v>9</v>
      </c>
      <c r="S483">
        <v>2025</v>
      </c>
      <c r="T483">
        <v>6</v>
      </c>
      <c r="U483">
        <v>2026</v>
      </c>
      <c r="V483">
        <v>46229</v>
      </c>
      <c r="W483" t="s">
        <v>154</v>
      </c>
      <c r="X483">
        <v>2026</v>
      </c>
      <c r="Y483" t="str">
        <f t="shared" si="35"/>
        <v>México</v>
      </c>
      <c r="Z483" t="str">
        <f t="shared" si="36"/>
        <v>IC</v>
      </c>
      <c r="AA483" s="1">
        <f t="shared" si="37"/>
        <v>0.5</v>
      </c>
      <c r="AB483">
        <f t="shared" si="38"/>
        <v>597.70000000000005</v>
      </c>
      <c r="AC483" s="18">
        <f t="shared" si="39"/>
        <v>45677</v>
      </c>
    </row>
    <row r="484" spans="1:29">
      <c r="A484" t="s">
        <v>176</v>
      </c>
      <c r="B484">
        <v>430</v>
      </c>
      <c r="C484">
        <v>1</v>
      </c>
      <c r="D484" s="18">
        <v>45825</v>
      </c>
      <c r="E484" s="18">
        <v>45875</v>
      </c>
      <c r="F484" s="18">
        <v>45892</v>
      </c>
      <c r="G484" t="s">
        <v>45</v>
      </c>
      <c r="H484">
        <v>25</v>
      </c>
      <c r="J484">
        <v>39624.06</v>
      </c>
      <c r="K484" t="s">
        <v>131</v>
      </c>
      <c r="L484">
        <v>34076.691599999998</v>
      </c>
      <c r="M484">
        <v>39624.06</v>
      </c>
      <c r="N484">
        <v>2027.06</v>
      </c>
      <c r="O484">
        <v>1743.2716</v>
      </c>
      <c r="P484">
        <v>2027.06</v>
      </c>
      <c r="Q484">
        <v>5.1157301901925245E-2</v>
      </c>
      <c r="R484">
        <v>6</v>
      </c>
      <c r="S484">
        <v>2025</v>
      </c>
      <c r="T484">
        <v>8</v>
      </c>
      <c r="U484">
        <v>2025</v>
      </c>
      <c r="V484">
        <v>45937</v>
      </c>
      <c r="W484" t="s">
        <v>161</v>
      </c>
      <c r="X484">
        <v>2025</v>
      </c>
      <c r="Y484" t="str">
        <f t="shared" si="35"/>
        <v>México</v>
      </c>
      <c r="Z484" t="str">
        <f t="shared" si="36"/>
        <v>IC</v>
      </c>
      <c r="AA484" s="1">
        <f t="shared" si="37"/>
        <v>0.75</v>
      </c>
      <c r="AB484">
        <f t="shared" si="38"/>
        <v>435.81790000000001</v>
      </c>
      <c r="AC484" s="18">
        <f t="shared" si="39"/>
        <v>45536</v>
      </c>
    </row>
    <row r="485" spans="1:29">
      <c r="A485" t="s">
        <v>176</v>
      </c>
      <c r="B485">
        <v>388</v>
      </c>
      <c r="C485">
        <v>0</v>
      </c>
      <c r="D485" s="18">
        <v>45807</v>
      </c>
      <c r="E485" s="18">
        <v>45949</v>
      </c>
      <c r="F485" s="18">
        <v>45970</v>
      </c>
      <c r="G485" t="s">
        <v>35</v>
      </c>
      <c r="H485">
        <v>22</v>
      </c>
      <c r="J485">
        <v>75930.67</v>
      </c>
      <c r="K485" t="s">
        <v>131</v>
      </c>
      <c r="L485">
        <v>65300.376199999999</v>
      </c>
      <c r="M485">
        <v>75930.67</v>
      </c>
      <c r="N485">
        <v>5372.04</v>
      </c>
      <c r="O485">
        <v>4619.9543999999996</v>
      </c>
      <c r="P485">
        <v>5372.04</v>
      </c>
      <c r="Q485">
        <v>7.0749276939081396E-2</v>
      </c>
      <c r="R485">
        <v>5</v>
      </c>
      <c r="S485">
        <v>2025</v>
      </c>
      <c r="T485">
        <v>10</v>
      </c>
      <c r="U485">
        <v>2025</v>
      </c>
      <c r="V485">
        <v>46015</v>
      </c>
      <c r="W485" t="s">
        <v>132</v>
      </c>
      <c r="X485">
        <v>2025</v>
      </c>
      <c r="Y485" t="str">
        <f t="shared" si="35"/>
        <v>México</v>
      </c>
      <c r="Z485" t="str">
        <f t="shared" si="36"/>
        <v>IC</v>
      </c>
      <c r="AA485" s="1">
        <f t="shared" si="37"/>
        <v>0.5</v>
      </c>
      <c r="AB485">
        <f t="shared" si="38"/>
        <v>2309.9771999999998</v>
      </c>
      <c r="AC485" s="18">
        <f t="shared" si="39"/>
        <v>45665</v>
      </c>
    </row>
    <row r="486" spans="1:29">
      <c r="A486" t="s">
        <v>176</v>
      </c>
      <c r="B486">
        <v>342</v>
      </c>
      <c r="C486">
        <v>0</v>
      </c>
      <c r="D486" s="18">
        <v>45791</v>
      </c>
      <c r="E486" s="18">
        <v>45839</v>
      </c>
      <c r="F486" s="18">
        <v>45845</v>
      </c>
      <c r="G486" t="s">
        <v>51</v>
      </c>
      <c r="H486">
        <v>20</v>
      </c>
      <c r="I486" t="s">
        <v>183</v>
      </c>
      <c r="J486">
        <v>16401.41</v>
      </c>
      <c r="K486" t="s">
        <v>178</v>
      </c>
      <c r="L486">
        <v>787.26768000000004</v>
      </c>
      <c r="M486">
        <v>918.47896000000003</v>
      </c>
      <c r="N486">
        <v>1285.69</v>
      </c>
      <c r="O486">
        <v>61.713120000000004</v>
      </c>
      <c r="P486">
        <v>71.998640000000009</v>
      </c>
      <c r="Q486">
        <v>7.8388992165917437E-2</v>
      </c>
      <c r="R486">
        <v>5</v>
      </c>
      <c r="S486">
        <v>2025</v>
      </c>
      <c r="T486">
        <v>7</v>
      </c>
      <c r="U486">
        <v>2025</v>
      </c>
      <c r="V486">
        <v>45890</v>
      </c>
      <c r="W486" t="s">
        <v>160</v>
      </c>
      <c r="X486">
        <v>2025</v>
      </c>
      <c r="Y486" t="str">
        <f t="shared" si="35"/>
        <v>México</v>
      </c>
      <c r="Z486" t="str">
        <f t="shared" si="36"/>
        <v>Retail</v>
      </c>
      <c r="AA486" s="1">
        <f t="shared" si="37"/>
        <v>0</v>
      </c>
      <c r="AB486">
        <f t="shared" si="38"/>
        <v>61.713120000000004</v>
      </c>
      <c r="AC486" s="18">
        <f t="shared" si="39"/>
        <v>45552</v>
      </c>
    </row>
    <row r="487" spans="1:29">
      <c r="A487" t="s">
        <v>176</v>
      </c>
      <c r="B487">
        <v>527</v>
      </c>
      <c r="C487">
        <v>1</v>
      </c>
      <c r="D487" s="18">
        <v>45862</v>
      </c>
      <c r="E487" s="18">
        <v>45882</v>
      </c>
      <c r="F487" s="18">
        <v>45882</v>
      </c>
      <c r="G487" t="s">
        <v>49</v>
      </c>
      <c r="H487">
        <v>30</v>
      </c>
      <c r="J487">
        <v>5116.8500000000004</v>
      </c>
      <c r="K487" t="s">
        <v>131</v>
      </c>
      <c r="L487">
        <v>4400.491</v>
      </c>
      <c r="M487">
        <v>5116.8500000000004</v>
      </c>
      <c r="N487">
        <v>50</v>
      </c>
      <c r="O487">
        <v>43</v>
      </c>
      <c r="P487">
        <v>50</v>
      </c>
      <c r="Q487">
        <v>9.771636846888223E-3</v>
      </c>
      <c r="R487">
        <v>7</v>
      </c>
      <c r="S487">
        <v>2025</v>
      </c>
      <c r="T487">
        <v>8</v>
      </c>
      <c r="U487">
        <v>2025</v>
      </c>
      <c r="V487">
        <v>45927</v>
      </c>
      <c r="W487" t="s">
        <v>153</v>
      </c>
      <c r="X487">
        <v>2025</v>
      </c>
      <c r="Y487" t="str">
        <f t="shared" si="35"/>
        <v>México</v>
      </c>
      <c r="Z487" t="str">
        <f t="shared" si="36"/>
        <v>Retail</v>
      </c>
      <c r="AA487" s="1">
        <f t="shared" si="37"/>
        <v>0</v>
      </c>
      <c r="AB487">
        <f t="shared" si="38"/>
        <v>43</v>
      </c>
      <c r="AC487" s="18">
        <f t="shared" si="39"/>
        <v>45552</v>
      </c>
    </row>
    <row r="488" spans="1:29">
      <c r="A488" t="s">
        <v>176</v>
      </c>
      <c r="B488">
        <v>634</v>
      </c>
      <c r="C488">
        <v>1</v>
      </c>
      <c r="D488" s="18">
        <v>45896</v>
      </c>
      <c r="E488" s="18">
        <v>45930</v>
      </c>
      <c r="F488" s="18">
        <v>45934</v>
      </c>
      <c r="G488" t="s">
        <v>44</v>
      </c>
      <c r="H488">
        <v>35</v>
      </c>
      <c r="J488">
        <v>3528</v>
      </c>
      <c r="K488" t="s">
        <v>151</v>
      </c>
      <c r="L488">
        <v>3528</v>
      </c>
      <c r="M488">
        <v>4092.4799999999996</v>
      </c>
      <c r="N488">
        <v>331.63</v>
      </c>
      <c r="O488">
        <v>331.63</v>
      </c>
      <c r="P488">
        <v>384.69079999999997</v>
      </c>
      <c r="Q488">
        <v>9.3999433106575964E-2</v>
      </c>
      <c r="R488">
        <v>8</v>
      </c>
      <c r="S488">
        <v>2025</v>
      </c>
      <c r="T488">
        <v>9</v>
      </c>
      <c r="U488">
        <v>2025</v>
      </c>
      <c r="V488">
        <v>45979</v>
      </c>
      <c r="W488" t="s">
        <v>159</v>
      </c>
      <c r="X488">
        <v>2025</v>
      </c>
      <c r="Y488" t="str">
        <f t="shared" si="35"/>
        <v>México</v>
      </c>
      <c r="Z488" t="str">
        <f t="shared" si="36"/>
        <v>IC</v>
      </c>
      <c r="AA488" s="1">
        <f t="shared" si="37"/>
        <v>0.5</v>
      </c>
      <c r="AB488">
        <f t="shared" si="38"/>
        <v>165.815</v>
      </c>
      <c r="AC488" s="18">
        <f t="shared" si="39"/>
        <v>45677</v>
      </c>
    </row>
    <row r="489" spans="1:29">
      <c r="A489" t="s">
        <v>176</v>
      </c>
      <c r="B489">
        <v>852</v>
      </c>
      <c r="C489">
        <v>0</v>
      </c>
      <c r="D489" s="18">
        <v>45982</v>
      </c>
      <c r="E489" s="18">
        <v>45751</v>
      </c>
      <c r="F489" s="18">
        <v>46123</v>
      </c>
      <c r="G489" t="s">
        <v>51</v>
      </c>
      <c r="H489">
        <v>47</v>
      </c>
      <c r="J489">
        <v>11149.92</v>
      </c>
      <c r="K489" t="s">
        <v>131</v>
      </c>
      <c r="L489">
        <v>9588.9311999999991</v>
      </c>
      <c r="M489">
        <v>11149.92</v>
      </c>
      <c r="N489">
        <v>1115</v>
      </c>
      <c r="O489">
        <v>958.9</v>
      </c>
      <c r="P489">
        <v>1115</v>
      </c>
      <c r="Q489">
        <v>0.10000071749393719</v>
      </c>
      <c r="R489">
        <v>11</v>
      </c>
      <c r="S489">
        <v>2025</v>
      </c>
      <c r="T489">
        <v>4</v>
      </c>
      <c r="U489">
        <v>2025</v>
      </c>
      <c r="V489">
        <v>46168</v>
      </c>
      <c r="W489" t="s">
        <v>172</v>
      </c>
      <c r="X489">
        <v>2026</v>
      </c>
      <c r="Y489" t="str">
        <f t="shared" si="35"/>
        <v>México</v>
      </c>
      <c r="Z489" t="str">
        <f t="shared" si="36"/>
        <v>Retail</v>
      </c>
      <c r="AA489" s="1">
        <f t="shared" si="37"/>
        <v>0</v>
      </c>
      <c r="AB489">
        <f t="shared" si="38"/>
        <v>958.9</v>
      </c>
      <c r="AC489" s="18">
        <f t="shared" si="39"/>
        <v>45552</v>
      </c>
    </row>
    <row r="490" spans="1:29">
      <c r="A490" t="s">
        <v>176</v>
      </c>
      <c r="B490">
        <v>405</v>
      </c>
      <c r="C490">
        <v>1</v>
      </c>
      <c r="D490" s="18">
        <v>45813</v>
      </c>
      <c r="E490" s="18">
        <v>45873</v>
      </c>
      <c r="F490" s="18">
        <v>45880</v>
      </c>
      <c r="G490" t="s">
        <v>45</v>
      </c>
      <c r="H490">
        <v>23</v>
      </c>
      <c r="J490">
        <v>13313</v>
      </c>
      <c r="K490" t="s">
        <v>178</v>
      </c>
      <c r="L490">
        <v>639.024</v>
      </c>
      <c r="M490">
        <v>745.52800000000002</v>
      </c>
      <c r="N490">
        <v>2430</v>
      </c>
      <c r="O490">
        <v>116.64</v>
      </c>
      <c r="P490">
        <v>136.08000000000001</v>
      </c>
      <c r="Q490">
        <v>0.18252835574250734</v>
      </c>
      <c r="R490">
        <v>6</v>
      </c>
      <c r="S490">
        <v>2025</v>
      </c>
      <c r="T490">
        <v>8</v>
      </c>
      <c r="U490">
        <v>2025</v>
      </c>
      <c r="V490">
        <v>45925</v>
      </c>
      <c r="W490" t="s">
        <v>153</v>
      </c>
      <c r="X490">
        <v>2025</v>
      </c>
      <c r="Y490" t="str">
        <f t="shared" si="35"/>
        <v>México</v>
      </c>
      <c r="Z490" t="str">
        <f t="shared" si="36"/>
        <v>IC</v>
      </c>
      <c r="AA490" s="1">
        <f t="shared" si="37"/>
        <v>0.75</v>
      </c>
      <c r="AB490">
        <f t="shared" si="38"/>
        <v>29.159999999999997</v>
      </c>
      <c r="AC490" s="18">
        <f t="shared" si="39"/>
        <v>45536</v>
      </c>
    </row>
    <row r="491" spans="1:29">
      <c r="A491" t="s">
        <v>176</v>
      </c>
      <c r="B491">
        <v>744</v>
      </c>
      <c r="C491">
        <v>0</v>
      </c>
      <c r="D491" s="18">
        <v>45930</v>
      </c>
      <c r="E491" s="18">
        <v>45966</v>
      </c>
      <c r="F491" s="18">
        <v>46021</v>
      </c>
      <c r="G491" t="s">
        <v>35</v>
      </c>
      <c r="H491">
        <v>40</v>
      </c>
      <c r="J491">
        <v>22168.98</v>
      </c>
      <c r="K491" t="s">
        <v>131</v>
      </c>
      <c r="L491">
        <v>19065.322799999998</v>
      </c>
      <c r="M491">
        <v>22168.98</v>
      </c>
      <c r="N491">
        <v>351.33</v>
      </c>
      <c r="O491">
        <v>302.1438</v>
      </c>
      <c r="P491">
        <v>351.33</v>
      </c>
      <c r="Q491">
        <v>1.584781979143831E-2</v>
      </c>
      <c r="R491">
        <v>9</v>
      </c>
      <c r="S491">
        <v>2025</v>
      </c>
      <c r="T491">
        <v>11</v>
      </c>
      <c r="U491">
        <v>2025</v>
      </c>
      <c r="V491">
        <v>46066</v>
      </c>
      <c r="W491" t="s">
        <v>164</v>
      </c>
      <c r="X491">
        <v>2026</v>
      </c>
      <c r="Y491" t="str">
        <f t="shared" si="35"/>
        <v>México</v>
      </c>
      <c r="Z491" t="str">
        <f t="shared" si="36"/>
        <v>IC</v>
      </c>
      <c r="AA491" s="1">
        <f t="shared" si="37"/>
        <v>0.5</v>
      </c>
      <c r="AB491">
        <f t="shared" si="38"/>
        <v>151.0719</v>
      </c>
      <c r="AC491" s="18">
        <f t="shared" si="39"/>
        <v>45665</v>
      </c>
    </row>
    <row r="492" spans="1:29">
      <c r="A492" t="s">
        <v>176</v>
      </c>
      <c r="B492">
        <v>442</v>
      </c>
      <c r="C492">
        <v>1</v>
      </c>
      <c r="D492" s="18">
        <v>45828</v>
      </c>
      <c r="E492" s="18">
        <v>45838</v>
      </c>
      <c r="F492" s="18">
        <v>45838</v>
      </c>
      <c r="G492" t="s">
        <v>45</v>
      </c>
      <c r="H492">
        <v>25</v>
      </c>
      <c r="J492">
        <v>672.41</v>
      </c>
      <c r="K492" t="s">
        <v>151</v>
      </c>
      <c r="L492">
        <v>672.41</v>
      </c>
      <c r="M492">
        <v>779.99559999999985</v>
      </c>
      <c r="N492">
        <v>82.41</v>
      </c>
      <c r="O492">
        <v>82.41</v>
      </c>
      <c r="P492">
        <v>95.59559999999999</v>
      </c>
      <c r="Q492">
        <v>0.12255915289778557</v>
      </c>
      <c r="R492">
        <v>6</v>
      </c>
      <c r="S492">
        <v>2025</v>
      </c>
      <c r="T492">
        <v>6</v>
      </c>
      <c r="U492">
        <v>2025</v>
      </c>
      <c r="V492">
        <v>45883</v>
      </c>
      <c r="W492" t="s">
        <v>160</v>
      </c>
      <c r="X492">
        <v>2025</v>
      </c>
      <c r="Y492" t="str">
        <f t="shared" si="35"/>
        <v>México</v>
      </c>
      <c r="Z492" t="str">
        <f t="shared" si="36"/>
        <v>IC</v>
      </c>
      <c r="AA492" s="1">
        <f t="shared" si="37"/>
        <v>0.75</v>
      </c>
      <c r="AB492">
        <f t="shared" si="38"/>
        <v>20.602499999999999</v>
      </c>
      <c r="AC492" s="18">
        <f t="shared" si="39"/>
        <v>45536</v>
      </c>
    </row>
    <row r="493" spans="1:29">
      <c r="A493" t="s">
        <v>176</v>
      </c>
      <c r="B493">
        <v>443</v>
      </c>
      <c r="C493">
        <v>1</v>
      </c>
      <c r="D493" s="18">
        <v>45828</v>
      </c>
      <c r="E493" s="18">
        <v>45831</v>
      </c>
      <c r="F493" s="18">
        <v>45831</v>
      </c>
      <c r="G493" t="s">
        <v>49</v>
      </c>
      <c r="H493">
        <v>25</v>
      </c>
      <c r="J493">
        <v>41650.400000000001</v>
      </c>
      <c r="K493" t="s">
        <v>178</v>
      </c>
      <c r="L493">
        <v>1999.2192</v>
      </c>
      <c r="M493">
        <v>2332.4223999999999</v>
      </c>
      <c r="N493">
        <v>2668.4</v>
      </c>
      <c r="O493">
        <v>128.08320000000001</v>
      </c>
      <c r="P493">
        <v>149.43040000000002</v>
      </c>
      <c r="Q493">
        <v>6.4066611605170659E-2</v>
      </c>
      <c r="R493">
        <v>6</v>
      </c>
      <c r="S493">
        <v>2025</v>
      </c>
      <c r="T493">
        <v>6</v>
      </c>
      <c r="U493">
        <v>2025</v>
      </c>
      <c r="V493">
        <v>45876</v>
      </c>
      <c r="W493" t="s">
        <v>160</v>
      </c>
      <c r="X493">
        <v>2025</v>
      </c>
      <c r="Y493" t="str">
        <f t="shared" si="35"/>
        <v>México</v>
      </c>
      <c r="Z493" t="str">
        <f t="shared" si="36"/>
        <v>Retail</v>
      </c>
      <c r="AA493" s="1">
        <f t="shared" si="37"/>
        <v>0</v>
      </c>
      <c r="AB493">
        <f t="shared" si="38"/>
        <v>128.08320000000001</v>
      </c>
      <c r="AC493" s="18">
        <f t="shared" si="39"/>
        <v>45552</v>
      </c>
    </row>
    <row r="494" spans="1:29">
      <c r="A494" t="s">
        <v>176</v>
      </c>
      <c r="B494">
        <v>82</v>
      </c>
      <c r="C494">
        <v>1</v>
      </c>
      <c r="D494" s="18">
        <v>45645</v>
      </c>
      <c r="E494" s="18">
        <v>45720</v>
      </c>
      <c r="F494" s="18">
        <v>45732</v>
      </c>
      <c r="G494" t="s">
        <v>45</v>
      </c>
      <c r="H494">
        <v>51</v>
      </c>
      <c r="J494">
        <v>375390.89</v>
      </c>
      <c r="K494" t="s">
        <v>131</v>
      </c>
      <c r="L494">
        <v>322836.1654</v>
      </c>
      <c r="M494">
        <v>375390.89</v>
      </c>
      <c r="N494">
        <v>32216.04</v>
      </c>
      <c r="O494">
        <v>27705.794399999999</v>
      </c>
      <c r="P494">
        <v>32216.04</v>
      </c>
      <c r="Q494">
        <v>8.5819983537693198E-2</v>
      </c>
      <c r="R494">
        <v>12</v>
      </c>
      <c r="S494">
        <v>2024</v>
      </c>
      <c r="T494">
        <v>3</v>
      </c>
      <c r="U494">
        <v>2025</v>
      </c>
      <c r="V494">
        <v>45777</v>
      </c>
      <c r="W494" t="s">
        <v>173</v>
      </c>
      <c r="X494">
        <v>2025</v>
      </c>
      <c r="Y494" t="str">
        <f t="shared" si="35"/>
        <v>México</v>
      </c>
      <c r="Z494" t="str">
        <f t="shared" si="36"/>
        <v>IC</v>
      </c>
      <c r="AA494" s="1">
        <f t="shared" si="37"/>
        <v>0.75</v>
      </c>
      <c r="AB494">
        <f t="shared" si="38"/>
        <v>6926.4485999999997</v>
      </c>
      <c r="AC494" s="18">
        <f t="shared" si="39"/>
        <v>45536</v>
      </c>
    </row>
    <row r="495" spans="1:29">
      <c r="A495" t="s">
        <v>176</v>
      </c>
      <c r="B495">
        <v>420</v>
      </c>
      <c r="C495">
        <v>1</v>
      </c>
      <c r="D495" s="18">
        <v>45820</v>
      </c>
      <c r="E495" s="18">
        <v>45938</v>
      </c>
      <c r="F495" s="18">
        <v>45942</v>
      </c>
      <c r="G495" t="s">
        <v>46</v>
      </c>
      <c r="H495">
        <v>24</v>
      </c>
      <c r="J495">
        <v>3600</v>
      </c>
      <c r="K495" t="s">
        <v>131</v>
      </c>
      <c r="L495">
        <v>3096</v>
      </c>
      <c r="M495">
        <v>3600</v>
      </c>
      <c r="N495">
        <v>338.4</v>
      </c>
      <c r="O495">
        <v>291.024</v>
      </c>
      <c r="P495">
        <v>338.4</v>
      </c>
      <c r="Q495">
        <v>9.4E-2</v>
      </c>
      <c r="R495">
        <v>6</v>
      </c>
      <c r="S495">
        <v>2025</v>
      </c>
      <c r="T495">
        <v>10</v>
      </c>
      <c r="U495">
        <v>2025</v>
      </c>
      <c r="V495">
        <v>45987</v>
      </c>
      <c r="W495" t="s">
        <v>159</v>
      </c>
      <c r="X495">
        <v>2025</v>
      </c>
      <c r="Y495" t="str">
        <f t="shared" si="35"/>
        <v>México</v>
      </c>
      <c r="Z495" t="str">
        <f t="shared" si="36"/>
        <v>IC</v>
      </c>
      <c r="AA495" s="1">
        <f t="shared" si="37"/>
        <v>0.5</v>
      </c>
      <c r="AB495">
        <f t="shared" si="38"/>
        <v>145.512</v>
      </c>
      <c r="AC495" s="18">
        <f t="shared" si="39"/>
        <v>45695</v>
      </c>
    </row>
    <row r="496" spans="1:29">
      <c r="A496" t="s">
        <v>176</v>
      </c>
      <c r="B496">
        <v>83</v>
      </c>
      <c r="C496">
        <v>1</v>
      </c>
      <c r="D496" s="18">
        <v>45645</v>
      </c>
      <c r="E496" s="18">
        <v>45645</v>
      </c>
      <c r="F496" s="18">
        <v>45646</v>
      </c>
      <c r="G496" t="s">
        <v>45</v>
      </c>
      <c r="H496">
        <v>51</v>
      </c>
      <c r="J496">
        <v>229</v>
      </c>
      <c r="K496" t="s">
        <v>131</v>
      </c>
      <c r="L496">
        <v>196.94</v>
      </c>
      <c r="M496">
        <v>229</v>
      </c>
      <c r="N496">
        <v>21.53</v>
      </c>
      <c r="O496">
        <v>18.515800000000002</v>
      </c>
      <c r="P496">
        <v>21.53</v>
      </c>
      <c r="Q496">
        <v>9.4017467248908304E-2</v>
      </c>
      <c r="R496">
        <v>12</v>
      </c>
      <c r="S496">
        <v>2024</v>
      </c>
      <c r="T496">
        <v>12</v>
      </c>
      <c r="U496">
        <v>2024</v>
      </c>
      <c r="V496">
        <v>45691</v>
      </c>
      <c r="W496" t="s">
        <v>164</v>
      </c>
      <c r="X496">
        <v>2025</v>
      </c>
      <c r="Y496" t="str">
        <f t="shared" si="35"/>
        <v>México</v>
      </c>
      <c r="Z496" t="str">
        <f t="shared" si="36"/>
        <v>IC</v>
      </c>
      <c r="AA496" s="1">
        <f t="shared" si="37"/>
        <v>0.75</v>
      </c>
      <c r="AB496">
        <f t="shared" si="38"/>
        <v>4.6289499999999997</v>
      </c>
      <c r="AC496" s="18">
        <f t="shared" si="39"/>
        <v>45536</v>
      </c>
    </row>
    <row r="497" spans="1:29">
      <c r="A497" t="s">
        <v>176</v>
      </c>
      <c r="B497">
        <v>875</v>
      </c>
      <c r="C497">
        <v>0</v>
      </c>
      <c r="D497" s="18">
        <v>45993</v>
      </c>
      <c r="E497" s="18">
        <v>46025</v>
      </c>
      <c r="F497" s="18">
        <v>46029</v>
      </c>
      <c r="G497" t="s">
        <v>37</v>
      </c>
      <c r="H497">
        <v>49</v>
      </c>
      <c r="J497">
        <v>6617.34</v>
      </c>
      <c r="K497" t="s">
        <v>131</v>
      </c>
      <c r="L497">
        <v>5690.9124000000002</v>
      </c>
      <c r="M497">
        <v>6617.34</v>
      </c>
      <c r="N497">
        <v>284.42</v>
      </c>
      <c r="O497">
        <v>244.60120000000001</v>
      </c>
      <c r="P497">
        <v>284.42</v>
      </c>
      <c r="Q497">
        <v>4.2981016541389742E-2</v>
      </c>
      <c r="R497">
        <v>12</v>
      </c>
      <c r="S497">
        <v>2025</v>
      </c>
      <c r="T497">
        <v>1</v>
      </c>
      <c r="U497">
        <v>2026</v>
      </c>
      <c r="V497">
        <v>46074</v>
      </c>
      <c r="W497" t="s">
        <v>164</v>
      </c>
      <c r="X497">
        <v>2026</v>
      </c>
      <c r="Y497" t="str">
        <f t="shared" si="35"/>
        <v>México</v>
      </c>
      <c r="Z497" t="str">
        <f t="shared" si="36"/>
        <v>IC</v>
      </c>
      <c r="AA497" s="1">
        <f t="shared" si="37"/>
        <v>0.6</v>
      </c>
      <c r="AB497">
        <f t="shared" si="38"/>
        <v>97.840480000000014</v>
      </c>
      <c r="AC497" s="18">
        <f t="shared" si="39"/>
        <v>45807</v>
      </c>
    </row>
    <row r="498" spans="1:29">
      <c r="A498" t="s">
        <v>176</v>
      </c>
      <c r="B498">
        <v>84</v>
      </c>
      <c r="C498">
        <v>1</v>
      </c>
      <c r="D498" s="18">
        <v>45649</v>
      </c>
      <c r="E498" s="18">
        <v>45685</v>
      </c>
      <c r="F498" s="18">
        <v>45685</v>
      </c>
      <c r="G498" t="s">
        <v>49</v>
      </c>
      <c r="H498">
        <v>52</v>
      </c>
      <c r="I498" t="s">
        <v>177</v>
      </c>
      <c r="J498">
        <v>1858.68</v>
      </c>
      <c r="K498" t="s">
        <v>131</v>
      </c>
      <c r="L498">
        <v>1598.4648</v>
      </c>
      <c r="M498">
        <v>1858.68</v>
      </c>
      <c r="N498">
        <v>150</v>
      </c>
      <c r="O498">
        <v>129</v>
      </c>
      <c r="P498">
        <v>150</v>
      </c>
      <c r="Q498">
        <v>8.0702433985409008E-2</v>
      </c>
      <c r="R498">
        <v>12</v>
      </c>
      <c r="S498">
        <v>2024</v>
      </c>
      <c r="T498">
        <v>1</v>
      </c>
      <c r="U498">
        <v>2025</v>
      </c>
      <c r="V498">
        <v>45730</v>
      </c>
      <c r="W498" t="s">
        <v>150</v>
      </c>
      <c r="X498">
        <v>2025</v>
      </c>
      <c r="Y498" t="str">
        <f t="shared" si="35"/>
        <v>México</v>
      </c>
      <c r="Z498" t="str">
        <f t="shared" si="36"/>
        <v>Retail</v>
      </c>
      <c r="AA498" s="1">
        <f t="shared" si="37"/>
        <v>0</v>
      </c>
      <c r="AB498">
        <f t="shared" si="38"/>
        <v>129</v>
      </c>
      <c r="AC498" s="18">
        <f t="shared" si="39"/>
        <v>45552</v>
      </c>
    </row>
    <row r="499" spans="1:29">
      <c r="A499" t="s">
        <v>176</v>
      </c>
      <c r="B499">
        <v>582</v>
      </c>
      <c r="C499">
        <v>0</v>
      </c>
      <c r="D499" s="18">
        <v>45883</v>
      </c>
      <c r="E499" s="18">
        <v>45907</v>
      </c>
      <c r="F499" s="18">
        <v>45918</v>
      </c>
      <c r="G499" t="s">
        <v>35</v>
      </c>
      <c r="H499">
        <v>33</v>
      </c>
      <c r="J499">
        <v>26761.16</v>
      </c>
      <c r="K499" t="s">
        <v>151</v>
      </c>
      <c r="L499">
        <v>26761.16</v>
      </c>
      <c r="M499">
        <v>31042.945599999999</v>
      </c>
      <c r="N499">
        <v>3460.67</v>
      </c>
      <c r="O499">
        <v>3460.67</v>
      </c>
      <c r="P499">
        <v>4014.3771999999999</v>
      </c>
      <c r="Q499">
        <v>0.1293168905981654</v>
      </c>
      <c r="R499">
        <v>8</v>
      </c>
      <c r="S499">
        <v>2025</v>
      </c>
      <c r="T499">
        <v>9</v>
      </c>
      <c r="U499">
        <v>2025</v>
      </c>
      <c r="V499">
        <v>45963</v>
      </c>
      <c r="W499" t="s">
        <v>159</v>
      </c>
      <c r="X499">
        <v>2025</v>
      </c>
      <c r="Y499" t="str">
        <f t="shared" si="35"/>
        <v>México</v>
      </c>
      <c r="Z499" t="str">
        <f t="shared" si="36"/>
        <v>IC</v>
      </c>
      <c r="AA499" s="1">
        <f t="shared" si="37"/>
        <v>0.5</v>
      </c>
      <c r="AB499">
        <f t="shared" si="38"/>
        <v>1730.335</v>
      </c>
      <c r="AC499" s="18">
        <f t="shared" si="39"/>
        <v>45665</v>
      </c>
    </row>
    <row r="500" spans="1:29">
      <c r="A500" t="s">
        <v>176</v>
      </c>
      <c r="B500">
        <v>954</v>
      </c>
      <c r="C500">
        <v>0</v>
      </c>
      <c r="D500" s="18">
        <v>46028</v>
      </c>
      <c r="E500" s="18">
        <v>46098</v>
      </c>
      <c r="F500" s="18">
        <v>46103</v>
      </c>
      <c r="G500" t="s">
        <v>51</v>
      </c>
      <c r="H500">
        <v>2</v>
      </c>
      <c r="I500" t="s">
        <v>184</v>
      </c>
      <c r="J500">
        <v>5140.29</v>
      </c>
      <c r="K500" t="s">
        <v>131</v>
      </c>
      <c r="L500">
        <v>4420.6494000000002</v>
      </c>
      <c r="M500">
        <v>5140.29</v>
      </c>
      <c r="N500">
        <v>406</v>
      </c>
      <c r="O500">
        <v>349.15999999999997</v>
      </c>
      <c r="P500">
        <v>406</v>
      </c>
      <c r="Q500">
        <v>7.898387055983222E-2</v>
      </c>
      <c r="R500">
        <v>1</v>
      </c>
      <c r="S500">
        <v>2026</v>
      </c>
      <c r="T500">
        <v>3</v>
      </c>
      <c r="U500">
        <v>2026</v>
      </c>
      <c r="V500">
        <v>46148</v>
      </c>
      <c r="W500" t="s">
        <v>172</v>
      </c>
      <c r="X500">
        <v>2026</v>
      </c>
      <c r="Y500" t="str">
        <f t="shared" si="35"/>
        <v>México</v>
      </c>
      <c r="Z500" t="str">
        <f t="shared" si="36"/>
        <v>Retail</v>
      </c>
      <c r="AA500" s="1">
        <f t="shared" si="37"/>
        <v>0</v>
      </c>
      <c r="AB500">
        <f t="shared" si="38"/>
        <v>349.15999999999997</v>
      </c>
      <c r="AC500" s="18">
        <f t="shared" si="39"/>
        <v>45552</v>
      </c>
    </row>
    <row r="501" spans="1:29">
      <c r="A501" t="s">
        <v>176</v>
      </c>
      <c r="B501">
        <v>857</v>
      </c>
      <c r="C501">
        <v>0</v>
      </c>
      <c r="D501" s="18">
        <v>45985</v>
      </c>
      <c r="E501" s="18">
        <v>45984</v>
      </c>
      <c r="F501" s="18">
        <v>45987</v>
      </c>
      <c r="G501" t="s">
        <v>41</v>
      </c>
      <c r="H501">
        <v>48</v>
      </c>
      <c r="J501">
        <v>9081</v>
      </c>
      <c r="K501" t="s">
        <v>151</v>
      </c>
      <c r="L501">
        <v>9081</v>
      </c>
      <c r="M501">
        <v>10533.96</v>
      </c>
      <c r="N501">
        <v>908.1</v>
      </c>
      <c r="O501">
        <v>908.1</v>
      </c>
      <c r="P501">
        <v>1053.396</v>
      </c>
      <c r="Q501">
        <v>0.1</v>
      </c>
      <c r="R501">
        <v>11</v>
      </c>
      <c r="S501">
        <v>2025</v>
      </c>
      <c r="T501">
        <v>11</v>
      </c>
      <c r="U501">
        <v>2025</v>
      </c>
      <c r="V501">
        <v>46032</v>
      </c>
      <c r="W501" t="s">
        <v>157</v>
      </c>
      <c r="X501">
        <v>2026</v>
      </c>
      <c r="Y501" t="str">
        <f t="shared" si="35"/>
        <v>México</v>
      </c>
      <c r="Z501" t="str">
        <f t="shared" si="36"/>
        <v>IC</v>
      </c>
      <c r="AA501" s="1">
        <f t="shared" si="37"/>
        <v>0.5</v>
      </c>
      <c r="AB501">
        <f t="shared" si="38"/>
        <v>454.05</v>
      </c>
      <c r="AC501" s="18">
        <f t="shared" si="39"/>
        <v>45979</v>
      </c>
    </row>
    <row r="502" spans="1:29">
      <c r="A502" t="s">
        <v>176</v>
      </c>
      <c r="B502">
        <v>270</v>
      </c>
      <c r="C502">
        <v>1</v>
      </c>
      <c r="D502" s="18">
        <v>45768</v>
      </c>
      <c r="E502" s="18">
        <v>45726</v>
      </c>
      <c r="F502" s="18">
        <v>45726</v>
      </c>
      <c r="G502" t="s">
        <v>54</v>
      </c>
      <c r="H502">
        <v>17</v>
      </c>
      <c r="J502">
        <v>396.07</v>
      </c>
      <c r="K502" t="s">
        <v>131</v>
      </c>
      <c r="L502">
        <v>340.62020000000001</v>
      </c>
      <c r="M502">
        <v>396.07</v>
      </c>
      <c r="N502">
        <v>0</v>
      </c>
      <c r="O502">
        <v>0</v>
      </c>
      <c r="P502">
        <v>0</v>
      </c>
      <c r="Q502">
        <v>0</v>
      </c>
      <c r="R502">
        <v>4</v>
      </c>
      <c r="S502">
        <v>2025</v>
      </c>
      <c r="T502">
        <v>3</v>
      </c>
      <c r="U502">
        <v>2025</v>
      </c>
      <c r="V502">
        <v>45771</v>
      </c>
      <c r="W502" t="s">
        <v>173</v>
      </c>
      <c r="X502">
        <v>2025</v>
      </c>
      <c r="Y502" t="str">
        <f t="shared" si="35"/>
        <v>México</v>
      </c>
      <c r="Z502" t="str">
        <f t="shared" si="36"/>
        <v>Retail</v>
      </c>
      <c r="AA502" s="1">
        <f t="shared" si="37"/>
        <v>0.05</v>
      </c>
      <c r="AB502">
        <f t="shared" si="38"/>
        <v>0</v>
      </c>
      <c r="AC502" s="18">
        <f t="shared" si="39"/>
        <v>45595</v>
      </c>
    </row>
    <row r="503" spans="1:29">
      <c r="A503" t="s">
        <v>176</v>
      </c>
      <c r="B503">
        <v>85</v>
      </c>
      <c r="C503">
        <v>1</v>
      </c>
      <c r="D503" s="18">
        <v>45656</v>
      </c>
      <c r="E503" s="18">
        <v>45655</v>
      </c>
      <c r="F503" s="18">
        <v>45655</v>
      </c>
      <c r="G503" t="s">
        <v>49</v>
      </c>
      <c r="H503">
        <v>53</v>
      </c>
      <c r="I503" t="s">
        <v>177</v>
      </c>
      <c r="J503">
        <v>126102.05</v>
      </c>
      <c r="K503" t="s">
        <v>131</v>
      </c>
      <c r="L503">
        <v>108447.76300000001</v>
      </c>
      <c r="M503">
        <v>126102.05</v>
      </c>
      <c r="N503">
        <v>12919.66</v>
      </c>
      <c r="O503">
        <v>11110.9076</v>
      </c>
      <c r="P503">
        <v>12919.66</v>
      </c>
      <c r="Q503">
        <v>0.1024540045145975</v>
      </c>
      <c r="R503">
        <v>12</v>
      </c>
      <c r="S503">
        <v>2024</v>
      </c>
      <c r="T503">
        <v>12</v>
      </c>
      <c r="U503">
        <v>2024</v>
      </c>
      <c r="V503">
        <v>45700</v>
      </c>
      <c r="W503" t="s">
        <v>164</v>
      </c>
      <c r="X503">
        <v>2025</v>
      </c>
      <c r="Y503" t="str">
        <f t="shared" si="35"/>
        <v>México</v>
      </c>
      <c r="Z503" t="str">
        <f t="shared" si="36"/>
        <v>Retail</v>
      </c>
      <c r="AA503" s="1">
        <f t="shared" si="37"/>
        <v>0</v>
      </c>
      <c r="AB503">
        <f t="shared" si="38"/>
        <v>11110.9076</v>
      </c>
      <c r="AC503" s="18">
        <f t="shared" si="39"/>
        <v>45552</v>
      </c>
    </row>
    <row r="504" spans="1:29">
      <c r="A504" t="s">
        <v>176</v>
      </c>
      <c r="B504">
        <v>186</v>
      </c>
      <c r="C504">
        <v>1</v>
      </c>
      <c r="D504" s="18">
        <v>45716</v>
      </c>
      <c r="E504" s="18">
        <v>45692</v>
      </c>
      <c r="F504" s="18">
        <v>45696</v>
      </c>
      <c r="G504" t="s">
        <v>45</v>
      </c>
      <c r="H504">
        <v>9</v>
      </c>
      <c r="J504">
        <v>134515</v>
      </c>
      <c r="K504" t="s">
        <v>178</v>
      </c>
      <c r="L504">
        <v>6456.72</v>
      </c>
      <c r="M504">
        <v>7532.84</v>
      </c>
      <c r="N504">
        <v>25731.52</v>
      </c>
      <c r="O504">
        <v>1235.1129600000002</v>
      </c>
      <c r="P504">
        <v>1440.9651200000001</v>
      </c>
      <c r="Q504">
        <v>0.19129108277887227</v>
      </c>
      <c r="R504">
        <v>2</v>
      </c>
      <c r="S504">
        <v>2025</v>
      </c>
      <c r="T504">
        <v>2</v>
      </c>
      <c r="U504">
        <v>2025</v>
      </c>
      <c r="V504">
        <v>45741</v>
      </c>
      <c r="W504" t="s">
        <v>150</v>
      </c>
      <c r="X504">
        <v>2025</v>
      </c>
      <c r="Y504" t="str">
        <f t="shared" si="35"/>
        <v>México</v>
      </c>
      <c r="Z504" t="str">
        <f t="shared" si="36"/>
        <v>IC</v>
      </c>
      <c r="AA504" s="1">
        <f t="shared" si="37"/>
        <v>0.75</v>
      </c>
      <c r="AB504">
        <f t="shared" si="38"/>
        <v>308.7782400000001</v>
      </c>
      <c r="AC504" s="18">
        <f t="shared" si="39"/>
        <v>45536</v>
      </c>
    </row>
    <row r="505" spans="1:29">
      <c r="A505" t="s">
        <v>176</v>
      </c>
      <c r="B505">
        <v>381</v>
      </c>
      <c r="C505">
        <v>1</v>
      </c>
      <c r="D505" s="18">
        <v>45805</v>
      </c>
      <c r="E505" s="18">
        <v>45814</v>
      </c>
      <c r="F505" s="18">
        <v>45817</v>
      </c>
      <c r="G505" t="s">
        <v>40</v>
      </c>
      <c r="H505">
        <v>22</v>
      </c>
      <c r="J505">
        <v>14250</v>
      </c>
      <c r="K505" t="s">
        <v>131</v>
      </c>
      <c r="L505">
        <v>12255</v>
      </c>
      <c r="M505">
        <v>14250</v>
      </c>
      <c r="N505">
        <v>660.29</v>
      </c>
      <c r="O505">
        <v>567.84939999999995</v>
      </c>
      <c r="P505">
        <v>660.29</v>
      </c>
      <c r="Q505">
        <v>4.6336140350877186E-2</v>
      </c>
      <c r="R505">
        <v>5</v>
      </c>
      <c r="S505">
        <v>2025</v>
      </c>
      <c r="T505">
        <v>6</v>
      </c>
      <c r="U505">
        <v>2025</v>
      </c>
      <c r="V505">
        <v>45862</v>
      </c>
      <c r="W505" t="s">
        <v>154</v>
      </c>
      <c r="X505">
        <v>2025</v>
      </c>
      <c r="Y505" t="str">
        <f t="shared" si="35"/>
        <v>México</v>
      </c>
      <c r="Z505" t="str">
        <f t="shared" si="36"/>
        <v>IC</v>
      </c>
      <c r="AA505" s="1">
        <f t="shared" si="37"/>
        <v>0.5</v>
      </c>
      <c r="AB505">
        <f t="shared" si="38"/>
        <v>283.92469999999997</v>
      </c>
      <c r="AC505" s="18">
        <f t="shared" si="39"/>
        <v>45705</v>
      </c>
    </row>
    <row r="506" spans="1:29">
      <c r="A506" t="s">
        <v>176</v>
      </c>
      <c r="B506">
        <v>407</v>
      </c>
      <c r="C506">
        <v>1</v>
      </c>
      <c r="D506" s="18">
        <v>45813</v>
      </c>
      <c r="E506" s="18">
        <v>45814</v>
      </c>
      <c r="F506" s="18" t="s">
        <v>190</v>
      </c>
      <c r="G506" t="s">
        <v>45</v>
      </c>
      <c r="H506">
        <v>23</v>
      </c>
      <c r="J506">
        <v>13395.02</v>
      </c>
      <c r="K506" t="s">
        <v>131</v>
      </c>
      <c r="L506">
        <v>11519.717200000001</v>
      </c>
      <c r="M506">
        <v>13395.02</v>
      </c>
      <c r="N506">
        <v>145.6</v>
      </c>
      <c r="O506">
        <v>125.21599999999999</v>
      </c>
      <c r="P506">
        <v>145.6</v>
      </c>
      <c r="Q506">
        <v>1.0869711280759564E-2</v>
      </c>
      <c r="R506">
        <v>6</v>
      </c>
      <c r="S506">
        <v>2025</v>
      </c>
      <c r="T506">
        <v>6</v>
      </c>
      <c r="U506">
        <v>2025</v>
      </c>
      <c r="V506" t="e">
        <v>#VALUE!</v>
      </c>
      <c r="W506" t="e">
        <v>#VALUE!</v>
      </c>
      <c r="X506" t="e">
        <v>#VALUE!</v>
      </c>
      <c r="Y506" t="str">
        <f t="shared" si="35"/>
        <v>México</v>
      </c>
      <c r="Z506" t="str">
        <f t="shared" si="36"/>
        <v>IC</v>
      </c>
      <c r="AA506" s="1">
        <f t="shared" si="37"/>
        <v>0.75</v>
      </c>
      <c r="AB506">
        <f t="shared" si="38"/>
        <v>31.304000000000002</v>
      </c>
      <c r="AC506" s="18">
        <f t="shared" si="39"/>
        <v>45536</v>
      </c>
    </row>
    <row r="507" spans="1:29">
      <c r="A507" t="s">
        <v>176</v>
      </c>
      <c r="B507">
        <v>750</v>
      </c>
      <c r="C507">
        <v>0</v>
      </c>
      <c r="D507" s="18">
        <v>45936</v>
      </c>
      <c r="E507" s="18">
        <v>45960</v>
      </c>
      <c r="F507" s="18">
        <v>45973</v>
      </c>
      <c r="G507" t="s">
        <v>53</v>
      </c>
      <c r="H507">
        <v>41</v>
      </c>
      <c r="I507" t="s">
        <v>177</v>
      </c>
      <c r="J507">
        <v>59139</v>
      </c>
      <c r="K507" t="s">
        <v>131</v>
      </c>
      <c r="L507">
        <v>50859.54</v>
      </c>
      <c r="M507">
        <v>59139</v>
      </c>
      <c r="N507">
        <v>5977</v>
      </c>
      <c r="O507">
        <v>5140.22</v>
      </c>
      <c r="P507">
        <v>5977</v>
      </c>
      <c r="Q507">
        <v>0.10106697779806896</v>
      </c>
      <c r="R507">
        <v>10</v>
      </c>
      <c r="S507">
        <v>2025</v>
      </c>
      <c r="T507">
        <v>10</v>
      </c>
      <c r="U507">
        <v>2025</v>
      </c>
      <c r="V507">
        <v>46018</v>
      </c>
      <c r="W507" t="s">
        <v>132</v>
      </c>
      <c r="X507">
        <v>2025</v>
      </c>
      <c r="Y507" t="str">
        <f t="shared" si="35"/>
        <v>México</v>
      </c>
      <c r="Z507" t="str">
        <f t="shared" si="36"/>
        <v>Retail</v>
      </c>
      <c r="AA507" s="1">
        <f t="shared" si="37"/>
        <v>0.05</v>
      </c>
      <c r="AB507">
        <f t="shared" si="38"/>
        <v>4883.2089999999998</v>
      </c>
      <c r="AC507" s="18">
        <f t="shared" si="39"/>
        <v>45719</v>
      </c>
    </row>
    <row r="508" spans="1:29">
      <c r="A508" t="s">
        <v>176</v>
      </c>
      <c r="B508">
        <v>540</v>
      </c>
      <c r="C508">
        <v>0</v>
      </c>
      <c r="D508" s="18">
        <v>45869</v>
      </c>
      <c r="E508" s="18">
        <v>45869</v>
      </c>
      <c r="F508" s="18">
        <v>45873</v>
      </c>
      <c r="G508" t="s">
        <v>49</v>
      </c>
      <c r="H508">
        <v>31</v>
      </c>
      <c r="J508">
        <v>42853.67</v>
      </c>
      <c r="K508" t="s">
        <v>131</v>
      </c>
      <c r="L508">
        <v>36854.156199999998</v>
      </c>
      <c r="M508">
        <v>42853.67</v>
      </c>
      <c r="N508">
        <v>8705.64</v>
      </c>
      <c r="O508">
        <v>7486.8503999999994</v>
      </c>
      <c r="P508">
        <v>8705.64</v>
      </c>
      <c r="Q508">
        <v>0.20314806176460498</v>
      </c>
      <c r="R508">
        <v>7</v>
      </c>
      <c r="S508">
        <v>2025</v>
      </c>
      <c r="T508">
        <v>7</v>
      </c>
      <c r="U508">
        <v>2025</v>
      </c>
      <c r="V508">
        <v>45918</v>
      </c>
      <c r="W508" t="s">
        <v>153</v>
      </c>
      <c r="X508">
        <v>2025</v>
      </c>
      <c r="Y508" t="str">
        <f t="shared" si="35"/>
        <v>México</v>
      </c>
      <c r="Z508" t="str">
        <f t="shared" si="36"/>
        <v>Retail</v>
      </c>
      <c r="AA508" s="1">
        <f t="shared" si="37"/>
        <v>0</v>
      </c>
      <c r="AB508">
        <f t="shared" si="38"/>
        <v>7486.8503999999994</v>
      </c>
      <c r="AC508" s="18">
        <f t="shared" si="39"/>
        <v>45552</v>
      </c>
    </row>
    <row r="509" spans="1:29">
      <c r="A509" t="s">
        <v>65</v>
      </c>
      <c r="B509">
        <v>80</v>
      </c>
      <c r="C509">
        <v>0</v>
      </c>
      <c r="D509" s="18">
        <v>46021</v>
      </c>
      <c r="E509" s="18">
        <v>46033</v>
      </c>
      <c r="F509" s="18">
        <v>46052</v>
      </c>
      <c r="G509" t="s">
        <v>15</v>
      </c>
      <c r="H509">
        <v>53</v>
      </c>
      <c r="I509" t="s">
        <v>166</v>
      </c>
      <c r="J509">
        <v>12836.85</v>
      </c>
      <c r="K509" t="s">
        <v>151</v>
      </c>
      <c r="L509">
        <v>12836.85</v>
      </c>
      <c r="M509">
        <v>14890.745999999999</v>
      </c>
      <c r="N509">
        <v>0</v>
      </c>
      <c r="O509">
        <v>0</v>
      </c>
      <c r="P509">
        <v>0</v>
      </c>
      <c r="Q509">
        <v>0</v>
      </c>
      <c r="R509">
        <v>12</v>
      </c>
      <c r="S509">
        <v>2025</v>
      </c>
      <c r="T509">
        <v>1</v>
      </c>
      <c r="U509">
        <v>2026</v>
      </c>
      <c r="V509">
        <v>46097</v>
      </c>
      <c r="W509" t="s">
        <v>150</v>
      </c>
      <c r="X509">
        <v>2026</v>
      </c>
      <c r="Y509" t="str">
        <f t="shared" si="35"/>
        <v>Madrid</v>
      </c>
      <c r="Z509" t="str">
        <f t="shared" si="36"/>
        <v>IC</v>
      </c>
      <c r="AA509" s="1">
        <f t="shared" si="37"/>
        <v>0.4</v>
      </c>
      <c r="AB509">
        <f t="shared" si="38"/>
        <v>0</v>
      </c>
      <c r="AC509" s="18">
        <f t="shared" si="39"/>
        <v>45917</v>
      </c>
    </row>
    <row r="510" spans="1:29">
      <c r="A510" t="s">
        <v>176</v>
      </c>
      <c r="B510">
        <v>373</v>
      </c>
      <c r="C510">
        <v>1</v>
      </c>
      <c r="D510" s="18">
        <v>45678</v>
      </c>
      <c r="E510" s="18">
        <v>45678</v>
      </c>
      <c r="F510" s="18">
        <v>45678</v>
      </c>
      <c r="G510" t="s">
        <v>45</v>
      </c>
      <c r="H510">
        <v>4</v>
      </c>
      <c r="J510">
        <v>5439.63</v>
      </c>
      <c r="K510" t="s">
        <v>131</v>
      </c>
      <c r="L510">
        <v>4678.0817999999999</v>
      </c>
      <c r="M510">
        <v>5439.63</v>
      </c>
      <c r="N510">
        <v>210</v>
      </c>
      <c r="O510">
        <v>180.6</v>
      </c>
      <c r="P510">
        <v>210</v>
      </c>
      <c r="Q510">
        <v>3.8605566922750259E-2</v>
      </c>
      <c r="R510">
        <v>1</v>
      </c>
      <c r="S510">
        <v>2025</v>
      </c>
      <c r="T510">
        <v>1</v>
      </c>
      <c r="U510">
        <v>2025</v>
      </c>
      <c r="V510">
        <v>45723</v>
      </c>
      <c r="W510" t="s">
        <v>150</v>
      </c>
      <c r="X510">
        <v>2025</v>
      </c>
      <c r="Y510" t="str">
        <f t="shared" si="35"/>
        <v>México</v>
      </c>
      <c r="Z510" t="str">
        <f t="shared" si="36"/>
        <v>IC</v>
      </c>
      <c r="AA510" s="1">
        <f t="shared" si="37"/>
        <v>0.75</v>
      </c>
      <c r="AB510">
        <f t="shared" si="38"/>
        <v>45.150000000000006</v>
      </c>
      <c r="AC510" s="18">
        <f t="shared" si="39"/>
        <v>45536</v>
      </c>
    </row>
    <row r="511" spans="1:29">
      <c r="A511" t="s">
        <v>176</v>
      </c>
      <c r="B511">
        <v>493</v>
      </c>
      <c r="C511">
        <v>1</v>
      </c>
      <c r="D511" s="18">
        <v>45847</v>
      </c>
      <c r="E511" s="18">
        <v>45850</v>
      </c>
      <c r="F511" s="18">
        <v>45850</v>
      </c>
      <c r="G511" t="s">
        <v>49</v>
      </c>
      <c r="H511">
        <v>28</v>
      </c>
      <c r="J511">
        <v>645.15</v>
      </c>
      <c r="K511" t="s">
        <v>131</v>
      </c>
      <c r="L511">
        <v>554.82899999999995</v>
      </c>
      <c r="M511">
        <v>645.15</v>
      </c>
      <c r="N511">
        <v>35</v>
      </c>
      <c r="O511">
        <v>30.099999999999998</v>
      </c>
      <c r="P511">
        <v>35</v>
      </c>
      <c r="Q511">
        <v>5.4250949391614352E-2</v>
      </c>
      <c r="R511">
        <v>7</v>
      </c>
      <c r="S511">
        <v>2025</v>
      </c>
      <c r="T511">
        <v>7</v>
      </c>
      <c r="U511">
        <v>2025</v>
      </c>
      <c r="V511">
        <v>45895</v>
      </c>
      <c r="W511" t="s">
        <v>160</v>
      </c>
      <c r="X511">
        <v>2025</v>
      </c>
      <c r="Y511" t="str">
        <f t="shared" si="35"/>
        <v>México</v>
      </c>
      <c r="Z511" t="str">
        <f t="shared" si="36"/>
        <v>Retail</v>
      </c>
      <c r="AA511" s="1">
        <f t="shared" si="37"/>
        <v>0</v>
      </c>
      <c r="AB511">
        <f t="shared" si="38"/>
        <v>30.099999999999998</v>
      </c>
      <c r="AC511" s="18">
        <f t="shared" si="39"/>
        <v>45552</v>
      </c>
    </row>
    <row r="512" spans="1:29">
      <c r="A512" t="s">
        <v>176</v>
      </c>
      <c r="B512">
        <v>532</v>
      </c>
      <c r="C512">
        <v>1</v>
      </c>
      <c r="D512" s="18">
        <v>45867</v>
      </c>
      <c r="E512" s="18">
        <v>45903</v>
      </c>
      <c r="F512" s="18">
        <v>45912</v>
      </c>
      <c r="G512" t="s">
        <v>53</v>
      </c>
      <c r="H512">
        <v>31</v>
      </c>
      <c r="J512">
        <v>0</v>
      </c>
      <c r="K512" t="s">
        <v>131</v>
      </c>
      <c r="L512">
        <v>0</v>
      </c>
      <c r="M512">
        <v>0</v>
      </c>
      <c r="N512">
        <v>-2831.43</v>
      </c>
      <c r="O512">
        <v>-2435.0297999999998</v>
      </c>
      <c r="P512">
        <v>-2831.43</v>
      </c>
      <c r="Q512" t="e">
        <v>#DIV/0!</v>
      </c>
      <c r="R512">
        <v>7</v>
      </c>
      <c r="S512">
        <v>2025</v>
      </c>
      <c r="T512">
        <v>9</v>
      </c>
      <c r="U512">
        <v>2025</v>
      </c>
      <c r="V512">
        <v>45957</v>
      </c>
      <c r="W512" t="s">
        <v>161</v>
      </c>
      <c r="X512">
        <v>2025</v>
      </c>
      <c r="Y512" t="str">
        <f t="shared" si="35"/>
        <v>México</v>
      </c>
      <c r="Z512" t="str">
        <f t="shared" si="36"/>
        <v>Retail</v>
      </c>
      <c r="AA512" s="1">
        <f t="shared" si="37"/>
        <v>0.05</v>
      </c>
      <c r="AB512">
        <f t="shared" si="38"/>
        <v>-2313.2783099999997</v>
      </c>
      <c r="AC512" s="18">
        <f t="shared" si="39"/>
        <v>45719</v>
      </c>
    </row>
    <row r="513" spans="1:29">
      <c r="A513" t="s">
        <v>176</v>
      </c>
      <c r="B513">
        <v>822</v>
      </c>
      <c r="C513">
        <v>0</v>
      </c>
      <c r="D513" s="18">
        <v>45966</v>
      </c>
      <c r="E513" s="18">
        <v>45973</v>
      </c>
      <c r="F513" s="18">
        <v>45977</v>
      </c>
      <c r="G513" t="s">
        <v>24</v>
      </c>
      <c r="H513">
        <v>45</v>
      </c>
      <c r="I513" t="s">
        <v>166</v>
      </c>
      <c r="J513">
        <v>10240</v>
      </c>
      <c r="K513" t="s">
        <v>131</v>
      </c>
      <c r="L513">
        <v>8806.4</v>
      </c>
      <c r="M513">
        <v>10240</v>
      </c>
      <c r="N513">
        <v>1210</v>
      </c>
      <c r="O513">
        <v>1040.5999999999999</v>
      </c>
      <c r="P513">
        <v>1210</v>
      </c>
      <c r="Q513">
        <v>0.1181640625</v>
      </c>
      <c r="R513">
        <v>11</v>
      </c>
      <c r="S513">
        <v>2025</v>
      </c>
      <c r="T513">
        <v>11</v>
      </c>
      <c r="U513">
        <v>2025</v>
      </c>
      <c r="V513">
        <v>46022</v>
      </c>
      <c r="W513" t="s">
        <v>132</v>
      </c>
      <c r="X513">
        <v>2025</v>
      </c>
      <c r="Y513" t="str">
        <f t="shared" si="35"/>
        <v>Madrid</v>
      </c>
      <c r="Z513" t="str">
        <f t="shared" si="36"/>
        <v>Retail</v>
      </c>
      <c r="AA513" s="1">
        <f t="shared" si="37"/>
        <v>7.0000000000000007E-2</v>
      </c>
      <c r="AB513">
        <f t="shared" si="38"/>
        <v>967.75799999999992</v>
      </c>
      <c r="AC513" s="18">
        <f t="shared" si="39"/>
        <v>45733</v>
      </c>
    </row>
    <row r="514" spans="1:29">
      <c r="A514" t="s">
        <v>176</v>
      </c>
      <c r="B514">
        <v>624</v>
      </c>
      <c r="C514">
        <v>1</v>
      </c>
      <c r="D514" s="18">
        <v>45895</v>
      </c>
      <c r="E514" s="18">
        <v>45843</v>
      </c>
      <c r="F514" s="18">
        <v>45851</v>
      </c>
      <c r="G514" t="s">
        <v>53</v>
      </c>
      <c r="H514">
        <v>35</v>
      </c>
      <c r="I514" t="s">
        <v>177</v>
      </c>
      <c r="J514">
        <v>7360.8</v>
      </c>
      <c r="K514" t="s">
        <v>131</v>
      </c>
      <c r="L514">
        <v>6330.2880000000005</v>
      </c>
      <c r="M514">
        <v>7360.8</v>
      </c>
      <c r="N514">
        <v>909.87</v>
      </c>
      <c r="O514">
        <v>782.48820000000001</v>
      </c>
      <c r="P514">
        <v>909.87</v>
      </c>
      <c r="Q514">
        <v>0.12361020541245515</v>
      </c>
      <c r="R514">
        <v>8</v>
      </c>
      <c r="S514">
        <v>2025</v>
      </c>
      <c r="T514">
        <v>7</v>
      </c>
      <c r="U514">
        <v>2025</v>
      </c>
      <c r="V514">
        <v>45896</v>
      </c>
      <c r="W514" t="s">
        <v>160</v>
      </c>
      <c r="X514">
        <v>2025</v>
      </c>
      <c r="Y514" t="str">
        <f t="shared" ref="Y514:Y577" si="40">_xlfn.XLOOKUP(G514,AH:AH,AK:AK,"0")</f>
        <v>México</v>
      </c>
      <c r="Z514" t="str">
        <f t="shared" ref="Z514:Z577" si="41">_xlfn.XLOOKUP(G514,AH:AH,AI:AI,"0")</f>
        <v>Retail</v>
      </c>
      <c r="AA514" s="1">
        <f t="shared" ref="AA514:AA577" si="42">_xlfn.XLOOKUP(G514,AH:AH,AJ:AJ,"0")</f>
        <v>0.05</v>
      </c>
      <c r="AB514">
        <f t="shared" ref="AB514:AB577" si="43">O514-O514*AA514</f>
        <v>743.36378999999999</v>
      </c>
      <c r="AC514" s="18">
        <f t="shared" ref="AC514:AC577" si="44">_xlfn.XLOOKUP(G514,AH:AH,AL:AL,"0")</f>
        <v>45719</v>
      </c>
    </row>
    <row r="515" spans="1:29">
      <c r="A515" t="s">
        <v>176</v>
      </c>
      <c r="B515">
        <v>345</v>
      </c>
      <c r="C515">
        <v>0</v>
      </c>
      <c r="D515" s="18">
        <v>45792</v>
      </c>
      <c r="E515" s="18">
        <v>45704</v>
      </c>
      <c r="F515" s="18">
        <v>45705</v>
      </c>
      <c r="G515" t="s">
        <v>54</v>
      </c>
      <c r="H515">
        <v>20</v>
      </c>
      <c r="J515">
        <v>900</v>
      </c>
      <c r="K515" t="s">
        <v>151</v>
      </c>
      <c r="L515">
        <v>900</v>
      </c>
      <c r="M515">
        <v>1044</v>
      </c>
      <c r="N515">
        <v>81.75</v>
      </c>
      <c r="O515">
        <v>81.75</v>
      </c>
      <c r="P515">
        <v>94.83</v>
      </c>
      <c r="Q515">
        <v>9.0833333333333335E-2</v>
      </c>
      <c r="R515">
        <v>5</v>
      </c>
      <c r="S515">
        <v>2025</v>
      </c>
      <c r="T515">
        <v>2</v>
      </c>
      <c r="U515">
        <v>2025</v>
      </c>
      <c r="V515">
        <v>45750</v>
      </c>
      <c r="W515" t="s">
        <v>173</v>
      </c>
      <c r="X515">
        <v>2025</v>
      </c>
      <c r="Y515" t="str">
        <f t="shared" si="40"/>
        <v>México</v>
      </c>
      <c r="Z515" t="str">
        <f t="shared" si="41"/>
        <v>Retail</v>
      </c>
      <c r="AA515" s="1">
        <f t="shared" si="42"/>
        <v>0.05</v>
      </c>
      <c r="AB515">
        <f t="shared" si="43"/>
        <v>77.662499999999994</v>
      </c>
      <c r="AC515" s="18">
        <f t="shared" si="44"/>
        <v>45595</v>
      </c>
    </row>
    <row r="516" spans="1:29">
      <c r="A516" t="s">
        <v>176</v>
      </c>
      <c r="B516">
        <v>462</v>
      </c>
      <c r="C516">
        <v>0</v>
      </c>
      <c r="D516" s="18">
        <v>45834</v>
      </c>
      <c r="E516" s="18">
        <v>45902</v>
      </c>
      <c r="F516" s="18">
        <v>45969</v>
      </c>
      <c r="G516" t="s">
        <v>45</v>
      </c>
      <c r="H516">
        <v>26</v>
      </c>
      <c r="J516">
        <v>17546.89</v>
      </c>
      <c r="K516" t="s">
        <v>131</v>
      </c>
      <c r="L516">
        <v>15090.3254</v>
      </c>
      <c r="M516">
        <v>17546.89</v>
      </c>
      <c r="N516">
        <v>70</v>
      </c>
      <c r="O516">
        <v>60.199999999999996</v>
      </c>
      <c r="P516">
        <v>70</v>
      </c>
      <c r="Q516">
        <v>3.989310926323696E-3</v>
      </c>
      <c r="R516">
        <v>6</v>
      </c>
      <c r="S516">
        <v>2025</v>
      </c>
      <c r="T516">
        <v>9</v>
      </c>
      <c r="U516">
        <v>2025</v>
      </c>
      <c r="V516">
        <v>46014</v>
      </c>
      <c r="W516" t="s">
        <v>132</v>
      </c>
      <c r="X516">
        <v>2025</v>
      </c>
      <c r="Y516" t="str">
        <f t="shared" si="40"/>
        <v>México</v>
      </c>
      <c r="Z516" t="str">
        <f t="shared" si="41"/>
        <v>IC</v>
      </c>
      <c r="AA516" s="1">
        <f t="shared" si="42"/>
        <v>0.75</v>
      </c>
      <c r="AB516">
        <f t="shared" si="43"/>
        <v>15.049999999999997</v>
      </c>
      <c r="AC516" s="18">
        <f t="shared" si="44"/>
        <v>45536</v>
      </c>
    </row>
    <row r="517" spans="1:29">
      <c r="A517" t="s">
        <v>65</v>
      </c>
      <c r="B517">
        <v>38</v>
      </c>
      <c r="C517">
        <v>0</v>
      </c>
      <c r="D517" s="18">
        <v>45909</v>
      </c>
      <c r="E517" s="18">
        <v>45946</v>
      </c>
      <c r="F517" s="18">
        <v>45957</v>
      </c>
      <c r="G517" t="s">
        <v>27</v>
      </c>
      <c r="H517">
        <v>37</v>
      </c>
      <c r="I517" t="s">
        <v>158</v>
      </c>
      <c r="J517">
        <v>26488.92</v>
      </c>
      <c r="K517" t="s">
        <v>151</v>
      </c>
      <c r="L517">
        <v>26488.92</v>
      </c>
      <c r="M517">
        <v>30727.147199999996</v>
      </c>
      <c r="N517">
        <v>279</v>
      </c>
      <c r="O517">
        <v>279</v>
      </c>
      <c r="P517">
        <v>323.64</v>
      </c>
      <c r="Q517">
        <v>1.053270575017781E-2</v>
      </c>
      <c r="R517">
        <v>9</v>
      </c>
      <c r="S517">
        <v>2025</v>
      </c>
      <c r="T517">
        <v>10</v>
      </c>
      <c r="U517">
        <v>2025</v>
      </c>
      <c r="V517">
        <v>46002</v>
      </c>
      <c r="W517" t="s">
        <v>132</v>
      </c>
      <c r="X517">
        <v>2025</v>
      </c>
      <c r="Y517" t="str">
        <f t="shared" si="40"/>
        <v>Madrid</v>
      </c>
      <c r="Z517" t="str">
        <f t="shared" si="41"/>
        <v>Retail</v>
      </c>
      <c r="AA517" s="1">
        <f t="shared" si="42"/>
        <v>7.0000000000000007E-2</v>
      </c>
      <c r="AB517">
        <f t="shared" si="43"/>
        <v>259.47000000000003</v>
      </c>
      <c r="AC517" s="18">
        <f t="shared" si="44"/>
        <v>45810</v>
      </c>
    </row>
    <row r="518" spans="1:29">
      <c r="A518" t="s">
        <v>176</v>
      </c>
      <c r="B518">
        <v>306</v>
      </c>
      <c r="C518">
        <v>1</v>
      </c>
      <c r="D518" s="18">
        <v>45782</v>
      </c>
      <c r="E518" s="18">
        <v>45860</v>
      </c>
      <c r="F518" s="18">
        <v>45872</v>
      </c>
      <c r="G518" t="s">
        <v>49</v>
      </c>
      <c r="H518">
        <v>19</v>
      </c>
      <c r="I518" t="s">
        <v>189</v>
      </c>
      <c r="J518">
        <v>31962.5</v>
      </c>
      <c r="K518" t="s">
        <v>131</v>
      </c>
      <c r="L518">
        <v>27487.75</v>
      </c>
      <c r="M518">
        <v>31962.5</v>
      </c>
      <c r="N518">
        <v>3883.16</v>
      </c>
      <c r="O518">
        <v>3339.5175999999997</v>
      </c>
      <c r="P518">
        <v>3883.16</v>
      </c>
      <c r="Q518">
        <v>0.12149112240907312</v>
      </c>
      <c r="R518">
        <v>5</v>
      </c>
      <c r="S518">
        <v>2025</v>
      </c>
      <c r="T518">
        <v>7</v>
      </c>
      <c r="U518">
        <v>2025</v>
      </c>
      <c r="V518">
        <v>45917</v>
      </c>
      <c r="W518" t="s">
        <v>153</v>
      </c>
      <c r="X518">
        <v>2025</v>
      </c>
      <c r="Y518" t="str">
        <f t="shared" si="40"/>
        <v>México</v>
      </c>
      <c r="Z518" t="str">
        <f t="shared" si="41"/>
        <v>Retail</v>
      </c>
      <c r="AA518" s="1">
        <f t="shared" si="42"/>
        <v>0</v>
      </c>
      <c r="AB518">
        <f t="shared" si="43"/>
        <v>3339.5175999999997</v>
      </c>
      <c r="AC518" s="18">
        <f t="shared" si="44"/>
        <v>45552</v>
      </c>
    </row>
    <row r="519" spans="1:29">
      <c r="A519" t="s">
        <v>176</v>
      </c>
      <c r="B519">
        <v>222</v>
      </c>
      <c r="C519">
        <v>0</v>
      </c>
      <c r="D519" s="18">
        <v>45727</v>
      </c>
      <c r="E519" s="18">
        <v>45853</v>
      </c>
      <c r="F519" s="18">
        <v>45894</v>
      </c>
      <c r="G519" t="s">
        <v>54</v>
      </c>
      <c r="H519">
        <v>11</v>
      </c>
      <c r="J519">
        <v>84169.55</v>
      </c>
      <c r="K519" t="s">
        <v>131</v>
      </c>
      <c r="L519">
        <v>72385.812999999995</v>
      </c>
      <c r="M519">
        <v>84169.55</v>
      </c>
      <c r="N519">
        <v>12749.55</v>
      </c>
      <c r="O519">
        <v>10964.612999999999</v>
      </c>
      <c r="P519">
        <v>12749.55</v>
      </c>
      <c r="Q519">
        <v>0.15147461284989644</v>
      </c>
      <c r="R519">
        <v>3</v>
      </c>
      <c r="S519">
        <v>2025</v>
      </c>
      <c r="T519">
        <v>7</v>
      </c>
      <c r="U519">
        <v>2025</v>
      </c>
      <c r="V519">
        <v>45939</v>
      </c>
      <c r="W519" t="s">
        <v>161</v>
      </c>
      <c r="X519">
        <v>2025</v>
      </c>
      <c r="Y519" t="str">
        <f t="shared" si="40"/>
        <v>México</v>
      </c>
      <c r="Z519" t="str">
        <f t="shared" si="41"/>
        <v>Retail</v>
      </c>
      <c r="AA519" s="1">
        <f t="shared" si="42"/>
        <v>0.05</v>
      </c>
      <c r="AB519">
        <f t="shared" si="43"/>
        <v>10416.38235</v>
      </c>
      <c r="AC519" s="18">
        <f t="shared" si="44"/>
        <v>45595</v>
      </c>
    </row>
    <row r="520" spans="1:29">
      <c r="A520" t="s">
        <v>65</v>
      </c>
      <c r="B520">
        <v>57</v>
      </c>
      <c r="C520">
        <v>0</v>
      </c>
      <c r="D520" s="18">
        <v>45960</v>
      </c>
      <c r="E520" s="18">
        <v>46285</v>
      </c>
      <c r="F520" s="18">
        <v>46325</v>
      </c>
      <c r="G520" t="s">
        <v>16</v>
      </c>
      <c r="H520">
        <v>44</v>
      </c>
      <c r="I520" t="s">
        <v>166</v>
      </c>
      <c r="J520">
        <v>6654.18</v>
      </c>
      <c r="K520" t="s">
        <v>151</v>
      </c>
      <c r="L520">
        <v>6654.18</v>
      </c>
      <c r="M520">
        <v>7718.8487999999998</v>
      </c>
      <c r="N520">
        <v>160</v>
      </c>
      <c r="O520">
        <v>160</v>
      </c>
      <c r="P520">
        <v>185.6</v>
      </c>
      <c r="Q520">
        <v>2.4045036353089334E-2</v>
      </c>
      <c r="R520">
        <v>10</v>
      </c>
      <c r="S520">
        <v>2025</v>
      </c>
      <c r="T520">
        <v>9</v>
      </c>
      <c r="U520">
        <v>2026</v>
      </c>
      <c r="V520">
        <v>46370</v>
      </c>
      <c r="W520" t="s">
        <v>132</v>
      </c>
      <c r="X520">
        <v>2026</v>
      </c>
      <c r="Y520" t="str">
        <f t="shared" si="40"/>
        <v>Madrid</v>
      </c>
      <c r="Z520" t="str">
        <f t="shared" si="41"/>
        <v>IC</v>
      </c>
      <c r="AA520" s="1">
        <f t="shared" si="42"/>
        <v>0.4</v>
      </c>
      <c r="AB520">
        <f t="shared" si="43"/>
        <v>96</v>
      </c>
      <c r="AC520" s="18">
        <f t="shared" si="44"/>
        <v>45778</v>
      </c>
    </row>
    <row r="521" spans="1:29">
      <c r="A521" t="s">
        <v>176</v>
      </c>
      <c r="B521">
        <v>86</v>
      </c>
      <c r="C521">
        <v>1</v>
      </c>
      <c r="D521" s="18">
        <v>45659</v>
      </c>
      <c r="E521" s="18">
        <v>45922</v>
      </c>
      <c r="F521" s="18">
        <v>45938</v>
      </c>
      <c r="G521" t="s">
        <v>45</v>
      </c>
      <c r="H521">
        <v>1</v>
      </c>
      <c r="J521">
        <v>326596</v>
      </c>
      <c r="K521" t="s">
        <v>131</v>
      </c>
      <c r="L521">
        <v>280872.56</v>
      </c>
      <c r="M521">
        <v>326596</v>
      </c>
      <c r="N521">
        <v>45376.02</v>
      </c>
      <c r="O521">
        <v>39023.377199999995</v>
      </c>
      <c r="P521">
        <v>45376.02</v>
      </c>
      <c r="Q521">
        <v>0.13893623926808654</v>
      </c>
      <c r="R521">
        <v>1</v>
      </c>
      <c r="S521">
        <v>2025</v>
      </c>
      <c r="T521">
        <v>9</v>
      </c>
      <c r="U521">
        <v>2025</v>
      </c>
      <c r="V521">
        <v>45983</v>
      </c>
      <c r="W521" t="s">
        <v>159</v>
      </c>
      <c r="X521">
        <v>2025</v>
      </c>
      <c r="Y521" t="str">
        <f t="shared" si="40"/>
        <v>México</v>
      </c>
      <c r="Z521" t="str">
        <f t="shared" si="41"/>
        <v>IC</v>
      </c>
      <c r="AA521" s="1">
        <f t="shared" si="42"/>
        <v>0.75</v>
      </c>
      <c r="AB521">
        <f t="shared" si="43"/>
        <v>9755.844299999997</v>
      </c>
      <c r="AC521" s="18">
        <f t="shared" si="44"/>
        <v>45536</v>
      </c>
    </row>
    <row r="522" spans="1:29">
      <c r="A522" t="s">
        <v>176</v>
      </c>
      <c r="B522">
        <v>238</v>
      </c>
      <c r="C522">
        <v>1</v>
      </c>
      <c r="D522" s="18">
        <v>45749</v>
      </c>
      <c r="E522" s="18">
        <v>45856</v>
      </c>
      <c r="F522" s="18">
        <v>45898</v>
      </c>
      <c r="G522" t="s">
        <v>49</v>
      </c>
      <c r="H522">
        <v>14</v>
      </c>
      <c r="I522" t="s">
        <v>182</v>
      </c>
      <c r="J522">
        <v>133523.04999999999</v>
      </c>
      <c r="K522" t="s">
        <v>131</v>
      </c>
      <c r="L522">
        <v>114829.82299999999</v>
      </c>
      <c r="M522">
        <v>133523.04999999999</v>
      </c>
      <c r="N522">
        <v>18763.04</v>
      </c>
      <c r="O522">
        <v>16136.214400000001</v>
      </c>
      <c r="P522">
        <v>18763.04</v>
      </c>
      <c r="Q522">
        <v>0.14052285354476252</v>
      </c>
      <c r="R522">
        <v>4</v>
      </c>
      <c r="S522">
        <v>2025</v>
      </c>
      <c r="T522">
        <v>7</v>
      </c>
      <c r="U522">
        <v>2025</v>
      </c>
      <c r="V522">
        <v>45943</v>
      </c>
      <c r="W522" t="s">
        <v>161</v>
      </c>
      <c r="X522">
        <v>2025</v>
      </c>
      <c r="Y522" t="str">
        <f t="shared" si="40"/>
        <v>México</v>
      </c>
      <c r="Z522" t="str">
        <f t="shared" si="41"/>
        <v>Retail</v>
      </c>
      <c r="AA522" s="1">
        <f t="shared" si="42"/>
        <v>0</v>
      </c>
      <c r="AB522">
        <f t="shared" si="43"/>
        <v>16136.214400000001</v>
      </c>
      <c r="AC522" s="18">
        <f t="shared" si="44"/>
        <v>45552</v>
      </c>
    </row>
    <row r="523" spans="1:29">
      <c r="A523" t="s">
        <v>176</v>
      </c>
      <c r="B523">
        <v>956</v>
      </c>
      <c r="C523">
        <v>0</v>
      </c>
      <c r="D523" s="18">
        <v>46029</v>
      </c>
      <c r="E523" s="18">
        <v>46009</v>
      </c>
      <c r="F523" s="18">
        <v>46024</v>
      </c>
      <c r="G523" t="s">
        <v>35</v>
      </c>
      <c r="H523">
        <v>2</v>
      </c>
      <c r="J523">
        <v>63072</v>
      </c>
      <c r="K523" t="s">
        <v>131</v>
      </c>
      <c r="L523">
        <v>54241.919999999998</v>
      </c>
      <c r="M523">
        <v>63072</v>
      </c>
      <c r="N523">
        <v>7081.45</v>
      </c>
      <c r="O523">
        <v>6090.0469999999996</v>
      </c>
      <c r="P523">
        <v>7081.45</v>
      </c>
      <c r="Q523">
        <v>0.11227565322171486</v>
      </c>
      <c r="R523">
        <v>1</v>
      </c>
      <c r="S523">
        <v>2026</v>
      </c>
      <c r="T523">
        <v>12</v>
      </c>
      <c r="U523">
        <v>2025</v>
      </c>
      <c r="V523">
        <v>46069</v>
      </c>
      <c r="W523" t="s">
        <v>164</v>
      </c>
      <c r="X523">
        <v>2026</v>
      </c>
      <c r="Y523" t="str">
        <f t="shared" si="40"/>
        <v>México</v>
      </c>
      <c r="Z523" t="str">
        <f t="shared" si="41"/>
        <v>IC</v>
      </c>
      <c r="AA523" s="1">
        <f t="shared" si="42"/>
        <v>0.5</v>
      </c>
      <c r="AB523">
        <f t="shared" si="43"/>
        <v>3045.0234999999998</v>
      </c>
      <c r="AC523" s="18">
        <f t="shared" si="44"/>
        <v>45665</v>
      </c>
    </row>
    <row r="524" spans="1:29">
      <c r="A524" t="s">
        <v>176</v>
      </c>
      <c r="B524">
        <v>645</v>
      </c>
      <c r="C524">
        <v>0</v>
      </c>
      <c r="D524" s="18">
        <v>45897</v>
      </c>
      <c r="E524" s="18">
        <v>45789</v>
      </c>
      <c r="F524" s="18">
        <v>45793</v>
      </c>
      <c r="G524" t="s">
        <v>47</v>
      </c>
      <c r="H524">
        <v>35</v>
      </c>
      <c r="J524">
        <v>2566.4</v>
      </c>
      <c r="K524" t="s">
        <v>131</v>
      </c>
      <c r="L524">
        <v>2207.1040000000003</v>
      </c>
      <c r="M524">
        <v>2566.4</v>
      </c>
      <c r="N524">
        <v>256.64</v>
      </c>
      <c r="O524">
        <v>220.71039999999999</v>
      </c>
      <c r="P524">
        <v>256.64</v>
      </c>
      <c r="Q524">
        <v>9.9999999999999978E-2</v>
      </c>
      <c r="R524">
        <v>8</v>
      </c>
      <c r="S524">
        <v>2025</v>
      </c>
      <c r="T524">
        <v>5</v>
      </c>
      <c r="U524">
        <v>2025</v>
      </c>
      <c r="V524">
        <v>45838</v>
      </c>
      <c r="W524" t="s">
        <v>152</v>
      </c>
      <c r="X524">
        <v>2025</v>
      </c>
      <c r="Y524" t="str">
        <f t="shared" si="40"/>
        <v>México</v>
      </c>
      <c r="Z524" t="str">
        <f t="shared" si="41"/>
        <v>IC</v>
      </c>
      <c r="AA524" s="1">
        <f t="shared" si="42"/>
        <v>0.65</v>
      </c>
      <c r="AB524">
        <f t="shared" si="43"/>
        <v>77.248639999999995</v>
      </c>
      <c r="AC524" s="18">
        <f t="shared" si="44"/>
        <v>45852</v>
      </c>
    </row>
    <row r="525" spans="1:29">
      <c r="A525" t="s">
        <v>176</v>
      </c>
      <c r="B525">
        <v>670</v>
      </c>
      <c r="C525">
        <v>1</v>
      </c>
      <c r="D525" s="18">
        <v>45905</v>
      </c>
      <c r="E525" s="18">
        <v>45911</v>
      </c>
      <c r="F525" s="18">
        <v>45915</v>
      </c>
      <c r="G525" t="s">
        <v>58</v>
      </c>
      <c r="H525">
        <v>36</v>
      </c>
      <c r="J525">
        <v>4956.01</v>
      </c>
      <c r="K525" t="s">
        <v>131</v>
      </c>
      <c r="L525">
        <v>4262.1686</v>
      </c>
      <c r="M525">
        <v>4956.01</v>
      </c>
      <c r="N525">
        <v>394.28</v>
      </c>
      <c r="O525">
        <v>339.08079999999995</v>
      </c>
      <c r="P525">
        <v>394.28</v>
      </c>
      <c r="Q525">
        <v>7.9555933099408588E-2</v>
      </c>
      <c r="R525">
        <v>9</v>
      </c>
      <c r="S525">
        <v>2025</v>
      </c>
      <c r="T525">
        <v>9</v>
      </c>
      <c r="U525">
        <v>2025</v>
      </c>
      <c r="V525">
        <v>45960</v>
      </c>
      <c r="W525" t="s">
        <v>161</v>
      </c>
      <c r="X525">
        <v>2025</v>
      </c>
      <c r="Y525" t="str">
        <f t="shared" si="40"/>
        <v>México</v>
      </c>
      <c r="Z525" t="str">
        <f t="shared" si="41"/>
        <v>IC</v>
      </c>
      <c r="AA525" s="1">
        <f t="shared" si="42"/>
        <v>0.5</v>
      </c>
      <c r="AB525">
        <f t="shared" si="43"/>
        <v>169.54039999999998</v>
      </c>
      <c r="AC525" s="18">
        <f t="shared" si="44"/>
        <v>45762</v>
      </c>
    </row>
    <row r="526" spans="1:29">
      <c r="A526" t="s">
        <v>176</v>
      </c>
      <c r="B526">
        <v>401</v>
      </c>
      <c r="C526">
        <v>1</v>
      </c>
      <c r="D526" s="18">
        <v>45811</v>
      </c>
      <c r="E526" s="18">
        <v>45728</v>
      </c>
      <c r="F526" s="18">
        <v>45733</v>
      </c>
      <c r="G526" t="s">
        <v>58</v>
      </c>
      <c r="H526">
        <v>23</v>
      </c>
      <c r="J526">
        <v>4326</v>
      </c>
      <c r="K526" t="s">
        <v>131</v>
      </c>
      <c r="L526">
        <v>3720.36</v>
      </c>
      <c r="M526">
        <v>4326</v>
      </c>
      <c r="N526">
        <v>424.79</v>
      </c>
      <c r="O526">
        <v>365.31940000000003</v>
      </c>
      <c r="P526">
        <v>424.79</v>
      </c>
      <c r="Q526">
        <v>9.8194637078132224E-2</v>
      </c>
      <c r="R526">
        <v>6</v>
      </c>
      <c r="S526">
        <v>2025</v>
      </c>
      <c r="T526">
        <v>3</v>
      </c>
      <c r="U526">
        <v>2025</v>
      </c>
      <c r="V526">
        <v>45778</v>
      </c>
      <c r="W526" t="s">
        <v>172</v>
      </c>
      <c r="X526">
        <v>2025</v>
      </c>
      <c r="Y526" t="str">
        <f t="shared" si="40"/>
        <v>México</v>
      </c>
      <c r="Z526" t="str">
        <f t="shared" si="41"/>
        <v>IC</v>
      </c>
      <c r="AA526" s="1">
        <f t="shared" si="42"/>
        <v>0.5</v>
      </c>
      <c r="AB526">
        <f t="shared" si="43"/>
        <v>182.65970000000002</v>
      </c>
      <c r="AC526" s="18">
        <f t="shared" si="44"/>
        <v>45762</v>
      </c>
    </row>
    <row r="527" spans="1:29">
      <c r="A527" t="s">
        <v>176</v>
      </c>
      <c r="B527">
        <v>229</v>
      </c>
      <c r="C527">
        <v>1</v>
      </c>
      <c r="D527" s="18">
        <v>45748</v>
      </c>
      <c r="E527" s="18">
        <v>45903</v>
      </c>
      <c r="F527" s="18">
        <v>45918</v>
      </c>
      <c r="G527" t="s">
        <v>35</v>
      </c>
      <c r="H527">
        <v>14</v>
      </c>
      <c r="J527">
        <v>20656.189999999999</v>
      </c>
      <c r="K527" t="s">
        <v>131</v>
      </c>
      <c r="L527">
        <v>17764.323399999997</v>
      </c>
      <c r="M527">
        <v>20656.189999999999</v>
      </c>
      <c r="N527">
        <v>1679.57</v>
      </c>
      <c r="O527">
        <v>1444.4302</v>
      </c>
      <c r="P527">
        <v>1679.57</v>
      </c>
      <c r="Q527">
        <v>8.1310735426039379E-2</v>
      </c>
      <c r="R527">
        <v>4</v>
      </c>
      <c r="S527">
        <v>2025</v>
      </c>
      <c r="T527">
        <v>9</v>
      </c>
      <c r="U527">
        <v>2025</v>
      </c>
      <c r="V527">
        <v>45963</v>
      </c>
      <c r="W527" t="s">
        <v>159</v>
      </c>
      <c r="X527">
        <v>2025</v>
      </c>
      <c r="Y527" t="str">
        <f t="shared" si="40"/>
        <v>México</v>
      </c>
      <c r="Z527" t="str">
        <f t="shared" si="41"/>
        <v>IC</v>
      </c>
      <c r="AA527" s="1">
        <f t="shared" si="42"/>
        <v>0.5</v>
      </c>
      <c r="AB527">
        <f t="shared" si="43"/>
        <v>722.21510000000001</v>
      </c>
      <c r="AC527" s="18">
        <f t="shared" si="44"/>
        <v>45665</v>
      </c>
    </row>
    <row r="528" spans="1:29">
      <c r="A528" t="s">
        <v>176</v>
      </c>
      <c r="B528">
        <v>765</v>
      </c>
      <c r="C528">
        <v>0</v>
      </c>
      <c r="D528" s="18">
        <v>45939</v>
      </c>
      <c r="E528" s="18">
        <v>45999</v>
      </c>
      <c r="F528" s="18">
        <v>46002</v>
      </c>
      <c r="G528" t="s">
        <v>53</v>
      </c>
      <c r="H528">
        <v>41</v>
      </c>
      <c r="I528" t="s">
        <v>149</v>
      </c>
      <c r="J528">
        <v>418305.1</v>
      </c>
      <c r="K528" t="s">
        <v>131</v>
      </c>
      <c r="L528">
        <v>359742.386</v>
      </c>
      <c r="M528">
        <v>418305.1</v>
      </c>
      <c r="N528">
        <v>41830.51</v>
      </c>
      <c r="O528">
        <v>35974.238600000004</v>
      </c>
      <c r="P528">
        <v>41830.51</v>
      </c>
      <c r="Q528">
        <v>0.1</v>
      </c>
      <c r="R528">
        <v>10</v>
      </c>
      <c r="S528">
        <v>2025</v>
      </c>
      <c r="T528">
        <v>12</v>
      </c>
      <c r="U528">
        <v>2025</v>
      </c>
      <c r="V528">
        <v>46047</v>
      </c>
      <c r="W528" t="s">
        <v>157</v>
      </c>
      <c r="X528">
        <v>2026</v>
      </c>
      <c r="Y528" t="str">
        <f t="shared" si="40"/>
        <v>México</v>
      </c>
      <c r="Z528" t="str">
        <f t="shared" si="41"/>
        <v>Retail</v>
      </c>
      <c r="AA528" s="1">
        <f t="shared" si="42"/>
        <v>0.05</v>
      </c>
      <c r="AB528">
        <f t="shared" si="43"/>
        <v>34175.526670000007</v>
      </c>
      <c r="AC528" s="18">
        <f t="shared" si="44"/>
        <v>45719</v>
      </c>
    </row>
    <row r="529" spans="1:29">
      <c r="A529" t="s">
        <v>176</v>
      </c>
      <c r="B529">
        <v>721</v>
      </c>
      <c r="C529">
        <v>0</v>
      </c>
      <c r="D529" s="18">
        <v>45922</v>
      </c>
      <c r="E529" s="18">
        <v>45953</v>
      </c>
      <c r="F529" s="18">
        <v>45957</v>
      </c>
      <c r="G529" t="s">
        <v>34</v>
      </c>
      <c r="H529">
        <v>39</v>
      </c>
      <c r="J529">
        <v>63818.35</v>
      </c>
      <c r="K529" t="s">
        <v>178</v>
      </c>
      <c r="L529">
        <v>3063.2808</v>
      </c>
      <c r="M529">
        <v>3573.8276000000001</v>
      </c>
      <c r="N529">
        <v>14265.49</v>
      </c>
      <c r="O529">
        <v>684.74351999999999</v>
      </c>
      <c r="P529">
        <v>798.86743999999999</v>
      </c>
      <c r="Q529">
        <v>0.2235327300063383</v>
      </c>
      <c r="R529">
        <v>9</v>
      </c>
      <c r="S529">
        <v>2025</v>
      </c>
      <c r="T529">
        <v>10</v>
      </c>
      <c r="U529">
        <v>2025</v>
      </c>
      <c r="V529">
        <v>46002</v>
      </c>
      <c r="W529" t="s">
        <v>132</v>
      </c>
      <c r="X529">
        <v>2025</v>
      </c>
      <c r="Y529" t="str">
        <f t="shared" si="40"/>
        <v>México</v>
      </c>
      <c r="Z529" t="str">
        <f t="shared" si="41"/>
        <v>IC</v>
      </c>
      <c r="AA529" s="1">
        <f t="shared" si="42"/>
        <v>0.5</v>
      </c>
      <c r="AB529">
        <f t="shared" si="43"/>
        <v>342.37175999999999</v>
      </c>
      <c r="AC529" s="18">
        <f t="shared" si="44"/>
        <v>45536</v>
      </c>
    </row>
    <row r="530" spans="1:29">
      <c r="A530" t="s">
        <v>176</v>
      </c>
      <c r="B530">
        <v>507</v>
      </c>
      <c r="C530">
        <v>1</v>
      </c>
      <c r="D530" s="18">
        <v>45853</v>
      </c>
      <c r="E530" s="18">
        <v>45821</v>
      </c>
      <c r="F530" s="18">
        <v>45855</v>
      </c>
      <c r="G530" t="s">
        <v>49</v>
      </c>
      <c r="H530">
        <v>29</v>
      </c>
      <c r="I530" t="s">
        <v>182</v>
      </c>
      <c r="J530">
        <v>10798.04</v>
      </c>
      <c r="K530" t="s">
        <v>131</v>
      </c>
      <c r="L530">
        <v>9286.3144000000011</v>
      </c>
      <c r="M530">
        <v>10798.04</v>
      </c>
      <c r="N530">
        <v>850.21</v>
      </c>
      <c r="O530">
        <v>731.18060000000003</v>
      </c>
      <c r="P530">
        <v>850.21</v>
      </c>
      <c r="Q530">
        <v>7.8737437534960042E-2</v>
      </c>
      <c r="R530">
        <v>7</v>
      </c>
      <c r="S530">
        <v>2025</v>
      </c>
      <c r="T530">
        <v>6</v>
      </c>
      <c r="U530">
        <v>2025</v>
      </c>
      <c r="V530">
        <v>45900</v>
      </c>
      <c r="W530" t="s">
        <v>160</v>
      </c>
      <c r="X530">
        <v>2025</v>
      </c>
      <c r="Y530" t="str">
        <f t="shared" si="40"/>
        <v>México</v>
      </c>
      <c r="Z530" t="str">
        <f t="shared" si="41"/>
        <v>Retail</v>
      </c>
      <c r="AA530" s="1">
        <f t="shared" si="42"/>
        <v>0</v>
      </c>
      <c r="AB530">
        <f t="shared" si="43"/>
        <v>731.18060000000003</v>
      </c>
      <c r="AC530" s="18">
        <f t="shared" si="44"/>
        <v>45552</v>
      </c>
    </row>
    <row r="531" spans="1:29">
      <c r="A531" t="s">
        <v>176</v>
      </c>
      <c r="B531">
        <v>605</v>
      </c>
      <c r="C531">
        <v>1</v>
      </c>
      <c r="D531" s="18">
        <v>45890</v>
      </c>
      <c r="E531" s="18">
        <v>45925</v>
      </c>
      <c r="F531" s="18">
        <v>45929</v>
      </c>
      <c r="G531" t="s">
        <v>47</v>
      </c>
      <c r="H531">
        <v>34</v>
      </c>
      <c r="J531">
        <v>4226</v>
      </c>
      <c r="K531" t="s">
        <v>131</v>
      </c>
      <c r="L531">
        <v>3634.36</v>
      </c>
      <c r="M531">
        <v>4226</v>
      </c>
      <c r="N531">
        <v>388.4</v>
      </c>
      <c r="O531">
        <v>334.024</v>
      </c>
      <c r="P531">
        <v>388.4</v>
      </c>
      <c r="Q531">
        <v>9.1907240889730235E-2</v>
      </c>
      <c r="R531">
        <v>8</v>
      </c>
      <c r="S531">
        <v>2025</v>
      </c>
      <c r="T531">
        <v>9</v>
      </c>
      <c r="U531">
        <v>2025</v>
      </c>
      <c r="V531">
        <v>45974</v>
      </c>
      <c r="W531" t="s">
        <v>159</v>
      </c>
      <c r="X531">
        <v>2025</v>
      </c>
      <c r="Y531" t="str">
        <f t="shared" si="40"/>
        <v>México</v>
      </c>
      <c r="Z531" t="str">
        <f t="shared" si="41"/>
        <v>IC</v>
      </c>
      <c r="AA531" s="1">
        <f t="shared" si="42"/>
        <v>0.65</v>
      </c>
      <c r="AB531">
        <f t="shared" si="43"/>
        <v>116.9084</v>
      </c>
      <c r="AC531" s="18">
        <f t="shared" si="44"/>
        <v>45852</v>
      </c>
    </row>
    <row r="532" spans="1:29">
      <c r="A532" t="s">
        <v>176</v>
      </c>
      <c r="B532">
        <v>284</v>
      </c>
      <c r="C532">
        <v>1</v>
      </c>
      <c r="D532" s="18">
        <v>45772</v>
      </c>
      <c r="E532" s="18">
        <v>45654</v>
      </c>
      <c r="F532" s="18">
        <v>45654</v>
      </c>
      <c r="G532" t="s">
        <v>49</v>
      </c>
      <c r="H532">
        <v>17</v>
      </c>
      <c r="J532">
        <v>19328.54</v>
      </c>
      <c r="K532" t="s">
        <v>131</v>
      </c>
      <c r="L532">
        <v>16622.544399999999</v>
      </c>
      <c r="M532">
        <v>19328.54</v>
      </c>
      <c r="N532">
        <v>1757.14</v>
      </c>
      <c r="O532">
        <v>1511.1404</v>
      </c>
      <c r="P532">
        <v>1757.14</v>
      </c>
      <c r="Q532">
        <v>9.0909090909090912E-2</v>
      </c>
      <c r="R532">
        <v>4</v>
      </c>
      <c r="S532">
        <v>2025</v>
      </c>
      <c r="T532">
        <v>12</v>
      </c>
      <c r="U532">
        <v>2024</v>
      </c>
      <c r="V532">
        <v>45699</v>
      </c>
      <c r="W532" t="s">
        <v>164</v>
      </c>
      <c r="X532">
        <v>2025</v>
      </c>
      <c r="Y532" t="str">
        <f t="shared" si="40"/>
        <v>México</v>
      </c>
      <c r="Z532" t="str">
        <f t="shared" si="41"/>
        <v>Retail</v>
      </c>
      <c r="AA532" s="1">
        <f t="shared" si="42"/>
        <v>0</v>
      </c>
      <c r="AB532">
        <f t="shared" si="43"/>
        <v>1511.1404</v>
      </c>
      <c r="AC532" s="18">
        <f t="shared" si="44"/>
        <v>45552</v>
      </c>
    </row>
    <row r="533" spans="1:29">
      <c r="A533" t="s">
        <v>176</v>
      </c>
      <c r="B533">
        <v>578</v>
      </c>
      <c r="C533">
        <v>0</v>
      </c>
      <c r="D533" s="18">
        <v>45882</v>
      </c>
      <c r="E533" s="18">
        <v>45888</v>
      </c>
      <c r="F533" s="18">
        <v>45916</v>
      </c>
      <c r="G533" t="s">
        <v>49</v>
      </c>
      <c r="H533">
        <v>33</v>
      </c>
      <c r="J533">
        <v>4612.22</v>
      </c>
      <c r="K533" t="s">
        <v>131</v>
      </c>
      <c r="L533">
        <v>3966.5092</v>
      </c>
      <c r="M533">
        <v>4612.22</v>
      </c>
      <c r="N533">
        <v>50</v>
      </c>
      <c r="O533">
        <v>43</v>
      </c>
      <c r="P533">
        <v>50</v>
      </c>
      <c r="Q533">
        <v>1.0840766485553596E-2</v>
      </c>
      <c r="R533">
        <v>8</v>
      </c>
      <c r="S533">
        <v>2025</v>
      </c>
      <c r="T533">
        <v>8</v>
      </c>
      <c r="U533">
        <v>2025</v>
      </c>
      <c r="V533">
        <v>45961</v>
      </c>
      <c r="W533" t="s">
        <v>161</v>
      </c>
      <c r="X533">
        <v>2025</v>
      </c>
      <c r="Y533" t="str">
        <f t="shared" si="40"/>
        <v>México</v>
      </c>
      <c r="Z533" t="str">
        <f t="shared" si="41"/>
        <v>Retail</v>
      </c>
      <c r="AA533" s="1">
        <f t="shared" si="42"/>
        <v>0</v>
      </c>
      <c r="AB533">
        <f t="shared" si="43"/>
        <v>43</v>
      </c>
      <c r="AC533" s="18">
        <f t="shared" si="44"/>
        <v>45552</v>
      </c>
    </row>
    <row r="534" spans="1:29">
      <c r="A534" t="s">
        <v>176</v>
      </c>
      <c r="B534">
        <v>640</v>
      </c>
      <c r="C534">
        <v>0</v>
      </c>
      <c r="D534" s="18">
        <v>45897</v>
      </c>
      <c r="E534" s="18">
        <v>45901</v>
      </c>
      <c r="F534" s="18">
        <v>45901</v>
      </c>
      <c r="G534" t="s">
        <v>54</v>
      </c>
      <c r="H534">
        <v>35</v>
      </c>
      <c r="J534">
        <v>200</v>
      </c>
      <c r="K534" t="s">
        <v>151</v>
      </c>
      <c r="L534">
        <v>200</v>
      </c>
      <c r="M534">
        <v>231.99999999999997</v>
      </c>
      <c r="N534">
        <v>69.400000000000006</v>
      </c>
      <c r="O534">
        <v>69.400000000000006</v>
      </c>
      <c r="P534">
        <v>80.504000000000005</v>
      </c>
      <c r="Q534">
        <v>0.34700000000000003</v>
      </c>
      <c r="R534">
        <v>8</v>
      </c>
      <c r="S534">
        <v>2025</v>
      </c>
      <c r="T534">
        <v>9</v>
      </c>
      <c r="U534">
        <v>2025</v>
      </c>
      <c r="V534">
        <v>45946</v>
      </c>
      <c r="W534" t="s">
        <v>161</v>
      </c>
      <c r="X534">
        <v>2025</v>
      </c>
      <c r="Y534" t="str">
        <f t="shared" si="40"/>
        <v>México</v>
      </c>
      <c r="Z534" t="str">
        <f t="shared" si="41"/>
        <v>Retail</v>
      </c>
      <c r="AA534" s="1">
        <f t="shared" si="42"/>
        <v>0.05</v>
      </c>
      <c r="AB534">
        <f t="shared" si="43"/>
        <v>65.930000000000007</v>
      </c>
      <c r="AC534" s="18">
        <f t="shared" si="44"/>
        <v>45595</v>
      </c>
    </row>
    <row r="535" spans="1:29">
      <c r="A535" t="s">
        <v>176</v>
      </c>
      <c r="B535">
        <v>265</v>
      </c>
      <c r="C535">
        <v>1</v>
      </c>
      <c r="D535" s="18">
        <v>45768</v>
      </c>
      <c r="E535" s="18">
        <v>45679</v>
      </c>
      <c r="F535" s="18">
        <v>45679</v>
      </c>
      <c r="G535" t="s">
        <v>54</v>
      </c>
      <c r="H535">
        <v>17</v>
      </c>
      <c r="I535" t="s">
        <v>149</v>
      </c>
      <c r="J535">
        <v>256.52999999999997</v>
      </c>
      <c r="K535" t="s">
        <v>151</v>
      </c>
      <c r="L535">
        <v>256.52999999999997</v>
      </c>
      <c r="M535">
        <v>297.57479999999993</v>
      </c>
      <c r="N535">
        <v>0</v>
      </c>
      <c r="O535">
        <v>0</v>
      </c>
      <c r="P535">
        <v>0</v>
      </c>
      <c r="Q535">
        <v>0</v>
      </c>
      <c r="R535">
        <v>4</v>
      </c>
      <c r="S535">
        <v>2025</v>
      </c>
      <c r="T535">
        <v>1</v>
      </c>
      <c r="U535">
        <v>2025</v>
      </c>
      <c r="V535">
        <v>45724</v>
      </c>
      <c r="W535" t="s">
        <v>150</v>
      </c>
      <c r="X535">
        <v>2025</v>
      </c>
      <c r="Y535" t="str">
        <f t="shared" si="40"/>
        <v>México</v>
      </c>
      <c r="Z535" t="str">
        <f t="shared" si="41"/>
        <v>Retail</v>
      </c>
      <c r="AA535" s="1">
        <f t="shared" si="42"/>
        <v>0.05</v>
      </c>
      <c r="AB535">
        <f t="shared" si="43"/>
        <v>0</v>
      </c>
      <c r="AC535" s="18">
        <f t="shared" si="44"/>
        <v>45595</v>
      </c>
    </row>
    <row r="536" spans="1:29">
      <c r="A536" t="s">
        <v>176</v>
      </c>
      <c r="B536">
        <v>444</v>
      </c>
      <c r="C536">
        <v>0</v>
      </c>
      <c r="D536" s="18">
        <v>45831</v>
      </c>
      <c r="E536" s="18">
        <v>45840</v>
      </c>
      <c r="F536" s="18">
        <v>45845</v>
      </c>
      <c r="G536" t="s">
        <v>54</v>
      </c>
      <c r="H536">
        <v>26</v>
      </c>
      <c r="J536">
        <v>113849</v>
      </c>
      <c r="K536" t="s">
        <v>178</v>
      </c>
      <c r="L536">
        <v>5464.7520000000004</v>
      </c>
      <c r="M536">
        <v>6375.5439999999999</v>
      </c>
      <c r="N536">
        <v>650</v>
      </c>
      <c r="O536">
        <v>31.2</v>
      </c>
      <c r="P536">
        <v>36.4</v>
      </c>
      <c r="Q536">
        <v>5.7093167265412957E-3</v>
      </c>
      <c r="R536">
        <v>6</v>
      </c>
      <c r="S536">
        <v>2025</v>
      </c>
      <c r="T536">
        <v>7</v>
      </c>
      <c r="U536">
        <v>2025</v>
      </c>
      <c r="V536">
        <v>45890</v>
      </c>
      <c r="W536" t="s">
        <v>160</v>
      </c>
      <c r="X536">
        <v>2025</v>
      </c>
      <c r="Y536" t="str">
        <f t="shared" si="40"/>
        <v>México</v>
      </c>
      <c r="Z536" t="str">
        <f t="shared" si="41"/>
        <v>Retail</v>
      </c>
      <c r="AA536" s="1">
        <f t="shared" si="42"/>
        <v>0.05</v>
      </c>
      <c r="AB536">
        <f t="shared" si="43"/>
        <v>29.64</v>
      </c>
      <c r="AC536" s="18">
        <f t="shared" si="44"/>
        <v>45595</v>
      </c>
    </row>
    <row r="537" spans="1:29">
      <c r="A537" t="s">
        <v>176</v>
      </c>
      <c r="B537">
        <v>253</v>
      </c>
      <c r="C537">
        <v>1</v>
      </c>
      <c r="D537" s="18">
        <v>45756</v>
      </c>
      <c r="E537" s="18">
        <v>45766</v>
      </c>
      <c r="F537" s="18">
        <v>45768</v>
      </c>
      <c r="G537" t="s">
        <v>54</v>
      </c>
      <c r="H537">
        <v>15</v>
      </c>
      <c r="J537">
        <v>733.5</v>
      </c>
      <c r="K537" t="s">
        <v>131</v>
      </c>
      <c r="L537">
        <v>630.80999999999995</v>
      </c>
      <c r="M537">
        <v>733.5</v>
      </c>
      <c r="N537">
        <v>55.13</v>
      </c>
      <c r="O537">
        <v>47.411799999999999</v>
      </c>
      <c r="P537">
        <v>55.13</v>
      </c>
      <c r="Q537">
        <v>7.5160190865712351E-2</v>
      </c>
      <c r="R537">
        <v>4</v>
      </c>
      <c r="S537">
        <v>2025</v>
      </c>
      <c r="T537">
        <v>4</v>
      </c>
      <c r="U537">
        <v>2025</v>
      </c>
      <c r="V537">
        <v>45813</v>
      </c>
      <c r="W537" t="s">
        <v>152</v>
      </c>
      <c r="X537">
        <v>2025</v>
      </c>
      <c r="Y537" t="str">
        <f t="shared" si="40"/>
        <v>México</v>
      </c>
      <c r="Z537" t="str">
        <f t="shared" si="41"/>
        <v>Retail</v>
      </c>
      <c r="AA537" s="1">
        <f t="shared" si="42"/>
        <v>0.05</v>
      </c>
      <c r="AB537">
        <f t="shared" si="43"/>
        <v>45.04121</v>
      </c>
      <c r="AC537" s="18">
        <f t="shared" si="44"/>
        <v>45595</v>
      </c>
    </row>
    <row r="538" spans="1:29">
      <c r="A538" t="s">
        <v>176</v>
      </c>
      <c r="B538">
        <v>815</v>
      </c>
      <c r="C538">
        <v>0</v>
      </c>
      <c r="D538" s="18">
        <v>45964</v>
      </c>
      <c r="E538" s="18">
        <v>46007</v>
      </c>
      <c r="F538" s="18">
        <v>46012</v>
      </c>
      <c r="G538" t="s">
        <v>56</v>
      </c>
      <c r="H538">
        <v>45</v>
      </c>
      <c r="J538">
        <v>253098.2</v>
      </c>
      <c r="K538" t="s">
        <v>178</v>
      </c>
      <c r="L538">
        <v>12148.713600000001</v>
      </c>
      <c r="M538">
        <v>14173.4992</v>
      </c>
      <c r="N538">
        <v>37226.769999999997</v>
      </c>
      <c r="O538">
        <v>1786.8849599999999</v>
      </c>
      <c r="P538">
        <v>2084.6991199999998</v>
      </c>
      <c r="Q538">
        <v>0.14708429376423851</v>
      </c>
      <c r="R538">
        <v>11</v>
      </c>
      <c r="S538">
        <v>2025</v>
      </c>
      <c r="T538">
        <v>12</v>
      </c>
      <c r="U538">
        <v>2025</v>
      </c>
      <c r="V538">
        <v>46057</v>
      </c>
      <c r="W538" t="s">
        <v>164</v>
      </c>
      <c r="X538">
        <v>2026</v>
      </c>
      <c r="Y538" t="str">
        <f t="shared" si="40"/>
        <v>México</v>
      </c>
      <c r="Z538" t="str">
        <f t="shared" si="41"/>
        <v>IC</v>
      </c>
      <c r="AA538" s="1">
        <f t="shared" si="42"/>
        <v>0.5</v>
      </c>
      <c r="AB538">
        <f t="shared" si="43"/>
        <v>893.44247999999993</v>
      </c>
      <c r="AC538" s="18">
        <f t="shared" si="44"/>
        <v>45737</v>
      </c>
    </row>
    <row r="539" spans="1:29">
      <c r="A539" t="s">
        <v>176</v>
      </c>
      <c r="B539">
        <v>510</v>
      </c>
      <c r="C539">
        <v>1</v>
      </c>
      <c r="D539" s="18">
        <v>45853</v>
      </c>
      <c r="E539" s="18">
        <v>45846</v>
      </c>
      <c r="F539" s="18">
        <v>45860</v>
      </c>
      <c r="G539" t="s">
        <v>36</v>
      </c>
      <c r="H539">
        <v>29</v>
      </c>
      <c r="J539">
        <v>19967.13</v>
      </c>
      <c r="K539" t="s">
        <v>131</v>
      </c>
      <c r="L539">
        <v>17171.731800000001</v>
      </c>
      <c r="M539">
        <v>19967.13</v>
      </c>
      <c r="N539">
        <v>1743.85</v>
      </c>
      <c r="O539">
        <v>1499.7109999999998</v>
      </c>
      <c r="P539">
        <v>1743.85</v>
      </c>
      <c r="Q539">
        <v>8.7336036776442069E-2</v>
      </c>
      <c r="R539">
        <v>7</v>
      </c>
      <c r="S539">
        <v>2025</v>
      </c>
      <c r="T539">
        <v>7</v>
      </c>
      <c r="U539">
        <v>2025</v>
      </c>
      <c r="V539">
        <v>45905</v>
      </c>
      <c r="W539" t="s">
        <v>153</v>
      </c>
      <c r="X539">
        <v>2025</v>
      </c>
      <c r="Y539" t="str">
        <f t="shared" si="40"/>
        <v>México</v>
      </c>
      <c r="Z539" t="str">
        <f t="shared" si="41"/>
        <v>IC</v>
      </c>
      <c r="AA539" s="1">
        <f t="shared" si="42"/>
        <v>0.5</v>
      </c>
      <c r="AB539">
        <f t="shared" si="43"/>
        <v>749.85549999999989</v>
      </c>
      <c r="AC539" s="18">
        <f t="shared" si="44"/>
        <v>45639</v>
      </c>
    </row>
    <row r="540" spans="1:29">
      <c r="A540" t="s">
        <v>176</v>
      </c>
      <c r="B540">
        <v>276</v>
      </c>
      <c r="C540">
        <v>1</v>
      </c>
      <c r="D540" s="18">
        <v>45769</v>
      </c>
      <c r="E540" s="18">
        <v>45778</v>
      </c>
      <c r="F540" s="18">
        <v>45782</v>
      </c>
      <c r="G540" t="s">
        <v>40</v>
      </c>
      <c r="H540">
        <v>17</v>
      </c>
      <c r="J540">
        <v>187114.16</v>
      </c>
      <c r="K540" t="s">
        <v>178</v>
      </c>
      <c r="L540">
        <v>8981.4796800000004</v>
      </c>
      <c r="M540">
        <v>10478.392960000001</v>
      </c>
      <c r="N540">
        <v>13501.8</v>
      </c>
      <c r="O540">
        <v>648.08640000000003</v>
      </c>
      <c r="P540">
        <v>756.10079999999994</v>
      </c>
      <c r="Q540">
        <v>7.2158087875337715E-2</v>
      </c>
      <c r="R540">
        <v>4</v>
      </c>
      <c r="S540">
        <v>2025</v>
      </c>
      <c r="T540">
        <v>5</v>
      </c>
      <c r="U540">
        <v>2025</v>
      </c>
      <c r="V540">
        <v>45827</v>
      </c>
      <c r="W540" t="s">
        <v>152</v>
      </c>
      <c r="X540">
        <v>2025</v>
      </c>
      <c r="Y540" t="str">
        <f t="shared" si="40"/>
        <v>México</v>
      </c>
      <c r="Z540" t="str">
        <f t="shared" si="41"/>
        <v>IC</v>
      </c>
      <c r="AA540" s="1">
        <f t="shared" si="42"/>
        <v>0.5</v>
      </c>
      <c r="AB540">
        <f t="shared" si="43"/>
        <v>324.04320000000001</v>
      </c>
      <c r="AC540" s="18">
        <f t="shared" si="44"/>
        <v>45705</v>
      </c>
    </row>
    <row r="541" spans="1:29">
      <c r="A541" t="s">
        <v>176</v>
      </c>
      <c r="B541">
        <v>260</v>
      </c>
      <c r="C541">
        <v>1</v>
      </c>
      <c r="D541" s="18">
        <v>45762</v>
      </c>
      <c r="E541" s="18">
        <v>45761</v>
      </c>
      <c r="F541" s="18">
        <v>45770</v>
      </c>
      <c r="G541" t="s">
        <v>54</v>
      </c>
      <c r="H541">
        <v>16</v>
      </c>
      <c r="J541">
        <v>42478.42</v>
      </c>
      <c r="K541" t="s">
        <v>131</v>
      </c>
      <c r="L541">
        <v>36531.441200000001</v>
      </c>
      <c r="M541">
        <v>42478.42</v>
      </c>
      <c r="N541">
        <v>1959.9</v>
      </c>
      <c r="O541">
        <v>1685.5140000000001</v>
      </c>
      <c r="P541">
        <v>1959.9</v>
      </c>
      <c r="Q541">
        <v>4.6138721732117159E-2</v>
      </c>
      <c r="R541">
        <v>4</v>
      </c>
      <c r="S541">
        <v>2025</v>
      </c>
      <c r="T541">
        <v>4</v>
      </c>
      <c r="U541">
        <v>2025</v>
      </c>
      <c r="V541">
        <v>45815</v>
      </c>
      <c r="W541" t="s">
        <v>152</v>
      </c>
      <c r="X541">
        <v>2025</v>
      </c>
      <c r="Y541" t="str">
        <f t="shared" si="40"/>
        <v>México</v>
      </c>
      <c r="Z541" t="str">
        <f t="shared" si="41"/>
        <v>Retail</v>
      </c>
      <c r="AA541" s="1">
        <f t="shared" si="42"/>
        <v>0.05</v>
      </c>
      <c r="AB541">
        <f t="shared" si="43"/>
        <v>1601.2383000000002</v>
      </c>
      <c r="AC541" s="18">
        <f t="shared" si="44"/>
        <v>45595</v>
      </c>
    </row>
    <row r="542" spans="1:29">
      <c r="A542" t="s">
        <v>65</v>
      </c>
      <c r="B542">
        <v>7</v>
      </c>
      <c r="C542">
        <v>0</v>
      </c>
      <c r="D542" s="18">
        <v>45777</v>
      </c>
      <c r="E542" s="18">
        <v>45859</v>
      </c>
      <c r="F542" s="18">
        <v>45868</v>
      </c>
      <c r="G542" t="s">
        <v>26</v>
      </c>
      <c r="H542">
        <v>18</v>
      </c>
      <c r="I542" t="s">
        <v>156</v>
      </c>
      <c r="J542">
        <v>74562.81</v>
      </c>
      <c r="K542" t="s">
        <v>131</v>
      </c>
      <c r="L542">
        <v>64124.016599999995</v>
      </c>
      <c r="M542">
        <v>74562.81</v>
      </c>
      <c r="N542">
        <v>11363</v>
      </c>
      <c r="O542">
        <v>9772.18</v>
      </c>
      <c r="P542">
        <v>11363</v>
      </c>
      <c r="Q542">
        <v>0.15239500764523228</v>
      </c>
      <c r="R542">
        <v>4</v>
      </c>
      <c r="S542">
        <v>2025</v>
      </c>
      <c r="T542">
        <v>7</v>
      </c>
      <c r="U542">
        <v>2025</v>
      </c>
      <c r="V542">
        <v>45913</v>
      </c>
      <c r="W542" t="s">
        <v>153</v>
      </c>
      <c r="X542">
        <v>2025</v>
      </c>
      <c r="Y542" t="str">
        <f t="shared" si="40"/>
        <v>Madrid</v>
      </c>
      <c r="Z542" t="str">
        <f t="shared" si="41"/>
        <v>Retail</v>
      </c>
      <c r="AA542" s="1">
        <f t="shared" si="42"/>
        <v>7.0000000000000007E-2</v>
      </c>
      <c r="AB542">
        <f t="shared" si="43"/>
        <v>9088.1273999999994</v>
      </c>
      <c r="AC542" s="18">
        <f t="shared" si="44"/>
        <v>45733</v>
      </c>
    </row>
    <row r="543" spans="1:29">
      <c r="A543" t="s">
        <v>176</v>
      </c>
      <c r="B543">
        <v>266</v>
      </c>
      <c r="C543">
        <v>0</v>
      </c>
      <c r="D543" s="18">
        <v>45768</v>
      </c>
      <c r="E543" s="18">
        <v>45677</v>
      </c>
      <c r="F543" s="18">
        <v>45768</v>
      </c>
      <c r="G543" t="s">
        <v>54</v>
      </c>
      <c r="H543">
        <v>17</v>
      </c>
      <c r="J543">
        <v>390</v>
      </c>
      <c r="K543" t="s">
        <v>131</v>
      </c>
      <c r="L543">
        <v>335.4</v>
      </c>
      <c r="M543">
        <v>390</v>
      </c>
      <c r="N543">
        <v>0</v>
      </c>
      <c r="O543">
        <v>0</v>
      </c>
      <c r="P543">
        <v>0</v>
      </c>
      <c r="Q543">
        <v>0</v>
      </c>
      <c r="R543">
        <v>4</v>
      </c>
      <c r="S543">
        <v>2025</v>
      </c>
      <c r="T543">
        <v>1</v>
      </c>
      <c r="U543">
        <v>2025</v>
      </c>
      <c r="V543">
        <v>45813</v>
      </c>
      <c r="W543" t="s">
        <v>152</v>
      </c>
      <c r="X543">
        <v>2025</v>
      </c>
      <c r="Y543" t="str">
        <f t="shared" si="40"/>
        <v>México</v>
      </c>
      <c r="Z543" t="str">
        <f t="shared" si="41"/>
        <v>Retail</v>
      </c>
      <c r="AA543" s="1">
        <f t="shared" si="42"/>
        <v>0.05</v>
      </c>
      <c r="AB543">
        <f t="shared" si="43"/>
        <v>0</v>
      </c>
      <c r="AC543" s="18">
        <f t="shared" si="44"/>
        <v>45595</v>
      </c>
    </row>
    <row r="544" spans="1:29">
      <c r="A544" t="s">
        <v>176</v>
      </c>
      <c r="B544">
        <v>336</v>
      </c>
      <c r="C544">
        <v>0</v>
      </c>
      <c r="D544" s="18">
        <v>45790</v>
      </c>
      <c r="E544" s="18">
        <v>45778</v>
      </c>
      <c r="F544" s="18">
        <v>45779</v>
      </c>
      <c r="G544" t="s">
        <v>54</v>
      </c>
      <c r="H544">
        <v>20</v>
      </c>
      <c r="J544">
        <v>428.8</v>
      </c>
      <c r="K544" t="s">
        <v>131</v>
      </c>
      <c r="L544">
        <v>368.76800000000003</v>
      </c>
      <c r="M544">
        <v>428.8</v>
      </c>
      <c r="N544">
        <v>0</v>
      </c>
      <c r="O544">
        <v>0</v>
      </c>
      <c r="P544">
        <v>0</v>
      </c>
      <c r="Q544">
        <v>0</v>
      </c>
      <c r="R544">
        <v>5</v>
      </c>
      <c r="S544">
        <v>2025</v>
      </c>
      <c r="T544">
        <v>5</v>
      </c>
      <c r="U544">
        <v>2025</v>
      </c>
      <c r="V544">
        <v>45824</v>
      </c>
      <c r="W544" t="s">
        <v>152</v>
      </c>
      <c r="X544">
        <v>2025</v>
      </c>
      <c r="Y544" t="str">
        <f t="shared" si="40"/>
        <v>México</v>
      </c>
      <c r="Z544" t="str">
        <f t="shared" si="41"/>
        <v>Retail</v>
      </c>
      <c r="AA544" s="1">
        <f t="shared" si="42"/>
        <v>0.05</v>
      </c>
      <c r="AB544">
        <f t="shared" si="43"/>
        <v>0</v>
      </c>
      <c r="AC544" s="18">
        <f t="shared" si="44"/>
        <v>45595</v>
      </c>
    </row>
    <row r="545" spans="1:29">
      <c r="A545" t="s">
        <v>176</v>
      </c>
      <c r="B545">
        <v>751</v>
      </c>
      <c r="C545">
        <v>0</v>
      </c>
      <c r="D545" s="18">
        <v>45936</v>
      </c>
      <c r="E545" s="18">
        <v>45980</v>
      </c>
      <c r="F545" s="18">
        <v>45985</v>
      </c>
      <c r="G545" t="s">
        <v>44</v>
      </c>
      <c r="H545">
        <v>41</v>
      </c>
      <c r="J545">
        <v>27327</v>
      </c>
      <c r="K545" t="s">
        <v>151</v>
      </c>
      <c r="L545">
        <v>27327</v>
      </c>
      <c r="M545">
        <v>31699.319999999996</v>
      </c>
      <c r="N545">
        <v>2432.5</v>
      </c>
      <c r="O545">
        <v>2432.5</v>
      </c>
      <c r="P545">
        <v>2821.7</v>
      </c>
      <c r="Q545">
        <v>8.9014527756431372E-2</v>
      </c>
      <c r="R545">
        <v>10</v>
      </c>
      <c r="S545">
        <v>2025</v>
      </c>
      <c r="T545">
        <v>11</v>
      </c>
      <c r="U545">
        <v>2025</v>
      </c>
      <c r="V545">
        <v>46030</v>
      </c>
      <c r="W545" t="s">
        <v>157</v>
      </c>
      <c r="X545">
        <v>2026</v>
      </c>
      <c r="Y545" t="str">
        <f t="shared" si="40"/>
        <v>México</v>
      </c>
      <c r="Z545" t="str">
        <f t="shared" si="41"/>
        <v>IC</v>
      </c>
      <c r="AA545" s="1">
        <f t="shared" si="42"/>
        <v>0.5</v>
      </c>
      <c r="AB545">
        <f t="shared" si="43"/>
        <v>1216.25</v>
      </c>
      <c r="AC545" s="18">
        <f t="shared" si="44"/>
        <v>45677</v>
      </c>
    </row>
    <row r="546" spans="1:29">
      <c r="A546" t="s">
        <v>176</v>
      </c>
      <c r="B546">
        <v>558</v>
      </c>
      <c r="C546">
        <v>1</v>
      </c>
      <c r="D546" s="18">
        <v>45875</v>
      </c>
      <c r="E546" s="18">
        <v>45861</v>
      </c>
      <c r="F546" s="18">
        <v>45881</v>
      </c>
      <c r="G546" t="s">
        <v>49</v>
      </c>
      <c r="H546">
        <v>32</v>
      </c>
      <c r="I546" t="s">
        <v>182</v>
      </c>
      <c r="J546">
        <v>16034.17</v>
      </c>
      <c r="K546" t="s">
        <v>131</v>
      </c>
      <c r="L546">
        <v>13789.386199999999</v>
      </c>
      <c r="M546">
        <v>16034.17</v>
      </c>
      <c r="N546">
        <v>1559.84</v>
      </c>
      <c r="O546">
        <v>1341.4623999999999</v>
      </c>
      <c r="P546">
        <v>1559.84</v>
      </c>
      <c r="Q546">
        <v>9.7282241612755754E-2</v>
      </c>
      <c r="R546">
        <v>8</v>
      </c>
      <c r="S546">
        <v>2025</v>
      </c>
      <c r="T546">
        <v>7</v>
      </c>
      <c r="U546">
        <v>2025</v>
      </c>
      <c r="V546">
        <v>45926</v>
      </c>
      <c r="W546" t="s">
        <v>153</v>
      </c>
      <c r="X546">
        <v>2025</v>
      </c>
      <c r="Y546" t="str">
        <f t="shared" si="40"/>
        <v>México</v>
      </c>
      <c r="Z546" t="str">
        <f t="shared" si="41"/>
        <v>Retail</v>
      </c>
      <c r="AA546" s="1">
        <f t="shared" si="42"/>
        <v>0</v>
      </c>
      <c r="AB546">
        <f t="shared" si="43"/>
        <v>1341.4623999999999</v>
      </c>
      <c r="AC546" s="18">
        <f t="shared" si="44"/>
        <v>45552</v>
      </c>
    </row>
    <row r="547" spans="1:29">
      <c r="A547" t="s">
        <v>176</v>
      </c>
      <c r="B547">
        <v>170</v>
      </c>
      <c r="C547">
        <v>1</v>
      </c>
      <c r="D547" s="18">
        <v>45707</v>
      </c>
      <c r="E547" s="18">
        <v>45818</v>
      </c>
      <c r="F547" s="18">
        <v>45864</v>
      </c>
      <c r="G547" t="s">
        <v>44</v>
      </c>
      <c r="H547">
        <v>8</v>
      </c>
      <c r="J547">
        <v>52766.67</v>
      </c>
      <c r="K547" t="s">
        <v>151</v>
      </c>
      <c r="L547">
        <v>52766.67</v>
      </c>
      <c r="M547">
        <v>61209.337199999994</v>
      </c>
      <c r="N547">
        <v>3592.6</v>
      </c>
      <c r="O547">
        <v>3592.6</v>
      </c>
      <c r="P547">
        <v>4167.4159999999993</v>
      </c>
      <c r="Q547">
        <v>6.8084645098885344E-2</v>
      </c>
      <c r="R547">
        <v>2</v>
      </c>
      <c r="S547">
        <v>2025</v>
      </c>
      <c r="T547">
        <v>6</v>
      </c>
      <c r="U547">
        <v>2025</v>
      </c>
      <c r="V547">
        <v>45909</v>
      </c>
      <c r="W547" t="s">
        <v>153</v>
      </c>
      <c r="X547">
        <v>2025</v>
      </c>
      <c r="Y547" t="str">
        <f t="shared" si="40"/>
        <v>México</v>
      </c>
      <c r="Z547" t="str">
        <f t="shared" si="41"/>
        <v>IC</v>
      </c>
      <c r="AA547" s="1">
        <f t="shared" si="42"/>
        <v>0.5</v>
      </c>
      <c r="AB547">
        <f t="shared" si="43"/>
        <v>1796.3</v>
      </c>
      <c r="AC547" s="18">
        <f t="shared" si="44"/>
        <v>45677</v>
      </c>
    </row>
    <row r="548" spans="1:29">
      <c r="A548" t="s">
        <v>176</v>
      </c>
      <c r="B548">
        <v>457</v>
      </c>
      <c r="C548">
        <v>1</v>
      </c>
      <c r="D548" s="18">
        <v>45834</v>
      </c>
      <c r="E548" s="18">
        <v>45754</v>
      </c>
      <c r="F548" s="18">
        <v>45758</v>
      </c>
      <c r="G548" t="s">
        <v>45</v>
      </c>
      <c r="H548">
        <v>26</v>
      </c>
      <c r="J548">
        <v>780</v>
      </c>
      <c r="K548" t="s">
        <v>131</v>
      </c>
      <c r="L548">
        <v>670.8</v>
      </c>
      <c r="M548">
        <v>780</v>
      </c>
      <c r="N548">
        <v>117</v>
      </c>
      <c r="O548">
        <v>100.62</v>
      </c>
      <c r="P548">
        <v>117</v>
      </c>
      <c r="Q548">
        <v>0.15000000000000002</v>
      </c>
      <c r="R548">
        <v>6</v>
      </c>
      <c r="S548">
        <v>2025</v>
      </c>
      <c r="T548">
        <v>4</v>
      </c>
      <c r="U548">
        <v>2025</v>
      </c>
      <c r="V548">
        <v>45803</v>
      </c>
      <c r="W548" t="s">
        <v>172</v>
      </c>
      <c r="X548">
        <v>2025</v>
      </c>
      <c r="Y548" t="str">
        <f t="shared" si="40"/>
        <v>México</v>
      </c>
      <c r="Z548" t="str">
        <f t="shared" si="41"/>
        <v>IC</v>
      </c>
      <c r="AA548" s="1">
        <f t="shared" si="42"/>
        <v>0.75</v>
      </c>
      <c r="AB548">
        <f t="shared" si="43"/>
        <v>25.155000000000001</v>
      </c>
      <c r="AC548" s="18">
        <f t="shared" si="44"/>
        <v>45536</v>
      </c>
    </row>
    <row r="549" spans="1:29">
      <c r="A549" t="s">
        <v>176</v>
      </c>
      <c r="B549">
        <v>716</v>
      </c>
      <c r="C549">
        <v>0</v>
      </c>
      <c r="D549" s="18">
        <v>45918</v>
      </c>
      <c r="E549" s="18">
        <v>45830</v>
      </c>
      <c r="F549" s="18">
        <v>45831</v>
      </c>
      <c r="G549" t="s">
        <v>58</v>
      </c>
      <c r="H549">
        <v>38</v>
      </c>
      <c r="J549">
        <v>384.51</v>
      </c>
      <c r="K549" t="s">
        <v>131</v>
      </c>
      <c r="L549">
        <v>330.67859999999996</v>
      </c>
      <c r="M549">
        <v>384.51</v>
      </c>
      <c r="N549">
        <v>27.75</v>
      </c>
      <c r="O549">
        <v>23.864999999999998</v>
      </c>
      <c r="P549">
        <v>27.75</v>
      </c>
      <c r="Q549">
        <v>7.2169774518218002E-2</v>
      </c>
      <c r="R549">
        <v>9</v>
      </c>
      <c r="S549">
        <v>2025</v>
      </c>
      <c r="T549">
        <v>6</v>
      </c>
      <c r="U549">
        <v>2025</v>
      </c>
      <c r="V549">
        <v>45876</v>
      </c>
      <c r="W549" t="s">
        <v>160</v>
      </c>
      <c r="X549">
        <v>2025</v>
      </c>
      <c r="Y549" t="str">
        <f t="shared" si="40"/>
        <v>México</v>
      </c>
      <c r="Z549" t="str">
        <f t="shared" si="41"/>
        <v>IC</v>
      </c>
      <c r="AA549" s="1">
        <f t="shared" si="42"/>
        <v>0.5</v>
      </c>
      <c r="AB549">
        <f t="shared" si="43"/>
        <v>11.932499999999999</v>
      </c>
      <c r="AC549" s="18">
        <f t="shared" si="44"/>
        <v>45762</v>
      </c>
    </row>
    <row r="550" spans="1:29">
      <c r="A550" t="s">
        <v>176</v>
      </c>
      <c r="B550">
        <v>375</v>
      </c>
      <c r="C550">
        <v>1</v>
      </c>
      <c r="D550" s="18">
        <v>45693</v>
      </c>
      <c r="E550" s="18">
        <v>45736</v>
      </c>
      <c r="F550" s="18">
        <v>45747</v>
      </c>
      <c r="G550" t="s">
        <v>45</v>
      </c>
      <c r="H550">
        <v>6</v>
      </c>
      <c r="J550">
        <v>25529</v>
      </c>
      <c r="K550" t="s">
        <v>178</v>
      </c>
      <c r="L550">
        <v>1225.3920000000001</v>
      </c>
      <c r="M550">
        <v>1429.624</v>
      </c>
      <c r="N550">
        <v>0</v>
      </c>
      <c r="O550">
        <v>0</v>
      </c>
      <c r="P550">
        <v>0</v>
      </c>
      <c r="Q550">
        <v>0</v>
      </c>
      <c r="R550">
        <v>2</v>
      </c>
      <c r="S550">
        <v>2025</v>
      </c>
      <c r="T550">
        <v>3</v>
      </c>
      <c r="U550">
        <v>2025</v>
      </c>
      <c r="V550">
        <v>45792</v>
      </c>
      <c r="W550" t="s">
        <v>172</v>
      </c>
      <c r="X550">
        <v>2025</v>
      </c>
      <c r="Y550" t="str">
        <f t="shared" si="40"/>
        <v>México</v>
      </c>
      <c r="Z550" t="str">
        <f t="shared" si="41"/>
        <v>IC</v>
      </c>
      <c r="AA550" s="1">
        <f t="shared" si="42"/>
        <v>0.75</v>
      </c>
      <c r="AB550">
        <f t="shared" si="43"/>
        <v>0</v>
      </c>
      <c r="AC550" s="18">
        <f t="shared" si="44"/>
        <v>45536</v>
      </c>
    </row>
    <row r="551" spans="1:29">
      <c r="A551" t="s">
        <v>176</v>
      </c>
      <c r="B551">
        <v>732</v>
      </c>
      <c r="C551">
        <v>0</v>
      </c>
      <c r="D551" s="18">
        <v>45925</v>
      </c>
      <c r="E551" s="18">
        <v>45995</v>
      </c>
      <c r="F551" s="18">
        <v>45998</v>
      </c>
      <c r="G551" t="s">
        <v>21</v>
      </c>
      <c r="H551">
        <v>39</v>
      </c>
      <c r="J551">
        <v>2563.04</v>
      </c>
      <c r="K551" t="s">
        <v>131</v>
      </c>
      <c r="L551">
        <v>2204.2143999999998</v>
      </c>
      <c r="M551">
        <v>2563.04</v>
      </c>
      <c r="N551">
        <v>110.36</v>
      </c>
      <c r="O551">
        <v>94.909599999999998</v>
      </c>
      <c r="P551">
        <v>110.36</v>
      </c>
      <c r="Q551">
        <v>4.3058243336038457E-2</v>
      </c>
      <c r="R551">
        <v>9</v>
      </c>
      <c r="S551">
        <v>2025</v>
      </c>
      <c r="T551">
        <v>12</v>
      </c>
      <c r="U551">
        <v>2025</v>
      </c>
      <c r="V551">
        <v>46043</v>
      </c>
      <c r="W551" t="s">
        <v>157</v>
      </c>
      <c r="X551">
        <v>2026</v>
      </c>
      <c r="Y551" t="str">
        <f t="shared" si="40"/>
        <v>Madrid</v>
      </c>
      <c r="Z551" t="str">
        <f t="shared" si="41"/>
        <v>IC</v>
      </c>
      <c r="AA551" s="1">
        <f t="shared" si="42"/>
        <v>0.4</v>
      </c>
      <c r="AB551">
        <f t="shared" si="43"/>
        <v>56.94576</v>
      </c>
      <c r="AC551" s="18">
        <f t="shared" si="44"/>
        <v>45861</v>
      </c>
    </row>
    <row r="552" spans="1:29">
      <c r="A552" t="s">
        <v>176</v>
      </c>
      <c r="B552">
        <v>319</v>
      </c>
      <c r="C552">
        <v>0</v>
      </c>
      <c r="D552" s="18">
        <v>45785</v>
      </c>
      <c r="E552" s="18">
        <v>45758</v>
      </c>
      <c r="F552" s="18">
        <v>45760</v>
      </c>
      <c r="G552" t="s">
        <v>54</v>
      </c>
      <c r="H552">
        <v>19</v>
      </c>
      <c r="J552">
        <v>866.4</v>
      </c>
      <c r="K552" t="s">
        <v>131</v>
      </c>
      <c r="L552">
        <v>745.10399999999993</v>
      </c>
      <c r="M552">
        <v>866.4</v>
      </c>
      <c r="N552">
        <v>0</v>
      </c>
      <c r="O552">
        <v>0</v>
      </c>
      <c r="P552">
        <v>0</v>
      </c>
      <c r="Q552">
        <v>0</v>
      </c>
      <c r="R552">
        <v>5</v>
      </c>
      <c r="S552">
        <v>2025</v>
      </c>
      <c r="T552">
        <v>4</v>
      </c>
      <c r="U552">
        <v>2025</v>
      </c>
      <c r="V552">
        <v>45805</v>
      </c>
      <c r="W552" t="s">
        <v>172</v>
      </c>
      <c r="X552">
        <v>2025</v>
      </c>
      <c r="Y552" t="str">
        <f t="shared" si="40"/>
        <v>México</v>
      </c>
      <c r="Z552" t="str">
        <f t="shared" si="41"/>
        <v>Retail</v>
      </c>
      <c r="AA552" s="1">
        <f t="shared" si="42"/>
        <v>0.05</v>
      </c>
      <c r="AB552">
        <f t="shared" si="43"/>
        <v>0</v>
      </c>
      <c r="AC552" s="18">
        <f t="shared" si="44"/>
        <v>45595</v>
      </c>
    </row>
    <row r="553" spans="1:29">
      <c r="A553" t="s">
        <v>176</v>
      </c>
      <c r="B553">
        <v>587</v>
      </c>
      <c r="C553">
        <v>1</v>
      </c>
      <c r="D553" s="18">
        <v>45884</v>
      </c>
      <c r="E553" s="18">
        <v>45891</v>
      </c>
      <c r="F553" s="18">
        <v>45892</v>
      </c>
      <c r="G553" t="s">
        <v>53</v>
      </c>
      <c r="H553">
        <v>33</v>
      </c>
      <c r="J553">
        <v>1971.8</v>
      </c>
      <c r="K553" t="s">
        <v>131</v>
      </c>
      <c r="L553">
        <v>1695.748</v>
      </c>
      <c r="M553">
        <v>1971.8</v>
      </c>
      <c r="N553">
        <v>149.93</v>
      </c>
      <c r="O553">
        <v>128.93979999999999</v>
      </c>
      <c r="P553">
        <v>149.93</v>
      </c>
      <c r="Q553">
        <v>7.6037123440511195E-2</v>
      </c>
      <c r="R553">
        <v>8</v>
      </c>
      <c r="S553">
        <v>2025</v>
      </c>
      <c r="T553">
        <v>8</v>
      </c>
      <c r="U553">
        <v>2025</v>
      </c>
      <c r="V553">
        <v>45937</v>
      </c>
      <c r="W553" t="s">
        <v>161</v>
      </c>
      <c r="X553">
        <v>2025</v>
      </c>
      <c r="Y553" t="str">
        <f t="shared" si="40"/>
        <v>México</v>
      </c>
      <c r="Z553" t="str">
        <f t="shared" si="41"/>
        <v>Retail</v>
      </c>
      <c r="AA553" s="1">
        <f t="shared" si="42"/>
        <v>0.05</v>
      </c>
      <c r="AB553">
        <f t="shared" si="43"/>
        <v>122.49280999999999</v>
      </c>
      <c r="AC553" s="18">
        <f t="shared" si="44"/>
        <v>45719</v>
      </c>
    </row>
    <row r="554" spans="1:29">
      <c r="A554" t="s">
        <v>176</v>
      </c>
      <c r="B554">
        <v>192</v>
      </c>
      <c r="C554">
        <v>1</v>
      </c>
      <c r="D554" s="18">
        <v>45723</v>
      </c>
      <c r="E554" s="18">
        <v>45632</v>
      </c>
      <c r="F554" s="18">
        <v>45635</v>
      </c>
      <c r="G554" t="s">
        <v>49</v>
      </c>
      <c r="H554">
        <v>10</v>
      </c>
      <c r="I554" t="s">
        <v>177</v>
      </c>
      <c r="J554">
        <v>5250</v>
      </c>
      <c r="K554" t="s">
        <v>131</v>
      </c>
      <c r="L554">
        <v>4515</v>
      </c>
      <c r="M554">
        <v>5250</v>
      </c>
      <c r="N554">
        <v>525</v>
      </c>
      <c r="O554">
        <v>451.5</v>
      </c>
      <c r="P554">
        <v>525</v>
      </c>
      <c r="Q554">
        <v>0.1</v>
      </c>
      <c r="R554">
        <v>3</v>
      </c>
      <c r="S554">
        <v>2025</v>
      </c>
      <c r="T554">
        <v>12</v>
      </c>
      <c r="U554">
        <v>2024</v>
      </c>
      <c r="V554">
        <v>45680</v>
      </c>
      <c r="W554" t="s">
        <v>157</v>
      </c>
      <c r="X554">
        <v>2025</v>
      </c>
      <c r="Y554" t="str">
        <f t="shared" si="40"/>
        <v>México</v>
      </c>
      <c r="Z554" t="str">
        <f t="shared" si="41"/>
        <v>Retail</v>
      </c>
      <c r="AA554" s="1">
        <f t="shared" si="42"/>
        <v>0</v>
      </c>
      <c r="AB554">
        <f t="shared" si="43"/>
        <v>451.5</v>
      </c>
      <c r="AC554" s="18">
        <f t="shared" si="44"/>
        <v>45552</v>
      </c>
    </row>
    <row r="555" spans="1:29">
      <c r="A555" t="s">
        <v>176</v>
      </c>
      <c r="B555">
        <v>220</v>
      </c>
      <c r="C555">
        <v>1</v>
      </c>
      <c r="D555" s="18">
        <v>45722</v>
      </c>
      <c r="E555" s="18">
        <v>45777</v>
      </c>
      <c r="F555" s="18">
        <v>45782</v>
      </c>
      <c r="G555" t="s">
        <v>54</v>
      </c>
      <c r="H555">
        <v>10</v>
      </c>
      <c r="J555">
        <v>9173.7000000000007</v>
      </c>
      <c r="K555" t="s">
        <v>151</v>
      </c>
      <c r="L555">
        <v>9173.7000000000007</v>
      </c>
      <c r="M555">
        <v>10641.492</v>
      </c>
      <c r="N555">
        <v>924.52</v>
      </c>
      <c r="O555">
        <v>924.52</v>
      </c>
      <c r="P555">
        <v>1072.4431999999999</v>
      </c>
      <c r="Q555">
        <v>0.10077940198611246</v>
      </c>
      <c r="R555">
        <v>3</v>
      </c>
      <c r="S555">
        <v>2025</v>
      </c>
      <c r="T555">
        <v>4</v>
      </c>
      <c r="U555">
        <v>2025</v>
      </c>
      <c r="V555">
        <v>45827</v>
      </c>
      <c r="W555" t="s">
        <v>152</v>
      </c>
      <c r="X555">
        <v>2025</v>
      </c>
      <c r="Y555" t="str">
        <f t="shared" si="40"/>
        <v>México</v>
      </c>
      <c r="Z555" t="str">
        <f t="shared" si="41"/>
        <v>Retail</v>
      </c>
      <c r="AA555" s="1">
        <f t="shared" si="42"/>
        <v>0.05</v>
      </c>
      <c r="AB555">
        <f t="shared" si="43"/>
        <v>878.29399999999998</v>
      </c>
      <c r="AC555" s="18">
        <f t="shared" si="44"/>
        <v>45595</v>
      </c>
    </row>
    <row r="556" spans="1:29">
      <c r="A556" t="s">
        <v>176</v>
      </c>
      <c r="B556">
        <v>530</v>
      </c>
      <c r="C556">
        <v>1</v>
      </c>
      <c r="D556" s="18">
        <v>45866</v>
      </c>
      <c r="E556" s="18">
        <v>45935</v>
      </c>
      <c r="F556" s="18">
        <v>45950</v>
      </c>
      <c r="G556" t="s">
        <v>35</v>
      </c>
      <c r="H556">
        <v>31</v>
      </c>
      <c r="J556">
        <v>48859.88</v>
      </c>
      <c r="K556" t="s">
        <v>131</v>
      </c>
      <c r="L556">
        <v>42019.496799999994</v>
      </c>
      <c r="M556">
        <v>48859.88</v>
      </c>
      <c r="N556">
        <v>5210.03</v>
      </c>
      <c r="O556">
        <v>4480.6257999999998</v>
      </c>
      <c r="P556">
        <v>5210.03</v>
      </c>
      <c r="Q556">
        <v>0.10663206704560062</v>
      </c>
      <c r="R556">
        <v>7</v>
      </c>
      <c r="S556">
        <v>2025</v>
      </c>
      <c r="T556">
        <v>10</v>
      </c>
      <c r="U556">
        <v>2025</v>
      </c>
      <c r="V556">
        <v>45995</v>
      </c>
      <c r="W556" t="s">
        <v>132</v>
      </c>
      <c r="X556">
        <v>2025</v>
      </c>
      <c r="Y556" t="str">
        <f t="shared" si="40"/>
        <v>México</v>
      </c>
      <c r="Z556" t="str">
        <f t="shared" si="41"/>
        <v>IC</v>
      </c>
      <c r="AA556" s="1">
        <f t="shared" si="42"/>
        <v>0.5</v>
      </c>
      <c r="AB556">
        <f t="shared" si="43"/>
        <v>2240.3128999999999</v>
      </c>
      <c r="AC556" s="18">
        <f t="shared" si="44"/>
        <v>45665</v>
      </c>
    </row>
    <row r="557" spans="1:29">
      <c r="A557" t="s">
        <v>176</v>
      </c>
      <c r="B557">
        <v>772</v>
      </c>
      <c r="C557">
        <v>0</v>
      </c>
      <c r="D557" s="18">
        <v>45943</v>
      </c>
      <c r="E557" s="18">
        <v>46017</v>
      </c>
      <c r="F557" s="18">
        <v>46027</v>
      </c>
      <c r="G557" t="s">
        <v>52</v>
      </c>
      <c r="H557">
        <v>42</v>
      </c>
      <c r="I557" t="s">
        <v>177</v>
      </c>
      <c r="J557">
        <v>16582</v>
      </c>
      <c r="K557" t="s">
        <v>131</v>
      </c>
      <c r="L557">
        <v>14260.52</v>
      </c>
      <c r="M557">
        <v>16582</v>
      </c>
      <c r="N557">
        <v>1109.2</v>
      </c>
      <c r="O557">
        <v>953.91200000000003</v>
      </c>
      <c r="P557">
        <v>1109.2</v>
      </c>
      <c r="Q557">
        <v>6.6891810396815826E-2</v>
      </c>
      <c r="R557">
        <v>10</v>
      </c>
      <c r="S557">
        <v>2025</v>
      </c>
      <c r="T557">
        <v>12</v>
      </c>
      <c r="U557">
        <v>2025</v>
      </c>
      <c r="V557">
        <v>46072</v>
      </c>
      <c r="W557" t="s">
        <v>164</v>
      </c>
      <c r="X557">
        <v>2026</v>
      </c>
      <c r="Y557" t="str">
        <f t="shared" si="40"/>
        <v>México</v>
      </c>
      <c r="Z557" t="str">
        <f t="shared" si="41"/>
        <v>Retail</v>
      </c>
      <c r="AA557" s="1">
        <f t="shared" si="42"/>
        <v>0</v>
      </c>
      <c r="AB557">
        <f t="shared" si="43"/>
        <v>953.91200000000003</v>
      </c>
      <c r="AC557" s="18">
        <f t="shared" si="44"/>
        <v>45845</v>
      </c>
    </row>
    <row r="558" spans="1:29">
      <c r="A558" t="s">
        <v>176</v>
      </c>
      <c r="B558">
        <v>846</v>
      </c>
      <c r="C558">
        <v>0</v>
      </c>
      <c r="D558" s="18">
        <v>45979</v>
      </c>
      <c r="E558" s="18">
        <v>46108</v>
      </c>
      <c r="F558" s="18">
        <v>46115</v>
      </c>
      <c r="G558" t="s">
        <v>34</v>
      </c>
      <c r="H558">
        <v>47</v>
      </c>
      <c r="J558">
        <v>101740</v>
      </c>
      <c r="K558" t="s">
        <v>131</v>
      </c>
      <c r="L558">
        <v>87496.4</v>
      </c>
      <c r="M558">
        <v>101740</v>
      </c>
      <c r="N558">
        <v>0</v>
      </c>
      <c r="O558">
        <v>0</v>
      </c>
      <c r="P558">
        <v>0</v>
      </c>
      <c r="Q558">
        <v>0</v>
      </c>
      <c r="R558">
        <v>11</v>
      </c>
      <c r="S558">
        <v>2025</v>
      </c>
      <c r="T558">
        <v>3</v>
      </c>
      <c r="U558">
        <v>2026</v>
      </c>
      <c r="V558">
        <v>46160</v>
      </c>
      <c r="W558" t="s">
        <v>172</v>
      </c>
      <c r="X558">
        <v>2026</v>
      </c>
      <c r="Y558" t="str">
        <f t="shared" si="40"/>
        <v>México</v>
      </c>
      <c r="Z558" t="str">
        <f t="shared" si="41"/>
        <v>IC</v>
      </c>
      <c r="AA558" s="1">
        <f t="shared" si="42"/>
        <v>0.5</v>
      </c>
      <c r="AB558">
        <f t="shared" si="43"/>
        <v>0</v>
      </c>
      <c r="AC558" s="18">
        <f t="shared" si="44"/>
        <v>45536</v>
      </c>
    </row>
    <row r="559" spans="1:29">
      <c r="A559" t="s">
        <v>176</v>
      </c>
      <c r="B559">
        <v>232</v>
      </c>
      <c r="C559">
        <v>0</v>
      </c>
      <c r="D559" s="18">
        <v>45748</v>
      </c>
      <c r="E559" s="18">
        <v>45713</v>
      </c>
      <c r="F559" s="18">
        <v>45714</v>
      </c>
      <c r="G559" t="s">
        <v>34</v>
      </c>
      <c r="H559">
        <v>14</v>
      </c>
      <c r="J559">
        <v>51558.95</v>
      </c>
      <c r="K559" t="s">
        <v>178</v>
      </c>
      <c r="L559">
        <v>2474.8296</v>
      </c>
      <c r="M559">
        <v>2887.3011999999999</v>
      </c>
      <c r="N559">
        <v>3552</v>
      </c>
      <c r="O559">
        <v>170.49600000000001</v>
      </c>
      <c r="P559">
        <v>198.91200000000001</v>
      </c>
      <c r="Q559">
        <v>6.8892015838181345E-2</v>
      </c>
      <c r="R559">
        <v>4</v>
      </c>
      <c r="S559">
        <v>2025</v>
      </c>
      <c r="T559">
        <v>2</v>
      </c>
      <c r="U559">
        <v>2025</v>
      </c>
      <c r="V559">
        <v>45759</v>
      </c>
      <c r="W559" t="s">
        <v>173</v>
      </c>
      <c r="X559">
        <v>2025</v>
      </c>
      <c r="Y559" t="str">
        <f t="shared" si="40"/>
        <v>México</v>
      </c>
      <c r="Z559" t="str">
        <f t="shared" si="41"/>
        <v>IC</v>
      </c>
      <c r="AA559" s="1">
        <f t="shared" si="42"/>
        <v>0.5</v>
      </c>
      <c r="AB559">
        <f t="shared" si="43"/>
        <v>85.248000000000005</v>
      </c>
      <c r="AC559" s="18">
        <f t="shared" si="44"/>
        <v>45536</v>
      </c>
    </row>
    <row r="560" spans="1:29">
      <c r="A560" t="s">
        <v>176</v>
      </c>
      <c r="B560">
        <v>217</v>
      </c>
      <c r="C560">
        <v>1</v>
      </c>
      <c r="D560" s="18">
        <v>45741</v>
      </c>
      <c r="E560" s="18">
        <v>45743</v>
      </c>
      <c r="F560" s="18">
        <v>45747</v>
      </c>
      <c r="G560" t="s">
        <v>39</v>
      </c>
      <c r="H560">
        <v>13</v>
      </c>
      <c r="J560">
        <v>3574</v>
      </c>
      <c r="K560" t="s">
        <v>131</v>
      </c>
      <c r="L560">
        <v>3073.64</v>
      </c>
      <c r="M560">
        <v>3574</v>
      </c>
      <c r="N560">
        <v>266.95999999999998</v>
      </c>
      <c r="O560">
        <v>229.58559999999997</v>
      </c>
      <c r="P560">
        <v>266.95999999999998</v>
      </c>
      <c r="Q560">
        <v>7.4695019585898151E-2</v>
      </c>
      <c r="R560">
        <v>3</v>
      </c>
      <c r="S560">
        <v>2025</v>
      </c>
      <c r="T560">
        <v>3</v>
      </c>
      <c r="U560">
        <v>2025</v>
      </c>
      <c r="V560">
        <v>45792</v>
      </c>
      <c r="W560" t="s">
        <v>172</v>
      </c>
      <c r="X560">
        <v>2025</v>
      </c>
      <c r="Y560" t="str">
        <f t="shared" si="40"/>
        <v>México</v>
      </c>
      <c r="Z560" t="str">
        <f t="shared" si="41"/>
        <v>IC</v>
      </c>
      <c r="AA560" s="1">
        <f t="shared" si="42"/>
        <v>0.5</v>
      </c>
      <c r="AB560">
        <f t="shared" si="43"/>
        <v>114.79279999999999</v>
      </c>
      <c r="AC560" s="18">
        <f t="shared" si="44"/>
        <v>45677</v>
      </c>
    </row>
    <row r="561" spans="1:29">
      <c r="A561" t="s">
        <v>176</v>
      </c>
      <c r="B561">
        <v>290</v>
      </c>
      <c r="C561">
        <v>1</v>
      </c>
      <c r="D561" s="18">
        <v>45775</v>
      </c>
      <c r="E561" s="18">
        <v>45793</v>
      </c>
      <c r="F561" s="18">
        <v>45796</v>
      </c>
      <c r="G561" t="s">
        <v>49</v>
      </c>
      <c r="H561">
        <v>18</v>
      </c>
      <c r="I561" t="s">
        <v>185</v>
      </c>
      <c r="J561">
        <v>3334.46</v>
      </c>
      <c r="K561" t="s">
        <v>131</v>
      </c>
      <c r="L561">
        <v>2867.6356000000001</v>
      </c>
      <c r="M561">
        <v>3334.46</v>
      </c>
      <c r="N561">
        <v>664.46</v>
      </c>
      <c r="O561">
        <v>571.43560000000002</v>
      </c>
      <c r="P561">
        <v>664.46</v>
      </c>
      <c r="Q561">
        <v>0.19927064652147575</v>
      </c>
      <c r="R561">
        <v>4</v>
      </c>
      <c r="S561">
        <v>2025</v>
      </c>
      <c r="T561">
        <v>5</v>
      </c>
      <c r="U561">
        <v>2025</v>
      </c>
      <c r="V561">
        <v>45841</v>
      </c>
      <c r="W561" t="s">
        <v>154</v>
      </c>
      <c r="X561">
        <v>2025</v>
      </c>
      <c r="Y561" t="str">
        <f t="shared" si="40"/>
        <v>México</v>
      </c>
      <c r="Z561" t="str">
        <f t="shared" si="41"/>
        <v>Retail</v>
      </c>
      <c r="AA561" s="1">
        <f t="shared" si="42"/>
        <v>0</v>
      </c>
      <c r="AB561">
        <f t="shared" si="43"/>
        <v>571.43560000000002</v>
      </c>
      <c r="AC561" s="18">
        <f t="shared" si="44"/>
        <v>45552</v>
      </c>
    </row>
    <row r="562" spans="1:29">
      <c r="A562" t="s">
        <v>176</v>
      </c>
      <c r="B562">
        <v>399</v>
      </c>
      <c r="C562">
        <v>1</v>
      </c>
      <c r="D562" s="18">
        <v>45811</v>
      </c>
      <c r="E562" s="18">
        <v>45714</v>
      </c>
      <c r="F562" s="18">
        <v>45718</v>
      </c>
      <c r="G562" t="s">
        <v>58</v>
      </c>
      <c r="H562">
        <v>23</v>
      </c>
      <c r="J562">
        <v>5235</v>
      </c>
      <c r="K562" t="s">
        <v>131</v>
      </c>
      <c r="L562">
        <v>4502.1000000000004</v>
      </c>
      <c r="M562">
        <v>5235</v>
      </c>
      <c r="N562">
        <v>419.32</v>
      </c>
      <c r="O562">
        <v>360.61520000000002</v>
      </c>
      <c r="P562">
        <v>419.32</v>
      </c>
      <c r="Q562">
        <v>8.0099331423113651E-2</v>
      </c>
      <c r="R562">
        <v>6</v>
      </c>
      <c r="S562">
        <v>2025</v>
      </c>
      <c r="T562">
        <v>2</v>
      </c>
      <c r="U562">
        <v>2025</v>
      </c>
      <c r="V562">
        <v>45763</v>
      </c>
      <c r="W562" t="s">
        <v>173</v>
      </c>
      <c r="X562">
        <v>2025</v>
      </c>
      <c r="Y562" t="str">
        <f t="shared" si="40"/>
        <v>México</v>
      </c>
      <c r="Z562" t="str">
        <f t="shared" si="41"/>
        <v>IC</v>
      </c>
      <c r="AA562" s="1">
        <f t="shared" si="42"/>
        <v>0.5</v>
      </c>
      <c r="AB562">
        <f t="shared" si="43"/>
        <v>180.30760000000001</v>
      </c>
      <c r="AC562" s="18">
        <f t="shared" si="44"/>
        <v>45762</v>
      </c>
    </row>
    <row r="563" spans="1:29">
      <c r="A563" t="s">
        <v>176</v>
      </c>
      <c r="B563">
        <v>460</v>
      </c>
      <c r="C563">
        <v>1</v>
      </c>
      <c r="D563" s="18">
        <v>45834</v>
      </c>
      <c r="E563" s="18">
        <v>45840</v>
      </c>
      <c r="F563" s="18">
        <v>45844</v>
      </c>
      <c r="G563" t="s">
        <v>51</v>
      </c>
      <c r="H563">
        <v>26</v>
      </c>
      <c r="I563" t="s">
        <v>184</v>
      </c>
      <c r="J563">
        <v>2832</v>
      </c>
      <c r="K563" t="s">
        <v>131</v>
      </c>
      <c r="L563">
        <v>2435.52</v>
      </c>
      <c r="M563">
        <v>2832</v>
      </c>
      <c r="N563">
        <v>219.96</v>
      </c>
      <c r="O563">
        <v>189.16560000000001</v>
      </c>
      <c r="P563">
        <v>219.96</v>
      </c>
      <c r="Q563">
        <v>7.7669491525423739E-2</v>
      </c>
      <c r="R563">
        <v>6</v>
      </c>
      <c r="S563">
        <v>2025</v>
      </c>
      <c r="T563">
        <v>7</v>
      </c>
      <c r="U563">
        <v>2025</v>
      </c>
      <c r="V563">
        <v>45889</v>
      </c>
      <c r="W563" t="s">
        <v>160</v>
      </c>
      <c r="X563">
        <v>2025</v>
      </c>
      <c r="Y563" t="str">
        <f t="shared" si="40"/>
        <v>México</v>
      </c>
      <c r="Z563" t="str">
        <f t="shared" si="41"/>
        <v>Retail</v>
      </c>
      <c r="AA563" s="1">
        <f t="shared" si="42"/>
        <v>0</v>
      </c>
      <c r="AB563">
        <f t="shared" si="43"/>
        <v>189.16560000000001</v>
      </c>
      <c r="AC563" s="18">
        <f t="shared" si="44"/>
        <v>45552</v>
      </c>
    </row>
    <row r="564" spans="1:29">
      <c r="A564" t="s">
        <v>176</v>
      </c>
      <c r="B564">
        <v>424</v>
      </c>
      <c r="C564">
        <v>0</v>
      </c>
      <c r="D564" s="18">
        <v>45822</v>
      </c>
      <c r="E564" s="18">
        <v>45897</v>
      </c>
      <c r="F564" s="18">
        <v>45907</v>
      </c>
      <c r="G564" t="s">
        <v>39</v>
      </c>
      <c r="H564">
        <v>24</v>
      </c>
      <c r="J564">
        <v>130395.5</v>
      </c>
      <c r="K564" t="s">
        <v>151</v>
      </c>
      <c r="L564">
        <v>130395.5</v>
      </c>
      <c r="M564">
        <v>151258.78</v>
      </c>
      <c r="N564">
        <v>11853.67</v>
      </c>
      <c r="O564">
        <v>11853.67</v>
      </c>
      <c r="P564">
        <v>13750.2572</v>
      </c>
      <c r="Q564">
        <v>9.090551437741333E-2</v>
      </c>
      <c r="R564">
        <v>6</v>
      </c>
      <c r="S564">
        <v>2025</v>
      </c>
      <c r="T564">
        <v>8</v>
      </c>
      <c r="U564">
        <v>2025</v>
      </c>
      <c r="V564">
        <v>45952</v>
      </c>
      <c r="W564" t="s">
        <v>161</v>
      </c>
      <c r="X564">
        <v>2025</v>
      </c>
      <c r="Y564" t="str">
        <f t="shared" si="40"/>
        <v>México</v>
      </c>
      <c r="Z564" t="str">
        <f t="shared" si="41"/>
        <v>IC</v>
      </c>
      <c r="AA564" s="1">
        <f t="shared" si="42"/>
        <v>0.5</v>
      </c>
      <c r="AB564">
        <f t="shared" si="43"/>
        <v>5926.835</v>
      </c>
      <c r="AC564" s="18">
        <f t="shared" si="44"/>
        <v>45677</v>
      </c>
    </row>
    <row r="565" spans="1:29">
      <c r="A565" t="s">
        <v>176</v>
      </c>
      <c r="B565">
        <v>311</v>
      </c>
      <c r="C565">
        <v>1</v>
      </c>
      <c r="D565" s="18">
        <v>45784</v>
      </c>
      <c r="E565" s="18">
        <v>45797</v>
      </c>
      <c r="F565" s="18">
        <v>45799</v>
      </c>
      <c r="G565" t="s">
        <v>45</v>
      </c>
      <c r="H565">
        <v>19</v>
      </c>
      <c r="J565">
        <v>2045</v>
      </c>
      <c r="K565" t="s">
        <v>131</v>
      </c>
      <c r="L565">
        <v>1758.7</v>
      </c>
      <c r="M565">
        <v>2045</v>
      </c>
      <c r="N565">
        <v>97.88</v>
      </c>
      <c r="O565">
        <v>84.1768</v>
      </c>
      <c r="P565">
        <v>97.88</v>
      </c>
      <c r="Q565">
        <v>4.7863080684596576E-2</v>
      </c>
      <c r="R565">
        <v>5</v>
      </c>
      <c r="S565">
        <v>2025</v>
      </c>
      <c r="T565">
        <v>5</v>
      </c>
      <c r="U565">
        <v>2025</v>
      </c>
      <c r="V565">
        <v>45844</v>
      </c>
      <c r="W565" t="s">
        <v>154</v>
      </c>
      <c r="X565">
        <v>2025</v>
      </c>
      <c r="Y565" t="str">
        <f t="shared" si="40"/>
        <v>México</v>
      </c>
      <c r="Z565" t="str">
        <f t="shared" si="41"/>
        <v>IC</v>
      </c>
      <c r="AA565" s="1">
        <f t="shared" si="42"/>
        <v>0.75</v>
      </c>
      <c r="AB565">
        <f t="shared" si="43"/>
        <v>21.044200000000004</v>
      </c>
      <c r="AC565" s="18">
        <f t="shared" si="44"/>
        <v>45536</v>
      </c>
    </row>
    <row r="566" spans="1:29">
      <c r="A566" t="s">
        <v>176</v>
      </c>
      <c r="B566">
        <v>647</v>
      </c>
      <c r="C566">
        <v>0</v>
      </c>
      <c r="D566" s="18">
        <v>45897</v>
      </c>
      <c r="E566" s="18">
        <v>45796</v>
      </c>
      <c r="F566" s="18">
        <v>45800</v>
      </c>
      <c r="G566" t="s">
        <v>47</v>
      </c>
      <c r="H566">
        <v>35</v>
      </c>
      <c r="J566">
        <v>1200</v>
      </c>
      <c r="K566" t="s">
        <v>131</v>
      </c>
      <c r="L566">
        <v>1032</v>
      </c>
      <c r="M566">
        <v>1200</v>
      </c>
      <c r="N566">
        <v>120</v>
      </c>
      <c r="O566">
        <v>103.2</v>
      </c>
      <c r="P566">
        <v>120</v>
      </c>
      <c r="Q566">
        <v>0.1</v>
      </c>
      <c r="R566">
        <v>8</v>
      </c>
      <c r="S566">
        <v>2025</v>
      </c>
      <c r="T566">
        <v>5</v>
      </c>
      <c r="U566">
        <v>2025</v>
      </c>
      <c r="V566">
        <v>45845</v>
      </c>
      <c r="W566" t="s">
        <v>154</v>
      </c>
      <c r="X566">
        <v>2025</v>
      </c>
      <c r="Y566" t="str">
        <f t="shared" si="40"/>
        <v>México</v>
      </c>
      <c r="Z566" t="str">
        <f t="shared" si="41"/>
        <v>IC</v>
      </c>
      <c r="AA566" s="1">
        <f t="shared" si="42"/>
        <v>0.65</v>
      </c>
      <c r="AB566">
        <f t="shared" si="43"/>
        <v>36.120000000000005</v>
      </c>
      <c r="AC566" s="18">
        <f t="shared" si="44"/>
        <v>45852</v>
      </c>
    </row>
    <row r="567" spans="1:29">
      <c r="A567" t="s">
        <v>176</v>
      </c>
      <c r="B567">
        <v>804</v>
      </c>
      <c r="C567">
        <v>1</v>
      </c>
      <c r="D567" s="18">
        <v>45958</v>
      </c>
      <c r="E567" s="18">
        <v>45967</v>
      </c>
      <c r="F567" s="18">
        <v>45970</v>
      </c>
      <c r="G567" t="s">
        <v>44</v>
      </c>
      <c r="H567">
        <v>44</v>
      </c>
      <c r="J567">
        <v>2095.48</v>
      </c>
      <c r="K567" t="s">
        <v>131</v>
      </c>
      <c r="L567">
        <v>1802.1127999999999</v>
      </c>
      <c r="M567">
        <v>2095.48</v>
      </c>
      <c r="N567">
        <v>422.7</v>
      </c>
      <c r="O567">
        <v>363.52199999999999</v>
      </c>
      <c r="P567">
        <v>422.7</v>
      </c>
      <c r="Q567">
        <v>0.20171989233970261</v>
      </c>
      <c r="R567">
        <v>10</v>
      </c>
      <c r="S567">
        <v>2025</v>
      </c>
      <c r="T567">
        <v>11</v>
      </c>
      <c r="U567">
        <v>2025</v>
      </c>
      <c r="V567">
        <v>46015</v>
      </c>
      <c r="W567" t="s">
        <v>132</v>
      </c>
      <c r="X567">
        <v>2025</v>
      </c>
      <c r="Y567" t="str">
        <f t="shared" si="40"/>
        <v>México</v>
      </c>
      <c r="Z567" t="str">
        <f t="shared" si="41"/>
        <v>IC</v>
      </c>
      <c r="AA567" s="1">
        <f t="shared" si="42"/>
        <v>0.5</v>
      </c>
      <c r="AB567">
        <f t="shared" si="43"/>
        <v>181.761</v>
      </c>
      <c r="AC567" s="18">
        <f t="shared" si="44"/>
        <v>45677</v>
      </c>
    </row>
    <row r="568" spans="1:29">
      <c r="A568" t="s">
        <v>176</v>
      </c>
      <c r="B568">
        <v>353</v>
      </c>
      <c r="C568">
        <v>1</v>
      </c>
      <c r="D568" s="18">
        <v>45796</v>
      </c>
      <c r="E568" s="18">
        <v>45804</v>
      </c>
      <c r="F568" s="18">
        <v>45805</v>
      </c>
      <c r="G568" t="s">
        <v>49</v>
      </c>
      <c r="H568">
        <v>21</v>
      </c>
      <c r="I568" t="s">
        <v>177</v>
      </c>
      <c r="J568">
        <v>7328.61</v>
      </c>
      <c r="K568" t="s">
        <v>131</v>
      </c>
      <c r="L568">
        <v>6302.6045999999997</v>
      </c>
      <c r="M568">
        <v>7328.61</v>
      </c>
      <c r="N568">
        <v>630.08000000000004</v>
      </c>
      <c r="O568">
        <v>541.86880000000008</v>
      </c>
      <c r="P568">
        <v>630.08000000000004</v>
      </c>
      <c r="Q568">
        <v>8.5975375958060277E-2</v>
      </c>
      <c r="R568">
        <v>5</v>
      </c>
      <c r="S568">
        <v>2025</v>
      </c>
      <c r="T568">
        <v>5</v>
      </c>
      <c r="U568">
        <v>2025</v>
      </c>
      <c r="V568">
        <v>45850</v>
      </c>
      <c r="W568" t="s">
        <v>154</v>
      </c>
      <c r="X568">
        <v>2025</v>
      </c>
      <c r="Y568" t="str">
        <f t="shared" si="40"/>
        <v>México</v>
      </c>
      <c r="Z568" t="str">
        <f t="shared" si="41"/>
        <v>Retail</v>
      </c>
      <c r="AA568" s="1">
        <f t="shared" si="42"/>
        <v>0</v>
      </c>
      <c r="AB568">
        <f t="shared" si="43"/>
        <v>541.86880000000008</v>
      </c>
      <c r="AC568" s="18">
        <f t="shared" si="44"/>
        <v>45552</v>
      </c>
    </row>
    <row r="569" spans="1:29">
      <c r="A569" t="s">
        <v>176</v>
      </c>
      <c r="B569">
        <v>417</v>
      </c>
      <c r="C569">
        <v>1</v>
      </c>
      <c r="D569" s="18">
        <v>45819</v>
      </c>
      <c r="E569" s="18">
        <v>45873</v>
      </c>
      <c r="F569" s="18">
        <v>45889</v>
      </c>
      <c r="G569" t="s">
        <v>45</v>
      </c>
      <c r="H569">
        <v>24</v>
      </c>
      <c r="J569">
        <v>9035.74</v>
      </c>
      <c r="K569" t="s">
        <v>131</v>
      </c>
      <c r="L569">
        <v>7770.7363999999998</v>
      </c>
      <c r="M569">
        <v>9035.74</v>
      </c>
      <c r="N569">
        <v>1072.8399999999999</v>
      </c>
      <c r="O569">
        <v>922.64239999999995</v>
      </c>
      <c r="P569">
        <v>1072.8399999999999</v>
      </c>
      <c r="Q569">
        <v>0.11873294273628944</v>
      </c>
      <c r="R569">
        <v>6</v>
      </c>
      <c r="S569">
        <v>2025</v>
      </c>
      <c r="T569">
        <v>8</v>
      </c>
      <c r="U569">
        <v>2025</v>
      </c>
      <c r="V569">
        <v>45934</v>
      </c>
      <c r="W569" t="s">
        <v>161</v>
      </c>
      <c r="X569">
        <v>2025</v>
      </c>
      <c r="Y569" t="str">
        <f t="shared" si="40"/>
        <v>México</v>
      </c>
      <c r="Z569" t="str">
        <f t="shared" si="41"/>
        <v>IC</v>
      </c>
      <c r="AA569" s="1">
        <f t="shared" si="42"/>
        <v>0.75</v>
      </c>
      <c r="AB569">
        <f t="shared" si="43"/>
        <v>230.66059999999993</v>
      </c>
      <c r="AC569" s="18">
        <f t="shared" si="44"/>
        <v>45536</v>
      </c>
    </row>
    <row r="570" spans="1:29">
      <c r="A570" t="s">
        <v>176</v>
      </c>
      <c r="B570">
        <v>931</v>
      </c>
      <c r="C570">
        <v>0</v>
      </c>
      <c r="D570" s="18">
        <v>46009</v>
      </c>
      <c r="E570" s="18">
        <v>46096</v>
      </c>
      <c r="F570" s="18">
        <v>46111</v>
      </c>
      <c r="G570" t="s">
        <v>53</v>
      </c>
      <c r="H570">
        <v>51</v>
      </c>
      <c r="I570" t="s">
        <v>177</v>
      </c>
      <c r="J570">
        <v>16000</v>
      </c>
      <c r="K570" t="s">
        <v>131</v>
      </c>
      <c r="L570">
        <v>13760</v>
      </c>
      <c r="M570">
        <v>16000</v>
      </c>
      <c r="N570">
        <v>0</v>
      </c>
      <c r="O570">
        <v>0</v>
      </c>
      <c r="P570">
        <v>0</v>
      </c>
      <c r="Q570">
        <v>0</v>
      </c>
      <c r="R570">
        <v>12</v>
      </c>
      <c r="S570">
        <v>2025</v>
      </c>
      <c r="T570">
        <v>3</v>
      </c>
      <c r="U570">
        <v>2026</v>
      </c>
      <c r="V570">
        <v>46156</v>
      </c>
      <c r="W570" t="s">
        <v>172</v>
      </c>
      <c r="X570">
        <v>2026</v>
      </c>
      <c r="Y570" t="str">
        <f t="shared" si="40"/>
        <v>México</v>
      </c>
      <c r="Z570" t="str">
        <f t="shared" si="41"/>
        <v>Retail</v>
      </c>
      <c r="AA570" s="1">
        <f t="shared" si="42"/>
        <v>0.05</v>
      </c>
      <c r="AB570">
        <f t="shared" si="43"/>
        <v>0</v>
      </c>
      <c r="AC570" s="18">
        <f t="shared" si="44"/>
        <v>45719</v>
      </c>
    </row>
    <row r="571" spans="1:29">
      <c r="A571" t="s">
        <v>65</v>
      </c>
      <c r="B571">
        <v>62</v>
      </c>
      <c r="C571">
        <v>0</v>
      </c>
      <c r="D571" s="18">
        <v>45972</v>
      </c>
      <c r="E571" s="18">
        <v>46216</v>
      </c>
      <c r="F571" s="18">
        <v>46230</v>
      </c>
      <c r="G571" t="s">
        <v>16</v>
      </c>
      <c r="H571">
        <v>46</v>
      </c>
      <c r="I571" t="s">
        <v>166</v>
      </c>
      <c r="J571">
        <v>18161.830000000002</v>
      </c>
      <c r="K571" t="s">
        <v>151</v>
      </c>
      <c r="L571">
        <v>18161.830000000002</v>
      </c>
      <c r="M571">
        <v>21067.7228</v>
      </c>
      <c r="N571">
        <v>190</v>
      </c>
      <c r="O571">
        <v>190</v>
      </c>
      <c r="P571">
        <v>220.39999999999998</v>
      </c>
      <c r="Q571">
        <v>1.0461500850960502E-2</v>
      </c>
      <c r="R571">
        <v>11</v>
      </c>
      <c r="S571">
        <v>2025</v>
      </c>
      <c r="T571">
        <v>7</v>
      </c>
      <c r="U571">
        <v>2026</v>
      </c>
      <c r="V571">
        <v>46275</v>
      </c>
      <c r="W571" t="s">
        <v>153</v>
      </c>
      <c r="X571">
        <v>2026</v>
      </c>
      <c r="Y571" t="str">
        <f t="shared" si="40"/>
        <v>Madrid</v>
      </c>
      <c r="Z571" t="str">
        <f t="shared" si="41"/>
        <v>IC</v>
      </c>
      <c r="AA571" s="1">
        <f t="shared" si="42"/>
        <v>0.4</v>
      </c>
      <c r="AB571">
        <f t="shared" si="43"/>
        <v>114</v>
      </c>
      <c r="AC571" s="18">
        <f t="shared" si="44"/>
        <v>45778</v>
      </c>
    </row>
    <row r="572" spans="1:29">
      <c r="A572" t="s">
        <v>176</v>
      </c>
      <c r="B572">
        <v>868</v>
      </c>
      <c r="C572">
        <v>0</v>
      </c>
      <c r="D572" s="18">
        <v>45988</v>
      </c>
      <c r="E572" s="18">
        <v>46017</v>
      </c>
      <c r="F572" s="18">
        <v>46031</v>
      </c>
      <c r="G572" t="s">
        <v>29</v>
      </c>
      <c r="H572">
        <v>48</v>
      </c>
      <c r="I572" t="s">
        <v>209</v>
      </c>
      <c r="J572">
        <v>7904.33</v>
      </c>
      <c r="K572" t="s">
        <v>131</v>
      </c>
      <c r="L572">
        <v>6797.7237999999998</v>
      </c>
      <c r="M572">
        <v>7904.33</v>
      </c>
      <c r="N572">
        <v>165.25</v>
      </c>
      <c r="O572">
        <v>142.11500000000001</v>
      </c>
      <c r="P572">
        <v>165.25</v>
      </c>
      <c r="Q572">
        <v>2.0906262769899538E-2</v>
      </c>
      <c r="R572">
        <v>11</v>
      </c>
      <c r="S572">
        <v>2025</v>
      </c>
      <c r="T572">
        <v>12</v>
      </c>
      <c r="U572">
        <v>2025</v>
      </c>
      <c r="V572">
        <v>46076</v>
      </c>
      <c r="W572" t="s">
        <v>164</v>
      </c>
      <c r="X572">
        <v>2026</v>
      </c>
      <c r="Y572" t="str">
        <f t="shared" si="40"/>
        <v>Madrid</v>
      </c>
      <c r="Z572" t="str">
        <f t="shared" si="41"/>
        <v>Retail</v>
      </c>
      <c r="AA572" s="1">
        <f t="shared" si="42"/>
        <v>7.0000000000000007E-2</v>
      </c>
      <c r="AB572">
        <f t="shared" si="43"/>
        <v>132.16695000000001</v>
      </c>
      <c r="AC572" s="18">
        <f t="shared" si="44"/>
        <v>45733</v>
      </c>
    </row>
    <row r="573" spans="1:29">
      <c r="A573" t="s">
        <v>176</v>
      </c>
      <c r="B573">
        <v>891</v>
      </c>
      <c r="C573">
        <v>0</v>
      </c>
      <c r="D573" s="18">
        <v>45996</v>
      </c>
      <c r="E573" s="18">
        <v>46184</v>
      </c>
      <c r="F573" s="18">
        <v>46226</v>
      </c>
      <c r="G573" t="s">
        <v>51</v>
      </c>
      <c r="H573">
        <v>49</v>
      </c>
      <c r="J573">
        <v>5550906</v>
      </c>
      <c r="K573" t="s">
        <v>178</v>
      </c>
      <c r="L573">
        <v>266443.48800000001</v>
      </c>
      <c r="M573">
        <v>310850.73600000003</v>
      </c>
      <c r="N573">
        <v>236410</v>
      </c>
      <c r="O573">
        <v>11347.68</v>
      </c>
      <c r="P573">
        <v>13238.960000000001</v>
      </c>
      <c r="Q573">
        <v>4.2589443957436857E-2</v>
      </c>
      <c r="R573">
        <v>12</v>
      </c>
      <c r="S573">
        <v>2025</v>
      </c>
      <c r="T573">
        <v>6</v>
      </c>
      <c r="U573">
        <v>2026</v>
      </c>
      <c r="V573">
        <v>46271</v>
      </c>
      <c r="W573" t="s">
        <v>153</v>
      </c>
      <c r="X573">
        <v>2026</v>
      </c>
      <c r="Y573" t="str">
        <f t="shared" si="40"/>
        <v>México</v>
      </c>
      <c r="Z573" t="str">
        <f t="shared" si="41"/>
        <v>Retail</v>
      </c>
      <c r="AA573" s="1">
        <f t="shared" si="42"/>
        <v>0</v>
      </c>
      <c r="AB573">
        <f t="shared" si="43"/>
        <v>11347.68</v>
      </c>
      <c r="AC573" s="18">
        <f t="shared" si="44"/>
        <v>45552</v>
      </c>
    </row>
    <row r="574" spans="1:29">
      <c r="A574" t="s">
        <v>176</v>
      </c>
      <c r="B574">
        <v>749</v>
      </c>
      <c r="C574">
        <v>1</v>
      </c>
      <c r="D574" s="18">
        <v>45931</v>
      </c>
      <c r="E574" s="18">
        <v>45934</v>
      </c>
      <c r="F574" s="18">
        <v>45940</v>
      </c>
      <c r="G574" t="s">
        <v>24</v>
      </c>
      <c r="H574">
        <v>40</v>
      </c>
      <c r="I574" t="s">
        <v>149</v>
      </c>
      <c r="J574">
        <v>13873.49</v>
      </c>
      <c r="K574" t="s">
        <v>131</v>
      </c>
      <c r="L574">
        <v>11931.2014</v>
      </c>
      <c r="M574">
        <v>13873.49</v>
      </c>
      <c r="N574">
        <v>1105.1600000000001</v>
      </c>
      <c r="O574">
        <v>950.43760000000009</v>
      </c>
      <c r="P574">
        <v>1105.1600000000001</v>
      </c>
      <c r="Q574">
        <v>7.9659840458312953E-2</v>
      </c>
      <c r="R574">
        <v>10</v>
      </c>
      <c r="S574">
        <v>2025</v>
      </c>
      <c r="T574">
        <v>10</v>
      </c>
      <c r="U574">
        <v>2025</v>
      </c>
      <c r="V574">
        <v>45985</v>
      </c>
      <c r="W574" t="s">
        <v>159</v>
      </c>
      <c r="X574">
        <v>2025</v>
      </c>
      <c r="Y574" t="str">
        <f t="shared" si="40"/>
        <v>Madrid</v>
      </c>
      <c r="Z574" t="str">
        <f t="shared" si="41"/>
        <v>Retail</v>
      </c>
      <c r="AA574" s="1">
        <f t="shared" si="42"/>
        <v>7.0000000000000007E-2</v>
      </c>
      <c r="AB574">
        <f t="shared" si="43"/>
        <v>883.90696800000012</v>
      </c>
      <c r="AC574" s="18">
        <f t="shared" si="44"/>
        <v>45733</v>
      </c>
    </row>
    <row r="575" spans="1:29">
      <c r="A575" t="s">
        <v>176</v>
      </c>
      <c r="B575">
        <v>862</v>
      </c>
      <c r="C575">
        <v>0</v>
      </c>
      <c r="D575" s="18">
        <v>45985</v>
      </c>
      <c r="E575" s="18">
        <v>46008</v>
      </c>
      <c r="F575" s="18">
        <v>46009</v>
      </c>
      <c r="G575" t="s">
        <v>39</v>
      </c>
      <c r="H575">
        <v>48</v>
      </c>
      <c r="J575">
        <v>263.72000000000003</v>
      </c>
      <c r="K575" t="s">
        <v>131</v>
      </c>
      <c r="L575">
        <v>226.79920000000001</v>
      </c>
      <c r="M575">
        <v>263.72000000000003</v>
      </c>
      <c r="N575">
        <v>0</v>
      </c>
      <c r="O575">
        <v>0</v>
      </c>
      <c r="P575">
        <v>0</v>
      </c>
      <c r="Q575">
        <v>0</v>
      </c>
      <c r="R575">
        <v>11</v>
      </c>
      <c r="S575">
        <v>2025</v>
      </c>
      <c r="T575">
        <v>12</v>
      </c>
      <c r="U575">
        <v>2025</v>
      </c>
      <c r="V575">
        <v>46054</v>
      </c>
      <c r="W575" t="s">
        <v>164</v>
      </c>
      <c r="X575">
        <v>2026</v>
      </c>
      <c r="Y575" t="str">
        <f t="shared" si="40"/>
        <v>México</v>
      </c>
      <c r="Z575" t="str">
        <f t="shared" si="41"/>
        <v>IC</v>
      </c>
      <c r="AA575" s="1">
        <f t="shared" si="42"/>
        <v>0.5</v>
      </c>
      <c r="AB575">
        <f t="shared" si="43"/>
        <v>0</v>
      </c>
      <c r="AC575" s="18">
        <f t="shared" si="44"/>
        <v>45677</v>
      </c>
    </row>
    <row r="576" spans="1:29">
      <c r="A576" t="s">
        <v>176</v>
      </c>
      <c r="B576">
        <v>843</v>
      </c>
      <c r="C576">
        <v>0</v>
      </c>
      <c r="D576" s="18">
        <v>45978</v>
      </c>
      <c r="E576" s="18">
        <v>45984</v>
      </c>
      <c r="F576" s="18">
        <v>46039</v>
      </c>
      <c r="G576" t="s">
        <v>47</v>
      </c>
      <c r="H576">
        <v>47</v>
      </c>
      <c r="J576">
        <v>4699.7</v>
      </c>
      <c r="K576" t="s">
        <v>131</v>
      </c>
      <c r="L576">
        <v>4041.7419999999997</v>
      </c>
      <c r="M576">
        <v>4699.7</v>
      </c>
      <c r="N576">
        <v>378.45</v>
      </c>
      <c r="O576">
        <v>325.46699999999998</v>
      </c>
      <c r="P576">
        <v>378.45</v>
      </c>
      <c r="Q576">
        <v>8.0526416579781684E-2</v>
      </c>
      <c r="R576">
        <v>11</v>
      </c>
      <c r="S576">
        <v>2025</v>
      </c>
      <c r="T576">
        <v>11</v>
      </c>
      <c r="U576">
        <v>2025</v>
      </c>
      <c r="V576">
        <v>46084</v>
      </c>
      <c r="W576" t="s">
        <v>150</v>
      </c>
      <c r="X576">
        <v>2026</v>
      </c>
      <c r="Y576" t="str">
        <f t="shared" si="40"/>
        <v>México</v>
      </c>
      <c r="Z576" t="str">
        <f t="shared" si="41"/>
        <v>IC</v>
      </c>
      <c r="AA576" s="1">
        <f t="shared" si="42"/>
        <v>0.65</v>
      </c>
      <c r="AB576">
        <f t="shared" si="43"/>
        <v>113.91344999999998</v>
      </c>
      <c r="AC576" s="18">
        <f t="shared" si="44"/>
        <v>45852</v>
      </c>
    </row>
    <row r="577" spans="1:29">
      <c r="A577" t="s">
        <v>176</v>
      </c>
      <c r="B577">
        <v>892</v>
      </c>
      <c r="C577">
        <v>0</v>
      </c>
      <c r="D577" s="18">
        <v>45996</v>
      </c>
      <c r="E577" s="18">
        <v>45939</v>
      </c>
      <c r="F577" s="18">
        <v>45942</v>
      </c>
      <c r="G577" t="s">
        <v>37</v>
      </c>
      <c r="H577">
        <v>49</v>
      </c>
      <c r="J577">
        <v>4772.49</v>
      </c>
      <c r="K577" t="s">
        <v>131</v>
      </c>
      <c r="L577">
        <v>4104.3413999999993</v>
      </c>
      <c r="M577">
        <v>4772.49</v>
      </c>
      <c r="N577">
        <v>387.25</v>
      </c>
      <c r="O577">
        <v>333.03499999999997</v>
      </c>
      <c r="P577">
        <v>387.25</v>
      </c>
      <c r="Q577">
        <v>8.1142129161087817E-2</v>
      </c>
      <c r="R577">
        <v>12</v>
      </c>
      <c r="S577">
        <v>2025</v>
      </c>
      <c r="T577">
        <v>10</v>
      </c>
      <c r="U577">
        <v>2025</v>
      </c>
      <c r="V577">
        <v>45987</v>
      </c>
      <c r="W577" t="s">
        <v>159</v>
      </c>
      <c r="X577">
        <v>2025</v>
      </c>
      <c r="Y577" t="str">
        <f t="shared" si="40"/>
        <v>México</v>
      </c>
      <c r="Z577" t="str">
        <f t="shared" si="41"/>
        <v>IC</v>
      </c>
      <c r="AA577" s="1">
        <f t="shared" si="42"/>
        <v>0.6</v>
      </c>
      <c r="AB577">
        <f t="shared" si="43"/>
        <v>133.214</v>
      </c>
      <c r="AC577" s="18">
        <f t="shared" si="44"/>
        <v>45807</v>
      </c>
    </row>
    <row r="578" spans="1:29">
      <c r="A578" t="s">
        <v>176</v>
      </c>
      <c r="B578">
        <v>633</v>
      </c>
      <c r="C578">
        <v>1</v>
      </c>
      <c r="D578" s="18">
        <v>45896</v>
      </c>
      <c r="E578" s="18">
        <v>45930</v>
      </c>
      <c r="F578" s="18">
        <v>45933</v>
      </c>
      <c r="G578" t="s">
        <v>44</v>
      </c>
      <c r="H578">
        <v>35</v>
      </c>
      <c r="J578">
        <v>3630</v>
      </c>
      <c r="K578" t="s">
        <v>151</v>
      </c>
      <c r="L578">
        <v>3630</v>
      </c>
      <c r="M578">
        <v>4210.7999999999993</v>
      </c>
      <c r="N578">
        <v>341.22</v>
      </c>
      <c r="O578">
        <v>341.22</v>
      </c>
      <c r="P578">
        <v>395.8152</v>
      </c>
      <c r="Q578">
        <v>9.4000000000000014E-2</v>
      </c>
      <c r="R578">
        <v>8</v>
      </c>
      <c r="S578">
        <v>2025</v>
      </c>
      <c r="T578">
        <v>9</v>
      </c>
      <c r="U578">
        <v>2025</v>
      </c>
      <c r="V578">
        <v>45978</v>
      </c>
      <c r="W578" t="s">
        <v>159</v>
      </c>
      <c r="X578">
        <v>2025</v>
      </c>
      <c r="Y578" t="str">
        <f t="shared" ref="Y578:Y641" si="45">_xlfn.XLOOKUP(G578,AH:AH,AK:AK,"0")</f>
        <v>México</v>
      </c>
      <c r="Z578" t="str">
        <f t="shared" ref="Z578:Z641" si="46">_xlfn.XLOOKUP(G578,AH:AH,AI:AI,"0")</f>
        <v>IC</v>
      </c>
      <c r="AA578" s="1">
        <f t="shared" ref="AA578:AA641" si="47">_xlfn.XLOOKUP(G578,AH:AH,AJ:AJ,"0")</f>
        <v>0.5</v>
      </c>
      <c r="AB578">
        <f t="shared" ref="AB578:AB641" si="48">O578-O578*AA578</f>
        <v>170.61</v>
      </c>
      <c r="AC578" s="18">
        <f t="shared" ref="AC578:AC641" si="49">_xlfn.XLOOKUP(G578,AH:AH,AL:AL,"0")</f>
        <v>45677</v>
      </c>
    </row>
    <row r="579" spans="1:29">
      <c r="A579" t="s">
        <v>176</v>
      </c>
      <c r="B579">
        <v>583</v>
      </c>
      <c r="C579">
        <v>1</v>
      </c>
      <c r="D579" s="18">
        <v>45884</v>
      </c>
      <c r="E579" s="18">
        <v>45874</v>
      </c>
      <c r="F579" s="18">
        <v>45879</v>
      </c>
      <c r="G579" t="s">
        <v>53</v>
      </c>
      <c r="H579">
        <v>33</v>
      </c>
      <c r="I579" t="s">
        <v>149</v>
      </c>
      <c r="J579">
        <v>13550</v>
      </c>
      <c r="K579" t="s">
        <v>151</v>
      </c>
      <c r="L579">
        <v>13550</v>
      </c>
      <c r="M579">
        <v>15717.999999999998</v>
      </c>
      <c r="N579">
        <v>350.2</v>
      </c>
      <c r="O579">
        <v>350.2</v>
      </c>
      <c r="P579">
        <v>406.23199999999997</v>
      </c>
      <c r="Q579">
        <v>2.5845018450184502E-2</v>
      </c>
      <c r="R579">
        <v>8</v>
      </c>
      <c r="S579">
        <v>2025</v>
      </c>
      <c r="T579">
        <v>8</v>
      </c>
      <c r="U579">
        <v>2025</v>
      </c>
      <c r="V579">
        <v>45924</v>
      </c>
      <c r="W579" t="s">
        <v>153</v>
      </c>
      <c r="X579">
        <v>2025</v>
      </c>
      <c r="Y579" t="str">
        <f t="shared" si="45"/>
        <v>México</v>
      </c>
      <c r="Z579" t="str">
        <f t="shared" si="46"/>
        <v>Retail</v>
      </c>
      <c r="AA579" s="1">
        <f t="shared" si="47"/>
        <v>0.05</v>
      </c>
      <c r="AB579">
        <f t="shared" si="48"/>
        <v>332.69</v>
      </c>
      <c r="AC579" s="18">
        <f t="shared" si="49"/>
        <v>45719</v>
      </c>
    </row>
    <row r="580" spans="1:29">
      <c r="A580" t="s">
        <v>176</v>
      </c>
      <c r="B580">
        <v>754</v>
      </c>
      <c r="C580">
        <v>1</v>
      </c>
      <c r="D580" s="18">
        <v>45937</v>
      </c>
      <c r="E580" s="18">
        <v>46005</v>
      </c>
      <c r="F580" s="18">
        <v>46025</v>
      </c>
      <c r="G580" t="s">
        <v>49</v>
      </c>
      <c r="H580">
        <v>41</v>
      </c>
      <c r="J580">
        <v>78626</v>
      </c>
      <c r="K580" t="s">
        <v>131</v>
      </c>
      <c r="L580">
        <v>67618.36</v>
      </c>
      <c r="M580">
        <v>78626</v>
      </c>
      <c r="N580">
        <v>3783.16</v>
      </c>
      <c r="O580">
        <v>3253.5175999999997</v>
      </c>
      <c r="P580">
        <v>3783.16</v>
      </c>
      <c r="Q580">
        <v>4.8115890417927909E-2</v>
      </c>
      <c r="R580">
        <v>10</v>
      </c>
      <c r="S580">
        <v>2025</v>
      </c>
      <c r="T580">
        <v>12</v>
      </c>
      <c r="U580">
        <v>2025</v>
      </c>
      <c r="V580">
        <v>46070</v>
      </c>
      <c r="W580" t="s">
        <v>164</v>
      </c>
      <c r="X580">
        <v>2026</v>
      </c>
      <c r="Y580" t="str">
        <f t="shared" si="45"/>
        <v>México</v>
      </c>
      <c r="Z580" t="str">
        <f t="shared" si="46"/>
        <v>Retail</v>
      </c>
      <c r="AA580" s="1">
        <f t="shared" si="47"/>
        <v>0</v>
      </c>
      <c r="AB580">
        <f t="shared" si="48"/>
        <v>3253.5175999999997</v>
      </c>
      <c r="AC580" s="18">
        <f t="shared" si="49"/>
        <v>45552</v>
      </c>
    </row>
    <row r="581" spans="1:29">
      <c r="A581" t="s">
        <v>176</v>
      </c>
      <c r="B581">
        <v>689</v>
      </c>
      <c r="C581">
        <v>1</v>
      </c>
      <c r="D581" s="18">
        <v>45910</v>
      </c>
      <c r="E581" s="18">
        <v>45913</v>
      </c>
      <c r="F581" s="18">
        <v>45923</v>
      </c>
      <c r="G581" t="s">
        <v>35</v>
      </c>
      <c r="H581">
        <v>37</v>
      </c>
      <c r="J581">
        <v>13114.49</v>
      </c>
      <c r="K581" t="s">
        <v>131</v>
      </c>
      <c r="L581">
        <v>11278.4614</v>
      </c>
      <c r="M581">
        <v>13114.49</v>
      </c>
      <c r="N581">
        <v>1889.54</v>
      </c>
      <c r="O581">
        <v>1625.0044</v>
      </c>
      <c r="P581">
        <v>1889.54</v>
      </c>
      <c r="Q581">
        <v>0.14408032641757323</v>
      </c>
      <c r="R581">
        <v>9</v>
      </c>
      <c r="S581">
        <v>2025</v>
      </c>
      <c r="T581">
        <v>9</v>
      </c>
      <c r="U581">
        <v>2025</v>
      </c>
      <c r="V581">
        <v>45968</v>
      </c>
      <c r="W581" t="s">
        <v>159</v>
      </c>
      <c r="X581">
        <v>2025</v>
      </c>
      <c r="Y581" t="str">
        <f t="shared" si="45"/>
        <v>México</v>
      </c>
      <c r="Z581" t="str">
        <f t="shared" si="46"/>
        <v>IC</v>
      </c>
      <c r="AA581" s="1">
        <f t="shared" si="47"/>
        <v>0.5</v>
      </c>
      <c r="AB581">
        <f t="shared" si="48"/>
        <v>812.50220000000002</v>
      </c>
      <c r="AC581" s="18">
        <f t="shared" si="49"/>
        <v>45665</v>
      </c>
    </row>
    <row r="582" spans="1:29">
      <c r="A582" t="s">
        <v>65</v>
      </c>
      <c r="B582">
        <v>79</v>
      </c>
      <c r="C582">
        <v>0</v>
      </c>
      <c r="D582" s="18">
        <v>46020</v>
      </c>
      <c r="E582" s="18">
        <v>46022</v>
      </c>
      <c r="F582" s="18">
        <v>46025</v>
      </c>
      <c r="G582" t="s">
        <v>27</v>
      </c>
      <c r="H582">
        <v>53</v>
      </c>
      <c r="I582" t="s">
        <v>158</v>
      </c>
      <c r="J582">
        <v>27211</v>
      </c>
      <c r="K582" t="s">
        <v>151</v>
      </c>
      <c r="L582">
        <v>27211</v>
      </c>
      <c r="M582">
        <v>31564.76</v>
      </c>
      <c r="N582">
        <v>259</v>
      </c>
      <c r="O582">
        <v>259</v>
      </c>
      <c r="P582">
        <v>300.44</v>
      </c>
      <c r="Q582">
        <v>9.5182095476094228E-3</v>
      </c>
      <c r="R582">
        <v>12</v>
      </c>
      <c r="S582">
        <v>2025</v>
      </c>
      <c r="T582">
        <v>12</v>
      </c>
      <c r="U582">
        <v>2025</v>
      </c>
      <c r="V582">
        <v>46070</v>
      </c>
      <c r="W582" t="s">
        <v>164</v>
      </c>
      <c r="X582">
        <v>2026</v>
      </c>
      <c r="Y582" t="str">
        <f t="shared" si="45"/>
        <v>Madrid</v>
      </c>
      <c r="Z582" t="str">
        <f t="shared" si="46"/>
        <v>Retail</v>
      </c>
      <c r="AA582" s="1">
        <f t="shared" si="47"/>
        <v>7.0000000000000007E-2</v>
      </c>
      <c r="AB582">
        <f t="shared" si="48"/>
        <v>240.87</v>
      </c>
      <c r="AC582" s="18">
        <f t="shared" si="49"/>
        <v>45810</v>
      </c>
    </row>
    <row r="583" spans="1:29">
      <c r="A583" t="s">
        <v>176</v>
      </c>
      <c r="B583">
        <v>398</v>
      </c>
      <c r="C583">
        <v>1</v>
      </c>
      <c r="D583" s="18">
        <v>45810</v>
      </c>
      <c r="E583" s="18">
        <v>45858</v>
      </c>
      <c r="F583" s="18">
        <v>45875</v>
      </c>
      <c r="G583" t="s">
        <v>44</v>
      </c>
      <c r="H583">
        <v>23</v>
      </c>
      <c r="J583">
        <v>12669.04</v>
      </c>
      <c r="K583" t="s">
        <v>151</v>
      </c>
      <c r="L583">
        <v>12669.04</v>
      </c>
      <c r="M583">
        <v>14696.0864</v>
      </c>
      <c r="N583">
        <v>906.8</v>
      </c>
      <c r="O583">
        <v>906.8</v>
      </c>
      <c r="P583">
        <v>1051.8879999999999</v>
      </c>
      <c r="Q583">
        <v>7.1576062590377798E-2</v>
      </c>
      <c r="R583">
        <v>6</v>
      </c>
      <c r="S583">
        <v>2025</v>
      </c>
      <c r="T583">
        <v>7</v>
      </c>
      <c r="U583">
        <v>2025</v>
      </c>
      <c r="V583">
        <v>45920</v>
      </c>
      <c r="W583" t="s">
        <v>153</v>
      </c>
      <c r="X583">
        <v>2025</v>
      </c>
      <c r="Y583" t="str">
        <f t="shared" si="45"/>
        <v>México</v>
      </c>
      <c r="Z583" t="str">
        <f t="shared" si="46"/>
        <v>IC</v>
      </c>
      <c r="AA583" s="1">
        <f t="shared" si="47"/>
        <v>0.5</v>
      </c>
      <c r="AB583">
        <f t="shared" si="48"/>
        <v>453.4</v>
      </c>
      <c r="AC583" s="18">
        <f t="shared" si="49"/>
        <v>45677</v>
      </c>
    </row>
    <row r="584" spans="1:29">
      <c r="A584" t="s">
        <v>65</v>
      </c>
      <c r="B584">
        <v>29</v>
      </c>
      <c r="C584">
        <v>0</v>
      </c>
      <c r="D584" s="18">
        <v>45856</v>
      </c>
      <c r="E584" s="18">
        <v>45857</v>
      </c>
      <c r="F584" s="18">
        <v>45857</v>
      </c>
      <c r="G584" t="s">
        <v>29</v>
      </c>
      <c r="H584">
        <v>29</v>
      </c>
      <c r="I584" t="s">
        <v>149</v>
      </c>
      <c r="J584">
        <v>197.41</v>
      </c>
      <c r="K584" t="s">
        <v>151</v>
      </c>
      <c r="L584">
        <v>197.41</v>
      </c>
      <c r="M584">
        <v>228.99559999999997</v>
      </c>
      <c r="N584">
        <v>0</v>
      </c>
      <c r="O584">
        <v>0</v>
      </c>
      <c r="P584">
        <v>0</v>
      </c>
      <c r="Q584">
        <v>0</v>
      </c>
      <c r="R584">
        <v>7</v>
      </c>
      <c r="S584">
        <v>2025</v>
      </c>
      <c r="T584">
        <v>7</v>
      </c>
      <c r="U584">
        <v>2025</v>
      </c>
      <c r="V584">
        <v>45902</v>
      </c>
      <c r="W584" t="s">
        <v>153</v>
      </c>
      <c r="X584">
        <v>2025</v>
      </c>
      <c r="Y584" t="str">
        <f t="shared" si="45"/>
        <v>Madrid</v>
      </c>
      <c r="Z584" t="str">
        <f t="shared" si="46"/>
        <v>Retail</v>
      </c>
      <c r="AA584" s="1">
        <f t="shared" si="47"/>
        <v>7.0000000000000007E-2</v>
      </c>
      <c r="AB584">
        <f t="shared" si="48"/>
        <v>0</v>
      </c>
      <c r="AC584" s="18">
        <f t="shared" si="49"/>
        <v>45733</v>
      </c>
    </row>
    <row r="585" spans="1:29">
      <c r="A585" t="s">
        <v>65</v>
      </c>
      <c r="B585">
        <v>2</v>
      </c>
      <c r="C585">
        <v>1</v>
      </c>
      <c r="D585" s="18">
        <v>45756</v>
      </c>
      <c r="E585" s="18">
        <v>45766</v>
      </c>
      <c r="F585" s="18">
        <v>45773</v>
      </c>
      <c r="G585" t="s">
        <v>24</v>
      </c>
      <c r="H585">
        <v>15</v>
      </c>
      <c r="J585">
        <v>14793.67</v>
      </c>
      <c r="K585" t="s">
        <v>151</v>
      </c>
      <c r="L585">
        <v>14793.67</v>
      </c>
      <c r="M585">
        <v>17160.657199999998</v>
      </c>
      <c r="N585">
        <v>200</v>
      </c>
      <c r="O585">
        <v>200</v>
      </c>
      <c r="P585">
        <v>231.99999999999997</v>
      </c>
      <c r="Q585">
        <v>1.3519295752845642E-2</v>
      </c>
      <c r="R585">
        <v>4</v>
      </c>
      <c r="S585">
        <v>2025</v>
      </c>
      <c r="T585">
        <v>4</v>
      </c>
      <c r="U585">
        <v>2025</v>
      </c>
      <c r="V585">
        <v>45818</v>
      </c>
      <c r="W585" t="s">
        <v>152</v>
      </c>
      <c r="X585">
        <v>2025</v>
      </c>
      <c r="Y585" t="str">
        <f t="shared" si="45"/>
        <v>Madrid</v>
      </c>
      <c r="Z585" t="str">
        <f t="shared" si="46"/>
        <v>Retail</v>
      </c>
      <c r="AA585" s="1">
        <f t="shared" si="47"/>
        <v>7.0000000000000007E-2</v>
      </c>
      <c r="AB585">
        <f t="shared" si="48"/>
        <v>186</v>
      </c>
      <c r="AC585" s="18">
        <f t="shared" si="49"/>
        <v>45733</v>
      </c>
    </row>
    <row r="586" spans="1:29">
      <c r="A586" t="s">
        <v>176</v>
      </c>
      <c r="B586">
        <v>607</v>
      </c>
      <c r="C586">
        <v>1</v>
      </c>
      <c r="D586" s="18">
        <v>45890</v>
      </c>
      <c r="E586" s="18">
        <v>45869</v>
      </c>
      <c r="F586" s="18">
        <v>45872</v>
      </c>
      <c r="G586" t="s">
        <v>47</v>
      </c>
      <c r="H586">
        <v>34</v>
      </c>
      <c r="J586">
        <v>9570</v>
      </c>
      <c r="K586" t="s">
        <v>151</v>
      </c>
      <c r="L586">
        <v>9570</v>
      </c>
      <c r="M586">
        <v>11101.199999999999</v>
      </c>
      <c r="N586">
        <v>1023.93</v>
      </c>
      <c r="O586">
        <v>1023.93</v>
      </c>
      <c r="P586">
        <v>1187.7587999999998</v>
      </c>
      <c r="Q586">
        <v>0.10699373040752351</v>
      </c>
      <c r="R586">
        <v>8</v>
      </c>
      <c r="S586">
        <v>2025</v>
      </c>
      <c r="T586">
        <v>7</v>
      </c>
      <c r="U586">
        <v>2025</v>
      </c>
      <c r="V586">
        <v>45917</v>
      </c>
      <c r="W586" t="s">
        <v>153</v>
      </c>
      <c r="X586">
        <v>2025</v>
      </c>
      <c r="Y586" t="str">
        <f t="shared" si="45"/>
        <v>México</v>
      </c>
      <c r="Z586" t="str">
        <f t="shared" si="46"/>
        <v>IC</v>
      </c>
      <c r="AA586" s="1">
        <f t="shared" si="47"/>
        <v>0.65</v>
      </c>
      <c r="AB586">
        <f t="shared" si="48"/>
        <v>358.37549999999999</v>
      </c>
      <c r="AC586" s="18">
        <f t="shared" si="49"/>
        <v>45852</v>
      </c>
    </row>
    <row r="587" spans="1:29">
      <c r="A587" t="s">
        <v>176</v>
      </c>
      <c r="B587">
        <v>600</v>
      </c>
      <c r="C587">
        <v>0</v>
      </c>
      <c r="D587" s="18">
        <v>45889</v>
      </c>
      <c r="E587" s="18">
        <v>45939</v>
      </c>
      <c r="F587" s="18">
        <v>45945</v>
      </c>
      <c r="G587" t="s">
        <v>54</v>
      </c>
      <c r="H587">
        <v>34</v>
      </c>
      <c r="I587" t="s">
        <v>198</v>
      </c>
      <c r="J587">
        <v>1796.16</v>
      </c>
      <c r="K587" t="s">
        <v>131</v>
      </c>
      <c r="L587">
        <v>1544.6976</v>
      </c>
      <c r="M587">
        <v>1796.16</v>
      </c>
      <c r="N587">
        <v>191.06</v>
      </c>
      <c r="O587">
        <v>164.3116</v>
      </c>
      <c r="P587">
        <v>191.06</v>
      </c>
      <c r="Q587">
        <v>0.10637137003385</v>
      </c>
      <c r="R587">
        <v>8</v>
      </c>
      <c r="S587">
        <v>2025</v>
      </c>
      <c r="T587">
        <v>10</v>
      </c>
      <c r="U587">
        <v>2025</v>
      </c>
      <c r="V587">
        <v>45990</v>
      </c>
      <c r="W587" t="s">
        <v>159</v>
      </c>
      <c r="X587">
        <v>2025</v>
      </c>
      <c r="Y587" t="str">
        <f t="shared" si="45"/>
        <v>México</v>
      </c>
      <c r="Z587" t="str">
        <f t="shared" si="46"/>
        <v>Retail</v>
      </c>
      <c r="AA587" s="1">
        <f t="shared" si="47"/>
        <v>0.05</v>
      </c>
      <c r="AB587">
        <f t="shared" si="48"/>
        <v>156.09602000000001</v>
      </c>
      <c r="AC587" s="18">
        <f t="shared" si="49"/>
        <v>45595</v>
      </c>
    </row>
    <row r="588" spans="1:29">
      <c r="A588" t="s">
        <v>176</v>
      </c>
      <c r="B588">
        <v>713</v>
      </c>
      <c r="C588">
        <v>0</v>
      </c>
      <c r="D588" s="18">
        <v>45918</v>
      </c>
      <c r="E588" s="18">
        <v>45931</v>
      </c>
      <c r="F588" s="18">
        <v>45961</v>
      </c>
      <c r="G588" t="s">
        <v>46</v>
      </c>
      <c r="H588">
        <v>38</v>
      </c>
      <c r="J588">
        <v>0</v>
      </c>
      <c r="K588" t="s">
        <v>163</v>
      </c>
      <c r="L588">
        <v>0</v>
      </c>
      <c r="M588">
        <v>0</v>
      </c>
      <c r="N588">
        <v>0</v>
      </c>
      <c r="O588">
        <v>0</v>
      </c>
      <c r="P588">
        <v>0</v>
      </c>
      <c r="Q588" t="e">
        <v>#DIV/0!</v>
      </c>
      <c r="R588">
        <v>9</v>
      </c>
      <c r="S588">
        <v>2025</v>
      </c>
      <c r="T588">
        <v>10</v>
      </c>
      <c r="U588">
        <v>2025</v>
      </c>
      <c r="V588">
        <v>46006</v>
      </c>
      <c r="W588" t="s">
        <v>132</v>
      </c>
      <c r="X588">
        <v>2025</v>
      </c>
      <c r="Y588" t="str">
        <f t="shared" si="45"/>
        <v>México</v>
      </c>
      <c r="Z588" t="str">
        <f t="shared" si="46"/>
        <v>IC</v>
      </c>
      <c r="AA588" s="1">
        <f t="shared" si="47"/>
        <v>0.5</v>
      </c>
      <c r="AB588">
        <f t="shared" si="48"/>
        <v>0</v>
      </c>
      <c r="AC588" s="18">
        <f t="shared" si="49"/>
        <v>45695</v>
      </c>
    </row>
    <row r="589" spans="1:29">
      <c r="A589" t="s">
        <v>176</v>
      </c>
      <c r="B589">
        <v>690</v>
      </c>
      <c r="C589">
        <v>0</v>
      </c>
      <c r="D589" s="18">
        <v>45910</v>
      </c>
      <c r="E589" s="18">
        <v>45913</v>
      </c>
      <c r="F589" s="18">
        <v>45919</v>
      </c>
      <c r="G589" t="s">
        <v>45</v>
      </c>
      <c r="H589">
        <v>37</v>
      </c>
      <c r="J589">
        <v>24702.13</v>
      </c>
      <c r="K589" t="s">
        <v>131</v>
      </c>
      <c r="L589">
        <v>21243.8318</v>
      </c>
      <c r="M589">
        <v>24702.13</v>
      </c>
      <c r="N589">
        <v>618.04999999999995</v>
      </c>
      <c r="O589">
        <v>531.52299999999991</v>
      </c>
      <c r="P589">
        <v>618.04999999999995</v>
      </c>
      <c r="Q589">
        <v>2.5020109601884531E-2</v>
      </c>
      <c r="R589">
        <v>9</v>
      </c>
      <c r="S589">
        <v>2025</v>
      </c>
      <c r="T589">
        <v>9</v>
      </c>
      <c r="U589">
        <v>2025</v>
      </c>
      <c r="V589">
        <v>45964</v>
      </c>
      <c r="W589" t="s">
        <v>159</v>
      </c>
      <c r="X589">
        <v>2025</v>
      </c>
      <c r="Y589" t="str">
        <f t="shared" si="45"/>
        <v>México</v>
      </c>
      <c r="Z589" t="str">
        <f t="shared" si="46"/>
        <v>IC</v>
      </c>
      <c r="AA589" s="1">
        <f t="shared" si="47"/>
        <v>0.75</v>
      </c>
      <c r="AB589">
        <f t="shared" si="48"/>
        <v>132.88074999999998</v>
      </c>
      <c r="AC589" s="18">
        <f t="shared" si="49"/>
        <v>45536</v>
      </c>
    </row>
    <row r="590" spans="1:29">
      <c r="A590" t="s">
        <v>176</v>
      </c>
      <c r="B590">
        <v>940</v>
      </c>
      <c r="C590">
        <v>0</v>
      </c>
      <c r="D590" s="18">
        <v>46014</v>
      </c>
      <c r="E590" s="18">
        <v>46096</v>
      </c>
      <c r="F590" s="18">
        <v>46110</v>
      </c>
      <c r="G590" t="s">
        <v>53</v>
      </c>
      <c r="H590">
        <v>52</v>
      </c>
      <c r="I590" t="s">
        <v>200</v>
      </c>
      <c r="J590">
        <v>15000</v>
      </c>
      <c r="K590" t="s">
        <v>131</v>
      </c>
      <c r="L590">
        <v>12900</v>
      </c>
      <c r="M590">
        <v>15000</v>
      </c>
      <c r="N590">
        <v>1000</v>
      </c>
      <c r="O590">
        <v>860</v>
      </c>
      <c r="P590">
        <v>1000</v>
      </c>
      <c r="Q590">
        <v>6.6666666666666666E-2</v>
      </c>
      <c r="R590">
        <v>12</v>
      </c>
      <c r="S590">
        <v>2025</v>
      </c>
      <c r="T590">
        <v>3</v>
      </c>
      <c r="U590">
        <v>2026</v>
      </c>
      <c r="V590">
        <v>46155</v>
      </c>
      <c r="W590" t="s">
        <v>172</v>
      </c>
      <c r="X590">
        <v>2026</v>
      </c>
      <c r="Y590" t="str">
        <f t="shared" si="45"/>
        <v>México</v>
      </c>
      <c r="Z590" t="str">
        <f t="shared" si="46"/>
        <v>Retail</v>
      </c>
      <c r="AA590" s="1">
        <f t="shared" si="47"/>
        <v>0.05</v>
      </c>
      <c r="AB590">
        <f t="shared" si="48"/>
        <v>817</v>
      </c>
      <c r="AC590" s="18">
        <f t="shared" si="49"/>
        <v>45719</v>
      </c>
    </row>
    <row r="591" spans="1:29">
      <c r="A591" t="s">
        <v>176</v>
      </c>
      <c r="B591">
        <v>830</v>
      </c>
      <c r="C591">
        <v>0</v>
      </c>
      <c r="D591" s="18">
        <v>45971</v>
      </c>
      <c r="E591" s="18">
        <v>46015</v>
      </c>
      <c r="F591" s="18">
        <v>46024</v>
      </c>
      <c r="G591" t="s">
        <v>21</v>
      </c>
      <c r="H591">
        <v>46</v>
      </c>
      <c r="J591">
        <v>117747</v>
      </c>
      <c r="K591" t="s">
        <v>131</v>
      </c>
      <c r="L591">
        <v>101262.42</v>
      </c>
      <c r="M591">
        <v>117747</v>
      </c>
      <c r="N591">
        <v>13125</v>
      </c>
      <c r="O591">
        <v>11287.5</v>
      </c>
      <c r="P591">
        <v>13125</v>
      </c>
      <c r="Q591">
        <v>0.11146780809702159</v>
      </c>
      <c r="R591">
        <v>11</v>
      </c>
      <c r="S591">
        <v>2025</v>
      </c>
      <c r="T591">
        <v>12</v>
      </c>
      <c r="U591">
        <v>2025</v>
      </c>
      <c r="V591">
        <v>46069</v>
      </c>
      <c r="W591" t="s">
        <v>164</v>
      </c>
      <c r="X591">
        <v>2026</v>
      </c>
      <c r="Y591" t="str">
        <f t="shared" si="45"/>
        <v>Madrid</v>
      </c>
      <c r="Z591" t="str">
        <f t="shared" si="46"/>
        <v>IC</v>
      </c>
      <c r="AA591" s="1">
        <f t="shared" si="47"/>
        <v>0.4</v>
      </c>
      <c r="AB591">
        <f t="shared" si="48"/>
        <v>6772.5</v>
      </c>
      <c r="AC591" s="18">
        <f t="shared" si="49"/>
        <v>45861</v>
      </c>
    </row>
    <row r="592" spans="1:29">
      <c r="A592" t="s">
        <v>176</v>
      </c>
      <c r="B592">
        <v>824</v>
      </c>
      <c r="C592">
        <v>0</v>
      </c>
      <c r="D592" s="18">
        <v>45966</v>
      </c>
      <c r="E592" s="18">
        <v>45981</v>
      </c>
      <c r="F592" s="18">
        <v>45987</v>
      </c>
      <c r="G592" t="s">
        <v>45</v>
      </c>
      <c r="H592">
        <v>45</v>
      </c>
      <c r="J592">
        <v>110875.75</v>
      </c>
      <c r="K592" t="s">
        <v>178</v>
      </c>
      <c r="L592">
        <v>5322.0360000000001</v>
      </c>
      <c r="M592">
        <v>6209.0420000000004</v>
      </c>
      <c r="N592">
        <v>3298.75</v>
      </c>
      <c r="O592">
        <v>158.34</v>
      </c>
      <c r="P592">
        <v>184.73</v>
      </c>
      <c r="Q592">
        <v>2.9751771690383153E-2</v>
      </c>
      <c r="R592">
        <v>11</v>
      </c>
      <c r="S592">
        <v>2025</v>
      </c>
      <c r="T592">
        <v>11</v>
      </c>
      <c r="U592">
        <v>2025</v>
      </c>
      <c r="V592">
        <v>46032</v>
      </c>
      <c r="W592" t="s">
        <v>157</v>
      </c>
      <c r="X592">
        <v>2026</v>
      </c>
      <c r="Y592" t="str">
        <f t="shared" si="45"/>
        <v>México</v>
      </c>
      <c r="Z592" t="str">
        <f t="shared" si="46"/>
        <v>IC</v>
      </c>
      <c r="AA592" s="1">
        <f t="shared" si="47"/>
        <v>0.75</v>
      </c>
      <c r="AB592">
        <f t="shared" si="48"/>
        <v>39.585000000000008</v>
      </c>
      <c r="AC592" s="18">
        <f t="shared" si="49"/>
        <v>45536</v>
      </c>
    </row>
    <row r="593" spans="1:29">
      <c r="A593" t="s">
        <v>176</v>
      </c>
      <c r="B593">
        <v>671</v>
      </c>
      <c r="C593">
        <v>0</v>
      </c>
      <c r="D593" s="18">
        <v>45905</v>
      </c>
      <c r="E593" s="18">
        <v>46143</v>
      </c>
      <c r="F593" s="18">
        <v>46147</v>
      </c>
      <c r="G593" t="s">
        <v>47</v>
      </c>
      <c r="H593">
        <v>36</v>
      </c>
      <c r="J593">
        <v>5985</v>
      </c>
      <c r="K593" t="s">
        <v>131</v>
      </c>
      <c r="L593">
        <v>5147.1000000000004</v>
      </c>
      <c r="M593">
        <v>5985</v>
      </c>
      <c r="N593">
        <v>598.5</v>
      </c>
      <c r="O593">
        <v>514.71</v>
      </c>
      <c r="P593">
        <v>598.5</v>
      </c>
      <c r="Q593">
        <v>0.1</v>
      </c>
      <c r="R593">
        <v>9</v>
      </c>
      <c r="S593">
        <v>2025</v>
      </c>
      <c r="T593">
        <v>5</v>
      </c>
      <c r="U593">
        <v>2026</v>
      </c>
      <c r="V593">
        <v>46192</v>
      </c>
      <c r="W593" t="s">
        <v>152</v>
      </c>
      <c r="X593">
        <v>2026</v>
      </c>
      <c r="Y593" t="str">
        <f t="shared" si="45"/>
        <v>México</v>
      </c>
      <c r="Z593" t="str">
        <f t="shared" si="46"/>
        <v>IC</v>
      </c>
      <c r="AA593" s="1">
        <f t="shared" si="47"/>
        <v>0.65</v>
      </c>
      <c r="AB593">
        <f t="shared" si="48"/>
        <v>180.14850000000001</v>
      </c>
      <c r="AC593" s="18">
        <f t="shared" si="49"/>
        <v>45852</v>
      </c>
    </row>
    <row r="594" spans="1:29">
      <c r="A594" t="s">
        <v>176</v>
      </c>
      <c r="B594">
        <v>446</v>
      </c>
      <c r="C594">
        <v>1</v>
      </c>
      <c r="D594" s="18">
        <v>45831</v>
      </c>
      <c r="E594" s="18">
        <v>45790</v>
      </c>
      <c r="F594" s="18">
        <v>45802</v>
      </c>
      <c r="G594" t="s">
        <v>49</v>
      </c>
      <c r="H594">
        <v>26</v>
      </c>
      <c r="I594" t="s">
        <v>177</v>
      </c>
      <c r="J594">
        <v>20159.509999999998</v>
      </c>
      <c r="K594" t="s">
        <v>131</v>
      </c>
      <c r="L594">
        <v>17337.178599999999</v>
      </c>
      <c r="M594">
        <v>20159.509999999998</v>
      </c>
      <c r="N594">
        <v>1970.49</v>
      </c>
      <c r="O594">
        <v>1694.6214</v>
      </c>
      <c r="P594">
        <v>1970.49</v>
      </c>
      <c r="Q594">
        <v>9.7744935268763974E-2</v>
      </c>
      <c r="R594">
        <v>6</v>
      </c>
      <c r="S594">
        <v>2025</v>
      </c>
      <c r="T594">
        <v>5</v>
      </c>
      <c r="U594">
        <v>2025</v>
      </c>
      <c r="V594">
        <v>45847</v>
      </c>
      <c r="W594" t="s">
        <v>154</v>
      </c>
      <c r="X594">
        <v>2025</v>
      </c>
      <c r="Y594" t="str">
        <f t="shared" si="45"/>
        <v>México</v>
      </c>
      <c r="Z594" t="str">
        <f t="shared" si="46"/>
        <v>Retail</v>
      </c>
      <c r="AA594" s="1">
        <f t="shared" si="47"/>
        <v>0</v>
      </c>
      <c r="AB594">
        <f t="shared" si="48"/>
        <v>1694.6214</v>
      </c>
      <c r="AC594" s="18">
        <f t="shared" si="49"/>
        <v>45552</v>
      </c>
    </row>
    <row r="595" spans="1:29">
      <c r="A595" t="s">
        <v>176</v>
      </c>
      <c r="B595">
        <v>691</v>
      </c>
      <c r="C595">
        <v>0</v>
      </c>
      <c r="D595" s="18">
        <v>45911</v>
      </c>
      <c r="E595" s="18">
        <v>45923</v>
      </c>
      <c r="F595" s="18">
        <v>45930</v>
      </c>
      <c r="G595" t="s">
        <v>49</v>
      </c>
      <c r="H595">
        <v>37</v>
      </c>
      <c r="I595" t="s">
        <v>179</v>
      </c>
      <c r="J595">
        <v>1114.08</v>
      </c>
      <c r="K595" t="s">
        <v>131</v>
      </c>
      <c r="L595">
        <v>958.10879999999997</v>
      </c>
      <c r="M595">
        <v>1114.08</v>
      </c>
      <c r="N595">
        <v>97.1</v>
      </c>
      <c r="O595">
        <v>83.506</v>
      </c>
      <c r="P595">
        <v>97.1</v>
      </c>
      <c r="Q595">
        <v>8.7157116185552205E-2</v>
      </c>
      <c r="R595">
        <v>9</v>
      </c>
      <c r="S595">
        <v>2025</v>
      </c>
      <c r="T595">
        <v>9</v>
      </c>
      <c r="U595">
        <v>2025</v>
      </c>
      <c r="V595">
        <v>45975</v>
      </c>
      <c r="W595" t="s">
        <v>159</v>
      </c>
      <c r="X595">
        <v>2025</v>
      </c>
      <c r="Y595" t="str">
        <f t="shared" si="45"/>
        <v>México</v>
      </c>
      <c r="Z595" t="str">
        <f t="shared" si="46"/>
        <v>Retail</v>
      </c>
      <c r="AA595" s="1">
        <f t="shared" si="47"/>
        <v>0</v>
      </c>
      <c r="AB595">
        <f t="shared" si="48"/>
        <v>83.506</v>
      </c>
      <c r="AC595" s="18">
        <f t="shared" si="49"/>
        <v>45552</v>
      </c>
    </row>
    <row r="596" spans="1:29">
      <c r="A596" t="s">
        <v>176</v>
      </c>
      <c r="B596">
        <v>878</v>
      </c>
      <c r="C596">
        <v>0</v>
      </c>
      <c r="D596" s="18">
        <v>45994</v>
      </c>
      <c r="E596" s="18">
        <v>45995</v>
      </c>
      <c r="F596" s="18">
        <v>45996</v>
      </c>
      <c r="G596" t="s">
        <v>47</v>
      </c>
      <c r="H596">
        <v>49</v>
      </c>
      <c r="J596">
        <v>1100</v>
      </c>
      <c r="K596" t="s">
        <v>151</v>
      </c>
      <c r="L596">
        <v>1100</v>
      </c>
      <c r="M596">
        <v>1276</v>
      </c>
      <c r="N596">
        <v>280</v>
      </c>
      <c r="O596">
        <v>280</v>
      </c>
      <c r="P596">
        <v>324.79999999999995</v>
      </c>
      <c r="Q596">
        <v>0.25454545454545452</v>
      </c>
      <c r="R596">
        <v>12</v>
      </c>
      <c r="S596">
        <v>2025</v>
      </c>
      <c r="T596">
        <v>12</v>
      </c>
      <c r="U596">
        <v>2025</v>
      </c>
      <c r="V596">
        <v>46041</v>
      </c>
      <c r="W596" t="s">
        <v>157</v>
      </c>
      <c r="X596">
        <v>2026</v>
      </c>
      <c r="Y596" t="str">
        <f t="shared" si="45"/>
        <v>México</v>
      </c>
      <c r="Z596" t="str">
        <f t="shared" si="46"/>
        <v>IC</v>
      </c>
      <c r="AA596" s="1">
        <f t="shared" si="47"/>
        <v>0.65</v>
      </c>
      <c r="AB596">
        <f t="shared" si="48"/>
        <v>98</v>
      </c>
      <c r="AC596" s="18">
        <f t="shared" si="49"/>
        <v>45852</v>
      </c>
    </row>
    <row r="597" spans="1:29">
      <c r="A597" t="s">
        <v>176</v>
      </c>
      <c r="B597">
        <v>237</v>
      </c>
      <c r="C597">
        <v>1</v>
      </c>
      <c r="D597" s="18">
        <v>45749</v>
      </c>
      <c r="E597" s="18">
        <v>45697</v>
      </c>
      <c r="F597" s="18">
        <v>45697</v>
      </c>
      <c r="G597" t="s">
        <v>49</v>
      </c>
      <c r="H597">
        <v>14</v>
      </c>
      <c r="J597">
        <v>4100</v>
      </c>
      <c r="K597" t="s">
        <v>151</v>
      </c>
      <c r="L597">
        <v>4100</v>
      </c>
      <c r="M597">
        <v>4756</v>
      </c>
      <c r="N597">
        <v>707.65</v>
      </c>
      <c r="O597">
        <v>707.65</v>
      </c>
      <c r="P597">
        <v>820.87399999999991</v>
      </c>
      <c r="Q597">
        <v>0.17259756097560974</v>
      </c>
      <c r="R597">
        <v>4</v>
      </c>
      <c r="S597">
        <v>2025</v>
      </c>
      <c r="T597">
        <v>2</v>
      </c>
      <c r="U597">
        <v>2025</v>
      </c>
      <c r="V597">
        <v>45742</v>
      </c>
      <c r="W597" t="s">
        <v>150</v>
      </c>
      <c r="X597">
        <v>2025</v>
      </c>
      <c r="Y597" t="str">
        <f t="shared" si="45"/>
        <v>México</v>
      </c>
      <c r="Z597" t="str">
        <f t="shared" si="46"/>
        <v>Retail</v>
      </c>
      <c r="AA597" s="1">
        <f t="shared" si="47"/>
        <v>0</v>
      </c>
      <c r="AB597">
        <f t="shared" si="48"/>
        <v>707.65</v>
      </c>
      <c r="AC597" s="18">
        <f t="shared" si="49"/>
        <v>45552</v>
      </c>
    </row>
    <row r="598" spans="1:29">
      <c r="A598" t="s">
        <v>176</v>
      </c>
      <c r="B598">
        <v>542</v>
      </c>
      <c r="C598">
        <v>1</v>
      </c>
      <c r="D598" s="18">
        <v>45869</v>
      </c>
      <c r="E598" s="18">
        <v>45699</v>
      </c>
      <c r="F598" s="18">
        <v>45795</v>
      </c>
      <c r="G598" t="s">
        <v>45</v>
      </c>
      <c r="H598">
        <v>31</v>
      </c>
      <c r="J598">
        <v>3185.04</v>
      </c>
      <c r="K598" t="s">
        <v>131</v>
      </c>
      <c r="L598">
        <v>2739.1343999999999</v>
      </c>
      <c r="M598">
        <v>3185.04</v>
      </c>
      <c r="N598">
        <v>76.14</v>
      </c>
      <c r="O598">
        <v>65.480400000000003</v>
      </c>
      <c r="P598">
        <v>76.14</v>
      </c>
      <c r="Q598">
        <v>2.3905508251073772E-2</v>
      </c>
      <c r="R598">
        <v>7</v>
      </c>
      <c r="S598">
        <v>2025</v>
      </c>
      <c r="T598">
        <v>2</v>
      </c>
      <c r="U598">
        <v>2025</v>
      </c>
      <c r="V598">
        <v>45840</v>
      </c>
      <c r="W598" t="s">
        <v>154</v>
      </c>
      <c r="X598">
        <v>2025</v>
      </c>
      <c r="Y598" t="str">
        <f t="shared" si="45"/>
        <v>México</v>
      </c>
      <c r="Z598" t="str">
        <f t="shared" si="46"/>
        <v>IC</v>
      </c>
      <c r="AA598" s="1">
        <f t="shared" si="47"/>
        <v>0.75</v>
      </c>
      <c r="AB598">
        <f t="shared" si="48"/>
        <v>16.370100000000001</v>
      </c>
      <c r="AC598" s="18">
        <f t="shared" si="49"/>
        <v>45536</v>
      </c>
    </row>
    <row r="599" spans="1:29">
      <c r="A599" t="s">
        <v>176</v>
      </c>
      <c r="B599">
        <v>742</v>
      </c>
      <c r="C599">
        <v>0</v>
      </c>
      <c r="D599" s="18">
        <v>45930</v>
      </c>
      <c r="E599" s="18">
        <v>45933</v>
      </c>
      <c r="F599" s="18">
        <v>45935</v>
      </c>
      <c r="G599" t="s">
        <v>52</v>
      </c>
      <c r="H599">
        <v>40</v>
      </c>
      <c r="I599" t="s">
        <v>177</v>
      </c>
      <c r="J599">
        <v>15206.6</v>
      </c>
      <c r="K599" t="s">
        <v>151</v>
      </c>
      <c r="L599">
        <v>15206.6</v>
      </c>
      <c r="M599">
        <v>17639.655999999999</v>
      </c>
      <c r="N599">
        <v>1273.3399999999999</v>
      </c>
      <c r="O599">
        <v>1273.3399999999999</v>
      </c>
      <c r="P599">
        <v>1477.0743999999997</v>
      </c>
      <c r="Q599">
        <v>8.3736009364354949E-2</v>
      </c>
      <c r="R599">
        <v>9</v>
      </c>
      <c r="S599">
        <v>2025</v>
      </c>
      <c r="T599">
        <v>10</v>
      </c>
      <c r="U599">
        <v>2025</v>
      </c>
      <c r="V599">
        <v>45980</v>
      </c>
      <c r="W599" t="s">
        <v>159</v>
      </c>
      <c r="X599">
        <v>2025</v>
      </c>
      <c r="Y599" t="str">
        <f t="shared" si="45"/>
        <v>México</v>
      </c>
      <c r="Z599" t="str">
        <f t="shared" si="46"/>
        <v>Retail</v>
      </c>
      <c r="AA599" s="1">
        <f t="shared" si="47"/>
        <v>0</v>
      </c>
      <c r="AB599">
        <f t="shared" si="48"/>
        <v>1273.3399999999999</v>
      </c>
      <c r="AC599" s="18">
        <f t="shared" si="49"/>
        <v>45845</v>
      </c>
    </row>
    <row r="600" spans="1:29">
      <c r="A600" t="s">
        <v>176</v>
      </c>
      <c r="B600">
        <v>604</v>
      </c>
      <c r="C600">
        <v>0</v>
      </c>
      <c r="D600" s="18">
        <v>45890</v>
      </c>
      <c r="E600" s="18">
        <v>45878</v>
      </c>
      <c r="F600" s="18">
        <v>45895</v>
      </c>
      <c r="G600" t="s">
        <v>47</v>
      </c>
      <c r="H600">
        <v>34</v>
      </c>
      <c r="J600">
        <v>2020.5</v>
      </c>
      <c r="K600" t="s">
        <v>151</v>
      </c>
      <c r="L600">
        <v>2020.5</v>
      </c>
      <c r="M600">
        <v>2343.7799999999997</v>
      </c>
      <c r="N600">
        <v>195.14</v>
      </c>
      <c r="O600">
        <v>195.14</v>
      </c>
      <c r="P600">
        <v>226.36239999999998</v>
      </c>
      <c r="Q600">
        <v>9.6580054441969806E-2</v>
      </c>
      <c r="R600">
        <v>8</v>
      </c>
      <c r="S600">
        <v>2025</v>
      </c>
      <c r="T600">
        <v>8</v>
      </c>
      <c r="U600">
        <v>2025</v>
      </c>
      <c r="V600">
        <v>45940</v>
      </c>
      <c r="W600" t="s">
        <v>161</v>
      </c>
      <c r="X600">
        <v>2025</v>
      </c>
      <c r="Y600" t="str">
        <f t="shared" si="45"/>
        <v>México</v>
      </c>
      <c r="Z600" t="str">
        <f t="shared" si="46"/>
        <v>IC</v>
      </c>
      <c r="AA600" s="1">
        <f t="shared" si="47"/>
        <v>0.65</v>
      </c>
      <c r="AB600">
        <f t="shared" si="48"/>
        <v>68.298999999999992</v>
      </c>
      <c r="AC600" s="18">
        <f t="shared" si="49"/>
        <v>45852</v>
      </c>
    </row>
    <row r="601" spans="1:29">
      <c r="A601" t="s">
        <v>176</v>
      </c>
      <c r="B601">
        <v>601</v>
      </c>
      <c r="C601">
        <v>0</v>
      </c>
      <c r="D601" s="18">
        <v>45890</v>
      </c>
      <c r="E601" s="18">
        <v>45896</v>
      </c>
      <c r="F601" s="18">
        <v>45901</v>
      </c>
      <c r="G601" t="s">
        <v>52</v>
      </c>
      <c r="H601">
        <v>34</v>
      </c>
      <c r="I601" t="s">
        <v>177</v>
      </c>
      <c r="J601">
        <v>6150</v>
      </c>
      <c r="K601" t="s">
        <v>187</v>
      </c>
      <c r="L601">
        <v>6580.5</v>
      </c>
      <c r="M601">
        <v>7687.5</v>
      </c>
      <c r="N601">
        <v>817.44</v>
      </c>
      <c r="O601">
        <v>874.66080000000011</v>
      </c>
      <c r="P601">
        <v>1021.8000000000001</v>
      </c>
      <c r="Q601">
        <v>0.13291707317073173</v>
      </c>
      <c r="R601">
        <v>8</v>
      </c>
      <c r="S601">
        <v>2025</v>
      </c>
      <c r="T601">
        <v>8</v>
      </c>
      <c r="U601">
        <v>2025</v>
      </c>
      <c r="V601">
        <v>45946</v>
      </c>
      <c r="W601" t="s">
        <v>161</v>
      </c>
      <c r="X601">
        <v>2025</v>
      </c>
      <c r="Y601" t="str">
        <f t="shared" si="45"/>
        <v>México</v>
      </c>
      <c r="Z601" t="str">
        <f t="shared" si="46"/>
        <v>Retail</v>
      </c>
      <c r="AA601" s="1">
        <f t="shared" si="47"/>
        <v>0</v>
      </c>
      <c r="AB601">
        <f t="shared" si="48"/>
        <v>874.66080000000011</v>
      </c>
      <c r="AC601" s="18">
        <f t="shared" si="49"/>
        <v>45845</v>
      </c>
    </row>
    <row r="602" spans="1:29">
      <c r="A602" t="s">
        <v>176</v>
      </c>
      <c r="B602">
        <v>425</v>
      </c>
      <c r="C602">
        <v>0</v>
      </c>
      <c r="D602" s="18">
        <v>45823</v>
      </c>
      <c r="E602" s="18">
        <v>45943</v>
      </c>
      <c r="F602" s="18">
        <v>45955</v>
      </c>
      <c r="G602" t="s">
        <v>24</v>
      </c>
      <c r="H602">
        <v>25</v>
      </c>
      <c r="I602" t="s">
        <v>177</v>
      </c>
      <c r="J602">
        <v>73552.25</v>
      </c>
      <c r="K602" t="s">
        <v>131</v>
      </c>
      <c r="L602">
        <v>63254.934999999998</v>
      </c>
      <c r="M602">
        <v>73552.25</v>
      </c>
      <c r="N602">
        <v>12202.25</v>
      </c>
      <c r="O602">
        <v>10493.934999999999</v>
      </c>
      <c r="P602">
        <v>12202.25</v>
      </c>
      <c r="Q602">
        <v>0.16589907174831497</v>
      </c>
      <c r="R602">
        <v>6</v>
      </c>
      <c r="S602">
        <v>2025</v>
      </c>
      <c r="T602">
        <v>10</v>
      </c>
      <c r="U602">
        <v>2025</v>
      </c>
      <c r="V602">
        <v>46000</v>
      </c>
      <c r="W602" t="s">
        <v>132</v>
      </c>
      <c r="X602">
        <v>2025</v>
      </c>
      <c r="Y602" t="str">
        <f t="shared" si="45"/>
        <v>Madrid</v>
      </c>
      <c r="Z602" t="str">
        <f t="shared" si="46"/>
        <v>Retail</v>
      </c>
      <c r="AA602" s="1">
        <f t="shared" si="47"/>
        <v>7.0000000000000007E-2</v>
      </c>
      <c r="AB602">
        <f t="shared" si="48"/>
        <v>9759.3595499999992</v>
      </c>
      <c r="AC602" s="18">
        <f t="shared" si="49"/>
        <v>45733</v>
      </c>
    </row>
    <row r="603" spans="1:29">
      <c r="A603" t="s">
        <v>65</v>
      </c>
      <c r="B603">
        <v>66</v>
      </c>
      <c r="C603">
        <v>0</v>
      </c>
      <c r="D603" s="18">
        <v>45975</v>
      </c>
      <c r="E603" s="18">
        <v>46017</v>
      </c>
      <c r="F603" s="18">
        <v>46026</v>
      </c>
      <c r="G603" t="s">
        <v>19</v>
      </c>
      <c r="H603">
        <v>46</v>
      </c>
      <c r="I603" t="s">
        <v>166</v>
      </c>
      <c r="J603">
        <v>21819.08</v>
      </c>
      <c r="K603" t="s">
        <v>151</v>
      </c>
      <c r="L603">
        <v>21819.08</v>
      </c>
      <c r="M603">
        <v>25310.132799999999</v>
      </c>
      <c r="N603">
        <v>0</v>
      </c>
      <c r="O603">
        <v>0</v>
      </c>
      <c r="P603">
        <v>0</v>
      </c>
      <c r="Q603">
        <v>0</v>
      </c>
      <c r="R603">
        <v>11</v>
      </c>
      <c r="S603">
        <v>2025</v>
      </c>
      <c r="T603">
        <v>12</v>
      </c>
      <c r="U603">
        <v>2025</v>
      </c>
      <c r="V603">
        <v>46071</v>
      </c>
      <c r="W603" t="s">
        <v>164</v>
      </c>
      <c r="X603">
        <v>2026</v>
      </c>
      <c r="Y603" t="str">
        <f t="shared" si="45"/>
        <v>Madrid</v>
      </c>
      <c r="Z603" t="str">
        <f t="shared" si="46"/>
        <v>IC</v>
      </c>
      <c r="AA603" s="1">
        <f t="shared" si="47"/>
        <v>0.4</v>
      </c>
      <c r="AB603">
        <f t="shared" si="48"/>
        <v>0</v>
      </c>
      <c r="AC603" s="18">
        <f t="shared" si="49"/>
        <v>45824</v>
      </c>
    </row>
    <row r="604" spans="1:29">
      <c r="A604" t="s">
        <v>176</v>
      </c>
      <c r="B604">
        <v>575</v>
      </c>
      <c r="C604">
        <v>1</v>
      </c>
      <c r="D604" s="18">
        <v>45882</v>
      </c>
      <c r="E604" s="18">
        <v>45864</v>
      </c>
      <c r="F604" s="18">
        <v>45887</v>
      </c>
      <c r="G604" t="s">
        <v>49</v>
      </c>
      <c r="H604">
        <v>33</v>
      </c>
      <c r="J604">
        <v>21032.86</v>
      </c>
      <c r="K604" t="s">
        <v>131</v>
      </c>
      <c r="L604">
        <v>18088.259600000001</v>
      </c>
      <c r="M604">
        <v>21032.86</v>
      </c>
      <c r="N604">
        <v>2150.3000000000002</v>
      </c>
      <c r="O604">
        <v>1849.258</v>
      </c>
      <c r="P604">
        <v>2150.3000000000002</v>
      </c>
      <c r="Q604">
        <v>0.1022352642484189</v>
      </c>
      <c r="R604">
        <v>8</v>
      </c>
      <c r="S604">
        <v>2025</v>
      </c>
      <c r="T604">
        <v>7</v>
      </c>
      <c r="U604">
        <v>2025</v>
      </c>
      <c r="V604">
        <v>45932</v>
      </c>
      <c r="W604" t="s">
        <v>161</v>
      </c>
      <c r="X604">
        <v>2025</v>
      </c>
      <c r="Y604" t="str">
        <f t="shared" si="45"/>
        <v>México</v>
      </c>
      <c r="Z604" t="str">
        <f t="shared" si="46"/>
        <v>Retail</v>
      </c>
      <c r="AA604" s="1">
        <f t="shared" si="47"/>
        <v>0</v>
      </c>
      <c r="AB604">
        <f t="shared" si="48"/>
        <v>1849.258</v>
      </c>
      <c r="AC604" s="18">
        <f t="shared" si="49"/>
        <v>45552</v>
      </c>
    </row>
    <row r="605" spans="1:29">
      <c r="A605" t="s">
        <v>176</v>
      </c>
      <c r="B605">
        <v>591</v>
      </c>
      <c r="C605">
        <v>0</v>
      </c>
      <c r="D605" s="18">
        <v>45887</v>
      </c>
      <c r="E605" s="18">
        <v>45845</v>
      </c>
      <c r="F605" s="18">
        <v>45848</v>
      </c>
      <c r="G605" t="s">
        <v>34</v>
      </c>
      <c r="H605">
        <v>34</v>
      </c>
      <c r="J605">
        <v>4711.78</v>
      </c>
      <c r="K605" t="s">
        <v>131</v>
      </c>
      <c r="L605">
        <v>4052.1307999999999</v>
      </c>
      <c r="M605">
        <v>4711.78</v>
      </c>
      <c r="N605">
        <v>463.4</v>
      </c>
      <c r="O605">
        <v>398.524</v>
      </c>
      <c r="P605">
        <v>463.4</v>
      </c>
      <c r="Q605">
        <v>9.8349243810194872E-2</v>
      </c>
      <c r="R605">
        <v>8</v>
      </c>
      <c r="S605">
        <v>2025</v>
      </c>
      <c r="T605">
        <v>7</v>
      </c>
      <c r="U605">
        <v>2025</v>
      </c>
      <c r="V605">
        <v>45893</v>
      </c>
      <c r="W605" t="s">
        <v>160</v>
      </c>
      <c r="X605">
        <v>2025</v>
      </c>
      <c r="Y605" t="str">
        <f t="shared" si="45"/>
        <v>México</v>
      </c>
      <c r="Z605" t="str">
        <f t="shared" si="46"/>
        <v>IC</v>
      </c>
      <c r="AA605" s="1">
        <f t="shared" si="47"/>
        <v>0.5</v>
      </c>
      <c r="AB605">
        <f t="shared" si="48"/>
        <v>199.262</v>
      </c>
      <c r="AC605" s="18">
        <f t="shared" si="49"/>
        <v>45536</v>
      </c>
    </row>
    <row r="606" spans="1:29">
      <c r="A606" t="s">
        <v>65</v>
      </c>
      <c r="B606">
        <v>70</v>
      </c>
      <c r="C606">
        <v>0</v>
      </c>
      <c r="D606" s="18">
        <v>45988</v>
      </c>
      <c r="E606" s="18">
        <v>46194</v>
      </c>
      <c r="F606" s="18">
        <v>46211</v>
      </c>
      <c r="G606" t="s">
        <v>16</v>
      </c>
      <c r="H606">
        <v>48</v>
      </c>
      <c r="I606" t="s">
        <v>166</v>
      </c>
      <c r="J606">
        <v>22061.5</v>
      </c>
      <c r="K606" t="s">
        <v>151</v>
      </c>
      <c r="L606">
        <v>22061.5</v>
      </c>
      <c r="M606">
        <v>25591.339999999997</v>
      </c>
      <c r="N606">
        <v>280</v>
      </c>
      <c r="O606">
        <v>280</v>
      </c>
      <c r="P606">
        <v>324.79999999999995</v>
      </c>
      <c r="Q606">
        <v>1.2691793395734651E-2</v>
      </c>
      <c r="R606">
        <v>11</v>
      </c>
      <c r="S606">
        <v>2025</v>
      </c>
      <c r="T606">
        <v>6</v>
      </c>
      <c r="U606">
        <v>2026</v>
      </c>
      <c r="V606">
        <v>46256</v>
      </c>
      <c r="W606" t="s">
        <v>160</v>
      </c>
      <c r="X606">
        <v>2026</v>
      </c>
      <c r="Y606" t="str">
        <f t="shared" si="45"/>
        <v>Madrid</v>
      </c>
      <c r="Z606" t="str">
        <f t="shared" si="46"/>
        <v>IC</v>
      </c>
      <c r="AA606" s="1">
        <f t="shared" si="47"/>
        <v>0.4</v>
      </c>
      <c r="AB606">
        <f t="shared" si="48"/>
        <v>168</v>
      </c>
      <c r="AC606" s="18">
        <f t="shared" si="49"/>
        <v>45778</v>
      </c>
    </row>
    <row r="607" spans="1:29">
      <c r="A607" t="s">
        <v>176</v>
      </c>
      <c r="B607">
        <v>715</v>
      </c>
      <c r="C607">
        <v>1</v>
      </c>
      <c r="D607" s="18">
        <v>45918</v>
      </c>
      <c r="E607" s="18">
        <v>45897</v>
      </c>
      <c r="F607" s="18">
        <v>45900</v>
      </c>
      <c r="G607" t="s">
        <v>57</v>
      </c>
      <c r="H607">
        <v>38</v>
      </c>
      <c r="J607">
        <v>30166.35</v>
      </c>
      <c r="K607" t="s">
        <v>178</v>
      </c>
      <c r="L607">
        <v>1447.9848</v>
      </c>
      <c r="M607">
        <v>1689.3155999999999</v>
      </c>
      <c r="N607">
        <v>3744.43</v>
      </c>
      <c r="O607">
        <v>179.73264</v>
      </c>
      <c r="P607">
        <v>209.68807999999999</v>
      </c>
      <c r="Q607">
        <v>0.12412605436189662</v>
      </c>
      <c r="R607">
        <v>9</v>
      </c>
      <c r="S607">
        <v>2025</v>
      </c>
      <c r="T607">
        <v>8</v>
      </c>
      <c r="U607">
        <v>2025</v>
      </c>
      <c r="V607">
        <v>45945</v>
      </c>
      <c r="W607" t="s">
        <v>161</v>
      </c>
      <c r="X607">
        <v>2025</v>
      </c>
      <c r="Y607" t="str">
        <f t="shared" si="45"/>
        <v>México</v>
      </c>
      <c r="Z607" t="str">
        <f t="shared" si="46"/>
        <v>IC</v>
      </c>
      <c r="AA607" s="1">
        <f t="shared" si="47"/>
        <v>0.5</v>
      </c>
      <c r="AB607">
        <f t="shared" si="48"/>
        <v>89.866320000000002</v>
      </c>
      <c r="AC607" s="18">
        <f t="shared" si="49"/>
        <v>45639</v>
      </c>
    </row>
    <row r="608" spans="1:29">
      <c r="A608" t="s">
        <v>176</v>
      </c>
      <c r="B608">
        <v>641</v>
      </c>
      <c r="C608">
        <v>0</v>
      </c>
      <c r="D608" s="18">
        <v>45897</v>
      </c>
      <c r="E608" s="18">
        <v>46006</v>
      </c>
      <c r="F608" s="18">
        <v>46030</v>
      </c>
      <c r="G608" t="s">
        <v>53</v>
      </c>
      <c r="H608">
        <v>35</v>
      </c>
      <c r="I608" t="s">
        <v>202</v>
      </c>
      <c r="J608">
        <v>55249.23</v>
      </c>
      <c r="K608" t="s">
        <v>131</v>
      </c>
      <c r="L608">
        <v>47514.337800000001</v>
      </c>
      <c r="M608">
        <v>55249.23</v>
      </c>
      <c r="N608">
        <v>5531.55</v>
      </c>
      <c r="O608">
        <v>4757.1329999999998</v>
      </c>
      <c r="P608">
        <v>5531.55</v>
      </c>
      <c r="Q608">
        <v>0.10011994737302221</v>
      </c>
      <c r="R608">
        <v>8</v>
      </c>
      <c r="S608">
        <v>2025</v>
      </c>
      <c r="T608">
        <v>12</v>
      </c>
      <c r="U608">
        <v>2025</v>
      </c>
      <c r="V608">
        <v>46075</v>
      </c>
      <c r="W608" t="s">
        <v>164</v>
      </c>
      <c r="X608">
        <v>2026</v>
      </c>
      <c r="Y608" t="str">
        <f t="shared" si="45"/>
        <v>México</v>
      </c>
      <c r="Z608" t="str">
        <f t="shared" si="46"/>
        <v>Retail</v>
      </c>
      <c r="AA608" s="1">
        <f t="shared" si="47"/>
        <v>0.05</v>
      </c>
      <c r="AB608">
        <f t="shared" si="48"/>
        <v>4519.2763500000001</v>
      </c>
      <c r="AC608" s="18">
        <f t="shared" si="49"/>
        <v>45719</v>
      </c>
    </row>
    <row r="609" spans="1:29">
      <c r="A609" t="s">
        <v>176</v>
      </c>
      <c r="B609">
        <v>571</v>
      </c>
      <c r="C609">
        <v>0</v>
      </c>
      <c r="D609" s="18">
        <v>45881</v>
      </c>
      <c r="E609" s="18">
        <v>45884</v>
      </c>
      <c r="F609" s="18">
        <v>45889</v>
      </c>
      <c r="G609" t="s">
        <v>56</v>
      </c>
      <c r="H609">
        <v>33</v>
      </c>
      <c r="J609">
        <v>11942</v>
      </c>
      <c r="K609" t="s">
        <v>178</v>
      </c>
      <c r="L609">
        <v>573.21600000000001</v>
      </c>
      <c r="M609">
        <v>668.75200000000007</v>
      </c>
      <c r="N609">
        <v>84</v>
      </c>
      <c r="O609">
        <v>4.032</v>
      </c>
      <c r="P609">
        <v>4.7039999999999997</v>
      </c>
      <c r="Q609">
        <v>7.0339976553341153E-3</v>
      </c>
      <c r="R609">
        <v>8</v>
      </c>
      <c r="S609">
        <v>2025</v>
      </c>
      <c r="T609">
        <v>8</v>
      </c>
      <c r="U609">
        <v>2025</v>
      </c>
      <c r="V609">
        <v>45934</v>
      </c>
      <c r="W609" t="s">
        <v>161</v>
      </c>
      <c r="X609">
        <v>2025</v>
      </c>
      <c r="Y609" t="str">
        <f t="shared" si="45"/>
        <v>México</v>
      </c>
      <c r="Z609" t="str">
        <f t="shared" si="46"/>
        <v>IC</v>
      </c>
      <c r="AA609" s="1">
        <f t="shared" si="47"/>
        <v>0.5</v>
      </c>
      <c r="AB609">
        <f t="shared" si="48"/>
        <v>2.016</v>
      </c>
      <c r="AC609" s="18">
        <f t="shared" si="49"/>
        <v>45737</v>
      </c>
    </row>
    <row r="610" spans="1:29">
      <c r="A610" t="s">
        <v>176</v>
      </c>
      <c r="B610">
        <v>618</v>
      </c>
      <c r="C610">
        <v>0</v>
      </c>
      <c r="D610" s="18">
        <v>45894</v>
      </c>
      <c r="E610" s="18">
        <v>45897</v>
      </c>
      <c r="F610" s="18">
        <v>45901</v>
      </c>
      <c r="G610" t="s">
        <v>54</v>
      </c>
      <c r="H610">
        <v>35</v>
      </c>
      <c r="J610">
        <v>1920</v>
      </c>
      <c r="K610" t="s">
        <v>151</v>
      </c>
      <c r="L610">
        <v>1920</v>
      </c>
      <c r="M610">
        <v>2227.1999999999998</v>
      </c>
      <c r="N610">
        <v>192</v>
      </c>
      <c r="O610">
        <v>192</v>
      </c>
      <c r="P610">
        <v>222.71999999999997</v>
      </c>
      <c r="Q610">
        <v>0.1</v>
      </c>
      <c r="R610">
        <v>8</v>
      </c>
      <c r="S610">
        <v>2025</v>
      </c>
      <c r="T610">
        <v>8</v>
      </c>
      <c r="U610">
        <v>2025</v>
      </c>
      <c r="V610">
        <v>45946</v>
      </c>
      <c r="W610" t="s">
        <v>161</v>
      </c>
      <c r="X610">
        <v>2025</v>
      </c>
      <c r="Y610" t="str">
        <f t="shared" si="45"/>
        <v>México</v>
      </c>
      <c r="Z610" t="str">
        <f t="shared" si="46"/>
        <v>Retail</v>
      </c>
      <c r="AA610" s="1">
        <f t="shared" si="47"/>
        <v>0.05</v>
      </c>
      <c r="AB610">
        <f t="shared" si="48"/>
        <v>182.4</v>
      </c>
      <c r="AC610" s="18">
        <f t="shared" si="49"/>
        <v>45595</v>
      </c>
    </row>
    <row r="611" spans="1:29">
      <c r="A611" t="s">
        <v>176</v>
      </c>
      <c r="B611">
        <v>666</v>
      </c>
      <c r="C611">
        <v>1</v>
      </c>
      <c r="D611" s="18">
        <v>45904</v>
      </c>
      <c r="E611" s="18">
        <v>45910</v>
      </c>
      <c r="F611" s="18">
        <v>45912</v>
      </c>
      <c r="G611" t="s">
        <v>37</v>
      </c>
      <c r="H611">
        <v>36</v>
      </c>
      <c r="J611">
        <v>2955</v>
      </c>
      <c r="K611" t="s">
        <v>151</v>
      </c>
      <c r="L611">
        <v>2955</v>
      </c>
      <c r="M611">
        <v>3427.7999999999997</v>
      </c>
      <c r="N611">
        <v>590</v>
      </c>
      <c r="O611">
        <v>590</v>
      </c>
      <c r="P611">
        <v>684.4</v>
      </c>
      <c r="Q611">
        <v>0.19966159052453469</v>
      </c>
      <c r="R611">
        <v>9</v>
      </c>
      <c r="S611">
        <v>2025</v>
      </c>
      <c r="T611">
        <v>9</v>
      </c>
      <c r="U611">
        <v>2025</v>
      </c>
      <c r="V611">
        <v>45957</v>
      </c>
      <c r="W611" t="s">
        <v>161</v>
      </c>
      <c r="X611">
        <v>2025</v>
      </c>
      <c r="Y611" t="str">
        <f t="shared" si="45"/>
        <v>México</v>
      </c>
      <c r="Z611" t="str">
        <f t="shared" si="46"/>
        <v>IC</v>
      </c>
      <c r="AA611" s="1">
        <f t="shared" si="47"/>
        <v>0.6</v>
      </c>
      <c r="AB611">
        <f t="shared" si="48"/>
        <v>236</v>
      </c>
      <c r="AC611" s="18">
        <f t="shared" si="49"/>
        <v>45807</v>
      </c>
    </row>
    <row r="612" spans="1:29">
      <c r="A612" t="s">
        <v>176</v>
      </c>
      <c r="B612">
        <v>863</v>
      </c>
      <c r="C612">
        <v>1</v>
      </c>
      <c r="D612" s="18">
        <v>45986</v>
      </c>
      <c r="E612" s="18">
        <v>46020</v>
      </c>
      <c r="F612" s="18">
        <v>46025</v>
      </c>
      <c r="G612" t="s">
        <v>54</v>
      </c>
      <c r="H612">
        <v>48</v>
      </c>
      <c r="J612">
        <v>14492.61</v>
      </c>
      <c r="K612" t="s">
        <v>151</v>
      </c>
      <c r="L612">
        <v>14492.61</v>
      </c>
      <c r="M612">
        <v>16811.427599999999</v>
      </c>
      <c r="N612">
        <v>1992.61</v>
      </c>
      <c r="O612">
        <v>1992.61</v>
      </c>
      <c r="P612">
        <v>2311.4275999999995</v>
      </c>
      <c r="Q612">
        <v>0.13749145254029466</v>
      </c>
      <c r="R612">
        <v>11</v>
      </c>
      <c r="S612">
        <v>2025</v>
      </c>
      <c r="T612">
        <v>12</v>
      </c>
      <c r="U612">
        <v>2025</v>
      </c>
      <c r="V612">
        <v>46070</v>
      </c>
      <c r="W612" t="s">
        <v>164</v>
      </c>
      <c r="X612">
        <v>2026</v>
      </c>
      <c r="Y612" t="str">
        <f t="shared" si="45"/>
        <v>México</v>
      </c>
      <c r="Z612" t="str">
        <f t="shared" si="46"/>
        <v>Retail</v>
      </c>
      <c r="AA612" s="1">
        <f t="shared" si="47"/>
        <v>0.05</v>
      </c>
      <c r="AB612">
        <f t="shared" si="48"/>
        <v>1892.9794999999999</v>
      </c>
      <c r="AC612" s="18">
        <f t="shared" si="49"/>
        <v>45595</v>
      </c>
    </row>
    <row r="613" spans="1:29">
      <c r="A613" t="s">
        <v>176</v>
      </c>
      <c r="B613">
        <v>692</v>
      </c>
      <c r="C613">
        <v>1</v>
      </c>
      <c r="D613" s="18">
        <v>45911</v>
      </c>
      <c r="E613" s="18">
        <v>45912</v>
      </c>
      <c r="F613" s="18">
        <v>45917</v>
      </c>
      <c r="G613" t="s">
        <v>29</v>
      </c>
      <c r="H613">
        <v>37</v>
      </c>
      <c r="I613" t="s">
        <v>149</v>
      </c>
      <c r="J613">
        <v>3288.3</v>
      </c>
      <c r="K613" t="s">
        <v>131</v>
      </c>
      <c r="L613">
        <v>2827.9380000000001</v>
      </c>
      <c r="M613">
        <v>3288.3</v>
      </c>
      <c r="N613">
        <v>320.5</v>
      </c>
      <c r="O613">
        <v>275.63</v>
      </c>
      <c r="P613">
        <v>320.5</v>
      </c>
      <c r="Q613">
        <v>9.7466776145728795E-2</v>
      </c>
      <c r="R613">
        <v>9</v>
      </c>
      <c r="S613">
        <v>2025</v>
      </c>
      <c r="T613">
        <v>9</v>
      </c>
      <c r="U613">
        <v>2025</v>
      </c>
      <c r="V613">
        <v>45962</v>
      </c>
      <c r="W613" t="s">
        <v>159</v>
      </c>
      <c r="X613">
        <v>2025</v>
      </c>
      <c r="Y613" t="str">
        <f t="shared" si="45"/>
        <v>Madrid</v>
      </c>
      <c r="Z613" t="str">
        <f t="shared" si="46"/>
        <v>Retail</v>
      </c>
      <c r="AA613" s="1">
        <f t="shared" si="47"/>
        <v>7.0000000000000007E-2</v>
      </c>
      <c r="AB613">
        <f t="shared" si="48"/>
        <v>256.33589999999998</v>
      </c>
      <c r="AC613" s="18">
        <f t="shared" si="49"/>
        <v>45733</v>
      </c>
    </row>
    <row r="614" spans="1:29">
      <c r="A614" t="s">
        <v>176</v>
      </c>
      <c r="B614">
        <v>498</v>
      </c>
      <c r="C614">
        <v>0</v>
      </c>
      <c r="D614" s="18">
        <v>45848</v>
      </c>
      <c r="E614" s="18">
        <v>45850</v>
      </c>
      <c r="F614" s="18">
        <v>45855</v>
      </c>
      <c r="G614" t="s">
        <v>45</v>
      </c>
      <c r="H614">
        <v>28</v>
      </c>
      <c r="J614">
        <v>25884.35</v>
      </c>
      <c r="K614" t="s">
        <v>163</v>
      </c>
      <c r="L614">
        <v>29767.002499999995</v>
      </c>
      <c r="M614">
        <v>34685.029000000002</v>
      </c>
      <c r="N614">
        <v>2038.35</v>
      </c>
      <c r="O614">
        <v>2344.1024999999995</v>
      </c>
      <c r="P614">
        <v>2731.3890000000001</v>
      </c>
      <c r="Q614">
        <v>7.8748355666647993E-2</v>
      </c>
      <c r="R614">
        <v>7</v>
      </c>
      <c r="S614">
        <v>2025</v>
      </c>
      <c r="T614">
        <v>7</v>
      </c>
      <c r="U614">
        <v>2025</v>
      </c>
      <c r="V614">
        <v>45900</v>
      </c>
      <c r="W614" t="s">
        <v>160</v>
      </c>
      <c r="X614">
        <v>2025</v>
      </c>
      <c r="Y614" t="str">
        <f t="shared" si="45"/>
        <v>México</v>
      </c>
      <c r="Z614" t="str">
        <f t="shared" si="46"/>
        <v>IC</v>
      </c>
      <c r="AA614" s="1">
        <f t="shared" si="47"/>
        <v>0.75</v>
      </c>
      <c r="AB614">
        <f t="shared" si="48"/>
        <v>586.02562499999976</v>
      </c>
      <c r="AC614" s="18">
        <f t="shared" si="49"/>
        <v>45536</v>
      </c>
    </row>
    <row r="615" spans="1:29">
      <c r="A615" t="s">
        <v>176</v>
      </c>
      <c r="B615">
        <v>416</v>
      </c>
      <c r="C615">
        <v>1</v>
      </c>
      <c r="D615" s="18">
        <v>45818</v>
      </c>
      <c r="E615" s="18">
        <v>45879</v>
      </c>
      <c r="F615" s="18">
        <v>45890</v>
      </c>
      <c r="G615" t="s">
        <v>35</v>
      </c>
      <c r="H615">
        <v>24</v>
      </c>
      <c r="J615">
        <v>472374.18</v>
      </c>
      <c r="K615" t="s">
        <v>178</v>
      </c>
      <c r="L615">
        <v>22673.960640000001</v>
      </c>
      <c r="M615">
        <v>26452.95408</v>
      </c>
      <c r="N615">
        <v>33456.1</v>
      </c>
      <c r="O615">
        <v>1605.8927999999999</v>
      </c>
      <c r="P615">
        <v>1873.5416</v>
      </c>
      <c r="Q615">
        <v>7.082542064428668E-2</v>
      </c>
      <c r="R615">
        <v>6</v>
      </c>
      <c r="S615">
        <v>2025</v>
      </c>
      <c r="T615">
        <v>8</v>
      </c>
      <c r="U615">
        <v>2025</v>
      </c>
      <c r="V615">
        <v>45935</v>
      </c>
      <c r="W615" t="s">
        <v>161</v>
      </c>
      <c r="X615">
        <v>2025</v>
      </c>
      <c r="Y615" t="str">
        <f t="shared" si="45"/>
        <v>México</v>
      </c>
      <c r="Z615" t="str">
        <f t="shared" si="46"/>
        <v>IC</v>
      </c>
      <c r="AA615" s="1">
        <f t="shared" si="47"/>
        <v>0.5</v>
      </c>
      <c r="AB615">
        <f t="shared" si="48"/>
        <v>802.94639999999993</v>
      </c>
      <c r="AC615" s="18">
        <f t="shared" si="49"/>
        <v>45665</v>
      </c>
    </row>
    <row r="616" spans="1:29">
      <c r="A616" t="s">
        <v>176</v>
      </c>
      <c r="B616">
        <v>560</v>
      </c>
      <c r="C616">
        <v>0</v>
      </c>
      <c r="D616" s="18">
        <v>45875</v>
      </c>
      <c r="E616" s="18">
        <v>45885</v>
      </c>
      <c r="F616" s="18">
        <v>45887</v>
      </c>
      <c r="G616" t="s">
        <v>52</v>
      </c>
      <c r="H616">
        <v>32</v>
      </c>
      <c r="I616" t="s">
        <v>177</v>
      </c>
      <c r="J616">
        <v>1725</v>
      </c>
      <c r="K616" t="s">
        <v>163</v>
      </c>
      <c r="L616">
        <v>1983.7499999999998</v>
      </c>
      <c r="M616">
        <v>2311.5</v>
      </c>
      <c r="N616">
        <v>138</v>
      </c>
      <c r="O616">
        <v>158.69999999999999</v>
      </c>
      <c r="P616">
        <v>184.92000000000002</v>
      </c>
      <c r="Q616">
        <v>0.08</v>
      </c>
      <c r="R616">
        <v>8</v>
      </c>
      <c r="S616">
        <v>2025</v>
      </c>
      <c r="T616">
        <v>8</v>
      </c>
      <c r="U616">
        <v>2025</v>
      </c>
      <c r="V616">
        <v>45932</v>
      </c>
      <c r="W616" t="s">
        <v>161</v>
      </c>
      <c r="X616">
        <v>2025</v>
      </c>
      <c r="Y616" t="str">
        <f t="shared" si="45"/>
        <v>México</v>
      </c>
      <c r="Z616" t="str">
        <f t="shared" si="46"/>
        <v>Retail</v>
      </c>
      <c r="AA616" s="1">
        <f t="shared" si="47"/>
        <v>0</v>
      </c>
      <c r="AB616">
        <f t="shared" si="48"/>
        <v>158.69999999999999</v>
      </c>
      <c r="AC616" s="18">
        <f t="shared" si="49"/>
        <v>45845</v>
      </c>
    </row>
    <row r="617" spans="1:29">
      <c r="A617" t="s">
        <v>176</v>
      </c>
      <c r="B617">
        <v>737</v>
      </c>
      <c r="C617">
        <v>1</v>
      </c>
      <c r="D617" s="18">
        <v>45927</v>
      </c>
      <c r="E617" s="18">
        <v>45893</v>
      </c>
      <c r="F617" s="18">
        <v>45899</v>
      </c>
      <c r="G617" t="s">
        <v>37</v>
      </c>
      <c r="H617">
        <v>39</v>
      </c>
      <c r="J617">
        <v>5070</v>
      </c>
      <c r="K617" t="s">
        <v>151</v>
      </c>
      <c r="L617">
        <v>5070</v>
      </c>
      <c r="M617">
        <v>5881.2</v>
      </c>
      <c r="N617">
        <v>451.32</v>
      </c>
      <c r="O617">
        <v>451.32</v>
      </c>
      <c r="P617">
        <v>523.53120000000001</v>
      </c>
      <c r="Q617">
        <v>8.9017751479289933E-2</v>
      </c>
      <c r="R617">
        <v>9</v>
      </c>
      <c r="S617">
        <v>2025</v>
      </c>
      <c r="T617">
        <v>8</v>
      </c>
      <c r="U617">
        <v>2025</v>
      </c>
      <c r="V617">
        <v>45944</v>
      </c>
      <c r="W617" t="s">
        <v>161</v>
      </c>
      <c r="X617">
        <v>2025</v>
      </c>
      <c r="Y617" t="str">
        <f t="shared" si="45"/>
        <v>México</v>
      </c>
      <c r="Z617" t="str">
        <f t="shared" si="46"/>
        <v>IC</v>
      </c>
      <c r="AA617" s="1">
        <f t="shared" si="47"/>
        <v>0.6</v>
      </c>
      <c r="AB617">
        <f t="shared" si="48"/>
        <v>180.52800000000002</v>
      </c>
      <c r="AC617" s="18">
        <f t="shared" si="49"/>
        <v>45807</v>
      </c>
    </row>
    <row r="618" spans="1:29">
      <c r="A618" t="s">
        <v>176</v>
      </c>
      <c r="B618">
        <v>603</v>
      </c>
      <c r="C618">
        <v>1</v>
      </c>
      <c r="D618" s="18">
        <v>45890</v>
      </c>
      <c r="E618" s="18">
        <v>45893</v>
      </c>
      <c r="F618" s="18">
        <v>45896</v>
      </c>
      <c r="G618" t="s">
        <v>47</v>
      </c>
      <c r="H618">
        <v>34</v>
      </c>
      <c r="J618">
        <v>5322</v>
      </c>
      <c r="K618" t="s">
        <v>131</v>
      </c>
      <c r="L618">
        <v>4576.92</v>
      </c>
      <c r="M618">
        <v>5322</v>
      </c>
      <c r="N618">
        <v>750.4</v>
      </c>
      <c r="O618">
        <v>645.34399999999994</v>
      </c>
      <c r="P618">
        <v>750.4</v>
      </c>
      <c r="Q618">
        <v>0.14099962420142803</v>
      </c>
      <c r="R618">
        <v>8</v>
      </c>
      <c r="S618">
        <v>2025</v>
      </c>
      <c r="T618">
        <v>8</v>
      </c>
      <c r="U618">
        <v>2025</v>
      </c>
      <c r="V618">
        <v>45941</v>
      </c>
      <c r="W618" t="s">
        <v>161</v>
      </c>
      <c r="X618">
        <v>2025</v>
      </c>
      <c r="Y618" t="str">
        <f t="shared" si="45"/>
        <v>México</v>
      </c>
      <c r="Z618" t="str">
        <f t="shared" si="46"/>
        <v>IC</v>
      </c>
      <c r="AA618" s="1">
        <f t="shared" si="47"/>
        <v>0.65</v>
      </c>
      <c r="AB618">
        <f t="shared" si="48"/>
        <v>225.87039999999996</v>
      </c>
      <c r="AC618" s="18">
        <f t="shared" si="49"/>
        <v>45852</v>
      </c>
    </row>
    <row r="619" spans="1:29">
      <c r="A619" t="s">
        <v>176</v>
      </c>
      <c r="B619">
        <v>693</v>
      </c>
      <c r="C619">
        <v>0</v>
      </c>
      <c r="D619" s="18">
        <v>45911</v>
      </c>
      <c r="E619" s="18">
        <v>45918</v>
      </c>
      <c r="F619" s="18">
        <v>45922</v>
      </c>
      <c r="G619" t="s">
        <v>52</v>
      </c>
      <c r="H619">
        <v>37</v>
      </c>
      <c r="I619" t="s">
        <v>177</v>
      </c>
      <c r="J619">
        <v>6460</v>
      </c>
      <c r="K619" t="s">
        <v>151</v>
      </c>
      <c r="L619">
        <v>6460</v>
      </c>
      <c r="M619">
        <v>7493.5999999999995</v>
      </c>
      <c r="N619">
        <v>638</v>
      </c>
      <c r="O619">
        <v>638</v>
      </c>
      <c r="P619">
        <v>740.07999999999993</v>
      </c>
      <c r="Q619">
        <v>9.876160990712074E-2</v>
      </c>
      <c r="R619">
        <v>9</v>
      </c>
      <c r="S619">
        <v>2025</v>
      </c>
      <c r="T619">
        <v>9</v>
      </c>
      <c r="U619">
        <v>2025</v>
      </c>
      <c r="V619">
        <v>45967</v>
      </c>
      <c r="W619" t="s">
        <v>159</v>
      </c>
      <c r="X619">
        <v>2025</v>
      </c>
      <c r="Y619" t="str">
        <f t="shared" si="45"/>
        <v>México</v>
      </c>
      <c r="Z619" t="str">
        <f t="shared" si="46"/>
        <v>Retail</v>
      </c>
      <c r="AA619" s="1">
        <f t="shared" si="47"/>
        <v>0</v>
      </c>
      <c r="AB619">
        <f t="shared" si="48"/>
        <v>638</v>
      </c>
      <c r="AC619" s="18">
        <f t="shared" si="49"/>
        <v>45845</v>
      </c>
    </row>
    <row r="620" spans="1:29">
      <c r="A620" t="s">
        <v>176</v>
      </c>
      <c r="B620">
        <v>643</v>
      </c>
      <c r="C620">
        <v>0</v>
      </c>
      <c r="D620" s="18">
        <v>45897</v>
      </c>
      <c r="E620" s="18">
        <v>45964</v>
      </c>
      <c r="F620" s="18">
        <v>45969</v>
      </c>
      <c r="G620" t="s">
        <v>47</v>
      </c>
      <c r="H620">
        <v>35</v>
      </c>
      <c r="J620">
        <v>1320000</v>
      </c>
      <c r="K620" t="s">
        <v>193</v>
      </c>
      <c r="L620">
        <v>7260</v>
      </c>
      <c r="M620">
        <v>8448</v>
      </c>
      <c r="N620">
        <v>120000</v>
      </c>
      <c r="O620">
        <v>660</v>
      </c>
      <c r="P620">
        <v>768</v>
      </c>
      <c r="Q620">
        <v>9.0909090909090912E-2</v>
      </c>
      <c r="R620">
        <v>8</v>
      </c>
      <c r="S620">
        <v>2025</v>
      </c>
      <c r="T620">
        <v>11</v>
      </c>
      <c r="U620">
        <v>2025</v>
      </c>
      <c r="V620">
        <v>46014</v>
      </c>
      <c r="W620" t="s">
        <v>132</v>
      </c>
      <c r="X620">
        <v>2025</v>
      </c>
      <c r="Y620" t="str">
        <f t="shared" si="45"/>
        <v>México</v>
      </c>
      <c r="Z620" t="str">
        <f t="shared" si="46"/>
        <v>IC</v>
      </c>
      <c r="AA620" s="1">
        <f t="shared" si="47"/>
        <v>0.65</v>
      </c>
      <c r="AB620">
        <f t="shared" si="48"/>
        <v>231</v>
      </c>
      <c r="AC620" s="18">
        <f t="shared" si="49"/>
        <v>45852</v>
      </c>
    </row>
    <row r="621" spans="1:29">
      <c r="A621" t="s">
        <v>176</v>
      </c>
      <c r="B621">
        <v>87</v>
      </c>
      <c r="C621">
        <v>1</v>
      </c>
      <c r="D621" s="18">
        <v>45660</v>
      </c>
      <c r="E621" s="18">
        <v>45677</v>
      </c>
      <c r="F621" s="18">
        <v>45692</v>
      </c>
      <c r="G621" t="s">
        <v>45</v>
      </c>
      <c r="H621">
        <v>1</v>
      </c>
      <c r="J621">
        <v>4014.82</v>
      </c>
      <c r="K621" t="s">
        <v>131</v>
      </c>
      <c r="L621">
        <v>3452.7452000000003</v>
      </c>
      <c r="M621">
        <v>4014.82</v>
      </c>
      <c r="N621">
        <v>384.82</v>
      </c>
      <c r="O621">
        <v>330.9452</v>
      </c>
      <c r="P621">
        <v>384.82</v>
      </c>
      <c r="Q621">
        <v>9.5849876208646961E-2</v>
      </c>
      <c r="R621">
        <v>1</v>
      </c>
      <c r="S621">
        <v>2025</v>
      </c>
      <c r="T621">
        <v>1</v>
      </c>
      <c r="U621">
        <v>2025</v>
      </c>
      <c r="V621">
        <v>45737</v>
      </c>
      <c r="W621" t="s">
        <v>150</v>
      </c>
      <c r="X621">
        <v>2025</v>
      </c>
      <c r="Y621" t="str">
        <f t="shared" si="45"/>
        <v>México</v>
      </c>
      <c r="Z621" t="str">
        <f t="shared" si="46"/>
        <v>IC</v>
      </c>
      <c r="AA621" s="1">
        <f t="shared" si="47"/>
        <v>0.75</v>
      </c>
      <c r="AB621">
        <f t="shared" si="48"/>
        <v>82.7363</v>
      </c>
      <c r="AC621" s="18">
        <f t="shared" si="49"/>
        <v>45536</v>
      </c>
    </row>
    <row r="622" spans="1:29">
      <c r="A622" t="s">
        <v>176</v>
      </c>
      <c r="B622">
        <v>88</v>
      </c>
      <c r="C622">
        <v>1</v>
      </c>
      <c r="D622" s="18">
        <v>45661</v>
      </c>
      <c r="E622" s="18">
        <v>45667</v>
      </c>
      <c r="F622" s="18">
        <v>45670</v>
      </c>
      <c r="G622" t="s">
        <v>49</v>
      </c>
      <c r="H622">
        <v>1</v>
      </c>
      <c r="I622" t="s">
        <v>177</v>
      </c>
      <c r="J622">
        <v>800</v>
      </c>
      <c r="K622" t="s">
        <v>131</v>
      </c>
      <c r="L622">
        <v>688</v>
      </c>
      <c r="M622">
        <v>800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2025</v>
      </c>
      <c r="T622">
        <v>1</v>
      </c>
      <c r="U622">
        <v>2025</v>
      </c>
      <c r="V622">
        <v>45715</v>
      </c>
      <c r="W622" t="s">
        <v>164</v>
      </c>
      <c r="X622">
        <v>2025</v>
      </c>
      <c r="Y622" t="str">
        <f t="shared" si="45"/>
        <v>México</v>
      </c>
      <c r="Z622" t="str">
        <f t="shared" si="46"/>
        <v>Retail</v>
      </c>
      <c r="AA622" s="1">
        <f t="shared" si="47"/>
        <v>0</v>
      </c>
      <c r="AB622">
        <f t="shared" si="48"/>
        <v>0</v>
      </c>
      <c r="AC622" s="18">
        <f t="shared" si="49"/>
        <v>45552</v>
      </c>
    </row>
    <row r="623" spans="1:29">
      <c r="A623" t="s">
        <v>176</v>
      </c>
      <c r="B623">
        <v>441</v>
      </c>
      <c r="C623">
        <v>1</v>
      </c>
      <c r="D623" s="18">
        <v>45827</v>
      </c>
      <c r="E623" s="18">
        <v>45828</v>
      </c>
      <c r="F623" s="18">
        <v>45830</v>
      </c>
      <c r="G623" t="s">
        <v>49</v>
      </c>
      <c r="H623">
        <v>25</v>
      </c>
      <c r="J623">
        <v>2363.8000000000002</v>
      </c>
      <c r="K623" t="s">
        <v>131</v>
      </c>
      <c r="L623">
        <v>2032.8680000000002</v>
      </c>
      <c r="M623">
        <v>2363.8000000000002</v>
      </c>
      <c r="N623">
        <v>347.66</v>
      </c>
      <c r="O623">
        <v>298.98760000000004</v>
      </c>
      <c r="P623">
        <v>347.66</v>
      </c>
      <c r="Q623">
        <v>0.14707674084101871</v>
      </c>
      <c r="R623">
        <v>6</v>
      </c>
      <c r="S623">
        <v>2025</v>
      </c>
      <c r="T623">
        <v>6</v>
      </c>
      <c r="U623">
        <v>2025</v>
      </c>
      <c r="V623">
        <v>45875</v>
      </c>
      <c r="W623" t="s">
        <v>160</v>
      </c>
      <c r="X623">
        <v>2025</v>
      </c>
      <c r="Y623" t="str">
        <f t="shared" si="45"/>
        <v>México</v>
      </c>
      <c r="Z623" t="str">
        <f t="shared" si="46"/>
        <v>Retail</v>
      </c>
      <c r="AA623" s="1">
        <f t="shared" si="47"/>
        <v>0</v>
      </c>
      <c r="AB623">
        <f t="shared" si="48"/>
        <v>298.98760000000004</v>
      </c>
      <c r="AC623" s="18">
        <f t="shared" si="49"/>
        <v>45552</v>
      </c>
    </row>
    <row r="624" spans="1:29">
      <c r="A624" t="s">
        <v>176</v>
      </c>
      <c r="B624">
        <v>315</v>
      </c>
      <c r="C624">
        <v>0</v>
      </c>
      <c r="D624" s="18">
        <v>45784</v>
      </c>
      <c r="E624" s="18">
        <v>45739</v>
      </c>
      <c r="F624" s="18" t="s">
        <v>190</v>
      </c>
      <c r="G624" t="s">
        <v>54</v>
      </c>
      <c r="H624">
        <v>19</v>
      </c>
      <c r="J624">
        <v>769.8</v>
      </c>
      <c r="K624" t="s">
        <v>131</v>
      </c>
      <c r="L624">
        <v>662.02799999999991</v>
      </c>
      <c r="M624">
        <v>769.8</v>
      </c>
      <c r="N624">
        <v>0</v>
      </c>
      <c r="O624">
        <v>0</v>
      </c>
      <c r="P624">
        <v>0</v>
      </c>
      <c r="Q624">
        <v>0</v>
      </c>
      <c r="R624">
        <v>5</v>
      </c>
      <c r="S624">
        <v>2025</v>
      </c>
      <c r="T624">
        <v>3</v>
      </c>
      <c r="U624">
        <v>2025</v>
      </c>
      <c r="V624" t="e">
        <v>#VALUE!</v>
      </c>
      <c r="W624" t="e">
        <v>#VALUE!</v>
      </c>
      <c r="X624" t="e">
        <v>#VALUE!</v>
      </c>
      <c r="Y624" t="str">
        <f t="shared" si="45"/>
        <v>México</v>
      </c>
      <c r="Z624" t="str">
        <f t="shared" si="46"/>
        <v>Retail</v>
      </c>
      <c r="AA624" s="1">
        <f t="shared" si="47"/>
        <v>0.05</v>
      </c>
      <c r="AB624">
        <f t="shared" si="48"/>
        <v>0</v>
      </c>
      <c r="AC624" s="18">
        <f t="shared" si="49"/>
        <v>45595</v>
      </c>
    </row>
    <row r="625" spans="1:29">
      <c r="A625" t="s">
        <v>176</v>
      </c>
      <c r="B625">
        <v>394</v>
      </c>
      <c r="C625">
        <v>1</v>
      </c>
      <c r="D625" s="18">
        <v>45810</v>
      </c>
      <c r="E625" s="18">
        <v>45819</v>
      </c>
      <c r="F625" s="18">
        <v>45834</v>
      </c>
      <c r="G625" t="s">
        <v>49</v>
      </c>
      <c r="H625">
        <v>23</v>
      </c>
      <c r="I625" t="s">
        <v>182</v>
      </c>
      <c r="J625">
        <v>33063.32</v>
      </c>
      <c r="K625" t="s">
        <v>131</v>
      </c>
      <c r="L625">
        <v>28434.4552</v>
      </c>
      <c r="M625">
        <v>33063.32</v>
      </c>
      <c r="N625">
        <v>2466.89</v>
      </c>
      <c r="O625">
        <v>2121.5254</v>
      </c>
      <c r="P625">
        <v>2466.89</v>
      </c>
      <c r="Q625">
        <v>7.4611079589103568E-2</v>
      </c>
      <c r="R625">
        <v>6</v>
      </c>
      <c r="S625">
        <v>2025</v>
      </c>
      <c r="T625">
        <v>6</v>
      </c>
      <c r="U625">
        <v>2025</v>
      </c>
      <c r="V625">
        <v>45879</v>
      </c>
      <c r="W625" t="s">
        <v>160</v>
      </c>
      <c r="X625">
        <v>2025</v>
      </c>
      <c r="Y625" t="str">
        <f t="shared" si="45"/>
        <v>México</v>
      </c>
      <c r="Z625" t="str">
        <f t="shared" si="46"/>
        <v>Retail</v>
      </c>
      <c r="AA625" s="1">
        <f t="shared" si="47"/>
        <v>0</v>
      </c>
      <c r="AB625">
        <f t="shared" si="48"/>
        <v>2121.5254</v>
      </c>
      <c r="AC625" s="18">
        <f t="shared" si="49"/>
        <v>45552</v>
      </c>
    </row>
    <row r="626" spans="1:29">
      <c r="A626" t="s">
        <v>176</v>
      </c>
      <c r="B626">
        <v>275</v>
      </c>
      <c r="C626">
        <v>0</v>
      </c>
      <c r="D626" s="18">
        <v>45769</v>
      </c>
      <c r="E626" s="18">
        <v>45810</v>
      </c>
      <c r="F626" s="18">
        <v>45812</v>
      </c>
      <c r="G626" t="s">
        <v>54</v>
      </c>
      <c r="H626">
        <v>17</v>
      </c>
      <c r="J626">
        <v>9724.7999999999993</v>
      </c>
      <c r="K626" t="s">
        <v>151</v>
      </c>
      <c r="L626">
        <v>9724.7999999999993</v>
      </c>
      <c r="M626">
        <v>11280.767999999998</v>
      </c>
      <c r="N626">
        <v>960</v>
      </c>
      <c r="O626">
        <v>960</v>
      </c>
      <c r="P626">
        <v>1113.5999999999999</v>
      </c>
      <c r="Q626">
        <v>9.8716683119447188E-2</v>
      </c>
      <c r="R626">
        <v>4</v>
      </c>
      <c r="S626">
        <v>2025</v>
      </c>
      <c r="T626">
        <v>6</v>
      </c>
      <c r="U626">
        <v>2025</v>
      </c>
      <c r="V626">
        <v>45857</v>
      </c>
      <c r="W626" t="s">
        <v>154</v>
      </c>
      <c r="X626">
        <v>2025</v>
      </c>
      <c r="Y626" t="str">
        <f t="shared" si="45"/>
        <v>México</v>
      </c>
      <c r="Z626" t="str">
        <f t="shared" si="46"/>
        <v>Retail</v>
      </c>
      <c r="AA626" s="1">
        <f t="shared" si="47"/>
        <v>0.05</v>
      </c>
      <c r="AB626">
        <f t="shared" si="48"/>
        <v>912</v>
      </c>
      <c r="AC626" s="18">
        <f t="shared" si="49"/>
        <v>45595</v>
      </c>
    </row>
    <row r="627" spans="1:29">
      <c r="A627" t="s">
        <v>176</v>
      </c>
      <c r="B627">
        <v>627</v>
      </c>
      <c r="C627">
        <v>0</v>
      </c>
      <c r="D627" s="18">
        <v>45895</v>
      </c>
      <c r="E627" s="18">
        <v>45928</v>
      </c>
      <c r="F627" s="18">
        <v>45931</v>
      </c>
      <c r="G627" t="s">
        <v>47</v>
      </c>
      <c r="H627">
        <v>35</v>
      </c>
      <c r="J627">
        <v>1230.3</v>
      </c>
      <c r="K627" t="s">
        <v>163</v>
      </c>
      <c r="L627">
        <v>1414.8449999999998</v>
      </c>
      <c r="M627">
        <v>1648.6020000000001</v>
      </c>
      <c r="N627">
        <v>123.03</v>
      </c>
      <c r="O627">
        <v>141.4845</v>
      </c>
      <c r="P627">
        <v>164.86020000000002</v>
      </c>
      <c r="Q627">
        <v>0.1</v>
      </c>
      <c r="R627">
        <v>8</v>
      </c>
      <c r="S627">
        <v>2025</v>
      </c>
      <c r="T627">
        <v>9</v>
      </c>
      <c r="U627">
        <v>2025</v>
      </c>
      <c r="V627">
        <v>45976</v>
      </c>
      <c r="W627" t="s">
        <v>159</v>
      </c>
      <c r="X627">
        <v>2025</v>
      </c>
      <c r="Y627" t="str">
        <f t="shared" si="45"/>
        <v>México</v>
      </c>
      <c r="Z627" t="str">
        <f t="shared" si="46"/>
        <v>IC</v>
      </c>
      <c r="AA627" s="1">
        <f t="shared" si="47"/>
        <v>0.65</v>
      </c>
      <c r="AB627">
        <f t="shared" si="48"/>
        <v>49.519574999999989</v>
      </c>
      <c r="AC627" s="18">
        <f t="shared" si="49"/>
        <v>45852</v>
      </c>
    </row>
    <row r="628" spans="1:29">
      <c r="A628" t="s">
        <v>176</v>
      </c>
      <c r="B628">
        <v>694</v>
      </c>
      <c r="C628">
        <v>0</v>
      </c>
      <c r="D628" s="18">
        <v>45911</v>
      </c>
      <c r="E628" s="18">
        <v>45907</v>
      </c>
      <c r="F628" s="18">
        <v>45910</v>
      </c>
      <c r="G628" t="s">
        <v>47</v>
      </c>
      <c r="H628">
        <v>37</v>
      </c>
      <c r="J628">
        <v>6975</v>
      </c>
      <c r="K628" t="s">
        <v>151</v>
      </c>
      <c r="L628">
        <v>6975</v>
      </c>
      <c r="M628">
        <v>8090.9999999999991</v>
      </c>
      <c r="N628">
        <v>972.65</v>
      </c>
      <c r="O628">
        <v>972.65</v>
      </c>
      <c r="P628">
        <v>1128.2739999999999</v>
      </c>
      <c r="Q628">
        <v>0.13944802867383513</v>
      </c>
      <c r="R628">
        <v>9</v>
      </c>
      <c r="S628">
        <v>2025</v>
      </c>
      <c r="T628">
        <v>9</v>
      </c>
      <c r="U628">
        <v>2025</v>
      </c>
      <c r="V628">
        <v>45955</v>
      </c>
      <c r="W628" t="s">
        <v>161</v>
      </c>
      <c r="X628">
        <v>2025</v>
      </c>
      <c r="Y628" t="str">
        <f t="shared" si="45"/>
        <v>México</v>
      </c>
      <c r="Z628" t="str">
        <f t="shared" si="46"/>
        <v>IC</v>
      </c>
      <c r="AA628" s="1">
        <f t="shared" si="47"/>
        <v>0.65</v>
      </c>
      <c r="AB628">
        <f t="shared" si="48"/>
        <v>340.42750000000001</v>
      </c>
      <c r="AC628" s="18">
        <f t="shared" si="49"/>
        <v>45852</v>
      </c>
    </row>
    <row r="629" spans="1:29">
      <c r="A629" t="s">
        <v>176</v>
      </c>
      <c r="B629">
        <v>502</v>
      </c>
      <c r="C629">
        <v>1</v>
      </c>
      <c r="D629" s="18">
        <v>45851</v>
      </c>
      <c r="E629" s="18">
        <v>45956</v>
      </c>
      <c r="F629" s="18">
        <v>45966</v>
      </c>
      <c r="G629" t="s">
        <v>45</v>
      </c>
      <c r="H629">
        <v>29</v>
      </c>
      <c r="J629">
        <v>16384.55</v>
      </c>
      <c r="K629" t="s">
        <v>131</v>
      </c>
      <c r="L629">
        <v>14090.713</v>
      </c>
      <c r="M629">
        <v>16384.55</v>
      </c>
      <c r="N629">
        <v>2038.08</v>
      </c>
      <c r="O629">
        <v>1752.7487999999998</v>
      </c>
      <c r="P629">
        <v>2038.08</v>
      </c>
      <c r="Q629">
        <v>0.12439035554836721</v>
      </c>
      <c r="R629">
        <v>7</v>
      </c>
      <c r="S629">
        <v>2025</v>
      </c>
      <c r="T629">
        <v>10</v>
      </c>
      <c r="U629">
        <v>2025</v>
      </c>
      <c r="V629">
        <v>46011</v>
      </c>
      <c r="W629" t="s">
        <v>132</v>
      </c>
      <c r="X629">
        <v>2025</v>
      </c>
      <c r="Y629" t="str">
        <f t="shared" si="45"/>
        <v>México</v>
      </c>
      <c r="Z629" t="str">
        <f t="shared" si="46"/>
        <v>IC</v>
      </c>
      <c r="AA629" s="1">
        <f t="shared" si="47"/>
        <v>0.75</v>
      </c>
      <c r="AB629">
        <f t="shared" si="48"/>
        <v>438.18719999999985</v>
      </c>
      <c r="AC629" s="18">
        <f t="shared" si="49"/>
        <v>45536</v>
      </c>
    </row>
    <row r="630" spans="1:29">
      <c r="A630" t="s">
        <v>176</v>
      </c>
      <c r="B630">
        <v>490</v>
      </c>
      <c r="C630">
        <v>0</v>
      </c>
      <c r="D630" s="18">
        <v>45847</v>
      </c>
      <c r="E630" s="18">
        <v>45865</v>
      </c>
      <c r="F630" s="18">
        <v>45867</v>
      </c>
      <c r="G630" t="s">
        <v>46</v>
      </c>
      <c r="H630">
        <v>28</v>
      </c>
      <c r="J630">
        <v>2648</v>
      </c>
      <c r="K630" t="s">
        <v>131</v>
      </c>
      <c r="L630">
        <v>2277.2799999999997</v>
      </c>
      <c r="M630">
        <v>2648</v>
      </c>
      <c r="N630">
        <v>264.8</v>
      </c>
      <c r="O630">
        <v>227.72800000000001</v>
      </c>
      <c r="P630">
        <v>264.8</v>
      </c>
      <c r="Q630">
        <v>0.10000000000000002</v>
      </c>
      <c r="R630">
        <v>7</v>
      </c>
      <c r="S630">
        <v>2025</v>
      </c>
      <c r="T630">
        <v>7</v>
      </c>
      <c r="U630">
        <v>2025</v>
      </c>
      <c r="V630">
        <v>45912</v>
      </c>
      <c r="W630" t="s">
        <v>153</v>
      </c>
      <c r="X630">
        <v>2025</v>
      </c>
      <c r="Y630" t="str">
        <f t="shared" si="45"/>
        <v>México</v>
      </c>
      <c r="Z630" t="str">
        <f t="shared" si="46"/>
        <v>IC</v>
      </c>
      <c r="AA630" s="1">
        <f t="shared" si="47"/>
        <v>0.5</v>
      </c>
      <c r="AB630">
        <f t="shared" si="48"/>
        <v>113.864</v>
      </c>
      <c r="AC630" s="18">
        <f t="shared" si="49"/>
        <v>45695</v>
      </c>
    </row>
    <row r="631" spans="1:29">
      <c r="A631" t="s">
        <v>65</v>
      </c>
      <c r="B631">
        <v>28</v>
      </c>
      <c r="C631">
        <v>1</v>
      </c>
      <c r="D631" s="18">
        <v>45854</v>
      </c>
      <c r="E631" s="18">
        <v>45913</v>
      </c>
      <c r="F631" s="18">
        <v>45914</v>
      </c>
      <c r="G631" t="s">
        <v>25</v>
      </c>
      <c r="H631">
        <v>29</v>
      </c>
      <c r="I631" t="s">
        <v>166</v>
      </c>
      <c r="J631">
        <v>5240</v>
      </c>
      <c r="K631" t="s">
        <v>151</v>
      </c>
      <c r="L631">
        <v>5240</v>
      </c>
      <c r="M631">
        <v>6078.4</v>
      </c>
      <c r="N631">
        <v>80</v>
      </c>
      <c r="O631">
        <v>80</v>
      </c>
      <c r="P631">
        <v>92.8</v>
      </c>
      <c r="Q631">
        <v>1.5267175572519083E-2</v>
      </c>
      <c r="R631">
        <v>7</v>
      </c>
      <c r="S631">
        <v>2025</v>
      </c>
      <c r="T631">
        <v>9</v>
      </c>
      <c r="U631">
        <v>2025</v>
      </c>
      <c r="V631">
        <v>45959</v>
      </c>
      <c r="W631" t="s">
        <v>161</v>
      </c>
      <c r="X631">
        <v>2025</v>
      </c>
      <c r="Y631" t="str">
        <f t="shared" si="45"/>
        <v>Madrid</v>
      </c>
      <c r="Z631" t="str">
        <f t="shared" si="46"/>
        <v>IC</v>
      </c>
      <c r="AA631" s="1">
        <f t="shared" si="47"/>
        <v>0.4</v>
      </c>
      <c r="AB631">
        <f t="shared" si="48"/>
        <v>48</v>
      </c>
      <c r="AC631" s="18">
        <f t="shared" si="49"/>
        <v>45754</v>
      </c>
    </row>
    <row r="632" spans="1:29">
      <c r="A632" t="s">
        <v>176</v>
      </c>
      <c r="B632">
        <v>672</v>
      </c>
      <c r="C632">
        <v>0</v>
      </c>
      <c r="D632" s="18">
        <v>45905</v>
      </c>
      <c r="E632" s="18">
        <v>45904</v>
      </c>
      <c r="F632" s="18">
        <v>45930</v>
      </c>
      <c r="G632" t="s">
        <v>47</v>
      </c>
      <c r="H632">
        <v>36</v>
      </c>
      <c r="J632">
        <v>20193.97</v>
      </c>
      <c r="K632" t="s">
        <v>151</v>
      </c>
      <c r="L632">
        <v>20193.97</v>
      </c>
      <c r="M632">
        <v>23425.0052</v>
      </c>
      <c r="N632">
        <v>1683.75</v>
      </c>
      <c r="O632">
        <v>1683.75</v>
      </c>
      <c r="P632">
        <v>1953.1499999999999</v>
      </c>
      <c r="Q632">
        <v>8.3378850221130368E-2</v>
      </c>
      <c r="R632">
        <v>9</v>
      </c>
      <c r="S632">
        <v>2025</v>
      </c>
      <c r="T632">
        <v>9</v>
      </c>
      <c r="U632">
        <v>2025</v>
      </c>
      <c r="V632">
        <v>45975</v>
      </c>
      <c r="W632" t="s">
        <v>159</v>
      </c>
      <c r="X632">
        <v>2025</v>
      </c>
      <c r="Y632" t="str">
        <f t="shared" si="45"/>
        <v>México</v>
      </c>
      <c r="Z632" t="str">
        <f t="shared" si="46"/>
        <v>IC</v>
      </c>
      <c r="AA632" s="1">
        <f t="shared" si="47"/>
        <v>0.65</v>
      </c>
      <c r="AB632">
        <f t="shared" si="48"/>
        <v>589.3125</v>
      </c>
      <c r="AC632" s="18">
        <f t="shared" si="49"/>
        <v>45852</v>
      </c>
    </row>
    <row r="633" spans="1:29">
      <c r="A633" t="s">
        <v>176</v>
      </c>
      <c r="B633">
        <v>411</v>
      </c>
      <c r="C633">
        <v>0</v>
      </c>
      <c r="D633" s="18">
        <v>45803</v>
      </c>
      <c r="E633" s="18">
        <v>45825</v>
      </c>
      <c r="F633" s="18">
        <v>45838</v>
      </c>
      <c r="G633" t="s">
        <v>34</v>
      </c>
      <c r="H633">
        <v>22</v>
      </c>
      <c r="J633">
        <v>4767.8999999999996</v>
      </c>
      <c r="K633" t="s">
        <v>131</v>
      </c>
      <c r="L633">
        <v>4100.3939999999993</v>
      </c>
      <c r="M633">
        <v>4767.8999999999996</v>
      </c>
      <c r="N633">
        <v>271.16000000000003</v>
      </c>
      <c r="O633">
        <v>233.19760000000002</v>
      </c>
      <c r="P633">
        <v>271.16000000000003</v>
      </c>
      <c r="Q633">
        <v>5.687199815432372E-2</v>
      </c>
      <c r="R633">
        <v>5</v>
      </c>
      <c r="S633">
        <v>2025</v>
      </c>
      <c r="T633">
        <v>6</v>
      </c>
      <c r="U633">
        <v>2025</v>
      </c>
      <c r="V633">
        <v>45883</v>
      </c>
      <c r="W633" t="s">
        <v>160</v>
      </c>
      <c r="X633">
        <v>2025</v>
      </c>
      <c r="Y633" t="str">
        <f t="shared" si="45"/>
        <v>México</v>
      </c>
      <c r="Z633" t="str">
        <f t="shared" si="46"/>
        <v>IC</v>
      </c>
      <c r="AA633" s="1">
        <f t="shared" si="47"/>
        <v>0.5</v>
      </c>
      <c r="AB633">
        <f t="shared" si="48"/>
        <v>116.59880000000001</v>
      </c>
      <c r="AC633" s="18">
        <f t="shared" si="49"/>
        <v>45536</v>
      </c>
    </row>
    <row r="634" spans="1:29">
      <c r="A634" t="s">
        <v>176</v>
      </c>
      <c r="B634">
        <v>895</v>
      </c>
      <c r="C634">
        <v>0</v>
      </c>
      <c r="D634" s="18">
        <v>45999</v>
      </c>
      <c r="E634" s="18">
        <v>46113</v>
      </c>
      <c r="F634" s="18">
        <v>46121</v>
      </c>
      <c r="G634" t="s">
        <v>54</v>
      </c>
      <c r="H634">
        <v>50</v>
      </c>
      <c r="J634">
        <v>351300</v>
      </c>
      <c r="K634" t="s">
        <v>178</v>
      </c>
      <c r="L634">
        <v>16862.400000000001</v>
      </c>
      <c r="M634">
        <v>19672.8</v>
      </c>
      <c r="N634">
        <v>52695</v>
      </c>
      <c r="O634">
        <v>2529.36</v>
      </c>
      <c r="P634">
        <v>2950.92</v>
      </c>
      <c r="Q634">
        <v>0.15</v>
      </c>
      <c r="R634">
        <v>12</v>
      </c>
      <c r="S634">
        <v>2025</v>
      </c>
      <c r="T634">
        <v>4</v>
      </c>
      <c r="U634">
        <v>2026</v>
      </c>
      <c r="V634">
        <v>46166</v>
      </c>
      <c r="W634" t="s">
        <v>172</v>
      </c>
      <c r="X634">
        <v>2026</v>
      </c>
      <c r="Y634" t="str">
        <f t="shared" si="45"/>
        <v>México</v>
      </c>
      <c r="Z634" t="str">
        <f t="shared" si="46"/>
        <v>Retail</v>
      </c>
      <c r="AA634" s="1">
        <f t="shared" si="47"/>
        <v>0.05</v>
      </c>
      <c r="AB634">
        <f t="shared" si="48"/>
        <v>2402.8920000000003</v>
      </c>
      <c r="AC634" s="18">
        <f t="shared" si="49"/>
        <v>45595</v>
      </c>
    </row>
    <row r="635" spans="1:29">
      <c r="A635" t="s">
        <v>176</v>
      </c>
      <c r="B635">
        <v>437</v>
      </c>
      <c r="C635">
        <v>1</v>
      </c>
      <c r="D635" s="18">
        <v>45827</v>
      </c>
      <c r="E635" s="18">
        <v>45876</v>
      </c>
      <c r="F635" s="18">
        <v>45895</v>
      </c>
      <c r="G635" t="s">
        <v>29</v>
      </c>
      <c r="H635">
        <v>25</v>
      </c>
      <c r="I635" t="s">
        <v>177</v>
      </c>
      <c r="J635">
        <v>40897.86</v>
      </c>
      <c r="K635" t="s">
        <v>151</v>
      </c>
      <c r="L635">
        <v>40897.86</v>
      </c>
      <c r="M635">
        <v>47441.517599999999</v>
      </c>
      <c r="N635">
        <v>5838.8</v>
      </c>
      <c r="O635">
        <v>5838.8</v>
      </c>
      <c r="P635">
        <v>6773.0079999999998</v>
      </c>
      <c r="Q635">
        <v>0.14276541608778553</v>
      </c>
      <c r="R635">
        <v>6</v>
      </c>
      <c r="S635">
        <v>2025</v>
      </c>
      <c r="T635">
        <v>8</v>
      </c>
      <c r="U635">
        <v>2025</v>
      </c>
      <c r="V635">
        <v>45940</v>
      </c>
      <c r="W635" t="s">
        <v>161</v>
      </c>
      <c r="X635">
        <v>2025</v>
      </c>
      <c r="Y635" t="str">
        <f t="shared" si="45"/>
        <v>Madrid</v>
      </c>
      <c r="Z635" t="str">
        <f t="shared" si="46"/>
        <v>Retail</v>
      </c>
      <c r="AA635" s="1">
        <f t="shared" si="47"/>
        <v>7.0000000000000007E-2</v>
      </c>
      <c r="AB635">
        <f t="shared" si="48"/>
        <v>5430.0839999999998</v>
      </c>
      <c r="AC635" s="18">
        <f t="shared" si="49"/>
        <v>45733</v>
      </c>
    </row>
    <row r="636" spans="1:29">
      <c r="A636" t="s">
        <v>176</v>
      </c>
      <c r="B636">
        <v>695</v>
      </c>
      <c r="C636">
        <v>0</v>
      </c>
      <c r="D636" s="18">
        <v>45911</v>
      </c>
      <c r="E636" s="18">
        <v>45937</v>
      </c>
      <c r="F636" s="18">
        <v>45953</v>
      </c>
      <c r="G636" t="s">
        <v>47</v>
      </c>
      <c r="H636">
        <v>37</v>
      </c>
      <c r="J636">
        <v>48028.25</v>
      </c>
      <c r="K636" t="s">
        <v>131</v>
      </c>
      <c r="L636">
        <v>41304.294999999998</v>
      </c>
      <c r="M636">
        <v>48028.25</v>
      </c>
      <c r="N636">
        <v>5833.67</v>
      </c>
      <c r="O636">
        <v>5016.9561999999996</v>
      </c>
      <c r="P636">
        <v>5833.67</v>
      </c>
      <c r="Q636">
        <v>0.12146330545043801</v>
      </c>
      <c r="R636">
        <v>9</v>
      </c>
      <c r="S636">
        <v>2025</v>
      </c>
      <c r="T636">
        <v>10</v>
      </c>
      <c r="U636">
        <v>2025</v>
      </c>
      <c r="V636">
        <v>45998</v>
      </c>
      <c r="W636" t="s">
        <v>132</v>
      </c>
      <c r="X636">
        <v>2025</v>
      </c>
      <c r="Y636" t="str">
        <f t="shared" si="45"/>
        <v>México</v>
      </c>
      <c r="Z636" t="str">
        <f t="shared" si="46"/>
        <v>IC</v>
      </c>
      <c r="AA636" s="1">
        <f t="shared" si="47"/>
        <v>0.65</v>
      </c>
      <c r="AB636">
        <f t="shared" si="48"/>
        <v>1755.9346699999996</v>
      </c>
      <c r="AC636" s="18">
        <f t="shared" si="49"/>
        <v>45852</v>
      </c>
    </row>
    <row r="637" spans="1:29">
      <c r="A637" t="s">
        <v>176</v>
      </c>
      <c r="B637">
        <v>479</v>
      </c>
      <c r="C637">
        <v>1</v>
      </c>
      <c r="D637" s="18">
        <v>45842</v>
      </c>
      <c r="E637" s="18">
        <v>45855</v>
      </c>
      <c r="F637" s="18">
        <v>45857</v>
      </c>
      <c r="G637" t="s">
        <v>46</v>
      </c>
      <c r="H637">
        <v>27</v>
      </c>
      <c r="J637">
        <v>3878</v>
      </c>
      <c r="K637" t="s">
        <v>131</v>
      </c>
      <c r="L637">
        <v>3335.08</v>
      </c>
      <c r="M637">
        <v>3878</v>
      </c>
      <c r="N637">
        <v>341.94</v>
      </c>
      <c r="O637">
        <v>294.0684</v>
      </c>
      <c r="P637">
        <v>341.94</v>
      </c>
      <c r="Q637">
        <v>8.817431665807117E-2</v>
      </c>
      <c r="R637">
        <v>7</v>
      </c>
      <c r="S637">
        <v>2025</v>
      </c>
      <c r="T637">
        <v>7</v>
      </c>
      <c r="U637">
        <v>2025</v>
      </c>
      <c r="V637">
        <v>45902</v>
      </c>
      <c r="W637" t="s">
        <v>153</v>
      </c>
      <c r="X637">
        <v>2025</v>
      </c>
      <c r="Y637" t="str">
        <f t="shared" si="45"/>
        <v>México</v>
      </c>
      <c r="Z637" t="str">
        <f t="shared" si="46"/>
        <v>IC</v>
      </c>
      <c r="AA637" s="1">
        <f t="shared" si="47"/>
        <v>0.5</v>
      </c>
      <c r="AB637">
        <f t="shared" si="48"/>
        <v>147.0342</v>
      </c>
      <c r="AC637" s="18">
        <f t="shared" si="49"/>
        <v>45695</v>
      </c>
    </row>
    <row r="638" spans="1:29">
      <c r="A638" t="s">
        <v>176</v>
      </c>
      <c r="B638">
        <v>626</v>
      </c>
      <c r="C638">
        <v>0</v>
      </c>
      <c r="D638" s="18">
        <v>45895</v>
      </c>
      <c r="E638" s="18">
        <v>45955</v>
      </c>
      <c r="F638" s="18">
        <v>45962</v>
      </c>
      <c r="G638" t="s">
        <v>47</v>
      </c>
      <c r="H638">
        <v>35</v>
      </c>
      <c r="J638">
        <v>3851364.86</v>
      </c>
      <c r="K638" t="s">
        <v>193</v>
      </c>
      <c r="L638">
        <v>21182.506729999997</v>
      </c>
      <c r="M638">
        <v>24648.735103999999</v>
      </c>
      <c r="N638">
        <v>308462.8</v>
      </c>
      <c r="O638">
        <v>1696.5453999999997</v>
      </c>
      <c r="P638">
        <v>1974.16192</v>
      </c>
      <c r="Q638">
        <v>8.0091814515854509E-2</v>
      </c>
      <c r="R638">
        <v>8</v>
      </c>
      <c r="S638">
        <v>2025</v>
      </c>
      <c r="T638">
        <v>10</v>
      </c>
      <c r="U638">
        <v>2025</v>
      </c>
      <c r="V638">
        <v>46007</v>
      </c>
      <c r="W638" t="s">
        <v>132</v>
      </c>
      <c r="X638">
        <v>2025</v>
      </c>
      <c r="Y638" t="str">
        <f t="shared" si="45"/>
        <v>México</v>
      </c>
      <c r="Z638" t="str">
        <f t="shared" si="46"/>
        <v>IC</v>
      </c>
      <c r="AA638" s="1">
        <f t="shared" si="47"/>
        <v>0.65</v>
      </c>
      <c r="AB638">
        <f t="shared" si="48"/>
        <v>593.79088999999976</v>
      </c>
      <c r="AC638" s="18">
        <f t="shared" si="49"/>
        <v>45852</v>
      </c>
    </row>
    <row r="639" spans="1:29">
      <c r="A639" t="s">
        <v>176</v>
      </c>
      <c r="B639">
        <v>518</v>
      </c>
      <c r="C639">
        <v>1</v>
      </c>
      <c r="D639" s="18">
        <v>45855</v>
      </c>
      <c r="E639" s="18">
        <v>45855</v>
      </c>
      <c r="F639" s="18">
        <v>45857</v>
      </c>
      <c r="G639" t="s">
        <v>44</v>
      </c>
      <c r="H639">
        <v>29</v>
      </c>
      <c r="J639">
        <v>1497.6</v>
      </c>
      <c r="K639" t="s">
        <v>131</v>
      </c>
      <c r="L639">
        <v>1287.9359999999999</v>
      </c>
      <c r="M639">
        <v>1497.6</v>
      </c>
      <c r="N639">
        <v>117</v>
      </c>
      <c r="O639">
        <v>100.62</v>
      </c>
      <c r="P639">
        <v>117</v>
      </c>
      <c r="Q639">
        <v>7.8125000000000014E-2</v>
      </c>
      <c r="R639">
        <v>7</v>
      </c>
      <c r="S639">
        <v>2025</v>
      </c>
      <c r="T639">
        <v>7</v>
      </c>
      <c r="U639">
        <v>2025</v>
      </c>
      <c r="V639">
        <v>45902</v>
      </c>
      <c r="W639" t="s">
        <v>153</v>
      </c>
      <c r="X639">
        <v>2025</v>
      </c>
      <c r="Y639" t="str">
        <f t="shared" si="45"/>
        <v>México</v>
      </c>
      <c r="Z639" t="str">
        <f t="shared" si="46"/>
        <v>IC</v>
      </c>
      <c r="AA639" s="1">
        <f t="shared" si="47"/>
        <v>0.5</v>
      </c>
      <c r="AB639">
        <f t="shared" si="48"/>
        <v>50.31</v>
      </c>
      <c r="AC639" s="18">
        <f t="shared" si="49"/>
        <v>45677</v>
      </c>
    </row>
    <row r="640" spans="1:29">
      <c r="A640" t="s">
        <v>176</v>
      </c>
      <c r="B640">
        <v>89</v>
      </c>
      <c r="C640">
        <v>1</v>
      </c>
      <c r="D640" s="18">
        <v>45663</v>
      </c>
      <c r="E640" s="18">
        <v>45670</v>
      </c>
      <c r="F640" s="18">
        <v>45676</v>
      </c>
      <c r="G640" t="s">
        <v>49</v>
      </c>
      <c r="H640">
        <v>2</v>
      </c>
      <c r="I640" t="s">
        <v>177</v>
      </c>
      <c r="J640">
        <v>835</v>
      </c>
      <c r="K640" t="s">
        <v>131</v>
      </c>
      <c r="L640">
        <v>718.1</v>
      </c>
      <c r="M640">
        <v>835</v>
      </c>
      <c r="N640">
        <v>35</v>
      </c>
      <c r="O640">
        <v>30.099999999999998</v>
      </c>
      <c r="P640">
        <v>35</v>
      </c>
      <c r="Q640">
        <v>4.1916167664670656E-2</v>
      </c>
      <c r="R640">
        <v>1</v>
      </c>
      <c r="S640">
        <v>2025</v>
      </c>
      <c r="T640">
        <v>1</v>
      </c>
      <c r="U640">
        <v>2025</v>
      </c>
      <c r="V640">
        <v>45721</v>
      </c>
      <c r="W640" t="s">
        <v>150</v>
      </c>
      <c r="X640">
        <v>2025</v>
      </c>
      <c r="Y640" t="str">
        <f t="shared" si="45"/>
        <v>México</v>
      </c>
      <c r="Z640" t="str">
        <f t="shared" si="46"/>
        <v>Retail</v>
      </c>
      <c r="AA640" s="1">
        <f t="shared" si="47"/>
        <v>0</v>
      </c>
      <c r="AB640">
        <f t="shared" si="48"/>
        <v>30.099999999999998</v>
      </c>
      <c r="AC640" s="18">
        <f t="shared" si="49"/>
        <v>45552</v>
      </c>
    </row>
    <row r="641" spans="1:29">
      <c r="A641" t="s">
        <v>176</v>
      </c>
      <c r="B641">
        <v>351</v>
      </c>
      <c r="C641">
        <v>1</v>
      </c>
      <c r="D641" s="18">
        <v>45793</v>
      </c>
      <c r="E641" s="18">
        <v>45793</v>
      </c>
      <c r="F641" s="18">
        <v>45793</v>
      </c>
      <c r="G641" t="s">
        <v>49</v>
      </c>
      <c r="H641">
        <v>20</v>
      </c>
      <c r="J641">
        <v>2611.75</v>
      </c>
      <c r="K641" t="s">
        <v>131</v>
      </c>
      <c r="L641">
        <v>2246.105</v>
      </c>
      <c r="M641">
        <v>2611.75</v>
      </c>
      <c r="N641">
        <v>35</v>
      </c>
      <c r="O641">
        <v>30.099999999999998</v>
      </c>
      <c r="P641">
        <v>35</v>
      </c>
      <c r="Q641">
        <v>1.3400976356848854E-2</v>
      </c>
      <c r="R641">
        <v>5</v>
      </c>
      <c r="S641">
        <v>2025</v>
      </c>
      <c r="T641">
        <v>5</v>
      </c>
      <c r="U641">
        <v>2025</v>
      </c>
      <c r="V641">
        <v>45838</v>
      </c>
      <c r="W641" t="s">
        <v>152</v>
      </c>
      <c r="X641">
        <v>2025</v>
      </c>
      <c r="Y641" t="str">
        <f t="shared" si="45"/>
        <v>México</v>
      </c>
      <c r="Z641" t="str">
        <f t="shared" si="46"/>
        <v>Retail</v>
      </c>
      <c r="AA641" s="1">
        <f t="shared" si="47"/>
        <v>0</v>
      </c>
      <c r="AB641">
        <f t="shared" si="48"/>
        <v>30.099999999999998</v>
      </c>
      <c r="AC641" s="18">
        <f t="shared" si="49"/>
        <v>45552</v>
      </c>
    </row>
    <row r="642" spans="1:29">
      <c r="A642" t="s">
        <v>65</v>
      </c>
      <c r="B642">
        <v>26</v>
      </c>
      <c r="C642">
        <v>1</v>
      </c>
      <c r="D642" s="18">
        <v>45849</v>
      </c>
      <c r="E642" s="18">
        <v>45858</v>
      </c>
      <c r="F642" s="18">
        <v>45864</v>
      </c>
      <c r="G642" t="s">
        <v>27</v>
      </c>
      <c r="H642">
        <v>28</v>
      </c>
      <c r="I642" t="s">
        <v>149</v>
      </c>
      <c r="J642">
        <v>1536</v>
      </c>
      <c r="K642" t="s">
        <v>151</v>
      </c>
      <c r="L642">
        <v>1536</v>
      </c>
      <c r="M642">
        <v>1781.7599999999998</v>
      </c>
      <c r="N642">
        <v>120</v>
      </c>
      <c r="O642">
        <v>120</v>
      </c>
      <c r="P642">
        <v>139.19999999999999</v>
      </c>
      <c r="Q642">
        <v>7.8125E-2</v>
      </c>
      <c r="R642">
        <v>7</v>
      </c>
      <c r="S642">
        <v>2025</v>
      </c>
      <c r="T642">
        <v>7</v>
      </c>
      <c r="U642">
        <v>2025</v>
      </c>
      <c r="V642">
        <v>45909</v>
      </c>
      <c r="W642" t="s">
        <v>153</v>
      </c>
      <c r="X642">
        <v>2025</v>
      </c>
      <c r="Y642" t="str">
        <f t="shared" ref="Y642:Y705" si="50">_xlfn.XLOOKUP(G642,AH:AH,AK:AK,"0")</f>
        <v>Madrid</v>
      </c>
      <c r="Z642" t="str">
        <f t="shared" ref="Z642:Z705" si="51">_xlfn.XLOOKUP(G642,AH:AH,AI:AI,"0")</f>
        <v>Retail</v>
      </c>
      <c r="AA642" s="1">
        <f t="shared" ref="AA642:AA705" si="52">_xlfn.XLOOKUP(G642,AH:AH,AJ:AJ,"0")</f>
        <v>7.0000000000000007E-2</v>
      </c>
      <c r="AB642">
        <f t="shared" ref="AB642:AB705" si="53">O642-O642*AA642</f>
        <v>111.6</v>
      </c>
      <c r="AC642" s="18">
        <f t="shared" ref="AC642:AC705" si="54">_xlfn.XLOOKUP(G642,AH:AH,AL:AL,"0")</f>
        <v>45810</v>
      </c>
    </row>
    <row r="643" spans="1:29">
      <c r="A643" t="s">
        <v>176</v>
      </c>
      <c r="B643">
        <v>325</v>
      </c>
      <c r="C643">
        <v>0</v>
      </c>
      <c r="D643" s="18">
        <v>45785</v>
      </c>
      <c r="E643" s="18">
        <v>45881</v>
      </c>
      <c r="F643" s="18">
        <v>45890</v>
      </c>
      <c r="G643" t="s">
        <v>54</v>
      </c>
      <c r="H643">
        <v>19</v>
      </c>
      <c r="J643">
        <v>127330</v>
      </c>
      <c r="K643" t="s">
        <v>178</v>
      </c>
      <c r="L643">
        <v>6111.84</v>
      </c>
      <c r="M643">
        <v>7130.4800000000005</v>
      </c>
      <c r="N643">
        <v>0</v>
      </c>
      <c r="O643">
        <v>0</v>
      </c>
      <c r="P643">
        <v>0</v>
      </c>
      <c r="Q643">
        <v>0</v>
      </c>
      <c r="R643">
        <v>5</v>
      </c>
      <c r="S643">
        <v>2025</v>
      </c>
      <c r="T643">
        <v>8</v>
      </c>
      <c r="U643">
        <v>2025</v>
      </c>
      <c r="V643">
        <v>45935</v>
      </c>
      <c r="W643" t="s">
        <v>161</v>
      </c>
      <c r="X643">
        <v>2025</v>
      </c>
      <c r="Y643" t="str">
        <f t="shared" si="50"/>
        <v>México</v>
      </c>
      <c r="Z643" t="str">
        <f t="shared" si="51"/>
        <v>Retail</v>
      </c>
      <c r="AA643" s="1">
        <f t="shared" si="52"/>
        <v>0.05</v>
      </c>
      <c r="AB643">
        <f t="shared" si="53"/>
        <v>0</v>
      </c>
      <c r="AC643" s="18">
        <f t="shared" si="54"/>
        <v>45595</v>
      </c>
    </row>
    <row r="644" spans="1:29">
      <c r="A644" t="s">
        <v>176</v>
      </c>
      <c r="B644">
        <v>439</v>
      </c>
      <c r="C644">
        <v>0</v>
      </c>
      <c r="D644" s="18">
        <v>45827</v>
      </c>
      <c r="E644" s="18">
        <v>45908</v>
      </c>
      <c r="F644" s="18">
        <v>46008</v>
      </c>
      <c r="G644" t="s">
        <v>49</v>
      </c>
      <c r="H644">
        <v>25</v>
      </c>
      <c r="I644" t="s">
        <v>189</v>
      </c>
      <c r="J644">
        <v>7923.54</v>
      </c>
      <c r="K644" t="s">
        <v>131</v>
      </c>
      <c r="L644">
        <v>6814.2443999999996</v>
      </c>
      <c r="M644">
        <v>7923.54</v>
      </c>
      <c r="N644">
        <v>0</v>
      </c>
      <c r="O644">
        <v>0</v>
      </c>
      <c r="P644">
        <v>0</v>
      </c>
      <c r="Q644">
        <v>0</v>
      </c>
      <c r="R644">
        <v>6</v>
      </c>
      <c r="S644">
        <v>2025</v>
      </c>
      <c r="T644">
        <v>9</v>
      </c>
      <c r="U644">
        <v>2025</v>
      </c>
      <c r="V644">
        <v>46053</v>
      </c>
      <c r="W644" t="s">
        <v>157</v>
      </c>
      <c r="X644">
        <v>2026</v>
      </c>
      <c r="Y644" t="str">
        <f t="shared" si="50"/>
        <v>México</v>
      </c>
      <c r="Z644" t="str">
        <f t="shared" si="51"/>
        <v>Retail</v>
      </c>
      <c r="AA644" s="1">
        <f t="shared" si="52"/>
        <v>0</v>
      </c>
      <c r="AB644">
        <f t="shared" si="53"/>
        <v>0</v>
      </c>
      <c r="AC644" s="18">
        <f t="shared" si="54"/>
        <v>45552</v>
      </c>
    </row>
    <row r="645" spans="1:29">
      <c r="A645" t="s">
        <v>176</v>
      </c>
      <c r="B645">
        <v>283</v>
      </c>
      <c r="C645">
        <v>1</v>
      </c>
      <c r="D645" s="18">
        <v>45772</v>
      </c>
      <c r="E645" s="18">
        <v>45645</v>
      </c>
      <c r="F645" s="18">
        <v>45657</v>
      </c>
      <c r="G645" t="s">
        <v>49</v>
      </c>
      <c r="H645">
        <v>17</v>
      </c>
      <c r="I645" t="s">
        <v>177</v>
      </c>
      <c r="J645">
        <v>3108</v>
      </c>
      <c r="K645" t="s">
        <v>131</v>
      </c>
      <c r="L645">
        <v>2672.88</v>
      </c>
      <c r="M645">
        <v>3108</v>
      </c>
      <c r="N645">
        <v>151.41999999999999</v>
      </c>
      <c r="O645">
        <v>130.22119999999998</v>
      </c>
      <c r="P645">
        <v>151.41999999999999</v>
      </c>
      <c r="Q645">
        <v>4.8719433719433713E-2</v>
      </c>
      <c r="R645">
        <v>4</v>
      </c>
      <c r="S645">
        <v>2025</v>
      </c>
      <c r="T645">
        <v>12</v>
      </c>
      <c r="U645">
        <v>2024</v>
      </c>
      <c r="V645">
        <v>45702</v>
      </c>
      <c r="W645" t="s">
        <v>164</v>
      </c>
      <c r="X645">
        <v>2025</v>
      </c>
      <c r="Y645" t="str">
        <f t="shared" si="50"/>
        <v>México</v>
      </c>
      <c r="Z645" t="str">
        <f t="shared" si="51"/>
        <v>Retail</v>
      </c>
      <c r="AA645" s="1">
        <f t="shared" si="52"/>
        <v>0</v>
      </c>
      <c r="AB645">
        <f t="shared" si="53"/>
        <v>130.22119999999998</v>
      </c>
      <c r="AC645" s="18">
        <f t="shared" si="54"/>
        <v>45552</v>
      </c>
    </row>
    <row r="646" spans="1:29">
      <c r="A646" t="s">
        <v>65</v>
      </c>
      <c r="B646">
        <v>48</v>
      </c>
      <c r="C646">
        <v>0</v>
      </c>
      <c r="D646" s="18">
        <v>45932</v>
      </c>
      <c r="E646" s="18">
        <v>46020</v>
      </c>
      <c r="F646" s="18">
        <v>46036</v>
      </c>
      <c r="G646" t="s">
        <v>26</v>
      </c>
      <c r="H646">
        <v>40</v>
      </c>
      <c r="I646" t="s">
        <v>170</v>
      </c>
      <c r="J646">
        <v>34081.1</v>
      </c>
      <c r="K646" t="s">
        <v>151</v>
      </c>
      <c r="L646">
        <v>34081.1</v>
      </c>
      <c r="M646">
        <v>39534.075999999994</v>
      </c>
      <c r="N646">
        <v>250</v>
      </c>
      <c r="O646">
        <v>250</v>
      </c>
      <c r="P646">
        <v>290</v>
      </c>
      <c r="Q646">
        <v>7.3354439850826418E-3</v>
      </c>
      <c r="R646">
        <v>10</v>
      </c>
      <c r="S646">
        <v>2025</v>
      </c>
      <c r="T646">
        <v>12</v>
      </c>
      <c r="U646">
        <v>2025</v>
      </c>
      <c r="V646">
        <v>46081</v>
      </c>
      <c r="W646" t="s">
        <v>164</v>
      </c>
      <c r="X646">
        <v>2026</v>
      </c>
      <c r="Y646" t="str">
        <f t="shared" si="50"/>
        <v>Madrid</v>
      </c>
      <c r="Z646" t="str">
        <f t="shared" si="51"/>
        <v>Retail</v>
      </c>
      <c r="AA646" s="1">
        <f t="shared" si="52"/>
        <v>7.0000000000000007E-2</v>
      </c>
      <c r="AB646">
        <f t="shared" si="53"/>
        <v>232.5</v>
      </c>
      <c r="AC646" s="18">
        <f t="shared" si="54"/>
        <v>45733</v>
      </c>
    </row>
    <row r="647" spans="1:29">
      <c r="A647" t="s">
        <v>176</v>
      </c>
      <c r="B647">
        <v>477</v>
      </c>
      <c r="C647">
        <v>1</v>
      </c>
      <c r="D647" s="18">
        <v>45842</v>
      </c>
      <c r="E647" s="18">
        <v>45854</v>
      </c>
      <c r="F647" s="18">
        <v>45856</v>
      </c>
      <c r="G647" t="s">
        <v>29</v>
      </c>
      <c r="H647">
        <v>27</v>
      </c>
      <c r="I647" t="s">
        <v>149</v>
      </c>
      <c r="J647">
        <v>1437.5</v>
      </c>
      <c r="K647" t="s">
        <v>151</v>
      </c>
      <c r="L647">
        <v>1437.5</v>
      </c>
      <c r="M647">
        <v>1667.4999999999998</v>
      </c>
      <c r="N647">
        <v>810.5</v>
      </c>
      <c r="O647">
        <v>810.5</v>
      </c>
      <c r="P647">
        <v>940.18</v>
      </c>
      <c r="Q647">
        <v>0.5638260869565217</v>
      </c>
      <c r="R647">
        <v>7</v>
      </c>
      <c r="S647">
        <v>2025</v>
      </c>
      <c r="T647">
        <v>7</v>
      </c>
      <c r="U647">
        <v>2025</v>
      </c>
      <c r="V647">
        <v>45901</v>
      </c>
      <c r="W647" t="s">
        <v>153</v>
      </c>
      <c r="X647">
        <v>2025</v>
      </c>
      <c r="Y647" t="str">
        <f t="shared" si="50"/>
        <v>Madrid</v>
      </c>
      <c r="Z647" t="str">
        <f t="shared" si="51"/>
        <v>Retail</v>
      </c>
      <c r="AA647" s="1">
        <f t="shared" si="52"/>
        <v>7.0000000000000007E-2</v>
      </c>
      <c r="AB647">
        <f t="shared" si="53"/>
        <v>753.76499999999999</v>
      </c>
      <c r="AC647" s="18">
        <f t="shared" si="54"/>
        <v>45733</v>
      </c>
    </row>
    <row r="648" spans="1:29">
      <c r="A648" t="s">
        <v>176</v>
      </c>
      <c r="B648">
        <v>708</v>
      </c>
      <c r="C648">
        <v>0</v>
      </c>
      <c r="D648" s="18">
        <v>45917</v>
      </c>
      <c r="E648" s="18">
        <v>46046</v>
      </c>
      <c r="F648" s="18">
        <v>46050</v>
      </c>
      <c r="G648" t="s">
        <v>53</v>
      </c>
      <c r="H648">
        <v>38</v>
      </c>
      <c r="I648" t="s">
        <v>177</v>
      </c>
      <c r="J648">
        <v>1986.98</v>
      </c>
      <c r="K648" t="s">
        <v>131</v>
      </c>
      <c r="L648">
        <v>1708.8027999999999</v>
      </c>
      <c r="M648">
        <v>1986.98</v>
      </c>
      <c r="N648">
        <v>180.64</v>
      </c>
      <c r="O648">
        <v>155.35039999999998</v>
      </c>
      <c r="P648">
        <v>180.64</v>
      </c>
      <c r="Q648">
        <v>9.0911836052703088E-2</v>
      </c>
      <c r="R648">
        <v>9</v>
      </c>
      <c r="S648">
        <v>2025</v>
      </c>
      <c r="T648">
        <v>1</v>
      </c>
      <c r="U648">
        <v>2026</v>
      </c>
      <c r="V648">
        <v>46095</v>
      </c>
      <c r="W648" t="s">
        <v>150</v>
      </c>
      <c r="X648">
        <v>2026</v>
      </c>
      <c r="Y648" t="str">
        <f t="shared" si="50"/>
        <v>México</v>
      </c>
      <c r="Z648" t="str">
        <f t="shared" si="51"/>
        <v>Retail</v>
      </c>
      <c r="AA648" s="1">
        <f t="shared" si="52"/>
        <v>0.05</v>
      </c>
      <c r="AB648">
        <f t="shared" si="53"/>
        <v>147.58287999999999</v>
      </c>
      <c r="AC648" s="18">
        <f t="shared" si="54"/>
        <v>45719</v>
      </c>
    </row>
    <row r="649" spans="1:29">
      <c r="A649" t="s">
        <v>176</v>
      </c>
      <c r="B649">
        <v>635</v>
      </c>
      <c r="C649">
        <v>1</v>
      </c>
      <c r="D649" s="18">
        <v>45896</v>
      </c>
      <c r="E649" s="18">
        <v>45899</v>
      </c>
      <c r="F649" s="18">
        <v>45904</v>
      </c>
      <c r="G649" t="s">
        <v>47</v>
      </c>
      <c r="H649">
        <v>35</v>
      </c>
      <c r="J649">
        <v>5000</v>
      </c>
      <c r="K649" t="s">
        <v>163</v>
      </c>
      <c r="L649">
        <v>5750</v>
      </c>
      <c r="M649">
        <v>6700</v>
      </c>
      <c r="N649">
        <v>391.67</v>
      </c>
      <c r="O649">
        <v>450.4205</v>
      </c>
      <c r="P649">
        <v>524.83780000000002</v>
      </c>
      <c r="Q649">
        <v>7.8334000000000001E-2</v>
      </c>
      <c r="R649">
        <v>8</v>
      </c>
      <c r="S649">
        <v>2025</v>
      </c>
      <c r="T649">
        <v>8</v>
      </c>
      <c r="U649">
        <v>2025</v>
      </c>
      <c r="V649">
        <v>45949</v>
      </c>
      <c r="W649" t="s">
        <v>161</v>
      </c>
      <c r="X649">
        <v>2025</v>
      </c>
      <c r="Y649" t="str">
        <f t="shared" si="50"/>
        <v>México</v>
      </c>
      <c r="Z649" t="str">
        <f t="shared" si="51"/>
        <v>IC</v>
      </c>
      <c r="AA649" s="1">
        <f t="shared" si="52"/>
        <v>0.65</v>
      </c>
      <c r="AB649">
        <f t="shared" si="53"/>
        <v>157.647175</v>
      </c>
      <c r="AC649" s="18">
        <f t="shared" si="54"/>
        <v>45852</v>
      </c>
    </row>
    <row r="650" spans="1:29">
      <c r="A650" t="s">
        <v>176</v>
      </c>
      <c r="B650">
        <v>255</v>
      </c>
      <c r="C650">
        <v>1</v>
      </c>
      <c r="D650" s="18">
        <v>45757</v>
      </c>
      <c r="E650" s="18">
        <v>45759</v>
      </c>
      <c r="F650" s="18">
        <v>45767</v>
      </c>
      <c r="G650" t="s">
        <v>54</v>
      </c>
      <c r="H650">
        <v>15</v>
      </c>
      <c r="I650" t="s">
        <v>149</v>
      </c>
      <c r="J650">
        <v>141358</v>
      </c>
      <c r="K650" t="s">
        <v>151</v>
      </c>
      <c r="L650">
        <v>141358</v>
      </c>
      <c r="M650">
        <v>163975.28</v>
      </c>
      <c r="N650">
        <v>18438</v>
      </c>
      <c r="O650">
        <v>18438</v>
      </c>
      <c r="P650">
        <v>21388.079999999998</v>
      </c>
      <c r="Q650">
        <v>0.13043478260869565</v>
      </c>
      <c r="R650">
        <v>4</v>
      </c>
      <c r="S650">
        <v>2025</v>
      </c>
      <c r="T650">
        <v>4</v>
      </c>
      <c r="U650">
        <v>2025</v>
      </c>
      <c r="V650">
        <v>45812</v>
      </c>
      <c r="W650" t="s">
        <v>152</v>
      </c>
      <c r="X650">
        <v>2025</v>
      </c>
      <c r="Y650" t="str">
        <f t="shared" si="50"/>
        <v>México</v>
      </c>
      <c r="Z650" t="str">
        <f t="shared" si="51"/>
        <v>Retail</v>
      </c>
      <c r="AA650" s="1">
        <f t="shared" si="52"/>
        <v>0.05</v>
      </c>
      <c r="AB650">
        <f t="shared" si="53"/>
        <v>17516.099999999999</v>
      </c>
      <c r="AC650" s="18">
        <f t="shared" si="54"/>
        <v>45595</v>
      </c>
    </row>
    <row r="651" spans="1:29">
      <c r="A651" t="s">
        <v>176</v>
      </c>
      <c r="B651">
        <v>923</v>
      </c>
      <c r="C651">
        <v>0</v>
      </c>
      <c r="D651" s="18">
        <v>46007</v>
      </c>
      <c r="E651" s="18">
        <v>45973</v>
      </c>
      <c r="F651" s="18">
        <v>45974</v>
      </c>
      <c r="G651" t="s">
        <v>47</v>
      </c>
      <c r="H651">
        <v>51</v>
      </c>
      <c r="J651">
        <v>1039.5</v>
      </c>
      <c r="K651" t="s">
        <v>151</v>
      </c>
      <c r="L651">
        <v>1039.5</v>
      </c>
      <c r="M651">
        <v>1205.82</v>
      </c>
      <c r="N651">
        <v>93.56</v>
      </c>
      <c r="O651">
        <v>93.56</v>
      </c>
      <c r="P651">
        <v>108.5296</v>
      </c>
      <c r="Q651">
        <v>9.0004810004810004E-2</v>
      </c>
      <c r="R651">
        <v>12</v>
      </c>
      <c r="S651">
        <v>2025</v>
      </c>
      <c r="T651">
        <v>11</v>
      </c>
      <c r="U651">
        <v>2025</v>
      </c>
      <c r="V651">
        <v>46019</v>
      </c>
      <c r="W651" t="s">
        <v>132</v>
      </c>
      <c r="X651">
        <v>2025</v>
      </c>
      <c r="Y651" t="str">
        <f t="shared" si="50"/>
        <v>México</v>
      </c>
      <c r="Z651" t="str">
        <f t="shared" si="51"/>
        <v>IC</v>
      </c>
      <c r="AA651" s="1">
        <f t="shared" si="52"/>
        <v>0.65</v>
      </c>
      <c r="AB651">
        <f t="shared" si="53"/>
        <v>32.746000000000002</v>
      </c>
      <c r="AC651" s="18">
        <f t="shared" si="54"/>
        <v>45852</v>
      </c>
    </row>
    <row r="652" spans="1:29">
      <c r="A652" t="s">
        <v>176</v>
      </c>
      <c r="B652">
        <v>900</v>
      </c>
      <c r="C652">
        <v>0</v>
      </c>
      <c r="D652" s="18">
        <v>46000</v>
      </c>
      <c r="E652" s="18">
        <v>46000</v>
      </c>
      <c r="F652" s="18">
        <v>46031</v>
      </c>
      <c r="G652" t="s">
        <v>49</v>
      </c>
      <c r="H652">
        <v>50</v>
      </c>
      <c r="J652">
        <v>13767.72</v>
      </c>
      <c r="K652" t="s">
        <v>178</v>
      </c>
      <c r="L652">
        <v>660.85055999999997</v>
      </c>
      <c r="M652">
        <v>770.99231999999995</v>
      </c>
      <c r="N652">
        <v>0</v>
      </c>
      <c r="O652">
        <v>0</v>
      </c>
      <c r="P652">
        <v>0</v>
      </c>
      <c r="Q652">
        <v>0</v>
      </c>
      <c r="R652">
        <v>12</v>
      </c>
      <c r="S652">
        <v>2025</v>
      </c>
      <c r="T652">
        <v>12</v>
      </c>
      <c r="U652">
        <v>2025</v>
      </c>
      <c r="V652">
        <v>46076</v>
      </c>
      <c r="W652" t="s">
        <v>164</v>
      </c>
      <c r="X652">
        <v>2026</v>
      </c>
      <c r="Y652" t="str">
        <f t="shared" si="50"/>
        <v>México</v>
      </c>
      <c r="Z652" t="str">
        <f t="shared" si="51"/>
        <v>Retail</v>
      </c>
      <c r="AA652" s="1">
        <f t="shared" si="52"/>
        <v>0</v>
      </c>
      <c r="AB652">
        <f t="shared" si="53"/>
        <v>0</v>
      </c>
      <c r="AC652" s="18">
        <f t="shared" si="54"/>
        <v>45552</v>
      </c>
    </row>
    <row r="653" spans="1:29">
      <c r="A653" t="s">
        <v>176</v>
      </c>
      <c r="B653">
        <v>228</v>
      </c>
      <c r="C653">
        <v>1</v>
      </c>
      <c r="D653" s="18">
        <v>45747</v>
      </c>
      <c r="E653" s="18">
        <v>45761</v>
      </c>
      <c r="F653" s="18">
        <v>45769</v>
      </c>
      <c r="G653" t="s">
        <v>35</v>
      </c>
      <c r="H653">
        <v>14</v>
      </c>
      <c r="J653">
        <v>31520</v>
      </c>
      <c r="K653" t="s">
        <v>131</v>
      </c>
      <c r="L653">
        <v>27107.200000000001</v>
      </c>
      <c r="M653">
        <v>31520</v>
      </c>
      <c r="N653">
        <v>4977.6400000000003</v>
      </c>
      <c r="O653">
        <v>4280.7704000000003</v>
      </c>
      <c r="P653">
        <v>4977.6400000000003</v>
      </c>
      <c r="Q653">
        <v>0.15792005076142132</v>
      </c>
      <c r="R653">
        <v>3</v>
      </c>
      <c r="S653">
        <v>2025</v>
      </c>
      <c r="T653">
        <v>4</v>
      </c>
      <c r="U653">
        <v>2025</v>
      </c>
      <c r="V653">
        <v>45814</v>
      </c>
      <c r="W653" t="s">
        <v>152</v>
      </c>
      <c r="X653">
        <v>2025</v>
      </c>
      <c r="Y653" t="str">
        <f t="shared" si="50"/>
        <v>México</v>
      </c>
      <c r="Z653" t="str">
        <f t="shared" si="51"/>
        <v>IC</v>
      </c>
      <c r="AA653" s="1">
        <f t="shared" si="52"/>
        <v>0.5</v>
      </c>
      <c r="AB653">
        <f t="shared" si="53"/>
        <v>2140.3852000000002</v>
      </c>
      <c r="AC653" s="18">
        <f t="shared" si="54"/>
        <v>45665</v>
      </c>
    </row>
    <row r="654" spans="1:29">
      <c r="A654" t="s">
        <v>176</v>
      </c>
      <c r="B654">
        <v>525</v>
      </c>
      <c r="C654">
        <v>0</v>
      </c>
      <c r="D654" s="18">
        <v>45861</v>
      </c>
      <c r="E654" s="18">
        <v>45935</v>
      </c>
      <c r="F654" s="18">
        <v>45952</v>
      </c>
      <c r="G654" t="s">
        <v>35</v>
      </c>
      <c r="H654">
        <v>30</v>
      </c>
      <c r="J654">
        <v>24593.55</v>
      </c>
      <c r="K654" t="s">
        <v>131</v>
      </c>
      <c r="L654">
        <v>21150.452999999998</v>
      </c>
      <c r="M654">
        <v>24593.55</v>
      </c>
      <c r="N654">
        <v>1043.73</v>
      </c>
      <c r="O654">
        <v>897.6078</v>
      </c>
      <c r="P654">
        <v>1043.73</v>
      </c>
      <c r="Q654">
        <v>4.2439176125447529E-2</v>
      </c>
      <c r="R654">
        <v>7</v>
      </c>
      <c r="S654">
        <v>2025</v>
      </c>
      <c r="T654">
        <v>10</v>
      </c>
      <c r="U654">
        <v>2025</v>
      </c>
      <c r="V654">
        <v>45997</v>
      </c>
      <c r="W654" t="s">
        <v>132</v>
      </c>
      <c r="X654">
        <v>2025</v>
      </c>
      <c r="Y654" t="str">
        <f t="shared" si="50"/>
        <v>México</v>
      </c>
      <c r="Z654" t="str">
        <f t="shared" si="51"/>
        <v>IC</v>
      </c>
      <c r="AA654" s="1">
        <f t="shared" si="52"/>
        <v>0.5</v>
      </c>
      <c r="AB654">
        <f t="shared" si="53"/>
        <v>448.8039</v>
      </c>
      <c r="AC654" s="18">
        <f t="shared" si="54"/>
        <v>45665</v>
      </c>
    </row>
    <row r="655" spans="1:29">
      <c r="A655" t="s">
        <v>176</v>
      </c>
      <c r="B655">
        <v>642</v>
      </c>
      <c r="C655">
        <v>1</v>
      </c>
      <c r="D655" s="18">
        <v>45897</v>
      </c>
      <c r="E655" s="18">
        <v>45907</v>
      </c>
      <c r="F655" s="18">
        <v>45910</v>
      </c>
      <c r="G655" t="s">
        <v>47</v>
      </c>
      <c r="H655">
        <v>35</v>
      </c>
      <c r="J655">
        <v>7395</v>
      </c>
      <c r="K655" t="s">
        <v>151</v>
      </c>
      <c r="L655">
        <v>7395</v>
      </c>
      <c r="M655">
        <v>8578.1999999999989</v>
      </c>
      <c r="N655">
        <v>720.46</v>
      </c>
      <c r="O655">
        <v>720.46</v>
      </c>
      <c r="P655">
        <v>835.73360000000002</v>
      </c>
      <c r="Q655">
        <v>9.7425287356321846E-2</v>
      </c>
      <c r="R655">
        <v>8</v>
      </c>
      <c r="S655">
        <v>2025</v>
      </c>
      <c r="T655">
        <v>9</v>
      </c>
      <c r="U655">
        <v>2025</v>
      </c>
      <c r="V655">
        <v>45955</v>
      </c>
      <c r="W655" t="s">
        <v>161</v>
      </c>
      <c r="X655">
        <v>2025</v>
      </c>
      <c r="Y655" t="str">
        <f t="shared" si="50"/>
        <v>México</v>
      </c>
      <c r="Z655" t="str">
        <f t="shared" si="51"/>
        <v>IC</v>
      </c>
      <c r="AA655" s="1">
        <f t="shared" si="52"/>
        <v>0.65</v>
      </c>
      <c r="AB655">
        <f t="shared" si="53"/>
        <v>252.161</v>
      </c>
      <c r="AC655" s="18">
        <f t="shared" si="54"/>
        <v>45852</v>
      </c>
    </row>
    <row r="656" spans="1:29">
      <c r="A656" t="s">
        <v>176</v>
      </c>
      <c r="B656">
        <v>653</v>
      </c>
      <c r="C656">
        <v>0</v>
      </c>
      <c r="D656" s="18">
        <v>45897</v>
      </c>
      <c r="E656" s="18">
        <v>46153</v>
      </c>
      <c r="F656" s="18">
        <v>46154</v>
      </c>
      <c r="G656" t="s">
        <v>47</v>
      </c>
      <c r="H656">
        <v>35</v>
      </c>
      <c r="J656">
        <v>260</v>
      </c>
      <c r="K656" t="s">
        <v>131</v>
      </c>
      <c r="L656">
        <v>223.6</v>
      </c>
      <c r="M656">
        <v>260</v>
      </c>
      <c r="N656">
        <v>26</v>
      </c>
      <c r="O656">
        <v>22.36</v>
      </c>
      <c r="P656">
        <v>26</v>
      </c>
      <c r="Q656">
        <v>0.1</v>
      </c>
      <c r="R656">
        <v>8</v>
      </c>
      <c r="S656">
        <v>2025</v>
      </c>
      <c r="T656">
        <v>5</v>
      </c>
      <c r="U656">
        <v>2026</v>
      </c>
      <c r="V656">
        <v>46199</v>
      </c>
      <c r="W656" t="s">
        <v>152</v>
      </c>
      <c r="X656">
        <v>2026</v>
      </c>
      <c r="Y656" t="str">
        <f t="shared" si="50"/>
        <v>México</v>
      </c>
      <c r="Z656" t="str">
        <f t="shared" si="51"/>
        <v>IC</v>
      </c>
      <c r="AA656" s="1">
        <f t="shared" si="52"/>
        <v>0.65</v>
      </c>
      <c r="AB656">
        <f t="shared" si="53"/>
        <v>7.8259999999999987</v>
      </c>
      <c r="AC656" s="18">
        <f t="shared" si="54"/>
        <v>45852</v>
      </c>
    </row>
    <row r="657" spans="1:29">
      <c r="A657" t="s">
        <v>176</v>
      </c>
      <c r="B657">
        <v>885</v>
      </c>
      <c r="C657">
        <v>0</v>
      </c>
      <c r="D657" s="18">
        <v>45995</v>
      </c>
      <c r="E657" s="18">
        <v>46011</v>
      </c>
      <c r="F657" s="18">
        <v>46018</v>
      </c>
      <c r="G657" t="s">
        <v>47</v>
      </c>
      <c r="H657">
        <v>49</v>
      </c>
      <c r="J657">
        <v>1</v>
      </c>
      <c r="K657" t="s">
        <v>131</v>
      </c>
      <c r="L657">
        <v>0.86</v>
      </c>
      <c r="M657">
        <v>1</v>
      </c>
      <c r="N657">
        <v>1</v>
      </c>
      <c r="O657">
        <v>0.86</v>
      </c>
      <c r="P657">
        <v>1</v>
      </c>
      <c r="Q657">
        <v>1</v>
      </c>
      <c r="R657">
        <v>12</v>
      </c>
      <c r="S657">
        <v>2025</v>
      </c>
      <c r="T657">
        <v>12</v>
      </c>
      <c r="U657">
        <v>2025</v>
      </c>
      <c r="V657">
        <v>46063</v>
      </c>
      <c r="W657" t="s">
        <v>164</v>
      </c>
      <c r="X657">
        <v>2026</v>
      </c>
      <c r="Y657" t="str">
        <f t="shared" si="50"/>
        <v>México</v>
      </c>
      <c r="Z657" t="str">
        <f t="shared" si="51"/>
        <v>IC</v>
      </c>
      <c r="AA657" s="1">
        <f t="shared" si="52"/>
        <v>0.65</v>
      </c>
      <c r="AB657">
        <f t="shared" si="53"/>
        <v>0.30099999999999993</v>
      </c>
      <c r="AC657" s="18">
        <f t="shared" si="54"/>
        <v>45852</v>
      </c>
    </row>
    <row r="658" spans="1:29">
      <c r="A658" t="s">
        <v>176</v>
      </c>
      <c r="B658">
        <v>813</v>
      </c>
      <c r="C658">
        <v>1</v>
      </c>
      <c r="D658" s="18">
        <v>45961</v>
      </c>
      <c r="E658" s="18">
        <v>46005</v>
      </c>
      <c r="F658" s="18">
        <v>46024</v>
      </c>
      <c r="G658" t="s">
        <v>24</v>
      </c>
      <c r="H658">
        <v>44</v>
      </c>
      <c r="I658" t="s">
        <v>177</v>
      </c>
      <c r="J658">
        <v>90178.33</v>
      </c>
      <c r="K658" t="s">
        <v>151</v>
      </c>
      <c r="L658">
        <v>90178.33</v>
      </c>
      <c r="M658">
        <v>104606.86279999999</v>
      </c>
      <c r="N658">
        <v>12104.35</v>
      </c>
      <c r="O658">
        <v>12104.35</v>
      </c>
      <c r="P658">
        <v>14041.046</v>
      </c>
      <c r="Q658">
        <v>0.13422681480129428</v>
      </c>
      <c r="R658">
        <v>10</v>
      </c>
      <c r="S658">
        <v>2025</v>
      </c>
      <c r="T658">
        <v>12</v>
      </c>
      <c r="U658">
        <v>2025</v>
      </c>
      <c r="V658">
        <v>46069</v>
      </c>
      <c r="W658" t="s">
        <v>164</v>
      </c>
      <c r="X658">
        <v>2026</v>
      </c>
      <c r="Y658" t="str">
        <f t="shared" si="50"/>
        <v>Madrid</v>
      </c>
      <c r="Z658" t="str">
        <f t="shared" si="51"/>
        <v>Retail</v>
      </c>
      <c r="AA658" s="1">
        <f t="shared" si="52"/>
        <v>7.0000000000000007E-2</v>
      </c>
      <c r="AB658">
        <f t="shared" si="53"/>
        <v>11257.0455</v>
      </c>
      <c r="AC658" s="18">
        <f t="shared" si="54"/>
        <v>45733</v>
      </c>
    </row>
    <row r="659" spans="1:29">
      <c r="A659" t="s">
        <v>176</v>
      </c>
      <c r="B659">
        <v>364</v>
      </c>
      <c r="C659">
        <v>0</v>
      </c>
      <c r="D659" s="18">
        <v>45800</v>
      </c>
      <c r="E659" s="18">
        <v>45803</v>
      </c>
      <c r="F659" s="18">
        <v>45814</v>
      </c>
      <c r="G659" t="s">
        <v>35</v>
      </c>
      <c r="H659">
        <v>21</v>
      </c>
      <c r="J659">
        <v>38882.410000000003</v>
      </c>
      <c r="K659" t="s">
        <v>131</v>
      </c>
      <c r="L659">
        <v>33438.872600000002</v>
      </c>
      <c r="M659">
        <v>38882.410000000003</v>
      </c>
      <c r="N659">
        <v>4227.7299999999996</v>
      </c>
      <c r="O659">
        <v>3635.8477999999996</v>
      </c>
      <c r="P659">
        <v>4227.7299999999996</v>
      </c>
      <c r="Q659">
        <v>0.10873117175607168</v>
      </c>
      <c r="R659">
        <v>5</v>
      </c>
      <c r="S659">
        <v>2025</v>
      </c>
      <c r="T659">
        <v>5</v>
      </c>
      <c r="U659">
        <v>2025</v>
      </c>
      <c r="V659">
        <v>45859</v>
      </c>
      <c r="W659" t="s">
        <v>154</v>
      </c>
      <c r="X659">
        <v>2025</v>
      </c>
      <c r="Y659" t="str">
        <f t="shared" si="50"/>
        <v>México</v>
      </c>
      <c r="Z659" t="str">
        <f t="shared" si="51"/>
        <v>IC</v>
      </c>
      <c r="AA659" s="1">
        <f t="shared" si="52"/>
        <v>0.5</v>
      </c>
      <c r="AB659">
        <f t="shared" si="53"/>
        <v>1817.9238999999998</v>
      </c>
      <c r="AC659" s="18">
        <f t="shared" si="54"/>
        <v>45665</v>
      </c>
    </row>
    <row r="660" spans="1:29">
      <c r="A660" t="s">
        <v>176</v>
      </c>
      <c r="B660">
        <v>529</v>
      </c>
      <c r="C660">
        <v>0</v>
      </c>
      <c r="D660" s="18">
        <v>45866</v>
      </c>
      <c r="E660" s="18">
        <v>45866</v>
      </c>
      <c r="F660" s="18">
        <v>45868</v>
      </c>
      <c r="G660" t="s">
        <v>29</v>
      </c>
      <c r="H660">
        <v>31</v>
      </c>
      <c r="I660" t="s">
        <v>149</v>
      </c>
      <c r="J660">
        <v>2802</v>
      </c>
      <c r="K660" t="s">
        <v>187</v>
      </c>
      <c r="L660">
        <v>2998.1400000000003</v>
      </c>
      <c r="M660">
        <v>3502.5</v>
      </c>
      <c r="N660">
        <v>216</v>
      </c>
      <c r="O660">
        <v>231.12</v>
      </c>
      <c r="P660">
        <v>270</v>
      </c>
      <c r="Q660">
        <v>7.7087794432548179E-2</v>
      </c>
      <c r="R660">
        <v>7</v>
      </c>
      <c r="S660">
        <v>2025</v>
      </c>
      <c r="T660">
        <v>7</v>
      </c>
      <c r="U660">
        <v>2025</v>
      </c>
      <c r="V660">
        <v>45913</v>
      </c>
      <c r="W660" t="s">
        <v>153</v>
      </c>
      <c r="X660">
        <v>2025</v>
      </c>
      <c r="Y660" t="str">
        <f t="shared" si="50"/>
        <v>Madrid</v>
      </c>
      <c r="Z660" t="str">
        <f t="shared" si="51"/>
        <v>Retail</v>
      </c>
      <c r="AA660" s="1">
        <f t="shared" si="52"/>
        <v>7.0000000000000007E-2</v>
      </c>
      <c r="AB660">
        <f t="shared" si="53"/>
        <v>214.94159999999999</v>
      </c>
      <c r="AC660" s="18">
        <f t="shared" si="54"/>
        <v>45733</v>
      </c>
    </row>
    <row r="661" spans="1:29">
      <c r="A661" t="s">
        <v>176</v>
      </c>
      <c r="B661">
        <v>90</v>
      </c>
      <c r="C661">
        <v>1</v>
      </c>
      <c r="D661" s="18">
        <v>45665</v>
      </c>
      <c r="E661" s="18">
        <v>45668</v>
      </c>
      <c r="F661" s="18">
        <v>45668</v>
      </c>
      <c r="G661" t="s">
        <v>49</v>
      </c>
      <c r="H661">
        <v>2</v>
      </c>
      <c r="I661" t="s">
        <v>177</v>
      </c>
      <c r="J661">
        <v>99987.5</v>
      </c>
      <c r="K661" t="s">
        <v>178</v>
      </c>
      <c r="L661">
        <v>4799.4000000000005</v>
      </c>
      <c r="M661">
        <v>5599.3</v>
      </c>
      <c r="N661">
        <v>12033.5</v>
      </c>
      <c r="O661">
        <v>577.60800000000006</v>
      </c>
      <c r="P661">
        <v>673.87599999999998</v>
      </c>
      <c r="Q661">
        <v>0.12035004375546943</v>
      </c>
      <c r="R661">
        <v>1</v>
      </c>
      <c r="S661">
        <v>2025</v>
      </c>
      <c r="T661">
        <v>1</v>
      </c>
      <c r="U661">
        <v>2025</v>
      </c>
      <c r="V661">
        <v>45713</v>
      </c>
      <c r="W661" t="s">
        <v>164</v>
      </c>
      <c r="X661">
        <v>2025</v>
      </c>
      <c r="Y661" t="str">
        <f t="shared" si="50"/>
        <v>México</v>
      </c>
      <c r="Z661" t="str">
        <f t="shared" si="51"/>
        <v>Retail</v>
      </c>
      <c r="AA661" s="1">
        <f t="shared" si="52"/>
        <v>0</v>
      </c>
      <c r="AB661">
        <f t="shared" si="53"/>
        <v>577.60800000000006</v>
      </c>
      <c r="AC661" s="18">
        <f t="shared" si="54"/>
        <v>45552</v>
      </c>
    </row>
    <row r="662" spans="1:29">
      <c r="A662" t="s">
        <v>176</v>
      </c>
      <c r="B662">
        <v>918</v>
      </c>
      <c r="C662">
        <v>0</v>
      </c>
      <c r="D662" s="18">
        <v>46007</v>
      </c>
      <c r="E662" s="18">
        <v>46011</v>
      </c>
      <c r="F662" s="18">
        <v>46019</v>
      </c>
      <c r="G662" t="s">
        <v>45</v>
      </c>
      <c r="H662">
        <v>51</v>
      </c>
      <c r="J662">
        <v>400</v>
      </c>
      <c r="K662" t="s">
        <v>131</v>
      </c>
      <c r="L662">
        <v>344</v>
      </c>
      <c r="M662">
        <v>400</v>
      </c>
      <c r="N662">
        <v>400</v>
      </c>
      <c r="O662">
        <v>344</v>
      </c>
      <c r="P662">
        <v>400</v>
      </c>
      <c r="Q662">
        <v>1</v>
      </c>
      <c r="R662">
        <v>12</v>
      </c>
      <c r="S662">
        <v>2025</v>
      </c>
      <c r="T662">
        <v>12</v>
      </c>
      <c r="U662">
        <v>2025</v>
      </c>
      <c r="V662">
        <v>46064</v>
      </c>
      <c r="W662" t="s">
        <v>164</v>
      </c>
      <c r="X662">
        <v>2026</v>
      </c>
      <c r="Y662" t="str">
        <f t="shared" si="50"/>
        <v>México</v>
      </c>
      <c r="Z662" t="str">
        <f t="shared" si="51"/>
        <v>IC</v>
      </c>
      <c r="AA662" s="1">
        <f t="shared" si="52"/>
        <v>0.75</v>
      </c>
      <c r="AB662">
        <f t="shared" si="53"/>
        <v>86</v>
      </c>
      <c r="AC662" s="18">
        <f t="shared" si="54"/>
        <v>45536</v>
      </c>
    </row>
    <row r="663" spans="1:29">
      <c r="A663" t="s">
        <v>176</v>
      </c>
      <c r="B663">
        <v>919</v>
      </c>
      <c r="C663">
        <v>0</v>
      </c>
      <c r="D663" s="18">
        <v>46007</v>
      </c>
      <c r="E663" s="18">
        <v>46012</v>
      </c>
      <c r="F663" s="18">
        <v>46019</v>
      </c>
      <c r="G663" t="s">
        <v>44</v>
      </c>
      <c r="H663">
        <v>51</v>
      </c>
      <c r="J663">
        <v>16765</v>
      </c>
      <c r="K663" t="s">
        <v>131</v>
      </c>
      <c r="L663">
        <v>14417.9</v>
      </c>
      <c r="M663">
        <v>16765</v>
      </c>
      <c r="N663">
        <v>1425</v>
      </c>
      <c r="O663">
        <v>1225.5</v>
      </c>
      <c r="P663">
        <v>1425</v>
      </c>
      <c r="Q663">
        <v>8.499850879809126E-2</v>
      </c>
      <c r="R663">
        <v>12</v>
      </c>
      <c r="S663">
        <v>2025</v>
      </c>
      <c r="T663">
        <v>12</v>
      </c>
      <c r="U663">
        <v>2025</v>
      </c>
      <c r="V663">
        <v>46064</v>
      </c>
      <c r="W663" t="s">
        <v>164</v>
      </c>
      <c r="X663">
        <v>2026</v>
      </c>
      <c r="Y663" t="str">
        <f t="shared" si="50"/>
        <v>México</v>
      </c>
      <c r="Z663" t="str">
        <f t="shared" si="51"/>
        <v>IC</v>
      </c>
      <c r="AA663" s="1">
        <f t="shared" si="52"/>
        <v>0.5</v>
      </c>
      <c r="AB663">
        <f t="shared" si="53"/>
        <v>612.75</v>
      </c>
      <c r="AC663" s="18">
        <f t="shared" si="54"/>
        <v>45677</v>
      </c>
    </row>
    <row r="664" spans="1:29">
      <c r="A664" t="s">
        <v>176</v>
      </c>
      <c r="B664">
        <v>884</v>
      </c>
      <c r="C664">
        <v>0</v>
      </c>
      <c r="D664" s="18">
        <v>45994</v>
      </c>
      <c r="E664" s="18">
        <v>45941</v>
      </c>
      <c r="F664" s="18">
        <v>45943</v>
      </c>
      <c r="G664" t="s">
        <v>44</v>
      </c>
      <c r="H664">
        <v>49</v>
      </c>
      <c r="J664">
        <v>759.07</v>
      </c>
      <c r="K664" t="s">
        <v>131</v>
      </c>
      <c r="L664">
        <v>652.80020000000002</v>
      </c>
      <c r="M664">
        <v>759.07</v>
      </c>
      <c r="N664">
        <v>63.52</v>
      </c>
      <c r="O664">
        <v>54.627200000000002</v>
      </c>
      <c r="P664">
        <v>63.52</v>
      </c>
      <c r="Q664">
        <v>8.3681346911352053E-2</v>
      </c>
      <c r="R664">
        <v>12</v>
      </c>
      <c r="S664">
        <v>2025</v>
      </c>
      <c r="T664">
        <v>10</v>
      </c>
      <c r="U664">
        <v>2025</v>
      </c>
      <c r="V664">
        <v>45988</v>
      </c>
      <c r="W664" t="s">
        <v>159</v>
      </c>
      <c r="X664">
        <v>2025</v>
      </c>
      <c r="Y664" t="str">
        <f t="shared" si="50"/>
        <v>México</v>
      </c>
      <c r="Z664" t="str">
        <f t="shared" si="51"/>
        <v>IC</v>
      </c>
      <c r="AA664" s="1">
        <f t="shared" si="52"/>
        <v>0.5</v>
      </c>
      <c r="AB664">
        <f t="shared" si="53"/>
        <v>27.313600000000001</v>
      </c>
      <c r="AC664" s="18">
        <f t="shared" si="54"/>
        <v>45677</v>
      </c>
    </row>
    <row r="665" spans="1:29">
      <c r="A665" t="s">
        <v>176</v>
      </c>
      <c r="B665">
        <v>673</v>
      </c>
      <c r="C665">
        <v>0</v>
      </c>
      <c r="D665" s="18">
        <v>45905</v>
      </c>
      <c r="E665" s="18">
        <v>46172</v>
      </c>
      <c r="F665" s="18">
        <v>46176</v>
      </c>
      <c r="G665" t="s">
        <v>35</v>
      </c>
      <c r="H665">
        <v>36</v>
      </c>
      <c r="J665">
        <v>1876.62</v>
      </c>
      <c r="K665" t="s">
        <v>131</v>
      </c>
      <c r="L665">
        <v>1613.8932</v>
      </c>
      <c r="M665">
        <v>1876.62</v>
      </c>
      <c r="N665">
        <v>178.84</v>
      </c>
      <c r="O665">
        <v>153.80240000000001</v>
      </c>
      <c r="P665">
        <v>178.84</v>
      </c>
      <c r="Q665">
        <v>9.5298995001651912E-2</v>
      </c>
      <c r="R665">
        <v>9</v>
      </c>
      <c r="S665">
        <v>2025</v>
      </c>
      <c r="T665">
        <v>5</v>
      </c>
      <c r="U665">
        <v>2026</v>
      </c>
      <c r="V665">
        <v>46221</v>
      </c>
      <c r="W665" t="s">
        <v>154</v>
      </c>
      <c r="X665">
        <v>2026</v>
      </c>
      <c r="Y665" t="str">
        <f t="shared" si="50"/>
        <v>México</v>
      </c>
      <c r="Z665" t="str">
        <f t="shared" si="51"/>
        <v>IC</v>
      </c>
      <c r="AA665" s="1">
        <f t="shared" si="52"/>
        <v>0.5</v>
      </c>
      <c r="AB665">
        <f t="shared" si="53"/>
        <v>76.901200000000003</v>
      </c>
      <c r="AC665" s="18">
        <f t="shared" si="54"/>
        <v>45665</v>
      </c>
    </row>
    <row r="666" spans="1:29">
      <c r="A666" t="s">
        <v>176</v>
      </c>
      <c r="B666">
        <v>829</v>
      </c>
      <c r="C666">
        <v>0</v>
      </c>
      <c r="D666" s="18">
        <v>45969</v>
      </c>
      <c r="E666" s="18">
        <v>45954</v>
      </c>
      <c r="F666" s="18">
        <v>45964</v>
      </c>
      <c r="G666" t="s">
        <v>54</v>
      </c>
      <c r="H666">
        <v>45</v>
      </c>
      <c r="J666">
        <v>6388.26</v>
      </c>
      <c r="K666" t="s">
        <v>131</v>
      </c>
      <c r="L666">
        <v>5493.9036000000006</v>
      </c>
      <c r="M666">
        <v>6388.26</v>
      </c>
      <c r="N666">
        <v>0</v>
      </c>
      <c r="O666">
        <v>0</v>
      </c>
      <c r="P666">
        <v>0</v>
      </c>
      <c r="Q666">
        <v>0</v>
      </c>
      <c r="R666">
        <v>11</v>
      </c>
      <c r="S666">
        <v>2025</v>
      </c>
      <c r="T666">
        <v>10</v>
      </c>
      <c r="U666">
        <v>2025</v>
      </c>
      <c r="V666">
        <v>46009</v>
      </c>
      <c r="W666" t="s">
        <v>132</v>
      </c>
      <c r="X666">
        <v>2025</v>
      </c>
      <c r="Y666" t="str">
        <f t="shared" si="50"/>
        <v>México</v>
      </c>
      <c r="Z666" t="str">
        <f t="shared" si="51"/>
        <v>Retail</v>
      </c>
      <c r="AA666" s="1">
        <f t="shared" si="52"/>
        <v>0.05</v>
      </c>
      <c r="AB666">
        <f t="shared" si="53"/>
        <v>0</v>
      </c>
      <c r="AC666" s="18">
        <f t="shared" si="54"/>
        <v>45595</v>
      </c>
    </row>
    <row r="667" spans="1:29">
      <c r="A667" t="s">
        <v>176</v>
      </c>
      <c r="B667">
        <v>288</v>
      </c>
      <c r="C667">
        <v>1</v>
      </c>
      <c r="D667" s="18">
        <v>45772</v>
      </c>
      <c r="E667" s="18">
        <v>45837</v>
      </c>
      <c r="F667" s="18">
        <v>45864</v>
      </c>
      <c r="G667" t="s">
        <v>49</v>
      </c>
      <c r="H667">
        <v>17</v>
      </c>
      <c r="I667" t="s">
        <v>185</v>
      </c>
      <c r="J667">
        <v>36460.839999999997</v>
      </c>
      <c r="K667" t="s">
        <v>131</v>
      </c>
      <c r="L667">
        <v>31356.322399999997</v>
      </c>
      <c r="M667">
        <v>36460.839999999997</v>
      </c>
      <c r="N667">
        <v>4564.99</v>
      </c>
      <c r="O667">
        <v>3925.8914</v>
      </c>
      <c r="P667">
        <v>4564.99</v>
      </c>
      <c r="Q667">
        <v>0.12520254607408937</v>
      </c>
      <c r="R667">
        <v>4</v>
      </c>
      <c r="S667">
        <v>2025</v>
      </c>
      <c r="T667">
        <v>6</v>
      </c>
      <c r="U667">
        <v>2025</v>
      </c>
      <c r="V667">
        <v>45909</v>
      </c>
      <c r="W667" t="s">
        <v>153</v>
      </c>
      <c r="X667">
        <v>2025</v>
      </c>
      <c r="Y667" t="str">
        <f t="shared" si="50"/>
        <v>México</v>
      </c>
      <c r="Z667" t="str">
        <f t="shared" si="51"/>
        <v>Retail</v>
      </c>
      <c r="AA667" s="1">
        <f t="shared" si="52"/>
        <v>0</v>
      </c>
      <c r="AB667">
        <f t="shared" si="53"/>
        <v>3925.8914</v>
      </c>
      <c r="AC667" s="18">
        <f t="shared" si="54"/>
        <v>45552</v>
      </c>
    </row>
    <row r="668" spans="1:29">
      <c r="A668" t="s">
        <v>176</v>
      </c>
      <c r="B668">
        <v>172</v>
      </c>
      <c r="C668">
        <v>0</v>
      </c>
      <c r="D668" s="18">
        <v>45707</v>
      </c>
      <c r="E668" s="18">
        <v>45937</v>
      </c>
      <c r="F668" s="18">
        <v>45962</v>
      </c>
      <c r="G668" t="s">
        <v>35</v>
      </c>
      <c r="H668">
        <v>8</v>
      </c>
      <c r="J668">
        <v>34174.980000000003</v>
      </c>
      <c r="K668" t="s">
        <v>131</v>
      </c>
      <c r="L668">
        <v>29390.482800000002</v>
      </c>
      <c r="M668">
        <v>34174.980000000003</v>
      </c>
      <c r="N668">
        <v>3216.55</v>
      </c>
      <c r="O668">
        <v>2766.2330000000002</v>
      </c>
      <c r="P668">
        <v>3216.55</v>
      </c>
      <c r="Q668">
        <v>9.4120025820059003E-2</v>
      </c>
      <c r="R668">
        <v>2</v>
      </c>
      <c r="S668">
        <v>2025</v>
      </c>
      <c r="T668">
        <v>10</v>
      </c>
      <c r="U668">
        <v>2025</v>
      </c>
      <c r="V668">
        <v>46007</v>
      </c>
      <c r="W668" t="s">
        <v>132</v>
      </c>
      <c r="X668">
        <v>2025</v>
      </c>
      <c r="Y668" t="str">
        <f t="shared" si="50"/>
        <v>México</v>
      </c>
      <c r="Z668" t="str">
        <f t="shared" si="51"/>
        <v>IC</v>
      </c>
      <c r="AA668" s="1">
        <f t="shared" si="52"/>
        <v>0.5</v>
      </c>
      <c r="AB668">
        <f t="shared" si="53"/>
        <v>1383.1165000000001</v>
      </c>
      <c r="AC668" s="18">
        <f t="shared" si="54"/>
        <v>45665</v>
      </c>
    </row>
    <row r="669" spans="1:29">
      <c r="A669" t="s">
        <v>176</v>
      </c>
      <c r="B669">
        <v>787</v>
      </c>
      <c r="C669">
        <v>0</v>
      </c>
      <c r="D669" s="18">
        <v>45947</v>
      </c>
      <c r="E669" s="18">
        <v>45964</v>
      </c>
      <c r="F669" s="18">
        <v>45970</v>
      </c>
      <c r="G669" t="s">
        <v>24</v>
      </c>
      <c r="H669">
        <v>42</v>
      </c>
      <c r="I669" t="s">
        <v>158</v>
      </c>
      <c r="J669">
        <v>9224.8799999999992</v>
      </c>
      <c r="K669" t="s">
        <v>131</v>
      </c>
      <c r="L669">
        <v>7933.3967999999995</v>
      </c>
      <c r="M669">
        <v>9224.8799999999992</v>
      </c>
      <c r="N669">
        <v>0</v>
      </c>
      <c r="O669">
        <v>0</v>
      </c>
      <c r="P669">
        <v>0</v>
      </c>
      <c r="Q669">
        <v>0</v>
      </c>
      <c r="R669">
        <v>10</v>
      </c>
      <c r="S669">
        <v>2025</v>
      </c>
      <c r="T669">
        <v>11</v>
      </c>
      <c r="U669">
        <v>2025</v>
      </c>
      <c r="V669">
        <v>46015</v>
      </c>
      <c r="W669" t="s">
        <v>132</v>
      </c>
      <c r="X669">
        <v>2025</v>
      </c>
      <c r="Y669" t="str">
        <f t="shared" si="50"/>
        <v>Madrid</v>
      </c>
      <c r="Z669" t="str">
        <f t="shared" si="51"/>
        <v>Retail</v>
      </c>
      <c r="AA669" s="1">
        <f t="shared" si="52"/>
        <v>7.0000000000000007E-2</v>
      </c>
      <c r="AB669">
        <f t="shared" si="53"/>
        <v>0</v>
      </c>
      <c r="AC669" s="18">
        <f t="shared" si="54"/>
        <v>45733</v>
      </c>
    </row>
    <row r="670" spans="1:29">
      <c r="A670" t="s">
        <v>176</v>
      </c>
      <c r="B670">
        <v>573</v>
      </c>
      <c r="C670">
        <v>1</v>
      </c>
      <c r="D670" s="18">
        <v>45882</v>
      </c>
      <c r="E670" s="18">
        <v>45807</v>
      </c>
      <c r="F670" s="18">
        <v>45810</v>
      </c>
      <c r="G670" t="s">
        <v>45</v>
      </c>
      <c r="H670">
        <v>33</v>
      </c>
      <c r="J670">
        <v>6668</v>
      </c>
      <c r="K670" t="s">
        <v>131</v>
      </c>
      <c r="L670">
        <v>5734.48</v>
      </c>
      <c r="M670">
        <v>6668</v>
      </c>
      <c r="N670">
        <v>669.28</v>
      </c>
      <c r="O670">
        <v>575.58079999999995</v>
      </c>
      <c r="P670">
        <v>669.28</v>
      </c>
      <c r="Q670">
        <v>0.10037192561487703</v>
      </c>
      <c r="R670">
        <v>8</v>
      </c>
      <c r="S670">
        <v>2025</v>
      </c>
      <c r="T670">
        <v>5</v>
      </c>
      <c r="U670">
        <v>2025</v>
      </c>
      <c r="V670">
        <v>45855</v>
      </c>
      <c r="W670" t="s">
        <v>154</v>
      </c>
      <c r="X670">
        <v>2025</v>
      </c>
      <c r="Y670" t="str">
        <f t="shared" si="50"/>
        <v>México</v>
      </c>
      <c r="Z670" t="str">
        <f t="shared" si="51"/>
        <v>IC</v>
      </c>
      <c r="AA670" s="1">
        <f t="shared" si="52"/>
        <v>0.75</v>
      </c>
      <c r="AB670">
        <f t="shared" si="53"/>
        <v>143.89519999999999</v>
      </c>
      <c r="AC670" s="18">
        <f t="shared" si="54"/>
        <v>45536</v>
      </c>
    </row>
    <row r="671" spans="1:29">
      <c r="A671" t="s">
        <v>176</v>
      </c>
      <c r="B671">
        <v>592</v>
      </c>
      <c r="C671">
        <v>0</v>
      </c>
      <c r="D671" s="18">
        <v>45887</v>
      </c>
      <c r="E671" s="18">
        <v>45900</v>
      </c>
      <c r="F671" s="18">
        <v>45903</v>
      </c>
      <c r="G671" t="s">
        <v>34</v>
      </c>
      <c r="H671">
        <v>34</v>
      </c>
      <c r="J671">
        <v>2528.67</v>
      </c>
      <c r="K671" t="s">
        <v>131</v>
      </c>
      <c r="L671">
        <v>2174.6561999999999</v>
      </c>
      <c r="M671">
        <v>2528.67</v>
      </c>
      <c r="N671">
        <v>303.44</v>
      </c>
      <c r="O671">
        <v>260.95839999999998</v>
      </c>
      <c r="P671">
        <v>303.44</v>
      </c>
      <c r="Q671">
        <v>0.11999984181407618</v>
      </c>
      <c r="R671">
        <v>8</v>
      </c>
      <c r="S671">
        <v>2025</v>
      </c>
      <c r="T671">
        <v>8</v>
      </c>
      <c r="U671">
        <v>2025</v>
      </c>
      <c r="V671">
        <v>45948</v>
      </c>
      <c r="W671" t="s">
        <v>161</v>
      </c>
      <c r="X671">
        <v>2025</v>
      </c>
      <c r="Y671" t="str">
        <f t="shared" si="50"/>
        <v>México</v>
      </c>
      <c r="Z671" t="str">
        <f t="shared" si="51"/>
        <v>IC</v>
      </c>
      <c r="AA671" s="1">
        <f t="shared" si="52"/>
        <v>0.5</v>
      </c>
      <c r="AB671">
        <f t="shared" si="53"/>
        <v>130.47919999999999</v>
      </c>
      <c r="AC671" s="18">
        <f t="shared" si="54"/>
        <v>45536</v>
      </c>
    </row>
    <row r="672" spans="1:29">
      <c r="A672" t="s">
        <v>176</v>
      </c>
      <c r="B672">
        <v>480</v>
      </c>
      <c r="C672">
        <v>1</v>
      </c>
      <c r="D672" s="18">
        <v>45842</v>
      </c>
      <c r="E672" s="18">
        <v>45863</v>
      </c>
      <c r="F672" s="18">
        <v>45865</v>
      </c>
      <c r="G672" t="s">
        <v>46</v>
      </c>
      <c r="H672">
        <v>27</v>
      </c>
      <c r="J672">
        <v>4998</v>
      </c>
      <c r="K672" t="s">
        <v>131</v>
      </c>
      <c r="L672">
        <v>4298.28</v>
      </c>
      <c r="M672">
        <v>4998</v>
      </c>
      <c r="N672">
        <v>390.33</v>
      </c>
      <c r="O672">
        <v>335.68379999999996</v>
      </c>
      <c r="P672">
        <v>390.33</v>
      </c>
      <c r="Q672">
        <v>7.8097238895558224E-2</v>
      </c>
      <c r="R672">
        <v>7</v>
      </c>
      <c r="S672">
        <v>2025</v>
      </c>
      <c r="T672">
        <v>7</v>
      </c>
      <c r="U672">
        <v>2025</v>
      </c>
      <c r="V672">
        <v>45910</v>
      </c>
      <c r="W672" t="s">
        <v>153</v>
      </c>
      <c r="X672">
        <v>2025</v>
      </c>
      <c r="Y672" t="str">
        <f t="shared" si="50"/>
        <v>México</v>
      </c>
      <c r="Z672" t="str">
        <f t="shared" si="51"/>
        <v>IC</v>
      </c>
      <c r="AA672" s="1">
        <f t="shared" si="52"/>
        <v>0.5</v>
      </c>
      <c r="AB672">
        <f t="shared" si="53"/>
        <v>167.84189999999998</v>
      </c>
      <c r="AC672" s="18">
        <f t="shared" si="54"/>
        <v>45695</v>
      </c>
    </row>
    <row r="673" spans="1:29">
      <c r="A673" t="s">
        <v>176</v>
      </c>
      <c r="B673">
        <v>733</v>
      </c>
      <c r="C673">
        <v>0</v>
      </c>
      <c r="D673" s="18">
        <v>45926</v>
      </c>
      <c r="E673" s="18">
        <v>46062</v>
      </c>
      <c r="F673" s="18">
        <v>46169</v>
      </c>
      <c r="G673" t="s">
        <v>42</v>
      </c>
      <c r="H673">
        <v>39</v>
      </c>
      <c r="I673" t="s">
        <v>199</v>
      </c>
      <c r="J673">
        <v>101329.3</v>
      </c>
      <c r="K673" t="s">
        <v>131</v>
      </c>
      <c r="L673">
        <v>87143.198000000004</v>
      </c>
      <c r="M673">
        <v>101329.3</v>
      </c>
      <c r="N673">
        <v>11479.52</v>
      </c>
      <c r="O673">
        <v>9872.387200000001</v>
      </c>
      <c r="P673">
        <v>11479.52</v>
      </c>
      <c r="Q673">
        <v>0.11328924605222775</v>
      </c>
      <c r="R673">
        <v>9</v>
      </c>
      <c r="S673">
        <v>2025</v>
      </c>
      <c r="T673">
        <v>2</v>
      </c>
      <c r="U673">
        <v>2026</v>
      </c>
      <c r="V673">
        <v>46214</v>
      </c>
      <c r="W673" t="s">
        <v>154</v>
      </c>
      <c r="X673">
        <v>2026</v>
      </c>
      <c r="Y673" t="str">
        <f t="shared" si="50"/>
        <v>México</v>
      </c>
      <c r="Z673" t="str">
        <f t="shared" si="51"/>
        <v>IC</v>
      </c>
      <c r="AA673" s="1">
        <f t="shared" si="52"/>
        <v>0.5</v>
      </c>
      <c r="AB673">
        <f t="shared" si="53"/>
        <v>4936.1936000000005</v>
      </c>
      <c r="AC673" s="18">
        <f t="shared" si="54"/>
        <v>45831</v>
      </c>
    </row>
    <row r="674" spans="1:29">
      <c r="A674" t="s">
        <v>176</v>
      </c>
      <c r="B674">
        <v>504</v>
      </c>
      <c r="C674">
        <v>0</v>
      </c>
      <c r="D674" s="18">
        <v>45852</v>
      </c>
      <c r="E674" s="18">
        <v>46026</v>
      </c>
      <c r="F674" s="18">
        <v>46034</v>
      </c>
      <c r="G674" t="s">
        <v>57</v>
      </c>
      <c r="H674">
        <v>29</v>
      </c>
      <c r="J674">
        <v>22527.7</v>
      </c>
      <c r="K674" t="s">
        <v>131</v>
      </c>
      <c r="L674">
        <v>19373.822</v>
      </c>
      <c r="M674">
        <v>22527.7</v>
      </c>
      <c r="N674">
        <v>4642.7</v>
      </c>
      <c r="O674">
        <v>3992.7219999999998</v>
      </c>
      <c r="P674">
        <v>4642.7</v>
      </c>
      <c r="Q674">
        <v>0.20608850437461435</v>
      </c>
      <c r="R674">
        <v>7</v>
      </c>
      <c r="S674">
        <v>2025</v>
      </c>
      <c r="T674">
        <v>1</v>
      </c>
      <c r="U674">
        <v>2026</v>
      </c>
      <c r="V674">
        <v>46079</v>
      </c>
      <c r="W674" t="s">
        <v>164</v>
      </c>
      <c r="X674">
        <v>2026</v>
      </c>
      <c r="Y674" t="str">
        <f t="shared" si="50"/>
        <v>México</v>
      </c>
      <c r="Z674" t="str">
        <f t="shared" si="51"/>
        <v>IC</v>
      </c>
      <c r="AA674" s="1">
        <f t="shared" si="52"/>
        <v>0.5</v>
      </c>
      <c r="AB674">
        <f t="shared" si="53"/>
        <v>1996.3609999999999</v>
      </c>
      <c r="AC674" s="18">
        <f t="shared" si="54"/>
        <v>45639</v>
      </c>
    </row>
    <row r="675" spans="1:29">
      <c r="A675" t="s">
        <v>65</v>
      </c>
      <c r="B675">
        <v>81</v>
      </c>
      <c r="C675">
        <v>0</v>
      </c>
      <c r="D675" s="18">
        <v>46027</v>
      </c>
      <c r="E675" s="18">
        <v>46131</v>
      </c>
      <c r="F675" s="18">
        <v>46150</v>
      </c>
      <c r="G675" t="s">
        <v>26</v>
      </c>
      <c r="H675">
        <v>2</v>
      </c>
      <c r="I675" t="s">
        <v>166</v>
      </c>
      <c r="J675">
        <v>3098</v>
      </c>
      <c r="K675" t="s">
        <v>151</v>
      </c>
      <c r="L675">
        <v>3098</v>
      </c>
      <c r="M675">
        <v>3593.68</v>
      </c>
      <c r="N675">
        <v>160</v>
      </c>
      <c r="O675">
        <v>160</v>
      </c>
      <c r="P675">
        <v>185.6</v>
      </c>
      <c r="Q675">
        <v>5.1646223369916075E-2</v>
      </c>
      <c r="R675">
        <v>1</v>
      </c>
      <c r="S675">
        <v>2026</v>
      </c>
      <c r="T675">
        <v>4</v>
      </c>
      <c r="U675">
        <v>2026</v>
      </c>
      <c r="V675">
        <v>46195</v>
      </c>
      <c r="W675" t="s">
        <v>152</v>
      </c>
      <c r="X675">
        <v>2026</v>
      </c>
      <c r="Y675" t="str">
        <f t="shared" si="50"/>
        <v>Madrid</v>
      </c>
      <c r="Z675" t="str">
        <f t="shared" si="51"/>
        <v>Retail</v>
      </c>
      <c r="AA675" s="1">
        <f t="shared" si="52"/>
        <v>7.0000000000000007E-2</v>
      </c>
      <c r="AB675">
        <f t="shared" si="53"/>
        <v>148.80000000000001</v>
      </c>
      <c r="AC675" s="18">
        <f t="shared" si="54"/>
        <v>45733</v>
      </c>
    </row>
    <row r="676" spans="1:29">
      <c r="A676" t="s">
        <v>176</v>
      </c>
      <c r="B676">
        <v>256</v>
      </c>
      <c r="C676">
        <v>0</v>
      </c>
      <c r="D676" s="18">
        <v>45758</v>
      </c>
      <c r="E676" s="18">
        <v>45759</v>
      </c>
      <c r="F676" s="18">
        <v>45768</v>
      </c>
      <c r="G676" t="s">
        <v>49</v>
      </c>
      <c r="H676">
        <v>15</v>
      </c>
      <c r="I676" t="s">
        <v>177</v>
      </c>
      <c r="J676">
        <v>734.63</v>
      </c>
      <c r="K676" t="s">
        <v>131</v>
      </c>
      <c r="L676">
        <v>631.78179999999998</v>
      </c>
      <c r="M676">
        <v>734.63</v>
      </c>
      <c r="N676">
        <v>0</v>
      </c>
      <c r="O676">
        <v>0</v>
      </c>
      <c r="P676">
        <v>0</v>
      </c>
      <c r="Q676">
        <v>0</v>
      </c>
      <c r="R676">
        <v>4</v>
      </c>
      <c r="S676">
        <v>2025</v>
      </c>
      <c r="T676">
        <v>4</v>
      </c>
      <c r="U676">
        <v>2025</v>
      </c>
      <c r="V676">
        <v>45813</v>
      </c>
      <c r="W676" t="s">
        <v>152</v>
      </c>
      <c r="X676">
        <v>2025</v>
      </c>
      <c r="Y676" t="str">
        <f t="shared" si="50"/>
        <v>México</v>
      </c>
      <c r="Z676" t="str">
        <f t="shared" si="51"/>
        <v>Retail</v>
      </c>
      <c r="AA676" s="1">
        <f t="shared" si="52"/>
        <v>0</v>
      </c>
      <c r="AB676">
        <f t="shared" si="53"/>
        <v>0</v>
      </c>
      <c r="AC676" s="18">
        <f t="shared" si="54"/>
        <v>45552</v>
      </c>
    </row>
    <row r="677" spans="1:29">
      <c r="A677" t="s">
        <v>176</v>
      </c>
      <c r="B677">
        <v>825</v>
      </c>
      <c r="C677">
        <v>0</v>
      </c>
      <c r="D677" s="18">
        <v>45967</v>
      </c>
      <c r="E677" s="18">
        <v>45799</v>
      </c>
      <c r="F677" s="18">
        <v>46167</v>
      </c>
      <c r="G677" t="s">
        <v>51</v>
      </c>
      <c r="H677">
        <v>45</v>
      </c>
      <c r="I677" t="s">
        <v>184</v>
      </c>
      <c r="J677">
        <v>10000</v>
      </c>
      <c r="K677" t="s">
        <v>178</v>
      </c>
      <c r="L677">
        <v>480</v>
      </c>
      <c r="M677">
        <v>560</v>
      </c>
      <c r="N677">
        <v>1000</v>
      </c>
      <c r="O677">
        <v>48</v>
      </c>
      <c r="P677">
        <v>56</v>
      </c>
      <c r="Q677">
        <v>0.1</v>
      </c>
      <c r="R677">
        <v>11</v>
      </c>
      <c r="S677">
        <v>2025</v>
      </c>
      <c r="T677">
        <v>5</v>
      </c>
      <c r="U677">
        <v>2025</v>
      </c>
      <c r="V677">
        <v>46212</v>
      </c>
      <c r="W677" t="s">
        <v>154</v>
      </c>
      <c r="X677">
        <v>2026</v>
      </c>
      <c r="Y677" t="str">
        <f t="shared" si="50"/>
        <v>México</v>
      </c>
      <c r="Z677" t="str">
        <f t="shared" si="51"/>
        <v>Retail</v>
      </c>
      <c r="AA677" s="1">
        <f t="shared" si="52"/>
        <v>0</v>
      </c>
      <c r="AB677">
        <f t="shared" si="53"/>
        <v>48</v>
      </c>
      <c r="AC677" s="18">
        <f t="shared" si="54"/>
        <v>45552</v>
      </c>
    </row>
    <row r="678" spans="1:29">
      <c r="A678" t="s">
        <v>176</v>
      </c>
      <c r="B678">
        <v>376</v>
      </c>
      <c r="C678">
        <v>1</v>
      </c>
      <c r="D678" s="18">
        <v>45805</v>
      </c>
      <c r="E678" s="18">
        <v>45709</v>
      </c>
      <c r="F678" s="18">
        <v>45714</v>
      </c>
      <c r="G678" t="s">
        <v>58</v>
      </c>
      <c r="H678">
        <v>22</v>
      </c>
      <c r="J678">
        <v>1750</v>
      </c>
      <c r="K678" t="s">
        <v>131</v>
      </c>
      <c r="L678">
        <v>1505</v>
      </c>
      <c r="M678">
        <v>1750</v>
      </c>
      <c r="N678">
        <v>221.14</v>
      </c>
      <c r="O678">
        <v>190.18039999999999</v>
      </c>
      <c r="P678">
        <v>221.14</v>
      </c>
      <c r="Q678">
        <v>0.12636571428571428</v>
      </c>
      <c r="R678">
        <v>5</v>
      </c>
      <c r="S678">
        <v>2025</v>
      </c>
      <c r="T678">
        <v>2</v>
      </c>
      <c r="U678">
        <v>2025</v>
      </c>
      <c r="V678">
        <v>45759</v>
      </c>
      <c r="W678" t="s">
        <v>173</v>
      </c>
      <c r="X678">
        <v>2025</v>
      </c>
      <c r="Y678" t="str">
        <f t="shared" si="50"/>
        <v>México</v>
      </c>
      <c r="Z678" t="str">
        <f t="shared" si="51"/>
        <v>IC</v>
      </c>
      <c r="AA678" s="1">
        <f t="shared" si="52"/>
        <v>0.5</v>
      </c>
      <c r="AB678">
        <f t="shared" si="53"/>
        <v>95.090199999999996</v>
      </c>
      <c r="AC678" s="18">
        <f t="shared" si="54"/>
        <v>45762</v>
      </c>
    </row>
    <row r="679" spans="1:29">
      <c r="A679" t="s">
        <v>65</v>
      </c>
      <c r="B679">
        <v>47</v>
      </c>
      <c r="C679">
        <v>0</v>
      </c>
      <c r="D679" s="18">
        <v>45932</v>
      </c>
      <c r="E679" s="18">
        <v>45968</v>
      </c>
      <c r="F679" s="18">
        <v>45971</v>
      </c>
      <c r="G679" t="s">
        <v>29</v>
      </c>
      <c r="H679">
        <v>40</v>
      </c>
      <c r="I679" t="s">
        <v>167</v>
      </c>
      <c r="J679">
        <v>5112.54</v>
      </c>
      <c r="K679" t="s">
        <v>151</v>
      </c>
      <c r="L679">
        <v>5112.54</v>
      </c>
      <c r="M679">
        <v>5930.5463999999993</v>
      </c>
      <c r="N679">
        <v>0</v>
      </c>
      <c r="O679">
        <v>0</v>
      </c>
      <c r="P679">
        <v>0</v>
      </c>
      <c r="Q679">
        <v>0</v>
      </c>
      <c r="R679">
        <v>10</v>
      </c>
      <c r="S679">
        <v>2025</v>
      </c>
      <c r="T679">
        <v>11</v>
      </c>
      <c r="U679">
        <v>2025</v>
      </c>
      <c r="V679">
        <v>46016</v>
      </c>
      <c r="W679" t="s">
        <v>132</v>
      </c>
      <c r="X679">
        <v>2025</v>
      </c>
      <c r="Y679" t="str">
        <f t="shared" si="50"/>
        <v>Madrid</v>
      </c>
      <c r="Z679" t="str">
        <f t="shared" si="51"/>
        <v>Retail</v>
      </c>
      <c r="AA679" s="1">
        <f t="shared" si="52"/>
        <v>7.0000000000000007E-2</v>
      </c>
      <c r="AB679">
        <f t="shared" si="53"/>
        <v>0</v>
      </c>
      <c r="AC679" s="18">
        <f t="shared" si="54"/>
        <v>45733</v>
      </c>
    </row>
    <row r="680" spans="1:29">
      <c r="A680" t="s">
        <v>176</v>
      </c>
      <c r="B680">
        <v>725</v>
      </c>
      <c r="C680">
        <v>1</v>
      </c>
      <c r="D680" s="18">
        <v>45923</v>
      </c>
      <c r="E680" s="18">
        <v>45937</v>
      </c>
      <c r="F680" s="18">
        <v>45945</v>
      </c>
      <c r="G680" t="s">
        <v>39</v>
      </c>
      <c r="H680">
        <v>39</v>
      </c>
      <c r="J680">
        <v>28105.18</v>
      </c>
      <c r="K680" t="s">
        <v>131</v>
      </c>
      <c r="L680">
        <v>24170.4548</v>
      </c>
      <c r="M680">
        <v>28105.18</v>
      </c>
      <c r="N680">
        <v>5023.9799999999996</v>
      </c>
      <c r="O680">
        <v>4320.6227999999992</v>
      </c>
      <c r="P680">
        <v>5023.9799999999996</v>
      </c>
      <c r="Q680">
        <v>0.17875637160124927</v>
      </c>
      <c r="R680">
        <v>9</v>
      </c>
      <c r="S680">
        <v>2025</v>
      </c>
      <c r="T680">
        <v>10</v>
      </c>
      <c r="U680">
        <v>2025</v>
      </c>
      <c r="V680">
        <v>45990</v>
      </c>
      <c r="W680" t="s">
        <v>159</v>
      </c>
      <c r="X680">
        <v>2025</v>
      </c>
      <c r="Y680" t="str">
        <f t="shared" si="50"/>
        <v>México</v>
      </c>
      <c r="Z680" t="str">
        <f t="shared" si="51"/>
        <v>IC</v>
      </c>
      <c r="AA680" s="1">
        <f t="shared" si="52"/>
        <v>0.5</v>
      </c>
      <c r="AB680">
        <f t="shared" si="53"/>
        <v>2160.3113999999996</v>
      </c>
      <c r="AC680" s="18">
        <f t="shared" si="54"/>
        <v>45677</v>
      </c>
    </row>
    <row r="681" spans="1:29">
      <c r="A681" t="s">
        <v>65</v>
      </c>
      <c r="B681">
        <v>82</v>
      </c>
      <c r="C681">
        <v>0</v>
      </c>
      <c r="D681" s="18">
        <v>46027</v>
      </c>
      <c r="E681" s="18">
        <v>45971</v>
      </c>
      <c r="F681" s="18">
        <v>45975</v>
      </c>
      <c r="G681" t="s">
        <v>29</v>
      </c>
      <c r="H681">
        <v>2</v>
      </c>
      <c r="J681">
        <v>494.56</v>
      </c>
      <c r="K681" t="s">
        <v>151</v>
      </c>
      <c r="L681">
        <v>494.56</v>
      </c>
      <c r="M681">
        <v>573.68959999999993</v>
      </c>
      <c r="N681">
        <v>0</v>
      </c>
      <c r="O681">
        <v>0</v>
      </c>
      <c r="P681">
        <v>0</v>
      </c>
      <c r="Q681">
        <v>0</v>
      </c>
      <c r="R681">
        <v>1</v>
      </c>
      <c r="S681">
        <v>2026</v>
      </c>
      <c r="T681">
        <v>11</v>
      </c>
      <c r="U681">
        <v>2025</v>
      </c>
      <c r="V681">
        <v>46020</v>
      </c>
      <c r="W681" t="s">
        <v>132</v>
      </c>
      <c r="X681">
        <v>2025</v>
      </c>
      <c r="Y681" t="str">
        <f t="shared" si="50"/>
        <v>Madrid</v>
      </c>
      <c r="Z681" t="str">
        <f t="shared" si="51"/>
        <v>Retail</v>
      </c>
      <c r="AA681" s="1">
        <f t="shared" si="52"/>
        <v>7.0000000000000007E-2</v>
      </c>
      <c r="AB681">
        <f t="shared" si="53"/>
        <v>0</v>
      </c>
      <c r="AC681" s="18">
        <f t="shared" si="54"/>
        <v>45733</v>
      </c>
    </row>
    <row r="682" spans="1:29">
      <c r="A682" t="s">
        <v>176</v>
      </c>
      <c r="B682">
        <v>259</v>
      </c>
      <c r="C682">
        <v>1</v>
      </c>
      <c r="D682" s="18">
        <v>45762</v>
      </c>
      <c r="E682" s="18">
        <v>45824</v>
      </c>
      <c r="F682" s="18">
        <v>45858</v>
      </c>
      <c r="G682" t="s">
        <v>29</v>
      </c>
      <c r="H682">
        <v>16</v>
      </c>
      <c r="I682" t="s">
        <v>149</v>
      </c>
      <c r="J682">
        <v>1938.9</v>
      </c>
      <c r="K682" t="s">
        <v>131</v>
      </c>
      <c r="L682">
        <v>1667.454</v>
      </c>
      <c r="M682">
        <v>1938.9</v>
      </c>
      <c r="N682">
        <v>375</v>
      </c>
      <c r="O682">
        <v>322.5</v>
      </c>
      <c r="P682">
        <v>375</v>
      </c>
      <c r="Q682">
        <v>0.19340863376141113</v>
      </c>
      <c r="R682">
        <v>4</v>
      </c>
      <c r="S682">
        <v>2025</v>
      </c>
      <c r="T682">
        <v>6</v>
      </c>
      <c r="U682">
        <v>2025</v>
      </c>
      <c r="V682">
        <v>45903</v>
      </c>
      <c r="W682" t="s">
        <v>153</v>
      </c>
      <c r="X682">
        <v>2025</v>
      </c>
      <c r="Y682" t="str">
        <f t="shared" si="50"/>
        <v>Madrid</v>
      </c>
      <c r="Z682" t="str">
        <f t="shared" si="51"/>
        <v>Retail</v>
      </c>
      <c r="AA682" s="1">
        <f t="shared" si="52"/>
        <v>7.0000000000000007E-2</v>
      </c>
      <c r="AB682">
        <f t="shared" si="53"/>
        <v>299.92500000000001</v>
      </c>
      <c r="AC682" s="18">
        <f t="shared" si="54"/>
        <v>45733</v>
      </c>
    </row>
    <row r="683" spans="1:29">
      <c r="A683" t="s">
        <v>65</v>
      </c>
      <c r="B683">
        <v>11</v>
      </c>
      <c r="C683">
        <v>1</v>
      </c>
      <c r="D683" s="18">
        <v>45799</v>
      </c>
      <c r="E683" s="18">
        <v>45805</v>
      </c>
      <c r="F683" s="18">
        <v>45806</v>
      </c>
      <c r="G683" t="s">
        <v>29</v>
      </c>
      <c r="H683">
        <v>21</v>
      </c>
      <c r="J683">
        <v>577.36</v>
      </c>
      <c r="K683" t="s">
        <v>151</v>
      </c>
      <c r="L683">
        <v>577.36</v>
      </c>
      <c r="M683">
        <v>669.73759999999993</v>
      </c>
      <c r="N683">
        <v>80</v>
      </c>
      <c r="O683">
        <v>80</v>
      </c>
      <c r="P683">
        <v>92.8</v>
      </c>
      <c r="Q683">
        <v>0.13856172925038104</v>
      </c>
      <c r="R683">
        <v>5</v>
      </c>
      <c r="S683">
        <v>2025</v>
      </c>
      <c r="T683">
        <v>5</v>
      </c>
      <c r="U683">
        <v>2025</v>
      </c>
      <c r="V683">
        <v>45851</v>
      </c>
      <c r="W683" t="s">
        <v>154</v>
      </c>
      <c r="X683">
        <v>2025</v>
      </c>
      <c r="Y683" t="str">
        <f t="shared" si="50"/>
        <v>Madrid</v>
      </c>
      <c r="Z683" t="str">
        <f t="shared" si="51"/>
        <v>Retail</v>
      </c>
      <c r="AA683" s="1">
        <f t="shared" si="52"/>
        <v>7.0000000000000007E-2</v>
      </c>
      <c r="AB683">
        <f t="shared" si="53"/>
        <v>74.400000000000006</v>
      </c>
      <c r="AC683" s="18">
        <f t="shared" si="54"/>
        <v>45733</v>
      </c>
    </row>
    <row r="684" spans="1:29">
      <c r="A684" t="s">
        <v>176</v>
      </c>
      <c r="B684">
        <v>204</v>
      </c>
      <c r="C684">
        <v>1</v>
      </c>
      <c r="D684" s="18">
        <v>45735</v>
      </c>
      <c r="E684" s="18">
        <v>45822</v>
      </c>
      <c r="F684" s="18">
        <v>45822</v>
      </c>
      <c r="G684" t="s">
        <v>49</v>
      </c>
      <c r="H684">
        <v>12</v>
      </c>
      <c r="I684" t="s">
        <v>177</v>
      </c>
      <c r="J684">
        <v>120965.81</v>
      </c>
      <c r="K684" t="s">
        <v>151</v>
      </c>
      <c r="L684">
        <v>120965.81</v>
      </c>
      <c r="M684">
        <v>140320.33959999998</v>
      </c>
      <c r="N684">
        <v>11107.62</v>
      </c>
      <c r="O684">
        <v>11107.62</v>
      </c>
      <c r="P684">
        <v>12884.8392</v>
      </c>
      <c r="Q684">
        <v>9.182445849781852E-2</v>
      </c>
      <c r="R684">
        <v>3</v>
      </c>
      <c r="S684">
        <v>2025</v>
      </c>
      <c r="T684">
        <v>6</v>
      </c>
      <c r="U684">
        <v>2025</v>
      </c>
      <c r="V684">
        <v>45867</v>
      </c>
      <c r="W684" t="s">
        <v>154</v>
      </c>
      <c r="X684">
        <v>2025</v>
      </c>
      <c r="Y684" t="str">
        <f t="shared" si="50"/>
        <v>México</v>
      </c>
      <c r="Z684" t="str">
        <f t="shared" si="51"/>
        <v>Retail</v>
      </c>
      <c r="AA684" s="1">
        <f t="shared" si="52"/>
        <v>0</v>
      </c>
      <c r="AB684">
        <f t="shared" si="53"/>
        <v>11107.62</v>
      </c>
      <c r="AC684" s="18">
        <f t="shared" si="54"/>
        <v>45552</v>
      </c>
    </row>
    <row r="685" spans="1:29">
      <c r="A685" t="s">
        <v>176</v>
      </c>
      <c r="B685">
        <v>465</v>
      </c>
      <c r="C685">
        <v>1</v>
      </c>
      <c r="D685" s="18">
        <v>45838</v>
      </c>
      <c r="E685" s="18">
        <v>45869</v>
      </c>
      <c r="F685" s="18">
        <v>45874</v>
      </c>
      <c r="G685" t="s">
        <v>44</v>
      </c>
      <c r="H685">
        <v>27</v>
      </c>
      <c r="J685">
        <v>9065</v>
      </c>
      <c r="K685" t="s">
        <v>151</v>
      </c>
      <c r="L685">
        <v>9065</v>
      </c>
      <c r="M685">
        <v>10515.4</v>
      </c>
      <c r="N685">
        <v>774.64</v>
      </c>
      <c r="O685">
        <v>774.64</v>
      </c>
      <c r="P685">
        <v>898.58239999999989</v>
      </c>
      <c r="Q685">
        <v>8.545394373965802E-2</v>
      </c>
      <c r="R685">
        <v>6</v>
      </c>
      <c r="S685">
        <v>2025</v>
      </c>
      <c r="T685">
        <v>7</v>
      </c>
      <c r="U685">
        <v>2025</v>
      </c>
      <c r="V685">
        <v>45919</v>
      </c>
      <c r="W685" t="s">
        <v>153</v>
      </c>
      <c r="X685">
        <v>2025</v>
      </c>
      <c r="Y685" t="str">
        <f t="shared" si="50"/>
        <v>México</v>
      </c>
      <c r="Z685" t="str">
        <f t="shared" si="51"/>
        <v>IC</v>
      </c>
      <c r="AA685" s="1">
        <f t="shared" si="52"/>
        <v>0.5</v>
      </c>
      <c r="AB685">
        <f t="shared" si="53"/>
        <v>387.32</v>
      </c>
      <c r="AC685" s="18">
        <f t="shared" si="54"/>
        <v>45677</v>
      </c>
    </row>
    <row r="686" spans="1:29">
      <c r="A686" t="s">
        <v>176</v>
      </c>
      <c r="B686">
        <v>674</v>
      </c>
      <c r="C686">
        <v>0</v>
      </c>
      <c r="D686" s="18">
        <v>45905</v>
      </c>
      <c r="E686" s="18">
        <v>46171</v>
      </c>
      <c r="F686" s="18">
        <v>46179</v>
      </c>
      <c r="G686" t="s">
        <v>47</v>
      </c>
      <c r="H686">
        <v>36</v>
      </c>
      <c r="J686">
        <v>3108.73</v>
      </c>
      <c r="K686" t="s">
        <v>131</v>
      </c>
      <c r="L686">
        <v>2673.5077999999999</v>
      </c>
      <c r="M686">
        <v>3108.73</v>
      </c>
      <c r="N686">
        <v>268.75</v>
      </c>
      <c r="O686">
        <v>231.125</v>
      </c>
      <c r="P686">
        <v>268.75</v>
      </c>
      <c r="Q686">
        <v>8.6450093768194736E-2</v>
      </c>
      <c r="R686">
        <v>9</v>
      </c>
      <c r="S686">
        <v>2025</v>
      </c>
      <c r="T686">
        <v>5</v>
      </c>
      <c r="U686">
        <v>2026</v>
      </c>
      <c r="V686">
        <v>46224</v>
      </c>
      <c r="W686" t="s">
        <v>154</v>
      </c>
      <c r="X686">
        <v>2026</v>
      </c>
      <c r="Y686" t="str">
        <f t="shared" si="50"/>
        <v>México</v>
      </c>
      <c r="Z686" t="str">
        <f t="shared" si="51"/>
        <v>IC</v>
      </c>
      <c r="AA686" s="1">
        <f t="shared" si="52"/>
        <v>0.65</v>
      </c>
      <c r="AB686">
        <f t="shared" si="53"/>
        <v>80.893749999999983</v>
      </c>
      <c r="AC686" s="18">
        <f t="shared" si="54"/>
        <v>45852</v>
      </c>
    </row>
    <row r="687" spans="1:29">
      <c r="A687" t="s">
        <v>176</v>
      </c>
      <c r="B687">
        <v>740</v>
      </c>
      <c r="C687">
        <v>1</v>
      </c>
      <c r="D687" s="18">
        <v>45929</v>
      </c>
      <c r="E687" s="18">
        <v>45846</v>
      </c>
      <c r="F687" s="18">
        <v>45869</v>
      </c>
      <c r="G687" t="s">
        <v>47</v>
      </c>
      <c r="H687">
        <v>40</v>
      </c>
      <c r="J687">
        <v>20705.8</v>
      </c>
      <c r="K687" t="s">
        <v>131</v>
      </c>
      <c r="L687">
        <v>17806.987999999998</v>
      </c>
      <c r="M687">
        <v>20705.8</v>
      </c>
      <c r="N687">
        <v>2070.58</v>
      </c>
      <c r="O687">
        <v>1780.6987999999999</v>
      </c>
      <c r="P687">
        <v>2070.58</v>
      </c>
      <c r="Q687">
        <v>0.1</v>
      </c>
      <c r="R687">
        <v>9</v>
      </c>
      <c r="S687">
        <v>2025</v>
      </c>
      <c r="T687">
        <v>7</v>
      </c>
      <c r="U687">
        <v>2025</v>
      </c>
      <c r="V687">
        <v>45914</v>
      </c>
      <c r="W687" t="s">
        <v>153</v>
      </c>
      <c r="X687">
        <v>2025</v>
      </c>
      <c r="Y687" t="str">
        <f t="shared" si="50"/>
        <v>México</v>
      </c>
      <c r="Z687" t="str">
        <f t="shared" si="51"/>
        <v>IC</v>
      </c>
      <c r="AA687" s="1">
        <f t="shared" si="52"/>
        <v>0.65</v>
      </c>
      <c r="AB687">
        <f t="shared" si="53"/>
        <v>623.24457999999981</v>
      </c>
      <c r="AC687" s="18">
        <f t="shared" si="54"/>
        <v>45852</v>
      </c>
    </row>
    <row r="688" spans="1:29">
      <c r="A688" t="s">
        <v>176</v>
      </c>
      <c r="B688">
        <v>395</v>
      </c>
      <c r="C688">
        <v>1</v>
      </c>
      <c r="D688" s="18">
        <v>45810</v>
      </c>
      <c r="E688" s="18">
        <v>45748</v>
      </c>
      <c r="F688" s="18">
        <v>45777</v>
      </c>
      <c r="G688" t="s">
        <v>49</v>
      </c>
      <c r="H688">
        <v>23</v>
      </c>
      <c r="J688">
        <v>15971.66</v>
      </c>
      <c r="K688" t="s">
        <v>131</v>
      </c>
      <c r="L688">
        <v>13735.6276</v>
      </c>
      <c r="M688">
        <v>15971.66</v>
      </c>
      <c r="N688">
        <v>798.59</v>
      </c>
      <c r="O688">
        <v>686.78740000000005</v>
      </c>
      <c r="P688">
        <v>798.59</v>
      </c>
      <c r="Q688">
        <v>5.0000438276296896E-2</v>
      </c>
      <c r="R688">
        <v>6</v>
      </c>
      <c r="S688">
        <v>2025</v>
      </c>
      <c r="T688">
        <v>4</v>
      </c>
      <c r="U688">
        <v>2025</v>
      </c>
      <c r="V688">
        <v>45822</v>
      </c>
      <c r="W688" t="s">
        <v>152</v>
      </c>
      <c r="X688">
        <v>2025</v>
      </c>
      <c r="Y688" t="str">
        <f t="shared" si="50"/>
        <v>México</v>
      </c>
      <c r="Z688" t="str">
        <f t="shared" si="51"/>
        <v>Retail</v>
      </c>
      <c r="AA688" s="1">
        <f t="shared" si="52"/>
        <v>0</v>
      </c>
      <c r="AB688">
        <f t="shared" si="53"/>
        <v>686.78740000000005</v>
      </c>
      <c r="AC688" s="18">
        <f t="shared" si="54"/>
        <v>45552</v>
      </c>
    </row>
    <row r="689" spans="1:29">
      <c r="A689" t="s">
        <v>176</v>
      </c>
      <c r="B689">
        <v>279</v>
      </c>
      <c r="C689">
        <v>1</v>
      </c>
      <c r="D689" s="18">
        <v>45770</v>
      </c>
      <c r="E689" s="18">
        <v>45799</v>
      </c>
      <c r="F689" s="18">
        <v>45813</v>
      </c>
      <c r="G689" t="s">
        <v>35</v>
      </c>
      <c r="H689">
        <v>17</v>
      </c>
      <c r="J689">
        <v>51013.32</v>
      </c>
      <c r="K689" t="s">
        <v>131</v>
      </c>
      <c r="L689">
        <v>43871.455199999997</v>
      </c>
      <c r="M689">
        <v>51013.32</v>
      </c>
      <c r="N689">
        <v>4405.49</v>
      </c>
      <c r="O689">
        <v>3788.7213999999999</v>
      </c>
      <c r="P689">
        <v>4405.49</v>
      </c>
      <c r="Q689">
        <v>8.6359601766754251E-2</v>
      </c>
      <c r="R689">
        <v>4</v>
      </c>
      <c r="S689">
        <v>2025</v>
      </c>
      <c r="T689">
        <v>5</v>
      </c>
      <c r="U689">
        <v>2025</v>
      </c>
      <c r="V689">
        <v>45858</v>
      </c>
      <c r="W689" t="s">
        <v>154</v>
      </c>
      <c r="X689">
        <v>2025</v>
      </c>
      <c r="Y689" t="str">
        <f t="shared" si="50"/>
        <v>México</v>
      </c>
      <c r="Z689" t="str">
        <f t="shared" si="51"/>
        <v>IC</v>
      </c>
      <c r="AA689" s="1">
        <f t="shared" si="52"/>
        <v>0.5</v>
      </c>
      <c r="AB689">
        <f t="shared" si="53"/>
        <v>1894.3607</v>
      </c>
      <c r="AC689" s="18">
        <f t="shared" si="54"/>
        <v>45665</v>
      </c>
    </row>
    <row r="690" spans="1:29">
      <c r="A690" t="s">
        <v>176</v>
      </c>
      <c r="B690">
        <v>782</v>
      </c>
      <c r="C690">
        <v>0</v>
      </c>
      <c r="D690" s="18">
        <v>45945</v>
      </c>
      <c r="E690" s="18">
        <v>46015</v>
      </c>
      <c r="F690" s="18">
        <v>46050</v>
      </c>
      <c r="G690" t="s">
        <v>43</v>
      </c>
      <c r="H690">
        <v>42</v>
      </c>
      <c r="J690">
        <v>36398.239999999998</v>
      </c>
      <c r="K690" t="s">
        <v>131</v>
      </c>
      <c r="L690">
        <v>31302.486399999998</v>
      </c>
      <c r="M690">
        <v>36398.239999999998</v>
      </c>
      <c r="N690">
        <v>3459.46</v>
      </c>
      <c r="O690">
        <v>2975.1356000000001</v>
      </c>
      <c r="P690">
        <v>3459.46</v>
      </c>
      <c r="Q690">
        <v>9.5044705458285902E-2</v>
      </c>
      <c r="R690">
        <v>10</v>
      </c>
      <c r="S690">
        <v>2025</v>
      </c>
      <c r="T690">
        <v>12</v>
      </c>
      <c r="U690">
        <v>2025</v>
      </c>
      <c r="V690">
        <v>46095</v>
      </c>
      <c r="W690" t="s">
        <v>150</v>
      </c>
      <c r="X690">
        <v>2026</v>
      </c>
      <c r="Y690" t="str">
        <f t="shared" si="50"/>
        <v>México</v>
      </c>
      <c r="Z690" t="str">
        <f t="shared" si="51"/>
        <v>IC</v>
      </c>
      <c r="AA690" s="1">
        <f t="shared" si="52"/>
        <v>0.5</v>
      </c>
      <c r="AB690">
        <f t="shared" si="53"/>
        <v>1487.5678</v>
      </c>
      <c r="AC690" s="18">
        <f t="shared" si="54"/>
        <v>45624</v>
      </c>
    </row>
    <row r="691" spans="1:29">
      <c r="A691" t="s">
        <v>176</v>
      </c>
      <c r="B691">
        <v>334</v>
      </c>
      <c r="C691">
        <v>0</v>
      </c>
      <c r="D691" s="18">
        <v>45790</v>
      </c>
      <c r="E691" s="18">
        <v>45787</v>
      </c>
      <c r="F691" s="18">
        <v>45787</v>
      </c>
      <c r="G691" t="s">
        <v>54</v>
      </c>
      <c r="H691">
        <v>20</v>
      </c>
      <c r="J691">
        <v>1630.2</v>
      </c>
      <c r="K691" t="s">
        <v>131</v>
      </c>
      <c r="L691">
        <v>1401.972</v>
      </c>
      <c r="M691">
        <v>1630.2</v>
      </c>
      <c r="N691">
        <v>0</v>
      </c>
      <c r="O691">
        <v>0</v>
      </c>
      <c r="P691">
        <v>0</v>
      </c>
      <c r="Q691">
        <v>0</v>
      </c>
      <c r="R691">
        <v>5</v>
      </c>
      <c r="S691">
        <v>2025</v>
      </c>
      <c r="T691">
        <v>5</v>
      </c>
      <c r="U691">
        <v>2025</v>
      </c>
      <c r="V691">
        <v>45832</v>
      </c>
      <c r="W691" t="s">
        <v>152</v>
      </c>
      <c r="X691">
        <v>2025</v>
      </c>
      <c r="Y691" t="str">
        <f t="shared" si="50"/>
        <v>México</v>
      </c>
      <c r="Z691" t="str">
        <f t="shared" si="51"/>
        <v>Retail</v>
      </c>
      <c r="AA691" s="1">
        <f t="shared" si="52"/>
        <v>0.05</v>
      </c>
      <c r="AB691">
        <f t="shared" si="53"/>
        <v>0</v>
      </c>
      <c r="AC691" s="18">
        <f t="shared" si="54"/>
        <v>45595</v>
      </c>
    </row>
    <row r="692" spans="1:29">
      <c r="A692" t="s">
        <v>176</v>
      </c>
      <c r="B692">
        <v>802</v>
      </c>
      <c r="C692">
        <v>1</v>
      </c>
      <c r="D692" s="18">
        <v>45958</v>
      </c>
      <c r="E692" s="18">
        <v>45954</v>
      </c>
      <c r="F692" s="18">
        <v>45956</v>
      </c>
      <c r="G692" t="s">
        <v>27</v>
      </c>
      <c r="H692">
        <v>44</v>
      </c>
      <c r="I692" t="s">
        <v>149</v>
      </c>
      <c r="J692">
        <v>858.4</v>
      </c>
      <c r="K692" t="s">
        <v>131</v>
      </c>
      <c r="L692">
        <v>738.22399999999993</v>
      </c>
      <c r="M692">
        <v>858.4</v>
      </c>
      <c r="N692">
        <v>66.03</v>
      </c>
      <c r="O692">
        <v>56.785800000000002</v>
      </c>
      <c r="P692">
        <v>66.03</v>
      </c>
      <c r="Q692">
        <v>7.6922180801491158E-2</v>
      </c>
      <c r="R692">
        <v>10</v>
      </c>
      <c r="S692">
        <v>2025</v>
      </c>
      <c r="T692">
        <v>10</v>
      </c>
      <c r="U692">
        <v>2025</v>
      </c>
      <c r="V692">
        <v>46001</v>
      </c>
      <c r="W692" t="s">
        <v>132</v>
      </c>
      <c r="X692">
        <v>2025</v>
      </c>
      <c r="Y692" t="str">
        <f t="shared" si="50"/>
        <v>Madrid</v>
      </c>
      <c r="Z692" t="str">
        <f t="shared" si="51"/>
        <v>Retail</v>
      </c>
      <c r="AA692" s="1">
        <f t="shared" si="52"/>
        <v>7.0000000000000007E-2</v>
      </c>
      <c r="AB692">
        <f t="shared" si="53"/>
        <v>52.810794000000001</v>
      </c>
      <c r="AC692" s="18">
        <f t="shared" si="54"/>
        <v>45810</v>
      </c>
    </row>
    <row r="693" spans="1:29">
      <c r="A693" t="s">
        <v>176</v>
      </c>
      <c r="B693">
        <v>696</v>
      </c>
      <c r="C693">
        <v>0</v>
      </c>
      <c r="D693" s="18">
        <v>45912</v>
      </c>
      <c r="E693" s="18">
        <v>45960</v>
      </c>
      <c r="F693" s="18">
        <v>45970</v>
      </c>
      <c r="G693" t="s">
        <v>51</v>
      </c>
      <c r="H693">
        <v>37</v>
      </c>
      <c r="I693" t="s">
        <v>184</v>
      </c>
      <c r="J693">
        <v>25152.21</v>
      </c>
      <c r="K693" t="s">
        <v>131</v>
      </c>
      <c r="L693">
        <v>21630.900599999997</v>
      </c>
      <c r="M693">
        <v>25152.21</v>
      </c>
      <c r="N693">
        <v>1775.82</v>
      </c>
      <c r="O693">
        <v>1527.2051999999999</v>
      </c>
      <c r="P693">
        <v>1775.82</v>
      </c>
      <c r="Q693">
        <v>7.0602941053688723E-2</v>
      </c>
      <c r="R693">
        <v>9</v>
      </c>
      <c r="S693">
        <v>2025</v>
      </c>
      <c r="T693">
        <v>10</v>
      </c>
      <c r="U693">
        <v>2025</v>
      </c>
      <c r="V693">
        <v>46015</v>
      </c>
      <c r="W693" t="s">
        <v>132</v>
      </c>
      <c r="X693">
        <v>2025</v>
      </c>
      <c r="Y693" t="str">
        <f t="shared" si="50"/>
        <v>México</v>
      </c>
      <c r="Z693" t="str">
        <f t="shared" si="51"/>
        <v>Retail</v>
      </c>
      <c r="AA693" s="1">
        <f t="shared" si="52"/>
        <v>0</v>
      </c>
      <c r="AB693">
        <f t="shared" si="53"/>
        <v>1527.2051999999999</v>
      </c>
      <c r="AC693" s="18">
        <f t="shared" si="54"/>
        <v>45552</v>
      </c>
    </row>
    <row r="694" spans="1:29">
      <c r="A694" t="s">
        <v>176</v>
      </c>
      <c r="B694">
        <v>547</v>
      </c>
      <c r="C694">
        <v>1</v>
      </c>
      <c r="D694" s="18">
        <v>45873</v>
      </c>
      <c r="E694" s="18">
        <v>45837</v>
      </c>
      <c r="F694" s="18">
        <v>45885</v>
      </c>
      <c r="G694" t="s">
        <v>45</v>
      </c>
      <c r="H694">
        <v>32</v>
      </c>
      <c r="J694">
        <v>4307.1499999999996</v>
      </c>
      <c r="K694" t="s">
        <v>131</v>
      </c>
      <c r="L694">
        <v>3704.1489999999994</v>
      </c>
      <c r="M694">
        <v>4307.1499999999996</v>
      </c>
      <c r="N694">
        <v>742.03</v>
      </c>
      <c r="O694">
        <v>638.14580000000001</v>
      </c>
      <c r="P694">
        <v>742.03</v>
      </c>
      <c r="Q694">
        <v>0.17227865293755734</v>
      </c>
      <c r="R694">
        <v>8</v>
      </c>
      <c r="S694">
        <v>2025</v>
      </c>
      <c r="T694">
        <v>6</v>
      </c>
      <c r="U694">
        <v>2025</v>
      </c>
      <c r="V694">
        <v>45930</v>
      </c>
      <c r="W694" t="s">
        <v>153</v>
      </c>
      <c r="X694">
        <v>2025</v>
      </c>
      <c r="Y694" t="str">
        <f t="shared" si="50"/>
        <v>México</v>
      </c>
      <c r="Z694" t="str">
        <f t="shared" si="51"/>
        <v>IC</v>
      </c>
      <c r="AA694" s="1">
        <f t="shared" si="52"/>
        <v>0.75</v>
      </c>
      <c r="AB694">
        <f t="shared" si="53"/>
        <v>159.53645</v>
      </c>
      <c r="AC694" s="18">
        <f t="shared" si="54"/>
        <v>45536</v>
      </c>
    </row>
    <row r="695" spans="1:29">
      <c r="A695" t="s">
        <v>176</v>
      </c>
      <c r="B695">
        <v>637</v>
      </c>
      <c r="C695">
        <v>0</v>
      </c>
      <c r="D695" s="18">
        <v>45896</v>
      </c>
      <c r="E695" s="18">
        <v>45914</v>
      </c>
      <c r="F695" s="18">
        <v>45915</v>
      </c>
      <c r="G695" t="s">
        <v>47</v>
      </c>
      <c r="H695">
        <v>35</v>
      </c>
      <c r="J695">
        <v>1158.04</v>
      </c>
      <c r="K695" t="s">
        <v>151</v>
      </c>
      <c r="L695">
        <v>1158.04</v>
      </c>
      <c r="M695">
        <v>1343.3263999999999</v>
      </c>
      <c r="N695">
        <v>105.35</v>
      </c>
      <c r="O695">
        <v>105.35</v>
      </c>
      <c r="P695">
        <v>122.20599999999999</v>
      </c>
      <c r="Q695">
        <v>9.0972677973127011E-2</v>
      </c>
      <c r="R695">
        <v>8</v>
      </c>
      <c r="S695">
        <v>2025</v>
      </c>
      <c r="T695">
        <v>9</v>
      </c>
      <c r="U695">
        <v>2025</v>
      </c>
      <c r="V695">
        <v>45960</v>
      </c>
      <c r="W695" t="s">
        <v>161</v>
      </c>
      <c r="X695">
        <v>2025</v>
      </c>
      <c r="Y695" t="str">
        <f t="shared" si="50"/>
        <v>México</v>
      </c>
      <c r="Z695" t="str">
        <f t="shared" si="51"/>
        <v>IC</v>
      </c>
      <c r="AA695" s="1">
        <f t="shared" si="52"/>
        <v>0.65</v>
      </c>
      <c r="AB695">
        <f t="shared" si="53"/>
        <v>36.872500000000002</v>
      </c>
      <c r="AC695" s="18">
        <f t="shared" si="54"/>
        <v>45852</v>
      </c>
    </row>
    <row r="696" spans="1:29">
      <c r="A696" t="s">
        <v>176</v>
      </c>
      <c r="B696">
        <v>449</v>
      </c>
      <c r="C696">
        <v>0</v>
      </c>
      <c r="D696" s="18">
        <v>45832</v>
      </c>
      <c r="E696" s="18">
        <v>45973</v>
      </c>
      <c r="F696" s="18">
        <v>46008</v>
      </c>
      <c r="G696" t="s">
        <v>45</v>
      </c>
      <c r="H696">
        <v>26</v>
      </c>
      <c r="J696">
        <v>175520.27</v>
      </c>
      <c r="K696" t="s">
        <v>131</v>
      </c>
      <c r="L696">
        <v>150947.43219999998</v>
      </c>
      <c r="M696">
        <v>175520.27</v>
      </c>
      <c r="N696">
        <v>25356.27</v>
      </c>
      <c r="O696">
        <v>21806.392199999998</v>
      </c>
      <c r="P696">
        <v>25356.27</v>
      </c>
      <c r="Q696">
        <v>0.14446348561337105</v>
      </c>
      <c r="R696">
        <v>6</v>
      </c>
      <c r="S696">
        <v>2025</v>
      </c>
      <c r="T696">
        <v>11</v>
      </c>
      <c r="U696">
        <v>2025</v>
      </c>
      <c r="V696">
        <v>46053</v>
      </c>
      <c r="W696" t="s">
        <v>157</v>
      </c>
      <c r="X696">
        <v>2026</v>
      </c>
      <c r="Y696" t="str">
        <f t="shared" si="50"/>
        <v>México</v>
      </c>
      <c r="Z696" t="str">
        <f t="shared" si="51"/>
        <v>IC</v>
      </c>
      <c r="AA696" s="1">
        <f t="shared" si="52"/>
        <v>0.75</v>
      </c>
      <c r="AB696">
        <f t="shared" si="53"/>
        <v>5451.5980500000005</v>
      </c>
      <c r="AC696" s="18">
        <f t="shared" si="54"/>
        <v>45536</v>
      </c>
    </row>
    <row r="697" spans="1:29">
      <c r="A697" t="s">
        <v>176</v>
      </c>
      <c r="B697">
        <v>697</v>
      </c>
      <c r="C697">
        <v>0</v>
      </c>
      <c r="D697" s="18">
        <v>45913</v>
      </c>
      <c r="E697" s="18">
        <v>45914</v>
      </c>
      <c r="F697" s="18">
        <v>45940</v>
      </c>
      <c r="G697" t="s">
        <v>35</v>
      </c>
      <c r="H697">
        <v>37</v>
      </c>
      <c r="J697">
        <v>4907.4799999999996</v>
      </c>
      <c r="K697" t="s">
        <v>131</v>
      </c>
      <c r="L697">
        <v>4220.4327999999996</v>
      </c>
      <c r="M697">
        <v>4907.4799999999996</v>
      </c>
      <c r="N697">
        <v>429.48</v>
      </c>
      <c r="O697">
        <v>369.3528</v>
      </c>
      <c r="P697">
        <v>429.48</v>
      </c>
      <c r="Q697">
        <v>8.7515384678083258E-2</v>
      </c>
      <c r="R697">
        <v>9</v>
      </c>
      <c r="S697">
        <v>2025</v>
      </c>
      <c r="T697">
        <v>9</v>
      </c>
      <c r="U697">
        <v>2025</v>
      </c>
      <c r="V697">
        <v>45985</v>
      </c>
      <c r="W697" t="s">
        <v>159</v>
      </c>
      <c r="X697">
        <v>2025</v>
      </c>
      <c r="Y697" t="str">
        <f t="shared" si="50"/>
        <v>México</v>
      </c>
      <c r="Z697" t="str">
        <f t="shared" si="51"/>
        <v>IC</v>
      </c>
      <c r="AA697" s="1">
        <f t="shared" si="52"/>
        <v>0.5</v>
      </c>
      <c r="AB697">
        <f t="shared" si="53"/>
        <v>184.6764</v>
      </c>
      <c r="AC697" s="18">
        <f t="shared" si="54"/>
        <v>45665</v>
      </c>
    </row>
    <row r="698" spans="1:29">
      <c r="A698" t="s">
        <v>176</v>
      </c>
      <c r="B698">
        <v>658</v>
      </c>
      <c r="C698">
        <v>0</v>
      </c>
      <c r="D698" s="18">
        <v>45902</v>
      </c>
      <c r="E698" s="18">
        <v>45904</v>
      </c>
      <c r="F698" s="18">
        <v>45911</v>
      </c>
      <c r="G698" t="s">
        <v>49</v>
      </c>
      <c r="H698">
        <v>36</v>
      </c>
      <c r="J698">
        <v>2482.65</v>
      </c>
      <c r="K698" t="s">
        <v>131</v>
      </c>
      <c r="L698">
        <v>2135.0790000000002</v>
      </c>
      <c r="M698">
        <v>2482.65</v>
      </c>
      <c r="N698">
        <v>140</v>
      </c>
      <c r="O698">
        <v>120.39999999999999</v>
      </c>
      <c r="P698">
        <v>140</v>
      </c>
      <c r="Q698">
        <v>5.639135601071435E-2</v>
      </c>
      <c r="R698">
        <v>9</v>
      </c>
      <c r="S698">
        <v>2025</v>
      </c>
      <c r="T698">
        <v>9</v>
      </c>
      <c r="U698">
        <v>2025</v>
      </c>
      <c r="V698">
        <v>45956</v>
      </c>
      <c r="W698" t="s">
        <v>161</v>
      </c>
      <c r="X698">
        <v>2025</v>
      </c>
      <c r="Y698" t="str">
        <f t="shared" si="50"/>
        <v>México</v>
      </c>
      <c r="Z698" t="str">
        <f t="shared" si="51"/>
        <v>Retail</v>
      </c>
      <c r="AA698" s="1">
        <f t="shared" si="52"/>
        <v>0</v>
      </c>
      <c r="AB698">
        <f t="shared" si="53"/>
        <v>120.39999999999999</v>
      </c>
      <c r="AC698" s="18">
        <f t="shared" si="54"/>
        <v>45552</v>
      </c>
    </row>
    <row r="699" spans="1:29">
      <c r="A699" t="s">
        <v>176</v>
      </c>
      <c r="B699">
        <v>484</v>
      </c>
      <c r="C699">
        <v>1</v>
      </c>
      <c r="D699" s="18">
        <v>45842</v>
      </c>
      <c r="E699" s="18">
        <v>45825</v>
      </c>
      <c r="F699" s="18">
        <v>45835</v>
      </c>
      <c r="G699" t="s">
        <v>49</v>
      </c>
      <c r="H699">
        <v>27</v>
      </c>
      <c r="I699" t="s">
        <v>182</v>
      </c>
      <c r="J699">
        <v>6901.05</v>
      </c>
      <c r="K699" t="s">
        <v>131</v>
      </c>
      <c r="L699">
        <v>5934.9030000000002</v>
      </c>
      <c r="M699">
        <v>6901.05</v>
      </c>
      <c r="N699">
        <v>843.22</v>
      </c>
      <c r="O699">
        <v>725.16920000000005</v>
      </c>
      <c r="P699">
        <v>843.22</v>
      </c>
      <c r="Q699">
        <v>0.12218720339658458</v>
      </c>
      <c r="R699">
        <v>7</v>
      </c>
      <c r="S699">
        <v>2025</v>
      </c>
      <c r="T699">
        <v>6</v>
      </c>
      <c r="U699">
        <v>2025</v>
      </c>
      <c r="V699">
        <v>45880</v>
      </c>
      <c r="W699" t="s">
        <v>160</v>
      </c>
      <c r="X699">
        <v>2025</v>
      </c>
      <c r="Y699" t="str">
        <f t="shared" si="50"/>
        <v>México</v>
      </c>
      <c r="Z699" t="str">
        <f t="shared" si="51"/>
        <v>Retail</v>
      </c>
      <c r="AA699" s="1">
        <f t="shared" si="52"/>
        <v>0</v>
      </c>
      <c r="AB699">
        <f t="shared" si="53"/>
        <v>725.16920000000005</v>
      </c>
      <c r="AC699" s="18">
        <f t="shared" si="54"/>
        <v>45552</v>
      </c>
    </row>
    <row r="700" spans="1:29">
      <c r="A700" t="s">
        <v>176</v>
      </c>
      <c r="B700">
        <v>550</v>
      </c>
      <c r="C700">
        <v>1</v>
      </c>
      <c r="D700" s="18">
        <v>45873</v>
      </c>
      <c r="E700" s="18">
        <v>45843</v>
      </c>
      <c r="F700" s="18">
        <v>45877</v>
      </c>
      <c r="G700" t="s">
        <v>45</v>
      </c>
      <c r="H700">
        <v>32</v>
      </c>
      <c r="J700">
        <v>43995.07</v>
      </c>
      <c r="K700" t="s">
        <v>131</v>
      </c>
      <c r="L700">
        <v>37835.760199999997</v>
      </c>
      <c r="M700">
        <v>43995.07</v>
      </c>
      <c r="N700">
        <v>3348.9</v>
      </c>
      <c r="O700">
        <v>2880.0540000000001</v>
      </c>
      <c r="P700">
        <v>3348.9</v>
      </c>
      <c r="Q700">
        <v>7.6119892524321484E-2</v>
      </c>
      <c r="R700">
        <v>8</v>
      </c>
      <c r="S700">
        <v>2025</v>
      </c>
      <c r="T700">
        <v>7</v>
      </c>
      <c r="U700">
        <v>2025</v>
      </c>
      <c r="V700">
        <v>45922</v>
      </c>
      <c r="W700" t="s">
        <v>153</v>
      </c>
      <c r="X700">
        <v>2025</v>
      </c>
      <c r="Y700" t="str">
        <f t="shared" si="50"/>
        <v>México</v>
      </c>
      <c r="Z700" t="str">
        <f t="shared" si="51"/>
        <v>IC</v>
      </c>
      <c r="AA700" s="1">
        <f t="shared" si="52"/>
        <v>0.75</v>
      </c>
      <c r="AB700">
        <f t="shared" si="53"/>
        <v>720.01350000000002</v>
      </c>
      <c r="AC700" s="18">
        <f t="shared" si="54"/>
        <v>45536</v>
      </c>
    </row>
    <row r="701" spans="1:29">
      <c r="A701" t="s">
        <v>176</v>
      </c>
      <c r="B701">
        <v>209</v>
      </c>
      <c r="C701">
        <v>1</v>
      </c>
      <c r="D701" s="18">
        <v>45736</v>
      </c>
      <c r="E701" s="18">
        <v>45771</v>
      </c>
      <c r="F701" s="18">
        <v>45771</v>
      </c>
      <c r="G701" t="s">
        <v>45</v>
      </c>
      <c r="H701">
        <v>12</v>
      </c>
      <c r="J701">
        <v>2293.19</v>
      </c>
      <c r="K701" t="s">
        <v>151</v>
      </c>
      <c r="L701">
        <v>2293.19</v>
      </c>
      <c r="M701">
        <v>2660.1003999999998</v>
      </c>
      <c r="N701">
        <v>620.19000000000005</v>
      </c>
      <c r="O701">
        <v>620.19000000000005</v>
      </c>
      <c r="P701">
        <v>719.42039999999997</v>
      </c>
      <c r="Q701">
        <v>0.27044858908332936</v>
      </c>
      <c r="R701">
        <v>3</v>
      </c>
      <c r="S701">
        <v>2025</v>
      </c>
      <c r="T701">
        <v>4</v>
      </c>
      <c r="U701">
        <v>2025</v>
      </c>
      <c r="V701">
        <v>45816</v>
      </c>
      <c r="W701" t="s">
        <v>152</v>
      </c>
      <c r="X701">
        <v>2025</v>
      </c>
      <c r="Y701" t="str">
        <f t="shared" si="50"/>
        <v>México</v>
      </c>
      <c r="Z701" t="str">
        <f t="shared" si="51"/>
        <v>IC</v>
      </c>
      <c r="AA701" s="1">
        <f t="shared" si="52"/>
        <v>0.75</v>
      </c>
      <c r="AB701">
        <f t="shared" si="53"/>
        <v>155.04750000000001</v>
      </c>
      <c r="AC701" s="18">
        <f t="shared" si="54"/>
        <v>45536</v>
      </c>
    </row>
    <row r="702" spans="1:29">
      <c r="A702" t="s">
        <v>176</v>
      </c>
      <c r="B702">
        <v>464</v>
      </c>
      <c r="C702">
        <v>0</v>
      </c>
      <c r="D702" s="18">
        <v>45838</v>
      </c>
      <c r="E702" s="18">
        <v>45838</v>
      </c>
      <c r="F702" s="18">
        <v>45838</v>
      </c>
      <c r="G702" t="s">
        <v>29</v>
      </c>
      <c r="H702">
        <v>27</v>
      </c>
      <c r="I702" t="s">
        <v>149</v>
      </c>
      <c r="J702">
        <v>2267.5</v>
      </c>
      <c r="K702" t="s">
        <v>131</v>
      </c>
      <c r="L702">
        <v>1950.05</v>
      </c>
      <c r="M702">
        <v>2267.5</v>
      </c>
      <c r="N702">
        <v>0</v>
      </c>
      <c r="O702">
        <v>0</v>
      </c>
      <c r="P702">
        <v>0</v>
      </c>
      <c r="Q702">
        <v>0</v>
      </c>
      <c r="R702">
        <v>6</v>
      </c>
      <c r="S702">
        <v>2025</v>
      </c>
      <c r="T702">
        <v>6</v>
      </c>
      <c r="U702">
        <v>2025</v>
      </c>
      <c r="V702">
        <v>45883</v>
      </c>
      <c r="W702" t="s">
        <v>160</v>
      </c>
      <c r="X702">
        <v>2025</v>
      </c>
      <c r="Y702" t="str">
        <f t="shared" si="50"/>
        <v>Madrid</v>
      </c>
      <c r="Z702" t="str">
        <f t="shared" si="51"/>
        <v>Retail</v>
      </c>
      <c r="AA702" s="1">
        <f t="shared" si="52"/>
        <v>7.0000000000000007E-2</v>
      </c>
      <c r="AB702">
        <f t="shared" si="53"/>
        <v>0</v>
      </c>
      <c r="AC702" s="18">
        <f t="shared" si="54"/>
        <v>45733</v>
      </c>
    </row>
    <row r="703" spans="1:29">
      <c r="A703" t="s">
        <v>176</v>
      </c>
      <c r="B703">
        <v>597</v>
      </c>
      <c r="C703">
        <v>0</v>
      </c>
      <c r="D703" s="18">
        <v>45888</v>
      </c>
      <c r="E703" s="18">
        <v>46054</v>
      </c>
      <c r="F703" s="18">
        <v>46340</v>
      </c>
      <c r="G703" t="s">
        <v>45</v>
      </c>
      <c r="H703">
        <v>34</v>
      </c>
      <c r="J703">
        <v>392498.13</v>
      </c>
      <c r="K703" t="s">
        <v>131</v>
      </c>
      <c r="L703">
        <v>337548.39179999998</v>
      </c>
      <c r="M703">
        <v>392498.13</v>
      </c>
      <c r="N703">
        <v>53088</v>
      </c>
      <c r="O703">
        <v>45655.68</v>
      </c>
      <c r="P703">
        <v>53088</v>
      </c>
      <c r="Q703">
        <v>0.13525669536310914</v>
      </c>
      <c r="R703">
        <v>8</v>
      </c>
      <c r="S703">
        <v>2025</v>
      </c>
      <c r="T703">
        <v>2</v>
      </c>
      <c r="U703">
        <v>2026</v>
      </c>
      <c r="V703">
        <v>46385</v>
      </c>
      <c r="W703" t="s">
        <v>132</v>
      </c>
      <c r="X703">
        <v>2026</v>
      </c>
      <c r="Y703" t="str">
        <f t="shared" si="50"/>
        <v>México</v>
      </c>
      <c r="Z703" t="str">
        <f t="shared" si="51"/>
        <v>IC</v>
      </c>
      <c r="AA703" s="1">
        <f t="shared" si="52"/>
        <v>0.75</v>
      </c>
      <c r="AB703">
        <f t="shared" si="53"/>
        <v>11413.919999999998</v>
      </c>
      <c r="AC703" s="18">
        <f t="shared" si="54"/>
        <v>45536</v>
      </c>
    </row>
    <row r="704" spans="1:29">
      <c r="A704" t="s">
        <v>176</v>
      </c>
      <c r="B704">
        <v>698</v>
      </c>
      <c r="C704">
        <v>0</v>
      </c>
      <c r="D704" s="18">
        <v>45913</v>
      </c>
      <c r="E704" s="18">
        <v>46223</v>
      </c>
      <c r="F704" s="18">
        <v>46230</v>
      </c>
      <c r="G704" t="s">
        <v>29</v>
      </c>
      <c r="H704">
        <v>37</v>
      </c>
      <c r="I704" t="s">
        <v>149</v>
      </c>
      <c r="J704">
        <v>4878</v>
      </c>
      <c r="K704" t="s">
        <v>131</v>
      </c>
      <c r="L704">
        <v>4195.08</v>
      </c>
      <c r="M704">
        <v>4878</v>
      </c>
      <c r="N704">
        <v>0</v>
      </c>
      <c r="O704">
        <v>0</v>
      </c>
      <c r="P704">
        <v>0</v>
      </c>
      <c r="Q704">
        <v>0</v>
      </c>
      <c r="R704">
        <v>9</v>
      </c>
      <c r="S704">
        <v>2025</v>
      </c>
      <c r="T704">
        <v>7</v>
      </c>
      <c r="U704">
        <v>2026</v>
      </c>
      <c r="V704">
        <v>46275</v>
      </c>
      <c r="W704" t="s">
        <v>153</v>
      </c>
      <c r="X704">
        <v>2026</v>
      </c>
      <c r="Y704" t="str">
        <f t="shared" si="50"/>
        <v>Madrid</v>
      </c>
      <c r="Z704" t="str">
        <f t="shared" si="51"/>
        <v>Retail</v>
      </c>
      <c r="AA704" s="1">
        <f t="shared" si="52"/>
        <v>7.0000000000000007E-2</v>
      </c>
      <c r="AB704">
        <f t="shared" si="53"/>
        <v>0</v>
      </c>
      <c r="AC704" s="18">
        <f t="shared" si="54"/>
        <v>45733</v>
      </c>
    </row>
    <row r="705" spans="1:29">
      <c r="A705" t="s">
        <v>176</v>
      </c>
      <c r="B705">
        <v>901</v>
      </c>
      <c r="C705">
        <v>0</v>
      </c>
      <c r="D705" s="18">
        <v>46000</v>
      </c>
      <c r="E705" s="18">
        <v>46012</v>
      </c>
      <c r="F705" s="18">
        <v>46022</v>
      </c>
      <c r="G705" t="s">
        <v>51</v>
      </c>
      <c r="H705">
        <v>50</v>
      </c>
      <c r="J705">
        <v>10351</v>
      </c>
      <c r="K705" t="s">
        <v>151</v>
      </c>
      <c r="L705">
        <v>10351</v>
      </c>
      <c r="M705">
        <v>12007.16</v>
      </c>
      <c r="N705">
        <v>1118.67</v>
      </c>
      <c r="O705">
        <v>1118.67</v>
      </c>
      <c r="P705">
        <v>1297.6572000000001</v>
      </c>
      <c r="Q705">
        <v>0.10807361607574148</v>
      </c>
      <c r="R705">
        <v>12</v>
      </c>
      <c r="S705">
        <v>2025</v>
      </c>
      <c r="T705">
        <v>12</v>
      </c>
      <c r="U705">
        <v>2025</v>
      </c>
      <c r="V705">
        <v>46067</v>
      </c>
      <c r="W705" t="s">
        <v>164</v>
      </c>
      <c r="X705">
        <v>2026</v>
      </c>
      <c r="Y705" t="str">
        <f t="shared" si="50"/>
        <v>México</v>
      </c>
      <c r="Z705" t="str">
        <f t="shared" si="51"/>
        <v>Retail</v>
      </c>
      <c r="AA705" s="1">
        <f t="shared" si="52"/>
        <v>0</v>
      </c>
      <c r="AB705">
        <f t="shared" si="53"/>
        <v>1118.67</v>
      </c>
      <c r="AC705" s="18">
        <f t="shared" si="54"/>
        <v>45552</v>
      </c>
    </row>
    <row r="706" spans="1:29">
      <c r="A706" t="s">
        <v>176</v>
      </c>
      <c r="B706">
        <v>438</v>
      </c>
      <c r="C706">
        <v>0</v>
      </c>
      <c r="D706" s="18">
        <v>45827</v>
      </c>
      <c r="E706" s="18">
        <v>45845</v>
      </c>
      <c r="F706" s="18">
        <v>45848</v>
      </c>
      <c r="G706" t="s">
        <v>24</v>
      </c>
      <c r="H706">
        <v>25</v>
      </c>
      <c r="I706" t="s">
        <v>149</v>
      </c>
      <c r="J706">
        <v>12177.42</v>
      </c>
      <c r="K706" t="s">
        <v>131</v>
      </c>
      <c r="L706">
        <v>10472.581200000001</v>
      </c>
      <c r="M706">
        <v>12177.42</v>
      </c>
      <c r="N706">
        <v>894.79</v>
      </c>
      <c r="O706">
        <v>769.51939999999991</v>
      </c>
      <c r="P706">
        <v>894.79</v>
      </c>
      <c r="Q706">
        <v>7.3479439815658798E-2</v>
      </c>
      <c r="R706">
        <v>6</v>
      </c>
      <c r="S706">
        <v>2025</v>
      </c>
      <c r="T706">
        <v>7</v>
      </c>
      <c r="U706">
        <v>2025</v>
      </c>
      <c r="V706">
        <v>45893</v>
      </c>
      <c r="W706" t="s">
        <v>160</v>
      </c>
      <c r="X706">
        <v>2025</v>
      </c>
      <c r="Y706" t="str">
        <f t="shared" ref="Y706:Y769" si="55">_xlfn.XLOOKUP(G706,AH:AH,AK:AK,"0")</f>
        <v>Madrid</v>
      </c>
      <c r="Z706" t="str">
        <f t="shared" ref="Z706:Z769" si="56">_xlfn.XLOOKUP(G706,AH:AH,AI:AI,"0")</f>
        <v>Retail</v>
      </c>
      <c r="AA706" s="1">
        <f t="shared" ref="AA706:AA769" si="57">_xlfn.XLOOKUP(G706,AH:AH,AJ:AJ,"0")</f>
        <v>7.0000000000000007E-2</v>
      </c>
      <c r="AB706">
        <f t="shared" ref="AB706:AB769" si="58">O706-O706*AA706</f>
        <v>715.65304199999991</v>
      </c>
      <c r="AC706" s="18">
        <f t="shared" ref="AC706:AC769" si="59">_xlfn.XLOOKUP(G706,AH:AH,AL:AL,"0")</f>
        <v>45733</v>
      </c>
    </row>
    <row r="707" spans="1:29">
      <c r="A707" t="s">
        <v>176</v>
      </c>
      <c r="B707">
        <v>724</v>
      </c>
      <c r="C707">
        <v>0</v>
      </c>
      <c r="D707" s="18">
        <v>45922</v>
      </c>
      <c r="E707" s="18">
        <v>45658</v>
      </c>
      <c r="F707" s="18">
        <v>46023</v>
      </c>
      <c r="G707" t="s">
        <v>49</v>
      </c>
      <c r="H707">
        <v>39</v>
      </c>
      <c r="J707">
        <v>1960.46</v>
      </c>
      <c r="K707" t="s">
        <v>131</v>
      </c>
      <c r="L707">
        <v>1685.9956</v>
      </c>
      <c r="M707">
        <v>1960.46</v>
      </c>
      <c r="N707">
        <v>70</v>
      </c>
      <c r="O707">
        <v>60.199999999999996</v>
      </c>
      <c r="P707">
        <v>70</v>
      </c>
      <c r="Q707">
        <v>3.5705905756812172E-2</v>
      </c>
      <c r="R707">
        <v>9</v>
      </c>
      <c r="S707">
        <v>2025</v>
      </c>
      <c r="T707">
        <v>1</v>
      </c>
      <c r="U707">
        <v>2025</v>
      </c>
      <c r="V707">
        <v>46068</v>
      </c>
      <c r="W707" t="s">
        <v>164</v>
      </c>
      <c r="X707">
        <v>2026</v>
      </c>
      <c r="Y707" t="str">
        <f t="shared" si="55"/>
        <v>México</v>
      </c>
      <c r="Z707" t="str">
        <f t="shared" si="56"/>
        <v>Retail</v>
      </c>
      <c r="AA707" s="1">
        <f t="shared" si="57"/>
        <v>0</v>
      </c>
      <c r="AB707">
        <f t="shared" si="58"/>
        <v>60.199999999999996</v>
      </c>
      <c r="AC707" s="18">
        <f t="shared" si="59"/>
        <v>45552</v>
      </c>
    </row>
    <row r="708" spans="1:29">
      <c r="A708" t="s">
        <v>176</v>
      </c>
      <c r="B708">
        <v>546</v>
      </c>
      <c r="C708">
        <v>1</v>
      </c>
      <c r="D708" s="18">
        <v>45873</v>
      </c>
      <c r="E708" s="18">
        <v>45835</v>
      </c>
      <c r="F708" s="18">
        <v>45875</v>
      </c>
      <c r="G708" t="s">
        <v>45</v>
      </c>
      <c r="H708">
        <v>32</v>
      </c>
      <c r="J708">
        <v>75606</v>
      </c>
      <c r="K708" t="s">
        <v>178</v>
      </c>
      <c r="L708">
        <v>3629.0880000000002</v>
      </c>
      <c r="M708">
        <v>4233.9359999999997</v>
      </c>
      <c r="N708">
        <v>2150</v>
      </c>
      <c r="O708">
        <v>103.2</v>
      </c>
      <c r="P708">
        <v>120.4</v>
      </c>
      <c r="Q708">
        <v>2.8436896542602438E-2</v>
      </c>
      <c r="R708">
        <v>8</v>
      </c>
      <c r="S708">
        <v>2025</v>
      </c>
      <c r="T708">
        <v>6</v>
      </c>
      <c r="U708">
        <v>2025</v>
      </c>
      <c r="V708">
        <v>45920</v>
      </c>
      <c r="W708" t="s">
        <v>153</v>
      </c>
      <c r="X708">
        <v>2025</v>
      </c>
      <c r="Y708" t="str">
        <f t="shared" si="55"/>
        <v>México</v>
      </c>
      <c r="Z708" t="str">
        <f t="shared" si="56"/>
        <v>IC</v>
      </c>
      <c r="AA708" s="1">
        <f t="shared" si="57"/>
        <v>0.75</v>
      </c>
      <c r="AB708">
        <f t="shared" si="58"/>
        <v>25.799999999999997</v>
      </c>
      <c r="AC708" s="18">
        <f t="shared" si="59"/>
        <v>45536</v>
      </c>
    </row>
    <row r="709" spans="1:29">
      <c r="A709" t="s">
        <v>176</v>
      </c>
      <c r="B709">
        <v>911</v>
      </c>
      <c r="C709">
        <v>0</v>
      </c>
      <c r="D709" s="18">
        <v>46002</v>
      </c>
      <c r="E709" s="18">
        <v>45945</v>
      </c>
      <c r="F709" s="18">
        <v>45951</v>
      </c>
      <c r="G709" t="s">
        <v>47</v>
      </c>
      <c r="H709">
        <v>50</v>
      </c>
      <c r="J709">
        <v>13252</v>
      </c>
      <c r="K709" t="s">
        <v>131</v>
      </c>
      <c r="L709">
        <v>11396.72</v>
      </c>
      <c r="M709">
        <v>13252</v>
      </c>
      <c r="N709">
        <v>1325.2</v>
      </c>
      <c r="O709">
        <v>1139.672</v>
      </c>
      <c r="P709">
        <v>1325.2</v>
      </c>
      <c r="Q709">
        <v>0.1</v>
      </c>
      <c r="R709">
        <v>12</v>
      </c>
      <c r="S709">
        <v>2025</v>
      </c>
      <c r="T709">
        <v>10</v>
      </c>
      <c r="U709">
        <v>2025</v>
      </c>
      <c r="V709">
        <v>45996</v>
      </c>
      <c r="W709" t="s">
        <v>132</v>
      </c>
      <c r="X709">
        <v>2025</v>
      </c>
      <c r="Y709" t="str">
        <f t="shared" si="55"/>
        <v>México</v>
      </c>
      <c r="Z709" t="str">
        <f t="shared" si="56"/>
        <v>IC</v>
      </c>
      <c r="AA709" s="1">
        <f t="shared" si="57"/>
        <v>0.65</v>
      </c>
      <c r="AB709">
        <f t="shared" si="58"/>
        <v>398.88519999999994</v>
      </c>
      <c r="AC709" s="18">
        <f t="shared" si="59"/>
        <v>45852</v>
      </c>
    </row>
    <row r="710" spans="1:29">
      <c r="A710" t="s">
        <v>176</v>
      </c>
      <c r="B710">
        <v>539</v>
      </c>
      <c r="C710">
        <v>1</v>
      </c>
      <c r="D710" s="18">
        <v>45868</v>
      </c>
      <c r="E710" s="18">
        <v>45792</v>
      </c>
      <c r="F710" s="18">
        <v>45798</v>
      </c>
      <c r="G710" t="s">
        <v>45</v>
      </c>
      <c r="H710">
        <v>31</v>
      </c>
      <c r="J710">
        <v>7198.65</v>
      </c>
      <c r="K710" t="s">
        <v>131</v>
      </c>
      <c r="L710">
        <v>6190.8389999999999</v>
      </c>
      <c r="M710">
        <v>7198.65</v>
      </c>
      <c r="N710">
        <v>587.97</v>
      </c>
      <c r="O710">
        <v>505.6542</v>
      </c>
      <c r="P710">
        <v>587.97</v>
      </c>
      <c r="Q710">
        <v>8.1677814590235667E-2</v>
      </c>
      <c r="R710">
        <v>7</v>
      </c>
      <c r="S710">
        <v>2025</v>
      </c>
      <c r="T710">
        <v>5</v>
      </c>
      <c r="U710">
        <v>2025</v>
      </c>
      <c r="V710">
        <v>45843</v>
      </c>
      <c r="W710" t="s">
        <v>154</v>
      </c>
      <c r="X710">
        <v>2025</v>
      </c>
      <c r="Y710" t="str">
        <f t="shared" si="55"/>
        <v>México</v>
      </c>
      <c r="Z710" t="str">
        <f t="shared" si="56"/>
        <v>IC</v>
      </c>
      <c r="AA710" s="1">
        <f t="shared" si="57"/>
        <v>0.75</v>
      </c>
      <c r="AB710">
        <f t="shared" si="58"/>
        <v>126.41354999999999</v>
      </c>
      <c r="AC710" s="18">
        <f t="shared" si="59"/>
        <v>45536</v>
      </c>
    </row>
    <row r="711" spans="1:29">
      <c r="A711" t="s">
        <v>176</v>
      </c>
      <c r="B711">
        <v>295</v>
      </c>
      <c r="C711">
        <v>0</v>
      </c>
      <c r="D711" s="18">
        <v>45776</v>
      </c>
      <c r="E711" s="18">
        <v>45854</v>
      </c>
      <c r="F711" s="18">
        <v>45898</v>
      </c>
      <c r="G711" t="s">
        <v>40</v>
      </c>
      <c r="H711">
        <v>18</v>
      </c>
      <c r="J711">
        <v>180980.6</v>
      </c>
      <c r="K711" t="s">
        <v>131</v>
      </c>
      <c r="L711">
        <v>155643.31599999999</v>
      </c>
      <c r="M711">
        <v>180980.6</v>
      </c>
      <c r="N711">
        <v>17472.91</v>
      </c>
      <c r="O711">
        <v>15026.702600000001</v>
      </c>
      <c r="P711">
        <v>17472.91</v>
      </c>
      <c r="Q711">
        <v>9.6545762363479851E-2</v>
      </c>
      <c r="R711">
        <v>4</v>
      </c>
      <c r="S711">
        <v>2025</v>
      </c>
      <c r="T711">
        <v>7</v>
      </c>
      <c r="U711">
        <v>2025</v>
      </c>
      <c r="V711">
        <v>45943</v>
      </c>
      <c r="W711" t="s">
        <v>161</v>
      </c>
      <c r="X711">
        <v>2025</v>
      </c>
      <c r="Y711" t="str">
        <f t="shared" si="55"/>
        <v>México</v>
      </c>
      <c r="Z711" t="str">
        <f t="shared" si="56"/>
        <v>IC</v>
      </c>
      <c r="AA711" s="1">
        <f t="shared" si="57"/>
        <v>0.5</v>
      </c>
      <c r="AB711">
        <f t="shared" si="58"/>
        <v>7513.3513000000003</v>
      </c>
      <c r="AC711" s="18">
        <f t="shared" si="59"/>
        <v>45705</v>
      </c>
    </row>
    <row r="712" spans="1:29">
      <c r="A712" t="s">
        <v>176</v>
      </c>
      <c r="B712">
        <v>945</v>
      </c>
      <c r="C712">
        <v>1</v>
      </c>
      <c r="D712" s="18">
        <v>46017</v>
      </c>
      <c r="E712" s="18">
        <v>46009</v>
      </c>
      <c r="F712" s="18">
        <v>46012</v>
      </c>
      <c r="G712" t="s">
        <v>47</v>
      </c>
      <c r="H712">
        <v>52</v>
      </c>
      <c r="J712">
        <v>2308</v>
      </c>
      <c r="K712" t="s">
        <v>205</v>
      </c>
      <c r="L712">
        <v>2654.2</v>
      </c>
      <c r="M712">
        <v>3092.7200000000003</v>
      </c>
      <c r="N712">
        <v>268.89999999999998</v>
      </c>
      <c r="O712">
        <v>309.23499999999996</v>
      </c>
      <c r="P712">
        <v>360.32599999999996</v>
      </c>
      <c r="Q712">
        <v>0.11650779896013864</v>
      </c>
      <c r="R712">
        <v>12</v>
      </c>
      <c r="S712">
        <v>2025</v>
      </c>
      <c r="T712">
        <v>12</v>
      </c>
      <c r="U712">
        <v>2025</v>
      </c>
      <c r="V712">
        <v>46057</v>
      </c>
      <c r="W712" t="s">
        <v>164</v>
      </c>
      <c r="X712">
        <v>2026</v>
      </c>
      <c r="Y712" t="str">
        <f t="shared" si="55"/>
        <v>México</v>
      </c>
      <c r="Z712" t="str">
        <f t="shared" si="56"/>
        <v>IC</v>
      </c>
      <c r="AA712" s="1">
        <f t="shared" si="57"/>
        <v>0.65</v>
      </c>
      <c r="AB712">
        <f t="shared" si="58"/>
        <v>108.23224999999996</v>
      </c>
      <c r="AC712" s="18">
        <f t="shared" si="59"/>
        <v>45852</v>
      </c>
    </row>
    <row r="713" spans="1:29">
      <c r="A713" t="s">
        <v>176</v>
      </c>
      <c r="B713">
        <v>955</v>
      </c>
      <c r="C713">
        <v>0</v>
      </c>
      <c r="D713" s="18">
        <v>46028</v>
      </c>
      <c r="E713" s="18">
        <v>46280</v>
      </c>
      <c r="F713" s="18">
        <v>46289</v>
      </c>
      <c r="G713" t="s">
        <v>51</v>
      </c>
      <c r="H713">
        <v>2</v>
      </c>
      <c r="I713" t="s">
        <v>184</v>
      </c>
      <c r="J713">
        <v>127190</v>
      </c>
      <c r="K713" t="s">
        <v>131</v>
      </c>
      <c r="L713">
        <v>109383.4</v>
      </c>
      <c r="M713">
        <v>127190</v>
      </c>
      <c r="N713">
        <v>21365</v>
      </c>
      <c r="O713">
        <v>18373.900000000001</v>
      </c>
      <c r="P713">
        <v>21365</v>
      </c>
      <c r="Q713">
        <v>0.16797704222030035</v>
      </c>
      <c r="R713">
        <v>1</v>
      </c>
      <c r="S713">
        <v>2026</v>
      </c>
      <c r="T713">
        <v>9</v>
      </c>
      <c r="U713">
        <v>2026</v>
      </c>
      <c r="V713">
        <v>46334</v>
      </c>
      <c r="W713" t="s">
        <v>159</v>
      </c>
      <c r="X713">
        <v>2026</v>
      </c>
      <c r="Y713" t="str">
        <f t="shared" si="55"/>
        <v>México</v>
      </c>
      <c r="Z713" t="str">
        <f t="shared" si="56"/>
        <v>Retail</v>
      </c>
      <c r="AA713" s="1">
        <f t="shared" si="57"/>
        <v>0</v>
      </c>
      <c r="AB713">
        <f t="shared" si="58"/>
        <v>18373.900000000001</v>
      </c>
      <c r="AC713" s="18">
        <f t="shared" si="59"/>
        <v>45552</v>
      </c>
    </row>
    <row r="714" spans="1:29">
      <c r="A714" t="s">
        <v>176</v>
      </c>
      <c r="B714">
        <v>663</v>
      </c>
      <c r="C714">
        <v>0</v>
      </c>
      <c r="D714" s="18">
        <v>45903</v>
      </c>
      <c r="E714" s="18">
        <v>46011</v>
      </c>
      <c r="F714" s="18">
        <v>46018</v>
      </c>
      <c r="G714" t="s">
        <v>54</v>
      </c>
      <c r="H714">
        <v>36</v>
      </c>
      <c r="J714">
        <v>400000</v>
      </c>
      <c r="K714" t="s">
        <v>151</v>
      </c>
      <c r="L714">
        <v>400000</v>
      </c>
      <c r="M714">
        <v>463999.99999999994</v>
      </c>
      <c r="N714">
        <v>40000</v>
      </c>
      <c r="O714">
        <v>40000</v>
      </c>
      <c r="P714">
        <v>46400</v>
      </c>
      <c r="Q714">
        <v>0.1</v>
      </c>
      <c r="R714">
        <v>9</v>
      </c>
      <c r="S714">
        <v>2025</v>
      </c>
      <c r="T714">
        <v>12</v>
      </c>
      <c r="U714">
        <v>2025</v>
      </c>
      <c r="V714">
        <v>46063</v>
      </c>
      <c r="W714" t="s">
        <v>164</v>
      </c>
      <c r="X714">
        <v>2026</v>
      </c>
      <c r="Y714" t="str">
        <f t="shared" si="55"/>
        <v>México</v>
      </c>
      <c r="Z714" t="str">
        <f t="shared" si="56"/>
        <v>Retail</v>
      </c>
      <c r="AA714" s="1">
        <f t="shared" si="57"/>
        <v>0.05</v>
      </c>
      <c r="AB714">
        <f t="shared" si="58"/>
        <v>38000</v>
      </c>
      <c r="AC714" s="18">
        <f t="shared" si="59"/>
        <v>45595</v>
      </c>
    </row>
    <row r="715" spans="1:29">
      <c r="A715" t="s">
        <v>176</v>
      </c>
      <c r="B715">
        <v>730</v>
      </c>
      <c r="C715">
        <v>1</v>
      </c>
      <c r="D715" s="18">
        <v>45924</v>
      </c>
      <c r="E715" s="18">
        <v>45861</v>
      </c>
      <c r="F715" s="18">
        <v>45862</v>
      </c>
      <c r="G715" t="s">
        <v>45</v>
      </c>
      <c r="H715">
        <v>39</v>
      </c>
      <c r="J715">
        <v>9701.2199999999993</v>
      </c>
      <c r="K715" t="s">
        <v>131</v>
      </c>
      <c r="L715">
        <v>8343.0491999999995</v>
      </c>
      <c r="M715">
        <v>9701.2199999999993</v>
      </c>
      <c r="N715">
        <v>1015.2</v>
      </c>
      <c r="O715">
        <v>873.072</v>
      </c>
      <c r="P715">
        <v>1015.2</v>
      </c>
      <c r="Q715">
        <v>0.10464663207307948</v>
      </c>
      <c r="R715">
        <v>9</v>
      </c>
      <c r="S715">
        <v>2025</v>
      </c>
      <c r="T715">
        <v>7</v>
      </c>
      <c r="U715">
        <v>2025</v>
      </c>
      <c r="V715">
        <v>45907</v>
      </c>
      <c r="W715" t="s">
        <v>153</v>
      </c>
      <c r="X715">
        <v>2025</v>
      </c>
      <c r="Y715" t="str">
        <f t="shared" si="55"/>
        <v>México</v>
      </c>
      <c r="Z715" t="str">
        <f t="shared" si="56"/>
        <v>IC</v>
      </c>
      <c r="AA715" s="1">
        <f t="shared" si="57"/>
        <v>0.75</v>
      </c>
      <c r="AB715">
        <f t="shared" si="58"/>
        <v>218.26800000000003</v>
      </c>
      <c r="AC715" s="18">
        <f t="shared" si="59"/>
        <v>45536</v>
      </c>
    </row>
    <row r="716" spans="1:29">
      <c r="A716" t="s">
        <v>176</v>
      </c>
      <c r="B716">
        <v>779</v>
      </c>
      <c r="C716">
        <v>0</v>
      </c>
      <c r="D716" s="18">
        <v>45944</v>
      </c>
      <c r="E716" s="18">
        <v>46108</v>
      </c>
      <c r="F716" s="18">
        <v>46117</v>
      </c>
      <c r="G716" t="s">
        <v>51</v>
      </c>
      <c r="H716">
        <v>42</v>
      </c>
      <c r="J716">
        <v>88656.25</v>
      </c>
      <c r="K716" t="s">
        <v>131</v>
      </c>
      <c r="L716">
        <v>76244.375</v>
      </c>
      <c r="M716">
        <v>88656.25</v>
      </c>
      <c r="N716">
        <v>7170.16</v>
      </c>
      <c r="O716">
        <v>6166.3375999999998</v>
      </c>
      <c r="P716">
        <v>7170.16</v>
      </c>
      <c r="Q716">
        <v>8.0875967571378216E-2</v>
      </c>
      <c r="R716">
        <v>10</v>
      </c>
      <c r="S716">
        <v>2025</v>
      </c>
      <c r="T716">
        <v>3</v>
      </c>
      <c r="U716">
        <v>2026</v>
      </c>
      <c r="V716">
        <v>46162</v>
      </c>
      <c r="W716" t="s">
        <v>172</v>
      </c>
      <c r="X716">
        <v>2026</v>
      </c>
      <c r="Y716" t="str">
        <f t="shared" si="55"/>
        <v>México</v>
      </c>
      <c r="Z716" t="str">
        <f t="shared" si="56"/>
        <v>Retail</v>
      </c>
      <c r="AA716" s="1">
        <f t="shared" si="57"/>
        <v>0</v>
      </c>
      <c r="AB716">
        <f t="shared" si="58"/>
        <v>6166.3375999999998</v>
      </c>
      <c r="AC716" s="18">
        <f t="shared" si="59"/>
        <v>45552</v>
      </c>
    </row>
    <row r="717" spans="1:29">
      <c r="A717" t="s">
        <v>176</v>
      </c>
      <c r="B717">
        <v>873</v>
      </c>
      <c r="C717">
        <v>0</v>
      </c>
      <c r="D717" s="18">
        <v>45993</v>
      </c>
      <c r="E717" s="18">
        <v>45957</v>
      </c>
      <c r="F717" s="18">
        <v>46022</v>
      </c>
      <c r="G717" t="s">
        <v>33</v>
      </c>
      <c r="H717">
        <v>49</v>
      </c>
      <c r="J717">
        <v>4827</v>
      </c>
      <c r="K717" t="s">
        <v>131</v>
      </c>
      <c r="L717">
        <v>4151.22</v>
      </c>
      <c r="M717">
        <v>4827</v>
      </c>
      <c r="N717">
        <v>536.09</v>
      </c>
      <c r="O717">
        <v>461.03740000000005</v>
      </c>
      <c r="P717">
        <v>536.09</v>
      </c>
      <c r="Q717">
        <v>0.11106070022788482</v>
      </c>
      <c r="R717">
        <v>12</v>
      </c>
      <c r="S717">
        <v>2025</v>
      </c>
      <c r="T717">
        <v>10</v>
      </c>
      <c r="U717">
        <v>2025</v>
      </c>
      <c r="V717">
        <v>46067</v>
      </c>
      <c r="W717" t="s">
        <v>164</v>
      </c>
      <c r="X717">
        <v>2026</v>
      </c>
      <c r="Y717" t="str">
        <f t="shared" si="55"/>
        <v>México</v>
      </c>
      <c r="Z717" t="str">
        <f t="shared" si="56"/>
        <v>IC</v>
      </c>
      <c r="AA717" s="1">
        <f t="shared" si="57"/>
        <v>0.5</v>
      </c>
      <c r="AB717">
        <f t="shared" si="58"/>
        <v>230.51870000000002</v>
      </c>
      <c r="AC717" s="18">
        <f t="shared" si="59"/>
        <v>45777</v>
      </c>
    </row>
    <row r="718" spans="1:29">
      <c r="A718" t="s">
        <v>176</v>
      </c>
      <c r="B718">
        <v>860</v>
      </c>
      <c r="C718">
        <v>0</v>
      </c>
      <c r="D718" s="18">
        <v>45985</v>
      </c>
      <c r="E718" s="18">
        <v>46003</v>
      </c>
      <c r="F718" s="18">
        <v>46006</v>
      </c>
      <c r="G718" t="s">
        <v>41</v>
      </c>
      <c r="H718">
        <v>48</v>
      </c>
      <c r="J718">
        <v>10493</v>
      </c>
      <c r="K718" t="s">
        <v>205</v>
      </c>
      <c r="L718">
        <v>12066.949999999999</v>
      </c>
      <c r="M718">
        <v>14060.62</v>
      </c>
      <c r="N718">
        <v>1049.3</v>
      </c>
      <c r="O718">
        <v>1206.6949999999999</v>
      </c>
      <c r="P718">
        <v>1406.0620000000001</v>
      </c>
      <c r="Q718">
        <v>0.1</v>
      </c>
      <c r="R718">
        <v>11</v>
      </c>
      <c r="S718">
        <v>2025</v>
      </c>
      <c r="T718">
        <v>12</v>
      </c>
      <c r="U718">
        <v>2025</v>
      </c>
      <c r="V718">
        <v>46051</v>
      </c>
      <c r="W718" t="s">
        <v>157</v>
      </c>
      <c r="X718">
        <v>2026</v>
      </c>
      <c r="Y718" t="str">
        <f t="shared" si="55"/>
        <v>México</v>
      </c>
      <c r="Z718" t="str">
        <f t="shared" si="56"/>
        <v>IC</v>
      </c>
      <c r="AA718" s="1">
        <f t="shared" si="57"/>
        <v>0.5</v>
      </c>
      <c r="AB718">
        <f t="shared" si="58"/>
        <v>603.34749999999997</v>
      </c>
      <c r="AC718" s="18">
        <f t="shared" si="59"/>
        <v>45979</v>
      </c>
    </row>
    <row r="719" spans="1:29">
      <c r="A719" t="s">
        <v>176</v>
      </c>
      <c r="B719">
        <v>938</v>
      </c>
      <c r="C719">
        <v>0</v>
      </c>
      <c r="D719" s="18">
        <v>46010</v>
      </c>
      <c r="E719" s="18">
        <v>46010</v>
      </c>
      <c r="F719" s="18">
        <v>46026</v>
      </c>
      <c r="G719" t="s">
        <v>54</v>
      </c>
      <c r="H719">
        <v>51</v>
      </c>
      <c r="J719">
        <v>46492.45</v>
      </c>
      <c r="K719" t="s">
        <v>131</v>
      </c>
      <c r="L719">
        <v>39983.506999999998</v>
      </c>
      <c r="M719">
        <v>46492.45</v>
      </c>
      <c r="N719">
        <v>7301.8</v>
      </c>
      <c r="O719">
        <v>6279.5479999999998</v>
      </c>
      <c r="P719">
        <v>7301.8</v>
      </c>
      <c r="Q719">
        <v>0.15705345706668503</v>
      </c>
      <c r="R719">
        <v>12</v>
      </c>
      <c r="S719">
        <v>2025</v>
      </c>
      <c r="T719">
        <v>12</v>
      </c>
      <c r="U719">
        <v>2025</v>
      </c>
      <c r="V719">
        <v>46071</v>
      </c>
      <c r="W719" t="s">
        <v>164</v>
      </c>
      <c r="X719">
        <v>2026</v>
      </c>
      <c r="Y719" t="str">
        <f t="shared" si="55"/>
        <v>México</v>
      </c>
      <c r="Z719" t="str">
        <f t="shared" si="56"/>
        <v>Retail</v>
      </c>
      <c r="AA719" s="1">
        <f t="shared" si="57"/>
        <v>0.05</v>
      </c>
      <c r="AB719">
        <f t="shared" si="58"/>
        <v>5965.5706</v>
      </c>
      <c r="AC719" s="18">
        <f t="shared" si="59"/>
        <v>45595</v>
      </c>
    </row>
    <row r="720" spans="1:29">
      <c r="A720" t="s">
        <v>176</v>
      </c>
      <c r="B720">
        <v>845</v>
      </c>
      <c r="C720">
        <v>0</v>
      </c>
      <c r="D720" s="18">
        <v>45979</v>
      </c>
      <c r="E720" s="18">
        <v>46113</v>
      </c>
      <c r="F720" s="18">
        <v>46124</v>
      </c>
      <c r="G720" t="s">
        <v>53</v>
      </c>
      <c r="H720">
        <v>47</v>
      </c>
      <c r="J720">
        <v>5694.04</v>
      </c>
      <c r="K720" t="s">
        <v>131</v>
      </c>
      <c r="L720">
        <v>4896.8743999999997</v>
      </c>
      <c r="M720">
        <v>5694.04</v>
      </c>
      <c r="N720">
        <v>724.61</v>
      </c>
      <c r="O720">
        <v>623.16459999999995</v>
      </c>
      <c r="P720">
        <v>724.61</v>
      </c>
      <c r="Q720">
        <v>0.12725762376098518</v>
      </c>
      <c r="R720">
        <v>11</v>
      </c>
      <c r="S720">
        <v>2025</v>
      </c>
      <c r="T720">
        <v>4</v>
      </c>
      <c r="U720">
        <v>2026</v>
      </c>
      <c r="V720">
        <v>46169</v>
      </c>
      <c r="W720" t="s">
        <v>172</v>
      </c>
      <c r="X720">
        <v>2026</v>
      </c>
      <c r="Y720" t="str">
        <f t="shared" si="55"/>
        <v>México</v>
      </c>
      <c r="Z720" t="str">
        <f t="shared" si="56"/>
        <v>Retail</v>
      </c>
      <c r="AA720" s="1">
        <f t="shared" si="57"/>
        <v>0.05</v>
      </c>
      <c r="AB720">
        <f t="shared" si="58"/>
        <v>592.00636999999995</v>
      </c>
      <c r="AC720" s="18">
        <f t="shared" si="59"/>
        <v>45719</v>
      </c>
    </row>
    <row r="721" spans="1:29">
      <c r="A721" t="s">
        <v>176</v>
      </c>
      <c r="B721">
        <v>324</v>
      </c>
      <c r="C721">
        <v>0</v>
      </c>
      <c r="D721" s="18">
        <v>45785</v>
      </c>
      <c r="E721" s="18">
        <v>45831</v>
      </c>
      <c r="F721" s="18">
        <v>45852</v>
      </c>
      <c r="G721" t="s">
        <v>54</v>
      </c>
      <c r="H721">
        <v>19</v>
      </c>
      <c r="J721">
        <v>54735</v>
      </c>
      <c r="K721" t="s">
        <v>178</v>
      </c>
      <c r="L721">
        <v>2627.28</v>
      </c>
      <c r="M721">
        <v>3065.16</v>
      </c>
      <c r="N721">
        <v>0</v>
      </c>
      <c r="O721">
        <v>0</v>
      </c>
      <c r="P721">
        <v>0</v>
      </c>
      <c r="Q721">
        <v>0</v>
      </c>
      <c r="R721">
        <v>5</v>
      </c>
      <c r="S721">
        <v>2025</v>
      </c>
      <c r="T721">
        <v>6</v>
      </c>
      <c r="U721">
        <v>2025</v>
      </c>
      <c r="V721">
        <v>45897</v>
      </c>
      <c r="W721" t="s">
        <v>160</v>
      </c>
      <c r="X721">
        <v>2025</v>
      </c>
      <c r="Y721" t="str">
        <f t="shared" si="55"/>
        <v>México</v>
      </c>
      <c r="Z721" t="str">
        <f t="shared" si="56"/>
        <v>Retail</v>
      </c>
      <c r="AA721" s="1">
        <f t="shared" si="57"/>
        <v>0.05</v>
      </c>
      <c r="AB721">
        <f t="shared" si="58"/>
        <v>0</v>
      </c>
      <c r="AC721" s="18">
        <f t="shared" si="59"/>
        <v>45595</v>
      </c>
    </row>
    <row r="722" spans="1:29">
      <c r="A722" t="s">
        <v>176</v>
      </c>
      <c r="B722">
        <v>699</v>
      </c>
      <c r="C722">
        <v>1</v>
      </c>
      <c r="D722" s="18">
        <v>45915</v>
      </c>
      <c r="E722" s="18">
        <v>45819</v>
      </c>
      <c r="F722" s="18">
        <v>45845</v>
      </c>
      <c r="G722" t="s">
        <v>51</v>
      </c>
      <c r="H722">
        <v>38</v>
      </c>
      <c r="J722">
        <v>1825</v>
      </c>
      <c r="K722" t="s">
        <v>131</v>
      </c>
      <c r="L722">
        <v>1569.5</v>
      </c>
      <c r="M722">
        <v>1825</v>
      </c>
      <c r="N722">
        <v>273.75</v>
      </c>
      <c r="O722">
        <v>235.42499999999998</v>
      </c>
      <c r="P722">
        <v>273.75</v>
      </c>
      <c r="Q722">
        <v>0.15</v>
      </c>
      <c r="R722">
        <v>9</v>
      </c>
      <c r="S722">
        <v>2025</v>
      </c>
      <c r="T722">
        <v>6</v>
      </c>
      <c r="U722">
        <v>2025</v>
      </c>
      <c r="V722">
        <v>45890</v>
      </c>
      <c r="W722" t="s">
        <v>160</v>
      </c>
      <c r="X722">
        <v>2025</v>
      </c>
      <c r="Y722" t="str">
        <f t="shared" si="55"/>
        <v>México</v>
      </c>
      <c r="Z722" t="str">
        <f t="shared" si="56"/>
        <v>Retail</v>
      </c>
      <c r="AA722" s="1">
        <f t="shared" si="57"/>
        <v>0</v>
      </c>
      <c r="AB722">
        <f t="shared" si="58"/>
        <v>235.42499999999998</v>
      </c>
      <c r="AC722" s="18">
        <f t="shared" si="59"/>
        <v>45552</v>
      </c>
    </row>
    <row r="723" spans="1:29">
      <c r="A723" t="s">
        <v>176</v>
      </c>
      <c r="B723">
        <v>463</v>
      </c>
      <c r="C723">
        <v>0</v>
      </c>
      <c r="D723" s="18">
        <v>45836</v>
      </c>
      <c r="E723" s="18">
        <v>45847</v>
      </c>
      <c r="F723" s="18">
        <v>45850</v>
      </c>
      <c r="G723" t="s">
        <v>62</v>
      </c>
      <c r="H723">
        <v>26</v>
      </c>
      <c r="I723" t="s">
        <v>184</v>
      </c>
      <c r="J723">
        <v>34866</v>
      </c>
      <c r="K723" t="s">
        <v>178</v>
      </c>
      <c r="L723">
        <v>1673.568</v>
      </c>
      <c r="M723">
        <v>1952.4960000000001</v>
      </c>
      <c r="N723">
        <v>0</v>
      </c>
      <c r="O723">
        <v>0</v>
      </c>
      <c r="P723">
        <v>0</v>
      </c>
      <c r="Q723">
        <v>0</v>
      </c>
      <c r="R723">
        <v>6</v>
      </c>
      <c r="S723">
        <v>2025</v>
      </c>
      <c r="T723">
        <v>7</v>
      </c>
      <c r="U723">
        <v>2025</v>
      </c>
      <c r="V723">
        <v>45895</v>
      </c>
      <c r="W723" t="s">
        <v>160</v>
      </c>
      <c r="X723">
        <v>2025</v>
      </c>
      <c r="Y723" t="str">
        <f t="shared" si="55"/>
        <v>México</v>
      </c>
      <c r="Z723" t="str">
        <f t="shared" si="56"/>
        <v>Retail</v>
      </c>
      <c r="AA723" s="1">
        <f t="shared" si="57"/>
        <v>0</v>
      </c>
      <c r="AB723">
        <f t="shared" si="58"/>
        <v>0</v>
      </c>
      <c r="AC723" s="18">
        <f t="shared" si="59"/>
        <v>45536</v>
      </c>
    </row>
    <row r="724" spans="1:29">
      <c r="A724" t="s">
        <v>176</v>
      </c>
      <c r="B724">
        <v>453</v>
      </c>
      <c r="C724">
        <v>0</v>
      </c>
      <c r="D724" s="18">
        <v>45833</v>
      </c>
      <c r="E724" s="18">
        <v>46013</v>
      </c>
      <c r="F724" s="18">
        <v>46019</v>
      </c>
      <c r="G724" t="s">
        <v>57</v>
      </c>
      <c r="H724">
        <v>26</v>
      </c>
      <c r="J724">
        <v>82243</v>
      </c>
      <c r="K724" t="s">
        <v>131</v>
      </c>
      <c r="L724">
        <v>70728.98</v>
      </c>
      <c r="M724">
        <v>82243</v>
      </c>
      <c r="N724">
        <v>20093</v>
      </c>
      <c r="O724">
        <v>17279.98</v>
      </c>
      <c r="P724">
        <v>20093</v>
      </c>
      <c r="Q724">
        <v>0.2443125858735698</v>
      </c>
      <c r="R724">
        <v>6</v>
      </c>
      <c r="S724">
        <v>2025</v>
      </c>
      <c r="T724">
        <v>12</v>
      </c>
      <c r="U724">
        <v>2025</v>
      </c>
      <c r="V724">
        <v>46064</v>
      </c>
      <c r="W724" t="s">
        <v>164</v>
      </c>
      <c r="X724">
        <v>2026</v>
      </c>
      <c r="Y724" t="str">
        <f t="shared" si="55"/>
        <v>México</v>
      </c>
      <c r="Z724" t="str">
        <f t="shared" si="56"/>
        <v>IC</v>
      </c>
      <c r="AA724" s="1">
        <f t="shared" si="57"/>
        <v>0.5</v>
      </c>
      <c r="AB724">
        <f t="shared" si="58"/>
        <v>8639.99</v>
      </c>
      <c r="AC724" s="18">
        <f t="shared" si="59"/>
        <v>45639</v>
      </c>
    </row>
    <row r="725" spans="1:29">
      <c r="A725" t="s">
        <v>176</v>
      </c>
      <c r="B725">
        <v>533</v>
      </c>
      <c r="C725">
        <v>1</v>
      </c>
      <c r="D725" s="18">
        <v>45867</v>
      </c>
      <c r="E725" s="18">
        <v>45830</v>
      </c>
      <c r="F725" s="18">
        <v>45835</v>
      </c>
      <c r="G725" t="s">
        <v>48</v>
      </c>
      <c r="H725">
        <v>31</v>
      </c>
      <c r="J725">
        <v>2722.85</v>
      </c>
      <c r="K725" t="s">
        <v>131</v>
      </c>
      <c r="L725">
        <v>2341.6509999999998</v>
      </c>
      <c r="M725">
        <v>2722.85</v>
      </c>
      <c r="N725">
        <v>196.08</v>
      </c>
      <c r="O725">
        <v>168.62880000000001</v>
      </c>
      <c r="P725">
        <v>196.08</v>
      </c>
      <c r="Q725">
        <v>7.2012780726077461E-2</v>
      </c>
      <c r="R725">
        <v>7</v>
      </c>
      <c r="S725">
        <v>2025</v>
      </c>
      <c r="T725">
        <v>6</v>
      </c>
      <c r="U725">
        <v>2025</v>
      </c>
      <c r="V725">
        <v>45880</v>
      </c>
      <c r="W725" t="s">
        <v>160</v>
      </c>
      <c r="X725">
        <v>2025</v>
      </c>
      <c r="Y725" t="str">
        <f t="shared" si="55"/>
        <v>México</v>
      </c>
      <c r="Z725" t="str">
        <f t="shared" si="56"/>
        <v>IC</v>
      </c>
      <c r="AA725" s="1">
        <f t="shared" si="57"/>
        <v>0.5</v>
      </c>
      <c r="AB725">
        <f t="shared" si="58"/>
        <v>84.314400000000006</v>
      </c>
      <c r="AC725" s="18">
        <f t="shared" si="59"/>
        <v>45793</v>
      </c>
    </row>
    <row r="726" spans="1:29">
      <c r="A726" t="s">
        <v>176</v>
      </c>
      <c r="B726">
        <v>648</v>
      </c>
      <c r="C726">
        <v>0</v>
      </c>
      <c r="D726" s="18">
        <v>45897</v>
      </c>
      <c r="E726" s="18">
        <v>46094</v>
      </c>
      <c r="F726" s="18">
        <v>46107</v>
      </c>
      <c r="G726" t="s">
        <v>47</v>
      </c>
      <c r="H726">
        <v>35</v>
      </c>
      <c r="J726">
        <v>3120143</v>
      </c>
      <c r="K726" t="s">
        <v>193</v>
      </c>
      <c r="L726">
        <v>17160.786499999998</v>
      </c>
      <c r="M726">
        <v>19968.915199999999</v>
      </c>
      <c r="N726">
        <v>265258.40000000002</v>
      </c>
      <c r="O726">
        <v>1458.9212</v>
      </c>
      <c r="P726">
        <v>1697.6537600000001</v>
      </c>
      <c r="Q726">
        <v>8.501482143606881E-2</v>
      </c>
      <c r="R726">
        <v>8</v>
      </c>
      <c r="S726">
        <v>2025</v>
      </c>
      <c r="T726">
        <v>3</v>
      </c>
      <c r="U726">
        <v>2026</v>
      </c>
      <c r="V726">
        <v>46152</v>
      </c>
      <c r="W726" t="s">
        <v>172</v>
      </c>
      <c r="X726">
        <v>2026</v>
      </c>
      <c r="Y726" t="str">
        <f t="shared" si="55"/>
        <v>México</v>
      </c>
      <c r="Z726" t="str">
        <f t="shared" si="56"/>
        <v>IC</v>
      </c>
      <c r="AA726" s="1">
        <f t="shared" si="57"/>
        <v>0.65</v>
      </c>
      <c r="AB726">
        <f t="shared" si="58"/>
        <v>510.62241999999992</v>
      </c>
      <c r="AC726" s="18">
        <f t="shared" si="59"/>
        <v>45852</v>
      </c>
    </row>
    <row r="727" spans="1:29">
      <c r="A727" t="s">
        <v>176</v>
      </c>
      <c r="B727">
        <v>343</v>
      </c>
      <c r="C727">
        <v>0</v>
      </c>
      <c r="D727" s="18">
        <v>45791</v>
      </c>
      <c r="E727" s="18">
        <v>45818</v>
      </c>
      <c r="F727" s="18">
        <v>45818</v>
      </c>
      <c r="G727" t="s">
        <v>54</v>
      </c>
      <c r="H727">
        <v>20</v>
      </c>
      <c r="J727">
        <v>198.6</v>
      </c>
      <c r="K727" t="s">
        <v>131</v>
      </c>
      <c r="L727">
        <v>170.79599999999999</v>
      </c>
      <c r="M727">
        <v>198.6</v>
      </c>
      <c r="N727">
        <v>0</v>
      </c>
      <c r="O727">
        <v>0</v>
      </c>
      <c r="P727">
        <v>0</v>
      </c>
      <c r="Q727">
        <v>0</v>
      </c>
      <c r="R727">
        <v>5</v>
      </c>
      <c r="S727">
        <v>2025</v>
      </c>
      <c r="T727">
        <v>6</v>
      </c>
      <c r="U727">
        <v>2025</v>
      </c>
      <c r="V727">
        <v>45863</v>
      </c>
      <c r="W727" t="s">
        <v>154</v>
      </c>
      <c r="X727">
        <v>2025</v>
      </c>
      <c r="Y727" t="str">
        <f t="shared" si="55"/>
        <v>México</v>
      </c>
      <c r="Z727" t="str">
        <f t="shared" si="56"/>
        <v>Retail</v>
      </c>
      <c r="AA727" s="1">
        <f t="shared" si="57"/>
        <v>0.05</v>
      </c>
      <c r="AB727">
        <f t="shared" si="58"/>
        <v>0</v>
      </c>
      <c r="AC727" s="18">
        <f t="shared" si="59"/>
        <v>45595</v>
      </c>
    </row>
    <row r="728" spans="1:29">
      <c r="A728" t="s">
        <v>176</v>
      </c>
      <c r="B728">
        <v>729</v>
      </c>
      <c r="C728">
        <v>0</v>
      </c>
      <c r="D728" s="18">
        <v>45924</v>
      </c>
      <c r="E728" s="18">
        <v>45857</v>
      </c>
      <c r="F728" s="18">
        <v>45888</v>
      </c>
      <c r="G728" t="s">
        <v>45</v>
      </c>
      <c r="H728">
        <v>39</v>
      </c>
      <c r="J728">
        <v>17512</v>
      </c>
      <c r="K728" t="s">
        <v>131</v>
      </c>
      <c r="L728">
        <v>15060.32</v>
      </c>
      <c r="M728">
        <v>17512</v>
      </c>
      <c r="N728">
        <v>1751.2</v>
      </c>
      <c r="O728">
        <v>1506.0319999999999</v>
      </c>
      <c r="P728">
        <v>1751.2</v>
      </c>
      <c r="Q728">
        <v>9.9999999999999992E-2</v>
      </c>
      <c r="R728">
        <v>9</v>
      </c>
      <c r="S728">
        <v>2025</v>
      </c>
      <c r="T728">
        <v>7</v>
      </c>
      <c r="U728">
        <v>2025</v>
      </c>
      <c r="V728">
        <v>45933</v>
      </c>
      <c r="W728" t="s">
        <v>161</v>
      </c>
      <c r="X728">
        <v>2025</v>
      </c>
      <c r="Y728" t="str">
        <f t="shared" si="55"/>
        <v>México</v>
      </c>
      <c r="Z728" t="str">
        <f t="shared" si="56"/>
        <v>IC</v>
      </c>
      <c r="AA728" s="1">
        <f t="shared" si="57"/>
        <v>0.75</v>
      </c>
      <c r="AB728">
        <f t="shared" si="58"/>
        <v>376.50800000000004</v>
      </c>
      <c r="AC728" s="18">
        <f t="shared" si="59"/>
        <v>45536</v>
      </c>
    </row>
    <row r="729" spans="1:29">
      <c r="A729" t="s">
        <v>176</v>
      </c>
      <c r="B729">
        <v>470</v>
      </c>
      <c r="C729">
        <v>1</v>
      </c>
      <c r="D729" s="18">
        <v>45839</v>
      </c>
      <c r="E729" s="18">
        <v>45847</v>
      </c>
      <c r="F729" s="18">
        <v>45964</v>
      </c>
      <c r="G729" t="s">
        <v>35</v>
      </c>
      <c r="H729">
        <v>27</v>
      </c>
      <c r="J729">
        <v>16761.98</v>
      </c>
      <c r="K729" t="s">
        <v>131</v>
      </c>
      <c r="L729">
        <v>14415.302799999999</v>
      </c>
      <c r="M729">
        <v>16761.98</v>
      </c>
      <c r="N729">
        <v>1972.45</v>
      </c>
      <c r="O729">
        <v>1696.307</v>
      </c>
      <c r="P729">
        <v>1972.45</v>
      </c>
      <c r="Q729">
        <v>0.11767404566763592</v>
      </c>
      <c r="R729">
        <v>7</v>
      </c>
      <c r="S729">
        <v>2025</v>
      </c>
      <c r="T729">
        <v>7</v>
      </c>
      <c r="U729">
        <v>2025</v>
      </c>
      <c r="V729">
        <v>46009</v>
      </c>
      <c r="W729" t="s">
        <v>132</v>
      </c>
      <c r="X729">
        <v>2025</v>
      </c>
      <c r="Y729" t="str">
        <f t="shared" si="55"/>
        <v>México</v>
      </c>
      <c r="Z729" t="str">
        <f t="shared" si="56"/>
        <v>IC</v>
      </c>
      <c r="AA729" s="1">
        <f t="shared" si="57"/>
        <v>0.5</v>
      </c>
      <c r="AB729">
        <f t="shared" si="58"/>
        <v>848.15350000000001</v>
      </c>
      <c r="AC729" s="18">
        <f t="shared" si="59"/>
        <v>45665</v>
      </c>
    </row>
    <row r="730" spans="1:29">
      <c r="A730" t="s">
        <v>176</v>
      </c>
      <c r="B730">
        <v>526</v>
      </c>
      <c r="C730">
        <v>1</v>
      </c>
      <c r="D730" s="18">
        <v>45861</v>
      </c>
      <c r="E730" s="18">
        <v>45868</v>
      </c>
      <c r="F730" s="18">
        <v>45871</v>
      </c>
      <c r="G730" t="s">
        <v>49</v>
      </c>
      <c r="H730">
        <v>30</v>
      </c>
      <c r="J730">
        <v>1318.98</v>
      </c>
      <c r="K730" t="s">
        <v>131</v>
      </c>
      <c r="L730">
        <v>1134.3227999999999</v>
      </c>
      <c r="M730">
        <v>1318.98</v>
      </c>
      <c r="N730">
        <v>0</v>
      </c>
      <c r="O730">
        <v>0</v>
      </c>
      <c r="P730">
        <v>0</v>
      </c>
      <c r="Q730">
        <v>0</v>
      </c>
      <c r="R730">
        <v>7</v>
      </c>
      <c r="S730">
        <v>2025</v>
      </c>
      <c r="T730">
        <v>7</v>
      </c>
      <c r="U730">
        <v>2025</v>
      </c>
      <c r="V730">
        <v>45916</v>
      </c>
      <c r="W730" t="s">
        <v>153</v>
      </c>
      <c r="X730">
        <v>2025</v>
      </c>
      <c r="Y730" t="str">
        <f t="shared" si="55"/>
        <v>México</v>
      </c>
      <c r="Z730" t="str">
        <f t="shared" si="56"/>
        <v>Retail</v>
      </c>
      <c r="AA730" s="1">
        <f t="shared" si="57"/>
        <v>0</v>
      </c>
      <c r="AB730">
        <f t="shared" si="58"/>
        <v>0</v>
      </c>
      <c r="AC730" s="18">
        <f t="shared" si="59"/>
        <v>45552</v>
      </c>
    </row>
    <row r="731" spans="1:29">
      <c r="A731" t="s">
        <v>176</v>
      </c>
      <c r="B731">
        <v>392</v>
      </c>
      <c r="C731">
        <v>0</v>
      </c>
      <c r="D731" s="18">
        <v>45807</v>
      </c>
      <c r="E731" s="18">
        <v>46017</v>
      </c>
      <c r="F731" s="18">
        <v>46029</v>
      </c>
      <c r="G731" t="s">
        <v>35</v>
      </c>
      <c r="H731">
        <v>22</v>
      </c>
      <c r="J731">
        <v>59116.68</v>
      </c>
      <c r="K731" t="s">
        <v>131</v>
      </c>
      <c r="L731">
        <v>50840.344799999999</v>
      </c>
      <c r="M731">
        <v>59116.68</v>
      </c>
      <c r="N731">
        <v>7715.34</v>
      </c>
      <c r="O731">
        <v>6635.1923999999999</v>
      </c>
      <c r="P731">
        <v>7715.34</v>
      </c>
      <c r="Q731">
        <v>0.13051037372193433</v>
      </c>
      <c r="R731">
        <v>5</v>
      </c>
      <c r="S731">
        <v>2025</v>
      </c>
      <c r="T731">
        <v>12</v>
      </c>
      <c r="U731">
        <v>2025</v>
      </c>
      <c r="V731">
        <v>46074</v>
      </c>
      <c r="W731" t="s">
        <v>164</v>
      </c>
      <c r="X731">
        <v>2026</v>
      </c>
      <c r="Y731" t="str">
        <f t="shared" si="55"/>
        <v>México</v>
      </c>
      <c r="Z731" t="str">
        <f t="shared" si="56"/>
        <v>IC</v>
      </c>
      <c r="AA731" s="1">
        <f t="shared" si="57"/>
        <v>0.5</v>
      </c>
      <c r="AB731">
        <f t="shared" si="58"/>
        <v>3317.5962</v>
      </c>
      <c r="AC731" s="18">
        <f t="shared" si="59"/>
        <v>45665</v>
      </c>
    </row>
    <row r="732" spans="1:29">
      <c r="A732" t="s">
        <v>65</v>
      </c>
      <c r="B732">
        <v>45</v>
      </c>
      <c r="C732">
        <v>0</v>
      </c>
      <c r="D732" s="18">
        <v>45925</v>
      </c>
      <c r="E732" s="18">
        <v>46174</v>
      </c>
      <c r="F732" s="18">
        <v>46189</v>
      </c>
      <c r="G732" t="s">
        <v>16</v>
      </c>
      <c r="H732">
        <v>39</v>
      </c>
      <c r="I732" t="s">
        <v>166</v>
      </c>
      <c r="J732">
        <v>22601.33</v>
      </c>
      <c r="K732" t="s">
        <v>151</v>
      </c>
      <c r="L732">
        <v>22601.33</v>
      </c>
      <c r="M732">
        <v>26217.542799999999</v>
      </c>
      <c r="N732">
        <v>220</v>
      </c>
      <c r="O732">
        <v>220</v>
      </c>
      <c r="P732">
        <v>255.2</v>
      </c>
      <c r="Q732">
        <v>9.7339404362486621E-3</v>
      </c>
      <c r="R732">
        <v>9</v>
      </c>
      <c r="S732">
        <v>2025</v>
      </c>
      <c r="T732">
        <v>6</v>
      </c>
      <c r="U732">
        <v>2026</v>
      </c>
      <c r="V732">
        <v>46234</v>
      </c>
      <c r="W732" t="s">
        <v>154</v>
      </c>
      <c r="X732">
        <v>2026</v>
      </c>
      <c r="Y732" t="str">
        <f t="shared" si="55"/>
        <v>Madrid</v>
      </c>
      <c r="Z732" t="str">
        <f t="shared" si="56"/>
        <v>IC</v>
      </c>
      <c r="AA732" s="1">
        <f t="shared" si="57"/>
        <v>0.4</v>
      </c>
      <c r="AB732">
        <f t="shared" si="58"/>
        <v>132</v>
      </c>
      <c r="AC732" s="18">
        <f t="shared" si="59"/>
        <v>45778</v>
      </c>
    </row>
    <row r="733" spans="1:29">
      <c r="A733" t="s">
        <v>176</v>
      </c>
      <c r="B733">
        <v>312</v>
      </c>
      <c r="C733">
        <v>0</v>
      </c>
      <c r="D733" s="18">
        <v>45784</v>
      </c>
      <c r="E733" s="18">
        <v>45682</v>
      </c>
      <c r="F733" s="18">
        <v>45697</v>
      </c>
      <c r="G733" t="s">
        <v>54</v>
      </c>
      <c r="H733">
        <v>19</v>
      </c>
      <c r="J733">
        <v>1196</v>
      </c>
      <c r="K733" t="s">
        <v>131</v>
      </c>
      <c r="L733">
        <v>1028.56</v>
      </c>
      <c r="M733">
        <v>1196</v>
      </c>
      <c r="N733">
        <v>0</v>
      </c>
      <c r="O733">
        <v>0</v>
      </c>
      <c r="P733">
        <v>0</v>
      </c>
      <c r="Q733">
        <v>0</v>
      </c>
      <c r="R733">
        <v>5</v>
      </c>
      <c r="S733">
        <v>2025</v>
      </c>
      <c r="T733">
        <v>1</v>
      </c>
      <c r="U733">
        <v>2025</v>
      </c>
      <c r="V733">
        <v>45742</v>
      </c>
      <c r="W733" t="s">
        <v>150</v>
      </c>
      <c r="X733">
        <v>2025</v>
      </c>
      <c r="Y733" t="str">
        <f t="shared" si="55"/>
        <v>México</v>
      </c>
      <c r="Z733" t="str">
        <f t="shared" si="56"/>
        <v>Retail</v>
      </c>
      <c r="AA733" s="1">
        <f t="shared" si="57"/>
        <v>0.05</v>
      </c>
      <c r="AB733">
        <f t="shared" si="58"/>
        <v>0</v>
      </c>
      <c r="AC733" s="18">
        <f t="shared" si="59"/>
        <v>45595</v>
      </c>
    </row>
    <row r="734" spans="1:29">
      <c r="A734" t="s">
        <v>176</v>
      </c>
      <c r="B734">
        <v>456</v>
      </c>
      <c r="C734">
        <v>1</v>
      </c>
      <c r="D734" s="18">
        <v>45833</v>
      </c>
      <c r="E734" s="18">
        <v>45721</v>
      </c>
      <c r="F734" s="18">
        <v>45723</v>
      </c>
      <c r="G734" t="s">
        <v>37</v>
      </c>
      <c r="H734">
        <v>26</v>
      </c>
      <c r="J734">
        <v>1205</v>
      </c>
      <c r="K734" t="s">
        <v>131</v>
      </c>
      <c r="L734">
        <v>1036.3</v>
      </c>
      <c r="M734">
        <v>1205</v>
      </c>
      <c r="N734">
        <v>180.75</v>
      </c>
      <c r="O734">
        <v>155.44499999999999</v>
      </c>
      <c r="P734">
        <v>180.75</v>
      </c>
      <c r="Q734">
        <v>0.15</v>
      </c>
      <c r="R734">
        <v>6</v>
      </c>
      <c r="S734">
        <v>2025</v>
      </c>
      <c r="T734">
        <v>3</v>
      </c>
      <c r="U734">
        <v>2025</v>
      </c>
      <c r="V734">
        <v>45768</v>
      </c>
      <c r="W734" t="s">
        <v>173</v>
      </c>
      <c r="X734">
        <v>2025</v>
      </c>
      <c r="Y734" t="str">
        <f t="shared" si="55"/>
        <v>México</v>
      </c>
      <c r="Z734" t="str">
        <f t="shared" si="56"/>
        <v>IC</v>
      </c>
      <c r="AA734" s="1">
        <f t="shared" si="57"/>
        <v>0.6</v>
      </c>
      <c r="AB734">
        <f t="shared" si="58"/>
        <v>62.177999999999997</v>
      </c>
      <c r="AC734" s="18">
        <f t="shared" si="59"/>
        <v>45807</v>
      </c>
    </row>
    <row r="735" spans="1:29">
      <c r="A735" t="s">
        <v>176</v>
      </c>
      <c r="B735">
        <v>333</v>
      </c>
      <c r="C735">
        <v>0</v>
      </c>
      <c r="D735" s="18">
        <v>45790</v>
      </c>
      <c r="E735" s="18">
        <v>45780</v>
      </c>
      <c r="F735" s="18">
        <v>45781</v>
      </c>
      <c r="G735" t="s">
        <v>54</v>
      </c>
      <c r="H735">
        <v>20</v>
      </c>
      <c r="J735">
        <v>1221</v>
      </c>
      <c r="K735" t="s">
        <v>131</v>
      </c>
      <c r="L735">
        <v>1050.06</v>
      </c>
      <c r="M735">
        <v>1221</v>
      </c>
      <c r="N735">
        <v>0</v>
      </c>
      <c r="O735">
        <v>0</v>
      </c>
      <c r="P735">
        <v>0</v>
      </c>
      <c r="Q735">
        <v>0</v>
      </c>
      <c r="R735">
        <v>5</v>
      </c>
      <c r="S735">
        <v>2025</v>
      </c>
      <c r="T735">
        <v>5</v>
      </c>
      <c r="U735">
        <v>2025</v>
      </c>
      <c r="V735">
        <v>45826</v>
      </c>
      <c r="W735" t="s">
        <v>152</v>
      </c>
      <c r="X735">
        <v>2025</v>
      </c>
      <c r="Y735" t="str">
        <f t="shared" si="55"/>
        <v>México</v>
      </c>
      <c r="Z735" t="str">
        <f t="shared" si="56"/>
        <v>Retail</v>
      </c>
      <c r="AA735" s="1">
        <f t="shared" si="57"/>
        <v>0.05</v>
      </c>
      <c r="AB735">
        <f t="shared" si="58"/>
        <v>0</v>
      </c>
      <c r="AC735" s="18">
        <f t="shared" si="59"/>
        <v>45595</v>
      </c>
    </row>
    <row r="736" spans="1:29">
      <c r="A736" t="s">
        <v>176</v>
      </c>
      <c r="B736">
        <v>408</v>
      </c>
      <c r="C736">
        <v>1</v>
      </c>
      <c r="D736" s="18">
        <v>45817</v>
      </c>
      <c r="E736" s="18">
        <v>45873</v>
      </c>
      <c r="F736" s="18">
        <v>45883</v>
      </c>
      <c r="G736" t="s">
        <v>45</v>
      </c>
      <c r="H736">
        <v>24</v>
      </c>
      <c r="J736">
        <v>163648.45000000001</v>
      </c>
      <c r="K736" t="s">
        <v>178</v>
      </c>
      <c r="L736">
        <v>7855.1256000000003</v>
      </c>
      <c r="M736">
        <v>9164.3132000000005</v>
      </c>
      <c r="N736">
        <v>11347.66</v>
      </c>
      <c r="O736">
        <v>544.68768</v>
      </c>
      <c r="P736">
        <v>635.46896000000004</v>
      </c>
      <c r="Q736">
        <v>6.9341689456881503E-2</v>
      </c>
      <c r="R736">
        <v>6</v>
      </c>
      <c r="S736">
        <v>2025</v>
      </c>
      <c r="T736">
        <v>8</v>
      </c>
      <c r="U736">
        <v>2025</v>
      </c>
      <c r="V736">
        <v>45928</v>
      </c>
      <c r="W736" t="s">
        <v>153</v>
      </c>
      <c r="X736">
        <v>2025</v>
      </c>
      <c r="Y736" t="str">
        <f t="shared" si="55"/>
        <v>México</v>
      </c>
      <c r="Z736" t="str">
        <f t="shared" si="56"/>
        <v>IC</v>
      </c>
      <c r="AA736" s="1">
        <f t="shared" si="57"/>
        <v>0.75</v>
      </c>
      <c r="AB736">
        <f t="shared" si="58"/>
        <v>136.17192</v>
      </c>
      <c r="AC736" s="18">
        <f t="shared" si="59"/>
        <v>45536</v>
      </c>
    </row>
    <row r="737" spans="1:29">
      <c r="A737" t="s">
        <v>176</v>
      </c>
      <c r="B737">
        <v>622</v>
      </c>
      <c r="C737">
        <v>1</v>
      </c>
      <c r="D737" s="18">
        <v>45895</v>
      </c>
      <c r="E737" s="18">
        <v>45928</v>
      </c>
      <c r="F737" s="18">
        <v>45931</v>
      </c>
      <c r="G737" t="s">
        <v>47</v>
      </c>
      <c r="H737">
        <v>35</v>
      </c>
      <c r="J737">
        <v>3010</v>
      </c>
      <c r="K737" t="s">
        <v>151</v>
      </c>
      <c r="L737">
        <v>3010</v>
      </c>
      <c r="M737">
        <v>3491.6</v>
      </c>
      <c r="N737">
        <v>376.76</v>
      </c>
      <c r="O737">
        <v>376.76</v>
      </c>
      <c r="P737">
        <v>437.04159999999996</v>
      </c>
      <c r="Q737">
        <v>0.12516943521594684</v>
      </c>
      <c r="R737">
        <v>8</v>
      </c>
      <c r="S737">
        <v>2025</v>
      </c>
      <c r="T737">
        <v>9</v>
      </c>
      <c r="U737">
        <v>2025</v>
      </c>
      <c r="V737">
        <v>45976</v>
      </c>
      <c r="W737" t="s">
        <v>159</v>
      </c>
      <c r="X737">
        <v>2025</v>
      </c>
      <c r="Y737" t="str">
        <f t="shared" si="55"/>
        <v>México</v>
      </c>
      <c r="Z737" t="str">
        <f t="shared" si="56"/>
        <v>IC</v>
      </c>
      <c r="AA737" s="1">
        <f t="shared" si="57"/>
        <v>0.65</v>
      </c>
      <c r="AB737">
        <f t="shared" si="58"/>
        <v>131.86599999999999</v>
      </c>
      <c r="AC737" s="18">
        <f t="shared" si="59"/>
        <v>45852</v>
      </c>
    </row>
    <row r="738" spans="1:29">
      <c r="A738" t="s">
        <v>176</v>
      </c>
      <c r="B738">
        <v>474</v>
      </c>
      <c r="C738">
        <v>1</v>
      </c>
      <c r="D738" s="18">
        <v>45841</v>
      </c>
      <c r="E738" s="18">
        <v>45896</v>
      </c>
      <c r="F738" s="18">
        <v>45909</v>
      </c>
      <c r="G738" t="s">
        <v>44</v>
      </c>
      <c r="H738">
        <v>27</v>
      </c>
      <c r="J738">
        <v>5334.66</v>
      </c>
      <c r="K738" t="s">
        <v>131</v>
      </c>
      <c r="L738">
        <v>4587.8076000000001</v>
      </c>
      <c r="M738">
        <v>5334.66</v>
      </c>
      <c r="N738">
        <v>0</v>
      </c>
      <c r="O738">
        <v>0</v>
      </c>
      <c r="P738">
        <v>0</v>
      </c>
      <c r="Q738">
        <v>0</v>
      </c>
      <c r="R738">
        <v>7</v>
      </c>
      <c r="S738">
        <v>2025</v>
      </c>
      <c r="T738">
        <v>8</v>
      </c>
      <c r="U738">
        <v>2025</v>
      </c>
      <c r="V738">
        <v>45954</v>
      </c>
      <c r="W738" t="s">
        <v>161</v>
      </c>
      <c r="X738">
        <v>2025</v>
      </c>
      <c r="Y738" t="str">
        <f t="shared" si="55"/>
        <v>México</v>
      </c>
      <c r="Z738" t="str">
        <f t="shared" si="56"/>
        <v>IC</v>
      </c>
      <c r="AA738" s="1">
        <f t="shared" si="57"/>
        <v>0.5</v>
      </c>
      <c r="AB738">
        <f t="shared" si="58"/>
        <v>0</v>
      </c>
      <c r="AC738" s="18">
        <f t="shared" si="59"/>
        <v>45677</v>
      </c>
    </row>
    <row r="739" spans="1:29">
      <c r="A739" t="s">
        <v>176</v>
      </c>
      <c r="B739">
        <v>291</v>
      </c>
      <c r="C739">
        <v>0</v>
      </c>
      <c r="D739" s="18">
        <v>45775</v>
      </c>
      <c r="E739" s="18">
        <v>45811</v>
      </c>
      <c r="F739" s="18">
        <v>45840</v>
      </c>
      <c r="G739" t="s">
        <v>54</v>
      </c>
      <c r="H739">
        <v>18</v>
      </c>
      <c r="J739">
        <v>44219</v>
      </c>
      <c r="K739" t="s">
        <v>178</v>
      </c>
      <c r="L739">
        <v>2122.5120000000002</v>
      </c>
      <c r="M739">
        <v>2476.2640000000001</v>
      </c>
      <c r="N739">
        <v>700</v>
      </c>
      <c r="O739">
        <v>33.6</v>
      </c>
      <c r="P739">
        <v>39.200000000000003</v>
      </c>
      <c r="Q739">
        <v>1.5830299192654742E-2</v>
      </c>
      <c r="R739">
        <v>4</v>
      </c>
      <c r="S739">
        <v>2025</v>
      </c>
      <c r="T739">
        <v>6</v>
      </c>
      <c r="U739">
        <v>2025</v>
      </c>
      <c r="V739">
        <v>45885</v>
      </c>
      <c r="W739" t="s">
        <v>160</v>
      </c>
      <c r="X739">
        <v>2025</v>
      </c>
      <c r="Y739" t="str">
        <f t="shared" si="55"/>
        <v>México</v>
      </c>
      <c r="Z739" t="str">
        <f t="shared" si="56"/>
        <v>Retail</v>
      </c>
      <c r="AA739" s="1">
        <f t="shared" si="57"/>
        <v>0.05</v>
      </c>
      <c r="AB739">
        <f t="shared" si="58"/>
        <v>31.92</v>
      </c>
      <c r="AC739" s="18">
        <f t="shared" si="59"/>
        <v>45595</v>
      </c>
    </row>
    <row r="740" spans="1:29">
      <c r="A740" t="s">
        <v>65</v>
      </c>
      <c r="B740">
        <v>63</v>
      </c>
      <c r="C740">
        <v>0</v>
      </c>
      <c r="D740" s="18">
        <v>45973</v>
      </c>
      <c r="E740" s="18">
        <v>46000</v>
      </c>
      <c r="F740" s="18">
        <v>46009</v>
      </c>
      <c r="G740" t="s">
        <v>18</v>
      </c>
      <c r="H740">
        <v>46</v>
      </c>
      <c r="J740">
        <v>1159.07</v>
      </c>
      <c r="K740" t="s">
        <v>151</v>
      </c>
      <c r="L740">
        <v>1159.07</v>
      </c>
      <c r="M740">
        <v>1344.5211999999999</v>
      </c>
      <c r="N740">
        <v>0</v>
      </c>
      <c r="O740">
        <v>0</v>
      </c>
      <c r="P740">
        <v>0</v>
      </c>
      <c r="Q740">
        <v>0</v>
      </c>
      <c r="R740">
        <v>11</v>
      </c>
      <c r="S740">
        <v>2025</v>
      </c>
      <c r="T740">
        <v>12</v>
      </c>
      <c r="U740">
        <v>2025</v>
      </c>
      <c r="V740">
        <v>46054</v>
      </c>
      <c r="W740" t="s">
        <v>164</v>
      </c>
      <c r="X740">
        <v>2026</v>
      </c>
      <c r="Y740" t="str">
        <f t="shared" si="55"/>
        <v>Madrid</v>
      </c>
      <c r="Z740" t="str">
        <f t="shared" si="56"/>
        <v>IC</v>
      </c>
      <c r="AA740" s="1">
        <f t="shared" si="57"/>
        <v>0.4</v>
      </c>
      <c r="AB740">
        <f t="shared" si="58"/>
        <v>0</v>
      </c>
      <c r="AC740" s="18">
        <f t="shared" si="59"/>
        <v>45778</v>
      </c>
    </row>
    <row r="741" spans="1:29">
      <c r="A741" t="s">
        <v>176</v>
      </c>
      <c r="B741">
        <v>872</v>
      </c>
      <c r="C741">
        <v>0</v>
      </c>
      <c r="D741" s="18">
        <v>45993</v>
      </c>
      <c r="E741" s="18">
        <v>46328</v>
      </c>
      <c r="F741" s="18">
        <v>46332</v>
      </c>
      <c r="G741" t="s">
        <v>54</v>
      </c>
      <c r="H741">
        <v>49</v>
      </c>
      <c r="J741">
        <v>41552</v>
      </c>
      <c r="K741" t="s">
        <v>178</v>
      </c>
      <c r="L741">
        <v>1994.4960000000001</v>
      </c>
      <c r="M741">
        <v>2326.9120000000003</v>
      </c>
      <c r="N741">
        <v>4986.24</v>
      </c>
      <c r="O741">
        <v>239.33951999999999</v>
      </c>
      <c r="P741">
        <v>279.22944000000001</v>
      </c>
      <c r="Q741">
        <v>0.12</v>
      </c>
      <c r="R741">
        <v>12</v>
      </c>
      <c r="S741">
        <v>2025</v>
      </c>
      <c r="T741">
        <v>11</v>
      </c>
      <c r="U741">
        <v>2026</v>
      </c>
      <c r="V741">
        <v>46377</v>
      </c>
      <c r="W741" t="s">
        <v>132</v>
      </c>
      <c r="X741">
        <v>2026</v>
      </c>
      <c r="Y741" t="str">
        <f t="shared" si="55"/>
        <v>México</v>
      </c>
      <c r="Z741" t="str">
        <f t="shared" si="56"/>
        <v>Retail</v>
      </c>
      <c r="AA741" s="1">
        <f t="shared" si="57"/>
        <v>0.05</v>
      </c>
      <c r="AB741">
        <f t="shared" si="58"/>
        <v>227.372544</v>
      </c>
      <c r="AC741" s="18">
        <f t="shared" si="59"/>
        <v>45595</v>
      </c>
    </row>
    <row r="742" spans="1:29">
      <c r="A742" t="s">
        <v>176</v>
      </c>
      <c r="B742">
        <v>91</v>
      </c>
      <c r="C742">
        <v>1</v>
      </c>
      <c r="D742" s="18">
        <v>45665</v>
      </c>
      <c r="E742" s="18">
        <v>45676</v>
      </c>
      <c r="F742" s="18">
        <v>45676</v>
      </c>
      <c r="G742" t="s">
        <v>49</v>
      </c>
      <c r="H742">
        <v>2</v>
      </c>
      <c r="I742" t="s">
        <v>177</v>
      </c>
      <c r="J742">
        <v>9904</v>
      </c>
      <c r="K742" t="s">
        <v>178</v>
      </c>
      <c r="L742">
        <v>475.392</v>
      </c>
      <c r="M742">
        <v>554.62400000000002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2025</v>
      </c>
      <c r="T742">
        <v>1</v>
      </c>
      <c r="U742">
        <v>2025</v>
      </c>
      <c r="V742">
        <v>45721</v>
      </c>
      <c r="W742" t="s">
        <v>150</v>
      </c>
      <c r="X742">
        <v>2025</v>
      </c>
      <c r="Y742" t="str">
        <f t="shared" si="55"/>
        <v>México</v>
      </c>
      <c r="Z742" t="str">
        <f t="shared" si="56"/>
        <v>Retail</v>
      </c>
      <c r="AA742" s="1">
        <f t="shared" si="57"/>
        <v>0</v>
      </c>
      <c r="AB742">
        <f t="shared" si="58"/>
        <v>0</v>
      </c>
      <c r="AC742" s="18">
        <f t="shared" si="59"/>
        <v>45552</v>
      </c>
    </row>
    <row r="743" spans="1:29">
      <c r="A743" t="s">
        <v>176</v>
      </c>
      <c r="B743">
        <v>776</v>
      </c>
      <c r="C743">
        <v>0</v>
      </c>
      <c r="D743" s="18">
        <v>45943</v>
      </c>
      <c r="E743" s="18">
        <v>46015</v>
      </c>
      <c r="F743" s="18">
        <v>46036</v>
      </c>
      <c r="G743" t="s">
        <v>47</v>
      </c>
      <c r="H743">
        <v>42</v>
      </c>
      <c r="J743">
        <v>3424575</v>
      </c>
      <c r="K743" t="s">
        <v>193</v>
      </c>
      <c r="L743">
        <v>18835.162499999999</v>
      </c>
      <c r="M743">
        <v>21917.280000000002</v>
      </c>
      <c r="N743">
        <v>255574.34</v>
      </c>
      <c r="O743">
        <v>1405.65887</v>
      </c>
      <c r="P743">
        <v>1635.675776</v>
      </c>
      <c r="Q743">
        <v>7.4629505851091016E-2</v>
      </c>
      <c r="R743">
        <v>10</v>
      </c>
      <c r="S743">
        <v>2025</v>
      </c>
      <c r="T743">
        <v>12</v>
      </c>
      <c r="U743">
        <v>2025</v>
      </c>
      <c r="V743">
        <v>46081</v>
      </c>
      <c r="W743" t="s">
        <v>164</v>
      </c>
      <c r="X743">
        <v>2026</v>
      </c>
      <c r="Y743" t="str">
        <f t="shared" si="55"/>
        <v>México</v>
      </c>
      <c r="Z743" t="str">
        <f t="shared" si="56"/>
        <v>IC</v>
      </c>
      <c r="AA743" s="1">
        <f t="shared" si="57"/>
        <v>0.65</v>
      </c>
      <c r="AB743">
        <f t="shared" si="58"/>
        <v>491.98060449999991</v>
      </c>
      <c r="AC743" s="18">
        <f t="shared" si="59"/>
        <v>45852</v>
      </c>
    </row>
    <row r="744" spans="1:29">
      <c r="A744" t="s">
        <v>176</v>
      </c>
      <c r="B744">
        <v>489</v>
      </c>
      <c r="C744">
        <v>1</v>
      </c>
      <c r="D744" s="18">
        <v>45846</v>
      </c>
      <c r="E744" s="18">
        <v>45901</v>
      </c>
      <c r="F744" s="18">
        <v>45925</v>
      </c>
      <c r="G744" t="s">
        <v>49</v>
      </c>
      <c r="H744">
        <v>28</v>
      </c>
      <c r="I744" t="s">
        <v>182</v>
      </c>
      <c r="J744">
        <v>75742.37</v>
      </c>
      <c r="K744" t="s">
        <v>131</v>
      </c>
      <c r="L744">
        <v>65138.438199999997</v>
      </c>
      <c r="M744">
        <v>75742.37</v>
      </c>
      <c r="N744">
        <v>7862.64</v>
      </c>
      <c r="O744">
        <v>6761.8703999999998</v>
      </c>
      <c r="P744">
        <v>7862.64</v>
      </c>
      <c r="Q744">
        <v>0.10380768386307426</v>
      </c>
      <c r="R744">
        <v>7</v>
      </c>
      <c r="S744">
        <v>2025</v>
      </c>
      <c r="T744">
        <v>9</v>
      </c>
      <c r="U744">
        <v>2025</v>
      </c>
      <c r="V744">
        <v>45970</v>
      </c>
      <c r="W744" t="s">
        <v>159</v>
      </c>
      <c r="X744">
        <v>2025</v>
      </c>
      <c r="Y744" t="str">
        <f t="shared" si="55"/>
        <v>México</v>
      </c>
      <c r="Z744" t="str">
        <f t="shared" si="56"/>
        <v>Retail</v>
      </c>
      <c r="AA744" s="1">
        <f t="shared" si="57"/>
        <v>0</v>
      </c>
      <c r="AB744">
        <f t="shared" si="58"/>
        <v>6761.8703999999998</v>
      </c>
      <c r="AC744" s="18">
        <f t="shared" si="59"/>
        <v>45552</v>
      </c>
    </row>
    <row r="745" spans="1:29">
      <c r="A745" t="s">
        <v>176</v>
      </c>
      <c r="B745">
        <v>93</v>
      </c>
      <c r="C745">
        <v>0</v>
      </c>
      <c r="D745" s="18">
        <v>45665</v>
      </c>
      <c r="E745" s="18">
        <v>45674</v>
      </c>
      <c r="F745" s="18">
        <v>45678</v>
      </c>
      <c r="G745" t="s">
        <v>54</v>
      </c>
      <c r="H745">
        <v>2</v>
      </c>
      <c r="I745" t="s">
        <v>149</v>
      </c>
      <c r="J745">
        <v>4440</v>
      </c>
      <c r="K745" t="s">
        <v>151</v>
      </c>
      <c r="L745">
        <v>4440</v>
      </c>
      <c r="M745">
        <v>5150.3999999999996</v>
      </c>
      <c r="N745">
        <v>1486.36</v>
      </c>
      <c r="O745">
        <v>1486.36</v>
      </c>
      <c r="P745">
        <v>1724.1775999999998</v>
      </c>
      <c r="Q745">
        <v>0.33476576576576572</v>
      </c>
      <c r="R745">
        <v>1</v>
      </c>
      <c r="S745">
        <v>2025</v>
      </c>
      <c r="T745">
        <v>1</v>
      </c>
      <c r="U745">
        <v>2025</v>
      </c>
      <c r="V745">
        <v>45723</v>
      </c>
      <c r="W745" t="s">
        <v>150</v>
      </c>
      <c r="X745">
        <v>2025</v>
      </c>
      <c r="Y745" t="str">
        <f t="shared" si="55"/>
        <v>México</v>
      </c>
      <c r="Z745" t="str">
        <f t="shared" si="56"/>
        <v>Retail</v>
      </c>
      <c r="AA745" s="1">
        <f t="shared" si="57"/>
        <v>0.05</v>
      </c>
      <c r="AB745">
        <f t="shared" si="58"/>
        <v>1412.0419999999999</v>
      </c>
      <c r="AC745" s="18">
        <f t="shared" si="59"/>
        <v>45595</v>
      </c>
    </row>
    <row r="746" spans="1:29">
      <c r="A746" t="s">
        <v>176</v>
      </c>
      <c r="B746">
        <v>589</v>
      </c>
      <c r="C746">
        <v>1</v>
      </c>
      <c r="D746" s="18">
        <v>45884</v>
      </c>
      <c r="E746" s="18">
        <v>45887</v>
      </c>
      <c r="F746" s="18">
        <v>45889</v>
      </c>
      <c r="G746" t="s">
        <v>52</v>
      </c>
      <c r="H746">
        <v>33</v>
      </c>
      <c r="I746" t="s">
        <v>200</v>
      </c>
      <c r="J746">
        <v>1500</v>
      </c>
      <c r="K746" t="s">
        <v>163</v>
      </c>
      <c r="L746">
        <v>1724.9999999999998</v>
      </c>
      <c r="M746">
        <v>2010.0000000000002</v>
      </c>
      <c r="N746">
        <v>117.5</v>
      </c>
      <c r="O746">
        <v>135.125</v>
      </c>
      <c r="P746">
        <v>157.45000000000002</v>
      </c>
      <c r="Q746">
        <v>7.8333333333333338E-2</v>
      </c>
      <c r="R746">
        <v>8</v>
      </c>
      <c r="S746">
        <v>2025</v>
      </c>
      <c r="T746">
        <v>8</v>
      </c>
      <c r="U746">
        <v>2025</v>
      </c>
      <c r="V746">
        <v>45934</v>
      </c>
      <c r="W746" t="s">
        <v>161</v>
      </c>
      <c r="X746">
        <v>2025</v>
      </c>
      <c r="Y746" t="str">
        <f t="shared" si="55"/>
        <v>México</v>
      </c>
      <c r="Z746" t="str">
        <f t="shared" si="56"/>
        <v>Retail</v>
      </c>
      <c r="AA746" s="1">
        <f t="shared" si="57"/>
        <v>0</v>
      </c>
      <c r="AB746">
        <f t="shared" si="58"/>
        <v>135.125</v>
      </c>
      <c r="AC746" s="18">
        <f t="shared" si="59"/>
        <v>45845</v>
      </c>
    </row>
    <row r="747" spans="1:29">
      <c r="A747" t="s">
        <v>176</v>
      </c>
      <c r="B747">
        <v>423</v>
      </c>
      <c r="C747">
        <v>1</v>
      </c>
      <c r="D747" s="18">
        <v>45821</v>
      </c>
      <c r="E747" s="18">
        <v>45847</v>
      </c>
      <c r="F747" s="18">
        <v>45849</v>
      </c>
      <c r="G747" t="s">
        <v>45</v>
      </c>
      <c r="H747">
        <v>24</v>
      </c>
      <c r="J747">
        <v>3657.6</v>
      </c>
      <c r="K747" t="s">
        <v>131</v>
      </c>
      <c r="L747">
        <v>3145.5360000000001</v>
      </c>
      <c r="M747">
        <v>3657.6</v>
      </c>
      <c r="N747">
        <v>478.7</v>
      </c>
      <c r="O747">
        <v>411.68199999999996</v>
      </c>
      <c r="P747">
        <v>478.7</v>
      </c>
      <c r="Q747">
        <v>0.13087817147856518</v>
      </c>
      <c r="R747">
        <v>6</v>
      </c>
      <c r="S747">
        <v>2025</v>
      </c>
      <c r="T747">
        <v>7</v>
      </c>
      <c r="U747">
        <v>2025</v>
      </c>
      <c r="V747">
        <v>45894</v>
      </c>
      <c r="W747" t="s">
        <v>160</v>
      </c>
      <c r="X747">
        <v>2025</v>
      </c>
      <c r="Y747" t="str">
        <f t="shared" si="55"/>
        <v>México</v>
      </c>
      <c r="Z747" t="str">
        <f t="shared" si="56"/>
        <v>IC</v>
      </c>
      <c r="AA747" s="1">
        <f t="shared" si="57"/>
        <v>0.75</v>
      </c>
      <c r="AB747">
        <f t="shared" si="58"/>
        <v>102.9205</v>
      </c>
      <c r="AC747" s="18">
        <f t="shared" si="59"/>
        <v>45536</v>
      </c>
    </row>
    <row r="748" spans="1:29">
      <c r="A748" t="s">
        <v>176</v>
      </c>
      <c r="B748">
        <v>94</v>
      </c>
      <c r="C748">
        <v>0</v>
      </c>
      <c r="D748" s="18">
        <v>45666</v>
      </c>
      <c r="E748" s="18">
        <v>45690</v>
      </c>
      <c r="F748" s="18">
        <v>45693</v>
      </c>
      <c r="G748" t="s">
        <v>54</v>
      </c>
      <c r="H748">
        <v>2</v>
      </c>
      <c r="I748" t="s">
        <v>149</v>
      </c>
      <c r="J748">
        <v>6538.47</v>
      </c>
      <c r="K748" t="s">
        <v>178</v>
      </c>
      <c r="L748">
        <v>313.84656000000001</v>
      </c>
      <c r="M748">
        <v>366.15432000000004</v>
      </c>
      <c r="N748">
        <v>504.9</v>
      </c>
      <c r="O748">
        <v>24.235199999999999</v>
      </c>
      <c r="P748">
        <v>28.2744</v>
      </c>
      <c r="Q748">
        <v>7.7219900068364614E-2</v>
      </c>
      <c r="R748">
        <v>1</v>
      </c>
      <c r="S748">
        <v>2025</v>
      </c>
      <c r="T748">
        <v>2</v>
      </c>
      <c r="U748">
        <v>2025</v>
      </c>
      <c r="V748">
        <v>45738</v>
      </c>
      <c r="W748" t="s">
        <v>150</v>
      </c>
      <c r="X748">
        <v>2025</v>
      </c>
      <c r="Y748" t="str">
        <f t="shared" si="55"/>
        <v>México</v>
      </c>
      <c r="Z748" t="str">
        <f t="shared" si="56"/>
        <v>Retail</v>
      </c>
      <c r="AA748" s="1">
        <f t="shared" si="57"/>
        <v>0.05</v>
      </c>
      <c r="AB748">
        <f t="shared" si="58"/>
        <v>23.023440000000001</v>
      </c>
      <c r="AC748" s="18">
        <f t="shared" si="59"/>
        <v>45595</v>
      </c>
    </row>
    <row r="749" spans="1:29">
      <c r="A749" t="s">
        <v>176</v>
      </c>
      <c r="B749">
        <v>549</v>
      </c>
      <c r="C749">
        <v>0</v>
      </c>
      <c r="D749" s="18">
        <v>45873</v>
      </c>
      <c r="E749" s="18">
        <v>45855</v>
      </c>
      <c r="F749" s="18">
        <v>45858</v>
      </c>
      <c r="G749" t="s">
        <v>45</v>
      </c>
      <c r="H749">
        <v>32</v>
      </c>
      <c r="J749">
        <v>32910</v>
      </c>
      <c r="K749" t="s">
        <v>187</v>
      </c>
      <c r="L749">
        <v>35213.700000000004</v>
      </c>
      <c r="M749">
        <v>41137.5</v>
      </c>
      <c r="N749">
        <v>3291</v>
      </c>
      <c r="O749">
        <v>3521.3700000000003</v>
      </c>
      <c r="P749">
        <v>4113.75</v>
      </c>
      <c r="Q749">
        <v>9.9999999999999992E-2</v>
      </c>
      <c r="R749">
        <v>8</v>
      </c>
      <c r="S749">
        <v>2025</v>
      </c>
      <c r="T749">
        <v>7</v>
      </c>
      <c r="U749">
        <v>2025</v>
      </c>
      <c r="V749">
        <v>45903</v>
      </c>
      <c r="W749" t="s">
        <v>153</v>
      </c>
      <c r="X749">
        <v>2025</v>
      </c>
      <c r="Y749" t="str">
        <f t="shared" si="55"/>
        <v>México</v>
      </c>
      <c r="Z749" t="str">
        <f t="shared" si="56"/>
        <v>IC</v>
      </c>
      <c r="AA749" s="1">
        <f t="shared" si="57"/>
        <v>0.75</v>
      </c>
      <c r="AB749">
        <f t="shared" si="58"/>
        <v>880.3425000000002</v>
      </c>
      <c r="AC749" s="18">
        <f t="shared" si="59"/>
        <v>45536</v>
      </c>
    </row>
    <row r="750" spans="1:29">
      <c r="A750" t="s">
        <v>176</v>
      </c>
      <c r="B750">
        <v>95</v>
      </c>
      <c r="C750">
        <v>0</v>
      </c>
      <c r="D750" s="18">
        <v>45666</v>
      </c>
      <c r="E750" s="18">
        <v>45689</v>
      </c>
      <c r="F750" s="18">
        <v>45693</v>
      </c>
      <c r="G750" t="s">
        <v>54</v>
      </c>
      <c r="H750">
        <v>2</v>
      </c>
      <c r="I750" t="s">
        <v>149</v>
      </c>
      <c r="J750">
        <v>1143.49</v>
      </c>
      <c r="K750" t="s">
        <v>178</v>
      </c>
      <c r="L750">
        <v>54.887520000000002</v>
      </c>
      <c r="M750">
        <v>64.035440000000008</v>
      </c>
      <c r="N750">
        <v>88.3</v>
      </c>
      <c r="O750">
        <v>4.2384000000000004</v>
      </c>
      <c r="P750">
        <v>4.9447999999999999</v>
      </c>
      <c r="Q750">
        <v>7.7219739569213547E-2</v>
      </c>
      <c r="R750">
        <v>1</v>
      </c>
      <c r="S750">
        <v>2025</v>
      </c>
      <c r="T750">
        <v>2</v>
      </c>
      <c r="U750">
        <v>2025</v>
      </c>
      <c r="V750">
        <v>45738</v>
      </c>
      <c r="W750" t="s">
        <v>150</v>
      </c>
      <c r="X750">
        <v>2025</v>
      </c>
      <c r="Y750" t="str">
        <f t="shared" si="55"/>
        <v>México</v>
      </c>
      <c r="Z750" t="str">
        <f t="shared" si="56"/>
        <v>Retail</v>
      </c>
      <c r="AA750" s="1">
        <f t="shared" si="57"/>
        <v>0.05</v>
      </c>
      <c r="AB750">
        <f t="shared" si="58"/>
        <v>4.0264800000000003</v>
      </c>
      <c r="AC750" s="18">
        <f t="shared" si="59"/>
        <v>45595</v>
      </c>
    </row>
    <row r="751" spans="1:29">
      <c r="A751" t="s">
        <v>65</v>
      </c>
      <c r="B751">
        <v>36</v>
      </c>
      <c r="C751">
        <v>0</v>
      </c>
      <c r="D751" s="18">
        <v>45902</v>
      </c>
      <c r="E751" s="18">
        <v>45977</v>
      </c>
      <c r="F751" s="18">
        <v>45986</v>
      </c>
      <c r="G751" t="s">
        <v>18</v>
      </c>
      <c r="H751">
        <v>36</v>
      </c>
      <c r="I751" t="s">
        <v>166</v>
      </c>
      <c r="J751">
        <v>6545.7</v>
      </c>
      <c r="K751" t="s">
        <v>151</v>
      </c>
      <c r="L751">
        <v>6545.7</v>
      </c>
      <c r="M751">
        <v>7593.0119999999997</v>
      </c>
      <c r="N751">
        <v>865</v>
      </c>
      <c r="O751">
        <v>865</v>
      </c>
      <c r="P751">
        <v>1003.4</v>
      </c>
      <c r="Q751">
        <v>0.13214782223444399</v>
      </c>
      <c r="R751">
        <v>9</v>
      </c>
      <c r="S751">
        <v>2025</v>
      </c>
      <c r="T751">
        <v>11</v>
      </c>
      <c r="U751">
        <v>2025</v>
      </c>
      <c r="V751">
        <v>46031</v>
      </c>
      <c r="W751" t="s">
        <v>157</v>
      </c>
      <c r="X751">
        <v>2026</v>
      </c>
      <c r="Y751" t="str">
        <f t="shared" si="55"/>
        <v>Madrid</v>
      </c>
      <c r="Z751" t="str">
        <f t="shared" si="56"/>
        <v>IC</v>
      </c>
      <c r="AA751" s="1">
        <f t="shared" si="57"/>
        <v>0.4</v>
      </c>
      <c r="AB751">
        <f t="shared" si="58"/>
        <v>519</v>
      </c>
      <c r="AC751" s="18">
        <f t="shared" si="59"/>
        <v>45778</v>
      </c>
    </row>
    <row r="752" spans="1:29">
      <c r="A752" t="s">
        <v>176</v>
      </c>
      <c r="B752">
        <v>197</v>
      </c>
      <c r="C752">
        <v>1</v>
      </c>
      <c r="D752" s="18">
        <v>45728</v>
      </c>
      <c r="E752" s="18">
        <v>45731</v>
      </c>
      <c r="F752" s="18">
        <v>45736</v>
      </c>
      <c r="G752" t="s">
        <v>45</v>
      </c>
      <c r="H752">
        <v>11</v>
      </c>
      <c r="J752">
        <v>8747</v>
      </c>
      <c r="K752" t="s">
        <v>131</v>
      </c>
      <c r="L752">
        <v>7522.42</v>
      </c>
      <c r="M752">
        <v>8747</v>
      </c>
      <c r="N752">
        <v>1241.6400000000001</v>
      </c>
      <c r="O752">
        <v>1067.8104000000001</v>
      </c>
      <c r="P752">
        <v>1241.6400000000001</v>
      </c>
      <c r="Q752">
        <v>0.14195038298845319</v>
      </c>
      <c r="R752">
        <v>3</v>
      </c>
      <c r="S752">
        <v>2025</v>
      </c>
      <c r="T752">
        <v>3</v>
      </c>
      <c r="U752">
        <v>2025</v>
      </c>
      <c r="V752">
        <v>45781</v>
      </c>
      <c r="W752" t="s">
        <v>172</v>
      </c>
      <c r="X752">
        <v>2025</v>
      </c>
      <c r="Y752" t="str">
        <f t="shared" si="55"/>
        <v>México</v>
      </c>
      <c r="Z752" t="str">
        <f t="shared" si="56"/>
        <v>IC</v>
      </c>
      <c r="AA752" s="1">
        <f t="shared" si="57"/>
        <v>0.75</v>
      </c>
      <c r="AB752">
        <f t="shared" si="58"/>
        <v>266.95260000000007</v>
      </c>
      <c r="AC752" s="18">
        <f t="shared" si="59"/>
        <v>45536</v>
      </c>
    </row>
    <row r="753" spans="1:29">
      <c r="A753" t="s">
        <v>176</v>
      </c>
      <c r="B753">
        <v>766</v>
      </c>
      <c r="C753">
        <v>0</v>
      </c>
      <c r="D753" s="18">
        <v>45940</v>
      </c>
      <c r="E753" s="18">
        <v>45944</v>
      </c>
      <c r="F753" s="18">
        <v>45949</v>
      </c>
      <c r="G753" t="s">
        <v>34</v>
      </c>
      <c r="H753">
        <v>41</v>
      </c>
      <c r="J753">
        <v>17247.439999999999</v>
      </c>
      <c r="K753" t="s">
        <v>131</v>
      </c>
      <c r="L753">
        <v>14832.798399999998</v>
      </c>
      <c r="M753">
        <v>17247.439999999999</v>
      </c>
      <c r="N753">
        <v>1410</v>
      </c>
      <c r="O753">
        <v>1212.5999999999999</v>
      </c>
      <c r="P753">
        <v>1410</v>
      </c>
      <c r="Q753">
        <v>8.1751262796101926E-2</v>
      </c>
      <c r="R753">
        <v>10</v>
      </c>
      <c r="S753">
        <v>2025</v>
      </c>
      <c r="T753">
        <v>10</v>
      </c>
      <c r="U753">
        <v>2025</v>
      </c>
      <c r="V753">
        <v>45994</v>
      </c>
      <c r="W753" t="s">
        <v>132</v>
      </c>
      <c r="X753">
        <v>2025</v>
      </c>
      <c r="Y753" t="str">
        <f t="shared" si="55"/>
        <v>México</v>
      </c>
      <c r="Z753" t="str">
        <f t="shared" si="56"/>
        <v>IC</v>
      </c>
      <c r="AA753" s="1">
        <f t="shared" si="57"/>
        <v>0.5</v>
      </c>
      <c r="AB753">
        <f t="shared" si="58"/>
        <v>606.29999999999995</v>
      </c>
      <c r="AC753" s="18">
        <f t="shared" si="59"/>
        <v>45536</v>
      </c>
    </row>
    <row r="754" spans="1:29">
      <c r="A754" t="s">
        <v>176</v>
      </c>
      <c r="B754">
        <v>524</v>
      </c>
      <c r="C754">
        <v>1</v>
      </c>
      <c r="D754" s="18">
        <v>45860</v>
      </c>
      <c r="E754" s="18">
        <v>45864</v>
      </c>
      <c r="F754" s="18">
        <v>45876</v>
      </c>
      <c r="G754" t="s">
        <v>53</v>
      </c>
      <c r="H754">
        <v>30</v>
      </c>
      <c r="I754" t="s">
        <v>149</v>
      </c>
      <c r="J754">
        <v>274863.65000000002</v>
      </c>
      <c r="K754" t="s">
        <v>131</v>
      </c>
      <c r="L754">
        <v>236382.73900000003</v>
      </c>
      <c r="M754">
        <v>274863.65000000002</v>
      </c>
      <c r="N754">
        <v>36309.410000000003</v>
      </c>
      <c r="O754">
        <v>31226.092600000004</v>
      </c>
      <c r="P754">
        <v>36309.410000000003</v>
      </c>
      <c r="Q754">
        <v>0.13209971562263689</v>
      </c>
      <c r="R754">
        <v>7</v>
      </c>
      <c r="S754">
        <v>2025</v>
      </c>
      <c r="T754">
        <v>7</v>
      </c>
      <c r="U754">
        <v>2025</v>
      </c>
      <c r="V754">
        <v>45921</v>
      </c>
      <c r="W754" t="s">
        <v>153</v>
      </c>
      <c r="X754">
        <v>2025</v>
      </c>
      <c r="Y754" t="str">
        <f t="shared" si="55"/>
        <v>México</v>
      </c>
      <c r="Z754" t="str">
        <f t="shared" si="56"/>
        <v>Retail</v>
      </c>
      <c r="AA754" s="1">
        <f t="shared" si="57"/>
        <v>0.05</v>
      </c>
      <c r="AB754">
        <f t="shared" si="58"/>
        <v>29664.787970000005</v>
      </c>
      <c r="AC754" s="18">
        <f t="shared" si="59"/>
        <v>45719</v>
      </c>
    </row>
    <row r="755" spans="1:29">
      <c r="A755" t="s">
        <v>176</v>
      </c>
      <c r="B755">
        <v>941</v>
      </c>
      <c r="C755">
        <v>0</v>
      </c>
      <c r="D755" s="18">
        <v>46014</v>
      </c>
      <c r="E755" s="18">
        <v>46019</v>
      </c>
      <c r="F755" s="18">
        <v>46024</v>
      </c>
      <c r="G755" t="s">
        <v>53</v>
      </c>
      <c r="H755">
        <v>52</v>
      </c>
      <c r="I755" t="s">
        <v>200</v>
      </c>
      <c r="J755">
        <v>20200</v>
      </c>
      <c r="K755" t="s">
        <v>131</v>
      </c>
      <c r="L755">
        <v>17372</v>
      </c>
      <c r="M755">
        <v>20200</v>
      </c>
      <c r="N755">
        <v>1912.92</v>
      </c>
      <c r="O755">
        <v>1645.1112000000001</v>
      </c>
      <c r="P755">
        <v>1912.92</v>
      </c>
      <c r="Q755">
        <v>9.4699009900990103E-2</v>
      </c>
      <c r="R755">
        <v>12</v>
      </c>
      <c r="S755">
        <v>2025</v>
      </c>
      <c r="T755">
        <v>12</v>
      </c>
      <c r="U755">
        <v>2025</v>
      </c>
      <c r="V755">
        <v>46069</v>
      </c>
      <c r="W755" t="s">
        <v>164</v>
      </c>
      <c r="X755">
        <v>2026</v>
      </c>
      <c r="Y755" t="str">
        <f t="shared" si="55"/>
        <v>México</v>
      </c>
      <c r="Z755" t="str">
        <f t="shared" si="56"/>
        <v>Retail</v>
      </c>
      <c r="AA755" s="1">
        <f t="shared" si="57"/>
        <v>0.05</v>
      </c>
      <c r="AB755">
        <f t="shared" si="58"/>
        <v>1562.85564</v>
      </c>
      <c r="AC755" s="18">
        <f t="shared" si="59"/>
        <v>45719</v>
      </c>
    </row>
    <row r="756" spans="1:29">
      <c r="A756" t="s">
        <v>176</v>
      </c>
      <c r="B756">
        <v>406</v>
      </c>
      <c r="C756">
        <v>0</v>
      </c>
      <c r="D756" s="18">
        <v>45813</v>
      </c>
      <c r="E756" s="18">
        <v>45825</v>
      </c>
      <c r="F756" s="18">
        <v>46021</v>
      </c>
      <c r="G756" t="s">
        <v>45</v>
      </c>
      <c r="H756">
        <v>23</v>
      </c>
      <c r="J756">
        <v>29857.7</v>
      </c>
      <c r="K756" t="s">
        <v>131</v>
      </c>
      <c r="L756">
        <v>25677.621999999999</v>
      </c>
      <c r="M756">
        <v>29857.7</v>
      </c>
      <c r="N756">
        <v>2574.3200000000002</v>
      </c>
      <c r="O756">
        <v>2213.9151999999999</v>
      </c>
      <c r="P756">
        <v>2574.3200000000002</v>
      </c>
      <c r="Q756">
        <v>8.6219635135995065E-2</v>
      </c>
      <c r="R756">
        <v>6</v>
      </c>
      <c r="S756">
        <v>2025</v>
      </c>
      <c r="T756">
        <v>6</v>
      </c>
      <c r="U756">
        <v>2025</v>
      </c>
      <c r="V756">
        <v>46066</v>
      </c>
      <c r="W756" t="s">
        <v>164</v>
      </c>
      <c r="X756">
        <v>2026</v>
      </c>
      <c r="Y756" t="str">
        <f t="shared" si="55"/>
        <v>México</v>
      </c>
      <c r="Z756" t="str">
        <f t="shared" si="56"/>
        <v>IC</v>
      </c>
      <c r="AA756" s="1">
        <f t="shared" si="57"/>
        <v>0.75</v>
      </c>
      <c r="AB756">
        <f t="shared" si="58"/>
        <v>553.47879999999986</v>
      </c>
      <c r="AC756" s="18">
        <f t="shared" si="59"/>
        <v>45536</v>
      </c>
    </row>
    <row r="757" spans="1:29">
      <c r="A757" t="s">
        <v>176</v>
      </c>
      <c r="B757">
        <v>413</v>
      </c>
      <c r="C757">
        <v>1</v>
      </c>
      <c r="D757" s="18">
        <v>45818</v>
      </c>
      <c r="E757" s="18">
        <v>45864</v>
      </c>
      <c r="F757" s="18">
        <v>45866</v>
      </c>
      <c r="G757" t="s">
        <v>36</v>
      </c>
      <c r="H757">
        <v>24</v>
      </c>
      <c r="J757">
        <v>23160</v>
      </c>
      <c r="K757" t="s">
        <v>178</v>
      </c>
      <c r="L757">
        <v>1111.68</v>
      </c>
      <c r="M757">
        <v>1296.96</v>
      </c>
      <c r="N757">
        <v>2316</v>
      </c>
      <c r="O757">
        <v>111.16800000000001</v>
      </c>
      <c r="P757">
        <v>129.696</v>
      </c>
      <c r="Q757">
        <v>0.1</v>
      </c>
      <c r="R757">
        <v>6</v>
      </c>
      <c r="S757">
        <v>2025</v>
      </c>
      <c r="T757">
        <v>7</v>
      </c>
      <c r="U757">
        <v>2025</v>
      </c>
      <c r="V757">
        <v>45911</v>
      </c>
      <c r="W757" t="s">
        <v>153</v>
      </c>
      <c r="X757">
        <v>2025</v>
      </c>
      <c r="Y757" t="str">
        <f t="shared" si="55"/>
        <v>México</v>
      </c>
      <c r="Z757" t="str">
        <f t="shared" si="56"/>
        <v>IC</v>
      </c>
      <c r="AA757" s="1">
        <f t="shared" si="57"/>
        <v>0.5</v>
      </c>
      <c r="AB757">
        <f t="shared" si="58"/>
        <v>55.584000000000003</v>
      </c>
      <c r="AC757" s="18">
        <f t="shared" si="59"/>
        <v>45639</v>
      </c>
    </row>
    <row r="758" spans="1:29">
      <c r="A758" t="s">
        <v>65</v>
      </c>
      <c r="B758">
        <v>34</v>
      </c>
      <c r="C758">
        <v>0</v>
      </c>
      <c r="D758" s="18">
        <v>45889</v>
      </c>
      <c r="E758" s="18">
        <v>46038</v>
      </c>
      <c r="F758" s="18">
        <v>46049</v>
      </c>
      <c r="G758" t="s">
        <v>24</v>
      </c>
      <c r="H758">
        <v>34</v>
      </c>
      <c r="I758" t="s">
        <v>158</v>
      </c>
      <c r="J758">
        <v>32354.55</v>
      </c>
      <c r="K758" t="s">
        <v>151</v>
      </c>
      <c r="L758">
        <v>32354.55</v>
      </c>
      <c r="M758">
        <v>37531.277999999998</v>
      </c>
      <c r="N758">
        <v>130</v>
      </c>
      <c r="O758">
        <v>130</v>
      </c>
      <c r="P758">
        <v>150.79999999999998</v>
      </c>
      <c r="Q758">
        <v>4.0179820148943503E-3</v>
      </c>
      <c r="R758">
        <v>8</v>
      </c>
      <c r="S758">
        <v>2025</v>
      </c>
      <c r="T758">
        <v>1</v>
      </c>
      <c r="U758">
        <v>2026</v>
      </c>
      <c r="V758">
        <v>46094</v>
      </c>
      <c r="W758" t="s">
        <v>150</v>
      </c>
      <c r="X758">
        <v>2026</v>
      </c>
      <c r="Y758" t="str">
        <f t="shared" si="55"/>
        <v>Madrid</v>
      </c>
      <c r="Z758" t="str">
        <f t="shared" si="56"/>
        <v>Retail</v>
      </c>
      <c r="AA758" s="1">
        <f t="shared" si="57"/>
        <v>7.0000000000000007E-2</v>
      </c>
      <c r="AB758">
        <f t="shared" si="58"/>
        <v>120.9</v>
      </c>
      <c r="AC758" s="18">
        <f t="shared" si="59"/>
        <v>45733</v>
      </c>
    </row>
    <row r="759" spans="1:29">
      <c r="A759" t="s">
        <v>176</v>
      </c>
      <c r="B759">
        <v>887</v>
      </c>
      <c r="C759">
        <v>0</v>
      </c>
      <c r="D759" s="18">
        <v>45995</v>
      </c>
      <c r="E759" s="18">
        <v>45731</v>
      </c>
      <c r="F759" s="18">
        <v>46099</v>
      </c>
      <c r="G759" t="s">
        <v>24</v>
      </c>
      <c r="H759">
        <v>49</v>
      </c>
      <c r="I759" t="s">
        <v>204</v>
      </c>
      <c r="J759">
        <v>200000</v>
      </c>
      <c r="K759" t="s">
        <v>178</v>
      </c>
      <c r="L759">
        <v>9600</v>
      </c>
      <c r="M759">
        <v>11200</v>
      </c>
      <c r="N759">
        <v>0</v>
      </c>
      <c r="O759">
        <v>0</v>
      </c>
      <c r="P759">
        <v>0</v>
      </c>
      <c r="Q759">
        <v>0</v>
      </c>
      <c r="R759">
        <v>12</v>
      </c>
      <c r="S759">
        <v>2025</v>
      </c>
      <c r="T759">
        <v>3</v>
      </c>
      <c r="U759">
        <v>2025</v>
      </c>
      <c r="V759">
        <v>46144</v>
      </c>
      <c r="W759" t="s">
        <v>172</v>
      </c>
      <c r="X759">
        <v>2026</v>
      </c>
      <c r="Y759" t="str">
        <f t="shared" si="55"/>
        <v>Madrid</v>
      </c>
      <c r="Z759" t="str">
        <f t="shared" si="56"/>
        <v>Retail</v>
      </c>
      <c r="AA759" s="1">
        <f t="shared" si="57"/>
        <v>7.0000000000000007E-2</v>
      </c>
      <c r="AB759">
        <f t="shared" si="58"/>
        <v>0</v>
      </c>
      <c r="AC759" s="18">
        <f t="shared" si="59"/>
        <v>45733</v>
      </c>
    </row>
    <row r="760" spans="1:29">
      <c r="A760" t="s">
        <v>176</v>
      </c>
      <c r="B760">
        <v>675</v>
      </c>
      <c r="C760">
        <v>0</v>
      </c>
      <c r="D760" s="18">
        <v>45908</v>
      </c>
      <c r="E760" s="18">
        <v>45916</v>
      </c>
      <c r="F760" s="18">
        <v>45926</v>
      </c>
      <c r="G760" t="s">
        <v>47</v>
      </c>
      <c r="H760">
        <v>37</v>
      </c>
      <c r="J760">
        <v>929.01</v>
      </c>
      <c r="K760" t="s">
        <v>131</v>
      </c>
      <c r="L760">
        <v>798.94859999999994</v>
      </c>
      <c r="M760">
        <v>929.01</v>
      </c>
      <c r="N760">
        <v>0</v>
      </c>
      <c r="O760">
        <v>0</v>
      </c>
      <c r="P760">
        <v>0</v>
      </c>
      <c r="Q760">
        <v>0</v>
      </c>
      <c r="R760">
        <v>9</v>
      </c>
      <c r="S760">
        <v>2025</v>
      </c>
      <c r="T760">
        <v>9</v>
      </c>
      <c r="U760">
        <v>2025</v>
      </c>
      <c r="V760">
        <v>45971</v>
      </c>
      <c r="W760" t="s">
        <v>159</v>
      </c>
      <c r="X760">
        <v>2025</v>
      </c>
      <c r="Y760" t="str">
        <f t="shared" si="55"/>
        <v>México</v>
      </c>
      <c r="Z760" t="str">
        <f t="shared" si="56"/>
        <v>IC</v>
      </c>
      <c r="AA760" s="1">
        <f t="shared" si="57"/>
        <v>0.65</v>
      </c>
      <c r="AB760">
        <f t="shared" si="58"/>
        <v>0</v>
      </c>
      <c r="AC760" s="18">
        <f t="shared" si="59"/>
        <v>45852</v>
      </c>
    </row>
    <row r="761" spans="1:29">
      <c r="A761" t="s">
        <v>176</v>
      </c>
      <c r="B761">
        <v>780</v>
      </c>
      <c r="C761">
        <v>0</v>
      </c>
      <c r="D761" s="18">
        <v>45944</v>
      </c>
      <c r="E761" s="18">
        <v>45973</v>
      </c>
      <c r="F761" s="18">
        <v>45979</v>
      </c>
      <c r="G761" t="s">
        <v>49</v>
      </c>
      <c r="H761">
        <v>42</v>
      </c>
      <c r="J761">
        <v>7927.78</v>
      </c>
      <c r="K761" t="s">
        <v>131</v>
      </c>
      <c r="L761">
        <v>6817.8908000000001</v>
      </c>
      <c r="M761">
        <v>7927.78</v>
      </c>
      <c r="N761">
        <v>521.4</v>
      </c>
      <c r="O761">
        <v>448.404</v>
      </c>
      <c r="P761">
        <v>521.4</v>
      </c>
      <c r="Q761">
        <v>6.5768727184659509E-2</v>
      </c>
      <c r="R761">
        <v>10</v>
      </c>
      <c r="S761">
        <v>2025</v>
      </c>
      <c r="T761">
        <v>11</v>
      </c>
      <c r="U761">
        <v>2025</v>
      </c>
      <c r="V761">
        <v>46024</v>
      </c>
      <c r="W761" t="s">
        <v>157</v>
      </c>
      <c r="X761">
        <v>2026</v>
      </c>
      <c r="Y761" t="str">
        <f t="shared" si="55"/>
        <v>México</v>
      </c>
      <c r="Z761" t="str">
        <f t="shared" si="56"/>
        <v>Retail</v>
      </c>
      <c r="AA761" s="1">
        <f t="shared" si="57"/>
        <v>0</v>
      </c>
      <c r="AB761">
        <f t="shared" si="58"/>
        <v>448.404</v>
      </c>
      <c r="AC761" s="18">
        <f t="shared" si="59"/>
        <v>45552</v>
      </c>
    </row>
    <row r="762" spans="1:29">
      <c r="A762" t="s">
        <v>176</v>
      </c>
      <c r="B762">
        <v>826</v>
      </c>
      <c r="C762">
        <v>0</v>
      </c>
      <c r="D762" s="18">
        <v>45968</v>
      </c>
      <c r="E762" s="18">
        <v>46091</v>
      </c>
      <c r="F762" s="18">
        <v>46130</v>
      </c>
      <c r="G762" t="s">
        <v>53</v>
      </c>
      <c r="H762">
        <v>45</v>
      </c>
      <c r="I762" t="s">
        <v>177</v>
      </c>
      <c r="J762">
        <v>10010</v>
      </c>
      <c r="K762" t="s">
        <v>151</v>
      </c>
      <c r="L762">
        <v>10010</v>
      </c>
      <c r="M762">
        <v>11611.599999999999</v>
      </c>
      <c r="N762">
        <v>399.63</v>
      </c>
      <c r="O762">
        <v>399.63</v>
      </c>
      <c r="P762">
        <v>463.57079999999996</v>
      </c>
      <c r="Q762">
        <v>3.9923076923076922E-2</v>
      </c>
      <c r="R762">
        <v>11</v>
      </c>
      <c r="S762">
        <v>2025</v>
      </c>
      <c r="T762">
        <v>3</v>
      </c>
      <c r="U762">
        <v>2026</v>
      </c>
      <c r="V762">
        <v>46175</v>
      </c>
      <c r="W762" t="s">
        <v>152</v>
      </c>
      <c r="X762">
        <v>2026</v>
      </c>
      <c r="Y762" t="str">
        <f t="shared" si="55"/>
        <v>México</v>
      </c>
      <c r="Z762" t="str">
        <f t="shared" si="56"/>
        <v>Retail</v>
      </c>
      <c r="AA762" s="1">
        <f t="shared" si="57"/>
        <v>0.05</v>
      </c>
      <c r="AB762">
        <f t="shared" si="58"/>
        <v>379.64850000000001</v>
      </c>
      <c r="AC762" s="18">
        <f t="shared" si="59"/>
        <v>45719</v>
      </c>
    </row>
    <row r="763" spans="1:29">
      <c r="A763" t="s">
        <v>176</v>
      </c>
      <c r="B763">
        <v>676</v>
      </c>
      <c r="C763">
        <v>1</v>
      </c>
      <c r="D763" s="18">
        <v>45908</v>
      </c>
      <c r="E763" s="18">
        <v>45946</v>
      </c>
      <c r="F763" s="18">
        <v>45957</v>
      </c>
      <c r="G763" t="s">
        <v>29</v>
      </c>
      <c r="H763">
        <v>37</v>
      </c>
      <c r="I763" t="s">
        <v>203</v>
      </c>
      <c r="J763">
        <v>19036.89</v>
      </c>
      <c r="K763" t="s">
        <v>151</v>
      </c>
      <c r="L763">
        <v>19036.89</v>
      </c>
      <c r="M763">
        <v>22082.792399999998</v>
      </c>
      <c r="N763">
        <v>1304.33</v>
      </c>
      <c r="O763">
        <v>1304.33</v>
      </c>
      <c r="P763">
        <v>1513.0227999999997</v>
      </c>
      <c r="Q763">
        <v>6.8515918303882622E-2</v>
      </c>
      <c r="R763">
        <v>9</v>
      </c>
      <c r="S763">
        <v>2025</v>
      </c>
      <c r="T763">
        <v>10</v>
      </c>
      <c r="U763">
        <v>2025</v>
      </c>
      <c r="V763">
        <v>46002</v>
      </c>
      <c r="W763" t="s">
        <v>132</v>
      </c>
      <c r="X763">
        <v>2025</v>
      </c>
      <c r="Y763" t="str">
        <f t="shared" si="55"/>
        <v>Madrid</v>
      </c>
      <c r="Z763" t="str">
        <f t="shared" si="56"/>
        <v>Retail</v>
      </c>
      <c r="AA763" s="1">
        <f t="shared" si="57"/>
        <v>7.0000000000000007E-2</v>
      </c>
      <c r="AB763">
        <f t="shared" si="58"/>
        <v>1213.0268999999998</v>
      </c>
      <c r="AC763" s="18">
        <f t="shared" si="59"/>
        <v>45733</v>
      </c>
    </row>
    <row r="764" spans="1:29">
      <c r="A764" t="s">
        <v>176</v>
      </c>
      <c r="B764">
        <v>844</v>
      </c>
      <c r="C764">
        <v>0</v>
      </c>
      <c r="D764" s="18">
        <v>45979</v>
      </c>
      <c r="E764" s="18">
        <v>46016</v>
      </c>
      <c r="F764" s="18">
        <v>46021</v>
      </c>
      <c r="G764" t="s">
        <v>45</v>
      </c>
      <c r="H764">
        <v>47</v>
      </c>
      <c r="J764">
        <v>12165.93</v>
      </c>
      <c r="K764" t="s">
        <v>151</v>
      </c>
      <c r="L764">
        <v>12165.93</v>
      </c>
      <c r="M764">
        <v>14112.478799999999</v>
      </c>
      <c r="N764">
        <v>1216.5899999999999</v>
      </c>
      <c r="O764">
        <v>1216.5899999999999</v>
      </c>
      <c r="P764">
        <v>1411.2443999999998</v>
      </c>
      <c r="Q764">
        <v>9.9999753409726985E-2</v>
      </c>
      <c r="R764">
        <v>11</v>
      </c>
      <c r="S764">
        <v>2025</v>
      </c>
      <c r="T764">
        <v>12</v>
      </c>
      <c r="U764">
        <v>2025</v>
      </c>
      <c r="V764">
        <v>46066</v>
      </c>
      <c r="W764" t="s">
        <v>164</v>
      </c>
      <c r="X764">
        <v>2026</v>
      </c>
      <c r="Y764" t="str">
        <f t="shared" si="55"/>
        <v>México</v>
      </c>
      <c r="Z764" t="str">
        <f t="shared" si="56"/>
        <v>IC</v>
      </c>
      <c r="AA764" s="1">
        <f t="shared" si="57"/>
        <v>0.75</v>
      </c>
      <c r="AB764">
        <f t="shared" si="58"/>
        <v>304.14750000000004</v>
      </c>
      <c r="AC764" s="18">
        <f t="shared" si="59"/>
        <v>45536</v>
      </c>
    </row>
    <row r="765" spans="1:29">
      <c r="A765" t="s">
        <v>176</v>
      </c>
      <c r="B765">
        <v>282</v>
      </c>
      <c r="C765">
        <v>1</v>
      </c>
      <c r="D765" s="18">
        <v>45771</v>
      </c>
      <c r="E765" s="18">
        <v>45862</v>
      </c>
      <c r="F765" s="18">
        <v>45872</v>
      </c>
      <c r="G765" t="s">
        <v>49</v>
      </c>
      <c r="H765">
        <v>17</v>
      </c>
      <c r="J765">
        <v>26704.61</v>
      </c>
      <c r="K765" t="s">
        <v>131</v>
      </c>
      <c r="L765">
        <v>22965.964599999999</v>
      </c>
      <c r="M765">
        <v>26704.61</v>
      </c>
      <c r="N765">
        <v>1741.22</v>
      </c>
      <c r="O765">
        <v>1497.4492</v>
      </c>
      <c r="P765">
        <v>1741.22</v>
      </c>
      <c r="Q765">
        <v>6.5202974317917398E-2</v>
      </c>
      <c r="R765">
        <v>4</v>
      </c>
      <c r="S765">
        <v>2025</v>
      </c>
      <c r="T765">
        <v>7</v>
      </c>
      <c r="U765">
        <v>2025</v>
      </c>
      <c r="V765">
        <v>45917</v>
      </c>
      <c r="W765" t="s">
        <v>153</v>
      </c>
      <c r="X765">
        <v>2025</v>
      </c>
      <c r="Y765" t="str">
        <f t="shared" si="55"/>
        <v>México</v>
      </c>
      <c r="Z765" t="str">
        <f t="shared" si="56"/>
        <v>Retail</v>
      </c>
      <c r="AA765" s="1">
        <f t="shared" si="57"/>
        <v>0</v>
      </c>
      <c r="AB765">
        <f t="shared" si="58"/>
        <v>1497.4492</v>
      </c>
      <c r="AC765" s="18">
        <f t="shared" si="59"/>
        <v>45552</v>
      </c>
    </row>
    <row r="766" spans="1:29">
      <c r="A766" t="s">
        <v>65</v>
      </c>
      <c r="B766">
        <v>25</v>
      </c>
      <c r="C766">
        <v>1</v>
      </c>
      <c r="D766" s="18">
        <v>45848</v>
      </c>
      <c r="E766" s="18">
        <v>45855</v>
      </c>
      <c r="F766" s="18">
        <v>45860</v>
      </c>
      <c r="G766" t="s">
        <v>27</v>
      </c>
      <c r="H766">
        <v>28</v>
      </c>
      <c r="I766" t="s">
        <v>149</v>
      </c>
      <c r="J766">
        <v>2600</v>
      </c>
      <c r="K766" t="s">
        <v>151</v>
      </c>
      <c r="L766">
        <v>2600</v>
      </c>
      <c r="M766">
        <v>3016</v>
      </c>
      <c r="N766">
        <v>0</v>
      </c>
      <c r="O766">
        <v>0</v>
      </c>
      <c r="P766">
        <v>0</v>
      </c>
      <c r="Q766">
        <v>0</v>
      </c>
      <c r="R766">
        <v>7</v>
      </c>
      <c r="S766">
        <v>2025</v>
      </c>
      <c r="T766">
        <v>7</v>
      </c>
      <c r="U766">
        <v>2025</v>
      </c>
      <c r="V766">
        <v>45905</v>
      </c>
      <c r="W766" t="s">
        <v>153</v>
      </c>
      <c r="X766">
        <v>2025</v>
      </c>
      <c r="Y766" t="str">
        <f t="shared" si="55"/>
        <v>Madrid</v>
      </c>
      <c r="Z766" t="str">
        <f t="shared" si="56"/>
        <v>Retail</v>
      </c>
      <c r="AA766" s="1">
        <f t="shared" si="57"/>
        <v>7.0000000000000007E-2</v>
      </c>
      <c r="AB766">
        <f t="shared" si="58"/>
        <v>0</v>
      </c>
      <c r="AC766" s="18">
        <f t="shared" si="59"/>
        <v>45810</v>
      </c>
    </row>
    <row r="767" spans="1:29">
      <c r="A767" t="s">
        <v>176</v>
      </c>
      <c r="B767">
        <v>867</v>
      </c>
      <c r="C767">
        <v>0</v>
      </c>
      <c r="D767" s="18">
        <v>45988</v>
      </c>
      <c r="E767" s="18">
        <v>46169</v>
      </c>
      <c r="F767" s="18">
        <v>46175</v>
      </c>
      <c r="G767" t="s">
        <v>33</v>
      </c>
      <c r="H767">
        <v>48</v>
      </c>
      <c r="J767">
        <v>16067.26</v>
      </c>
      <c r="K767" t="s">
        <v>151</v>
      </c>
      <c r="L767">
        <v>16067.26</v>
      </c>
      <c r="M767">
        <v>18638.0216</v>
      </c>
      <c r="N767">
        <v>3410.67</v>
      </c>
      <c r="O767">
        <v>3410.67</v>
      </c>
      <c r="P767">
        <v>3956.3771999999999</v>
      </c>
      <c r="Q767">
        <v>0.21227452596148938</v>
      </c>
      <c r="R767">
        <v>11</v>
      </c>
      <c r="S767">
        <v>2025</v>
      </c>
      <c r="T767">
        <v>5</v>
      </c>
      <c r="U767">
        <v>2026</v>
      </c>
      <c r="V767">
        <v>46220</v>
      </c>
      <c r="W767" t="s">
        <v>154</v>
      </c>
      <c r="X767">
        <v>2026</v>
      </c>
      <c r="Y767" t="str">
        <f t="shared" si="55"/>
        <v>México</v>
      </c>
      <c r="Z767" t="str">
        <f t="shared" si="56"/>
        <v>IC</v>
      </c>
      <c r="AA767" s="1">
        <f t="shared" si="57"/>
        <v>0.5</v>
      </c>
      <c r="AB767">
        <f t="shared" si="58"/>
        <v>1705.335</v>
      </c>
      <c r="AC767" s="18">
        <f t="shared" si="59"/>
        <v>45777</v>
      </c>
    </row>
    <row r="768" spans="1:29">
      <c r="A768" t="s">
        <v>176</v>
      </c>
      <c r="B768">
        <v>861</v>
      </c>
      <c r="C768">
        <v>0</v>
      </c>
      <c r="D768" s="18">
        <v>45985</v>
      </c>
      <c r="E768" s="18">
        <v>45930</v>
      </c>
      <c r="F768" s="18">
        <v>45932</v>
      </c>
      <c r="G768" t="s">
        <v>39</v>
      </c>
      <c r="H768">
        <v>48</v>
      </c>
      <c r="J768">
        <v>275.92</v>
      </c>
      <c r="K768" t="s">
        <v>151</v>
      </c>
      <c r="L768">
        <v>275.92</v>
      </c>
      <c r="M768">
        <v>320.06720000000001</v>
      </c>
      <c r="N768">
        <v>27.59</v>
      </c>
      <c r="O768">
        <v>27.59</v>
      </c>
      <c r="P768">
        <v>32.004399999999997</v>
      </c>
      <c r="Q768">
        <v>9.9992751522180331E-2</v>
      </c>
      <c r="R768">
        <v>11</v>
      </c>
      <c r="S768">
        <v>2025</v>
      </c>
      <c r="T768">
        <v>9</v>
      </c>
      <c r="U768">
        <v>2025</v>
      </c>
      <c r="V768">
        <v>45977</v>
      </c>
      <c r="W768" t="s">
        <v>159</v>
      </c>
      <c r="X768">
        <v>2025</v>
      </c>
      <c r="Y768" t="str">
        <f t="shared" si="55"/>
        <v>México</v>
      </c>
      <c r="Z768" t="str">
        <f t="shared" si="56"/>
        <v>IC</v>
      </c>
      <c r="AA768" s="1">
        <f t="shared" si="57"/>
        <v>0.5</v>
      </c>
      <c r="AB768">
        <f t="shared" si="58"/>
        <v>13.795</v>
      </c>
      <c r="AC768" s="18">
        <f t="shared" si="59"/>
        <v>45677</v>
      </c>
    </row>
    <row r="769" spans="1:29">
      <c r="A769" t="s">
        <v>176</v>
      </c>
      <c r="B769">
        <v>909</v>
      </c>
      <c r="C769">
        <v>0</v>
      </c>
      <c r="D769" s="18">
        <v>46001</v>
      </c>
      <c r="E769" s="18">
        <v>46030</v>
      </c>
      <c r="F769" s="18">
        <v>46105</v>
      </c>
      <c r="G769" t="s">
        <v>36</v>
      </c>
      <c r="H769">
        <v>50</v>
      </c>
      <c r="J769">
        <v>31627</v>
      </c>
      <c r="K769" t="s">
        <v>178</v>
      </c>
      <c r="L769">
        <v>1518.096</v>
      </c>
      <c r="M769">
        <v>1771.1120000000001</v>
      </c>
      <c r="N769">
        <v>35</v>
      </c>
      <c r="O769">
        <v>1.68</v>
      </c>
      <c r="P769">
        <v>1.96</v>
      </c>
      <c r="Q769">
        <v>1.1066493818572738E-3</v>
      </c>
      <c r="R769">
        <v>12</v>
      </c>
      <c r="S769">
        <v>2025</v>
      </c>
      <c r="T769">
        <v>1</v>
      </c>
      <c r="U769">
        <v>2026</v>
      </c>
      <c r="V769">
        <v>46150</v>
      </c>
      <c r="W769" t="s">
        <v>172</v>
      </c>
      <c r="X769">
        <v>2026</v>
      </c>
      <c r="Y769" t="str">
        <f t="shared" si="55"/>
        <v>México</v>
      </c>
      <c r="Z769" t="str">
        <f t="shared" si="56"/>
        <v>IC</v>
      </c>
      <c r="AA769" s="1">
        <f t="shared" si="57"/>
        <v>0.5</v>
      </c>
      <c r="AB769">
        <f t="shared" si="58"/>
        <v>0.84</v>
      </c>
      <c r="AC769" s="18">
        <f t="shared" si="59"/>
        <v>45639</v>
      </c>
    </row>
    <row r="770" spans="1:29">
      <c r="A770" t="s">
        <v>176</v>
      </c>
      <c r="B770">
        <v>243</v>
      </c>
      <c r="C770">
        <v>1</v>
      </c>
      <c r="D770" s="18">
        <v>45752</v>
      </c>
      <c r="E770" s="18">
        <v>45790</v>
      </c>
      <c r="F770" s="18">
        <v>45799</v>
      </c>
      <c r="G770" t="s">
        <v>44</v>
      </c>
      <c r="H770">
        <v>14</v>
      </c>
      <c r="J770">
        <v>3693.34</v>
      </c>
      <c r="K770" t="s">
        <v>151</v>
      </c>
      <c r="L770">
        <v>3693.34</v>
      </c>
      <c r="M770">
        <v>4284.2744000000002</v>
      </c>
      <c r="N770">
        <v>312.31</v>
      </c>
      <c r="O770">
        <v>312.31</v>
      </c>
      <c r="P770">
        <v>362.27959999999996</v>
      </c>
      <c r="Q770">
        <v>8.456031667812873E-2</v>
      </c>
      <c r="R770">
        <v>4</v>
      </c>
      <c r="S770">
        <v>2025</v>
      </c>
      <c r="T770">
        <v>5</v>
      </c>
      <c r="U770">
        <v>2025</v>
      </c>
      <c r="V770">
        <v>45844</v>
      </c>
      <c r="W770" t="s">
        <v>154</v>
      </c>
      <c r="X770">
        <v>2025</v>
      </c>
      <c r="Y770" t="str">
        <f t="shared" ref="Y770:Y833" si="60">_xlfn.XLOOKUP(G770,AH:AH,AK:AK,"0")</f>
        <v>México</v>
      </c>
      <c r="Z770" t="str">
        <f t="shared" ref="Z770:Z833" si="61">_xlfn.XLOOKUP(G770,AH:AH,AI:AI,"0")</f>
        <v>IC</v>
      </c>
      <c r="AA770" s="1">
        <f t="shared" ref="AA770:AA833" si="62">_xlfn.XLOOKUP(G770,AH:AH,AJ:AJ,"0")</f>
        <v>0.5</v>
      </c>
      <c r="AB770">
        <f t="shared" ref="AB770:AB833" si="63">O770-O770*AA770</f>
        <v>156.155</v>
      </c>
      <c r="AC770" s="18">
        <f t="shared" ref="AC770:AC833" si="64">_xlfn.XLOOKUP(G770,AH:AH,AL:AL,"0")</f>
        <v>45677</v>
      </c>
    </row>
    <row r="771" spans="1:29">
      <c r="A771" t="s">
        <v>65</v>
      </c>
      <c r="B771">
        <v>72</v>
      </c>
      <c r="C771">
        <v>0</v>
      </c>
      <c r="D771" s="18">
        <v>45993</v>
      </c>
      <c r="E771" s="18">
        <v>46186</v>
      </c>
      <c r="F771" s="18">
        <v>46196</v>
      </c>
      <c r="G771" t="s">
        <v>24</v>
      </c>
      <c r="H771">
        <v>49</v>
      </c>
      <c r="J771">
        <v>4506</v>
      </c>
      <c r="K771" t="s">
        <v>151</v>
      </c>
      <c r="L771">
        <v>4506</v>
      </c>
      <c r="M771">
        <v>5226.96</v>
      </c>
      <c r="N771">
        <v>0</v>
      </c>
      <c r="O771">
        <v>0</v>
      </c>
      <c r="P771">
        <v>0</v>
      </c>
      <c r="Q771">
        <v>0</v>
      </c>
      <c r="R771">
        <v>12</v>
      </c>
      <c r="S771">
        <v>2025</v>
      </c>
      <c r="T771">
        <v>6</v>
      </c>
      <c r="U771">
        <v>2026</v>
      </c>
      <c r="V771">
        <v>46241</v>
      </c>
      <c r="W771" t="s">
        <v>160</v>
      </c>
      <c r="X771">
        <v>2026</v>
      </c>
      <c r="Y771" t="str">
        <f t="shared" si="60"/>
        <v>Madrid</v>
      </c>
      <c r="Z771" t="str">
        <f t="shared" si="61"/>
        <v>Retail</v>
      </c>
      <c r="AA771" s="1">
        <f t="shared" si="62"/>
        <v>7.0000000000000007E-2</v>
      </c>
      <c r="AB771">
        <f t="shared" si="63"/>
        <v>0</v>
      </c>
      <c r="AC771" s="18">
        <f t="shared" si="64"/>
        <v>45733</v>
      </c>
    </row>
    <row r="772" spans="1:29">
      <c r="A772" t="s">
        <v>176</v>
      </c>
      <c r="B772">
        <v>309</v>
      </c>
      <c r="C772">
        <v>0</v>
      </c>
      <c r="D772" s="18">
        <v>45783</v>
      </c>
      <c r="E772" s="18">
        <v>45857</v>
      </c>
      <c r="F772" s="18">
        <v>45884</v>
      </c>
      <c r="G772" t="s">
        <v>49</v>
      </c>
      <c r="H772">
        <v>19</v>
      </c>
      <c r="I772" t="s">
        <v>189</v>
      </c>
      <c r="J772">
        <v>10493.96</v>
      </c>
      <c r="K772" t="s">
        <v>131</v>
      </c>
      <c r="L772">
        <v>9024.8055999999997</v>
      </c>
      <c r="M772">
        <v>10493.96</v>
      </c>
      <c r="N772">
        <v>989.34</v>
      </c>
      <c r="O772">
        <v>850.83240000000001</v>
      </c>
      <c r="P772">
        <v>989.34</v>
      </c>
      <c r="Q772">
        <v>9.4277088915909732E-2</v>
      </c>
      <c r="R772">
        <v>5</v>
      </c>
      <c r="S772">
        <v>2025</v>
      </c>
      <c r="T772">
        <v>7</v>
      </c>
      <c r="U772">
        <v>2025</v>
      </c>
      <c r="V772">
        <v>45929</v>
      </c>
      <c r="W772" t="s">
        <v>153</v>
      </c>
      <c r="X772">
        <v>2025</v>
      </c>
      <c r="Y772" t="str">
        <f t="shared" si="60"/>
        <v>México</v>
      </c>
      <c r="Z772" t="str">
        <f t="shared" si="61"/>
        <v>Retail</v>
      </c>
      <c r="AA772" s="1">
        <f t="shared" si="62"/>
        <v>0</v>
      </c>
      <c r="AB772">
        <f t="shared" si="63"/>
        <v>850.83240000000001</v>
      </c>
      <c r="AC772" s="18">
        <f t="shared" si="64"/>
        <v>45552</v>
      </c>
    </row>
    <row r="773" spans="1:29">
      <c r="A773" t="s">
        <v>176</v>
      </c>
      <c r="B773">
        <v>96</v>
      </c>
      <c r="C773">
        <v>1</v>
      </c>
      <c r="D773" s="18">
        <v>45666</v>
      </c>
      <c r="E773" s="18">
        <v>45834</v>
      </c>
      <c r="F773" s="18">
        <v>45841</v>
      </c>
      <c r="G773" t="s">
        <v>49</v>
      </c>
      <c r="H773">
        <v>2</v>
      </c>
      <c r="I773" t="s">
        <v>177</v>
      </c>
      <c r="J773">
        <v>18291.419999999998</v>
      </c>
      <c r="K773" t="s">
        <v>151</v>
      </c>
      <c r="L773">
        <v>18291.419999999998</v>
      </c>
      <c r="M773">
        <v>21218.047199999997</v>
      </c>
      <c r="N773">
        <v>1281.42</v>
      </c>
      <c r="O773">
        <v>1281.42</v>
      </c>
      <c r="P773">
        <v>1486.4472000000001</v>
      </c>
      <c r="Q773">
        <v>7.005579665220088E-2</v>
      </c>
      <c r="R773">
        <v>1</v>
      </c>
      <c r="S773">
        <v>2025</v>
      </c>
      <c r="T773">
        <v>6</v>
      </c>
      <c r="U773">
        <v>2025</v>
      </c>
      <c r="V773">
        <v>45886</v>
      </c>
      <c r="W773" t="s">
        <v>160</v>
      </c>
      <c r="X773">
        <v>2025</v>
      </c>
      <c r="Y773" t="str">
        <f t="shared" si="60"/>
        <v>México</v>
      </c>
      <c r="Z773" t="str">
        <f t="shared" si="61"/>
        <v>Retail</v>
      </c>
      <c r="AA773" s="1">
        <f t="shared" si="62"/>
        <v>0</v>
      </c>
      <c r="AB773">
        <f t="shared" si="63"/>
        <v>1281.42</v>
      </c>
      <c r="AC773" s="18">
        <f t="shared" si="64"/>
        <v>45552</v>
      </c>
    </row>
    <row r="774" spans="1:29">
      <c r="A774" t="s">
        <v>176</v>
      </c>
      <c r="B774">
        <v>494</v>
      </c>
      <c r="C774">
        <v>0</v>
      </c>
      <c r="D774" s="18">
        <v>45847</v>
      </c>
      <c r="E774" s="18">
        <v>45935</v>
      </c>
      <c r="F774" s="18">
        <v>45942</v>
      </c>
      <c r="G774" t="s">
        <v>57</v>
      </c>
      <c r="H774">
        <v>28</v>
      </c>
      <c r="I774" t="s">
        <v>188</v>
      </c>
      <c r="J774">
        <v>27414.18</v>
      </c>
      <c r="K774" t="s">
        <v>131</v>
      </c>
      <c r="L774">
        <v>23576.194800000001</v>
      </c>
      <c r="M774">
        <v>27414.18</v>
      </c>
      <c r="N774">
        <v>4504.18</v>
      </c>
      <c r="O774">
        <v>3873.5948000000003</v>
      </c>
      <c r="P774">
        <v>4504.18</v>
      </c>
      <c r="Q774">
        <v>0.16430110256808703</v>
      </c>
      <c r="R774">
        <v>7</v>
      </c>
      <c r="S774">
        <v>2025</v>
      </c>
      <c r="T774">
        <v>10</v>
      </c>
      <c r="U774">
        <v>2025</v>
      </c>
      <c r="V774">
        <v>45987</v>
      </c>
      <c r="W774" t="s">
        <v>159</v>
      </c>
      <c r="X774">
        <v>2025</v>
      </c>
      <c r="Y774" t="str">
        <f t="shared" si="60"/>
        <v>México</v>
      </c>
      <c r="Z774" t="str">
        <f t="shared" si="61"/>
        <v>IC</v>
      </c>
      <c r="AA774" s="1">
        <f t="shared" si="62"/>
        <v>0.5</v>
      </c>
      <c r="AB774">
        <f t="shared" si="63"/>
        <v>1936.7974000000002</v>
      </c>
      <c r="AC774" s="18">
        <f t="shared" si="64"/>
        <v>45639</v>
      </c>
    </row>
    <row r="775" spans="1:29">
      <c r="A775" t="s">
        <v>176</v>
      </c>
      <c r="B775">
        <v>796</v>
      </c>
      <c r="C775">
        <v>0</v>
      </c>
      <c r="D775" s="18">
        <v>45954</v>
      </c>
      <c r="E775" s="18">
        <v>46441</v>
      </c>
      <c r="F775" s="18">
        <v>46443</v>
      </c>
      <c r="G775" t="s">
        <v>54</v>
      </c>
      <c r="H775">
        <v>43</v>
      </c>
      <c r="J775">
        <v>40526</v>
      </c>
      <c r="K775" t="s">
        <v>151</v>
      </c>
      <c r="L775">
        <v>40526</v>
      </c>
      <c r="M775">
        <v>47010.159999999996</v>
      </c>
      <c r="N775">
        <v>8201</v>
      </c>
      <c r="O775">
        <v>8201</v>
      </c>
      <c r="P775">
        <v>9513.16</v>
      </c>
      <c r="Q775">
        <v>0.20236391452400929</v>
      </c>
      <c r="R775">
        <v>10</v>
      </c>
      <c r="S775">
        <v>2025</v>
      </c>
      <c r="T775">
        <v>2</v>
      </c>
      <c r="U775">
        <v>2027</v>
      </c>
      <c r="V775">
        <v>46488</v>
      </c>
      <c r="W775" t="s">
        <v>173</v>
      </c>
      <c r="X775">
        <v>2027</v>
      </c>
      <c r="Y775" t="str">
        <f t="shared" si="60"/>
        <v>México</v>
      </c>
      <c r="Z775" t="str">
        <f t="shared" si="61"/>
        <v>Retail</v>
      </c>
      <c r="AA775" s="1">
        <f t="shared" si="62"/>
        <v>0.05</v>
      </c>
      <c r="AB775">
        <f t="shared" si="63"/>
        <v>7790.95</v>
      </c>
      <c r="AC775" s="18">
        <f t="shared" si="64"/>
        <v>45595</v>
      </c>
    </row>
    <row r="776" spans="1:29">
      <c r="A776" t="s">
        <v>176</v>
      </c>
      <c r="B776">
        <v>838</v>
      </c>
      <c r="C776">
        <v>0</v>
      </c>
      <c r="D776" s="18">
        <v>45973</v>
      </c>
      <c r="E776" s="18">
        <v>46104</v>
      </c>
      <c r="F776" s="18">
        <v>46116</v>
      </c>
      <c r="G776" t="s">
        <v>47</v>
      </c>
      <c r="H776">
        <v>46</v>
      </c>
      <c r="J776">
        <v>36173.800000000003</v>
      </c>
      <c r="K776" t="s">
        <v>131</v>
      </c>
      <c r="L776">
        <v>31109.468000000001</v>
      </c>
      <c r="M776">
        <v>36173.800000000003</v>
      </c>
      <c r="N776">
        <v>3299.52</v>
      </c>
      <c r="O776">
        <v>2837.5871999999999</v>
      </c>
      <c r="P776">
        <v>3299.52</v>
      </c>
      <c r="Q776">
        <v>9.1212977348246516E-2</v>
      </c>
      <c r="R776">
        <v>11</v>
      </c>
      <c r="S776">
        <v>2025</v>
      </c>
      <c r="T776">
        <v>3</v>
      </c>
      <c r="U776">
        <v>2026</v>
      </c>
      <c r="V776">
        <v>46161</v>
      </c>
      <c r="W776" t="s">
        <v>172</v>
      </c>
      <c r="X776">
        <v>2026</v>
      </c>
      <c r="Y776" t="str">
        <f t="shared" si="60"/>
        <v>México</v>
      </c>
      <c r="Z776" t="str">
        <f t="shared" si="61"/>
        <v>IC</v>
      </c>
      <c r="AA776" s="1">
        <f t="shared" si="62"/>
        <v>0.65</v>
      </c>
      <c r="AB776">
        <f t="shared" si="63"/>
        <v>993.15552000000002</v>
      </c>
      <c r="AC776" s="18">
        <f t="shared" si="64"/>
        <v>45852</v>
      </c>
    </row>
    <row r="777" spans="1:29">
      <c r="A777" t="s">
        <v>176</v>
      </c>
      <c r="B777">
        <v>241</v>
      </c>
      <c r="C777">
        <v>1</v>
      </c>
      <c r="D777" s="18">
        <v>45750</v>
      </c>
      <c r="E777" s="18">
        <v>45776</v>
      </c>
      <c r="F777" s="18">
        <v>45782</v>
      </c>
      <c r="G777" t="s">
        <v>49</v>
      </c>
      <c r="H777">
        <v>14</v>
      </c>
      <c r="I777" t="s">
        <v>185</v>
      </c>
      <c r="J777">
        <v>50770.04</v>
      </c>
      <c r="K777" t="s">
        <v>131</v>
      </c>
      <c r="L777">
        <v>43662.234400000001</v>
      </c>
      <c r="M777">
        <v>50770.04</v>
      </c>
      <c r="N777">
        <v>6228.85</v>
      </c>
      <c r="O777">
        <v>5356.8110000000006</v>
      </c>
      <c r="P777">
        <v>6228.85</v>
      </c>
      <c r="Q777">
        <v>0.1226875141323505</v>
      </c>
      <c r="R777">
        <v>4</v>
      </c>
      <c r="S777">
        <v>2025</v>
      </c>
      <c r="T777">
        <v>4</v>
      </c>
      <c r="U777">
        <v>2025</v>
      </c>
      <c r="V777">
        <v>45827</v>
      </c>
      <c r="W777" t="s">
        <v>152</v>
      </c>
      <c r="X777">
        <v>2025</v>
      </c>
      <c r="Y777" t="str">
        <f t="shared" si="60"/>
        <v>México</v>
      </c>
      <c r="Z777" t="str">
        <f t="shared" si="61"/>
        <v>Retail</v>
      </c>
      <c r="AA777" s="1">
        <f t="shared" si="62"/>
        <v>0</v>
      </c>
      <c r="AB777">
        <f t="shared" si="63"/>
        <v>5356.8110000000006</v>
      </c>
      <c r="AC777" s="18">
        <f t="shared" si="64"/>
        <v>45552</v>
      </c>
    </row>
    <row r="778" spans="1:29">
      <c r="A778" t="s">
        <v>176</v>
      </c>
      <c r="B778">
        <v>700</v>
      </c>
      <c r="C778">
        <v>1</v>
      </c>
      <c r="D778" s="18">
        <v>45915</v>
      </c>
      <c r="E778" s="18">
        <v>45844</v>
      </c>
      <c r="F778" s="18">
        <v>45844</v>
      </c>
      <c r="G778" t="s">
        <v>45</v>
      </c>
      <c r="H778">
        <v>38</v>
      </c>
      <c r="J778">
        <v>260</v>
      </c>
      <c r="K778" t="s">
        <v>131</v>
      </c>
      <c r="L778">
        <v>223.6</v>
      </c>
      <c r="M778">
        <v>260</v>
      </c>
      <c r="N778">
        <v>39</v>
      </c>
      <c r="O778">
        <v>33.54</v>
      </c>
      <c r="P778">
        <v>39</v>
      </c>
      <c r="Q778">
        <v>0.15</v>
      </c>
      <c r="R778">
        <v>9</v>
      </c>
      <c r="S778">
        <v>2025</v>
      </c>
      <c r="T778">
        <v>7</v>
      </c>
      <c r="U778">
        <v>2025</v>
      </c>
      <c r="V778">
        <v>45889</v>
      </c>
      <c r="W778" t="s">
        <v>160</v>
      </c>
      <c r="X778">
        <v>2025</v>
      </c>
      <c r="Y778" t="str">
        <f t="shared" si="60"/>
        <v>México</v>
      </c>
      <c r="Z778" t="str">
        <f t="shared" si="61"/>
        <v>IC</v>
      </c>
      <c r="AA778" s="1">
        <f t="shared" si="62"/>
        <v>0.75</v>
      </c>
      <c r="AB778">
        <f t="shared" si="63"/>
        <v>8.384999999999998</v>
      </c>
      <c r="AC778" s="18">
        <f t="shared" si="64"/>
        <v>45536</v>
      </c>
    </row>
    <row r="779" spans="1:29">
      <c r="A779" t="s">
        <v>176</v>
      </c>
      <c r="B779">
        <v>264</v>
      </c>
      <c r="C779">
        <v>1</v>
      </c>
      <c r="D779" s="18">
        <v>45768</v>
      </c>
      <c r="E779" s="18">
        <v>45823</v>
      </c>
      <c r="F779" s="18">
        <v>45824</v>
      </c>
      <c r="G779" t="s">
        <v>54</v>
      </c>
      <c r="H779">
        <v>17</v>
      </c>
      <c r="J779">
        <v>953.5</v>
      </c>
      <c r="K779" t="s">
        <v>187</v>
      </c>
      <c r="L779">
        <v>1020.245</v>
      </c>
      <c r="M779">
        <v>1191.875</v>
      </c>
      <c r="N779">
        <v>86.02</v>
      </c>
      <c r="O779">
        <v>92.041399999999996</v>
      </c>
      <c r="P779">
        <v>107.52499999999999</v>
      </c>
      <c r="Q779">
        <v>9.0214997378080752E-2</v>
      </c>
      <c r="R779">
        <v>4</v>
      </c>
      <c r="S779">
        <v>2025</v>
      </c>
      <c r="T779">
        <v>6</v>
      </c>
      <c r="U779">
        <v>2025</v>
      </c>
      <c r="V779">
        <v>45869</v>
      </c>
      <c r="W779" t="s">
        <v>154</v>
      </c>
      <c r="X779">
        <v>2025</v>
      </c>
      <c r="Y779" t="str">
        <f t="shared" si="60"/>
        <v>México</v>
      </c>
      <c r="Z779" t="str">
        <f t="shared" si="61"/>
        <v>Retail</v>
      </c>
      <c r="AA779" s="1">
        <f t="shared" si="62"/>
        <v>0.05</v>
      </c>
      <c r="AB779">
        <f t="shared" si="63"/>
        <v>87.439329999999998</v>
      </c>
      <c r="AC779" s="18">
        <f t="shared" si="64"/>
        <v>45595</v>
      </c>
    </row>
    <row r="780" spans="1:29">
      <c r="A780" t="s">
        <v>176</v>
      </c>
      <c r="B780">
        <v>97</v>
      </c>
      <c r="C780">
        <v>0</v>
      </c>
      <c r="D780" s="18">
        <v>45666</v>
      </c>
      <c r="E780" s="18">
        <v>45703</v>
      </c>
      <c r="F780" s="18">
        <v>45704</v>
      </c>
      <c r="G780" t="s">
        <v>54</v>
      </c>
      <c r="H780">
        <v>2</v>
      </c>
      <c r="I780" t="s">
        <v>149</v>
      </c>
      <c r="J780">
        <v>494.4</v>
      </c>
      <c r="K780" t="s">
        <v>151</v>
      </c>
      <c r="L780">
        <v>494.4</v>
      </c>
      <c r="M780">
        <v>573.50399999999991</v>
      </c>
      <c r="N780">
        <v>44</v>
      </c>
      <c r="O780">
        <v>44</v>
      </c>
      <c r="P780">
        <v>51.04</v>
      </c>
      <c r="Q780">
        <v>8.8996763754045305E-2</v>
      </c>
      <c r="R780">
        <v>1</v>
      </c>
      <c r="S780">
        <v>2025</v>
      </c>
      <c r="T780">
        <v>2</v>
      </c>
      <c r="U780">
        <v>2025</v>
      </c>
      <c r="V780">
        <v>45749</v>
      </c>
      <c r="W780" t="s">
        <v>173</v>
      </c>
      <c r="X780">
        <v>2025</v>
      </c>
      <c r="Y780" t="str">
        <f t="shared" si="60"/>
        <v>México</v>
      </c>
      <c r="Z780" t="str">
        <f t="shared" si="61"/>
        <v>Retail</v>
      </c>
      <c r="AA780" s="1">
        <f t="shared" si="62"/>
        <v>0.05</v>
      </c>
      <c r="AB780">
        <f t="shared" si="63"/>
        <v>41.8</v>
      </c>
      <c r="AC780" s="18">
        <f t="shared" si="64"/>
        <v>45595</v>
      </c>
    </row>
    <row r="781" spans="1:29">
      <c r="A781" t="s">
        <v>176</v>
      </c>
      <c r="B781">
        <v>98</v>
      </c>
      <c r="C781">
        <v>1</v>
      </c>
      <c r="D781" s="18">
        <v>45666</v>
      </c>
      <c r="E781" s="18">
        <v>45759</v>
      </c>
      <c r="F781" s="18">
        <v>45767</v>
      </c>
      <c r="G781" t="s">
        <v>49</v>
      </c>
      <c r="H781">
        <v>2</v>
      </c>
      <c r="I781" t="s">
        <v>179</v>
      </c>
      <c r="J781">
        <v>60831.49</v>
      </c>
      <c r="K781" t="s">
        <v>151</v>
      </c>
      <c r="L781">
        <v>60831.49</v>
      </c>
      <c r="M781">
        <v>70564.528399999996</v>
      </c>
      <c r="N781">
        <v>6126.45</v>
      </c>
      <c r="O781">
        <v>6126.45</v>
      </c>
      <c r="P781">
        <v>7106.6819999999989</v>
      </c>
      <c r="Q781">
        <v>0.1007118188293596</v>
      </c>
      <c r="R781">
        <v>1</v>
      </c>
      <c r="S781">
        <v>2025</v>
      </c>
      <c r="T781">
        <v>4</v>
      </c>
      <c r="U781">
        <v>2025</v>
      </c>
      <c r="V781">
        <v>45812</v>
      </c>
      <c r="W781" t="s">
        <v>152</v>
      </c>
      <c r="X781">
        <v>2025</v>
      </c>
      <c r="Y781" t="str">
        <f t="shared" si="60"/>
        <v>México</v>
      </c>
      <c r="Z781" t="str">
        <f t="shared" si="61"/>
        <v>Retail</v>
      </c>
      <c r="AA781" s="1">
        <f t="shared" si="62"/>
        <v>0</v>
      </c>
      <c r="AB781">
        <f t="shared" si="63"/>
        <v>6126.45</v>
      </c>
      <c r="AC781" s="18">
        <f t="shared" si="64"/>
        <v>45552</v>
      </c>
    </row>
    <row r="782" spans="1:29">
      <c r="A782" t="s">
        <v>176</v>
      </c>
      <c r="B782">
        <v>99</v>
      </c>
      <c r="C782">
        <v>1</v>
      </c>
      <c r="D782" s="18">
        <v>45666</v>
      </c>
      <c r="E782" s="18">
        <v>45661</v>
      </c>
      <c r="F782" s="18">
        <v>45667</v>
      </c>
      <c r="G782" t="s">
        <v>54</v>
      </c>
      <c r="H782">
        <v>2</v>
      </c>
      <c r="I782" t="s">
        <v>149</v>
      </c>
      <c r="J782">
        <v>26938.799999999999</v>
      </c>
      <c r="K782" t="s">
        <v>151</v>
      </c>
      <c r="L782">
        <v>26938.799999999999</v>
      </c>
      <c r="M782">
        <v>31249.007999999998</v>
      </c>
      <c r="N782">
        <v>5387.76</v>
      </c>
      <c r="O782">
        <v>5387.76</v>
      </c>
      <c r="P782">
        <v>6249.8015999999998</v>
      </c>
      <c r="Q782">
        <v>0.2</v>
      </c>
      <c r="R782">
        <v>1</v>
      </c>
      <c r="S782">
        <v>2025</v>
      </c>
      <c r="T782">
        <v>1</v>
      </c>
      <c r="U782">
        <v>2025</v>
      </c>
      <c r="V782">
        <v>45712</v>
      </c>
      <c r="W782" t="s">
        <v>164</v>
      </c>
      <c r="X782">
        <v>2025</v>
      </c>
      <c r="Y782" t="str">
        <f t="shared" si="60"/>
        <v>México</v>
      </c>
      <c r="Z782" t="str">
        <f t="shared" si="61"/>
        <v>Retail</v>
      </c>
      <c r="AA782" s="1">
        <f t="shared" si="62"/>
        <v>0.05</v>
      </c>
      <c r="AB782">
        <f t="shared" si="63"/>
        <v>5118.3720000000003</v>
      </c>
      <c r="AC782" s="18">
        <f t="shared" si="64"/>
        <v>45595</v>
      </c>
    </row>
    <row r="783" spans="1:29">
      <c r="A783" t="s">
        <v>176</v>
      </c>
      <c r="B783">
        <v>775</v>
      </c>
      <c r="C783">
        <v>0</v>
      </c>
      <c r="D783" s="18">
        <v>45943</v>
      </c>
      <c r="E783" s="18">
        <v>46015</v>
      </c>
      <c r="F783" s="18">
        <v>46037</v>
      </c>
      <c r="G783" t="s">
        <v>47</v>
      </c>
      <c r="H783">
        <v>42</v>
      </c>
      <c r="J783">
        <v>3689941</v>
      </c>
      <c r="K783" t="s">
        <v>193</v>
      </c>
      <c r="L783">
        <v>20294.675499999998</v>
      </c>
      <c r="M783">
        <v>23615.6224</v>
      </c>
      <c r="N783">
        <v>321670</v>
      </c>
      <c r="O783">
        <v>1769.1849999999999</v>
      </c>
      <c r="P783">
        <v>2058.6880000000001</v>
      </c>
      <c r="Q783">
        <v>8.7174835586802071E-2</v>
      </c>
      <c r="R783">
        <v>10</v>
      </c>
      <c r="S783">
        <v>2025</v>
      </c>
      <c r="T783">
        <v>12</v>
      </c>
      <c r="U783">
        <v>2025</v>
      </c>
      <c r="V783">
        <v>46082</v>
      </c>
      <c r="W783" t="s">
        <v>150</v>
      </c>
      <c r="X783">
        <v>2026</v>
      </c>
      <c r="Y783" t="str">
        <f t="shared" si="60"/>
        <v>México</v>
      </c>
      <c r="Z783" t="str">
        <f t="shared" si="61"/>
        <v>IC</v>
      </c>
      <c r="AA783" s="1">
        <f t="shared" si="62"/>
        <v>0.65</v>
      </c>
      <c r="AB783">
        <f t="shared" si="63"/>
        <v>619.21474999999987</v>
      </c>
      <c r="AC783" s="18">
        <f t="shared" si="64"/>
        <v>45852</v>
      </c>
    </row>
    <row r="784" spans="1:29">
      <c r="A784" t="s">
        <v>176</v>
      </c>
      <c r="B784">
        <v>1</v>
      </c>
      <c r="C784">
        <v>0</v>
      </c>
      <c r="D784" s="18">
        <v>45552</v>
      </c>
      <c r="E784" s="18">
        <v>45568</v>
      </c>
      <c r="F784" s="18">
        <v>45572</v>
      </c>
      <c r="G784" t="s">
        <v>62</v>
      </c>
      <c r="H784">
        <v>38</v>
      </c>
      <c r="J784">
        <v>250</v>
      </c>
      <c r="K784" t="s">
        <v>151</v>
      </c>
      <c r="L784">
        <v>250</v>
      </c>
      <c r="M784">
        <v>290</v>
      </c>
      <c r="N784">
        <v>0</v>
      </c>
      <c r="O784">
        <v>0</v>
      </c>
      <c r="P784">
        <v>0</v>
      </c>
      <c r="Q784">
        <v>0</v>
      </c>
      <c r="R784">
        <v>9</v>
      </c>
      <c r="S784">
        <v>2024</v>
      </c>
      <c r="T784">
        <v>10</v>
      </c>
      <c r="U784">
        <v>2024</v>
      </c>
      <c r="V784">
        <v>45617</v>
      </c>
      <c r="W784" t="s">
        <v>159</v>
      </c>
      <c r="X784">
        <v>2024</v>
      </c>
      <c r="Y784" t="str">
        <f t="shared" si="60"/>
        <v>México</v>
      </c>
      <c r="Z784" t="str">
        <f t="shared" si="61"/>
        <v>Retail</v>
      </c>
      <c r="AA784" s="1">
        <f t="shared" si="62"/>
        <v>0</v>
      </c>
      <c r="AB784">
        <f t="shared" si="63"/>
        <v>0</v>
      </c>
      <c r="AC784" s="18">
        <f t="shared" si="64"/>
        <v>45536</v>
      </c>
    </row>
    <row r="785" spans="1:29">
      <c r="A785" t="s">
        <v>176</v>
      </c>
      <c r="B785">
        <v>628</v>
      </c>
      <c r="C785">
        <v>0</v>
      </c>
      <c r="D785" s="18">
        <v>45895</v>
      </c>
      <c r="E785" s="18">
        <v>45902</v>
      </c>
      <c r="F785" s="18">
        <v>46032</v>
      </c>
      <c r="G785" t="s">
        <v>53</v>
      </c>
      <c r="H785">
        <v>35</v>
      </c>
      <c r="I785" t="s">
        <v>201</v>
      </c>
      <c r="J785">
        <v>37236.660000000003</v>
      </c>
      <c r="K785" t="s">
        <v>131</v>
      </c>
      <c r="L785">
        <v>32023.527600000001</v>
      </c>
      <c r="M785">
        <v>37236.660000000003</v>
      </c>
      <c r="N785">
        <v>5122.91</v>
      </c>
      <c r="O785">
        <v>4405.7025999999996</v>
      </c>
      <c r="P785">
        <v>5122.91</v>
      </c>
      <c r="Q785">
        <v>0.13757705444043583</v>
      </c>
      <c r="R785">
        <v>8</v>
      </c>
      <c r="S785">
        <v>2025</v>
      </c>
      <c r="T785">
        <v>9</v>
      </c>
      <c r="U785">
        <v>2025</v>
      </c>
      <c r="V785">
        <v>46077</v>
      </c>
      <c r="W785" t="s">
        <v>164</v>
      </c>
      <c r="X785">
        <v>2026</v>
      </c>
      <c r="Y785" t="str">
        <f t="shared" si="60"/>
        <v>México</v>
      </c>
      <c r="Z785" t="str">
        <f t="shared" si="61"/>
        <v>Retail</v>
      </c>
      <c r="AA785" s="1">
        <f t="shared" si="62"/>
        <v>0.05</v>
      </c>
      <c r="AB785">
        <f t="shared" si="63"/>
        <v>4185.4174699999994</v>
      </c>
      <c r="AC785" s="18">
        <f t="shared" si="64"/>
        <v>45719</v>
      </c>
    </row>
    <row r="786" spans="1:29">
      <c r="A786" t="s">
        <v>176</v>
      </c>
      <c r="B786">
        <v>888</v>
      </c>
      <c r="C786">
        <v>0</v>
      </c>
      <c r="D786" s="18">
        <v>45995</v>
      </c>
      <c r="E786" s="18">
        <v>46013</v>
      </c>
      <c r="F786" s="18">
        <v>46013</v>
      </c>
      <c r="G786" t="s">
        <v>53</v>
      </c>
      <c r="H786">
        <v>49</v>
      </c>
      <c r="I786" t="s">
        <v>200</v>
      </c>
      <c r="J786">
        <v>24249</v>
      </c>
      <c r="K786" t="s">
        <v>178</v>
      </c>
      <c r="L786">
        <v>1163.952</v>
      </c>
      <c r="M786">
        <v>1357.944</v>
      </c>
      <c r="N786">
        <v>2100</v>
      </c>
      <c r="O786">
        <v>100.8</v>
      </c>
      <c r="P786">
        <v>117.60000000000001</v>
      </c>
      <c r="Q786">
        <v>8.6601509340591368E-2</v>
      </c>
      <c r="R786">
        <v>12</v>
      </c>
      <c r="S786">
        <v>2025</v>
      </c>
      <c r="T786">
        <v>12</v>
      </c>
      <c r="U786">
        <v>2025</v>
      </c>
      <c r="V786">
        <v>46058</v>
      </c>
      <c r="W786" t="s">
        <v>164</v>
      </c>
      <c r="X786">
        <v>2026</v>
      </c>
      <c r="Y786" t="str">
        <f t="shared" si="60"/>
        <v>México</v>
      </c>
      <c r="Z786" t="str">
        <f t="shared" si="61"/>
        <v>Retail</v>
      </c>
      <c r="AA786" s="1">
        <f t="shared" si="62"/>
        <v>0.05</v>
      </c>
      <c r="AB786">
        <f t="shared" si="63"/>
        <v>95.759999999999991</v>
      </c>
      <c r="AC786" s="18">
        <f t="shared" si="64"/>
        <v>45719</v>
      </c>
    </row>
    <row r="787" spans="1:29">
      <c r="A787" t="s">
        <v>176</v>
      </c>
      <c r="B787">
        <v>621</v>
      </c>
      <c r="C787">
        <v>0</v>
      </c>
      <c r="D787" s="18">
        <v>45895</v>
      </c>
      <c r="E787" s="18">
        <v>45896</v>
      </c>
      <c r="F787" s="18">
        <v>45897</v>
      </c>
      <c r="G787" t="s">
        <v>24</v>
      </c>
      <c r="H787">
        <v>35</v>
      </c>
      <c r="I787" t="s">
        <v>149</v>
      </c>
      <c r="J787">
        <v>69666</v>
      </c>
      <c r="K787" t="s">
        <v>178</v>
      </c>
      <c r="L787">
        <v>3343.9679999999998</v>
      </c>
      <c r="M787">
        <v>3901.2960000000003</v>
      </c>
      <c r="N787">
        <v>11167.33</v>
      </c>
      <c r="O787">
        <v>536.03183999999999</v>
      </c>
      <c r="P787">
        <v>625.37048000000004</v>
      </c>
      <c r="Q787">
        <v>0.16029813682427582</v>
      </c>
      <c r="R787">
        <v>8</v>
      </c>
      <c r="S787">
        <v>2025</v>
      </c>
      <c r="T787">
        <v>8</v>
      </c>
      <c r="U787">
        <v>2025</v>
      </c>
      <c r="V787">
        <v>45942</v>
      </c>
      <c r="W787" t="s">
        <v>161</v>
      </c>
      <c r="X787">
        <v>2025</v>
      </c>
      <c r="Y787" t="str">
        <f t="shared" si="60"/>
        <v>Madrid</v>
      </c>
      <c r="Z787" t="str">
        <f t="shared" si="61"/>
        <v>Retail</v>
      </c>
      <c r="AA787" s="1">
        <f t="shared" si="62"/>
        <v>7.0000000000000007E-2</v>
      </c>
      <c r="AB787">
        <f t="shared" si="63"/>
        <v>498.50961119999999</v>
      </c>
      <c r="AC787" s="18">
        <f t="shared" si="64"/>
        <v>45733</v>
      </c>
    </row>
    <row r="788" spans="1:29">
      <c r="A788" t="s">
        <v>176</v>
      </c>
      <c r="B788">
        <v>759</v>
      </c>
      <c r="C788">
        <v>0</v>
      </c>
      <c r="D788" s="18">
        <v>45938</v>
      </c>
      <c r="E788" s="18">
        <v>45894</v>
      </c>
      <c r="F788" s="18">
        <v>45952</v>
      </c>
      <c r="G788" t="s">
        <v>58</v>
      </c>
      <c r="H788">
        <v>41</v>
      </c>
      <c r="J788">
        <v>66948.31</v>
      </c>
      <c r="K788" t="s">
        <v>131</v>
      </c>
      <c r="L788">
        <v>57575.546599999994</v>
      </c>
      <c r="M788">
        <v>66948.31</v>
      </c>
      <c r="N788">
        <v>7518.4</v>
      </c>
      <c r="O788">
        <v>6465.8239999999996</v>
      </c>
      <c r="P788">
        <v>7518.4</v>
      </c>
      <c r="Q788">
        <v>0.11230156519260905</v>
      </c>
      <c r="R788">
        <v>10</v>
      </c>
      <c r="S788">
        <v>2025</v>
      </c>
      <c r="T788">
        <v>8</v>
      </c>
      <c r="U788">
        <v>2025</v>
      </c>
      <c r="V788">
        <v>45997</v>
      </c>
      <c r="W788" t="s">
        <v>132</v>
      </c>
      <c r="X788">
        <v>2025</v>
      </c>
      <c r="Y788" t="str">
        <f t="shared" si="60"/>
        <v>México</v>
      </c>
      <c r="Z788" t="str">
        <f t="shared" si="61"/>
        <v>IC</v>
      </c>
      <c r="AA788" s="1">
        <f t="shared" si="62"/>
        <v>0.5</v>
      </c>
      <c r="AB788">
        <f t="shared" si="63"/>
        <v>3232.9119999999998</v>
      </c>
      <c r="AC788" s="18">
        <f t="shared" si="64"/>
        <v>45762</v>
      </c>
    </row>
    <row r="789" spans="1:29">
      <c r="A789" t="s">
        <v>176</v>
      </c>
      <c r="B789">
        <v>165</v>
      </c>
      <c r="C789">
        <v>1</v>
      </c>
      <c r="D789" s="18">
        <v>45701</v>
      </c>
      <c r="E789" s="18">
        <v>45730</v>
      </c>
      <c r="F789" s="18">
        <v>45746</v>
      </c>
      <c r="G789" t="s">
        <v>49</v>
      </c>
      <c r="H789">
        <v>7</v>
      </c>
      <c r="I789" t="s">
        <v>177</v>
      </c>
      <c r="J789">
        <v>2277.39</v>
      </c>
      <c r="K789" t="s">
        <v>131</v>
      </c>
      <c r="L789">
        <v>1958.5554</v>
      </c>
      <c r="M789">
        <v>2277.39</v>
      </c>
      <c r="N789">
        <v>212.21</v>
      </c>
      <c r="O789">
        <v>182.50059999999999</v>
      </c>
      <c r="P789">
        <v>212.21</v>
      </c>
      <c r="Q789">
        <v>9.3181229389783918E-2</v>
      </c>
      <c r="R789">
        <v>2</v>
      </c>
      <c r="S789">
        <v>2025</v>
      </c>
      <c r="T789">
        <v>3</v>
      </c>
      <c r="U789">
        <v>2025</v>
      </c>
      <c r="V789">
        <v>45791</v>
      </c>
      <c r="W789" t="s">
        <v>172</v>
      </c>
      <c r="X789">
        <v>2025</v>
      </c>
      <c r="Y789" t="str">
        <f t="shared" si="60"/>
        <v>México</v>
      </c>
      <c r="Z789" t="str">
        <f t="shared" si="61"/>
        <v>Retail</v>
      </c>
      <c r="AA789" s="1">
        <f t="shared" si="62"/>
        <v>0</v>
      </c>
      <c r="AB789">
        <f t="shared" si="63"/>
        <v>182.50059999999999</v>
      </c>
      <c r="AC789" s="18">
        <f t="shared" si="64"/>
        <v>45552</v>
      </c>
    </row>
    <row r="790" spans="1:29">
      <c r="A790" t="s">
        <v>176</v>
      </c>
      <c r="B790">
        <v>328</v>
      </c>
      <c r="C790">
        <v>1</v>
      </c>
      <c r="D790" s="18">
        <v>45785</v>
      </c>
      <c r="E790" s="18">
        <v>45791</v>
      </c>
      <c r="F790" s="18">
        <v>45799</v>
      </c>
      <c r="G790" t="s">
        <v>39</v>
      </c>
      <c r="H790">
        <v>19</v>
      </c>
      <c r="J790">
        <v>8827.1</v>
      </c>
      <c r="K790" t="s">
        <v>131</v>
      </c>
      <c r="L790">
        <v>7591.3060000000005</v>
      </c>
      <c r="M790">
        <v>8827.1</v>
      </c>
      <c r="N790">
        <v>70</v>
      </c>
      <c r="O790">
        <v>60.199999999999996</v>
      </c>
      <c r="P790">
        <v>70</v>
      </c>
      <c r="Q790">
        <v>7.9301242763761583E-3</v>
      </c>
      <c r="R790">
        <v>5</v>
      </c>
      <c r="S790">
        <v>2025</v>
      </c>
      <c r="T790">
        <v>5</v>
      </c>
      <c r="U790">
        <v>2025</v>
      </c>
      <c r="V790">
        <v>45844</v>
      </c>
      <c r="W790" t="s">
        <v>154</v>
      </c>
      <c r="X790">
        <v>2025</v>
      </c>
      <c r="Y790" t="str">
        <f t="shared" si="60"/>
        <v>México</v>
      </c>
      <c r="Z790" t="str">
        <f t="shared" si="61"/>
        <v>IC</v>
      </c>
      <c r="AA790" s="1">
        <f t="shared" si="62"/>
        <v>0.5</v>
      </c>
      <c r="AB790">
        <f t="shared" si="63"/>
        <v>30.099999999999998</v>
      </c>
      <c r="AC790" s="18">
        <f t="shared" si="64"/>
        <v>45677</v>
      </c>
    </row>
    <row r="791" spans="1:29">
      <c r="A791" t="s">
        <v>176</v>
      </c>
      <c r="B791">
        <v>576</v>
      </c>
      <c r="C791">
        <v>1</v>
      </c>
      <c r="D791" s="18">
        <v>45882</v>
      </c>
      <c r="E791" s="18">
        <v>45902</v>
      </c>
      <c r="F791" s="18">
        <v>45905</v>
      </c>
      <c r="G791" t="s">
        <v>49</v>
      </c>
      <c r="H791">
        <v>33</v>
      </c>
      <c r="I791" t="s">
        <v>199</v>
      </c>
      <c r="J791">
        <v>10684</v>
      </c>
      <c r="K791" t="s">
        <v>131</v>
      </c>
      <c r="L791">
        <v>9188.24</v>
      </c>
      <c r="M791">
        <v>10684</v>
      </c>
      <c r="N791">
        <v>608.79</v>
      </c>
      <c r="O791">
        <v>523.55939999999998</v>
      </c>
      <c r="P791">
        <v>608.79</v>
      </c>
      <c r="Q791">
        <v>5.6981467615125424E-2</v>
      </c>
      <c r="R791">
        <v>8</v>
      </c>
      <c r="S791">
        <v>2025</v>
      </c>
      <c r="T791">
        <v>9</v>
      </c>
      <c r="U791">
        <v>2025</v>
      </c>
      <c r="V791">
        <v>45950</v>
      </c>
      <c r="W791" t="s">
        <v>161</v>
      </c>
      <c r="X791">
        <v>2025</v>
      </c>
      <c r="Y791" t="str">
        <f t="shared" si="60"/>
        <v>México</v>
      </c>
      <c r="Z791" t="str">
        <f t="shared" si="61"/>
        <v>Retail</v>
      </c>
      <c r="AA791" s="1">
        <f t="shared" si="62"/>
        <v>0</v>
      </c>
      <c r="AB791">
        <f t="shared" si="63"/>
        <v>523.55939999999998</v>
      </c>
      <c r="AC791" s="18">
        <f t="shared" si="64"/>
        <v>45552</v>
      </c>
    </row>
    <row r="792" spans="1:29">
      <c r="A792" t="s">
        <v>176</v>
      </c>
      <c r="B792">
        <v>211</v>
      </c>
      <c r="C792">
        <v>1</v>
      </c>
      <c r="D792" s="18">
        <v>45736</v>
      </c>
      <c r="E792" s="18">
        <v>45719</v>
      </c>
      <c r="F792" s="18">
        <v>45722</v>
      </c>
      <c r="G792" t="s">
        <v>39</v>
      </c>
      <c r="H792">
        <v>12</v>
      </c>
      <c r="J792">
        <v>4088.2</v>
      </c>
      <c r="K792" t="s">
        <v>131</v>
      </c>
      <c r="L792">
        <v>3515.8519999999999</v>
      </c>
      <c r="M792">
        <v>4088.2</v>
      </c>
      <c r="N792">
        <v>1068.2</v>
      </c>
      <c r="O792">
        <v>918.65200000000004</v>
      </c>
      <c r="P792">
        <v>1068.2</v>
      </c>
      <c r="Q792">
        <v>0.26128858666405758</v>
      </c>
      <c r="R792">
        <v>3</v>
      </c>
      <c r="S792">
        <v>2025</v>
      </c>
      <c r="T792">
        <v>3</v>
      </c>
      <c r="U792">
        <v>2025</v>
      </c>
      <c r="V792">
        <v>45767</v>
      </c>
      <c r="W792" t="s">
        <v>173</v>
      </c>
      <c r="X792">
        <v>2025</v>
      </c>
      <c r="Y792" t="str">
        <f t="shared" si="60"/>
        <v>México</v>
      </c>
      <c r="Z792" t="str">
        <f t="shared" si="61"/>
        <v>IC</v>
      </c>
      <c r="AA792" s="1">
        <f t="shared" si="62"/>
        <v>0.5</v>
      </c>
      <c r="AB792">
        <f t="shared" si="63"/>
        <v>459.32600000000002</v>
      </c>
      <c r="AC792" s="18">
        <f t="shared" si="64"/>
        <v>45677</v>
      </c>
    </row>
    <row r="793" spans="1:29">
      <c r="A793" t="s">
        <v>176</v>
      </c>
      <c r="B793">
        <v>100</v>
      </c>
      <c r="C793">
        <v>1</v>
      </c>
      <c r="D793" s="18">
        <v>45667</v>
      </c>
      <c r="E793" s="18">
        <v>45829</v>
      </c>
      <c r="F793" s="18">
        <v>45863</v>
      </c>
      <c r="G793" t="s">
        <v>45</v>
      </c>
      <c r="H793">
        <v>2</v>
      </c>
      <c r="J793">
        <v>13574</v>
      </c>
      <c r="K793" t="s">
        <v>131</v>
      </c>
      <c r="L793">
        <v>11673.64</v>
      </c>
      <c r="M793">
        <v>13574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2025</v>
      </c>
      <c r="T793">
        <v>6</v>
      </c>
      <c r="U793">
        <v>2025</v>
      </c>
      <c r="V793">
        <v>45908</v>
      </c>
      <c r="W793" t="s">
        <v>153</v>
      </c>
      <c r="X793">
        <v>2025</v>
      </c>
      <c r="Y793" t="str">
        <f t="shared" si="60"/>
        <v>México</v>
      </c>
      <c r="Z793" t="str">
        <f t="shared" si="61"/>
        <v>IC</v>
      </c>
      <c r="AA793" s="1">
        <f t="shared" si="62"/>
        <v>0.75</v>
      </c>
      <c r="AB793">
        <f t="shared" si="63"/>
        <v>0</v>
      </c>
      <c r="AC793" s="18">
        <f t="shared" si="64"/>
        <v>45536</v>
      </c>
    </row>
    <row r="794" spans="1:29">
      <c r="A794" t="s">
        <v>176</v>
      </c>
      <c r="B794">
        <v>596</v>
      </c>
      <c r="C794">
        <v>0</v>
      </c>
      <c r="D794" s="18">
        <v>45888</v>
      </c>
      <c r="E794" s="18">
        <v>45915</v>
      </c>
      <c r="F794" s="18">
        <v>45975</v>
      </c>
      <c r="G794" t="s">
        <v>24</v>
      </c>
      <c r="H794">
        <v>34</v>
      </c>
      <c r="I794" t="s">
        <v>197</v>
      </c>
      <c r="J794">
        <v>268000.69</v>
      </c>
      <c r="K794" t="s">
        <v>131</v>
      </c>
      <c r="L794">
        <v>230480.59340000001</v>
      </c>
      <c r="M794">
        <v>268000.69</v>
      </c>
      <c r="N794">
        <v>71347</v>
      </c>
      <c r="O794">
        <v>61358.42</v>
      </c>
      <c r="P794">
        <v>71347</v>
      </c>
      <c r="Q794">
        <v>0.26621946383794753</v>
      </c>
      <c r="R794">
        <v>8</v>
      </c>
      <c r="S794">
        <v>2025</v>
      </c>
      <c r="T794">
        <v>9</v>
      </c>
      <c r="U794">
        <v>2025</v>
      </c>
      <c r="V794">
        <v>46020</v>
      </c>
      <c r="W794" t="s">
        <v>132</v>
      </c>
      <c r="X794">
        <v>2025</v>
      </c>
      <c r="Y794" t="str">
        <f t="shared" si="60"/>
        <v>Madrid</v>
      </c>
      <c r="Z794" t="str">
        <f t="shared" si="61"/>
        <v>Retail</v>
      </c>
      <c r="AA794" s="1">
        <f t="shared" si="62"/>
        <v>7.0000000000000007E-2</v>
      </c>
      <c r="AB794">
        <f t="shared" si="63"/>
        <v>57063.330600000001</v>
      </c>
      <c r="AC794" s="18">
        <f t="shared" si="64"/>
        <v>45733</v>
      </c>
    </row>
    <row r="795" spans="1:29">
      <c r="A795" t="s">
        <v>176</v>
      </c>
      <c r="B795">
        <v>158</v>
      </c>
      <c r="C795">
        <v>1</v>
      </c>
      <c r="D795" s="18">
        <v>45700</v>
      </c>
      <c r="E795" s="18">
        <v>45809</v>
      </c>
      <c r="F795" s="18">
        <v>45838</v>
      </c>
      <c r="G795" t="s">
        <v>49</v>
      </c>
      <c r="H795">
        <v>7</v>
      </c>
      <c r="I795" t="s">
        <v>177</v>
      </c>
      <c r="J795">
        <v>35538.559999999998</v>
      </c>
      <c r="K795" t="s">
        <v>151</v>
      </c>
      <c r="L795">
        <v>35538.559999999998</v>
      </c>
      <c r="M795">
        <v>41224.729599999991</v>
      </c>
      <c r="N795">
        <v>5337.36</v>
      </c>
      <c r="O795">
        <v>5337.36</v>
      </c>
      <c r="P795">
        <v>6191.3375999999989</v>
      </c>
      <c r="Q795">
        <v>0.15018503844837833</v>
      </c>
      <c r="R795">
        <v>2</v>
      </c>
      <c r="S795">
        <v>2025</v>
      </c>
      <c r="T795">
        <v>6</v>
      </c>
      <c r="U795">
        <v>2025</v>
      </c>
      <c r="V795">
        <v>45883</v>
      </c>
      <c r="W795" t="s">
        <v>160</v>
      </c>
      <c r="X795">
        <v>2025</v>
      </c>
      <c r="Y795" t="str">
        <f t="shared" si="60"/>
        <v>México</v>
      </c>
      <c r="Z795" t="str">
        <f t="shared" si="61"/>
        <v>Retail</v>
      </c>
      <c r="AA795" s="1">
        <f t="shared" si="62"/>
        <v>0</v>
      </c>
      <c r="AB795">
        <f t="shared" si="63"/>
        <v>5337.36</v>
      </c>
      <c r="AC795" s="18">
        <f t="shared" si="64"/>
        <v>45552</v>
      </c>
    </row>
    <row r="796" spans="1:29">
      <c r="A796" t="s">
        <v>176</v>
      </c>
      <c r="B796">
        <v>452</v>
      </c>
      <c r="C796">
        <v>0</v>
      </c>
      <c r="D796" s="18">
        <v>45832</v>
      </c>
      <c r="E796" s="18">
        <v>46009</v>
      </c>
      <c r="F796" s="18">
        <v>46020</v>
      </c>
      <c r="G796" t="s">
        <v>37</v>
      </c>
      <c r="H796">
        <v>26</v>
      </c>
      <c r="J796">
        <v>61281.79</v>
      </c>
      <c r="K796" t="s">
        <v>131</v>
      </c>
      <c r="L796">
        <v>52702.339399999997</v>
      </c>
      <c r="M796">
        <v>61281.79</v>
      </c>
      <c r="N796">
        <v>6629</v>
      </c>
      <c r="O796">
        <v>5700.94</v>
      </c>
      <c r="P796">
        <v>6629</v>
      </c>
      <c r="Q796">
        <v>0.10817242773097849</v>
      </c>
      <c r="R796">
        <v>6</v>
      </c>
      <c r="S796">
        <v>2025</v>
      </c>
      <c r="T796">
        <v>12</v>
      </c>
      <c r="U796">
        <v>2025</v>
      </c>
      <c r="V796">
        <v>46065</v>
      </c>
      <c r="W796" t="s">
        <v>164</v>
      </c>
      <c r="X796">
        <v>2026</v>
      </c>
      <c r="Y796" t="str">
        <f t="shared" si="60"/>
        <v>México</v>
      </c>
      <c r="Z796" t="str">
        <f t="shared" si="61"/>
        <v>IC</v>
      </c>
      <c r="AA796" s="1">
        <f t="shared" si="62"/>
        <v>0.6</v>
      </c>
      <c r="AB796">
        <f t="shared" si="63"/>
        <v>2280.3759999999997</v>
      </c>
      <c r="AC796" s="18">
        <f t="shared" si="64"/>
        <v>45807</v>
      </c>
    </row>
    <row r="797" spans="1:29">
      <c r="A797" t="s">
        <v>176</v>
      </c>
      <c r="B797">
        <v>665</v>
      </c>
      <c r="C797">
        <v>0</v>
      </c>
      <c r="D797" s="18">
        <v>45903</v>
      </c>
      <c r="E797" s="18">
        <v>45815</v>
      </c>
      <c r="F797" s="18">
        <v>45820</v>
      </c>
      <c r="G797" t="s">
        <v>45</v>
      </c>
      <c r="H797">
        <v>36</v>
      </c>
      <c r="J797">
        <v>5733.7</v>
      </c>
      <c r="K797" t="s">
        <v>131</v>
      </c>
      <c r="L797">
        <v>4930.982</v>
      </c>
      <c r="M797">
        <v>5733.7</v>
      </c>
      <c r="N797">
        <v>484.18</v>
      </c>
      <c r="O797">
        <v>416.39479999999998</v>
      </c>
      <c r="P797">
        <v>484.18</v>
      </c>
      <c r="Q797">
        <v>8.44445994732895E-2</v>
      </c>
      <c r="R797">
        <v>9</v>
      </c>
      <c r="S797">
        <v>2025</v>
      </c>
      <c r="T797">
        <v>6</v>
      </c>
      <c r="U797">
        <v>2025</v>
      </c>
      <c r="V797">
        <v>45865</v>
      </c>
      <c r="W797" t="s">
        <v>154</v>
      </c>
      <c r="X797">
        <v>2025</v>
      </c>
      <c r="Y797" t="str">
        <f t="shared" si="60"/>
        <v>México</v>
      </c>
      <c r="Z797" t="str">
        <f t="shared" si="61"/>
        <v>IC</v>
      </c>
      <c r="AA797" s="1">
        <f t="shared" si="62"/>
        <v>0.75</v>
      </c>
      <c r="AB797">
        <f t="shared" si="63"/>
        <v>104.09870000000001</v>
      </c>
      <c r="AC797" s="18">
        <f t="shared" si="64"/>
        <v>45536</v>
      </c>
    </row>
    <row r="798" spans="1:29">
      <c r="A798" t="s">
        <v>176</v>
      </c>
      <c r="B798">
        <v>842</v>
      </c>
      <c r="C798">
        <v>0</v>
      </c>
      <c r="D798" s="18">
        <v>45975</v>
      </c>
      <c r="E798" s="18">
        <v>46066</v>
      </c>
      <c r="F798" s="18">
        <v>46073</v>
      </c>
      <c r="G798" t="s">
        <v>45</v>
      </c>
      <c r="H798">
        <v>46</v>
      </c>
      <c r="J798">
        <v>1210.2</v>
      </c>
      <c r="K798" t="s">
        <v>131</v>
      </c>
      <c r="L798">
        <v>1040.7719999999999</v>
      </c>
      <c r="M798">
        <v>1210.2</v>
      </c>
      <c r="N798">
        <v>1</v>
      </c>
      <c r="O798">
        <v>0.86</v>
      </c>
      <c r="P798">
        <v>1</v>
      </c>
      <c r="Q798">
        <v>8.2630970087588837E-4</v>
      </c>
      <c r="R798">
        <v>11</v>
      </c>
      <c r="S798">
        <v>2025</v>
      </c>
      <c r="T798">
        <v>2</v>
      </c>
      <c r="U798">
        <v>2026</v>
      </c>
      <c r="V798">
        <v>46118</v>
      </c>
      <c r="W798" t="s">
        <v>173</v>
      </c>
      <c r="X798">
        <v>2026</v>
      </c>
      <c r="Y798" t="str">
        <f t="shared" si="60"/>
        <v>México</v>
      </c>
      <c r="Z798" t="str">
        <f t="shared" si="61"/>
        <v>IC</v>
      </c>
      <c r="AA798" s="1">
        <f t="shared" si="62"/>
        <v>0.75</v>
      </c>
      <c r="AB798">
        <f t="shared" si="63"/>
        <v>0.21499999999999997</v>
      </c>
      <c r="AC798" s="18">
        <f t="shared" si="64"/>
        <v>45536</v>
      </c>
    </row>
    <row r="799" spans="1:29">
      <c r="A799" t="s">
        <v>176</v>
      </c>
      <c r="B799">
        <v>101</v>
      </c>
      <c r="C799">
        <v>1</v>
      </c>
      <c r="D799" s="18">
        <v>45627</v>
      </c>
      <c r="E799" s="18">
        <v>45787</v>
      </c>
      <c r="F799" s="18">
        <v>45798</v>
      </c>
      <c r="G799" t="s">
        <v>35</v>
      </c>
      <c r="H799">
        <v>49</v>
      </c>
      <c r="J799">
        <v>56880.79</v>
      </c>
      <c r="K799" t="s">
        <v>131</v>
      </c>
      <c r="L799">
        <v>48917.479399999997</v>
      </c>
      <c r="M799">
        <v>56880.79</v>
      </c>
      <c r="N799">
        <v>13621.02</v>
      </c>
      <c r="O799">
        <v>11714.0772</v>
      </c>
      <c r="P799">
        <v>13621.02</v>
      </c>
      <c r="Q799">
        <v>0.23946608336487593</v>
      </c>
      <c r="R799">
        <v>12</v>
      </c>
      <c r="S799">
        <v>2024</v>
      </c>
      <c r="T799">
        <v>5</v>
      </c>
      <c r="U799">
        <v>2025</v>
      </c>
      <c r="V799">
        <v>45843</v>
      </c>
      <c r="W799" t="s">
        <v>154</v>
      </c>
      <c r="X799">
        <v>2025</v>
      </c>
      <c r="Y799" t="str">
        <f t="shared" si="60"/>
        <v>México</v>
      </c>
      <c r="Z799" t="str">
        <f t="shared" si="61"/>
        <v>IC</v>
      </c>
      <c r="AA799" s="1">
        <f t="shared" si="62"/>
        <v>0.5</v>
      </c>
      <c r="AB799">
        <f t="shared" si="63"/>
        <v>5857.0385999999999</v>
      </c>
      <c r="AC799" s="18">
        <f t="shared" si="64"/>
        <v>45665</v>
      </c>
    </row>
    <row r="800" spans="1:29">
      <c r="A800" t="s">
        <v>176</v>
      </c>
      <c r="B800">
        <v>953</v>
      </c>
      <c r="C800">
        <v>0</v>
      </c>
      <c r="D800" s="18">
        <v>46028</v>
      </c>
      <c r="E800" s="18">
        <v>46029</v>
      </c>
      <c r="F800" s="18">
        <v>46040</v>
      </c>
      <c r="G800" t="s">
        <v>44</v>
      </c>
      <c r="H800">
        <v>2</v>
      </c>
      <c r="J800">
        <v>10472.799999999999</v>
      </c>
      <c r="K800" t="s">
        <v>131</v>
      </c>
      <c r="L800">
        <v>9006.6079999999984</v>
      </c>
      <c r="M800">
        <v>10472.799999999999</v>
      </c>
      <c r="N800">
        <v>1047.28</v>
      </c>
      <c r="O800">
        <v>900.66079999999999</v>
      </c>
      <c r="P800">
        <v>1047.28</v>
      </c>
      <c r="Q800">
        <v>0.10000000000000002</v>
      </c>
      <c r="R800">
        <v>1</v>
      </c>
      <c r="S800">
        <v>2026</v>
      </c>
      <c r="T800">
        <v>1</v>
      </c>
      <c r="U800">
        <v>2026</v>
      </c>
      <c r="V800">
        <v>46085</v>
      </c>
      <c r="W800" t="s">
        <v>150</v>
      </c>
      <c r="X800">
        <v>2026</v>
      </c>
      <c r="Y800" t="str">
        <f t="shared" si="60"/>
        <v>México</v>
      </c>
      <c r="Z800" t="str">
        <f t="shared" si="61"/>
        <v>IC</v>
      </c>
      <c r="AA800" s="1">
        <f t="shared" si="62"/>
        <v>0.5</v>
      </c>
      <c r="AB800">
        <f t="shared" si="63"/>
        <v>450.3304</v>
      </c>
      <c r="AC800" s="18">
        <f t="shared" si="64"/>
        <v>45677</v>
      </c>
    </row>
    <row r="801" spans="1:29">
      <c r="A801" t="s">
        <v>176</v>
      </c>
      <c r="B801">
        <v>944</v>
      </c>
      <c r="C801">
        <v>0</v>
      </c>
      <c r="D801" s="18">
        <v>46015</v>
      </c>
      <c r="E801" s="18">
        <v>45974</v>
      </c>
      <c r="F801" s="18">
        <v>45976</v>
      </c>
      <c r="G801" t="s">
        <v>47</v>
      </c>
      <c r="H801">
        <v>52</v>
      </c>
      <c r="J801">
        <v>84200</v>
      </c>
      <c r="K801" t="s">
        <v>178</v>
      </c>
      <c r="L801">
        <v>4041.6</v>
      </c>
      <c r="M801">
        <v>4715.2</v>
      </c>
      <c r="N801">
        <v>5520</v>
      </c>
      <c r="O801">
        <v>264.95999999999998</v>
      </c>
      <c r="P801">
        <v>309.12</v>
      </c>
      <c r="Q801">
        <v>6.5558194774346795E-2</v>
      </c>
      <c r="R801">
        <v>12</v>
      </c>
      <c r="S801">
        <v>2025</v>
      </c>
      <c r="T801">
        <v>11</v>
      </c>
      <c r="U801">
        <v>2025</v>
      </c>
      <c r="V801">
        <v>46021</v>
      </c>
      <c r="W801" t="s">
        <v>132</v>
      </c>
      <c r="X801">
        <v>2025</v>
      </c>
      <c r="Y801" t="str">
        <f t="shared" si="60"/>
        <v>México</v>
      </c>
      <c r="Z801" t="str">
        <f t="shared" si="61"/>
        <v>IC</v>
      </c>
      <c r="AA801" s="1">
        <f t="shared" si="62"/>
        <v>0.65</v>
      </c>
      <c r="AB801">
        <f t="shared" si="63"/>
        <v>92.73599999999999</v>
      </c>
      <c r="AC801" s="18">
        <f t="shared" si="64"/>
        <v>45852</v>
      </c>
    </row>
    <row r="802" spans="1:29">
      <c r="A802" t="s">
        <v>176</v>
      </c>
      <c r="B802">
        <v>803</v>
      </c>
      <c r="C802">
        <v>1</v>
      </c>
      <c r="D802" s="18">
        <v>45958</v>
      </c>
      <c r="E802" s="18">
        <v>45955</v>
      </c>
      <c r="F802" s="18">
        <v>45958</v>
      </c>
      <c r="G802" t="s">
        <v>44</v>
      </c>
      <c r="H802">
        <v>44</v>
      </c>
      <c r="J802">
        <v>10075</v>
      </c>
      <c r="K802" t="s">
        <v>178</v>
      </c>
      <c r="L802">
        <v>483.6</v>
      </c>
      <c r="M802">
        <v>564.20000000000005</v>
      </c>
      <c r="N802">
        <v>782.73</v>
      </c>
      <c r="O802">
        <v>37.571040000000004</v>
      </c>
      <c r="P802">
        <v>43.832880000000003</v>
      </c>
      <c r="Q802">
        <v>7.7690322580645163E-2</v>
      </c>
      <c r="R802">
        <v>10</v>
      </c>
      <c r="S802">
        <v>2025</v>
      </c>
      <c r="T802">
        <v>10</v>
      </c>
      <c r="U802">
        <v>2025</v>
      </c>
      <c r="V802">
        <v>46003</v>
      </c>
      <c r="W802" t="s">
        <v>132</v>
      </c>
      <c r="X802">
        <v>2025</v>
      </c>
      <c r="Y802" t="str">
        <f t="shared" si="60"/>
        <v>México</v>
      </c>
      <c r="Z802" t="str">
        <f t="shared" si="61"/>
        <v>IC</v>
      </c>
      <c r="AA802" s="1">
        <f t="shared" si="62"/>
        <v>0.5</v>
      </c>
      <c r="AB802">
        <f t="shared" si="63"/>
        <v>18.785520000000002</v>
      </c>
      <c r="AC802" s="18">
        <f t="shared" si="64"/>
        <v>45677</v>
      </c>
    </row>
    <row r="803" spans="1:29">
      <c r="A803" t="s">
        <v>176</v>
      </c>
      <c r="B803">
        <v>781</v>
      </c>
      <c r="C803">
        <v>0</v>
      </c>
      <c r="D803" s="18">
        <v>45945</v>
      </c>
      <c r="E803" s="18">
        <v>45925</v>
      </c>
      <c r="F803" s="18">
        <v>45939</v>
      </c>
      <c r="G803" t="s">
        <v>39</v>
      </c>
      <c r="H803">
        <v>42</v>
      </c>
      <c r="J803">
        <v>8424</v>
      </c>
      <c r="K803" t="s">
        <v>131</v>
      </c>
      <c r="L803">
        <v>7244.64</v>
      </c>
      <c r="M803">
        <v>8424</v>
      </c>
      <c r="N803">
        <v>649.57000000000005</v>
      </c>
      <c r="O803">
        <v>558.63020000000006</v>
      </c>
      <c r="P803">
        <v>649.57000000000005</v>
      </c>
      <c r="Q803">
        <v>7.7109449192782537E-2</v>
      </c>
      <c r="R803">
        <v>10</v>
      </c>
      <c r="S803">
        <v>2025</v>
      </c>
      <c r="T803">
        <v>9</v>
      </c>
      <c r="U803">
        <v>2025</v>
      </c>
      <c r="V803">
        <v>45984</v>
      </c>
      <c r="W803" t="s">
        <v>159</v>
      </c>
      <c r="X803">
        <v>2025</v>
      </c>
      <c r="Y803" t="str">
        <f t="shared" si="60"/>
        <v>México</v>
      </c>
      <c r="Z803" t="str">
        <f t="shared" si="61"/>
        <v>IC</v>
      </c>
      <c r="AA803" s="1">
        <f t="shared" si="62"/>
        <v>0.5</v>
      </c>
      <c r="AB803">
        <f t="shared" si="63"/>
        <v>279.31510000000003</v>
      </c>
      <c r="AC803" s="18">
        <f t="shared" si="64"/>
        <v>45677</v>
      </c>
    </row>
    <row r="804" spans="1:29">
      <c r="A804" t="s">
        <v>176</v>
      </c>
      <c r="B804">
        <v>949</v>
      </c>
      <c r="C804">
        <v>0</v>
      </c>
      <c r="D804" s="18">
        <v>46020</v>
      </c>
      <c r="E804" s="18">
        <v>45997</v>
      </c>
      <c r="F804" s="18">
        <v>46001</v>
      </c>
      <c r="G804" t="s">
        <v>47</v>
      </c>
      <c r="H804">
        <v>53</v>
      </c>
      <c r="J804">
        <v>1685.86</v>
      </c>
      <c r="K804" t="s">
        <v>131</v>
      </c>
      <c r="L804">
        <v>1449.8395999999998</v>
      </c>
      <c r="M804">
        <v>1685.86</v>
      </c>
      <c r="N804">
        <v>296.58</v>
      </c>
      <c r="O804">
        <v>255.05879999999999</v>
      </c>
      <c r="P804">
        <v>296.58</v>
      </c>
      <c r="Q804">
        <v>0.17592208131161546</v>
      </c>
      <c r="R804">
        <v>12</v>
      </c>
      <c r="S804">
        <v>2025</v>
      </c>
      <c r="T804">
        <v>12</v>
      </c>
      <c r="U804">
        <v>2025</v>
      </c>
      <c r="V804">
        <v>46046</v>
      </c>
      <c r="W804" t="s">
        <v>157</v>
      </c>
      <c r="X804">
        <v>2026</v>
      </c>
      <c r="Y804" t="str">
        <f t="shared" si="60"/>
        <v>México</v>
      </c>
      <c r="Z804" t="str">
        <f t="shared" si="61"/>
        <v>IC</v>
      </c>
      <c r="AA804" s="1">
        <f t="shared" si="62"/>
        <v>0.65</v>
      </c>
      <c r="AB804">
        <f t="shared" si="63"/>
        <v>89.270579999999995</v>
      </c>
      <c r="AC804" s="18">
        <f t="shared" si="64"/>
        <v>45852</v>
      </c>
    </row>
    <row r="805" spans="1:29">
      <c r="A805" t="s">
        <v>176</v>
      </c>
      <c r="B805">
        <v>710</v>
      </c>
      <c r="C805">
        <v>0</v>
      </c>
      <c r="D805" s="18">
        <v>45918</v>
      </c>
      <c r="E805" s="18">
        <v>45919</v>
      </c>
      <c r="F805" s="18">
        <v>45929</v>
      </c>
      <c r="G805" t="s">
        <v>54</v>
      </c>
      <c r="H805">
        <v>38</v>
      </c>
      <c r="J805">
        <v>6025</v>
      </c>
      <c r="K805" t="s">
        <v>151</v>
      </c>
      <c r="L805">
        <v>6025</v>
      </c>
      <c r="M805">
        <v>6988.9999999999991</v>
      </c>
      <c r="N805">
        <v>503.63</v>
      </c>
      <c r="O805">
        <v>503.63</v>
      </c>
      <c r="P805">
        <v>584.21079999999995</v>
      </c>
      <c r="Q805">
        <v>8.3590041493775927E-2</v>
      </c>
      <c r="R805">
        <v>9</v>
      </c>
      <c r="S805">
        <v>2025</v>
      </c>
      <c r="T805">
        <v>9</v>
      </c>
      <c r="U805">
        <v>2025</v>
      </c>
      <c r="V805">
        <v>45974</v>
      </c>
      <c r="W805" t="s">
        <v>159</v>
      </c>
      <c r="X805">
        <v>2025</v>
      </c>
      <c r="Y805" t="str">
        <f t="shared" si="60"/>
        <v>México</v>
      </c>
      <c r="Z805" t="str">
        <f t="shared" si="61"/>
        <v>Retail</v>
      </c>
      <c r="AA805" s="1">
        <f t="shared" si="62"/>
        <v>0.05</v>
      </c>
      <c r="AB805">
        <f t="shared" si="63"/>
        <v>478.44849999999997</v>
      </c>
      <c r="AC805" s="18">
        <f t="shared" si="64"/>
        <v>45595</v>
      </c>
    </row>
    <row r="806" spans="1:29">
      <c r="A806" t="s">
        <v>176</v>
      </c>
      <c r="B806">
        <v>403</v>
      </c>
      <c r="C806">
        <v>0</v>
      </c>
      <c r="D806" s="18">
        <v>45812</v>
      </c>
      <c r="E806" s="18">
        <v>45670</v>
      </c>
      <c r="F806" s="18">
        <v>46047</v>
      </c>
      <c r="G806" t="s">
        <v>49</v>
      </c>
      <c r="H806">
        <v>23</v>
      </c>
      <c r="J806">
        <v>9550.64</v>
      </c>
      <c r="K806" t="s">
        <v>131</v>
      </c>
      <c r="L806">
        <v>8213.5504000000001</v>
      </c>
      <c r="M806">
        <v>9550.64</v>
      </c>
      <c r="N806">
        <v>0</v>
      </c>
      <c r="O806">
        <v>0</v>
      </c>
      <c r="P806">
        <v>0</v>
      </c>
      <c r="Q806">
        <v>0</v>
      </c>
      <c r="R806">
        <v>6</v>
      </c>
      <c r="S806">
        <v>2025</v>
      </c>
      <c r="T806">
        <v>1</v>
      </c>
      <c r="U806">
        <v>2025</v>
      </c>
      <c r="V806">
        <v>46092</v>
      </c>
      <c r="W806" t="s">
        <v>150</v>
      </c>
      <c r="X806">
        <v>2026</v>
      </c>
      <c r="Y806" t="str">
        <f t="shared" si="60"/>
        <v>México</v>
      </c>
      <c r="Z806" t="str">
        <f t="shared" si="61"/>
        <v>Retail</v>
      </c>
      <c r="AA806" s="1">
        <f t="shared" si="62"/>
        <v>0</v>
      </c>
      <c r="AB806">
        <f t="shared" si="63"/>
        <v>0</v>
      </c>
      <c r="AC806" s="18">
        <f t="shared" si="64"/>
        <v>45552</v>
      </c>
    </row>
    <row r="807" spans="1:29">
      <c r="A807" t="s">
        <v>176</v>
      </c>
      <c r="B807">
        <v>102</v>
      </c>
      <c r="C807">
        <v>1</v>
      </c>
      <c r="D807" s="18">
        <v>45671</v>
      </c>
      <c r="E807" s="18">
        <v>45678</v>
      </c>
      <c r="F807" s="18">
        <v>45683</v>
      </c>
      <c r="G807" t="s">
        <v>45</v>
      </c>
      <c r="H807">
        <v>3</v>
      </c>
      <c r="J807">
        <v>72129.210000000006</v>
      </c>
      <c r="K807" t="s">
        <v>131</v>
      </c>
      <c r="L807">
        <v>62031.120600000002</v>
      </c>
      <c r="M807">
        <v>72129.210000000006</v>
      </c>
      <c r="N807">
        <v>9079.81</v>
      </c>
      <c r="O807">
        <v>7808.6365999999998</v>
      </c>
      <c r="P807">
        <v>9079.81</v>
      </c>
      <c r="Q807">
        <v>0.12588256546827561</v>
      </c>
      <c r="R807">
        <v>1</v>
      </c>
      <c r="S807">
        <v>2025</v>
      </c>
      <c r="T807">
        <v>1</v>
      </c>
      <c r="U807">
        <v>2025</v>
      </c>
      <c r="V807">
        <v>45728</v>
      </c>
      <c r="W807" t="s">
        <v>150</v>
      </c>
      <c r="X807">
        <v>2025</v>
      </c>
      <c r="Y807" t="str">
        <f t="shared" si="60"/>
        <v>México</v>
      </c>
      <c r="Z807" t="str">
        <f t="shared" si="61"/>
        <v>IC</v>
      </c>
      <c r="AA807" s="1">
        <f t="shared" si="62"/>
        <v>0.75</v>
      </c>
      <c r="AB807">
        <f t="shared" si="63"/>
        <v>1952.1591499999995</v>
      </c>
      <c r="AC807" s="18">
        <f t="shared" si="64"/>
        <v>45536</v>
      </c>
    </row>
    <row r="808" spans="1:29">
      <c r="A808" t="s">
        <v>65</v>
      </c>
      <c r="B808">
        <v>75</v>
      </c>
      <c r="C808">
        <v>0</v>
      </c>
      <c r="D808" s="18">
        <v>46000</v>
      </c>
      <c r="E808" s="18">
        <v>46121</v>
      </c>
      <c r="F808" s="18">
        <v>46124</v>
      </c>
      <c r="G808" t="s">
        <v>25</v>
      </c>
      <c r="H808">
        <v>50</v>
      </c>
      <c r="I808" t="s">
        <v>166</v>
      </c>
      <c r="J808">
        <v>3546</v>
      </c>
      <c r="K808" t="s">
        <v>151</v>
      </c>
      <c r="L808">
        <v>3546</v>
      </c>
      <c r="M808">
        <v>4113.3599999999997</v>
      </c>
      <c r="N808">
        <v>0</v>
      </c>
      <c r="O808">
        <v>0</v>
      </c>
      <c r="P808">
        <v>0</v>
      </c>
      <c r="Q808">
        <v>0</v>
      </c>
      <c r="R808">
        <v>12</v>
      </c>
      <c r="S808">
        <v>2025</v>
      </c>
      <c r="T808">
        <v>4</v>
      </c>
      <c r="U808">
        <v>2026</v>
      </c>
      <c r="V808">
        <v>46169</v>
      </c>
      <c r="W808" t="s">
        <v>172</v>
      </c>
      <c r="X808">
        <v>2026</v>
      </c>
      <c r="Y808" t="str">
        <f t="shared" si="60"/>
        <v>Madrid</v>
      </c>
      <c r="Z808" t="str">
        <f t="shared" si="61"/>
        <v>IC</v>
      </c>
      <c r="AA808" s="1">
        <f t="shared" si="62"/>
        <v>0.4</v>
      </c>
      <c r="AB808">
        <f t="shared" si="63"/>
        <v>0</v>
      </c>
      <c r="AC808" s="18">
        <f t="shared" si="64"/>
        <v>45754</v>
      </c>
    </row>
    <row r="809" spans="1:29">
      <c r="A809" t="s">
        <v>176</v>
      </c>
      <c r="B809">
        <v>701</v>
      </c>
      <c r="C809">
        <v>1</v>
      </c>
      <c r="D809" s="18">
        <v>45916</v>
      </c>
      <c r="E809" s="18">
        <v>45885</v>
      </c>
      <c r="F809" s="18">
        <v>45889</v>
      </c>
      <c r="G809" t="s">
        <v>45</v>
      </c>
      <c r="H809">
        <v>38</v>
      </c>
      <c r="J809">
        <v>3915</v>
      </c>
      <c r="K809" t="s">
        <v>131</v>
      </c>
      <c r="L809">
        <v>3366.9</v>
      </c>
      <c r="M809">
        <v>3915</v>
      </c>
      <c r="N809">
        <v>544.02</v>
      </c>
      <c r="O809">
        <v>467.85719999999998</v>
      </c>
      <c r="P809">
        <v>544.02</v>
      </c>
      <c r="Q809">
        <v>0.13895785440613026</v>
      </c>
      <c r="R809">
        <v>9</v>
      </c>
      <c r="S809">
        <v>2025</v>
      </c>
      <c r="T809">
        <v>8</v>
      </c>
      <c r="U809">
        <v>2025</v>
      </c>
      <c r="V809">
        <v>45934</v>
      </c>
      <c r="W809" t="s">
        <v>161</v>
      </c>
      <c r="X809">
        <v>2025</v>
      </c>
      <c r="Y809" t="str">
        <f t="shared" si="60"/>
        <v>México</v>
      </c>
      <c r="Z809" t="str">
        <f t="shared" si="61"/>
        <v>IC</v>
      </c>
      <c r="AA809" s="1">
        <f t="shared" si="62"/>
        <v>0.75</v>
      </c>
      <c r="AB809">
        <f t="shared" si="63"/>
        <v>116.96429999999998</v>
      </c>
      <c r="AC809" s="18">
        <f t="shared" si="64"/>
        <v>45536</v>
      </c>
    </row>
    <row r="810" spans="1:29">
      <c r="A810" t="s">
        <v>176</v>
      </c>
      <c r="B810">
        <v>702</v>
      </c>
      <c r="C810">
        <v>0</v>
      </c>
      <c r="D810" s="18">
        <v>45916</v>
      </c>
      <c r="E810" s="18">
        <v>45962</v>
      </c>
      <c r="F810" s="18">
        <v>45963</v>
      </c>
      <c r="G810" t="s">
        <v>45</v>
      </c>
      <c r="H810">
        <v>38</v>
      </c>
      <c r="J810">
        <v>1756</v>
      </c>
      <c r="K810" t="s">
        <v>131</v>
      </c>
      <c r="L810">
        <v>1510.16</v>
      </c>
      <c r="M810">
        <v>1756</v>
      </c>
      <c r="N810">
        <v>175.6</v>
      </c>
      <c r="O810">
        <v>151.01599999999999</v>
      </c>
      <c r="P810">
        <v>175.6</v>
      </c>
      <c r="Q810">
        <v>9.9999999999999992E-2</v>
      </c>
      <c r="R810">
        <v>9</v>
      </c>
      <c r="S810">
        <v>2025</v>
      </c>
      <c r="T810">
        <v>11</v>
      </c>
      <c r="U810">
        <v>2025</v>
      </c>
      <c r="V810">
        <v>46008</v>
      </c>
      <c r="W810" t="s">
        <v>132</v>
      </c>
      <c r="X810">
        <v>2025</v>
      </c>
      <c r="Y810" t="str">
        <f t="shared" si="60"/>
        <v>México</v>
      </c>
      <c r="Z810" t="str">
        <f t="shared" si="61"/>
        <v>IC</v>
      </c>
      <c r="AA810" s="1">
        <f t="shared" si="62"/>
        <v>0.75</v>
      </c>
      <c r="AB810">
        <f t="shared" si="63"/>
        <v>37.753999999999991</v>
      </c>
      <c r="AC810" s="18">
        <f t="shared" si="64"/>
        <v>45536</v>
      </c>
    </row>
    <row r="811" spans="1:29">
      <c r="A811" t="s">
        <v>176</v>
      </c>
      <c r="B811">
        <v>808</v>
      </c>
      <c r="C811">
        <v>0</v>
      </c>
      <c r="D811" s="18">
        <v>45959</v>
      </c>
      <c r="E811" s="18">
        <v>46008</v>
      </c>
      <c r="F811" s="18">
        <v>46012</v>
      </c>
      <c r="G811" t="s">
        <v>52</v>
      </c>
      <c r="H811">
        <v>44</v>
      </c>
      <c r="I811" t="s">
        <v>177</v>
      </c>
      <c r="J811">
        <v>37849.53</v>
      </c>
      <c r="K811" t="s">
        <v>151</v>
      </c>
      <c r="L811">
        <v>37849.53</v>
      </c>
      <c r="M811">
        <v>43905.454799999992</v>
      </c>
      <c r="N811">
        <v>4699.47</v>
      </c>
      <c r="O811">
        <v>4699.47</v>
      </c>
      <c r="P811">
        <v>5451.3851999999997</v>
      </c>
      <c r="Q811">
        <v>0.12416191165385675</v>
      </c>
      <c r="R811">
        <v>10</v>
      </c>
      <c r="S811">
        <v>2025</v>
      </c>
      <c r="T811">
        <v>12</v>
      </c>
      <c r="U811">
        <v>2025</v>
      </c>
      <c r="V811">
        <v>46057</v>
      </c>
      <c r="W811" t="s">
        <v>164</v>
      </c>
      <c r="X811">
        <v>2026</v>
      </c>
      <c r="Y811" t="str">
        <f t="shared" si="60"/>
        <v>México</v>
      </c>
      <c r="Z811" t="str">
        <f t="shared" si="61"/>
        <v>Retail</v>
      </c>
      <c r="AA811" s="1">
        <f t="shared" si="62"/>
        <v>0</v>
      </c>
      <c r="AB811">
        <f t="shared" si="63"/>
        <v>4699.47</v>
      </c>
      <c r="AC811" s="18">
        <f t="shared" si="64"/>
        <v>45845</v>
      </c>
    </row>
    <row r="812" spans="1:29">
      <c r="A812" t="s">
        <v>176</v>
      </c>
      <c r="B812">
        <v>227</v>
      </c>
      <c r="C812">
        <v>1</v>
      </c>
      <c r="D812" s="18">
        <v>45747</v>
      </c>
      <c r="E812" s="18">
        <v>45824</v>
      </c>
      <c r="F812" s="18">
        <v>45826</v>
      </c>
      <c r="G812" t="s">
        <v>39</v>
      </c>
      <c r="H812">
        <v>14</v>
      </c>
      <c r="J812">
        <v>1822.35</v>
      </c>
      <c r="K812" t="s">
        <v>131</v>
      </c>
      <c r="L812">
        <v>1567.221</v>
      </c>
      <c r="M812">
        <v>1822.35</v>
      </c>
      <c r="N812">
        <v>195.71</v>
      </c>
      <c r="O812">
        <v>168.31059999999999</v>
      </c>
      <c r="P812">
        <v>195.71</v>
      </c>
      <c r="Q812">
        <v>0.10739429857052707</v>
      </c>
      <c r="R812">
        <v>3</v>
      </c>
      <c r="S812">
        <v>2025</v>
      </c>
      <c r="T812">
        <v>6</v>
      </c>
      <c r="U812">
        <v>2025</v>
      </c>
      <c r="V812">
        <v>45871</v>
      </c>
      <c r="W812" t="s">
        <v>160</v>
      </c>
      <c r="X812">
        <v>2025</v>
      </c>
      <c r="Y812" t="str">
        <f t="shared" si="60"/>
        <v>México</v>
      </c>
      <c r="Z812" t="str">
        <f t="shared" si="61"/>
        <v>IC</v>
      </c>
      <c r="AA812" s="1">
        <f t="shared" si="62"/>
        <v>0.5</v>
      </c>
      <c r="AB812">
        <f t="shared" si="63"/>
        <v>84.155299999999997</v>
      </c>
      <c r="AC812" s="18">
        <f t="shared" si="64"/>
        <v>45677</v>
      </c>
    </row>
    <row r="813" spans="1:29">
      <c r="A813" t="s">
        <v>176</v>
      </c>
      <c r="B813">
        <v>703</v>
      </c>
      <c r="C813">
        <v>0</v>
      </c>
      <c r="D813" s="18">
        <v>45917</v>
      </c>
      <c r="E813" s="18">
        <v>46161</v>
      </c>
      <c r="F813" s="18">
        <v>46191</v>
      </c>
      <c r="G813" t="s">
        <v>45</v>
      </c>
      <c r="H813">
        <v>38</v>
      </c>
      <c r="J813">
        <v>129987.86</v>
      </c>
      <c r="K813" t="s">
        <v>131</v>
      </c>
      <c r="L813">
        <v>111789.55959999999</v>
      </c>
      <c r="M813">
        <v>129987.86</v>
      </c>
      <c r="N813">
        <v>16192.88</v>
      </c>
      <c r="O813">
        <v>13925.8768</v>
      </c>
      <c r="P813">
        <v>16192.88</v>
      </c>
      <c r="Q813">
        <v>0.12457224851613066</v>
      </c>
      <c r="R813">
        <v>9</v>
      </c>
      <c r="S813">
        <v>2025</v>
      </c>
      <c r="T813">
        <v>5</v>
      </c>
      <c r="U813">
        <v>2026</v>
      </c>
      <c r="V813">
        <v>46236</v>
      </c>
      <c r="W813" t="s">
        <v>160</v>
      </c>
      <c r="X813">
        <v>2026</v>
      </c>
      <c r="Y813" t="str">
        <f t="shared" si="60"/>
        <v>México</v>
      </c>
      <c r="Z813" t="str">
        <f t="shared" si="61"/>
        <v>IC</v>
      </c>
      <c r="AA813" s="1">
        <f t="shared" si="62"/>
        <v>0.75</v>
      </c>
      <c r="AB813">
        <f t="shared" si="63"/>
        <v>3481.4691999999995</v>
      </c>
      <c r="AC813" s="18">
        <f t="shared" si="64"/>
        <v>45536</v>
      </c>
    </row>
    <row r="814" spans="1:29">
      <c r="A814" t="s">
        <v>176</v>
      </c>
      <c r="B814">
        <v>662</v>
      </c>
      <c r="C814">
        <v>0</v>
      </c>
      <c r="D814" s="18">
        <v>45903</v>
      </c>
      <c r="E814" s="18">
        <v>45919</v>
      </c>
      <c r="F814" s="18">
        <v>45921</v>
      </c>
      <c r="G814" t="s">
        <v>54</v>
      </c>
      <c r="H814">
        <v>36</v>
      </c>
      <c r="J814">
        <v>13936</v>
      </c>
      <c r="K814" t="s">
        <v>178</v>
      </c>
      <c r="L814">
        <v>668.928</v>
      </c>
      <c r="M814">
        <v>780.41600000000005</v>
      </c>
      <c r="N814">
        <v>1330</v>
      </c>
      <c r="O814">
        <v>63.84</v>
      </c>
      <c r="P814">
        <v>74.48</v>
      </c>
      <c r="Q814">
        <v>9.543628013777268E-2</v>
      </c>
      <c r="R814">
        <v>9</v>
      </c>
      <c r="S814">
        <v>2025</v>
      </c>
      <c r="T814">
        <v>9</v>
      </c>
      <c r="U814">
        <v>2025</v>
      </c>
      <c r="V814">
        <v>45966</v>
      </c>
      <c r="W814" t="s">
        <v>159</v>
      </c>
      <c r="X814">
        <v>2025</v>
      </c>
      <c r="Y814" t="str">
        <f t="shared" si="60"/>
        <v>México</v>
      </c>
      <c r="Z814" t="str">
        <f t="shared" si="61"/>
        <v>Retail</v>
      </c>
      <c r="AA814" s="1">
        <f t="shared" si="62"/>
        <v>0.05</v>
      </c>
      <c r="AB814">
        <f t="shared" si="63"/>
        <v>60.648000000000003</v>
      </c>
      <c r="AC814" s="18">
        <f t="shared" si="64"/>
        <v>45595</v>
      </c>
    </row>
    <row r="815" spans="1:29">
      <c r="A815" t="s">
        <v>176</v>
      </c>
      <c r="B815">
        <v>103</v>
      </c>
      <c r="C815">
        <v>1</v>
      </c>
      <c r="D815" s="18">
        <v>45671</v>
      </c>
      <c r="E815" s="18">
        <v>45699</v>
      </c>
      <c r="F815" s="18">
        <v>45711</v>
      </c>
      <c r="G815" t="s">
        <v>54</v>
      </c>
      <c r="H815">
        <v>3</v>
      </c>
      <c r="I815" t="s">
        <v>149</v>
      </c>
      <c r="J815">
        <v>10240</v>
      </c>
      <c r="K815" t="s">
        <v>131</v>
      </c>
      <c r="L815">
        <v>8806.4</v>
      </c>
      <c r="M815">
        <v>10240</v>
      </c>
      <c r="N815">
        <v>1228.8</v>
      </c>
      <c r="O815">
        <v>1056.768</v>
      </c>
      <c r="P815">
        <v>1228.8</v>
      </c>
      <c r="Q815">
        <v>0.12000000000000001</v>
      </c>
      <c r="R815">
        <v>1</v>
      </c>
      <c r="S815">
        <v>2025</v>
      </c>
      <c r="T815">
        <v>2</v>
      </c>
      <c r="U815">
        <v>2025</v>
      </c>
      <c r="V815">
        <v>45756</v>
      </c>
      <c r="W815" t="s">
        <v>173</v>
      </c>
      <c r="X815">
        <v>2025</v>
      </c>
      <c r="Y815" t="str">
        <f t="shared" si="60"/>
        <v>México</v>
      </c>
      <c r="Z815" t="str">
        <f t="shared" si="61"/>
        <v>Retail</v>
      </c>
      <c r="AA815" s="1">
        <f t="shared" si="62"/>
        <v>0.05</v>
      </c>
      <c r="AB815">
        <f t="shared" si="63"/>
        <v>1003.9296000000001</v>
      </c>
      <c r="AC815" s="18">
        <f t="shared" si="64"/>
        <v>45595</v>
      </c>
    </row>
    <row r="816" spans="1:29">
      <c r="A816" t="s">
        <v>176</v>
      </c>
      <c r="B816">
        <v>877</v>
      </c>
      <c r="C816">
        <v>1</v>
      </c>
      <c r="D816" s="18">
        <v>45993</v>
      </c>
      <c r="E816" s="18">
        <v>45978</v>
      </c>
      <c r="F816" s="18">
        <v>45987</v>
      </c>
      <c r="G816" t="s">
        <v>35</v>
      </c>
      <c r="H816">
        <v>49</v>
      </c>
      <c r="J816">
        <v>10000</v>
      </c>
      <c r="K816" t="s">
        <v>131</v>
      </c>
      <c r="L816">
        <v>8600</v>
      </c>
      <c r="M816">
        <v>10000</v>
      </c>
      <c r="N816">
        <v>1057.5</v>
      </c>
      <c r="O816">
        <v>909.44999999999993</v>
      </c>
      <c r="P816">
        <v>1057.5</v>
      </c>
      <c r="Q816">
        <v>0.10575</v>
      </c>
      <c r="R816">
        <v>12</v>
      </c>
      <c r="S816">
        <v>2025</v>
      </c>
      <c r="T816">
        <v>11</v>
      </c>
      <c r="U816">
        <v>2025</v>
      </c>
      <c r="V816">
        <v>46032</v>
      </c>
      <c r="W816" t="s">
        <v>157</v>
      </c>
      <c r="X816">
        <v>2026</v>
      </c>
      <c r="Y816" t="str">
        <f t="shared" si="60"/>
        <v>México</v>
      </c>
      <c r="Z816" t="str">
        <f t="shared" si="61"/>
        <v>IC</v>
      </c>
      <c r="AA816" s="1">
        <f t="shared" si="62"/>
        <v>0.5</v>
      </c>
      <c r="AB816">
        <f t="shared" si="63"/>
        <v>454.72499999999997</v>
      </c>
      <c r="AC816" s="18">
        <f t="shared" si="64"/>
        <v>45665</v>
      </c>
    </row>
    <row r="817" spans="1:29">
      <c r="A817" t="s">
        <v>176</v>
      </c>
      <c r="B817">
        <v>837</v>
      </c>
      <c r="C817">
        <v>0</v>
      </c>
      <c r="D817" s="18">
        <v>45973</v>
      </c>
      <c r="E817" s="18">
        <v>46033</v>
      </c>
      <c r="F817" s="18">
        <v>46040</v>
      </c>
      <c r="G817" t="s">
        <v>20</v>
      </c>
      <c r="H817">
        <v>46</v>
      </c>
      <c r="I817" t="s">
        <v>166</v>
      </c>
      <c r="J817">
        <v>5821.37</v>
      </c>
      <c r="K817" t="s">
        <v>131</v>
      </c>
      <c r="L817">
        <v>5006.3782000000001</v>
      </c>
      <c r="M817">
        <v>5821.37</v>
      </c>
      <c r="N817">
        <v>369.14</v>
      </c>
      <c r="O817">
        <v>317.46039999999999</v>
      </c>
      <c r="P817">
        <v>369.14</v>
      </c>
      <c r="Q817">
        <v>6.341119014939782E-2</v>
      </c>
      <c r="R817">
        <v>11</v>
      </c>
      <c r="S817">
        <v>2025</v>
      </c>
      <c r="T817">
        <v>1</v>
      </c>
      <c r="U817">
        <v>2026</v>
      </c>
      <c r="V817">
        <v>46085</v>
      </c>
      <c r="W817" t="s">
        <v>150</v>
      </c>
      <c r="X817">
        <v>2026</v>
      </c>
      <c r="Y817" t="str">
        <f t="shared" si="60"/>
        <v>Madrid</v>
      </c>
      <c r="Z817" t="str">
        <f t="shared" si="61"/>
        <v>IC</v>
      </c>
      <c r="AA817" s="1">
        <f t="shared" si="62"/>
        <v>0.4</v>
      </c>
      <c r="AB817">
        <f t="shared" si="63"/>
        <v>190.47623999999999</v>
      </c>
      <c r="AC817" s="18">
        <f t="shared" si="64"/>
        <v>45931</v>
      </c>
    </row>
    <row r="818" spans="1:29">
      <c r="A818" t="s">
        <v>176</v>
      </c>
      <c r="B818">
        <v>805</v>
      </c>
      <c r="C818">
        <v>0</v>
      </c>
      <c r="D818" s="18">
        <v>45958</v>
      </c>
      <c r="E818" s="18">
        <v>45926</v>
      </c>
      <c r="F818" s="18">
        <v>45930</v>
      </c>
      <c r="G818" t="s">
        <v>51</v>
      </c>
      <c r="H818">
        <v>44</v>
      </c>
      <c r="J818">
        <v>1238.3</v>
      </c>
      <c r="K818" t="s">
        <v>131</v>
      </c>
      <c r="L818">
        <v>1064.9379999999999</v>
      </c>
      <c r="M818">
        <v>1238.3</v>
      </c>
      <c r="N818">
        <v>173.36</v>
      </c>
      <c r="O818">
        <v>149.08960000000002</v>
      </c>
      <c r="P818">
        <v>173.36</v>
      </c>
      <c r="Q818">
        <v>0.13999838488250024</v>
      </c>
      <c r="R818">
        <v>10</v>
      </c>
      <c r="S818">
        <v>2025</v>
      </c>
      <c r="T818">
        <v>9</v>
      </c>
      <c r="U818">
        <v>2025</v>
      </c>
      <c r="V818">
        <v>45975</v>
      </c>
      <c r="W818" t="s">
        <v>159</v>
      </c>
      <c r="X818">
        <v>2025</v>
      </c>
      <c r="Y818" t="str">
        <f t="shared" si="60"/>
        <v>México</v>
      </c>
      <c r="Z818" t="str">
        <f t="shared" si="61"/>
        <v>Retail</v>
      </c>
      <c r="AA818" s="1">
        <f t="shared" si="62"/>
        <v>0</v>
      </c>
      <c r="AB818">
        <f t="shared" si="63"/>
        <v>149.08960000000002</v>
      </c>
      <c r="AC818" s="18">
        <f t="shared" si="64"/>
        <v>45552</v>
      </c>
    </row>
    <row r="819" spans="1:29">
      <c r="A819" t="s">
        <v>65</v>
      </c>
      <c r="B819">
        <v>46</v>
      </c>
      <c r="C819">
        <v>0</v>
      </c>
      <c r="D819" s="18">
        <v>45931</v>
      </c>
      <c r="E819" s="18">
        <v>45940</v>
      </c>
      <c r="F819" s="18">
        <v>45955</v>
      </c>
      <c r="G819" t="s">
        <v>29</v>
      </c>
      <c r="H819">
        <v>40</v>
      </c>
      <c r="I819" t="s">
        <v>169</v>
      </c>
      <c r="J819">
        <v>1508.38</v>
      </c>
      <c r="K819" t="s">
        <v>151</v>
      </c>
      <c r="L819">
        <v>1508.38</v>
      </c>
      <c r="M819">
        <v>1749.7208000000001</v>
      </c>
      <c r="N819">
        <v>0</v>
      </c>
      <c r="O819">
        <v>0</v>
      </c>
      <c r="P819">
        <v>0</v>
      </c>
      <c r="Q819">
        <v>0</v>
      </c>
      <c r="R819">
        <v>10</v>
      </c>
      <c r="S819">
        <v>2025</v>
      </c>
      <c r="T819">
        <v>10</v>
      </c>
      <c r="U819">
        <v>2025</v>
      </c>
      <c r="V819">
        <v>46000</v>
      </c>
      <c r="W819" t="s">
        <v>132</v>
      </c>
      <c r="X819">
        <v>2025</v>
      </c>
      <c r="Y819" t="str">
        <f t="shared" si="60"/>
        <v>Madrid</v>
      </c>
      <c r="Z819" t="str">
        <f t="shared" si="61"/>
        <v>Retail</v>
      </c>
      <c r="AA819" s="1">
        <f t="shared" si="62"/>
        <v>7.0000000000000007E-2</v>
      </c>
      <c r="AB819">
        <f t="shared" si="63"/>
        <v>0</v>
      </c>
      <c r="AC819" s="18">
        <f t="shared" si="64"/>
        <v>45733</v>
      </c>
    </row>
    <row r="820" spans="1:29">
      <c r="A820" t="s">
        <v>176</v>
      </c>
      <c r="B820">
        <v>219</v>
      </c>
      <c r="C820">
        <v>1</v>
      </c>
      <c r="D820" s="18">
        <v>45742</v>
      </c>
      <c r="E820" s="18">
        <v>45813</v>
      </c>
      <c r="F820" s="18">
        <v>45833</v>
      </c>
      <c r="G820" t="s">
        <v>54</v>
      </c>
      <c r="H820">
        <v>13</v>
      </c>
      <c r="J820">
        <v>10185.200000000001</v>
      </c>
      <c r="K820" t="s">
        <v>151</v>
      </c>
      <c r="L820">
        <v>10185.200000000001</v>
      </c>
      <c r="M820">
        <v>11814.832</v>
      </c>
      <c r="N820">
        <v>496.02</v>
      </c>
      <c r="O820">
        <v>496.02</v>
      </c>
      <c r="P820">
        <v>575.38319999999999</v>
      </c>
      <c r="Q820">
        <v>4.8700074618073276E-2</v>
      </c>
      <c r="R820">
        <v>3</v>
      </c>
      <c r="S820">
        <v>2025</v>
      </c>
      <c r="T820">
        <v>6</v>
      </c>
      <c r="U820">
        <v>2025</v>
      </c>
      <c r="V820">
        <v>45878</v>
      </c>
      <c r="W820" t="s">
        <v>160</v>
      </c>
      <c r="X820">
        <v>2025</v>
      </c>
      <c r="Y820" t="str">
        <f t="shared" si="60"/>
        <v>México</v>
      </c>
      <c r="Z820" t="str">
        <f t="shared" si="61"/>
        <v>Retail</v>
      </c>
      <c r="AA820" s="1">
        <f t="shared" si="62"/>
        <v>0.05</v>
      </c>
      <c r="AB820">
        <f t="shared" si="63"/>
        <v>471.21899999999999</v>
      </c>
      <c r="AC820" s="18">
        <f t="shared" si="64"/>
        <v>45595</v>
      </c>
    </row>
    <row r="821" spans="1:29">
      <c r="A821" t="s">
        <v>176</v>
      </c>
      <c r="B821">
        <v>269</v>
      </c>
      <c r="C821">
        <v>1</v>
      </c>
      <c r="D821" s="18">
        <v>45768</v>
      </c>
      <c r="E821" s="18">
        <v>45753</v>
      </c>
      <c r="F821" s="18">
        <v>45753</v>
      </c>
      <c r="G821" t="s">
        <v>54</v>
      </c>
      <c r="H821">
        <v>17</v>
      </c>
      <c r="J821">
        <v>698</v>
      </c>
      <c r="K821" t="s">
        <v>131</v>
      </c>
      <c r="L821">
        <v>600.28</v>
      </c>
      <c r="M821">
        <v>698</v>
      </c>
      <c r="N821">
        <v>0</v>
      </c>
      <c r="O821">
        <v>0</v>
      </c>
      <c r="P821">
        <v>0</v>
      </c>
      <c r="Q821">
        <v>0</v>
      </c>
      <c r="R821">
        <v>4</v>
      </c>
      <c r="S821">
        <v>2025</v>
      </c>
      <c r="T821">
        <v>4</v>
      </c>
      <c r="U821">
        <v>2025</v>
      </c>
      <c r="V821">
        <v>45798</v>
      </c>
      <c r="W821" t="s">
        <v>172</v>
      </c>
      <c r="X821">
        <v>2025</v>
      </c>
      <c r="Y821" t="str">
        <f t="shared" si="60"/>
        <v>México</v>
      </c>
      <c r="Z821" t="str">
        <f t="shared" si="61"/>
        <v>Retail</v>
      </c>
      <c r="AA821" s="1">
        <f t="shared" si="62"/>
        <v>0.05</v>
      </c>
      <c r="AB821">
        <f t="shared" si="63"/>
        <v>0</v>
      </c>
      <c r="AC821" s="18">
        <f t="shared" si="64"/>
        <v>45595</v>
      </c>
    </row>
    <row r="822" spans="1:29">
      <c r="A822" t="s">
        <v>176</v>
      </c>
      <c r="B822">
        <v>922</v>
      </c>
      <c r="C822">
        <v>0</v>
      </c>
      <c r="D822" s="18">
        <v>46007</v>
      </c>
      <c r="E822" s="18">
        <v>45970</v>
      </c>
      <c r="F822" s="18">
        <v>45972</v>
      </c>
      <c r="G822" t="s">
        <v>47</v>
      </c>
      <c r="H822">
        <v>51</v>
      </c>
      <c r="J822">
        <v>2403.5</v>
      </c>
      <c r="K822" t="s">
        <v>151</v>
      </c>
      <c r="L822">
        <v>2403.5</v>
      </c>
      <c r="M822">
        <v>2788.06</v>
      </c>
      <c r="N822">
        <v>216.35</v>
      </c>
      <c r="O822">
        <v>216.35</v>
      </c>
      <c r="P822">
        <v>250.96599999999998</v>
      </c>
      <c r="Q822">
        <v>9.0014562096941961E-2</v>
      </c>
      <c r="R822">
        <v>12</v>
      </c>
      <c r="S822">
        <v>2025</v>
      </c>
      <c r="T822">
        <v>11</v>
      </c>
      <c r="U822">
        <v>2025</v>
      </c>
      <c r="V822">
        <v>46017</v>
      </c>
      <c r="W822" t="s">
        <v>132</v>
      </c>
      <c r="X822">
        <v>2025</v>
      </c>
      <c r="Y822" t="str">
        <f t="shared" si="60"/>
        <v>México</v>
      </c>
      <c r="Z822" t="str">
        <f t="shared" si="61"/>
        <v>IC</v>
      </c>
      <c r="AA822" s="1">
        <f t="shared" si="62"/>
        <v>0.65</v>
      </c>
      <c r="AB822">
        <f t="shared" si="63"/>
        <v>75.722499999999997</v>
      </c>
      <c r="AC822" s="18">
        <f t="shared" si="64"/>
        <v>45852</v>
      </c>
    </row>
    <row r="823" spans="1:29">
      <c r="A823" t="s">
        <v>176</v>
      </c>
      <c r="B823">
        <v>175</v>
      </c>
      <c r="C823">
        <v>1</v>
      </c>
      <c r="D823" s="18">
        <v>45708</v>
      </c>
      <c r="E823" s="18">
        <v>45799</v>
      </c>
      <c r="F823" s="18">
        <v>45810</v>
      </c>
      <c r="G823" t="s">
        <v>43</v>
      </c>
      <c r="H823">
        <v>8</v>
      </c>
      <c r="I823" t="s">
        <v>177</v>
      </c>
      <c r="J823">
        <v>72356.42</v>
      </c>
      <c r="K823" t="s">
        <v>131</v>
      </c>
      <c r="L823">
        <v>62226.521199999996</v>
      </c>
      <c r="M823">
        <v>72356.42</v>
      </c>
      <c r="N823">
        <v>8449.42</v>
      </c>
      <c r="O823">
        <v>7266.5011999999997</v>
      </c>
      <c r="P823">
        <v>8449.42</v>
      </c>
      <c r="Q823">
        <v>0.11677498693274212</v>
      </c>
      <c r="R823">
        <v>2</v>
      </c>
      <c r="S823">
        <v>2025</v>
      </c>
      <c r="T823">
        <v>5</v>
      </c>
      <c r="U823">
        <v>2025</v>
      </c>
      <c r="V823">
        <v>45855</v>
      </c>
      <c r="W823" t="s">
        <v>154</v>
      </c>
      <c r="X823">
        <v>2025</v>
      </c>
      <c r="Y823" t="str">
        <f t="shared" si="60"/>
        <v>México</v>
      </c>
      <c r="Z823" t="str">
        <f t="shared" si="61"/>
        <v>IC</v>
      </c>
      <c r="AA823" s="1">
        <f t="shared" si="62"/>
        <v>0.5</v>
      </c>
      <c r="AB823">
        <f t="shared" si="63"/>
        <v>3633.2505999999998</v>
      </c>
      <c r="AC823" s="18">
        <f t="shared" si="64"/>
        <v>45624</v>
      </c>
    </row>
    <row r="824" spans="1:29">
      <c r="A824" t="s">
        <v>176</v>
      </c>
      <c r="B824">
        <v>806</v>
      </c>
      <c r="C824">
        <v>0</v>
      </c>
      <c r="D824" s="18">
        <v>45958</v>
      </c>
      <c r="E824" s="18">
        <v>45973</v>
      </c>
      <c r="F824" s="18">
        <v>45978</v>
      </c>
      <c r="G824" t="s">
        <v>38</v>
      </c>
      <c r="H824">
        <v>44</v>
      </c>
      <c r="J824">
        <v>14262</v>
      </c>
      <c r="K824" t="s">
        <v>131</v>
      </c>
      <c r="L824">
        <v>12265.32</v>
      </c>
      <c r="M824">
        <v>14262</v>
      </c>
      <c r="N824">
        <v>1426.2</v>
      </c>
      <c r="O824">
        <v>1226.5319999999999</v>
      </c>
      <c r="P824">
        <v>1426.2</v>
      </c>
      <c r="Q824">
        <v>9.9999999999999992E-2</v>
      </c>
      <c r="R824">
        <v>10</v>
      </c>
      <c r="S824">
        <v>2025</v>
      </c>
      <c r="T824">
        <v>11</v>
      </c>
      <c r="U824">
        <v>2025</v>
      </c>
      <c r="V824">
        <v>46023</v>
      </c>
      <c r="W824" t="s">
        <v>157</v>
      </c>
      <c r="X824">
        <v>2026</v>
      </c>
      <c r="Y824" t="str">
        <f t="shared" si="60"/>
        <v>México</v>
      </c>
      <c r="Z824" t="str">
        <f t="shared" si="61"/>
        <v>IC</v>
      </c>
      <c r="AA824" s="1">
        <f t="shared" si="62"/>
        <v>0.6</v>
      </c>
      <c r="AB824">
        <f t="shared" si="63"/>
        <v>490.61279999999999</v>
      </c>
      <c r="AC824" s="18">
        <f t="shared" si="64"/>
        <v>45740</v>
      </c>
    </row>
    <row r="825" spans="1:29">
      <c r="A825" t="s">
        <v>176</v>
      </c>
      <c r="B825">
        <v>774</v>
      </c>
      <c r="C825">
        <v>0</v>
      </c>
      <c r="D825" s="18">
        <v>45943</v>
      </c>
      <c r="E825" s="18">
        <v>46014</v>
      </c>
      <c r="F825" s="18">
        <v>46036</v>
      </c>
      <c r="G825" t="s">
        <v>47</v>
      </c>
      <c r="H825">
        <v>42</v>
      </c>
      <c r="J825">
        <v>959220</v>
      </c>
      <c r="K825" t="s">
        <v>193</v>
      </c>
      <c r="L825">
        <v>5275.71</v>
      </c>
      <c r="M825">
        <v>6139.0080000000007</v>
      </c>
      <c r="N825">
        <v>79276</v>
      </c>
      <c r="O825">
        <v>436.01799999999997</v>
      </c>
      <c r="P825">
        <v>507.3664</v>
      </c>
      <c r="Q825">
        <v>8.2646316799065908E-2</v>
      </c>
      <c r="R825">
        <v>10</v>
      </c>
      <c r="S825">
        <v>2025</v>
      </c>
      <c r="T825">
        <v>12</v>
      </c>
      <c r="U825">
        <v>2025</v>
      </c>
      <c r="V825">
        <v>46081</v>
      </c>
      <c r="W825" t="s">
        <v>164</v>
      </c>
      <c r="X825">
        <v>2026</v>
      </c>
      <c r="Y825" t="str">
        <f t="shared" si="60"/>
        <v>México</v>
      </c>
      <c r="Z825" t="str">
        <f t="shared" si="61"/>
        <v>IC</v>
      </c>
      <c r="AA825" s="1">
        <f t="shared" si="62"/>
        <v>0.65</v>
      </c>
      <c r="AB825">
        <f t="shared" si="63"/>
        <v>152.60629999999998</v>
      </c>
      <c r="AC825" s="18">
        <f t="shared" si="64"/>
        <v>45852</v>
      </c>
    </row>
    <row r="826" spans="1:29">
      <c r="A826" t="s">
        <v>65</v>
      </c>
      <c r="B826">
        <v>13</v>
      </c>
      <c r="C826">
        <v>1</v>
      </c>
      <c r="D826" s="18">
        <v>45810</v>
      </c>
      <c r="E826" s="18">
        <v>45860</v>
      </c>
      <c r="F826" s="18">
        <v>45865</v>
      </c>
      <c r="G826" t="s">
        <v>24</v>
      </c>
      <c r="H826">
        <v>23</v>
      </c>
      <c r="I826" t="s">
        <v>155</v>
      </c>
      <c r="J826">
        <v>27952</v>
      </c>
      <c r="K826" t="s">
        <v>151</v>
      </c>
      <c r="L826">
        <v>27952</v>
      </c>
      <c r="M826">
        <v>32424.319999999996</v>
      </c>
      <c r="N826">
        <v>6452</v>
      </c>
      <c r="O826">
        <v>6452</v>
      </c>
      <c r="P826">
        <v>7484.32</v>
      </c>
      <c r="Q826">
        <v>0.23082427017744706</v>
      </c>
      <c r="R826">
        <v>6</v>
      </c>
      <c r="S826">
        <v>2025</v>
      </c>
      <c r="T826">
        <v>7</v>
      </c>
      <c r="U826">
        <v>2025</v>
      </c>
      <c r="V826">
        <v>45910</v>
      </c>
      <c r="W826" t="s">
        <v>153</v>
      </c>
      <c r="X826">
        <v>2025</v>
      </c>
      <c r="Y826" t="str">
        <f t="shared" si="60"/>
        <v>Madrid</v>
      </c>
      <c r="Z826" t="str">
        <f t="shared" si="61"/>
        <v>Retail</v>
      </c>
      <c r="AA826" s="1">
        <f t="shared" si="62"/>
        <v>7.0000000000000007E-2</v>
      </c>
      <c r="AB826">
        <f t="shared" si="63"/>
        <v>6000.36</v>
      </c>
      <c r="AC826" s="18">
        <f t="shared" si="64"/>
        <v>45733</v>
      </c>
    </row>
    <row r="827" spans="1:29">
      <c r="A827" t="s">
        <v>176</v>
      </c>
      <c r="B827">
        <v>278</v>
      </c>
      <c r="C827">
        <v>0</v>
      </c>
      <c r="D827" s="18">
        <v>45770</v>
      </c>
      <c r="E827" s="18">
        <v>45973</v>
      </c>
      <c r="F827" s="18">
        <v>45986</v>
      </c>
      <c r="G827" t="s">
        <v>35</v>
      </c>
      <c r="H827">
        <v>17</v>
      </c>
      <c r="J827">
        <v>29028</v>
      </c>
      <c r="K827" t="s">
        <v>131</v>
      </c>
      <c r="L827">
        <v>24964.079999999998</v>
      </c>
      <c r="M827">
        <v>29028</v>
      </c>
      <c r="N827">
        <v>3079.55</v>
      </c>
      <c r="O827">
        <v>2648.413</v>
      </c>
      <c r="P827">
        <v>3079.55</v>
      </c>
      <c r="Q827">
        <v>0.10608894860135043</v>
      </c>
      <c r="R827">
        <v>4</v>
      </c>
      <c r="S827">
        <v>2025</v>
      </c>
      <c r="T827">
        <v>11</v>
      </c>
      <c r="U827">
        <v>2025</v>
      </c>
      <c r="V827">
        <v>46031</v>
      </c>
      <c r="W827" t="s">
        <v>157</v>
      </c>
      <c r="X827">
        <v>2026</v>
      </c>
      <c r="Y827" t="str">
        <f t="shared" si="60"/>
        <v>México</v>
      </c>
      <c r="Z827" t="str">
        <f t="shared" si="61"/>
        <v>IC</v>
      </c>
      <c r="AA827" s="1">
        <f t="shared" si="62"/>
        <v>0.5</v>
      </c>
      <c r="AB827">
        <f t="shared" si="63"/>
        <v>1324.2065</v>
      </c>
      <c r="AC827" s="18">
        <f t="shared" si="64"/>
        <v>45665</v>
      </c>
    </row>
    <row r="828" spans="1:29">
      <c r="A828" t="s">
        <v>176</v>
      </c>
      <c r="B828">
        <v>421</v>
      </c>
      <c r="C828">
        <v>0</v>
      </c>
      <c r="D828" s="18">
        <v>45821</v>
      </c>
      <c r="E828" s="18">
        <v>45861</v>
      </c>
      <c r="F828" s="18">
        <v>45988</v>
      </c>
      <c r="G828" t="s">
        <v>49</v>
      </c>
      <c r="H828">
        <v>24</v>
      </c>
      <c r="I828" t="s">
        <v>177</v>
      </c>
      <c r="J828">
        <v>17962.830000000002</v>
      </c>
      <c r="K828" t="s">
        <v>131</v>
      </c>
      <c r="L828">
        <v>15448.033800000001</v>
      </c>
      <c r="M828">
        <v>17962.830000000002</v>
      </c>
      <c r="N828">
        <v>785.34</v>
      </c>
      <c r="O828">
        <v>675.39240000000007</v>
      </c>
      <c r="P828">
        <v>785.34</v>
      </c>
      <c r="Q828">
        <v>4.3720282383121145E-2</v>
      </c>
      <c r="R828">
        <v>6</v>
      </c>
      <c r="S828">
        <v>2025</v>
      </c>
      <c r="T828">
        <v>7</v>
      </c>
      <c r="U828">
        <v>2025</v>
      </c>
      <c r="V828">
        <v>46033</v>
      </c>
      <c r="W828" t="s">
        <v>157</v>
      </c>
      <c r="X828">
        <v>2026</v>
      </c>
      <c r="Y828" t="str">
        <f t="shared" si="60"/>
        <v>México</v>
      </c>
      <c r="Z828" t="str">
        <f t="shared" si="61"/>
        <v>Retail</v>
      </c>
      <c r="AA828" s="1">
        <f t="shared" si="62"/>
        <v>0</v>
      </c>
      <c r="AB828">
        <f t="shared" si="63"/>
        <v>675.39240000000007</v>
      </c>
      <c r="AC828" s="18">
        <f t="shared" si="64"/>
        <v>45552</v>
      </c>
    </row>
    <row r="829" spans="1:29">
      <c r="A829" t="s">
        <v>176</v>
      </c>
      <c r="B829">
        <v>745</v>
      </c>
      <c r="C829">
        <v>0</v>
      </c>
      <c r="D829" s="18">
        <v>45930</v>
      </c>
      <c r="E829" s="18">
        <v>45967</v>
      </c>
      <c r="F829" s="18">
        <v>45970</v>
      </c>
      <c r="G829" t="s">
        <v>45</v>
      </c>
      <c r="H829">
        <v>40</v>
      </c>
      <c r="J829">
        <v>11714.05</v>
      </c>
      <c r="K829" t="s">
        <v>131</v>
      </c>
      <c r="L829">
        <v>10074.082999999999</v>
      </c>
      <c r="M829">
        <v>11714.05</v>
      </c>
      <c r="N829">
        <v>958.24</v>
      </c>
      <c r="O829">
        <v>824.08640000000003</v>
      </c>
      <c r="P829">
        <v>958.24</v>
      </c>
      <c r="Q829">
        <v>8.1802621638118342E-2</v>
      </c>
      <c r="R829">
        <v>9</v>
      </c>
      <c r="S829">
        <v>2025</v>
      </c>
      <c r="T829">
        <v>11</v>
      </c>
      <c r="U829">
        <v>2025</v>
      </c>
      <c r="V829">
        <v>46015</v>
      </c>
      <c r="W829" t="s">
        <v>132</v>
      </c>
      <c r="X829">
        <v>2025</v>
      </c>
      <c r="Y829" t="str">
        <f t="shared" si="60"/>
        <v>México</v>
      </c>
      <c r="Z829" t="str">
        <f t="shared" si="61"/>
        <v>IC</v>
      </c>
      <c r="AA829" s="1">
        <f t="shared" si="62"/>
        <v>0.75</v>
      </c>
      <c r="AB829">
        <f t="shared" si="63"/>
        <v>206.02160000000003</v>
      </c>
      <c r="AC829" s="18">
        <f t="shared" si="64"/>
        <v>45536</v>
      </c>
    </row>
    <row r="830" spans="1:29">
      <c r="A830" t="s">
        <v>65</v>
      </c>
      <c r="B830">
        <v>58</v>
      </c>
      <c r="C830">
        <v>0</v>
      </c>
      <c r="D830" s="18">
        <v>45965</v>
      </c>
      <c r="E830" s="18">
        <v>45968</v>
      </c>
      <c r="F830" s="18">
        <v>45969</v>
      </c>
      <c r="G830" t="s">
        <v>21</v>
      </c>
      <c r="H830">
        <v>45</v>
      </c>
      <c r="J830">
        <v>533.6</v>
      </c>
      <c r="K830" t="s">
        <v>151</v>
      </c>
      <c r="L830">
        <v>533.6</v>
      </c>
      <c r="M830">
        <v>618.976</v>
      </c>
      <c r="N830">
        <v>159</v>
      </c>
      <c r="O830">
        <v>159</v>
      </c>
      <c r="P830">
        <v>184.44</v>
      </c>
      <c r="Q830">
        <v>0.29797601199400298</v>
      </c>
      <c r="R830">
        <v>11</v>
      </c>
      <c r="S830">
        <v>2025</v>
      </c>
      <c r="T830">
        <v>11</v>
      </c>
      <c r="U830">
        <v>2025</v>
      </c>
      <c r="V830">
        <v>46014</v>
      </c>
      <c r="W830" t="s">
        <v>132</v>
      </c>
      <c r="X830">
        <v>2025</v>
      </c>
      <c r="Y830" t="str">
        <f t="shared" si="60"/>
        <v>Madrid</v>
      </c>
      <c r="Z830" t="str">
        <f t="shared" si="61"/>
        <v>IC</v>
      </c>
      <c r="AA830" s="1">
        <f t="shared" si="62"/>
        <v>0.4</v>
      </c>
      <c r="AB830">
        <f t="shared" si="63"/>
        <v>95.4</v>
      </c>
      <c r="AC830" s="18">
        <f t="shared" si="64"/>
        <v>45861</v>
      </c>
    </row>
    <row r="831" spans="1:29">
      <c r="A831" t="s">
        <v>176</v>
      </c>
      <c r="B831">
        <v>819</v>
      </c>
      <c r="C831">
        <v>0</v>
      </c>
      <c r="D831" s="18">
        <v>45965</v>
      </c>
      <c r="E831" s="18">
        <v>45970</v>
      </c>
      <c r="F831" s="18">
        <v>46127</v>
      </c>
      <c r="G831" t="s">
        <v>26</v>
      </c>
      <c r="H831">
        <v>45</v>
      </c>
      <c r="J831">
        <v>3310.97</v>
      </c>
      <c r="K831" t="s">
        <v>131</v>
      </c>
      <c r="L831">
        <v>2847.4341999999997</v>
      </c>
      <c r="M831">
        <v>3310.97</v>
      </c>
      <c r="N831">
        <v>180.32</v>
      </c>
      <c r="O831">
        <v>155.0752</v>
      </c>
      <c r="P831">
        <v>180.32</v>
      </c>
      <c r="Q831">
        <v>5.446138140786537E-2</v>
      </c>
      <c r="R831">
        <v>11</v>
      </c>
      <c r="S831">
        <v>2025</v>
      </c>
      <c r="T831">
        <v>11</v>
      </c>
      <c r="U831">
        <v>2025</v>
      </c>
      <c r="V831">
        <v>46172</v>
      </c>
      <c r="W831" t="s">
        <v>172</v>
      </c>
      <c r="X831">
        <v>2026</v>
      </c>
      <c r="Y831" t="str">
        <f t="shared" si="60"/>
        <v>Madrid</v>
      </c>
      <c r="Z831" t="str">
        <f t="shared" si="61"/>
        <v>Retail</v>
      </c>
      <c r="AA831" s="1">
        <f t="shared" si="62"/>
        <v>7.0000000000000007E-2</v>
      </c>
      <c r="AB831">
        <f t="shared" si="63"/>
        <v>144.21993599999999</v>
      </c>
      <c r="AC831" s="18">
        <f t="shared" si="64"/>
        <v>45733</v>
      </c>
    </row>
    <row r="832" spans="1:29">
      <c r="A832" t="s">
        <v>176</v>
      </c>
      <c r="B832">
        <v>322</v>
      </c>
      <c r="C832">
        <v>0</v>
      </c>
      <c r="D832" s="18">
        <v>45785</v>
      </c>
      <c r="E832" s="18">
        <v>45844</v>
      </c>
      <c r="F832" s="18">
        <v>45844</v>
      </c>
      <c r="G832" t="s">
        <v>54</v>
      </c>
      <c r="H832">
        <v>19</v>
      </c>
      <c r="J832">
        <v>1401</v>
      </c>
      <c r="K832" t="s">
        <v>131</v>
      </c>
      <c r="L832">
        <v>1204.8599999999999</v>
      </c>
      <c r="M832">
        <v>1401</v>
      </c>
      <c r="N832">
        <v>0</v>
      </c>
      <c r="O832">
        <v>0</v>
      </c>
      <c r="P832">
        <v>0</v>
      </c>
      <c r="Q832">
        <v>0</v>
      </c>
      <c r="R832">
        <v>5</v>
      </c>
      <c r="S832">
        <v>2025</v>
      </c>
      <c r="T832">
        <v>7</v>
      </c>
      <c r="U832">
        <v>2025</v>
      </c>
      <c r="V832">
        <v>45889</v>
      </c>
      <c r="W832" t="s">
        <v>160</v>
      </c>
      <c r="X832">
        <v>2025</v>
      </c>
      <c r="Y832" t="str">
        <f t="shared" si="60"/>
        <v>México</v>
      </c>
      <c r="Z832" t="str">
        <f t="shared" si="61"/>
        <v>Retail</v>
      </c>
      <c r="AA832" s="1">
        <f t="shared" si="62"/>
        <v>0.05</v>
      </c>
      <c r="AB832">
        <f t="shared" si="63"/>
        <v>0</v>
      </c>
      <c r="AC832" s="18">
        <f t="shared" si="64"/>
        <v>45595</v>
      </c>
    </row>
    <row r="833" spans="1:29">
      <c r="A833" t="s">
        <v>176</v>
      </c>
      <c r="B833">
        <v>386</v>
      </c>
      <c r="C833">
        <v>1</v>
      </c>
      <c r="D833" s="18">
        <v>45807</v>
      </c>
      <c r="E833" s="18">
        <v>45728</v>
      </c>
      <c r="F833" s="18">
        <v>45730</v>
      </c>
      <c r="G833" t="s">
        <v>58</v>
      </c>
      <c r="H833">
        <v>22</v>
      </c>
      <c r="J833">
        <v>740</v>
      </c>
      <c r="K833" t="s">
        <v>131</v>
      </c>
      <c r="L833">
        <v>636.4</v>
      </c>
      <c r="M833">
        <v>740</v>
      </c>
      <c r="N833">
        <v>79.05</v>
      </c>
      <c r="O833">
        <v>67.98299999999999</v>
      </c>
      <c r="P833">
        <v>79.05</v>
      </c>
      <c r="Q833">
        <v>0.10682432432432432</v>
      </c>
      <c r="R833">
        <v>5</v>
      </c>
      <c r="S833">
        <v>2025</v>
      </c>
      <c r="T833">
        <v>3</v>
      </c>
      <c r="U833">
        <v>2025</v>
      </c>
      <c r="V833">
        <v>45775</v>
      </c>
      <c r="W833" t="s">
        <v>173</v>
      </c>
      <c r="X833">
        <v>2025</v>
      </c>
      <c r="Y833" t="str">
        <f t="shared" si="60"/>
        <v>México</v>
      </c>
      <c r="Z833" t="str">
        <f t="shared" si="61"/>
        <v>IC</v>
      </c>
      <c r="AA833" s="1">
        <f t="shared" si="62"/>
        <v>0.5</v>
      </c>
      <c r="AB833">
        <f t="shared" si="63"/>
        <v>33.991499999999995</v>
      </c>
      <c r="AC833" s="18">
        <f t="shared" si="64"/>
        <v>45762</v>
      </c>
    </row>
    <row r="834" spans="1:29">
      <c r="A834" t="s">
        <v>176</v>
      </c>
      <c r="B834">
        <v>379</v>
      </c>
      <c r="C834">
        <v>1</v>
      </c>
      <c r="D834" s="18">
        <v>45805</v>
      </c>
      <c r="E834" s="18">
        <v>45827</v>
      </c>
      <c r="F834" s="18">
        <v>45831</v>
      </c>
      <c r="G834" t="s">
        <v>49</v>
      </c>
      <c r="H834">
        <v>22</v>
      </c>
      <c r="I834" t="s">
        <v>185</v>
      </c>
      <c r="J834">
        <v>48164.24</v>
      </c>
      <c r="K834" t="s">
        <v>131</v>
      </c>
      <c r="L834">
        <v>41421.246399999996</v>
      </c>
      <c r="M834">
        <v>48164.24</v>
      </c>
      <c r="N834">
        <v>7659.78</v>
      </c>
      <c r="O834">
        <v>6587.4107999999997</v>
      </c>
      <c r="P834">
        <v>7659.78</v>
      </c>
      <c r="Q834">
        <v>0.1590345866559921</v>
      </c>
      <c r="R834">
        <v>5</v>
      </c>
      <c r="S834">
        <v>2025</v>
      </c>
      <c r="T834">
        <v>6</v>
      </c>
      <c r="U834">
        <v>2025</v>
      </c>
      <c r="V834">
        <v>45876</v>
      </c>
      <c r="W834" t="s">
        <v>160</v>
      </c>
      <c r="X834">
        <v>2025</v>
      </c>
      <c r="Y834" t="str">
        <f t="shared" ref="Y834:Y897" si="65">_xlfn.XLOOKUP(G834,AH:AH,AK:AK,"0")</f>
        <v>México</v>
      </c>
      <c r="Z834" t="str">
        <f t="shared" ref="Z834:Z897" si="66">_xlfn.XLOOKUP(G834,AH:AH,AI:AI,"0")</f>
        <v>Retail</v>
      </c>
      <c r="AA834" s="1">
        <f t="shared" ref="AA834:AA897" si="67">_xlfn.XLOOKUP(G834,AH:AH,AJ:AJ,"0")</f>
        <v>0</v>
      </c>
      <c r="AB834">
        <f t="shared" ref="AB834:AB897" si="68">O834-O834*AA834</f>
        <v>6587.4107999999997</v>
      </c>
      <c r="AC834" s="18">
        <f t="shared" ref="AC834:AC897" si="69">_xlfn.XLOOKUP(G834,AH:AH,AL:AL,"0")</f>
        <v>45552</v>
      </c>
    </row>
    <row r="835" spans="1:29">
      <c r="A835" t="s">
        <v>176</v>
      </c>
      <c r="B835">
        <v>310</v>
      </c>
      <c r="C835">
        <v>1</v>
      </c>
      <c r="D835" s="18">
        <v>45784</v>
      </c>
      <c r="E835" s="18">
        <v>45820</v>
      </c>
      <c r="F835" s="18">
        <v>45838</v>
      </c>
      <c r="G835" t="s">
        <v>24</v>
      </c>
      <c r="H835">
        <v>19</v>
      </c>
      <c r="I835" t="s">
        <v>149</v>
      </c>
      <c r="J835">
        <v>1593327.99</v>
      </c>
      <c r="K835" t="s">
        <v>178</v>
      </c>
      <c r="L835">
        <v>76479.743520000004</v>
      </c>
      <c r="M835">
        <v>89226.367440000002</v>
      </c>
      <c r="N835">
        <v>265427.59000000003</v>
      </c>
      <c r="O835">
        <v>12740.524320000002</v>
      </c>
      <c r="P835">
        <v>14863.945040000002</v>
      </c>
      <c r="Q835">
        <v>0.16658691221510522</v>
      </c>
      <c r="R835">
        <v>5</v>
      </c>
      <c r="S835">
        <v>2025</v>
      </c>
      <c r="T835">
        <v>6</v>
      </c>
      <c r="U835">
        <v>2025</v>
      </c>
      <c r="V835">
        <v>45883</v>
      </c>
      <c r="W835" t="s">
        <v>160</v>
      </c>
      <c r="X835">
        <v>2025</v>
      </c>
      <c r="Y835" t="str">
        <f t="shared" si="65"/>
        <v>Madrid</v>
      </c>
      <c r="Z835" t="str">
        <f t="shared" si="66"/>
        <v>Retail</v>
      </c>
      <c r="AA835" s="1">
        <f t="shared" si="67"/>
        <v>7.0000000000000007E-2</v>
      </c>
      <c r="AB835">
        <f t="shared" si="68"/>
        <v>11848.687617600002</v>
      </c>
      <c r="AC835" s="18">
        <f t="shared" si="69"/>
        <v>45733</v>
      </c>
    </row>
    <row r="836" spans="1:29">
      <c r="A836" t="s">
        <v>176</v>
      </c>
      <c r="B836">
        <v>483</v>
      </c>
      <c r="C836">
        <v>1</v>
      </c>
      <c r="D836" s="18">
        <v>45842</v>
      </c>
      <c r="E836" s="18">
        <v>45845</v>
      </c>
      <c r="F836" s="18">
        <v>45849</v>
      </c>
      <c r="G836" t="s">
        <v>54</v>
      </c>
      <c r="H836">
        <v>27</v>
      </c>
      <c r="J836">
        <v>11170</v>
      </c>
      <c r="K836" t="s">
        <v>163</v>
      </c>
      <c r="L836">
        <v>12845.499999999998</v>
      </c>
      <c r="M836">
        <v>14967.800000000001</v>
      </c>
      <c r="N836">
        <v>930.84</v>
      </c>
      <c r="O836">
        <v>1070.4659999999999</v>
      </c>
      <c r="P836">
        <v>1247.3256000000001</v>
      </c>
      <c r="Q836">
        <v>8.3333930170098477E-2</v>
      </c>
      <c r="R836">
        <v>7</v>
      </c>
      <c r="S836">
        <v>2025</v>
      </c>
      <c r="T836">
        <v>7</v>
      </c>
      <c r="U836">
        <v>2025</v>
      </c>
      <c r="V836">
        <v>45894</v>
      </c>
      <c r="W836" t="s">
        <v>160</v>
      </c>
      <c r="X836">
        <v>2025</v>
      </c>
      <c r="Y836" t="str">
        <f t="shared" si="65"/>
        <v>México</v>
      </c>
      <c r="Z836" t="str">
        <f t="shared" si="66"/>
        <v>Retail</v>
      </c>
      <c r="AA836" s="1">
        <f t="shared" si="67"/>
        <v>0.05</v>
      </c>
      <c r="AB836">
        <f t="shared" si="68"/>
        <v>1016.9426999999999</v>
      </c>
      <c r="AC836" s="18">
        <f t="shared" si="69"/>
        <v>45595</v>
      </c>
    </row>
    <row r="837" spans="1:29">
      <c r="A837" t="s">
        <v>65</v>
      </c>
      <c r="B837">
        <v>76</v>
      </c>
      <c r="C837">
        <v>0</v>
      </c>
      <c r="D837" s="18">
        <v>46000</v>
      </c>
      <c r="E837" s="18">
        <v>46036</v>
      </c>
      <c r="F837" s="18">
        <v>46040</v>
      </c>
      <c r="G837" t="s">
        <v>19</v>
      </c>
      <c r="H837">
        <v>50</v>
      </c>
      <c r="I837" t="s">
        <v>166</v>
      </c>
      <c r="J837">
        <v>1056</v>
      </c>
      <c r="K837" t="s">
        <v>151</v>
      </c>
      <c r="L837">
        <v>1056</v>
      </c>
      <c r="M837">
        <v>1224.9599999999998</v>
      </c>
      <c r="N837">
        <v>96</v>
      </c>
      <c r="O837">
        <v>96</v>
      </c>
      <c r="P837">
        <v>111.35999999999999</v>
      </c>
      <c r="Q837">
        <v>9.0909090909090912E-2</v>
      </c>
      <c r="R837">
        <v>12</v>
      </c>
      <c r="S837">
        <v>2025</v>
      </c>
      <c r="T837">
        <v>1</v>
      </c>
      <c r="U837">
        <v>2026</v>
      </c>
      <c r="V837">
        <v>46085</v>
      </c>
      <c r="W837" t="s">
        <v>150</v>
      </c>
      <c r="X837">
        <v>2026</v>
      </c>
      <c r="Y837" t="str">
        <f t="shared" si="65"/>
        <v>Madrid</v>
      </c>
      <c r="Z837" t="str">
        <f t="shared" si="66"/>
        <v>IC</v>
      </c>
      <c r="AA837" s="1">
        <f t="shared" si="67"/>
        <v>0.4</v>
      </c>
      <c r="AB837">
        <f t="shared" si="68"/>
        <v>57.599999999999994</v>
      </c>
      <c r="AC837" s="18">
        <f t="shared" si="69"/>
        <v>45824</v>
      </c>
    </row>
    <row r="838" spans="1:29">
      <c r="A838" t="s">
        <v>176</v>
      </c>
      <c r="B838">
        <v>926</v>
      </c>
      <c r="C838">
        <v>0</v>
      </c>
      <c r="D838" s="18">
        <v>46008</v>
      </c>
      <c r="E838" s="18">
        <v>46005</v>
      </c>
      <c r="F838" s="18">
        <v>46008</v>
      </c>
      <c r="G838" t="s">
        <v>47</v>
      </c>
      <c r="H838">
        <v>51</v>
      </c>
      <c r="J838">
        <v>1383.74</v>
      </c>
      <c r="K838" t="s">
        <v>131</v>
      </c>
      <c r="L838">
        <v>1190.0164</v>
      </c>
      <c r="M838">
        <v>1383.74</v>
      </c>
      <c r="N838">
        <v>0</v>
      </c>
      <c r="O838">
        <v>0</v>
      </c>
      <c r="P838">
        <v>0</v>
      </c>
      <c r="Q838">
        <v>0</v>
      </c>
      <c r="R838">
        <v>12</v>
      </c>
      <c r="S838">
        <v>2025</v>
      </c>
      <c r="T838">
        <v>12</v>
      </c>
      <c r="U838">
        <v>2025</v>
      </c>
      <c r="V838">
        <v>46053</v>
      </c>
      <c r="W838" t="s">
        <v>157</v>
      </c>
      <c r="X838">
        <v>2026</v>
      </c>
      <c r="Y838" t="str">
        <f t="shared" si="65"/>
        <v>México</v>
      </c>
      <c r="Z838" t="str">
        <f t="shared" si="66"/>
        <v>IC</v>
      </c>
      <c r="AA838" s="1">
        <f t="shared" si="67"/>
        <v>0.65</v>
      </c>
      <c r="AB838">
        <f t="shared" si="68"/>
        <v>0</v>
      </c>
      <c r="AC838" s="18">
        <f t="shared" si="69"/>
        <v>45852</v>
      </c>
    </row>
    <row r="839" spans="1:29">
      <c r="A839" t="s">
        <v>176</v>
      </c>
      <c r="B839">
        <v>104</v>
      </c>
      <c r="C839">
        <v>0</v>
      </c>
      <c r="D839" s="18">
        <v>45671</v>
      </c>
      <c r="E839" s="18">
        <v>45700</v>
      </c>
      <c r="F839" s="18">
        <v>45711</v>
      </c>
      <c r="G839" t="s">
        <v>54</v>
      </c>
      <c r="H839">
        <v>3</v>
      </c>
      <c r="I839" t="s">
        <v>149</v>
      </c>
      <c r="J839">
        <v>20060.21</v>
      </c>
      <c r="K839" t="s">
        <v>131</v>
      </c>
      <c r="L839">
        <v>17251.780599999998</v>
      </c>
      <c r="M839">
        <v>20060.21</v>
      </c>
      <c r="N839">
        <v>1559.13</v>
      </c>
      <c r="O839">
        <v>1340.8518000000001</v>
      </c>
      <c r="P839">
        <v>1559.13</v>
      </c>
      <c r="Q839">
        <v>7.7722516364484739E-2</v>
      </c>
      <c r="R839">
        <v>1</v>
      </c>
      <c r="S839">
        <v>2025</v>
      </c>
      <c r="T839">
        <v>2</v>
      </c>
      <c r="U839">
        <v>2025</v>
      </c>
      <c r="V839">
        <v>45756</v>
      </c>
      <c r="W839" t="s">
        <v>173</v>
      </c>
      <c r="X839">
        <v>2025</v>
      </c>
      <c r="Y839" t="str">
        <f t="shared" si="65"/>
        <v>México</v>
      </c>
      <c r="Z839" t="str">
        <f t="shared" si="66"/>
        <v>Retail</v>
      </c>
      <c r="AA839" s="1">
        <f t="shared" si="67"/>
        <v>0.05</v>
      </c>
      <c r="AB839">
        <f t="shared" si="68"/>
        <v>1273.8092100000001</v>
      </c>
      <c r="AC839" s="18">
        <f t="shared" si="69"/>
        <v>45595</v>
      </c>
    </row>
    <row r="840" spans="1:29">
      <c r="A840" t="s">
        <v>176</v>
      </c>
      <c r="B840">
        <v>519</v>
      </c>
      <c r="C840">
        <v>1</v>
      </c>
      <c r="D840" s="18">
        <v>45856</v>
      </c>
      <c r="E840" s="18">
        <v>45821</v>
      </c>
      <c r="F840" s="18">
        <v>45903</v>
      </c>
      <c r="G840" t="s">
        <v>45</v>
      </c>
      <c r="H840">
        <v>29</v>
      </c>
      <c r="J840">
        <v>1648.65</v>
      </c>
      <c r="K840" t="s">
        <v>131</v>
      </c>
      <c r="L840">
        <v>1417.8390000000002</v>
      </c>
      <c r="M840">
        <v>1648.65</v>
      </c>
      <c r="N840">
        <v>0</v>
      </c>
      <c r="O840">
        <v>0</v>
      </c>
      <c r="P840">
        <v>0</v>
      </c>
      <c r="Q840">
        <v>0</v>
      </c>
      <c r="R840">
        <v>7</v>
      </c>
      <c r="S840">
        <v>2025</v>
      </c>
      <c r="T840">
        <v>6</v>
      </c>
      <c r="U840">
        <v>2025</v>
      </c>
      <c r="V840">
        <v>45948</v>
      </c>
      <c r="W840" t="s">
        <v>161</v>
      </c>
      <c r="X840">
        <v>2025</v>
      </c>
      <c r="Y840" t="str">
        <f t="shared" si="65"/>
        <v>México</v>
      </c>
      <c r="Z840" t="str">
        <f t="shared" si="66"/>
        <v>IC</v>
      </c>
      <c r="AA840" s="1">
        <f t="shared" si="67"/>
        <v>0.75</v>
      </c>
      <c r="AB840">
        <f t="shared" si="68"/>
        <v>0</v>
      </c>
      <c r="AC840" s="18">
        <f t="shared" si="69"/>
        <v>45536</v>
      </c>
    </row>
    <row r="841" spans="1:29">
      <c r="A841" t="s">
        <v>176</v>
      </c>
      <c r="B841">
        <v>951</v>
      </c>
      <c r="C841">
        <v>0</v>
      </c>
      <c r="D841" s="18">
        <v>46021</v>
      </c>
      <c r="E841" s="18">
        <v>46094</v>
      </c>
      <c r="F841" s="18">
        <v>46099</v>
      </c>
      <c r="G841" t="s">
        <v>49</v>
      </c>
      <c r="H841">
        <v>53</v>
      </c>
      <c r="J841">
        <v>100000</v>
      </c>
      <c r="K841" t="s">
        <v>178</v>
      </c>
      <c r="L841">
        <v>4800</v>
      </c>
      <c r="M841">
        <v>5600</v>
      </c>
      <c r="N841">
        <v>1000</v>
      </c>
      <c r="O841">
        <v>48</v>
      </c>
      <c r="P841">
        <v>56</v>
      </c>
      <c r="Q841">
        <v>0.01</v>
      </c>
      <c r="R841">
        <v>12</v>
      </c>
      <c r="S841">
        <v>2025</v>
      </c>
      <c r="T841">
        <v>3</v>
      </c>
      <c r="U841">
        <v>2026</v>
      </c>
      <c r="V841">
        <v>46144</v>
      </c>
      <c r="W841" t="s">
        <v>172</v>
      </c>
      <c r="X841">
        <v>2026</v>
      </c>
      <c r="Y841" t="str">
        <f t="shared" si="65"/>
        <v>México</v>
      </c>
      <c r="Z841" t="str">
        <f t="shared" si="66"/>
        <v>Retail</v>
      </c>
      <c r="AA841" s="1">
        <f t="shared" si="67"/>
        <v>0</v>
      </c>
      <c r="AB841">
        <f t="shared" si="68"/>
        <v>48</v>
      </c>
      <c r="AC841" s="18">
        <f t="shared" si="69"/>
        <v>45552</v>
      </c>
    </row>
    <row r="842" spans="1:29">
      <c r="A842" t="s">
        <v>176</v>
      </c>
      <c r="B842">
        <v>105</v>
      </c>
      <c r="C842">
        <v>1</v>
      </c>
      <c r="D842" s="18">
        <v>45671</v>
      </c>
      <c r="E842" s="18">
        <v>45674</v>
      </c>
      <c r="F842" s="18">
        <v>45675</v>
      </c>
      <c r="G842" t="s">
        <v>54</v>
      </c>
      <c r="H842">
        <v>3</v>
      </c>
      <c r="I842" t="s">
        <v>149</v>
      </c>
      <c r="J842">
        <v>268</v>
      </c>
      <c r="K842" t="s">
        <v>131</v>
      </c>
      <c r="L842">
        <v>230.48</v>
      </c>
      <c r="M842">
        <v>268</v>
      </c>
      <c r="N842">
        <v>22.77</v>
      </c>
      <c r="O842">
        <v>19.5822</v>
      </c>
      <c r="P842">
        <v>22.77</v>
      </c>
      <c r="Q842">
        <v>8.4962686567164186E-2</v>
      </c>
      <c r="R842">
        <v>1</v>
      </c>
      <c r="S842">
        <v>2025</v>
      </c>
      <c r="T842">
        <v>1</v>
      </c>
      <c r="U842">
        <v>2025</v>
      </c>
      <c r="V842">
        <v>45720</v>
      </c>
      <c r="W842" t="s">
        <v>150</v>
      </c>
      <c r="X842">
        <v>2025</v>
      </c>
      <c r="Y842" t="str">
        <f t="shared" si="65"/>
        <v>México</v>
      </c>
      <c r="Z842" t="str">
        <f t="shared" si="66"/>
        <v>Retail</v>
      </c>
      <c r="AA842" s="1">
        <f t="shared" si="67"/>
        <v>0.05</v>
      </c>
      <c r="AB842">
        <f t="shared" si="68"/>
        <v>18.603090000000002</v>
      </c>
      <c r="AC842" s="18">
        <f t="shared" si="69"/>
        <v>45595</v>
      </c>
    </row>
    <row r="843" spans="1:29">
      <c r="A843" t="s">
        <v>176</v>
      </c>
      <c r="B843">
        <v>273</v>
      </c>
      <c r="C843">
        <v>0</v>
      </c>
      <c r="D843" s="18">
        <v>45768</v>
      </c>
      <c r="E843" s="18">
        <v>45777</v>
      </c>
      <c r="F843" s="18">
        <v>45782</v>
      </c>
      <c r="G843" t="s">
        <v>54</v>
      </c>
      <c r="H843">
        <v>17</v>
      </c>
      <c r="J843">
        <v>3613.5</v>
      </c>
      <c r="K843" t="s">
        <v>151</v>
      </c>
      <c r="L843">
        <v>3613.5</v>
      </c>
      <c r="M843">
        <v>4191.66</v>
      </c>
      <c r="N843">
        <v>337.35</v>
      </c>
      <c r="O843">
        <v>337.35</v>
      </c>
      <c r="P843">
        <v>391.32600000000002</v>
      </c>
      <c r="Q843">
        <v>9.3358239933582401E-2</v>
      </c>
      <c r="R843">
        <v>4</v>
      </c>
      <c r="S843">
        <v>2025</v>
      </c>
      <c r="T843">
        <v>4</v>
      </c>
      <c r="U843">
        <v>2025</v>
      </c>
      <c r="V843">
        <v>45827</v>
      </c>
      <c r="W843" t="s">
        <v>152</v>
      </c>
      <c r="X843">
        <v>2025</v>
      </c>
      <c r="Y843" t="str">
        <f t="shared" si="65"/>
        <v>México</v>
      </c>
      <c r="Z843" t="str">
        <f t="shared" si="66"/>
        <v>Retail</v>
      </c>
      <c r="AA843" s="1">
        <f t="shared" si="67"/>
        <v>0.05</v>
      </c>
      <c r="AB843">
        <f t="shared" si="68"/>
        <v>320.48250000000002</v>
      </c>
      <c r="AC843" s="18">
        <f t="shared" si="69"/>
        <v>45595</v>
      </c>
    </row>
    <row r="844" spans="1:29">
      <c r="A844" t="s">
        <v>176</v>
      </c>
      <c r="B844">
        <v>458</v>
      </c>
      <c r="C844">
        <v>1</v>
      </c>
      <c r="D844" s="18">
        <v>45834</v>
      </c>
      <c r="E844" s="18">
        <v>45795</v>
      </c>
      <c r="F844" s="18">
        <v>45826</v>
      </c>
      <c r="G844" t="s">
        <v>45</v>
      </c>
      <c r="H844">
        <v>26</v>
      </c>
      <c r="J844">
        <v>1465</v>
      </c>
      <c r="K844" t="s">
        <v>131</v>
      </c>
      <c r="L844">
        <v>1259.9000000000001</v>
      </c>
      <c r="M844">
        <v>1465</v>
      </c>
      <c r="N844">
        <v>150.75</v>
      </c>
      <c r="O844">
        <v>129.64500000000001</v>
      </c>
      <c r="P844">
        <v>150.75</v>
      </c>
      <c r="Q844">
        <v>0.10290102389078498</v>
      </c>
      <c r="R844">
        <v>6</v>
      </c>
      <c r="S844">
        <v>2025</v>
      </c>
      <c r="T844">
        <v>5</v>
      </c>
      <c r="U844">
        <v>2025</v>
      </c>
      <c r="V844">
        <v>45871</v>
      </c>
      <c r="W844" t="s">
        <v>160</v>
      </c>
      <c r="X844">
        <v>2025</v>
      </c>
      <c r="Y844" t="str">
        <f t="shared" si="65"/>
        <v>México</v>
      </c>
      <c r="Z844" t="str">
        <f t="shared" si="66"/>
        <v>IC</v>
      </c>
      <c r="AA844" s="1">
        <f t="shared" si="67"/>
        <v>0.75</v>
      </c>
      <c r="AB844">
        <f t="shared" si="68"/>
        <v>32.411249999999995</v>
      </c>
      <c r="AC844" s="18">
        <f t="shared" si="69"/>
        <v>45536</v>
      </c>
    </row>
    <row r="845" spans="1:29">
      <c r="A845" t="s">
        <v>176</v>
      </c>
      <c r="B845">
        <v>577</v>
      </c>
      <c r="C845">
        <v>0</v>
      </c>
      <c r="D845" s="18">
        <v>45882</v>
      </c>
      <c r="E845" s="18">
        <v>45870</v>
      </c>
      <c r="F845" s="18">
        <v>45878</v>
      </c>
      <c r="G845" t="s">
        <v>42</v>
      </c>
      <c r="H845">
        <v>33</v>
      </c>
      <c r="J845">
        <v>22553.15</v>
      </c>
      <c r="K845" t="s">
        <v>131</v>
      </c>
      <c r="L845">
        <v>19395.709000000003</v>
      </c>
      <c r="M845">
        <v>22553.15</v>
      </c>
      <c r="N845">
        <v>2083.59</v>
      </c>
      <c r="O845">
        <v>1791.8874000000001</v>
      </c>
      <c r="P845">
        <v>2083.59</v>
      </c>
      <c r="Q845">
        <v>9.238576429456638E-2</v>
      </c>
      <c r="R845">
        <v>8</v>
      </c>
      <c r="S845">
        <v>2025</v>
      </c>
      <c r="T845">
        <v>8</v>
      </c>
      <c r="U845">
        <v>2025</v>
      </c>
      <c r="V845">
        <v>45923</v>
      </c>
      <c r="W845" t="s">
        <v>153</v>
      </c>
      <c r="X845">
        <v>2025</v>
      </c>
      <c r="Y845" t="str">
        <f t="shared" si="65"/>
        <v>México</v>
      </c>
      <c r="Z845" t="str">
        <f t="shared" si="66"/>
        <v>IC</v>
      </c>
      <c r="AA845" s="1">
        <f t="shared" si="67"/>
        <v>0.5</v>
      </c>
      <c r="AB845">
        <f t="shared" si="68"/>
        <v>895.94370000000004</v>
      </c>
      <c r="AC845" s="18">
        <f t="shared" si="69"/>
        <v>45831</v>
      </c>
    </row>
    <row r="846" spans="1:29">
      <c r="A846" t="s">
        <v>176</v>
      </c>
      <c r="B846">
        <v>791</v>
      </c>
      <c r="C846">
        <v>0</v>
      </c>
      <c r="D846" s="18">
        <v>45951</v>
      </c>
      <c r="E846" s="18">
        <v>45957</v>
      </c>
      <c r="F846" s="18">
        <v>45962</v>
      </c>
      <c r="G846" t="s">
        <v>49</v>
      </c>
      <c r="H846">
        <v>43</v>
      </c>
      <c r="I846" t="s">
        <v>177</v>
      </c>
      <c r="J846">
        <v>2042.72</v>
      </c>
      <c r="K846" t="s">
        <v>151</v>
      </c>
      <c r="L846">
        <v>2042.72</v>
      </c>
      <c r="M846">
        <v>2369.5551999999998</v>
      </c>
      <c r="N846">
        <v>189.1</v>
      </c>
      <c r="O846">
        <v>189.1</v>
      </c>
      <c r="P846">
        <v>219.35599999999997</v>
      </c>
      <c r="Q846">
        <v>9.2572648233727572E-2</v>
      </c>
      <c r="R846">
        <v>10</v>
      </c>
      <c r="S846">
        <v>2025</v>
      </c>
      <c r="T846">
        <v>10</v>
      </c>
      <c r="U846">
        <v>2025</v>
      </c>
      <c r="V846">
        <v>46007</v>
      </c>
      <c r="W846" t="s">
        <v>132</v>
      </c>
      <c r="X846">
        <v>2025</v>
      </c>
      <c r="Y846" t="str">
        <f t="shared" si="65"/>
        <v>México</v>
      </c>
      <c r="Z846" t="str">
        <f t="shared" si="66"/>
        <v>Retail</v>
      </c>
      <c r="AA846" s="1">
        <f t="shared" si="67"/>
        <v>0</v>
      </c>
      <c r="AB846">
        <f t="shared" si="68"/>
        <v>189.1</v>
      </c>
      <c r="AC846" s="18">
        <f t="shared" si="69"/>
        <v>45552</v>
      </c>
    </row>
    <row r="847" spans="1:29">
      <c r="A847" t="s">
        <v>176</v>
      </c>
      <c r="B847">
        <v>920</v>
      </c>
      <c r="C847">
        <v>1</v>
      </c>
      <c r="D847" s="18">
        <v>46007</v>
      </c>
      <c r="E847" s="18">
        <v>45954</v>
      </c>
      <c r="F847" s="18">
        <v>45957</v>
      </c>
      <c r="G847" t="s">
        <v>47</v>
      </c>
      <c r="H847">
        <v>51</v>
      </c>
      <c r="J847">
        <v>5067.5200000000004</v>
      </c>
      <c r="K847" t="s">
        <v>131</v>
      </c>
      <c r="L847">
        <v>4358.0672000000004</v>
      </c>
      <c r="M847">
        <v>5067.5200000000004</v>
      </c>
      <c r="N847">
        <v>361.9</v>
      </c>
      <c r="O847">
        <v>311.23399999999998</v>
      </c>
      <c r="P847">
        <v>361.9</v>
      </c>
      <c r="Q847">
        <v>7.1415603687799936E-2</v>
      </c>
      <c r="R847">
        <v>12</v>
      </c>
      <c r="S847">
        <v>2025</v>
      </c>
      <c r="T847">
        <v>10</v>
      </c>
      <c r="U847">
        <v>2025</v>
      </c>
      <c r="V847">
        <v>46002</v>
      </c>
      <c r="W847" t="s">
        <v>132</v>
      </c>
      <c r="X847">
        <v>2025</v>
      </c>
      <c r="Y847" t="str">
        <f t="shared" si="65"/>
        <v>México</v>
      </c>
      <c r="Z847" t="str">
        <f t="shared" si="66"/>
        <v>IC</v>
      </c>
      <c r="AA847" s="1">
        <f t="shared" si="67"/>
        <v>0.65</v>
      </c>
      <c r="AB847">
        <f t="shared" si="68"/>
        <v>108.93189999999998</v>
      </c>
      <c r="AC847" s="18">
        <f t="shared" si="69"/>
        <v>45852</v>
      </c>
    </row>
    <row r="848" spans="1:29">
      <c r="A848" t="s">
        <v>176</v>
      </c>
      <c r="B848">
        <v>912</v>
      </c>
      <c r="C848">
        <v>1</v>
      </c>
      <c r="D848" s="18">
        <v>46002</v>
      </c>
      <c r="E848" s="18">
        <v>45847</v>
      </c>
      <c r="F848" s="18">
        <v>45849</v>
      </c>
      <c r="G848" t="s">
        <v>45</v>
      </c>
      <c r="H848">
        <v>50</v>
      </c>
      <c r="J848">
        <v>2058</v>
      </c>
      <c r="K848" t="s">
        <v>131</v>
      </c>
      <c r="L848">
        <v>1769.8799999999999</v>
      </c>
      <c r="M848">
        <v>2058</v>
      </c>
      <c r="N848">
        <v>170.37</v>
      </c>
      <c r="O848">
        <v>146.51820000000001</v>
      </c>
      <c r="P848">
        <v>170.37</v>
      </c>
      <c r="Q848">
        <v>8.2784256559766775E-2</v>
      </c>
      <c r="R848">
        <v>12</v>
      </c>
      <c r="S848">
        <v>2025</v>
      </c>
      <c r="T848">
        <v>7</v>
      </c>
      <c r="U848">
        <v>2025</v>
      </c>
      <c r="V848">
        <v>45894</v>
      </c>
      <c r="W848" t="s">
        <v>160</v>
      </c>
      <c r="X848">
        <v>2025</v>
      </c>
      <c r="Y848" t="str">
        <f t="shared" si="65"/>
        <v>México</v>
      </c>
      <c r="Z848" t="str">
        <f t="shared" si="66"/>
        <v>IC</v>
      </c>
      <c r="AA848" s="1">
        <f t="shared" si="67"/>
        <v>0.75</v>
      </c>
      <c r="AB848">
        <f t="shared" si="68"/>
        <v>36.629549999999995</v>
      </c>
      <c r="AC848" s="18">
        <f t="shared" si="69"/>
        <v>45536</v>
      </c>
    </row>
    <row r="849" spans="1:29">
      <c r="A849" t="s">
        <v>176</v>
      </c>
      <c r="B849">
        <v>106</v>
      </c>
      <c r="C849">
        <v>1</v>
      </c>
      <c r="D849" s="18">
        <v>45671</v>
      </c>
      <c r="E849" s="18">
        <v>45674</v>
      </c>
      <c r="F849" s="18">
        <v>45675</v>
      </c>
      <c r="G849" t="s">
        <v>54</v>
      </c>
      <c r="H849">
        <v>3</v>
      </c>
      <c r="I849" t="s">
        <v>149</v>
      </c>
      <c r="J849">
        <v>268</v>
      </c>
      <c r="K849" t="s">
        <v>131</v>
      </c>
      <c r="L849">
        <v>230.48</v>
      </c>
      <c r="M849">
        <v>268</v>
      </c>
      <c r="N849">
        <v>21.2</v>
      </c>
      <c r="O849">
        <v>18.231999999999999</v>
      </c>
      <c r="P849">
        <v>21.2</v>
      </c>
      <c r="Q849">
        <v>7.9104477611940296E-2</v>
      </c>
      <c r="R849">
        <v>1</v>
      </c>
      <c r="S849">
        <v>2025</v>
      </c>
      <c r="T849">
        <v>1</v>
      </c>
      <c r="U849">
        <v>2025</v>
      </c>
      <c r="V849">
        <v>45720</v>
      </c>
      <c r="W849" t="s">
        <v>150</v>
      </c>
      <c r="X849">
        <v>2025</v>
      </c>
      <c r="Y849" t="str">
        <f t="shared" si="65"/>
        <v>México</v>
      </c>
      <c r="Z849" t="str">
        <f t="shared" si="66"/>
        <v>Retail</v>
      </c>
      <c r="AA849" s="1">
        <f t="shared" si="67"/>
        <v>0.05</v>
      </c>
      <c r="AB849">
        <f t="shared" si="68"/>
        <v>17.320399999999999</v>
      </c>
      <c r="AC849" s="18">
        <f t="shared" si="69"/>
        <v>45595</v>
      </c>
    </row>
    <row r="850" spans="1:29">
      <c r="A850" t="s">
        <v>176</v>
      </c>
      <c r="B850">
        <v>894</v>
      </c>
      <c r="C850">
        <v>0</v>
      </c>
      <c r="D850" s="18">
        <v>45996</v>
      </c>
      <c r="E850" s="18">
        <v>45996</v>
      </c>
      <c r="F850" s="18">
        <v>45998</v>
      </c>
      <c r="G850" t="s">
        <v>53</v>
      </c>
      <c r="H850">
        <v>49</v>
      </c>
      <c r="I850" t="s">
        <v>183</v>
      </c>
      <c r="J850">
        <v>6855.53</v>
      </c>
      <c r="K850" t="s">
        <v>178</v>
      </c>
      <c r="L850">
        <v>329.06543999999997</v>
      </c>
      <c r="M850">
        <v>383.90967999999998</v>
      </c>
      <c r="N850">
        <v>800</v>
      </c>
      <c r="O850">
        <v>38.4</v>
      </c>
      <c r="P850">
        <v>44.800000000000004</v>
      </c>
      <c r="Q850">
        <v>0.11669411409475271</v>
      </c>
      <c r="R850">
        <v>12</v>
      </c>
      <c r="S850">
        <v>2025</v>
      </c>
      <c r="T850">
        <v>12</v>
      </c>
      <c r="U850">
        <v>2025</v>
      </c>
      <c r="V850">
        <v>46043</v>
      </c>
      <c r="W850" t="s">
        <v>157</v>
      </c>
      <c r="X850">
        <v>2026</v>
      </c>
      <c r="Y850" t="str">
        <f t="shared" si="65"/>
        <v>México</v>
      </c>
      <c r="Z850" t="str">
        <f t="shared" si="66"/>
        <v>Retail</v>
      </c>
      <c r="AA850" s="1">
        <f t="shared" si="67"/>
        <v>0.05</v>
      </c>
      <c r="AB850">
        <f t="shared" si="68"/>
        <v>36.479999999999997</v>
      </c>
      <c r="AC850" s="18">
        <f t="shared" si="69"/>
        <v>45719</v>
      </c>
    </row>
    <row r="851" spans="1:29">
      <c r="A851" t="s">
        <v>176</v>
      </c>
      <c r="B851">
        <v>179</v>
      </c>
      <c r="C851">
        <v>1</v>
      </c>
      <c r="D851" s="18">
        <v>45712</v>
      </c>
      <c r="E851" s="18">
        <v>45779</v>
      </c>
      <c r="F851" s="18">
        <v>45781</v>
      </c>
      <c r="G851" t="s">
        <v>46</v>
      </c>
      <c r="H851">
        <v>9</v>
      </c>
      <c r="J851">
        <v>2598.7600000000002</v>
      </c>
      <c r="K851" t="s">
        <v>131</v>
      </c>
      <c r="L851">
        <v>2234.9336000000003</v>
      </c>
      <c r="M851">
        <v>2598.7600000000002</v>
      </c>
      <c r="N851">
        <v>296.10000000000002</v>
      </c>
      <c r="O851">
        <v>254.64600000000002</v>
      </c>
      <c r="P851">
        <v>296.10000000000002</v>
      </c>
      <c r="Q851">
        <v>0.11393895550185472</v>
      </c>
      <c r="R851">
        <v>2</v>
      </c>
      <c r="S851">
        <v>2025</v>
      </c>
      <c r="T851">
        <v>5</v>
      </c>
      <c r="U851">
        <v>2025</v>
      </c>
      <c r="V851">
        <v>45826</v>
      </c>
      <c r="W851" t="s">
        <v>152</v>
      </c>
      <c r="X851">
        <v>2025</v>
      </c>
      <c r="Y851" t="str">
        <f t="shared" si="65"/>
        <v>México</v>
      </c>
      <c r="Z851" t="str">
        <f t="shared" si="66"/>
        <v>IC</v>
      </c>
      <c r="AA851" s="1">
        <f t="shared" si="67"/>
        <v>0.5</v>
      </c>
      <c r="AB851">
        <f t="shared" si="68"/>
        <v>127.32300000000001</v>
      </c>
      <c r="AC851" s="18">
        <f t="shared" si="69"/>
        <v>45695</v>
      </c>
    </row>
    <row r="852" spans="1:29">
      <c r="A852" t="s">
        <v>176</v>
      </c>
      <c r="B852">
        <v>107</v>
      </c>
      <c r="C852">
        <v>1</v>
      </c>
      <c r="D852" s="18">
        <v>45671</v>
      </c>
      <c r="E852" s="18">
        <v>45674</v>
      </c>
      <c r="F852" s="18">
        <v>45675</v>
      </c>
      <c r="G852" t="s">
        <v>54</v>
      </c>
      <c r="H852">
        <v>3</v>
      </c>
      <c r="I852" t="s">
        <v>149</v>
      </c>
      <c r="J852">
        <v>494</v>
      </c>
      <c r="K852" t="s">
        <v>131</v>
      </c>
      <c r="L852">
        <v>424.84</v>
      </c>
      <c r="M852">
        <v>494</v>
      </c>
      <c r="N852">
        <v>41.1</v>
      </c>
      <c r="O852">
        <v>35.346000000000004</v>
      </c>
      <c r="P852">
        <v>41.1</v>
      </c>
      <c r="Q852">
        <v>8.3198380566801636E-2</v>
      </c>
      <c r="R852">
        <v>1</v>
      </c>
      <c r="S852">
        <v>2025</v>
      </c>
      <c r="T852">
        <v>1</v>
      </c>
      <c r="U852">
        <v>2025</v>
      </c>
      <c r="V852">
        <v>45720</v>
      </c>
      <c r="W852" t="s">
        <v>150</v>
      </c>
      <c r="X852">
        <v>2025</v>
      </c>
      <c r="Y852" t="str">
        <f t="shared" si="65"/>
        <v>México</v>
      </c>
      <c r="Z852" t="str">
        <f t="shared" si="66"/>
        <v>Retail</v>
      </c>
      <c r="AA852" s="1">
        <f t="shared" si="67"/>
        <v>0.05</v>
      </c>
      <c r="AB852">
        <f t="shared" si="68"/>
        <v>33.578700000000005</v>
      </c>
      <c r="AC852" s="18">
        <f t="shared" si="69"/>
        <v>45595</v>
      </c>
    </row>
    <row r="853" spans="1:29">
      <c r="A853" t="s">
        <v>176</v>
      </c>
      <c r="B853">
        <v>763</v>
      </c>
      <c r="C853">
        <v>0</v>
      </c>
      <c r="D853" s="18">
        <v>45939</v>
      </c>
      <c r="E853" s="18">
        <v>45996</v>
      </c>
      <c r="F853" s="18">
        <v>45999</v>
      </c>
      <c r="G853" t="s">
        <v>45</v>
      </c>
      <c r="H853">
        <v>41</v>
      </c>
      <c r="J853">
        <v>6904.56</v>
      </c>
      <c r="K853" t="s">
        <v>151</v>
      </c>
      <c r="L853">
        <v>6904.56</v>
      </c>
      <c r="M853">
        <v>8009.2896000000001</v>
      </c>
      <c r="N853">
        <v>889.61</v>
      </c>
      <c r="O853">
        <v>889.61</v>
      </c>
      <c r="P853">
        <v>1031.9476</v>
      </c>
      <c r="Q853">
        <v>0.1288438365370132</v>
      </c>
      <c r="R853">
        <v>10</v>
      </c>
      <c r="S853">
        <v>2025</v>
      </c>
      <c r="T853">
        <v>12</v>
      </c>
      <c r="U853">
        <v>2025</v>
      </c>
      <c r="V853">
        <v>46044</v>
      </c>
      <c r="W853" t="s">
        <v>157</v>
      </c>
      <c r="X853">
        <v>2026</v>
      </c>
      <c r="Y853" t="str">
        <f t="shared" si="65"/>
        <v>México</v>
      </c>
      <c r="Z853" t="str">
        <f t="shared" si="66"/>
        <v>IC</v>
      </c>
      <c r="AA853" s="1">
        <f t="shared" si="67"/>
        <v>0.75</v>
      </c>
      <c r="AB853">
        <f t="shared" si="68"/>
        <v>222.40250000000003</v>
      </c>
      <c r="AC853" s="18">
        <f t="shared" si="69"/>
        <v>45536</v>
      </c>
    </row>
    <row r="854" spans="1:29">
      <c r="A854" t="s">
        <v>176</v>
      </c>
      <c r="B854">
        <v>429</v>
      </c>
      <c r="C854">
        <v>1</v>
      </c>
      <c r="D854" s="18">
        <v>45825</v>
      </c>
      <c r="E854" s="18">
        <v>45855</v>
      </c>
      <c r="F854" s="18">
        <v>45858</v>
      </c>
      <c r="G854" t="s">
        <v>44</v>
      </c>
      <c r="H854">
        <v>25</v>
      </c>
      <c r="J854">
        <v>18950.68</v>
      </c>
      <c r="K854" t="s">
        <v>131</v>
      </c>
      <c r="L854">
        <v>16297.584800000001</v>
      </c>
      <c r="M854">
        <v>18950.68</v>
      </c>
      <c r="N854">
        <v>930</v>
      </c>
      <c r="O854">
        <v>799.8</v>
      </c>
      <c r="P854">
        <v>930</v>
      </c>
      <c r="Q854">
        <v>4.9074756156507311E-2</v>
      </c>
      <c r="R854">
        <v>6</v>
      </c>
      <c r="S854">
        <v>2025</v>
      </c>
      <c r="T854">
        <v>7</v>
      </c>
      <c r="U854">
        <v>2025</v>
      </c>
      <c r="V854">
        <v>45903</v>
      </c>
      <c r="W854" t="s">
        <v>153</v>
      </c>
      <c r="X854">
        <v>2025</v>
      </c>
      <c r="Y854" t="str">
        <f t="shared" si="65"/>
        <v>México</v>
      </c>
      <c r="Z854" t="str">
        <f t="shared" si="66"/>
        <v>IC</v>
      </c>
      <c r="AA854" s="1">
        <f t="shared" si="67"/>
        <v>0.5</v>
      </c>
      <c r="AB854">
        <f t="shared" si="68"/>
        <v>399.9</v>
      </c>
      <c r="AC854" s="18">
        <f t="shared" si="69"/>
        <v>45677</v>
      </c>
    </row>
    <row r="855" spans="1:29">
      <c r="A855" t="s">
        <v>176</v>
      </c>
      <c r="B855">
        <v>770</v>
      </c>
      <c r="C855">
        <v>0</v>
      </c>
      <c r="D855" s="18">
        <v>45943</v>
      </c>
      <c r="E855" s="18">
        <v>45983</v>
      </c>
      <c r="F855" s="18">
        <v>45986</v>
      </c>
      <c r="G855" t="s">
        <v>24</v>
      </c>
      <c r="H855">
        <v>42</v>
      </c>
      <c r="J855">
        <v>5943.6</v>
      </c>
      <c r="K855" t="s">
        <v>151</v>
      </c>
      <c r="L855">
        <v>5943.6</v>
      </c>
      <c r="M855">
        <v>6894.576</v>
      </c>
      <c r="N855">
        <v>585</v>
      </c>
      <c r="O855">
        <v>585</v>
      </c>
      <c r="P855">
        <v>678.59999999999991</v>
      </c>
      <c r="Q855">
        <v>9.8425196850393692E-2</v>
      </c>
      <c r="R855">
        <v>10</v>
      </c>
      <c r="S855">
        <v>2025</v>
      </c>
      <c r="T855">
        <v>11</v>
      </c>
      <c r="U855">
        <v>2025</v>
      </c>
      <c r="V855">
        <v>46031</v>
      </c>
      <c r="W855" t="s">
        <v>157</v>
      </c>
      <c r="X855">
        <v>2026</v>
      </c>
      <c r="Y855" t="str">
        <f t="shared" si="65"/>
        <v>Madrid</v>
      </c>
      <c r="Z855" t="str">
        <f t="shared" si="66"/>
        <v>Retail</v>
      </c>
      <c r="AA855" s="1">
        <f t="shared" si="67"/>
        <v>7.0000000000000007E-2</v>
      </c>
      <c r="AB855">
        <f t="shared" si="68"/>
        <v>544.04999999999995</v>
      </c>
      <c r="AC855" s="18">
        <f t="shared" si="69"/>
        <v>45733</v>
      </c>
    </row>
    <row r="856" spans="1:29">
      <c r="A856" t="s">
        <v>176</v>
      </c>
      <c r="B856">
        <v>616</v>
      </c>
      <c r="C856">
        <v>1</v>
      </c>
      <c r="D856" s="18">
        <v>45894</v>
      </c>
      <c r="E856" s="18">
        <v>45870</v>
      </c>
      <c r="F856" s="18">
        <v>45879</v>
      </c>
      <c r="G856" t="s">
        <v>47</v>
      </c>
      <c r="H856">
        <v>35</v>
      </c>
      <c r="J856">
        <v>4752</v>
      </c>
      <c r="K856" t="s">
        <v>187</v>
      </c>
      <c r="L856">
        <v>5084.6400000000003</v>
      </c>
      <c r="M856">
        <v>5940</v>
      </c>
      <c r="N856">
        <v>445.99</v>
      </c>
      <c r="O856">
        <v>477.20930000000004</v>
      </c>
      <c r="P856">
        <v>557.48749999999995</v>
      </c>
      <c r="Q856">
        <v>9.385311447811448E-2</v>
      </c>
      <c r="R856">
        <v>8</v>
      </c>
      <c r="S856">
        <v>2025</v>
      </c>
      <c r="T856">
        <v>8</v>
      </c>
      <c r="U856">
        <v>2025</v>
      </c>
      <c r="V856">
        <v>45924</v>
      </c>
      <c r="W856" t="s">
        <v>153</v>
      </c>
      <c r="X856">
        <v>2025</v>
      </c>
      <c r="Y856" t="str">
        <f t="shared" si="65"/>
        <v>México</v>
      </c>
      <c r="Z856" t="str">
        <f t="shared" si="66"/>
        <v>IC</v>
      </c>
      <c r="AA856" s="1">
        <f t="shared" si="67"/>
        <v>0.65</v>
      </c>
      <c r="AB856">
        <f t="shared" si="68"/>
        <v>167.02325500000001</v>
      </c>
      <c r="AC856" s="18">
        <f t="shared" si="69"/>
        <v>45852</v>
      </c>
    </row>
    <row r="857" spans="1:29">
      <c r="A857" t="s">
        <v>176</v>
      </c>
      <c r="B857">
        <v>108</v>
      </c>
      <c r="C857">
        <v>1</v>
      </c>
      <c r="D857" s="18">
        <v>45653</v>
      </c>
      <c r="E857" s="18">
        <v>45647</v>
      </c>
      <c r="F857" s="18">
        <v>45656</v>
      </c>
      <c r="G857" t="s">
        <v>45</v>
      </c>
      <c r="H857">
        <v>52</v>
      </c>
      <c r="J857">
        <v>76619.67</v>
      </c>
      <c r="K857" t="s">
        <v>131</v>
      </c>
      <c r="L857">
        <v>65892.916199999992</v>
      </c>
      <c r="M857">
        <v>76619.67</v>
      </c>
      <c r="N857">
        <v>6812.1</v>
      </c>
      <c r="O857">
        <v>5858.4059999999999</v>
      </c>
      <c r="P857">
        <v>6812.1</v>
      </c>
      <c r="Q857">
        <v>8.8907978851905795E-2</v>
      </c>
      <c r="R857">
        <v>12</v>
      </c>
      <c r="S857">
        <v>2024</v>
      </c>
      <c r="T857">
        <v>12</v>
      </c>
      <c r="U857">
        <v>2024</v>
      </c>
      <c r="V857">
        <v>45701</v>
      </c>
      <c r="W857" t="s">
        <v>164</v>
      </c>
      <c r="X857">
        <v>2025</v>
      </c>
      <c r="Y857" t="str">
        <f t="shared" si="65"/>
        <v>México</v>
      </c>
      <c r="Z857" t="str">
        <f t="shared" si="66"/>
        <v>IC</v>
      </c>
      <c r="AA857" s="1">
        <f t="shared" si="67"/>
        <v>0.75</v>
      </c>
      <c r="AB857">
        <f t="shared" si="68"/>
        <v>1464.6014999999998</v>
      </c>
      <c r="AC857" s="18">
        <f t="shared" si="69"/>
        <v>45536</v>
      </c>
    </row>
    <row r="858" spans="1:29">
      <c r="A858" t="s">
        <v>176</v>
      </c>
      <c r="B858">
        <v>155</v>
      </c>
      <c r="C858">
        <v>0</v>
      </c>
      <c r="D858" s="18">
        <v>45699</v>
      </c>
      <c r="E858" s="18">
        <v>45738</v>
      </c>
      <c r="F858" s="18">
        <v>45744</v>
      </c>
      <c r="G858" t="s">
        <v>43</v>
      </c>
      <c r="H858">
        <v>7</v>
      </c>
      <c r="J858">
        <v>15081</v>
      </c>
      <c r="K858" t="s">
        <v>131</v>
      </c>
      <c r="L858">
        <v>12969.66</v>
      </c>
      <c r="M858">
        <v>15081</v>
      </c>
      <c r="N858">
        <v>1906.74</v>
      </c>
      <c r="O858">
        <v>1639.7963999999999</v>
      </c>
      <c r="P858">
        <v>1906.74</v>
      </c>
      <c r="Q858">
        <v>0.12643326039387309</v>
      </c>
      <c r="R858">
        <v>2</v>
      </c>
      <c r="S858">
        <v>2025</v>
      </c>
      <c r="T858">
        <v>3</v>
      </c>
      <c r="U858">
        <v>2025</v>
      </c>
      <c r="V858">
        <v>45789</v>
      </c>
      <c r="W858" t="s">
        <v>172</v>
      </c>
      <c r="X858">
        <v>2025</v>
      </c>
      <c r="Y858" t="str">
        <f t="shared" si="65"/>
        <v>México</v>
      </c>
      <c r="Z858" t="str">
        <f t="shared" si="66"/>
        <v>IC</v>
      </c>
      <c r="AA858" s="1">
        <f t="shared" si="67"/>
        <v>0.5</v>
      </c>
      <c r="AB858">
        <f t="shared" si="68"/>
        <v>819.89819999999997</v>
      </c>
      <c r="AC858" s="18">
        <f t="shared" si="69"/>
        <v>45624</v>
      </c>
    </row>
    <row r="859" spans="1:29">
      <c r="A859" t="s">
        <v>176</v>
      </c>
      <c r="B859">
        <v>731</v>
      </c>
      <c r="C859">
        <v>0</v>
      </c>
      <c r="D859" s="18">
        <v>45925</v>
      </c>
      <c r="E859" s="18">
        <v>46022</v>
      </c>
      <c r="F859" s="18">
        <v>46037</v>
      </c>
      <c r="G859" t="s">
        <v>39</v>
      </c>
      <c r="H859">
        <v>39</v>
      </c>
      <c r="J859">
        <v>18000</v>
      </c>
      <c r="K859" t="s">
        <v>131</v>
      </c>
      <c r="L859">
        <v>15480</v>
      </c>
      <c r="M859">
        <v>18000</v>
      </c>
      <c r="N859">
        <v>1350</v>
      </c>
      <c r="O859">
        <v>1161</v>
      </c>
      <c r="P859">
        <v>1350</v>
      </c>
      <c r="Q859">
        <v>7.4999999999999997E-2</v>
      </c>
      <c r="R859">
        <v>9</v>
      </c>
      <c r="S859">
        <v>2025</v>
      </c>
      <c r="T859">
        <v>12</v>
      </c>
      <c r="U859">
        <v>2025</v>
      </c>
      <c r="V859">
        <v>46082</v>
      </c>
      <c r="W859" t="s">
        <v>150</v>
      </c>
      <c r="X859">
        <v>2026</v>
      </c>
      <c r="Y859" t="str">
        <f t="shared" si="65"/>
        <v>México</v>
      </c>
      <c r="Z859" t="str">
        <f t="shared" si="66"/>
        <v>IC</v>
      </c>
      <c r="AA859" s="1">
        <f t="shared" si="67"/>
        <v>0.5</v>
      </c>
      <c r="AB859">
        <f t="shared" si="68"/>
        <v>580.5</v>
      </c>
      <c r="AC859" s="18">
        <f t="shared" si="69"/>
        <v>45677</v>
      </c>
    </row>
    <row r="860" spans="1:29">
      <c r="A860" t="s">
        <v>176</v>
      </c>
      <c r="B860">
        <v>161</v>
      </c>
      <c r="C860">
        <v>1</v>
      </c>
      <c r="D860" s="18">
        <v>45700</v>
      </c>
      <c r="E860" s="18">
        <v>45853</v>
      </c>
      <c r="F860" s="18">
        <v>45859</v>
      </c>
      <c r="G860" t="s">
        <v>35</v>
      </c>
      <c r="H860">
        <v>7</v>
      </c>
      <c r="J860">
        <v>6759</v>
      </c>
      <c r="K860" t="s">
        <v>131</v>
      </c>
      <c r="L860">
        <v>5812.74</v>
      </c>
      <c r="M860">
        <v>6759</v>
      </c>
      <c r="N860">
        <v>227.94</v>
      </c>
      <c r="O860">
        <v>196.0284</v>
      </c>
      <c r="P860">
        <v>227.94</v>
      </c>
      <c r="Q860">
        <v>3.3723923657345764E-2</v>
      </c>
      <c r="R860">
        <v>2</v>
      </c>
      <c r="S860">
        <v>2025</v>
      </c>
      <c r="T860">
        <v>7</v>
      </c>
      <c r="U860">
        <v>2025</v>
      </c>
      <c r="V860">
        <v>45904</v>
      </c>
      <c r="W860" t="s">
        <v>153</v>
      </c>
      <c r="X860">
        <v>2025</v>
      </c>
      <c r="Y860" t="str">
        <f t="shared" si="65"/>
        <v>México</v>
      </c>
      <c r="Z860" t="str">
        <f t="shared" si="66"/>
        <v>IC</v>
      </c>
      <c r="AA860" s="1">
        <f t="shared" si="67"/>
        <v>0.5</v>
      </c>
      <c r="AB860">
        <f t="shared" si="68"/>
        <v>98.014200000000002</v>
      </c>
      <c r="AC860" s="18">
        <f t="shared" si="69"/>
        <v>45665</v>
      </c>
    </row>
    <row r="861" spans="1:29">
      <c r="A861" t="s">
        <v>176</v>
      </c>
      <c r="B861">
        <v>109</v>
      </c>
      <c r="C861">
        <v>1</v>
      </c>
      <c r="D861" s="18">
        <v>45671</v>
      </c>
      <c r="E861" s="18">
        <v>45701</v>
      </c>
      <c r="F861" s="18">
        <v>45705</v>
      </c>
      <c r="G861" t="s">
        <v>45</v>
      </c>
      <c r="H861">
        <v>3</v>
      </c>
      <c r="J861">
        <v>95573</v>
      </c>
      <c r="K861" t="s">
        <v>178</v>
      </c>
      <c r="L861">
        <v>4587.5039999999999</v>
      </c>
      <c r="M861">
        <v>5352.0879999999997</v>
      </c>
      <c r="N861">
        <v>0</v>
      </c>
      <c r="O861">
        <v>0</v>
      </c>
      <c r="P861">
        <v>0</v>
      </c>
      <c r="Q861">
        <v>0</v>
      </c>
      <c r="R861">
        <v>1</v>
      </c>
      <c r="S861">
        <v>2025</v>
      </c>
      <c r="T861">
        <v>2</v>
      </c>
      <c r="U861">
        <v>2025</v>
      </c>
      <c r="V861">
        <v>45750</v>
      </c>
      <c r="W861" t="s">
        <v>173</v>
      </c>
      <c r="X861">
        <v>2025</v>
      </c>
      <c r="Y861" t="str">
        <f t="shared" si="65"/>
        <v>México</v>
      </c>
      <c r="Z861" t="str">
        <f t="shared" si="66"/>
        <v>IC</v>
      </c>
      <c r="AA861" s="1">
        <f t="shared" si="67"/>
        <v>0.75</v>
      </c>
      <c r="AB861">
        <f t="shared" si="68"/>
        <v>0</v>
      </c>
      <c r="AC861" s="18">
        <f t="shared" si="69"/>
        <v>45536</v>
      </c>
    </row>
    <row r="862" spans="1:29">
      <c r="A862" t="s">
        <v>176</v>
      </c>
      <c r="B862">
        <v>704</v>
      </c>
      <c r="C862">
        <v>1</v>
      </c>
      <c r="D862" s="18">
        <v>45917</v>
      </c>
      <c r="E862" s="18">
        <v>45876</v>
      </c>
      <c r="F862" s="18">
        <v>45879</v>
      </c>
      <c r="G862" t="s">
        <v>26</v>
      </c>
      <c r="H862">
        <v>38</v>
      </c>
      <c r="I862" t="s">
        <v>204</v>
      </c>
      <c r="J862">
        <v>9825.94</v>
      </c>
      <c r="K862" t="s">
        <v>131</v>
      </c>
      <c r="L862">
        <v>8450.3083999999999</v>
      </c>
      <c r="M862">
        <v>9825.94</v>
      </c>
      <c r="N862">
        <v>455.5</v>
      </c>
      <c r="O862">
        <v>391.73</v>
      </c>
      <c r="P862">
        <v>455.5</v>
      </c>
      <c r="Q862">
        <v>4.6356887992395644E-2</v>
      </c>
      <c r="R862">
        <v>9</v>
      </c>
      <c r="S862">
        <v>2025</v>
      </c>
      <c r="T862">
        <v>8</v>
      </c>
      <c r="U862">
        <v>2025</v>
      </c>
      <c r="V862">
        <v>45924</v>
      </c>
      <c r="W862" t="s">
        <v>153</v>
      </c>
      <c r="X862">
        <v>2025</v>
      </c>
      <c r="Y862" t="str">
        <f t="shared" si="65"/>
        <v>Madrid</v>
      </c>
      <c r="Z862" t="str">
        <f t="shared" si="66"/>
        <v>Retail</v>
      </c>
      <c r="AA862" s="1">
        <f t="shared" si="67"/>
        <v>7.0000000000000007E-2</v>
      </c>
      <c r="AB862">
        <f t="shared" si="68"/>
        <v>364.30889999999999</v>
      </c>
      <c r="AC862" s="18">
        <f t="shared" si="69"/>
        <v>45733</v>
      </c>
    </row>
    <row r="863" spans="1:29">
      <c r="A863" t="s">
        <v>176</v>
      </c>
      <c r="B863">
        <v>472</v>
      </c>
      <c r="C863">
        <v>1</v>
      </c>
      <c r="D863" s="18">
        <v>45840</v>
      </c>
      <c r="E863" s="18">
        <v>45712</v>
      </c>
      <c r="F863" s="18">
        <v>45771</v>
      </c>
      <c r="G863" t="s">
        <v>37</v>
      </c>
      <c r="H863">
        <v>27</v>
      </c>
      <c r="J863">
        <v>5320.72</v>
      </c>
      <c r="K863" t="s">
        <v>131</v>
      </c>
      <c r="L863">
        <v>4575.8191999999999</v>
      </c>
      <c r="M863">
        <v>5320.72</v>
      </c>
      <c r="N863">
        <v>384.01</v>
      </c>
      <c r="O863">
        <v>330.24860000000001</v>
      </c>
      <c r="P863">
        <v>384.01</v>
      </c>
      <c r="Q863">
        <v>7.2172563111759319E-2</v>
      </c>
      <c r="R863">
        <v>7</v>
      </c>
      <c r="S863">
        <v>2025</v>
      </c>
      <c r="T863">
        <v>2</v>
      </c>
      <c r="U863">
        <v>2025</v>
      </c>
      <c r="V863">
        <v>45816</v>
      </c>
      <c r="W863" t="s">
        <v>152</v>
      </c>
      <c r="X863">
        <v>2025</v>
      </c>
      <c r="Y863" t="str">
        <f t="shared" si="65"/>
        <v>México</v>
      </c>
      <c r="Z863" t="str">
        <f t="shared" si="66"/>
        <v>IC</v>
      </c>
      <c r="AA863" s="1">
        <f t="shared" si="67"/>
        <v>0.6</v>
      </c>
      <c r="AB863">
        <f t="shared" si="68"/>
        <v>132.09944000000002</v>
      </c>
      <c r="AC863" s="18">
        <f t="shared" si="69"/>
        <v>45807</v>
      </c>
    </row>
    <row r="864" spans="1:29">
      <c r="A864" t="s">
        <v>176</v>
      </c>
      <c r="B864">
        <v>798</v>
      </c>
      <c r="C864">
        <v>0</v>
      </c>
      <c r="D864" s="18">
        <v>45957</v>
      </c>
      <c r="E864" s="18">
        <v>45994</v>
      </c>
      <c r="F864" s="18">
        <v>45996</v>
      </c>
      <c r="G864" t="s">
        <v>63</v>
      </c>
      <c r="H864">
        <v>44</v>
      </c>
      <c r="J864">
        <v>5300</v>
      </c>
      <c r="K864" t="s">
        <v>131</v>
      </c>
      <c r="L864">
        <v>4558</v>
      </c>
      <c r="M864">
        <v>5300</v>
      </c>
      <c r="N864">
        <v>576</v>
      </c>
      <c r="O864">
        <v>495.36</v>
      </c>
      <c r="P864">
        <v>576</v>
      </c>
      <c r="Q864">
        <v>0.10867924528301887</v>
      </c>
      <c r="R864">
        <v>10</v>
      </c>
      <c r="S864">
        <v>2025</v>
      </c>
      <c r="T864">
        <v>12</v>
      </c>
      <c r="U864">
        <v>2025</v>
      </c>
      <c r="V864">
        <v>46041</v>
      </c>
      <c r="W864" t="s">
        <v>157</v>
      </c>
      <c r="X864">
        <v>2026</v>
      </c>
      <c r="Y864" t="str">
        <f t="shared" si="65"/>
        <v>México</v>
      </c>
      <c r="Z864" t="str">
        <f t="shared" si="66"/>
        <v>Retail</v>
      </c>
      <c r="AA864" s="1">
        <f t="shared" si="67"/>
        <v>0</v>
      </c>
      <c r="AB864">
        <f t="shared" si="68"/>
        <v>495.36</v>
      </c>
      <c r="AC864" s="18">
        <f t="shared" si="69"/>
        <v>0</v>
      </c>
    </row>
    <row r="865" spans="1:29">
      <c r="A865" t="s">
        <v>176</v>
      </c>
      <c r="B865">
        <v>181</v>
      </c>
      <c r="C865">
        <v>1</v>
      </c>
      <c r="D865" s="18">
        <v>45712</v>
      </c>
      <c r="E865" s="18">
        <v>45859</v>
      </c>
      <c r="F865" s="18">
        <v>45865</v>
      </c>
      <c r="G865" t="s">
        <v>40</v>
      </c>
      <c r="H865">
        <v>9</v>
      </c>
      <c r="J865">
        <v>19706</v>
      </c>
      <c r="K865" t="s">
        <v>131</v>
      </c>
      <c r="L865">
        <v>16947.16</v>
      </c>
      <c r="M865">
        <v>19706</v>
      </c>
      <c r="N865">
        <v>337.24</v>
      </c>
      <c r="O865">
        <v>290.02640000000002</v>
      </c>
      <c r="P865">
        <v>337.24</v>
      </c>
      <c r="Q865">
        <v>1.7113569471227039E-2</v>
      </c>
      <c r="R865">
        <v>2</v>
      </c>
      <c r="S865">
        <v>2025</v>
      </c>
      <c r="T865">
        <v>7</v>
      </c>
      <c r="U865">
        <v>2025</v>
      </c>
      <c r="V865">
        <v>45910</v>
      </c>
      <c r="W865" t="s">
        <v>153</v>
      </c>
      <c r="X865">
        <v>2025</v>
      </c>
      <c r="Y865" t="str">
        <f t="shared" si="65"/>
        <v>México</v>
      </c>
      <c r="Z865" t="str">
        <f t="shared" si="66"/>
        <v>IC</v>
      </c>
      <c r="AA865" s="1">
        <f t="shared" si="67"/>
        <v>0.5</v>
      </c>
      <c r="AB865">
        <f t="shared" si="68"/>
        <v>145.01320000000001</v>
      </c>
      <c r="AC865" s="18">
        <f t="shared" si="69"/>
        <v>45705</v>
      </c>
    </row>
    <row r="866" spans="1:29">
      <c r="A866" t="s">
        <v>176</v>
      </c>
      <c r="B866">
        <v>841</v>
      </c>
      <c r="C866">
        <v>1</v>
      </c>
      <c r="D866" s="18">
        <v>45974</v>
      </c>
      <c r="E866" s="18">
        <v>46017</v>
      </c>
      <c r="F866" s="18">
        <v>46028</v>
      </c>
      <c r="G866" t="s">
        <v>29</v>
      </c>
      <c r="H866">
        <v>46</v>
      </c>
      <c r="I866" t="s">
        <v>149</v>
      </c>
      <c r="J866">
        <v>56571.9</v>
      </c>
      <c r="K866" t="s">
        <v>131</v>
      </c>
      <c r="L866">
        <v>48651.834000000003</v>
      </c>
      <c r="M866">
        <v>56571.9</v>
      </c>
      <c r="N866">
        <v>5286.72</v>
      </c>
      <c r="O866">
        <v>4546.5792000000001</v>
      </c>
      <c r="P866">
        <v>5286.72</v>
      </c>
      <c r="Q866">
        <v>9.3451342450934116E-2</v>
      </c>
      <c r="R866">
        <v>11</v>
      </c>
      <c r="S866">
        <v>2025</v>
      </c>
      <c r="T866">
        <v>12</v>
      </c>
      <c r="U866">
        <v>2025</v>
      </c>
      <c r="V866">
        <v>46073</v>
      </c>
      <c r="W866" t="s">
        <v>164</v>
      </c>
      <c r="X866">
        <v>2026</v>
      </c>
      <c r="Y866" t="str">
        <f t="shared" si="65"/>
        <v>Madrid</v>
      </c>
      <c r="Z866" t="str">
        <f t="shared" si="66"/>
        <v>Retail</v>
      </c>
      <c r="AA866" s="1">
        <f t="shared" si="67"/>
        <v>7.0000000000000007E-2</v>
      </c>
      <c r="AB866">
        <f t="shared" si="68"/>
        <v>4228.3186560000004</v>
      </c>
      <c r="AC866" s="18">
        <f t="shared" si="69"/>
        <v>45733</v>
      </c>
    </row>
    <row r="867" spans="1:29">
      <c r="A867" t="s">
        <v>65</v>
      </c>
      <c r="B867">
        <v>31</v>
      </c>
      <c r="C867">
        <v>0</v>
      </c>
      <c r="D867" s="18">
        <v>45862</v>
      </c>
      <c r="E867" s="18">
        <v>45950</v>
      </c>
      <c r="F867" s="18">
        <v>45990</v>
      </c>
      <c r="G867" t="s">
        <v>29</v>
      </c>
      <c r="H867">
        <v>30</v>
      </c>
      <c r="J867">
        <v>1894.45</v>
      </c>
      <c r="K867" t="s">
        <v>151</v>
      </c>
      <c r="L867">
        <v>1894.45</v>
      </c>
      <c r="M867">
        <v>2197.5619999999999</v>
      </c>
      <c r="N867">
        <v>0</v>
      </c>
      <c r="O867">
        <v>0</v>
      </c>
      <c r="P867">
        <v>0</v>
      </c>
      <c r="Q867">
        <v>0</v>
      </c>
      <c r="R867">
        <v>7</v>
      </c>
      <c r="S867">
        <v>2025</v>
      </c>
      <c r="T867">
        <v>10</v>
      </c>
      <c r="U867">
        <v>2025</v>
      </c>
      <c r="V867">
        <v>46035</v>
      </c>
      <c r="W867" t="s">
        <v>157</v>
      </c>
      <c r="X867">
        <v>2026</v>
      </c>
      <c r="Y867" t="str">
        <f t="shared" si="65"/>
        <v>Madrid</v>
      </c>
      <c r="Z867" t="str">
        <f t="shared" si="66"/>
        <v>Retail</v>
      </c>
      <c r="AA867" s="1">
        <f t="shared" si="67"/>
        <v>7.0000000000000007E-2</v>
      </c>
      <c r="AB867">
        <f t="shared" si="68"/>
        <v>0</v>
      </c>
      <c r="AC867" s="18">
        <f t="shared" si="69"/>
        <v>45733</v>
      </c>
    </row>
    <row r="868" spans="1:29">
      <c r="A868" t="s">
        <v>176</v>
      </c>
      <c r="B868">
        <v>706</v>
      </c>
      <c r="C868">
        <v>0</v>
      </c>
      <c r="D868" s="18">
        <v>45917</v>
      </c>
      <c r="E868" s="18">
        <v>45950</v>
      </c>
      <c r="F868" s="18">
        <v>45958</v>
      </c>
      <c r="G868" t="s">
        <v>47</v>
      </c>
      <c r="H868">
        <v>38</v>
      </c>
      <c r="J868">
        <v>27801.64</v>
      </c>
      <c r="K868" t="s">
        <v>131</v>
      </c>
      <c r="L868">
        <v>23909.410400000001</v>
      </c>
      <c r="M868">
        <v>27801.64</v>
      </c>
      <c r="N868">
        <v>200</v>
      </c>
      <c r="O868">
        <v>172</v>
      </c>
      <c r="P868">
        <v>200</v>
      </c>
      <c r="Q868">
        <v>7.193820220677629E-3</v>
      </c>
      <c r="R868">
        <v>9</v>
      </c>
      <c r="S868">
        <v>2025</v>
      </c>
      <c r="T868">
        <v>10</v>
      </c>
      <c r="U868">
        <v>2025</v>
      </c>
      <c r="V868">
        <v>46003</v>
      </c>
      <c r="W868" t="s">
        <v>132</v>
      </c>
      <c r="X868">
        <v>2025</v>
      </c>
      <c r="Y868" t="str">
        <f t="shared" si="65"/>
        <v>México</v>
      </c>
      <c r="Z868" t="str">
        <f t="shared" si="66"/>
        <v>IC</v>
      </c>
      <c r="AA868" s="1">
        <f t="shared" si="67"/>
        <v>0.65</v>
      </c>
      <c r="AB868">
        <f t="shared" si="68"/>
        <v>60.2</v>
      </c>
      <c r="AC868" s="18">
        <f t="shared" si="69"/>
        <v>45852</v>
      </c>
    </row>
    <row r="869" spans="1:29">
      <c r="A869" t="s">
        <v>65</v>
      </c>
      <c r="B869">
        <v>77</v>
      </c>
      <c r="C869">
        <v>0</v>
      </c>
      <c r="D869" s="18">
        <v>46007</v>
      </c>
      <c r="E869" s="18">
        <v>46056</v>
      </c>
      <c r="F869" s="18">
        <v>46078</v>
      </c>
      <c r="G869" t="s">
        <v>61</v>
      </c>
      <c r="H869">
        <v>51</v>
      </c>
      <c r="J869">
        <v>0</v>
      </c>
      <c r="K869" t="s">
        <v>151</v>
      </c>
      <c r="L869">
        <v>0</v>
      </c>
      <c r="M869">
        <v>0</v>
      </c>
      <c r="N869">
        <v>0</v>
      </c>
      <c r="O869">
        <v>0</v>
      </c>
      <c r="P869">
        <v>0</v>
      </c>
      <c r="Q869" t="e">
        <v>#DIV/0!</v>
      </c>
      <c r="R869">
        <v>12</v>
      </c>
      <c r="S869">
        <v>2025</v>
      </c>
      <c r="T869">
        <v>2</v>
      </c>
      <c r="U869">
        <v>2026</v>
      </c>
      <c r="V869">
        <v>46123</v>
      </c>
      <c r="W869" t="s">
        <v>173</v>
      </c>
      <c r="X869">
        <v>2026</v>
      </c>
      <c r="Y869" t="str">
        <f t="shared" si="65"/>
        <v>México</v>
      </c>
      <c r="Z869" t="str">
        <f t="shared" si="66"/>
        <v>Retail</v>
      </c>
      <c r="AA869" s="1">
        <f t="shared" si="67"/>
        <v>0</v>
      </c>
      <c r="AB869">
        <f t="shared" si="68"/>
        <v>0</v>
      </c>
      <c r="AC869" s="18">
        <f t="shared" si="69"/>
        <v>45824</v>
      </c>
    </row>
    <row r="870" spans="1:29">
      <c r="A870" t="s">
        <v>176</v>
      </c>
      <c r="B870">
        <v>497</v>
      </c>
      <c r="C870">
        <v>1</v>
      </c>
      <c r="D870" s="18">
        <v>45848</v>
      </c>
      <c r="E870" s="18">
        <v>45850</v>
      </c>
      <c r="F870" s="18">
        <v>45850</v>
      </c>
      <c r="G870" t="s">
        <v>35</v>
      </c>
      <c r="H870">
        <v>28</v>
      </c>
      <c r="J870">
        <v>5102.3</v>
      </c>
      <c r="K870" t="s">
        <v>178</v>
      </c>
      <c r="L870">
        <v>244.91040000000001</v>
      </c>
      <c r="M870">
        <v>285.72880000000004</v>
      </c>
      <c r="N870">
        <v>664.3</v>
      </c>
      <c r="O870">
        <v>31.886399999999998</v>
      </c>
      <c r="P870">
        <v>37.200800000000001</v>
      </c>
      <c r="Q870">
        <v>0.13019618603374947</v>
      </c>
      <c r="R870">
        <v>7</v>
      </c>
      <c r="S870">
        <v>2025</v>
      </c>
      <c r="T870">
        <v>7</v>
      </c>
      <c r="U870">
        <v>2025</v>
      </c>
      <c r="V870">
        <v>45895</v>
      </c>
      <c r="W870" t="s">
        <v>160</v>
      </c>
      <c r="X870">
        <v>2025</v>
      </c>
      <c r="Y870" t="str">
        <f t="shared" si="65"/>
        <v>México</v>
      </c>
      <c r="Z870" t="str">
        <f t="shared" si="66"/>
        <v>IC</v>
      </c>
      <c r="AA870" s="1">
        <f t="shared" si="67"/>
        <v>0.5</v>
      </c>
      <c r="AB870">
        <f t="shared" si="68"/>
        <v>15.943199999999999</v>
      </c>
      <c r="AC870" s="18">
        <f t="shared" si="69"/>
        <v>45665</v>
      </c>
    </row>
    <row r="871" spans="1:29">
      <c r="A871" t="s">
        <v>176</v>
      </c>
      <c r="B871">
        <v>370</v>
      </c>
      <c r="C871">
        <v>1</v>
      </c>
      <c r="D871" s="18">
        <v>45804</v>
      </c>
      <c r="E871" s="18">
        <v>45832</v>
      </c>
      <c r="F871" s="18">
        <v>45937</v>
      </c>
      <c r="G871" t="s">
        <v>49</v>
      </c>
      <c r="H871">
        <v>22</v>
      </c>
      <c r="J871">
        <v>4797.97</v>
      </c>
      <c r="K871" t="s">
        <v>131</v>
      </c>
      <c r="L871">
        <v>4126.2542000000003</v>
      </c>
      <c r="M871">
        <v>4797.97</v>
      </c>
      <c r="N871">
        <v>0</v>
      </c>
      <c r="O871">
        <v>0</v>
      </c>
      <c r="P871">
        <v>0</v>
      </c>
      <c r="Q871">
        <v>0</v>
      </c>
      <c r="R871">
        <v>5</v>
      </c>
      <c r="S871">
        <v>2025</v>
      </c>
      <c r="T871">
        <v>6</v>
      </c>
      <c r="U871">
        <v>2025</v>
      </c>
      <c r="V871">
        <v>45982</v>
      </c>
      <c r="W871" t="s">
        <v>159</v>
      </c>
      <c r="X871">
        <v>2025</v>
      </c>
      <c r="Y871" t="str">
        <f t="shared" si="65"/>
        <v>México</v>
      </c>
      <c r="Z871" t="str">
        <f t="shared" si="66"/>
        <v>Retail</v>
      </c>
      <c r="AA871" s="1">
        <f t="shared" si="67"/>
        <v>0</v>
      </c>
      <c r="AB871">
        <f t="shared" si="68"/>
        <v>0</v>
      </c>
      <c r="AC871" s="18">
        <f t="shared" si="69"/>
        <v>45552</v>
      </c>
    </row>
    <row r="872" spans="1:29">
      <c r="A872" t="s">
        <v>176</v>
      </c>
      <c r="B872">
        <v>371</v>
      </c>
      <c r="C872">
        <v>1</v>
      </c>
      <c r="D872" s="18">
        <v>45804</v>
      </c>
      <c r="E872" s="18">
        <v>45855</v>
      </c>
      <c r="F872" s="18">
        <v>45873</v>
      </c>
      <c r="G872" t="s">
        <v>49</v>
      </c>
      <c r="H872">
        <v>22</v>
      </c>
      <c r="I872" t="s">
        <v>182</v>
      </c>
      <c r="J872">
        <v>40753.53</v>
      </c>
      <c r="K872" t="s">
        <v>131</v>
      </c>
      <c r="L872">
        <v>35048.035799999998</v>
      </c>
      <c r="M872">
        <v>40753.53</v>
      </c>
      <c r="N872">
        <v>3132.7</v>
      </c>
      <c r="O872">
        <v>2694.1219999999998</v>
      </c>
      <c r="P872">
        <v>3132.7</v>
      </c>
      <c r="Q872">
        <v>7.6869414747630455E-2</v>
      </c>
      <c r="R872">
        <v>5</v>
      </c>
      <c r="S872">
        <v>2025</v>
      </c>
      <c r="T872">
        <v>7</v>
      </c>
      <c r="U872">
        <v>2025</v>
      </c>
      <c r="V872">
        <v>45918</v>
      </c>
      <c r="W872" t="s">
        <v>153</v>
      </c>
      <c r="X872">
        <v>2025</v>
      </c>
      <c r="Y872" t="str">
        <f t="shared" si="65"/>
        <v>México</v>
      </c>
      <c r="Z872" t="str">
        <f t="shared" si="66"/>
        <v>Retail</v>
      </c>
      <c r="AA872" s="1">
        <f t="shared" si="67"/>
        <v>0</v>
      </c>
      <c r="AB872">
        <f t="shared" si="68"/>
        <v>2694.1219999999998</v>
      </c>
      <c r="AC872" s="18">
        <f t="shared" si="69"/>
        <v>45552</v>
      </c>
    </row>
    <row r="873" spans="1:29">
      <c r="A873" t="s">
        <v>176</v>
      </c>
      <c r="B873">
        <v>554</v>
      </c>
      <c r="C873">
        <v>1</v>
      </c>
      <c r="D873" s="18">
        <v>45874</v>
      </c>
      <c r="E873" s="18">
        <v>45871</v>
      </c>
      <c r="F873" s="18">
        <v>45872</v>
      </c>
      <c r="G873" t="s">
        <v>44</v>
      </c>
      <c r="H873">
        <v>32</v>
      </c>
      <c r="J873">
        <v>1613.45</v>
      </c>
      <c r="K873" t="s">
        <v>131</v>
      </c>
      <c r="L873">
        <v>1387.567</v>
      </c>
      <c r="M873">
        <v>1613.45</v>
      </c>
      <c r="N873">
        <v>137.9</v>
      </c>
      <c r="O873">
        <v>118.59400000000001</v>
      </c>
      <c r="P873">
        <v>137.9</v>
      </c>
      <c r="Q873">
        <v>8.5469026000185938E-2</v>
      </c>
      <c r="R873">
        <v>8</v>
      </c>
      <c r="S873">
        <v>2025</v>
      </c>
      <c r="T873">
        <v>8</v>
      </c>
      <c r="U873">
        <v>2025</v>
      </c>
      <c r="V873">
        <v>45917</v>
      </c>
      <c r="W873" t="s">
        <v>153</v>
      </c>
      <c r="X873">
        <v>2025</v>
      </c>
      <c r="Y873" t="str">
        <f t="shared" si="65"/>
        <v>México</v>
      </c>
      <c r="Z873" t="str">
        <f t="shared" si="66"/>
        <v>IC</v>
      </c>
      <c r="AA873" s="1">
        <f t="shared" si="67"/>
        <v>0.5</v>
      </c>
      <c r="AB873">
        <f t="shared" si="68"/>
        <v>59.297000000000004</v>
      </c>
      <c r="AC873" s="18">
        <f t="shared" si="69"/>
        <v>45677</v>
      </c>
    </row>
    <row r="874" spans="1:29">
      <c r="A874" t="s">
        <v>176</v>
      </c>
      <c r="B874">
        <v>553</v>
      </c>
      <c r="C874">
        <v>0</v>
      </c>
      <c r="D874" s="18">
        <v>45874</v>
      </c>
      <c r="E874" s="18">
        <v>45903</v>
      </c>
      <c r="F874" s="18">
        <v>45910</v>
      </c>
      <c r="G874" t="s">
        <v>43</v>
      </c>
      <c r="H874">
        <v>32</v>
      </c>
      <c r="J874">
        <v>77583</v>
      </c>
      <c r="K874" t="s">
        <v>151</v>
      </c>
      <c r="L874">
        <v>77583</v>
      </c>
      <c r="M874">
        <v>89996.28</v>
      </c>
      <c r="N874">
        <v>7809.64</v>
      </c>
      <c r="O874">
        <v>7809.64</v>
      </c>
      <c r="P874">
        <v>9059.1823999999997</v>
      </c>
      <c r="Q874">
        <v>0.10066174290759575</v>
      </c>
      <c r="R874">
        <v>8</v>
      </c>
      <c r="S874">
        <v>2025</v>
      </c>
      <c r="T874">
        <v>9</v>
      </c>
      <c r="U874">
        <v>2025</v>
      </c>
      <c r="V874">
        <v>45955</v>
      </c>
      <c r="W874" t="s">
        <v>161</v>
      </c>
      <c r="X874">
        <v>2025</v>
      </c>
      <c r="Y874" t="str">
        <f t="shared" si="65"/>
        <v>México</v>
      </c>
      <c r="Z874" t="str">
        <f t="shared" si="66"/>
        <v>IC</v>
      </c>
      <c r="AA874" s="1">
        <f t="shared" si="67"/>
        <v>0.5</v>
      </c>
      <c r="AB874">
        <f t="shared" si="68"/>
        <v>3904.82</v>
      </c>
      <c r="AC874" s="18">
        <f t="shared" si="69"/>
        <v>45624</v>
      </c>
    </row>
    <row r="875" spans="1:29">
      <c r="A875" t="s">
        <v>176</v>
      </c>
      <c r="B875">
        <v>907</v>
      </c>
      <c r="C875">
        <v>0</v>
      </c>
      <c r="D875" s="18">
        <v>46001</v>
      </c>
      <c r="E875" s="18">
        <v>46128</v>
      </c>
      <c r="F875" s="18">
        <v>46131</v>
      </c>
      <c r="G875" t="s">
        <v>39</v>
      </c>
      <c r="H875">
        <v>50</v>
      </c>
      <c r="J875">
        <v>23996</v>
      </c>
      <c r="K875" t="s">
        <v>178</v>
      </c>
      <c r="L875">
        <v>1151.808</v>
      </c>
      <c r="M875">
        <v>1343.7760000000001</v>
      </c>
      <c r="N875">
        <v>10</v>
      </c>
      <c r="O875">
        <v>0.48</v>
      </c>
      <c r="P875">
        <v>0.56000000000000005</v>
      </c>
      <c r="Q875">
        <v>4.167361226871145E-4</v>
      </c>
      <c r="R875">
        <v>12</v>
      </c>
      <c r="S875">
        <v>2025</v>
      </c>
      <c r="T875">
        <v>4</v>
      </c>
      <c r="U875">
        <v>2026</v>
      </c>
      <c r="V875">
        <v>46176</v>
      </c>
      <c r="W875" t="s">
        <v>152</v>
      </c>
      <c r="X875">
        <v>2026</v>
      </c>
      <c r="Y875" t="str">
        <f t="shared" si="65"/>
        <v>México</v>
      </c>
      <c r="Z875" t="str">
        <f t="shared" si="66"/>
        <v>IC</v>
      </c>
      <c r="AA875" s="1">
        <f t="shared" si="67"/>
        <v>0.5</v>
      </c>
      <c r="AB875">
        <f t="shared" si="68"/>
        <v>0.24</v>
      </c>
      <c r="AC875" s="18">
        <f t="shared" si="69"/>
        <v>45677</v>
      </c>
    </row>
    <row r="876" spans="1:29">
      <c r="A876" t="s">
        <v>176</v>
      </c>
      <c r="B876">
        <v>559</v>
      </c>
      <c r="C876">
        <v>0</v>
      </c>
      <c r="D876" s="18">
        <v>45875</v>
      </c>
      <c r="E876" s="18">
        <v>45912</v>
      </c>
      <c r="F876" s="18">
        <v>45916</v>
      </c>
      <c r="G876" t="s">
        <v>52</v>
      </c>
      <c r="H876">
        <v>32</v>
      </c>
      <c r="I876" t="s">
        <v>177</v>
      </c>
      <c r="J876">
        <v>1725.06</v>
      </c>
      <c r="K876" t="s">
        <v>131</v>
      </c>
      <c r="L876">
        <v>1483.5516</v>
      </c>
      <c r="M876">
        <v>1725.06</v>
      </c>
      <c r="N876">
        <v>70</v>
      </c>
      <c r="O876">
        <v>60.199999999999996</v>
      </c>
      <c r="P876">
        <v>70</v>
      </c>
      <c r="Q876">
        <v>4.0578298725841414E-2</v>
      </c>
      <c r="R876">
        <v>8</v>
      </c>
      <c r="S876">
        <v>2025</v>
      </c>
      <c r="T876">
        <v>9</v>
      </c>
      <c r="U876">
        <v>2025</v>
      </c>
      <c r="V876">
        <v>45961</v>
      </c>
      <c r="W876" t="s">
        <v>161</v>
      </c>
      <c r="X876">
        <v>2025</v>
      </c>
      <c r="Y876" t="str">
        <f t="shared" si="65"/>
        <v>México</v>
      </c>
      <c r="Z876" t="str">
        <f t="shared" si="66"/>
        <v>Retail</v>
      </c>
      <c r="AA876" s="1">
        <f t="shared" si="67"/>
        <v>0</v>
      </c>
      <c r="AB876">
        <f t="shared" si="68"/>
        <v>60.199999999999996</v>
      </c>
      <c r="AC876" s="18">
        <f t="shared" si="69"/>
        <v>45845</v>
      </c>
    </row>
    <row r="877" spans="1:29">
      <c r="A877" t="s">
        <v>176</v>
      </c>
      <c r="B877">
        <v>110</v>
      </c>
      <c r="C877">
        <v>1</v>
      </c>
      <c r="D877" s="18">
        <v>45666</v>
      </c>
      <c r="E877" s="18">
        <v>45689</v>
      </c>
      <c r="F877" s="18">
        <v>45690</v>
      </c>
      <c r="G877" t="s">
        <v>45</v>
      </c>
      <c r="H877">
        <v>2</v>
      </c>
      <c r="J877">
        <v>302.2</v>
      </c>
      <c r="K877" t="s">
        <v>131</v>
      </c>
      <c r="L877">
        <v>259.892</v>
      </c>
      <c r="M877">
        <v>302.2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2025</v>
      </c>
      <c r="T877">
        <v>2</v>
      </c>
      <c r="U877">
        <v>2025</v>
      </c>
      <c r="V877">
        <v>45735</v>
      </c>
      <c r="W877" t="s">
        <v>150</v>
      </c>
      <c r="X877">
        <v>2025</v>
      </c>
      <c r="Y877" t="str">
        <f t="shared" si="65"/>
        <v>México</v>
      </c>
      <c r="Z877" t="str">
        <f t="shared" si="66"/>
        <v>IC</v>
      </c>
      <c r="AA877" s="1">
        <f t="shared" si="67"/>
        <v>0.75</v>
      </c>
      <c r="AB877">
        <f t="shared" si="68"/>
        <v>0</v>
      </c>
      <c r="AC877" s="18">
        <f t="shared" si="69"/>
        <v>45536</v>
      </c>
    </row>
    <row r="878" spans="1:29">
      <c r="A878" t="s">
        <v>176</v>
      </c>
      <c r="B878">
        <v>254</v>
      </c>
      <c r="C878">
        <v>1</v>
      </c>
      <c r="D878" s="18">
        <v>45757</v>
      </c>
      <c r="E878" s="18">
        <v>45759</v>
      </c>
      <c r="F878" s="18">
        <v>45768</v>
      </c>
      <c r="G878" t="s">
        <v>49</v>
      </c>
      <c r="H878">
        <v>15</v>
      </c>
      <c r="J878">
        <v>41437.379999999997</v>
      </c>
      <c r="K878" t="s">
        <v>131</v>
      </c>
      <c r="L878">
        <v>35636.146799999995</v>
      </c>
      <c r="M878">
        <v>41437.379999999997</v>
      </c>
      <c r="N878">
        <v>633.53</v>
      </c>
      <c r="O878">
        <v>544.83579999999995</v>
      </c>
      <c r="P878">
        <v>633.53</v>
      </c>
      <c r="Q878">
        <v>1.5288852721866104E-2</v>
      </c>
      <c r="R878">
        <v>4</v>
      </c>
      <c r="S878">
        <v>2025</v>
      </c>
      <c r="T878">
        <v>4</v>
      </c>
      <c r="U878">
        <v>2025</v>
      </c>
      <c r="V878">
        <v>45813</v>
      </c>
      <c r="W878" t="s">
        <v>152</v>
      </c>
      <c r="X878">
        <v>2025</v>
      </c>
      <c r="Y878" t="str">
        <f t="shared" si="65"/>
        <v>México</v>
      </c>
      <c r="Z878" t="str">
        <f t="shared" si="66"/>
        <v>Retail</v>
      </c>
      <c r="AA878" s="1">
        <f t="shared" si="67"/>
        <v>0</v>
      </c>
      <c r="AB878">
        <f t="shared" si="68"/>
        <v>544.83579999999995</v>
      </c>
      <c r="AC878" s="18">
        <f t="shared" si="69"/>
        <v>45552</v>
      </c>
    </row>
    <row r="879" spans="1:29">
      <c r="A879" t="s">
        <v>176</v>
      </c>
      <c r="B879">
        <v>630</v>
      </c>
      <c r="C879">
        <v>0</v>
      </c>
      <c r="D879" s="18">
        <v>45895</v>
      </c>
      <c r="E879" s="18">
        <v>45660</v>
      </c>
      <c r="F879" s="18">
        <v>46035</v>
      </c>
      <c r="G879" t="s">
        <v>53</v>
      </c>
      <c r="H879">
        <v>35</v>
      </c>
      <c r="I879" t="s">
        <v>149</v>
      </c>
      <c r="J879">
        <v>43656.639999999999</v>
      </c>
      <c r="K879" t="s">
        <v>131</v>
      </c>
      <c r="L879">
        <v>37544.710399999996</v>
      </c>
      <c r="M879">
        <v>43656.639999999999</v>
      </c>
      <c r="N879">
        <v>3874.48</v>
      </c>
      <c r="O879">
        <v>3332.0527999999999</v>
      </c>
      <c r="P879">
        <v>3874.48</v>
      </c>
      <c r="Q879">
        <v>8.8748927998123547E-2</v>
      </c>
      <c r="R879">
        <v>8</v>
      </c>
      <c r="S879">
        <v>2025</v>
      </c>
      <c r="T879">
        <v>1</v>
      </c>
      <c r="U879">
        <v>2025</v>
      </c>
      <c r="V879">
        <v>46080</v>
      </c>
      <c r="W879" t="s">
        <v>164</v>
      </c>
      <c r="X879">
        <v>2026</v>
      </c>
      <c r="Y879" t="str">
        <f t="shared" si="65"/>
        <v>México</v>
      </c>
      <c r="Z879" t="str">
        <f t="shared" si="66"/>
        <v>Retail</v>
      </c>
      <c r="AA879" s="1">
        <f t="shared" si="67"/>
        <v>0.05</v>
      </c>
      <c r="AB879">
        <f t="shared" si="68"/>
        <v>3165.4501599999999</v>
      </c>
      <c r="AC879" s="18">
        <f t="shared" si="69"/>
        <v>45719</v>
      </c>
    </row>
    <row r="880" spans="1:29">
      <c r="A880" t="s">
        <v>176</v>
      </c>
      <c r="B880">
        <v>236</v>
      </c>
      <c r="C880">
        <v>1</v>
      </c>
      <c r="D880" s="18">
        <v>45749</v>
      </c>
      <c r="E880" s="18">
        <v>45659</v>
      </c>
      <c r="F880" s="18">
        <v>45674</v>
      </c>
      <c r="G880" t="s">
        <v>49</v>
      </c>
      <c r="H880">
        <v>14</v>
      </c>
      <c r="J880">
        <v>13318.8</v>
      </c>
      <c r="K880" t="s">
        <v>131</v>
      </c>
      <c r="L880">
        <v>11454.168</v>
      </c>
      <c r="M880">
        <v>13318.8</v>
      </c>
      <c r="N880">
        <v>1138.1500000000001</v>
      </c>
      <c r="O880">
        <v>978.80900000000008</v>
      </c>
      <c r="P880">
        <v>1138.1500000000001</v>
      </c>
      <c r="Q880">
        <v>8.5454395290867055E-2</v>
      </c>
      <c r="R880">
        <v>4</v>
      </c>
      <c r="S880">
        <v>2025</v>
      </c>
      <c r="T880">
        <v>1</v>
      </c>
      <c r="U880">
        <v>2025</v>
      </c>
      <c r="V880">
        <v>45719</v>
      </c>
      <c r="W880" t="s">
        <v>150</v>
      </c>
      <c r="X880">
        <v>2025</v>
      </c>
      <c r="Y880" t="str">
        <f t="shared" si="65"/>
        <v>México</v>
      </c>
      <c r="Z880" t="str">
        <f t="shared" si="66"/>
        <v>Retail</v>
      </c>
      <c r="AA880" s="1">
        <f t="shared" si="67"/>
        <v>0</v>
      </c>
      <c r="AB880">
        <f t="shared" si="68"/>
        <v>978.80900000000008</v>
      </c>
      <c r="AC880" s="18">
        <f t="shared" si="69"/>
        <v>45552</v>
      </c>
    </row>
    <row r="881" spans="1:29">
      <c r="A881" t="s">
        <v>176</v>
      </c>
      <c r="B881">
        <v>677</v>
      </c>
      <c r="C881">
        <v>1</v>
      </c>
      <c r="D881" s="18">
        <v>45908</v>
      </c>
      <c r="E881" s="18">
        <v>45924</v>
      </c>
      <c r="F881" s="18">
        <v>45929</v>
      </c>
      <c r="G881" t="s">
        <v>24</v>
      </c>
      <c r="H881">
        <v>37</v>
      </c>
      <c r="I881" t="s">
        <v>177</v>
      </c>
      <c r="J881">
        <v>10350.17</v>
      </c>
      <c r="K881" t="s">
        <v>151</v>
      </c>
      <c r="L881">
        <v>10350.17</v>
      </c>
      <c r="M881">
        <v>12006.197199999999</v>
      </c>
      <c r="N881">
        <v>2045.75</v>
      </c>
      <c r="O881">
        <v>2045.75</v>
      </c>
      <c r="P881">
        <v>2373.0699999999997</v>
      </c>
      <c r="Q881">
        <v>0.19765375834406584</v>
      </c>
      <c r="R881">
        <v>9</v>
      </c>
      <c r="S881">
        <v>2025</v>
      </c>
      <c r="T881">
        <v>9</v>
      </c>
      <c r="U881">
        <v>2025</v>
      </c>
      <c r="V881">
        <v>45974</v>
      </c>
      <c r="W881" t="s">
        <v>159</v>
      </c>
      <c r="X881">
        <v>2025</v>
      </c>
      <c r="Y881" t="str">
        <f t="shared" si="65"/>
        <v>Madrid</v>
      </c>
      <c r="Z881" t="str">
        <f t="shared" si="66"/>
        <v>Retail</v>
      </c>
      <c r="AA881" s="1">
        <f t="shared" si="67"/>
        <v>7.0000000000000007E-2</v>
      </c>
      <c r="AB881">
        <f t="shared" si="68"/>
        <v>1902.5474999999999</v>
      </c>
      <c r="AC881" s="18">
        <f t="shared" si="69"/>
        <v>45733</v>
      </c>
    </row>
    <row r="882" spans="1:29">
      <c r="A882" t="s">
        <v>176</v>
      </c>
      <c r="B882">
        <v>111</v>
      </c>
      <c r="C882">
        <v>0</v>
      </c>
      <c r="D882" s="18">
        <v>45671</v>
      </c>
      <c r="E882" s="18">
        <v>45647</v>
      </c>
      <c r="F882" s="18">
        <v>45663</v>
      </c>
      <c r="G882" t="s">
        <v>45</v>
      </c>
      <c r="H882">
        <v>3</v>
      </c>
      <c r="J882">
        <v>82419</v>
      </c>
      <c r="K882" t="s">
        <v>163</v>
      </c>
      <c r="L882">
        <v>94781.849999999991</v>
      </c>
      <c r="M882">
        <v>110441.46</v>
      </c>
      <c r="N882">
        <v>5580.29</v>
      </c>
      <c r="O882">
        <v>6417.3334999999997</v>
      </c>
      <c r="P882">
        <v>7477.5886</v>
      </c>
      <c r="Q882">
        <v>6.7706354117375855E-2</v>
      </c>
      <c r="R882">
        <v>1</v>
      </c>
      <c r="S882">
        <v>2025</v>
      </c>
      <c r="T882">
        <v>12</v>
      </c>
      <c r="U882">
        <v>2024</v>
      </c>
      <c r="V882">
        <v>45708</v>
      </c>
      <c r="W882" t="s">
        <v>164</v>
      </c>
      <c r="X882">
        <v>2025</v>
      </c>
      <c r="Y882" t="str">
        <f t="shared" si="65"/>
        <v>México</v>
      </c>
      <c r="Z882" t="str">
        <f t="shared" si="66"/>
        <v>IC</v>
      </c>
      <c r="AA882" s="1">
        <f t="shared" si="67"/>
        <v>0.75</v>
      </c>
      <c r="AB882">
        <f t="shared" si="68"/>
        <v>1604.3333750000002</v>
      </c>
      <c r="AC882" s="18">
        <f t="shared" si="69"/>
        <v>45536</v>
      </c>
    </row>
    <row r="883" spans="1:29">
      <c r="A883" t="s">
        <v>176</v>
      </c>
      <c r="B883">
        <v>112</v>
      </c>
      <c r="C883">
        <v>1</v>
      </c>
      <c r="D883" s="18">
        <v>45672</v>
      </c>
      <c r="E883" s="18">
        <v>45678</v>
      </c>
      <c r="F883" s="18">
        <v>45681</v>
      </c>
      <c r="G883" t="s">
        <v>54</v>
      </c>
      <c r="H883">
        <v>3</v>
      </c>
      <c r="I883" t="s">
        <v>149</v>
      </c>
      <c r="J883">
        <v>4392</v>
      </c>
      <c r="K883" t="s">
        <v>131</v>
      </c>
      <c r="L883">
        <v>3777.12</v>
      </c>
      <c r="M883">
        <v>4392</v>
      </c>
      <c r="N883">
        <v>572</v>
      </c>
      <c r="O883">
        <v>491.92</v>
      </c>
      <c r="P883">
        <v>572</v>
      </c>
      <c r="Q883">
        <v>0.13023679417122042</v>
      </c>
      <c r="R883">
        <v>1</v>
      </c>
      <c r="S883">
        <v>2025</v>
      </c>
      <c r="T883">
        <v>1</v>
      </c>
      <c r="U883">
        <v>2025</v>
      </c>
      <c r="V883">
        <v>45726</v>
      </c>
      <c r="W883" t="s">
        <v>150</v>
      </c>
      <c r="X883">
        <v>2025</v>
      </c>
      <c r="Y883" t="str">
        <f t="shared" si="65"/>
        <v>México</v>
      </c>
      <c r="Z883" t="str">
        <f t="shared" si="66"/>
        <v>Retail</v>
      </c>
      <c r="AA883" s="1">
        <f t="shared" si="67"/>
        <v>0.05</v>
      </c>
      <c r="AB883">
        <f t="shared" si="68"/>
        <v>467.32400000000001</v>
      </c>
      <c r="AC883" s="18">
        <f t="shared" si="69"/>
        <v>45595</v>
      </c>
    </row>
    <row r="884" spans="1:29">
      <c r="A884" t="s">
        <v>176</v>
      </c>
      <c r="B884">
        <v>948</v>
      </c>
      <c r="C884">
        <v>0</v>
      </c>
      <c r="D884" s="18">
        <v>46020</v>
      </c>
      <c r="E884" s="18">
        <v>45946</v>
      </c>
      <c r="F884" s="18">
        <v>45950</v>
      </c>
      <c r="G884" t="s">
        <v>44</v>
      </c>
      <c r="H884">
        <v>53</v>
      </c>
      <c r="J884">
        <v>3052</v>
      </c>
      <c r="K884" t="s">
        <v>131</v>
      </c>
      <c r="L884">
        <v>2624.72</v>
      </c>
      <c r="M884">
        <v>3052</v>
      </c>
      <c r="N884">
        <v>277.32</v>
      </c>
      <c r="O884">
        <v>238.49519999999998</v>
      </c>
      <c r="P884">
        <v>277.32</v>
      </c>
      <c r="Q884">
        <v>9.0865006553079941E-2</v>
      </c>
      <c r="R884">
        <v>12</v>
      </c>
      <c r="S884">
        <v>2025</v>
      </c>
      <c r="T884">
        <v>10</v>
      </c>
      <c r="U884">
        <v>2025</v>
      </c>
      <c r="V884">
        <v>45995</v>
      </c>
      <c r="W884" t="s">
        <v>132</v>
      </c>
      <c r="X884">
        <v>2025</v>
      </c>
      <c r="Y884" t="str">
        <f t="shared" si="65"/>
        <v>México</v>
      </c>
      <c r="Z884" t="str">
        <f t="shared" si="66"/>
        <v>IC</v>
      </c>
      <c r="AA884" s="1">
        <f t="shared" si="67"/>
        <v>0.5</v>
      </c>
      <c r="AB884">
        <f t="shared" si="68"/>
        <v>119.24759999999999</v>
      </c>
      <c r="AC884" s="18">
        <f t="shared" si="69"/>
        <v>45677</v>
      </c>
    </row>
    <row r="885" spans="1:29">
      <c r="A885" t="s">
        <v>176</v>
      </c>
      <c r="B885">
        <v>113</v>
      </c>
      <c r="C885">
        <v>0</v>
      </c>
      <c r="D885" s="18">
        <v>45672</v>
      </c>
      <c r="E885" s="18">
        <v>45652</v>
      </c>
      <c r="F885" s="18">
        <v>45661</v>
      </c>
      <c r="G885" t="s">
        <v>54</v>
      </c>
      <c r="H885">
        <v>3</v>
      </c>
      <c r="I885" t="s">
        <v>149</v>
      </c>
      <c r="J885">
        <v>20777.39</v>
      </c>
      <c r="K885" t="s">
        <v>131</v>
      </c>
      <c r="L885">
        <v>17868.555399999997</v>
      </c>
      <c r="M885">
        <v>20777.39</v>
      </c>
      <c r="N885">
        <v>1832.8</v>
      </c>
      <c r="O885">
        <v>1576.2079999999999</v>
      </c>
      <c r="P885">
        <v>1832.8</v>
      </c>
      <c r="Q885">
        <v>8.8211271964380514E-2</v>
      </c>
      <c r="R885">
        <v>1</v>
      </c>
      <c r="S885">
        <v>2025</v>
      </c>
      <c r="T885">
        <v>12</v>
      </c>
      <c r="U885">
        <v>2024</v>
      </c>
      <c r="V885">
        <v>45706</v>
      </c>
      <c r="W885" t="s">
        <v>164</v>
      </c>
      <c r="X885">
        <v>2025</v>
      </c>
      <c r="Y885" t="str">
        <f t="shared" si="65"/>
        <v>México</v>
      </c>
      <c r="Z885" t="str">
        <f t="shared" si="66"/>
        <v>Retail</v>
      </c>
      <c r="AA885" s="1">
        <f t="shared" si="67"/>
        <v>0.05</v>
      </c>
      <c r="AB885">
        <f t="shared" si="68"/>
        <v>1497.3975999999998</v>
      </c>
      <c r="AC885" s="18">
        <f t="shared" si="69"/>
        <v>45595</v>
      </c>
    </row>
    <row r="886" spans="1:29">
      <c r="A886" t="s">
        <v>176</v>
      </c>
      <c r="B886">
        <v>896</v>
      </c>
      <c r="C886">
        <v>0</v>
      </c>
      <c r="D886" s="18">
        <v>45999</v>
      </c>
      <c r="E886" s="18">
        <v>46009</v>
      </c>
      <c r="F886" s="18">
        <v>46017</v>
      </c>
      <c r="G886" t="s">
        <v>56</v>
      </c>
      <c r="H886">
        <v>50</v>
      </c>
      <c r="J886">
        <v>11918</v>
      </c>
      <c r="K886" t="s">
        <v>131</v>
      </c>
      <c r="L886">
        <v>10249.48</v>
      </c>
      <c r="M886">
        <v>11918</v>
      </c>
      <c r="N886">
        <v>1771.95</v>
      </c>
      <c r="O886">
        <v>1523.877</v>
      </c>
      <c r="P886">
        <v>1771.95</v>
      </c>
      <c r="Q886">
        <v>0.14867846954186945</v>
      </c>
      <c r="R886">
        <v>12</v>
      </c>
      <c r="S886">
        <v>2025</v>
      </c>
      <c r="T886">
        <v>12</v>
      </c>
      <c r="U886">
        <v>2025</v>
      </c>
      <c r="V886">
        <v>46062</v>
      </c>
      <c r="W886" t="s">
        <v>164</v>
      </c>
      <c r="X886">
        <v>2026</v>
      </c>
      <c r="Y886" t="str">
        <f t="shared" si="65"/>
        <v>México</v>
      </c>
      <c r="Z886" t="str">
        <f t="shared" si="66"/>
        <v>IC</v>
      </c>
      <c r="AA886" s="1">
        <f t="shared" si="67"/>
        <v>0.5</v>
      </c>
      <c r="AB886">
        <f t="shared" si="68"/>
        <v>761.93849999999998</v>
      </c>
      <c r="AC886" s="18">
        <f t="shared" si="69"/>
        <v>45737</v>
      </c>
    </row>
    <row r="887" spans="1:29">
      <c r="A887" t="s">
        <v>176</v>
      </c>
      <c r="B887">
        <v>257</v>
      </c>
      <c r="C887">
        <v>0</v>
      </c>
      <c r="D887" s="18">
        <v>45758</v>
      </c>
      <c r="E887" s="18">
        <v>46056</v>
      </c>
      <c r="F887" s="18">
        <v>46061</v>
      </c>
      <c r="G887" t="s">
        <v>45</v>
      </c>
      <c r="H887">
        <v>15</v>
      </c>
      <c r="J887">
        <v>22879.21</v>
      </c>
      <c r="K887" t="s">
        <v>131</v>
      </c>
      <c r="L887">
        <v>19676.120599999998</v>
      </c>
      <c r="M887">
        <v>22879.21</v>
      </c>
      <c r="N887">
        <v>2285.2800000000002</v>
      </c>
      <c r="O887">
        <v>1965.3408000000002</v>
      </c>
      <c r="P887">
        <v>2285.2800000000002</v>
      </c>
      <c r="Q887">
        <v>9.9884567692678214E-2</v>
      </c>
      <c r="R887">
        <v>4</v>
      </c>
      <c r="S887">
        <v>2025</v>
      </c>
      <c r="T887">
        <v>2</v>
      </c>
      <c r="U887">
        <v>2026</v>
      </c>
      <c r="V887">
        <v>46106</v>
      </c>
      <c r="W887" t="s">
        <v>150</v>
      </c>
      <c r="X887">
        <v>2026</v>
      </c>
      <c r="Y887" t="str">
        <f t="shared" si="65"/>
        <v>México</v>
      </c>
      <c r="Z887" t="str">
        <f t="shared" si="66"/>
        <v>IC</v>
      </c>
      <c r="AA887" s="1">
        <f t="shared" si="67"/>
        <v>0.75</v>
      </c>
      <c r="AB887">
        <f t="shared" si="68"/>
        <v>491.33519999999999</v>
      </c>
      <c r="AC887" s="18">
        <f t="shared" si="69"/>
        <v>45536</v>
      </c>
    </row>
    <row r="888" spans="1:29">
      <c r="A888" t="s">
        <v>176</v>
      </c>
      <c r="B888">
        <v>933</v>
      </c>
      <c r="C888">
        <v>0</v>
      </c>
      <c r="D888" s="18">
        <v>46009</v>
      </c>
      <c r="E888" s="18">
        <v>46017</v>
      </c>
      <c r="F888" s="18">
        <v>46020</v>
      </c>
      <c r="G888" t="s">
        <v>53</v>
      </c>
      <c r="H888">
        <v>51</v>
      </c>
      <c r="I888" t="s">
        <v>200</v>
      </c>
      <c r="J888">
        <v>2660</v>
      </c>
      <c r="K888" t="s">
        <v>131</v>
      </c>
      <c r="L888">
        <v>2287.6</v>
      </c>
      <c r="M888">
        <v>2660</v>
      </c>
      <c r="N888">
        <v>441.54</v>
      </c>
      <c r="O888">
        <v>379.7244</v>
      </c>
      <c r="P888">
        <v>441.54</v>
      </c>
      <c r="Q888">
        <v>0.16599248120300752</v>
      </c>
      <c r="R888">
        <v>12</v>
      </c>
      <c r="S888">
        <v>2025</v>
      </c>
      <c r="T888">
        <v>12</v>
      </c>
      <c r="U888">
        <v>2025</v>
      </c>
      <c r="V888">
        <v>46065</v>
      </c>
      <c r="W888" t="s">
        <v>164</v>
      </c>
      <c r="X888">
        <v>2026</v>
      </c>
      <c r="Y888" t="str">
        <f t="shared" si="65"/>
        <v>México</v>
      </c>
      <c r="Z888" t="str">
        <f t="shared" si="66"/>
        <v>Retail</v>
      </c>
      <c r="AA888" s="1">
        <f t="shared" si="67"/>
        <v>0.05</v>
      </c>
      <c r="AB888">
        <f t="shared" si="68"/>
        <v>360.73818</v>
      </c>
      <c r="AC888" s="18">
        <f t="shared" si="69"/>
        <v>45719</v>
      </c>
    </row>
    <row r="889" spans="1:29">
      <c r="A889" t="s">
        <v>176</v>
      </c>
      <c r="B889">
        <v>352</v>
      </c>
      <c r="C889">
        <v>1</v>
      </c>
      <c r="D889" s="18">
        <v>45793</v>
      </c>
      <c r="E889" s="18">
        <v>45821</v>
      </c>
      <c r="F889" s="18">
        <v>45824</v>
      </c>
      <c r="G889" t="s">
        <v>49</v>
      </c>
      <c r="H889">
        <v>20</v>
      </c>
      <c r="J889">
        <v>9109.86</v>
      </c>
      <c r="K889" t="s">
        <v>131</v>
      </c>
      <c r="L889">
        <v>7834.4796000000006</v>
      </c>
      <c r="M889">
        <v>9109.86</v>
      </c>
      <c r="N889">
        <v>517.96</v>
      </c>
      <c r="O889">
        <v>445.44560000000001</v>
      </c>
      <c r="P889">
        <v>517.96</v>
      </c>
      <c r="Q889">
        <v>5.6857075739912576E-2</v>
      </c>
      <c r="R889">
        <v>5</v>
      </c>
      <c r="S889">
        <v>2025</v>
      </c>
      <c r="T889">
        <v>6</v>
      </c>
      <c r="U889">
        <v>2025</v>
      </c>
      <c r="V889">
        <v>45869</v>
      </c>
      <c r="W889" t="s">
        <v>154</v>
      </c>
      <c r="X889">
        <v>2025</v>
      </c>
      <c r="Y889" t="str">
        <f t="shared" si="65"/>
        <v>México</v>
      </c>
      <c r="Z889" t="str">
        <f t="shared" si="66"/>
        <v>Retail</v>
      </c>
      <c r="AA889" s="1">
        <f t="shared" si="67"/>
        <v>0</v>
      </c>
      <c r="AB889">
        <f t="shared" si="68"/>
        <v>445.44560000000001</v>
      </c>
      <c r="AC889" s="18">
        <f t="shared" si="69"/>
        <v>45552</v>
      </c>
    </row>
    <row r="890" spans="1:29">
      <c r="A890" t="s">
        <v>176</v>
      </c>
      <c r="B890">
        <v>341</v>
      </c>
      <c r="C890">
        <v>1</v>
      </c>
      <c r="D890" s="18">
        <v>45791</v>
      </c>
      <c r="E890" s="18">
        <v>45870</v>
      </c>
      <c r="F890" s="18">
        <v>45883</v>
      </c>
      <c r="G890" t="s">
        <v>24</v>
      </c>
      <c r="H890">
        <v>20</v>
      </c>
      <c r="I890" t="s">
        <v>149</v>
      </c>
      <c r="J890">
        <v>52130.1</v>
      </c>
      <c r="K890" t="s">
        <v>131</v>
      </c>
      <c r="L890">
        <v>44831.885999999999</v>
      </c>
      <c r="M890">
        <v>52130.1</v>
      </c>
      <c r="N890">
        <v>9259.58</v>
      </c>
      <c r="O890">
        <v>7963.2388000000001</v>
      </c>
      <c r="P890">
        <v>9259.58</v>
      </c>
      <c r="Q890">
        <v>0.17762444345972864</v>
      </c>
      <c r="R890">
        <v>5</v>
      </c>
      <c r="S890">
        <v>2025</v>
      </c>
      <c r="T890">
        <v>8</v>
      </c>
      <c r="U890">
        <v>2025</v>
      </c>
      <c r="V890">
        <v>45928</v>
      </c>
      <c r="W890" t="s">
        <v>153</v>
      </c>
      <c r="X890">
        <v>2025</v>
      </c>
      <c r="Y890" t="str">
        <f t="shared" si="65"/>
        <v>Madrid</v>
      </c>
      <c r="Z890" t="str">
        <f t="shared" si="66"/>
        <v>Retail</v>
      </c>
      <c r="AA890" s="1">
        <f t="shared" si="67"/>
        <v>7.0000000000000007E-2</v>
      </c>
      <c r="AB890">
        <f t="shared" si="68"/>
        <v>7405.8120840000001</v>
      </c>
      <c r="AC890" s="18">
        <f t="shared" si="69"/>
        <v>45733</v>
      </c>
    </row>
    <row r="891" spans="1:29">
      <c r="A891" t="s">
        <v>176</v>
      </c>
      <c r="B891">
        <v>615</v>
      </c>
      <c r="C891">
        <v>1</v>
      </c>
      <c r="D891" s="18">
        <v>45894</v>
      </c>
      <c r="E891" s="18">
        <v>45930</v>
      </c>
      <c r="F891" s="18">
        <v>45935</v>
      </c>
      <c r="G891" t="s">
        <v>44</v>
      </c>
      <c r="H891">
        <v>35</v>
      </c>
      <c r="J891">
        <v>7230</v>
      </c>
      <c r="K891" t="s">
        <v>151</v>
      </c>
      <c r="L891">
        <v>7230</v>
      </c>
      <c r="M891">
        <v>8386.7999999999993</v>
      </c>
      <c r="N891">
        <v>679.72</v>
      </c>
      <c r="O891">
        <v>679.72</v>
      </c>
      <c r="P891">
        <v>788.47519999999997</v>
      </c>
      <c r="Q891">
        <v>9.4013831258644542E-2</v>
      </c>
      <c r="R891">
        <v>8</v>
      </c>
      <c r="S891">
        <v>2025</v>
      </c>
      <c r="T891">
        <v>9</v>
      </c>
      <c r="U891">
        <v>2025</v>
      </c>
      <c r="V891">
        <v>45980</v>
      </c>
      <c r="W891" t="s">
        <v>159</v>
      </c>
      <c r="X891">
        <v>2025</v>
      </c>
      <c r="Y891" t="str">
        <f t="shared" si="65"/>
        <v>México</v>
      </c>
      <c r="Z891" t="str">
        <f t="shared" si="66"/>
        <v>IC</v>
      </c>
      <c r="AA891" s="1">
        <f t="shared" si="67"/>
        <v>0.5</v>
      </c>
      <c r="AB891">
        <f t="shared" si="68"/>
        <v>339.86</v>
      </c>
      <c r="AC891" s="18">
        <f t="shared" si="69"/>
        <v>45677</v>
      </c>
    </row>
    <row r="892" spans="1:29">
      <c r="A892" t="s">
        <v>176</v>
      </c>
      <c r="B892">
        <v>548</v>
      </c>
      <c r="C892">
        <v>0</v>
      </c>
      <c r="D892" s="18">
        <v>45873</v>
      </c>
      <c r="E892" s="18">
        <v>45858</v>
      </c>
      <c r="F892" s="18">
        <v>45865</v>
      </c>
      <c r="G892" t="s">
        <v>45</v>
      </c>
      <c r="H892">
        <v>32</v>
      </c>
      <c r="J892">
        <v>62135</v>
      </c>
      <c r="K892" t="s">
        <v>151</v>
      </c>
      <c r="L892">
        <v>62135</v>
      </c>
      <c r="M892">
        <v>72076.599999999991</v>
      </c>
      <c r="N892">
        <v>6080.3</v>
      </c>
      <c r="O892">
        <v>6080.3</v>
      </c>
      <c r="P892">
        <v>7053.1480000000001</v>
      </c>
      <c r="Q892">
        <v>9.7856280679166338E-2</v>
      </c>
      <c r="R892">
        <v>8</v>
      </c>
      <c r="S892">
        <v>2025</v>
      </c>
      <c r="T892">
        <v>7</v>
      </c>
      <c r="U892">
        <v>2025</v>
      </c>
      <c r="V892">
        <v>45910</v>
      </c>
      <c r="W892" t="s">
        <v>153</v>
      </c>
      <c r="X892">
        <v>2025</v>
      </c>
      <c r="Y892" t="str">
        <f t="shared" si="65"/>
        <v>México</v>
      </c>
      <c r="Z892" t="str">
        <f t="shared" si="66"/>
        <v>IC</v>
      </c>
      <c r="AA892" s="1">
        <f t="shared" si="67"/>
        <v>0.75</v>
      </c>
      <c r="AB892">
        <f t="shared" si="68"/>
        <v>1520.0749999999998</v>
      </c>
      <c r="AC892" s="18">
        <f t="shared" si="69"/>
        <v>45536</v>
      </c>
    </row>
    <row r="893" spans="1:29">
      <c r="A893" t="s">
        <v>176</v>
      </c>
      <c r="B893">
        <v>552</v>
      </c>
      <c r="C893">
        <v>0</v>
      </c>
      <c r="D893" s="18">
        <v>45874</v>
      </c>
      <c r="E893" s="18">
        <v>45876</v>
      </c>
      <c r="F893" s="18">
        <v>46026</v>
      </c>
      <c r="G893" t="s">
        <v>38</v>
      </c>
      <c r="H893">
        <v>32</v>
      </c>
      <c r="I893" t="s">
        <v>197</v>
      </c>
      <c r="J893">
        <v>39469.199999999997</v>
      </c>
      <c r="K893" t="s">
        <v>131</v>
      </c>
      <c r="L893">
        <v>33943.511999999995</v>
      </c>
      <c r="M893">
        <v>39469.199999999997</v>
      </c>
      <c r="N893">
        <v>4288</v>
      </c>
      <c r="O893">
        <v>3687.68</v>
      </c>
      <c r="P893">
        <v>4288</v>
      </c>
      <c r="Q893">
        <v>0.10864167502761649</v>
      </c>
      <c r="R893">
        <v>8</v>
      </c>
      <c r="S893">
        <v>2025</v>
      </c>
      <c r="T893">
        <v>8</v>
      </c>
      <c r="U893">
        <v>2025</v>
      </c>
      <c r="V893">
        <v>46071</v>
      </c>
      <c r="W893" t="s">
        <v>164</v>
      </c>
      <c r="X893">
        <v>2026</v>
      </c>
      <c r="Y893" t="str">
        <f t="shared" si="65"/>
        <v>México</v>
      </c>
      <c r="Z893" t="str">
        <f t="shared" si="66"/>
        <v>IC</v>
      </c>
      <c r="AA893" s="1">
        <f t="shared" si="67"/>
        <v>0.6</v>
      </c>
      <c r="AB893">
        <f t="shared" si="68"/>
        <v>1475.0720000000001</v>
      </c>
      <c r="AC893" s="18">
        <f t="shared" si="69"/>
        <v>45740</v>
      </c>
    </row>
    <row r="894" spans="1:29">
      <c r="A894" t="s">
        <v>176</v>
      </c>
      <c r="B894">
        <v>332</v>
      </c>
      <c r="C894">
        <v>1</v>
      </c>
      <c r="D894" s="18">
        <v>45789</v>
      </c>
      <c r="E894" s="18">
        <v>45806</v>
      </c>
      <c r="F894" s="18">
        <v>45814</v>
      </c>
      <c r="G894" t="s">
        <v>45</v>
      </c>
      <c r="H894">
        <v>20</v>
      </c>
      <c r="J894">
        <v>447940.47</v>
      </c>
      <c r="K894" t="s">
        <v>178</v>
      </c>
      <c r="L894">
        <v>21501.14256</v>
      </c>
      <c r="M894">
        <v>25084.66632</v>
      </c>
      <c r="N894">
        <v>26803.51</v>
      </c>
      <c r="O894">
        <v>1286.5684799999999</v>
      </c>
      <c r="P894">
        <v>1500.99656</v>
      </c>
      <c r="Q894">
        <v>5.9837214529868218E-2</v>
      </c>
      <c r="R894">
        <v>5</v>
      </c>
      <c r="S894">
        <v>2025</v>
      </c>
      <c r="T894">
        <v>5</v>
      </c>
      <c r="U894">
        <v>2025</v>
      </c>
      <c r="V894">
        <v>45859</v>
      </c>
      <c r="W894" t="s">
        <v>154</v>
      </c>
      <c r="X894">
        <v>2025</v>
      </c>
      <c r="Y894" t="str">
        <f t="shared" si="65"/>
        <v>México</v>
      </c>
      <c r="Z894" t="str">
        <f t="shared" si="66"/>
        <v>IC</v>
      </c>
      <c r="AA894" s="1">
        <f t="shared" si="67"/>
        <v>0.75</v>
      </c>
      <c r="AB894">
        <f t="shared" si="68"/>
        <v>321.64211999999998</v>
      </c>
      <c r="AC894" s="18">
        <f t="shared" si="69"/>
        <v>45536</v>
      </c>
    </row>
    <row r="895" spans="1:29">
      <c r="A895" t="s">
        <v>176</v>
      </c>
      <c r="B895">
        <v>790</v>
      </c>
      <c r="C895">
        <v>0</v>
      </c>
      <c r="D895" s="18">
        <v>45950</v>
      </c>
      <c r="E895" s="18">
        <v>46013</v>
      </c>
      <c r="F895" s="18">
        <v>46022</v>
      </c>
      <c r="G895" t="s">
        <v>29</v>
      </c>
      <c r="H895">
        <v>43</v>
      </c>
      <c r="I895" t="s">
        <v>206</v>
      </c>
      <c r="J895">
        <v>16376.31</v>
      </c>
      <c r="K895" t="s">
        <v>131</v>
      </c>
      <c r="L895">
        <v>14083.6266</v>
      </c>
      <c r="M895">
        <v>16376.31</v>
      </c>
      <c r="N895">
        <v>0</v>
      </c>
      <c r="O895">
        <v>0</v>
      </c>
      <c r="P895">
        <v>0</v>
      </c>
      <c r="Q895">
        <v>0</v>
      </c>
      <c r="R895">
        <v>10</v>
      </c>
      <c r="S895">
        <v>2025</v>
      </c>
      <c r="T895">
        <v>12</v>
      </c>
      <c r="U895">
        <v>2025</v>
      </c>
      <c r="V895">
        <v>46067</v>
      </c>
      <c r="W895" t="s">
        <v>164</v>
      </c>
      <c r="X895">
        <v>2026</v>
      </c>
      <c r="Y895" t="str">
        <f t="shared" si="65"/>
        <v>Madrid</v>
      </c>
      <c r="Z895" t="str">
        <f t="shared" si="66"/>
        <v>Retail</v>
      </c>
      <c r="AA895" s="1">
        <f t="shared" si="67"/>
        <v>7.0000000000000007E-2</v>
      </c>
      <c r="AB895">
        <f t="shared" si="68"/>
        <v>0</v>
      </c>
      <c r="AC895" s="18">
        <f t="shared" si="69"/>
        <v>45733</v>
      </c>
    </row>
    <row r="896" spans="1:29">
      <c r="A896" t="s">
        <v>176</v>
      </c>
      <c r="B896">
        <v>598</v>
      </c>
      <c r="C896">
        <v>1</v>
      </c>
      <c r="D896" s="18">
        <v>45888</v>
      </c>
      <c r="E896" s="18">
        <v>45876</v>
      </c>
      <c r="F896" s="18">
        <v>45879</v>
      </c>
      <c r="G896" t="s">
        <v>38</v>
      </c>
      <c r="H896">
        <v>34</v>
      </c>
      <c r="J896">
        <v>2856</v>
      </c>
      <c r="K896" t="s">
        <v>151</v>
      </c>
      <c r="L896">
        <v>2856</v>
      </c>
      <c r="M896">
        <v>3312.9599999999996</v>
      </c>
      <c r="N896">
        <v>402.69</v>
      </c>
      <c r="O896">
        <v>402.69</v>
      </c>
      <c r="P896">
        <v>467.12039999999996</v>
      </c>
      <c r="Q896">
        <v>0.14099789915966388</v>
      </c>
      <c r="R896">
        <v>8</v>
      </c>
      <c r="S896">
        <v>2025</v>
      </c>
      <c r="T896">
        <v>8</v>
      </c>
      <c r="U896">
        <v>2025</v>
      </c>
      <c r="V896">
        <v>45924</v>
      </c>
      <c r="W896" t="s">
        <v>153</v>
      </c>
      <c r="X896">
        <v>2025</v>
      </c>
      <c r="Y896" t="str">
        <f t="shared" si="65"/>
        <v>México</v>
      </c>
      <c r="Z896" t="str">
        <f t="shared" si="66"/>
        <v>IC</v>
      </c>
      <c r="AA896" s="1">
        <f t="shared" si="67"/>
        <v>0.6</v>
      </c>
      <c r="AB896">
        <f t="shared" si="68"/>
        <v>161.07600000000002</v>
      </c>
      <c r="AC896" s="18">
        <f t="shared" si="69"/>
        <v>45740</v>
      </c>
    </row>
    <row r="897" spans="1:29">
      <c r="A897" t="s">
        <v>176</v>
      </c>
      <c r="B897">
        <v>711</v>
      </c>
      <c r="C897">
        <v>0</v>
      </c>
      <c r="D897" s="18">
        <v>45918</v>
      </c>
      <c r="E897" s="18">
        <v>45919</v>
      </c>
      <c r="F897" s="18">
        <v>45921</v>
      </c>
      <c r="G897" t="s">
        <v>29</v>
      </c>
      <c r="H897">
        <v>38</v>
      </c>
      <c r="I897" t="s">
        <v>149</v>
      </c>
      <c r="J897">
        <v>8104.1</v>
      </c>
      <c r="K897" t="s">
        <v>151</v>
      </c>
      <c r="L897">
        <v>8104.1</v>
      </c>
      <c r="M897">
        <v>9400.7559999999994</v>
      </c>
      <c r="N897">
        <v>829.99</v>
      </c>
      <c r="O897">
        <v>829.99</v>
      </c>
      <c r="P897">
        <v>962.78839999999991</v>
      </c>
      <c r="Q897">
        <v>0.10241606100615737</v>
      </c>
      <c r="R897">
        <v>9</v>
      </c>
      <c r="S897">
        <v>2025</v>
      </c>
      <c r="T897">
        <v>9</v>
      </c>
      <c r="U897">
        <v>2025</v>
      </c>
      <c r="V897">
        <v>45966</v>
      </c>
      <c r="W897" t="s">
        <v>159</v>
      </c>
      <c r="X897">
        <v>2025</v>
      </c>
      <c r="Y897" t="str">
        <f t="shared" si="65"/>
        <v>Madrid</v>
      </c>
      <c r="Z897" t="str">
        <f t="shared" si="66"/>
        <v>Retail</v>
      </c>
      <c r="AA897" s="1">
        <f t="shared" si="67"/>
        <v>7.0000000000000007E-2</v>
      </c>
      <c r="AB897">
        <f t="shared" si="68"/>
        <v>771.89070000000004</v>
      </c>
      <c r="AC897" s="18">
        <f t="shared" si="69"/>
        <v>45733</v>
      </c>
    </row>
    <row r="898" spans="1:29">
      <c r="A898" t="s">
        <v>176</v>
      </c>
      <c r="B898">
        <v>563</v>
      </c>
      <c r="C898">
        <v>0</v>
      </c>
      <c r="D898" s="18">
        <v>45877</v>
      </c>
      <c r="E898" s="18">
        <v>45926</v>
      </c>
      <c r="F898" s="18">
        <v>45928</v>
      </c>
      <c r="G898" t="s">
        <v>52</v>
      </c>
      <c r="H898">
        <v>32</v>
      </c>
      <c r="I898" t="s">
        <v>177</v>
      </c>
      <c r="J898">
        <v>8838.56</v>
      </c>
      <c r="K898" t="s">
        <v>131</v>
      </c>
      <c r="L898">
        <v>7601.1615999999995</v>
      </c>
      <c r="M898">
        <v>8838.56</v>
      </c>
      <c r="N898">
        <v>759</v>
      </c>
      <c r="O898">
        <v>652.74</v>
      </c>
      <c r="P898">
        <v>759</v>
      </c>
      <c r="Q898">
        <v>8.5873716985572321E-2</v>
      </c>
      <c r="R898">
        <v>8</v>
      </c>
      <c r="S898">
        <v>2025</v>
      </c>
      <c r="T898">
        <v>9</v>
      </c>
      <c r="U898">
        <v>2025</v>
      </c>
      <c r="V898">
        <v>45973</v>
      </c>
      <c r="W898" t="s">
        <v>159</v>
      </c>
      <c r="X898">
        <v>2025</v>
      </c>
      <c r="Y898" t="str">
        <f t="shared" ref="Y898:Y961" si="70">_xlfn.XLOOKUP(G898,AH:AH,AK:AK,"0")</f>
        <v>México</v>
      </c>
      <c r="Z898" t="str">
        <f t="shared" ref="Z898:Z961" si="71">_xlfn.XLOOKUP(G898,AH:AH,AI:AI,"0")</f>
        <v>Retail</v>
      </c>
      <c r="AA898" s="1">
        <f t="shared" ref="AA898:AA961" si="72">_xlfn.XLOOKUP(G898,AH:AH,AJ:AJ,"0")</f>
        <v>0</v>
      </c>
      <c r="AB898">
        <f t="shared" ref="AB898:AB961" si="73">O898-O898*AA898</f>
        <v>652.74</v>
      </c>
      <c r="AC898" s="18">
        <f t="shared" ref="AC898:AC961" si="74">_xlfn.XLOOKUP(G898,AH:AH,AL:AL,"0")</f>
        <v>45845</v>
      </c>
    </row>
    <row r="899" spans="1:29">
      <c r="A899" t="s">
        <v>65</v>
      </c>
      <c r="B899">
        <v>4</v>
      </c>
      <c r="C899">
        <v>1</v>
      </c>
      <c r="D899" s="18">
        <v>45772</v>
      </c>
      <c r="E899" s="18">
        <v>45856</v>
      </c>
      <c r="F899" s="18">
        <v>45866</v>
      </c>
      <c r="G899" t="s">
        <v>24</v>
      </c>
      <c r="H899">
        <v>17</v>
      </c>
      <c r="J899">
        <v>9663</v>
      </c>
      <c r="K899" t="s">
        <v>151</v>
      </c>
      <c r="L899">
        <v>9663</v>
      </c>
      <c r="M899">
        <v>11209.08</v>
      </c>
      <c r="N899">
        <v>0</v>
      </c>
      <c r="O899">
        <v>0</v>
      </c>
      <c r="P899">
        <v>0</v>
      </c>
      <c r="Q899">
        <v>0</v>
      </c>
      <c r="R899">
        <v>4</v>
      </c>
      <c r="S899">
        <v>2025</v>
      </c>
      <c r="T899">
        <v>7</v>
      </c>
      <c r="U899">
        <v>2025</v>
      </c>
      <c r="V899">
        <v>45911</v>
      </c>
      <c r="W899" t="s">
        <v>153</v>
      </c>
      <c r="X899">
        <v>2025</v>
      </c>
      <c r="Y899" t="str">
        <f t="shared" si="70"/>
        <v>Madrid</v>
      </c>
      <c r="Z899" t="str">
        <f t="shared" si="71"/>
        <v>Retail</v>
      </c>
      <c r="AA899" s="1">
        <f t="shared" si="72"/>
        <v>7.0000000000000007E-2</v>
      </c>
      <c r="AB899">
        <f t="shared" si="73"/>
        <v>0</v>
      </c>
      <c r="AC899" s="18">
        <f t="shared" si="74"/>
        <v>45733</v>
      </c>
    </row>
    <row r="900" spans="1:29">
      <c r="A900" t="s">
        <v>176</v>
      </c>
      <c r="B900">
        <v>755</v>
      </c>
      <c r="C900">
        <v>1</v>
      </c>
      <c r="D900" s="18">
        <v>45937</v>
      </c>
      <c r="E900" s="18">
        <v>45968</v>
      </c>
      <c r="F900" s="18">
        <v>45991</v>
      </c>
      <c r="G900" t="s">
        <v>45</v>
      </c>
      <c r="H900">
        <v>41</v>
      </c>
      <c r="J900">
        <v>31647.17</v>
      </c>
      <c r="K900" t="s">
        <v>131</v>
      </c>
      <c r="L900">
        <v>27216.566199999997</v>
      </c>
      <c r="M900">
        <v>31647.17</v>
      </c>
      <c r="N900">
        <v>5208.53</v>
      </c>
      <c r="O900">
        <v>4479.3357999999998</v>
      </c>
      <c r="P900">
        <v>5208.53</v>
      </c>
      <c r="Q900">
        <v>0.16458122479829951</v>
      </c>
      <c r="R900">
        <v>10</v>
      </c>
      <c r="S900">
        <v>2025</v>
      </c>
      <c r="T900">
        <v>11</v>
      </c>
      <c r="U900">
        <v>2025</v>
      </c>
      <c r="V900">
        <v>46036</v>
      </c>
      <c r="W900" t="s">
        <v>157</v>
      </c>
      <c r="X900">
        <v>2026</v>
      </c>
      <c r="Y900" t="str">
        <f t="shared" si="70"/>
        <v>México</v>
      </c>
      <c r="Z900" t="str">
        <f t="shared" si="71"/>
        <v>IC</v>
      </c>
      <c r="AA900" s="1">
        <f t="shared" si="72"/>
        <v>0.75</v>
      </c>
      <c r="AB900">
        <f t="shared" si="73"/>
        <v>1119.8339500000002</v>
      </c>
      <c r="AC900" s="18">
        <f t="shared" si="74"/>
        <v>45536</v>
      </c>
    </row>
    <row r="901" spans="1:29">
      <c r="A901" t="s">
        <v>176</v>
      </c>
      <c r="B901">
        <v>188</v>
      </c>
      <c r="C901">
        <v>1</v>
      </c>
      <c r="D901" s="18">
        <v>45721</v>
      </c>
      <c r="E901" s="18">
        <v>45689</v>
      </c>
      <c r="F901" s="18">
        <v>45696</v>
      </c>
      <c r="G901" t="s">
        <v>49</v>
      </c>
      <c r="H901">
        <v>10</v>
      </c>
      <c r="I901" t="s">
        <v>177</v>
      </c>
      <c r="J901">
        <v>10019.209999999999</v>
      </c>
      <c r="K901" t="s">
        <v>131</v>
      </c>
      <c r="L901">
        <v>8616.5205999999998</v>
      </c>
      <c r="M901">
        <v>10019.209999999999</v>
      </c>
      <c r="N901">
        <v>997.21</v>
      </c>
      <c r="O901">
        <v>857.60059999999999</v>
      </c>
      <c r="P901">
        <v>997.21</v>
      </c>
      <c r="Q901">
        <v>9.9529803247960666E-2</v>
      </c>
      <c r="R901">
        <v>3</v>
      </c>
      <c r="S901">
        <v>2025</v>
      </c>
      <c r="T901">
        <v>2</v>
      </c>
      <c r="U901">
        <v>2025</v>
      </c>
      <c r="V901">
        <v>45741</v>
      </c>
      <c r="W901" t="s">
        <v>150</v>
      </c>
      <c r="X901">
        <v>2025</v>
      </c>
      <c r="Y901" t="str">
        <f t="shared" si="70"/>
        <v>México</v>
      </c>
      <c r="Z901" t="str">
        <f t="shared" si="71"/>
        <v>Retail</v>
      </c>
      <c r="AA901" s="1">
        <f t="shared" si="72"/>
        <v>0</v>
      </c>
      <c r="AB901">
        <f t="shared" si="73"/>
        <v>857.60059999999999</v>
      </c>
      <c r="AC901" s="18">
        <f t="shared" si="74"/>
        <v>45552</v>
      </c>
    </row>
    <row r="902" spans="1:29">
      <c r="A902" t="s">
        <v>176</v>
      </c>
      <c r="B902">
        <v>800</v>
      </c>
      <c r="C902">
        <v>0</v>
      </c>
      <c r="D902" s="18">
        <v>45958</v>
      </c>
      <c r="E902" s="18">
        <v>45967</v>
      </c>
      <c r="F902" s="18">
        <v>45976</v>
      </c>
      <c r="G902" t="s">
        <v>47</v>
      </c>
      <c r="H902">
        <v>44</v>
      </c>
      <c r="J902">
        <v>21430.04</v>
      </c>
      <c r="K902" t="s">
        <v>131</v>
      </c>
      <c r="L902">
        <v>18429.8344</v>
      </c>
      <c r="M902">
        <v>21430.04</v>
      </c>
      <c r="N902">
        <v>3464.77</v>
      </c>
      <c r="O902">
        <v>2979.7021999999997</v>
      </c>
      <c r="P902">
        <v>3464.77</v>
      </c>
      <c r="Q902">
        <v>0.16167818632163075</v>
      </c>
      <c r="R902">
        <v>10</v>
      </c>
      <c r="S902">
        <v>2025</v>
      </c>
      <c r="T902">
        <v>11</v>
      </c>
      <c r="U902">
        <v>2025</v>
      </c>
      <c r="V902">
        <v>46021</v>
      </c>
      <c r="W902" t="s">
        <v>132</v>
      </c>
      <c r="X902">
        <v>2025</v>
      </c>
      <c r="Y902" t="str">
        <f t="shared" si="70"/>
        <v>México</v>
      </c>
      <c r="Z902" t="str">
        <f t="shared" si="71"/>
        <v>IC</v>
      </c>
      <c r="AA902" s="1">
        <f t="shared" si="72"/>
        <v>0.65</v>
      </c>
      <c r="AB902">
        <f t="shared" si="73"/>
        <v>1042.8957699999999</v>
      </c>
      <c r="AC902" s="18">
        <f t="shared" si="74"/>
        <v>45852</v>
      </c>
    </row>
    <row r="903" spans="1:29">
      <c r="A903" t="s">
        <v>176</v>
      </c>
      <c r="B903">
        <v>709</v>
      </c>
      <c r="C903">
        <v>1</v>
      </c>
      <c r="D903" s="18">
        <v>45917</v>
      </c>
      <c r="E903" s="18">
        <v>45865</v>
      </c>
      <c r="F903" s="18">
        <v>45866</v>
      </c>
      <c r="G903" t="s">
        <v>47</v>
      </c>
      <c r="H903">
        <v>38</v>
      </c>
      <c r="J903">
        <v>3780</v>
      </c>
      <c r="K903" t="s">
        <v>187</v>
      </c>
      <c r="L903">
        <v>4044.6000000000004</v>
      </c>
      <c r="M903">
        <v>4725</v>
      </c>
      <c r="N903">
        <v>351.93</v>
      </c>
      <c r="O903">
        <v>376.56510000000003</v>
      </c>
      <c r="P903">
        <v>439.91250000000002</v>
      </c>
      <c r="Q903">
        <v>9.3103174603174604E-2</v>
      </c>
      <c r="R903">
        <v>9</v>
      </c>
      <c r="S903">
        <v>2025</v>
      </c>
      <c r="T903">
        <v>7</v>
      </c>
      <c r="U903">
        <v>2025</v>
      </c>
      <c r="V903">
        <v>45911</v>
      </c>
      <c r="W903" t="s">
        <v>153</v>
      </c>
      <c r="X903">
        <v>2025</v>
      </c>
      <c r="Y903" t="str">
        <f t="shared" si="70"/>
        <v>México</v>
      </c>
      <c r="Z903" t="str">
        <f t="shared" si="71"/>
        <v>IC</v>
      </c>
      <c r="AA903" s="1">
        <f t="shared" si="72"/>
        <v>0.65</v>
      </c>
      <c r="AB903">
        <f t="shared" si="73"/>
        <v>131.797785</v>
      </c>
      <c r="AC903" s="18">
        <f t="shared" si="74"/>
        <v>45852</v>
      </c>
    </row>
    <row r="904" spans="1:29">
      <c r="A904" t="s">
        <v>176</v>
      </c>
      <c r="B904">
        <v>432</v>
      </c>
      <c r="C904">
        <v>1</v>
      </c>
      <c r="D904" s="18">
        <v>45825</v>
      </c>
      <c r="E904" s="18">
        <v>45847</v>
      </c>
      <c r="F904" s="18">
        <v>45853</v>
      </c>
      <c r="G904" t="s">
        <v>49</v>
      </c>
      <c r="H904">
        <v>25</v>
      </c>
      <c r="J904">
        <v>26949.24</v>
      </c>
      <c r="K904" t="s">
        <v>131</v>
      </c>
      <c r="L904">
        <v>23176.346400000002</v>
      </c>
      <c r="M904">
        <v>26949.24</v>
      </c>
      <c r="N904">
        <v>3536</v>
      </c>
      <c r="O904">
        <v>3040.96</v>
      </c>
      <c r="P904">
        <v>3536</v>
      </c>
      <c r="Q904">
        <v>0.13120963708067462</v>
      </c>
      <c r="R904">
        <v>6</v>
      </c>
      <c r="S904">
        <v>2025</v>
      </c>
      <c r="T904">
        <v>7</v>
      </c>
      <c r="U904">
        <v>2025</v>
      </c>
      <c r="V904">
        <v>45898</v>
      </c>
      <c r="W904" t="s">
        <v>160</v>
      </c>
      <c r="X904">
        <v>2025</v>
      </c>
      <c r="Y904" t="str">
        <f t="shared" si="70"/>
        <v>México</v>
      </c>
      <c r="Z904" t="str">
        <f t="shared" si="71"/>
        <v>Retail</v>
      </c>
      <c r="AA904" s="1">
        <f t="shared" si="72"/>
        <v>0</v>
      </c>
      <c r="AB904">
        <f t="shared" si="73"/>
        <v>3040.96</v>
      </c>
      <c r="AC904" s="18">
        <f t="shared" si="74"/>
        <v>45552</v>
      </c>
    </row>
    <row r="905" spans="1:29">
      <c r="A905" t="s">
        <v>176</v>
      </c>
      <c r="B905">
        <v>952</v>
      </c>
      <c r="C905">
        <v>0</v>
      </c>
      <c r="D905" s="18">
        <v>46024</v>
      </c>
      <c r="E905" s="18">
        <v>46108</v>
      </c>
      <c r="F905" s="18">
        <v>46123</v>
      </c>
      <c r="G905" t="s">
        <v>53</v>
      </c>
      <c r="H905">
        <v>1</v>
      </c>
      <c r="I905" t="s">
        <v>200</v>
      </c>
      <c r="J905">
        <v>6329</v>
      </c>
      <c r="K905" t="s">
        <v>131</v>
      </c>
      <c r="L905">
        <v>5442.94</v>
      </c>
      <c r="M905">
        <v>6329</v>
      </c>
      <c r="N905">
        <v>752.2</v>
      </c>
      <c r="O905">
        <v>646.89200000000005</v>
      </c>
      <c r="P905">
        <v>752.2</v>
      </c>
      <c r="Q905">
        <v>0.11884973929530733</v>
      </c>
      <c r="R905">
        <v>1</v>
      </c>
      <c r="S905">
        <v>2026</v>
      </c>
      <c r="T905">
        <v>3</v>
      </c>
      <c r="U905">
        <v>2026</v>
      </c>
      <c r="V905">
        <v>46168</v>
      </c>
      <c r="W905" t="s">
        <v>172</v>
      </c>
      <c r="X905">
        <v>2026</v>
      </c>
      <c r="Y905" t="str">
        <f t="shared" si="70"/>
        <v>México</v>
      </c>
      <c r="Z905" t="str">
        <f t="shared" si="71"/>
        <v>Retail</v>
      </c>
      <c r="AA905" s="1">
        <f t="shared" si="72"/>
        <v>0.05</v>
      </c>
      <c r="AB905">
        <f t="shared" si="73"/>
        <v>614.54740000000004</v>
      </c>
      <c r="AC905" s="18">
        <f t="shared" si="74"/>
        <v>45719</v>
      </c>
    </row>
    <row r="906" spans="1:29">
      <c r="A906" t="s">
        <v>176</v>
      </c>
      <c r="B906">
        <v>778</v>
      </c>
      <c r="C906">
        <v>0</v>
      </c>
      <c r="D906" s="18">
        <v>45944</v>
      </c>
      <c r="E906" s="18">
        <v>46006</v>
      </c>
      <c r="F906" s="18">
        <v>46012</v>
      </c>
      <c r="G906" t="s">
        <v>24</v>
      </c>
      <c r="H906">
        <v>42</v>
      </c>
      <c r="I906" t="s">
        <v>158</v>
      </c>
      <c r="J906">
        <v>5460.56</v>
      </c>
      <c r="K906" t="s">
        <v>131</v>
      </c>
      <c r="L906">
        <v>4696.0816000000004</v>
      </c>
      <c r="M906">
        <v>5460.56</v>
      </c>
      <c r="N906">
        <v>299.88</v>
      </c>
      <c r="O906">
        <v>257.89679999999998</v>
      </c>
      <c r="P906">
        <v>299.88</v>
      </c>
      <c r="Q906">
        <v>5.4917444364680539E-2</v>
      </c>
      <c r="R906">
        <v>10</v>
      </c>
      <c r="S906">
        <v>2025</v>
      </c>
      <c r="T906">
        <v>12</v>
      </c>
      <c r="U906">
        <v>2025</v>
      </c>
      <c r="V906">
        <v>46057</v>
      </c>
      <c r="W906" t="s">
        <v>164</v>
      </c>
      <c r="X906">
        <v>2026</v>
      </c>
      <c r="Y906" t="str">
        <f t="shared" si="70"/>
        <v>Madrid</v>
      </c>
      <c r="Z906" t="str">
        <f t="shared" si="71"/>
        <v>Retail</v>
      </c>
      <c r="AA906" s="1">
        <f t="shared" si="72"/>
        <v>7.0000000000000007E-2</v>
      </c>
      <c r="AB906">
        <f t="shared" si="73"/>
        <v>239.84402399999999</v>
      </c>
      <c r="AC906" s="18">
        <f t="shared" si="74"/>
        <v>45733</v>
      </c>
    </row>
    <row r="907" spans="1:29">
      <c r="A907" t="s">
        <v>176</v>
      </c>
      <c r="B907">
        <v>216</v>
      </c>
      <c r="C907">
        <v>1</v>
      </c>
      <c r="D907" s="18">
        <v>45741</v>
      </c>
      <c r="E907" s="18">
        <v>45733</v>
      </c>
      <c r="F907" s="18">
        <v>45738</v>
      </c>
      <c r="G907" t="s">
        <v>49</v>
      </c>
      <c r="H907">
        <v>13</v>
      </c>
      <c r="I907" t="s">
        <v>149</v>
      </c>
      <c r="J907">
        <v>58328.6</v>
      </c>
      <c r="K907" t="s">
        <v>131</v>
      </c>
      <c r="L907">
        <v>50162.595999999998</v>
      </c>
      <c r="M907">
        <v>58328.6</v>
      </c>
      <c r="N907">
        <v>5832.86</v>
      </c>
      <c r="O907">
        <v>5016.2595999999994</v>
      </c>
      <c r="P907">
        <v>5832.86</v>
      </c>
      <c r="Q907">
        <v>9.9999999999999992E-2</v>
      </c>
      <c r="R907">
        <v>3</v>
      </c>
      <c r="S907">
        <v>2025</v>
      </c>
      <c r="T907">
        <v>3</v>
      </c>
      <c r="U907">
        <v>2025</v>
      </c>
      <c r="V907">
        <v>45783</v>
      </c>
      <c r="W907" t="s">
        <v>172</v>
      </c>
      <c r="X907">
        <v>2025</v>
      </c>
      <c r="Y907" t="str">
        <f t="shared" si="70"/>
        <v>México</v>
      </c>
      <c r="Z907" t="str">
        <f t="shared" si="71"/>
        <v>Retail</v>
      </c>
      <c r="AA907" s="1">
        <f t="shared" si="72"/>
        <v>0</v>
      </c>
      <c r="AB907">
        <f t="shared" si="73"/>
        <v>5016.2595999999994</v>
      </c>
      <c r="AC907" s="18">
        <f t="shared" si="74"/>
        <v>45552</v>
      </c>
    </row>
    <row r="908" spans="1:29">
      <c r="A908" t="s">
        <v>176</v>
      </c>
      <c r="B908">
        <v>114</v>
      </c>
      <c r="C908">
        <v>1</v>
      </c>
      <c r="D908" s="18">
        <v>45672</v>
      </c>
      <c r="E908" s="18">
        <v>45796</v>
      </c>
      <c r="F908" s="18">
        <v>45800</v>
      </c>
      <c r="G908" t="s">
        <v>49</v>
      </c>
      <c r="H908">
        <v>3</v>
      </c>
      <c r="I908" t="s">
        <v>177</v>
      </c>
      <c r="J908">
        <v>113312.48</v>
      </c>
      <c r="K908" t="s">
        <v>178</v>
      </c>
      <c r="L908">
        <v>5438.9990399999997</v>
      </c>
      <c r="M908">
        <v>6345.4988800000001</v>
      </c>
      <c r="N908">
        <v>11498.11</v>
      </c>
      <c r="O908">
        <v>551.90928000000008</v>
      </c>
      <c r="P908">
        <v>643.89416000000006</v>
      </c>
      <c r="Q908">
        <v>0.10147258271992637</v>
      </c>
      <c r="R908">
        <v>1</v>
      </c>
      <c r="S908">
        <v>2025</v>
      </c>
      <c r="T908">
        <v>5</v>
      </c>
      <c r="U908">
        <v>2025</v>
      </c>
      <c r="V908">
        <v>45845</v>
      </c>
      <c r="W908" t="s">
        <v>154</v>
      </c>
      <c r="X908">
        <v>2025</v>
      </c>
      <c r="Y908" t="str">
        <f t="shared" si="70"/>
        <v>México</v>
      </c>
      <c r="Z908" t="str">
        <f t="shared" si="71"/>
        <v>Retail</v>
      </c>
      <c r="AA908" s="1">
        <f t="shared" si="72"/>
        <v>0</v>
      </c>
      <c r="AB908">
        <f t="shared" si="73"/>
        <v>551.90928000000008</v>
      </c>
      <c r="AC908" s="18">
        <f t="shared" si="74"/>
        <v>45552</v>
      </c>
    </row>
    <row r="909" spans="1:29">
      <c r="A909" t="s">
        <v>65</v>
      </c>
      <c r="B909">
        <v>83</v>
      </c>
      <c r="C909">
        <v>0</v>
      </c>
      <c r="D909" s="18">
        <v>46027</v>
      </c>
      <c r="E909" s="18">
        <v>46052</v>
      </c>
      <c r="F909" s="18">
        <v>46060</v>
      </c>
      <c r="G909" t="s">
        <v>29</v>
      </c>
      <c r="H909">
        <v>2</v>
      </c>
      <c r="J909">
        <v>2234.64</v>
      </c>
      <c r="K909" t="s">
        <v>151</v>
      </c>
      <c r="L909">
        <v>2234.64</v>
      </c>
      <c r="M909">
        <v>2592.1823999999997</v>
      </c>
      <c r="N909">
        <v>0</v>
      </c>
      <c r="O909">
        <v>0</v>
      </c>
      <c r="P909">
        <v>0</v>
      </c>
      <c r="Q909">
        <v>0</v>
      </c>
      <c r="R909">
        <v>1</v>
      </c>
      <c r="S909">
        <v>2026</v>
      </c>
      <c r="T909">
        <v>1</v>
      </c>
      <c r="U909">
        <v>2026</v>
      </c>
      <c r="V909">
        <v>46105</v>
      </c>
      <c r="W909" t="s">
        <v>150</v>
      </c>
      <c r="X909">
        <v>2026</v>
      </c>
      <c r="Y909" t="str">
        <f t="shared" si="70"/>
        <v>Madrid</v>
      </c>
      <c r="Z909" t="str">
        <f t="shared" si="71"/>
        <v>Retail</v>
      </c>
      <c r="AA909" s="1">
        <f t="shared" si="72"/>
        <v>7.0000000000000007E-2</v>
      </c>
      <c r="AB909">
        <f t="shared" si="73"/>
        <v>0</v>
      </c>
      <c r="AC909" s="18">
        <f t="shared" si="74"/>
        <v>45733</v>
      </c>
    </row>
    <row r="910" spans="1:29">
      <c r="A910" t="s">
        <v>176</v>
      </c>
      <c r="B910">
        <v>163</v>
      </c>
      <c r="C910">
        <v>0</v>
      </c>
      <c r="D910" s="18">
        <v>45701</v>
      </c>
      <c r="E910" s="18">
        <v>45832</v>
      </c>
      <c r="F910" s="18">
        <v>45854</v>
      </c>
      <c r="G910" t="s">
        <v>49</v>
      </c>
      <c r="H910">
        <v>7</v>
      </c>
      <c r="I910" t="s">
        <v>182</v>
      </c>
      <c r="J910">
        <v>51132.62</v>
      </c>
      <c r="K910" t="s">
        <v>151</v>
      </c>
      <c r="L910">
        <v>51132.62</v>
      </c>
      <c r="M910">
        <v>59313.839200000002</v>
      </c>
      <c r="N910">
        <v>5358.78</v>
      </c>
      <c r="O910">
        <v>5358.78</v>
      </c>
      <c r="P910">
        <v>6216.1847999999991</v>
      </c>
      <c r="Q910">
        <v>0.10480159240813397</v>
      </c>
      <c r="R910">
        <v>2</v>
      </c>
      <c r="S910">
        <v>2025</v>
      </c>
      <c r="T910">
        <v>6</v>
      </c>
      <c r="U910">
        <v>2025</v>
      </c>
      <c r="V910">
        <v>45899</v>
      </c>
      <c r="W910" t="s">
        <v>160</v>
      </c>
      <c r="X910">
        <v>2025</v>
      </c>
      <c r="Y910" t="str">
        <f t="shared" si="70"/>
        <v>México</v>
      </c>
      <c r="Z910" t="str">
        <f t="shared" si="71"/>
        <v>Retail</v>
      </c>
      <c r="AA910" s="1">
        <f t="shared" si="72"/>
        <v>0</v>
      </c>
      <c r="AB910">
        <f t="shared" si="73"/>
        <v>5358.78</v>
      </c>
      <c r="AC910" s="18">
        <f t="shared" si="74"/>
        <v>45552</v>
      </c>
    </row>
    <row r="911" spans="1:29">
      <c r="A911" t="s">
        <v>176</v>
      </c>
      <c r="B911">
        <v>202</v>
      </c>
      <c r="C911">
        <v>0</v>
      </c>
      <c r="D911" s="18">
        <v>45734</v>
      </c>
      <c r="E911" s="18">
        <v>45940</v>
      </c>
      <c r="F911" s="18">
        <v>46078</v>
      </c>
      <c r="G911" t="s">
        <v>49</v>
      </c>
      <c r="H911">
        <v>12</v>
      </c>
      <c r="I911" t="s">
        <v>177</v>
      </c>
      <c r="J911">
        <v>31690.94</v>
      </c>
      <c r="K911" t="s">
        <v>131</v>
      </c>
      <c r="L911">
        <v>27254.2084</v>
      </c>
      <c r="M911">
        <v>31690.94</v>
      </c>
      <c r="N911">
        <v>4155.63</v>
      </c>
      <c r="O911">
        <v>3573.8418000000001</v>
      </c>
      <c r="P911">
        <v>4155.63</v>
      </c>
      <c r="Q911">
        <v>0.13112990652849049</v>
      </c>
      <c r="R911">
        <v>3</v>
      </c>
      <c r="S911">
        <v>2025</v>
      </c>
      <c r="T911">
        <v>10</v>
      </c>
      <c r="U911">
        <v>2025</v>
      </c>
      <c r="V911">
        <v>46123</v>
      </c>
      <c r="W911" t="s">
        <v>173</v>
      </c>
      <c r="X911">
        <v>2026</v>
      </c>
      <c r="Y911" t="str">
        <f t="shared" si="70"/>
        <v>México</v>
      </c>
      <c r="Z911" t="str">
        <f t="shared" si="71"/>
        <v>Retail</v>
      </c>
      <c r="AA911" s="1">
        <f t="shared" si="72"/>
        <v>0</v>
      </c>
      <c r="AB911">
        <f t="shared" si="73"/>
        <v>3573.8418000000001</v>
      </c>
      <c r="AC911" s="18">
        <f t="shared" si="74"/>
        <v>45552</v>
      </c>
    </row>
    <row r="912" spans="1:29">
      <c r="A912" t="s">
        <v>176</v>
      </c>
      <c r="B912">
        <v>115</v>
      </c>
      <c r="C912">
        <v>0</v>
      </c>
      <c r="D912" s="18">
        <v>45672</v>
      </c>
      <c r="E912" s="18">
        <v>45934</v>
      </c>
      <c r="F912" s="18">
        <v>45966</v>
      </c>
      <c r="G912" t="s">
        <v>45</v>
      </c>
      <c r="H912">
        <v>3</v>
      </c>
      <c r="J912">
        <v>224855.52</v>
      </c>
      <c r="K912" t="s">
        <v>131</v>
      </c>
      <c r="L912">
        <v>193375.74719999998</v>
      </c>
      <c r="M912">
        <v>224855.52</v>
      </c>
      <c r="N912">
        <v>34369.699999999997</v>
      </c>
      <c r="O912">
        <v>29557.941999999995</v>
      </c>
      <c r="P912">
        <v>34369.699999999997</v>
      </c>
      <c r="Q912">
        <v>0.15285237382653535</v>
      </c>
      <c r="R912">
        <v>1</v>
      </c>
      <c r="S912">
        <v>2025</v>
      </c>
      <c r="T912">
        <v>10</v>
      </c>
      <c r="U912">
        <v>2025</v>
      </c>
      <c r="V912">
        <v>46011</v>
      </c>
      <c r="W912" t="s">
        <v>132</v>
      </c>
      <c r="X912">
        <v>2025</v>
      </c>
      <c r="Y912" t="str">
        <f t="shared" si="70"/>
        <v>México</v>
      </c>
      <c r="Z912" t="str">
        <f t="shared" si="71"/>
        <v>IC</v>
      </c>
      <c r="AA912" s="1">
        <f t="shared" si="72"/>
        <v>0.75</v>
      </c>
      <c r="AB912">
        <f t="shared" si="73"/>
        <v>7389.4854999999989</v>
      </c>
      <c r="AC912" s="18">
        <f t="shared" si="74"/>
        <v>45536</v>
      </c>
    </row>
    <row r="913" spans="1:29">
      <c r="A913" t="s">
        <v>176</v>
      </c>
      <c r="B913">
        <v>116</v>
      </c>
      <c r="C913">
        <v>1</v>
      </c>
      <c r="D913" s="18">
        <v>45566</v>
      </c>
      <c r="E913" s="18">
        <v>45607</v>
      </c>
      <c r="F913" s="18">
        <v>45620</v>
      </c>
      <c r="G913" t="s">
        <v>35</v>
      </c>
      <c r="H913">
        <v>40</v>
      </c>
      <c r="J913">
        <v>18539</v>
      </c>
      <c r="K913" t="s">
        <v>131</v>
      </c>
      <c r="L913">
        <v>15943.539999999999</v>
      </c>
      <c r="M913">
        <v>18539</v>
      </c>
      <c r="N913">
        <v>3819</v>
      </c>
      <c r="O913">
        <v>3284.34</v>
      </c>
      <c r="P913">
        <v>3819</v>
      </c>
      <c r="Q913">
        <v>0.20599816602837265</v>
      </c>
      <c r="R913">
        <v>10</v>
      </c>
      <c r="S913">
        <v>2024</v>
      </c>
      <c r="T913">
        <v>11</v>
      </c>
      <c r="U913">
        <v>2024</v>
      </c>
      <c r="V913">
        <v>45665</v>
      </c>
      <c r="W913" t="s">
        <v>157</v>
      </c>
      <c r="X913">
        <v>2025</v>
      </c>
      <c r="Y913" t="str">
        <f t="shared" si="70"/>
        <v>México</v>
      </c>
      <c r="Z913" t="str">
        <f t="shared" si="71"/>
        <v>IC</v>
      </c>
      <c r="AA913" s="1">
        <f t="shared" si="72"/>
        <v>0.5</v>
      </c>
      <c r="AB913">
        <f t="shared" si="73"/>
        <v>1642.17</v>
      </c>
      <c r="AC913" s="18">
        <f t="shared" si="74"/>
        <v>45665</v>
      </c>
    </row>
    <row r="914" spans="1:29">
      <c r="A914" t="s">
        <v>176</v>
      </c>
      <c r="B914">
        <v>117</v>
      </c>
      <c r="C914">
        <v>1</v>
      </c>
      <c r="D914" s="18">
        <v>45673</v>
      </c>
      <c r="E914" s="18">
        <v>45662</v>
      </c>
      <c r="F914" s="18">
        <v>45662</v>
      </c>
      <c r="G914" t="s">
        <v>49</v>
      </c>
      <c r="H914">
        <v>3</v>
      </c>
      <c r="I914" t="s">
        <v>177</v>
      </c>
      <c r="J914">
        <v>606.17999999999995</v>
      </c>
      <c r="K914" t="s">
        <v>151</v>
      </c>
      <c r="L914">
        <v>606.17999999999995</v>
      </c>
      <c r="M914">
        <v>703.16879999999992</v>
      </c>
      <c r="N914">
        <v>100.07</v>
      </c>
      <c r="O914">
        <v>100.07</v>
      </c>
      <c r="P914">
        <v>116.08119999999998</v>
      </c>
      <c r="Q914">
        <v>0.16508297865320531</v>
      </c>
      <c r="R914">
        <v>1</v>
      </c>
      <c r="S914">
        <v>2025</v>
      </c>
      <c r="T914">
        <v>1</v>
      </c>
      <c r="U914">
        <v>2025</v>
      </c>
      <c r="V914">
        <v>45707</v>
      </c>
      <c r="W914" t="s">
        <v>164</v>
      </c>
      <c r="X914">
        <v>2025</v>
      </c>
      <c r="Y914" t="str">
        <f t="shared" si="70"/>
        <v>México</v>
      </c>
      <c r="Z914" t="str">
        <f t="shared" si="71"/>
        <v>Retail</v>
      </c>
      <c r="AA914" s="1">
        <f t="shared" si="72"/>
        <v>0</v>
      </c>
      <c r="AB914">
        <f t="shared" si="73"/>
        <v>100.07</v>
      </c>
      <c r="AC914" s="18">
        <f t="shared" si="74"/>
        <v>45552</v>
      </c>
    </row>
    <row r="915" spans="1:29">
      <c r="A915" t="s">
        <v>176</v>
      </c>
      <c r="B915">
        <v>214</v>
      </c>
      <c r="C915">
        <v>1</v>
      </c>
      <c r="D915" s="18">
        <v>45740</v>
      </c>
      <c r="E915" s="18">
        <v>45767</v>
      </c>
      <c r="F915" s="18">
        <v>45773</v>
      </c>
      <c r="G915" t="s">
        <v>35</v>
      </c>
      <c r="H915">
        <v>13</v>
      </c>
      <c r="J915">
        <v>27730.21</v>
      </c>
      <c r="K915" t="s">
        <v>131</v>
      </c>
      <c r="L915">
        <v>23847.980599999999</v>
      </c>
      <c r="M915">
        <v>27730.21</v>
      </c>
      <c r="N915">
        <v>5645.2</v>
      </c>
      <c r="O915">
        <v>4854.8719999999994</v>
      </c>
      <c r="P915">
        <v>5645.2</v>
      </c>
      <c r="Q915">
        <v>0.20357581136240943</v>
      </c>
      <c r="R915">
        <v>3</v>
      </c>
      <c r="S915">
        <v>2025</v>
      </c>
      <c r="T915">
        <v>4</v>
      </c>
      <c r="U915">
        <v>2025</v>
      </c>
      <c r="V915">
        <v>45818</v>
      </c>
      <c r="W915" t="s">
        <v>152</v>
      </c>
      <c r="X915">
        <v>2025</v>
      </c>
      <c r="Y915" t="str">
        <f t="shared" si="70"/>
        <v>México</v>
      </c>
      <c r="Z915" t="str">
        <f t="shared" si="71"/>
        <v>IC</v>
      </c>
      <c r="AA915" s="1">
        <f t="shared" si="72"/>
        <v>0.5</v>
      </c>
      <c r="AB915">
        <f t="shared" si="73"/>
        <v>2427.4359999999997</v>
      </c>
      <c r="AC915" s="18">
        <f t="shared" si="74"/>
        <v>45665</v>
      </c>
    </row>
    <row r="916" spans="1:29">
      <c r="A916" t="s">
        <v>176</v>
      </c>
      <c r="B916">
        <v>930</v>
      </c>
      <c r="C916">
        <v>0</v>
      </c>
      <c r="D916" s="18">
        <v>46009</v>
      </c>
      <c r="E916" s="18">
        <v>45912</v>
      </c>
      <c r="F916" s="18">
        <v>45916</v>
      </c>
      <c r="G916" t="s">
        <v>47</v>
      </c>
      <c r="H916">
        <v>51</v>
      </c>
      <c r="J916">
        <v>3485</v>
      </c>
      <c r="K916" t="s">
        <v>131</v>
      </c>
      <c r="L916">
        <v>2997.1</v>
      </c>
      <c r="M916">
        <v>3485</v>
      </c>
      <c r="N916">
        <v>348.5</v>
      </c>
      <c r="O916">
        <v>299.70999999999998</v>
      </c>
      <c r="P916">
        <v>348.5</v>
      </c>
      <c r="Q916">
        <v>9.9999999999999992E-2</v>
      </c>
      <c r="R916">
        <v>12</v>
      </c>
      <c r="S916">
        <v>2025</v>
      </c>
      <c r="T916">
        <v>9</v>
      </c>
      <c r="U916">
        <v>2025</v>
      </c>
      <c r="V916">
        <v>45961</v>
      </c>
      <c r="W916" t="s">
        <v>161</v>
      </c>
      <c r="X916">
        <v>2025</v>
      </c>
      <c r="Y916" t="str">
        <f t="shared" si="70"/>
        <v>México</v>
      </c>
      <c r="Z916" t="str">
        <f t="shared" si="71"/>
        <v>IC</v>
      </c>
      <c r="AA916" s="1">
        <f t="shared" si="72"/>
        <v>0.65</v>
      </c>
      <c r="AB916">
        <f t="shared" si="73"/>
        <v>104.89849999999998</v>
      </c>
      <c r="AC916" s="18">
        <f t="shared" si="74"/>
        <v>45852</v>
      </c>
    </row>
    <row r="917" spans="1:29">
      <c r="A917" t="s">
        <v>176</v>
      </c>
      <c r="B917">
        <v>118</v>
      </c>
      <c r="C917">
        <v>1</v>
      </c>
      <c r="D917" s="18">
        <v>45673</v>
      </c>
      <c r="E917" s="18">
        <v>45756</v>
      </c>
      <c r="F917" s="18">
        <v>45772</v>
      </c>
      <c r="G917" t="s">
        <v>45</v>
      </c>
      <c r="H917">
        <v>3</v>
      </c>
      <c r="J917">
        <v>194580</v>
      </c>
      <c r="K917" t="s">
        <v>131</v>
      </c>
      <c r="L917">
        <v>167338.79999999999</v>
      </c>
      <c r="M917">
        <v>194580</v>
      </c>
      <c r="N917">
        <v>15459.51</v>
      </c>
      <c r="O917">
        <v>13295.178599999999</v>
      </c>
      <c r="P917">
        <v>15459.51</v>
      </c>
      <c r="Q917">
        <v>7.9450662966389141E-2</v>
      </c>
      <c r="R917">
        <v>1</v>
      </c>
      <c r="S917">
        <v>2025</v>
      </c>
      <c r="T917">
        <v>4</v>
      </c>
      <c r="U917">
        <v>2025</v>
      </c>
      <c r="V917">
        <v>45817</v>
      </c>
      <c r="W917" t="s">
        <v>152</v>
      </c>
      <c r="X917">
        <v>2025</v>
      </c>
      <c r="Y917" t="str">
        <f t="shared" si="70"/>
        <v>México</v>
      </c>
      <c r="Z917" t="str">
        <f t="shared" si="71"/>
        <v>IC</v>
      </c>
      <c r="AA917" s="1">
        <f t="shared" si="72"/>
        <v>0.75</v>
      </c>
      <c r="AB917">
        <f t="shared" si="73"/>
        <v>3323.7946499999998</v>
      </c>
      <c r="AC917" s="18">
        <f t="shared" si="74"/>
        <v>45536</v>
      </c>
    </row>
    <row r="918" spans="1:29">
      <c r="A918" t="s">
        <v>176</v>
      </c>
      <c r="B918">
        <v>198</v>
      </c>
      <c r="C918">
        <v>0</v>
      </c>
      <c r="D918" s="18">
        <v>45729</v>
      </c>
      <c r="E918" s="18">
        <v>45952</v>
      </c>
      <c r="F918" s="18">
        <v>45991</v>
      </c>
      <c r="G918" t="s">
        <v>35</v>
      </c>
      <c r="H918">
        <v>11</v>
      </c>
      <c r="J918">
        <v>84947.09</v>
      </c>
      <c r="K918" t="s">
        <v>131</v>
      </c>
      <c r="L918">
        <v>73054.497399999993</v>
      </c>
      <c r="M918">
        <v>84947.09</v>
      </c>
      <c r="N918">
        <v>8370.85</v>
      </c>
      <c r="O918">
        <v>7198.9310000000005</v>
      </c>
      <c r="P918">
        <v>8370.85</v>
      </c>
      <c r="Q918">
        <v>9.8541927686987288E-2</v>
      </c>
      <c r="R918">
        <v>3</v>
      </c>
      <c r="S918">
        <v>2025</v>
      </c>
      <c r="T918">
        <v>10</v>
      </c>
      <c r="U918">
        <v>2025</v>
      </c>
      <c r="V918">
        <v>46036</v>
      </c>
      <c r="W918" t="s">
        <v>157</v>
      </c>
      <c r="X918">
        <v>2026</v>
      </c>
      <c r="Y918" t="str">
        <f t="shared" si="70"/>
        <v>México</v>
      </c>
      <c r="Z918" t="str">
        <f t="shared" si="71"/>
        <v>IC</v>
      </c>
      <c r="AA918" s="1">
        <f t="shared" si="72"/>
        <v>0.5</v>
      </c>
      <c r="AB918">
        <f t="shared" si="73"/>
        <v>3599.4655000000002</v>
      </c>
      <c r="AC918" s="18">
        <f t="shared" si="74"/>
        <v>45665</v>
      </c>
    </row>
    <row r="919" spans="1:29">
      <c r="A919" t="s">
        <v>176</v>
      </c>
      <c r="B919">
        <v>119</v>
      </c>
      <c r="C919">
        <v>1</v>
      </c>
      <c r="D919" s="18">
        <v>45673</v>
      </c>
      <c r="E919" s="18">
        <v>45714</v>
      </c>
      <c r="F919" s="18">
        <v>45735</v>
      </c>
      <c r="G919" t="s">
        <v>35</v>
      </c>
      <c r="H919">
        <v>3</v>
      </c>
      <c r="J919">
        <v>40906.449999999997</v>
      </c>
      <c r="K919" t="s">
        <v>151</v>
      </c>
      <c r="L919">
        <v>40906.449999999997</v>
      </c>
      <c r="M919">
        <v>47451.481999999996</v>
      </c>
      <c r="N919">
        <v>3604.77</v>
      </c>
      <c r="O919">
        <v>3604.77</v>
      </c>
      <c r="P919">
        <v>4181.5331999999999</v>
      </c>
      <c r="Q919">
        <v>8.8122288783309244E-2</v>
      </c>
      <c r="R919">
        <v>1</v>
      </c>
      <c r="S919">
        <v>2025</v>
      </c>
      <c r="T919">
        <v>2</v>
      </c>
      <c r="U919">
        <v>2025</v>
      </c>
      <c r="V919">
        <v>45780</v>
      </c>
      <c r="W919" t="s">
        <v>172</v>
      </c>
      <c r="X919">
        <v>2025</v>
      </c>
      <c r="Y919" t="str">
        <f t="shared" si="70"/>
        <v>México</v>
      </c>
      <c r="Z919" t="str">
        <f t="shared" si="71"/>
        <v>IC</v>
      </c>
      <c r="AA919" s="1">
        <f t="shared" si="72"/>
        <v>0.5</v>
      </c>
      <c r="AB919">
        <f t="shared" si="73"/>
        <v>1802.385</v>
      </c>
      <c r="AC919" s="18">
        <f t="shared" si="74"/>
        <v>45665</v>
      </c>
    </row>
    <row r="920" spans="1:29">
      <c r="A920" t="s">
        <v>176</v>
      </c>
      <c r="B920">
        <v>882</v>
      </c>
      <c r="C920">
        <v>0</v>
      </c>
      <c r="D920" s="18">
        <v>45994</v>
      </c>
      <c r="E920" s="18">
        <v>46032</v>
      </c>
      <c r="F920" s="18">
        <v>46036</v>
      </c>
      <c r="G920" t="s">
        <v>52</v>
      </c>
      <c r="H920">
        <v>49</v>
      </c>
      <c r="I920" t="s">
        <v>177</v>
      </c>
      <c r="J920">
        <v>427120</v>
      </c>
      <c r="K920" t="s">
        <v>193</v>
      </c>
      <c r="L920">
        <v>2349.16</v>
      </c>
      <c r="M920">
        <v>2733.5680000000002</v>
      </c>
      <c r="N920">
        <v>30976</v>
      </c>
      <c r="O920">
        <v>170.36799999999999</v>
      </c>
      <c r="P920">
        <v>198.24640000000002</v>
      </c>
      <c r="Q920">
        <v>7.2522944371605169E-2</v>
      </c>
      <c r="R920">
        <v>12</v>
      </c>
      <c r="S920">
        <v>2025</v>
      </c>
      <c r="T920">
        <v>1</v>
      </c>
      <c r="U920">
        <v>2026</v>
      </c>
      <c r="V920">
        <v>46081</v>
      </c>
      <c r="W920" t="s">
        <v>164</v>
      </c>
      <c r="X920">
        <v>2026</v>
      </c>
      <c r="Y920" t="str">
        <f t="shared" si="70"/>
        <v>México</v>
      </c>
      <c r="Z920" t="str">
        <f t="shared" si="71"/>
        <v>Retail</v>
      </c>
      <c r="AA920" s="1">
        <f t="shared" si="72"/>
        <v>0</v>
      </c>
      <c r="AB920">
        <f t="shared" si="73"/>
        <v>170.36799999999999</v>
      </c>
      <c r="AC920" s="18">
        <f t="shared" si="74"/>
        <v>45845</v>
      </c>
    </row>
    <row r="921" spans="1:29">
      <c r="A921" t="s">
        <v>176</v>
      </c>
      <c r="B921">
        <v>239</v>
      </c>
      <c r="C921">
        <v>0</v>
      </c>
      <c r="D921" s="18">
        <v>45750</v>
      </c>
      <c r="E921" s="18">
        <v>45749</v>
      </c>
      <c r="F921" s="18">
        <v>46014</v>
      </c>
      <c r="G921" t="s">
        <v>45</v>
      </c>
      <c r="H921">
        <v>14</v>
      </c>
      <c r="J921">
        <v>101527.25</v>
      </c>
      <c r="K921" t="s">
        <v>131</v>
      </c>
      <c r="L921">
        <v>87313.434999999998</v>
      </c>
      <c r="M921">
        <v>101527.25</v>
      </c>
      <c r="N921">
        <v>3370.6</v>
      </c>
      <c r="O921">
        <v>2898.7159999999999</v>
      </c>
      <c r="P921">
        <v>3370.6</v>
      </c>
      <c r="Q921">
        <v>3.3198968749769152E-2</v>
      </c>
      <c r="R921">
        <v>4</v>
      </c>
      <c r="S921">
        <v>2025</v>
      </c>
      <c r="T921">
        <v>4</v>
      </c>
      <c r="U921">
        <v>2025</v>
      </c>
      <c r="V921">
        <v>46059</v>
      </c>
      <c r="W921" t="s">
        <v>164</v>
      </c>
      <c r="X921">
        <v>2026</v>
      </c>
      <c r="Y921" t="str">
        <f t="shared" si="70"/>
        <v>México</v>
      </c>
      <c r="Z921" t="str">
        <f t="shared" si="71"/>
        <v>IC</v>
      </c>
      <c r="AA921" s="1">
        <f t="shared" si="72"/>
        <v>0.75</v>
      </c>
      <c r="AB921">
        <f t="shared" si="73"/>
        <v>724.67900000000009</v>
      </c>
      <c r="AC921" s="18">
        <f t="shared" si="74"/>
        <v>45536</v>
      </c>
    </row>
    <row r="922" spans="1:29">
      <c r="A922" t="s">
        <v>65</v>
      </c>
      <c r="B922">
        <v>49</v>
      </c>
      <c r="C922">
        <v>0</v>
      </c>
      <c r="D922" s="18">
        <v>45936</v>
      </c>
      <c r="E922" s="18">
        <v>45968</v>
      </c>
      <c r="F922" s="18">
        <v>45977</v>
      </c>
      <c r="G922" t="s">
        <v>29</v>
      </c>
      <c r="H922">
        <v>41</v>
      </c>
      <c r="J922">
        <v>3515.8</v>
      </c>
      <c r="K922" t="s">
        <v>151</v>
      </c>
      <c r="L922">
        <v>3515.8</v>
      </c>
      <c r="M922">
        <v>4078.328</v>
      </c>
      <c r="N922">
        <v>0</v>
      </c>
      <c r="O922">
        <v>0</v>
      </c>
      <c r="P922">
        <v>0</v>
      </c>
      <c r="Q922">
        <v>0</v>
      </c>
      <c r="R922">
        <v>10</v>
      </c>
      <c r="S922">
        <v>2025</v>
      </c>
      <c r="T922">
        <v>11</v>
      </c>
      <c r="U922">
        <v>2025</v>
      </c>
      <c r="V922">
        <v>46022</v>
      </c>
      <c r="W922" t="s">
        <v>132</v>
      </c>
      <c r="X922">
        <v>2025</v>
      </c>
      <c r="Y922" t="str">
        <f t="shared" si="70"/>
        <v>Madrid</v>
      </c>
      <c r="Z922" t="str">
        <f t="shared" si="71"/>
        <v>Retail</v>
      </c>
      <c r="AA922" s="1">
        <f t="shared" si="72"/>
        <v>7.0000000000000007E-2</v>
      </c>
      <c r="AB922">
        <f t="shared" si="73"/>
        <v>0</v>
      </c>
      <c r="AC922" s="18">
        <f t="shared" si="74"/>
        <v>45733</v>
      </c>
    </row>
    <row r="923" spans="1:29">
      <c r="A923" t="s">
        <v>176</v>
      </c>
      <c r="B923">
        <v>120</v>
      </c>
      <c r="C923">
        <v>0</v>
      </c>
      <c r="D923" s="18">
        <v>45674</v>
      </c>
      <c r="E923" s="18">
        <v>45762</v>
      </c>
      <c r="F923" s="18">
        <v>45776</v>
      </c>
      <c r="G923" t="s">
        <v>35</v>
      </c>
      <c r="H923">
        <v>3</v>
      </c>
      <c r="J923">
        <v>2383.6799999999998</v>
      </c>
      <c r="K923" t="s">
        <v>131</v>
      </c>
      <c r="L923">
        <v>2049.9647999999997</v>
      </c>
      <c r="M923">
        <v>2383.6799999999998</v>
      </c>
      <c r="N923">
        <v>174.9</v>
      </c>
      <c r="O923">
        <v>150.41400000000002</v>
      </c>
      <c r="P923">
        <v>174.9</v>
      </c>
      <c r="Q923">
        <v>7.3373942811115603E-2</v>
      </c>
      <c r="R923">
        <v>1</v>
      </c>
      <c r="S923">
        <v>2025</v>
      </c>
      <c r="T923">
        <v>4</v>
      </c>
      <c r="U923">
        <v>2025</v>
      </c>
      <c r="V923">
        <v>45821</v>
      </c>
      <c r="W923" t="s">
        <v>152</v>
      </c>
      <c r="X923">
        <v>2025</v>
      </c>
      <c r="Y923" t="str">
        <f t="shared" si="70"/>
        <v>México</v>
      </c>
      <c r="Z923" t="str">
        <f t="shared" si="71"/>
        <v>IC</v>
      </c>
      <c r="AA923" s="1">
        <f t="shared" si="72"/>
        <v>0.5</v>
      </c>
      <c r="AB923">
        <f t="shared" si="73"/>
        <v>75.207000000000008</v>
      </c>
      <c r="AC923" s="18">
        <f t="shared" si="74"/>
        <v>45665</v>
      </c>
    </row>
    <row r="924" spans="1:29">
      <c r="A924" t="s">
        <v>176</v>
      </c>
      <c r="B924">
        <v>121</v>
      </c>
      <c r="C924">
        <v>0</v>
      </c>
      <c r="D924" s="18">
        <v>45674</v>
      </c>
      <c r="E924" s="18">
        <v>45813</v>
      </c>
      <c r="F924" s="18">
        <v>45824</v>
      </c>
      <c r="G924" t="s">
        <v>35</v>
      </c>
      <c r="H924">
        <v>3</v>
      </c>
      <c r="J924">
        <v>1791.72</v>
      </c>
      <c r="K924" t="s">
        <v>131</v>
      </c>
      <c r="L924">
        <v>1540.8792000000001</v>
      </c>
      <c r="M924">
        <v>1791.72</v>
      </c>
      <c r="N924">
        <v>154.26</v>
      </c>
      <c r="O924">
        <v>132.6636</v>
      </c>
      <c r="P924">
        <v>154.26</v>
      </c>
      <c r="Q924">
        <v>8.6096041792244324E-2</v>
      </c>
      <c r="R924">
        <v>1</v>
      </c>
      <c r="S924">
        <v>2025</v>
      </c>
      <c r="T924">
        <v>6</v>
      </c>
      <c r="U924">
        <v>2025</v>
      </c>
      <c r="V924">
        <v>45869</v>
      </c>
      <c r="W924" t="s">
        <v>154</v>
      </c>
      <c r="X924">
        <v>2025</v>
      </c>
      <c r="Y924" t="str">
        <f t="shared" si="70"/>
        <v>México</v>
      </c>
      <c r="Z924" t="str">
        <f t="shared" si="71"/>
        <v>IC</v>
      </c>
      <c r="AA924" s="1">
        <f t="shared" si="72"/>
        <v>0.5</v>
      </c>
      <c r="AB924">
        <f t="shared" si="73"/>
        <v>66.331800000000001</v>
      </c>
      <c r="AC924" s="18">
        <f t="shared" si="74"/>
        <v>45665</v>
      </c>
    </row>
    <row r="925" spans="1:29">
      <c r="A925" t="s">
        <v>176</v>
      </c>
      <c r="B925">
        <v>225</v>
      </c>
      <c r="C925">
        <v>1</v>
      </c>
      <c r="D925" s="18">
        <v>45747</v>
      </c>
      <c r="E925" s="18">
        <v>45764</v>
      </c>
      <c r="F925" s="18">
        <v>45773</v>
      </c>
      <c r="G925" t="s">
        <v>24</v>
      </c>
      <c r="H925">
        <v>14</v>
      </c>
      <c r="I925" t="s">
        <v>149</v>
      </c>
      <c r="J925">
        <v>1912.84</v>
      </c>
      <c r="K925" t="s">
        <v>151</v>
      </c>
      <c r="L925">
        <v>1912.84</v>
      </c>
      <c r="M925">
        <v>2218.8943999999997</v>
      </c>
      <c r="N925">
        <v>160.72</v>
      </c>
      <c r="O925">
        <v>160.72</v>
      </c>
      <c r="P925">
        <v>186.43519999999998</v>
      </c>
      <c r="Q925">
        <v>8.4021664122456666E-2</v>
      </c>
      <c r="R925">
        <v>3</v>
      </c>
      <c r="S925">
        <v>2025</v>
      </c>
      <c r="T925">
        <v>4</v>
      </c>
      <c r="U925">
        <v>2025</v>
      </c>
      <c r="V925">
        <v>45818</v>
      </c>
      <c r="W925" t="s">
        <v>152</v>
      </c>
      <c r="X925">
        <v>2025</v>
      </c>
      <c r="Y925" t="str">
        <f t="shared" si="70"/>
        <v>Madrid</v>
      </c>
      <c r="Z925" t="str">
        <f t="shared" si="71"/>
        <v>Retail</v>
      </c>
      <c r="AA925" s="1">
        <f t="shared" si="72"/>
        <v>7.0000000000000007E-2</v>
      </c>
      <c r="AB925">
        <f t="shared" si="73"/>
        <v>149.46959999999999</v>
      </c>
      <c r="AC925" s="18">
        <f t="shared" si="74"/>
        <v>45733</v>
      </c>
    </row>
    <row r="926" spans="1:29">
      <c r="A926" t="s">
        <v>176</v>
      </c>
      <c r="B926">
        <v>174</v>
      </c>
      <c r="C926">
        <v>1</v>
      </c>
      <c r="D926" s="18">
        <v>45708</v>
      </c>
      <c r="E926" s="18">
        <v>45708</v>
      </c>
      <c r="F926" s="18">
        <v>45714</v>
      </c>
      <c r="G926" t="s">
        <v>49</v>
      </c>
      <c r="H926">
        <v>8</v>
      </c>
      <c r="I926" t="s">
        <v>177</v>
      </c>
      <c r="J926">
        <v>26206.01</v>
      </c>
      <c r="K926" t="s">
        <v>131</v>
      </c>
      <c r="L926">
        <v>22537.168599999997</v>
      </c>
      <c r="M926">
        <v>26206.01</v>
      </c>
      <c r="N926">
        <v>2355.34</v>
      </c>
      <c r="O926">
        <v>2025.5924</v>
      </c>
      <c r="P926">
        <v>2355.34</v>
      </c>
      <c r="Q926">
        <v>8.9877856262742792E-2</v>
      </c>
      <c r="R926">
        <v>2</v>
      </c>
      <c r="S926">
        <v>2025</v>
      </c>
      <c r="T926">
        <v>2</v>
      </c>
      <c r="U926">
        <v>2025</v>
      </c>
      <c r="V926">
        <v>45759</v>
      </c>
      <c r="W926" t="s">
        <v>173</v>
      </c>
      <c r="X926">
        <v>2025</v>
      </c>
      <c r="Y926" t="str">
        <f t="shared" si="70"/>
        <v>México</v>
      </c>
      <c r="Z926" t="str">
        <f t="shared" si="71"/>
        <v>Retail</v>
      </c>
      <c r="AA926" s="1">
        <f t="shared" si="72"/>
        <v>0</v>
      </c>
      <c r="AB926">
        <f t="shared" si="73"/>
        <v>2025.5924</v>
      </c>
      <c r="AC926" s="18">
        <f t="shared" si="74"/>
        <v>45552</v>
      </c>
    </row>
    <row r="927" spans="1:29">
      <c r="A927" t="s">
        <v>176</v>
      </c>
      <c r="B927">
        <v>122</v>
      </c>
      <c r="C927">
        <v>1</v>
      </c>
      <c r="D927" s="18">
        <v>45677</v>
      </c>
      <c r="E927" s="18">
        <v>45677</v>
      </c>
      <c r="F927" s="18">
        <v>45677</v>
      </c>
      <c r="G927" t="s">
        <v>49</v>
      </c>
      <c r="H927">
        <v>4</v>
      </c>
      <c r="I927" t="s">
        <v>177</v>
      </c>
      <c r="J927">
        <v>11500.66</v>
      </c>
      <c r="K927" t="s">
        <v>151</v>
      </c>
      <c r="L927">
        <v>11500.66</v>
      </c>
      <c r="M927">
        <v>13340.765599999999</v>
      </c>
      <c r="N927">
        <v>1088.32</v>
      </c>
      <c r="O927">
        <v>1088.32</v>
      </c>
      <c r="P927">
        <v>1262.4511999999997</v>
      </c>
      <c r="Q927">
        <v>9.4631090737401155E-2</v>
      </c>
      <c r="R927">
        <v>1</v>
      </c>
      <c r="S927">
        <v>2025</v>
      </c>
      <c r="T927">
        <v>1</v>
      </c>
      <c r="U927">
        <v>2025</v>
      </c>
      <c r="V927">
        <v>45722</v>
      </c>
      <c r="W927" t="s">
        <v>150</v>
      </c>
      <c r="X927">
        <v>2025</v>
      </c>
      <c r="Y927" t="str">
        <f t="shared" si="70"/>
        <v>México</v>
      </c>
      <c r="Z927" t="str">
        <f t="shared" si="71"/>
        <v>Retail</v>
      </c>
      <c r="AA927" s="1">
        <f t="shared" si="72"/>
        <v>0</v>
      </c>
      <c r="AB927">
        <f t="shared" si="73"/>
        <v>1088.32</v>
      </c>
      <c r="AC927" s="18">
        <f t="shared" si="74"/>
        <v>45552</v>
      </c>
    </row>
    <row r="928" spans="1:29">
      <c r="A928" t="s">
        <v>176</v>
      </c>
      <c r="B928">
        <v>261</v>
      </c>
      <c r="C928">
        <v>1</v>
      </c>
      <c r="D928" s="18">
        <v>45762</v>
      </c>
      <c r="E928" s="18">
        <v>45955</v>
      </c>
      <c r="F928" s="18">
        <v>45969</v>
      </c>
      <c r="G928" t="s">
        <v>49</v>
      </c>
      <c r="H928">
        <v>16</v>
      </c>
      <c r="I928" t="s">
        <v>182</v>
      </c>
      <c r="J928">
        <v>226603.09</v>
      </c>
      <c r="K928" t="s">
        <v>151</v>
      </c>
      <c r="L928">
        <v>226603.09</v>
      </c>
      <c r="M928">
        <v>262859.58439999999</v>
      </c>
      <c r="N928">
        <v>22686.6</v>
      </c>
      <c r="O928">
        <v>22686.6</v>
      </c>
      <c r="P928">
        <v>26316.455999999998</v>
      </c>
      <c r="Q928">
        <v>0.10011602224841681</v>
      </c>
      <c r="R928">
        <v>4</v>
      </c>
      <c r="S928">
        <v>2025</v>
      </c>
      <c r="T928">
        <v>10</v>
      </c>
      <c r="U928">
        <v>2025</v>
      </c>
      <c r="V928">
        <v>46014</v>
      </c>
      <c r="W928" t="s">
        <v>132</v>
      </c>
      <c r="X928">
        <v>2025</v>
      </c>
      <c r="Y928" t="str">
        <f t="shared" si="70"/>
        <v>México</v>
      </c>
      <c r="Z928" t="str">
        <f t="shared" si="71"/>
        <v>Retail</v>
      </c>
      <c r="AA928" s="1">
        <f t="shared" si="72"/>
        <v>0</v>
      </c>
      <c r="AB928">
        <f t="shared" si="73"/>
        <v>22686.6</v>
      </c>
      <c r="AC928" s="18">
        <f t="shared" si="74"/>
        <v>45552</v>
      </c>
    </row>
    <row r="929" spans="1:29">
      <c r="A929" t="s">
        <v>176</v>
      </c>
      <c r="B929">
        <v>160</v>
      </c>
      <c r="C929">
        <v>1</v>
      </c>
      <c r="D929" s="18">
        <v>45700</v>
      </c>
      <c r="E929" s="18">
        <v>45758</v>
      </c>
      <c r="F929" s="18">
        <v>45758</v>
      </c>
      <c r="G929" t="s">
        <v>35</v>
      </c>
      <c r="H929">
        <v>7</v>
      </c>
      <c r="J929">
        <v>3471.84</v>
      </c>
      <c r="K929" t="s">
        <v>131</v>
      </c>
      <c r="L929">
        <v>2985.7824000000001</v>
      </c>
      <c r="M929">
        <v>3471.84</v>
      </c>
      <c r="N929">
        <v>135.28</v>
      </c>
      <c r="O929">
        <v>116.3408</v>
      </c>
      <c r="P929">
        <v>135.28</v>
      </c>
      <c r="Q929">
        <v>3.8964929259412875E-2</v>
      </c>
      <c r="R929">
        <v>2</v>
      </c>
      <c r="S929">
        <v>2025</v>
      </c>
      <c r="T929">
        <v>4</v>
      </c>
      <c r="U929">
        <v>2025</v>
      </c>
      <c r="V929">
        <v>45803</v>
      </c>
      <c r="W929" t="s">
        <v>172</v>
      </c>
      <c r="X929">
        <v>2025</v>
      </c>
      <c r="Y929" t="str">
        <f t="shared" si="70"/>
        <v>México</v>
      </c>
      <c r="Z929" t="str">
        <f t="shared" si="71"/>
        <v>IC</v>
      </c>
      <c r="AA929" s="1">
        <f t="shared" si="72"/>
        <v>0.5</v>
      </c>
      <c r="AB929">
        <f t="shared" si="73"/>
        <v>58.170400000000001</v>
      </c>
      <c r="AC929" s="18">
        <f t="shared" si="74"/>
        <v>45665</v>
      </c>
    </row>
    <row r="930" spans="1:29">
      <c r="A930" t="s">
        <v>176</v>
      </c>
      <c r="B930">
        <v>123</v>
      </c>
      <c r="C930">
        <v>0</v>
      </c>
      <c r="D930" s="18">
        <v>45677</v>
      </c>
      <c r="E930" s="18">
        <v>45700</v>
      </c>
      <c r="F930" s="18">
        <v>45704</v>
      </c>
      <c r="G930" t="s">
        <v>36</v>
      </c>
      <c r="H930">
        <v>4</v>
      </c>
      <c r="J930">
        <v>6934.95</v>
      </c>
      <c r="K930" t="s">
        <v>178</v>
      </c>
      <c r="L930">
        <v>332.87759999999997</v>
      </c>
      <c r="M930">
        <v>388.35719999999998</v>
      </c>
      <c r="N930">
        <v>848.37</v>
      </c>
      <c r="O930">
        <v>40.721760000000003</v>
      </c>
      <c r="P930">
        <v>47.508720000000004</v>
      </c>
      <c r="Q930">
        <v>0.12233253303917117</v>
      </c>
      <c r="R930">
        <v>1</v>
      </c>
      <c r="S930">
        <v>2025</v>
      </c>
      <c r="T930">
        <v>2</v>
      </c>
      <c r="U930">
        <v>2025</v>
      </c>
      <c r="V930">
        <v>45749</v>
      </c>
      <c r="W930" t="s">
        <v>173</v>
      </c>
      <c r="X930">
        <v>2025</v>
      </c>
      <c r="Y930" t="str">
        <f t="shared" si="70"/>
        <v>México</v>
      </c>
      <c r="Z930" t="str">
        <f t="shared" si="71"/>
        <v>IC</v>
      </c>
      <c r="AA930" s="1">
        <f t="shared" si="72"/>
        <v>0.5</v>
      </c>
      <c r="AB930">
        <f t="shared" si="73"/>
        <v>20.360880000000002</v>
      </c>
      <c r="AC930" s="18">
        <f t="shared" si="74"/>
        <v>45639</v>
      </c>
    </row>
    <row r="931" spans="1:29">
      <c r="A931" t="s">
        <v>176</v>
      </c>
      <c r="B931">
        <v>124</v>
      </c>
      <c r="C931">
        <v>1</v>
      </c>
      <c r="D931" s="18">
        <v>45677</v>
      </c>
      <c r="E931" s="18">
        <v>45832</v>
      </c>
      <c r="F931" s="18">
        <v>45845</v>
      </c>
      <c r="G931" t="s">
        <v>39</v>
      </c>
      <c r="H931">
        <v>4</v>
      </c>
      <c r="I931" t="s">
        <v>181</v>
      </c>
      <c r="J931">
        <v>57724</v>
      </c>
      <c r="K931" t="s">
        <v>131</v>
      </c>
      <c r="L931">
        <v>49642.64</v>
      </c>
      <c r="M931">
        <v>57724</v>
      </c>
      <c r="N931">
        <v>6840</v>
      </c>
      <c r="O931">
        <v>5882.4</v>
      </c>
      <c r="P931">
        <v>6840</v>
      </c>
      <c r="Q931">
        <v>0.1184949067978657</v>
      </c>
      <c r="R931">
        <v>1</v>
      </c>
      <c r="S931">
        <v>2025</v>
      </c>
      <c r="T931">
        <v>6</v>
      </c>
      <c r="U931">
        <v>2025</v>
      </c>
      <c r="V931">
        <v>45890</v>
      </c>
      <c r="W931" t="s">
        <v>160</v>
      </c>
      <c r="X931">
        <v>2025</v>
      </c>
      <c r="Y931" t="str">
        <f t="shared" si="70"/>
        <v>México</v>
      </c>
      <c r="Z931" t="str">
        <f t="shared" si="71"/>
        <v>IC</v>
      </c>
      <c r="AA931" s="1">
        <f t="shared" si="72"/>
        <v>0.5</v>
      </c>
      <c r="AB931">
        <f t="shared" si="73"/>
        <v>2941.2</v>
      </c>
      <c r="AC931" s="18">
        <f t="shared" si="74"/>
        <v>45677</v>
      </c>
    </row>
    <row r="932" spans="1:29">
      <c r="A932" t="s">
        <v>176</v>
      </c>
      <c r="B932">
        <v>126</v>
      </c>
      <c r="C932">
        <v>0</v>
      </c>
      <c r="D932" s="18">
        <v>45678</v>
      </c>
      <c r="E932" s="18">
        <v>45809</v>
      </c>
      <c r="F932" s="18">
        <v>45841</v>
      </c>
      <c r="G932" t="s">
        <v>49</v>
      </c>
      <c r="H932">
        <v>4</v>
      </c>
      <c r="J932">
        <v>155169.46</v>
      </c>
      <c r="K932" t="s">
        <v>151</v>
      </c>
      <c r="L932">
        <v>155169.46</v>
      </c>
      <c r="M932">
        <v>179996.57359999997</v>
      </c>
      <c r="N932">
        <v>11809.71</v>
      </c>
      <c r="O932">
        <v>11809.71</v>
      </c>
      <c r="P932">
        <v>13699.263599999998</v>
      </c>
      <c r="Q932">
        <v>7.610846876698546E-2</v>
      </c>
      <c r="R932">
        <v>1</v>
      </c>
      <c r="S932">
        <v>2025</v>
      </c>
      <c r="T932">
        <v>6</v>
      </c>
      <c r="U932">
        <v>2025</v>
      </c>
      <c r="V932">
        <v>45886</v>
      </c>
      <c r="W932" t="s">
        <v>160</v>
      </c>
      <c r="X932">
        <v>2025</v>
      </c>
      <c r="Y932" t="str">
        <f t="shared" si="70"/>
        <v>México</v>
      </c>
      <c r="Z932" t="str">
        <f t="shared" si="71"/>
        <v>Retail</v>
      </c>
      <c r="AA932" s="1">
        <f t="shared" si="72"/>
        <v>0</v>
      </c>
      <c r="AB932">
        <f t="shared" si="73"/>
        <v>11809.71</v>
      </c>
      <c r="AC932" s="18">
        <f t="shared" si="74"/>
        <v>45552</v>
      </c>
    </row>
    <row r="933" spans="1:29">
      <c r="A933" t="s">
        <v>176</v>
      </c>
      <c r="B933">
        <v>127</v>
      </c>
      <c r="C933">
        <v>1</v>
      </c>
      <c r="D933" s="18">
        <v>45680</v>
      </c>
      <c r="E933" s="18">
        <v>45648</v>
      </c>
      <c r="F933" s="18">
        <v>45685</v>
      </c>
      <c r="G933" t="s">
        <v>49</v>
      </c>
      <c r="H933">
        <v>4</v>
      </c>
      <c r="I933" t="s">
        <v>177</v>
      </c>
      <c r="J933">
        <v>5088</v>
      </c>
      <c r="K933" t="s">
        <v>131</v>
      </c>
      <c r="L933">
        <v>4375.68</v>
      </c>
      <c r="M933">
        <v>5088</v>
      </c>
      <c r="N933">
        <v>493.54</v>
      </c>
      <c r="O933">
        <v>424.44440000000003</v>
      </c>
      <c r="P933">
        <v>493.54</v>
      </c>
      <c r="Q933">
        <v>9.7000786163522007E-2</v>
      </c>
      <c r="R933">
        <v>1</v>
      </c>
      <c r="S933">
        <v>2025</v>
      </c>
      <c r="T933">
        <v>12</v>
      </c>
      <c r="U933">
        <v>2024</v>
      </c>
      <c r="V933">
        <v>45730</v>
      </c>
      <c r="W933" t="s">
        <v>150</v>
      </c>
      <c r="X933">
        <v>2025</v>
      </c>
      <c r="Y933" t="str">
        <f t="shared" si="70"/>
        <v>México</v>
      </c>
      <c r="Z933" t="str">
        <f t="shared" si="71"/>
        <v>Retail</v>
      </c>
      <c r="AA933" s="1">
        <f t="shared" si="72"/>
        <v>0</v>
      </c>
      <c r="AB933">
        <f t="shared" si="73"/>
        <v>424.44440000000003</v>
      </c>
      <c r="AC933" s="18">
        <f t="shared" si="74"/>
        <v>45552</v>
      </c>
    </row>
    <row r="934" spans="1:29">
      <c r="A934" t="s">
        <v>176</v>
      </c>
      <c r="B934">
        <v>419</v>
      </c>
      <c r="C934">
        <v>1</v>
      </c>
      <c r="D934" s="18">
        <v>45820</v>
      </c>
      <c r="E934" s="18">
        <v>45828</v>
      </c>
      <c r="F934" s="18">
        <v>45830</v>
      </c>
      <c r="G934" t="s">
        <v>45</v>
      </c>
      <c r="H934">
        <v>24</v>
      </c>
      <c r="J934">
        <v>8822</v>
      </c>
      <c r="K934" t="s">
        <v>131</v>
      </c>
      <c r="L934">
        <v>7586.92</v>
      </c>
      <c r="M934">
        <v>8822</v>
      </c>
      <c r="N934">
        <v>869.55</v>
      </c>
      <c r="O934">
        <v>747.81299999999999</v>
      </c>
      <c r="P934">
        <v>869.55</v>
      </c>
      <c r="Q934">
        <v>9.8566084788029917E-2</v>
      </c>
      <c r="R934">
        <v>6</v>
      </c>
      <c r="S934">
        <v>2025</v>
      </c>
      <c r="T934">
        <v>6</v>
      </c>
      <c r="U934">
        <v>2025</v>
      </c>
      <c r="V934">
        <v>45875</v>
      </c>
      <c r="W934" t="s">
        <v>160</v>
      </c>
      <c r="X934">
        <v>2025</v>
      </c>
      <c r="Y934" t="str">
        <f t="shared" si="70"/>
        <v>México</v>
      </c>
      <c r="Z934" t="str">
        <f t="shared" si="71"/>
        <v>IC</v>
      </c>
      <c r="AA934" s="1">
        <f t="shared" si="72"/>
        <v>0.75</v>
      </c>
      <c r="AB934">
        <f t="shared" si="73"/>
        <v>186.95325000000003</v>
      </c>
      <c r="AC934" s="18">
        <f t="shared" si="74"/>
        <v>45536</v>
      </c>
    </row>
    <row r="935" spans="1:29">
      <c r="A935" t="s">
        <v>176</v>
      </c>
      <c r="B935">
        <v>168</v>
      </c>
      <c r="C935">
        <v>1</v>
      </c>
      <c r="D935" s="18">
        <v>45706</v>
      </c>
      <c r="E935" s="18">
        <v>45730</v>
      </c>
      <c r="F935" s="18">
        <v>45741</v>
      </c>
      <c r="G935" t="s">
        <v>49</v>
      </c>
      <c r="H935">
        <v>8</v>
      </c>
      <c r="I935" t="s">
        <v>177</v>
      </c>
      <c r="J935">
        <v>7043.04</v>
      </c>
      <c r="K935" t="s">
        <v>131</v>
      </c>
      <c r="L935">
        <v>6057.0144</v>
      </c>
      <c r="M935">
        <v>7043.04</v>
      </c>
      <c r="N935">
        <v>852.79</v>
      </c>
      <c r="O935">
        <v>733.39940000000001</v>
      </c>
      <c r="P935">
        <v>852.79</v>
      </c>
      <c r="Q935">
        <v>0.12108265748881165</v>
      </c>
      <c r="R935">
        <v>2</v>
      </c>
      <c r="S935">
        <v>2025</v>
      </c>
      <c r="T935">
        <v>3</v>
      </c>
      <c r="U935">
        <v>2025</v>
      </c>
      <c r="V935">
        <v>45786</v>
      </c>
      <c r="W935" t="s">
        <v>172</v>
      </c>
      <c r="X935">
        <v>2025</v>
      </c>
      <c r="Y935" t="str">
        <f t="shared" si="70"/>
        <v>México</v>
      </c>
      <c r="Z935" t="str">
        <f t="shared" si="71"/>
        <v>Retail</v>
      </c>
      <c r="AA935" s="1">
        <f t="shared" si="72"/>
        <v>0</v>
      </c>
      <c r="AB935">
        <f t="shared" si="73"/>
        <v>733.39940000000001</v>
      </c>
      <c r="AC935" s="18">
        <f t="shared" si="74"/>
        <v>45552</v>
      </c>
    </row>
    <row r="936" spans="1:29">
      <c r="A936" t="s">
        <v>176</v>
      </c>
      <c r="B936">
        <v>206</v>
      </c>
      <c r="C936">
        <v>1</v>
      </c>
      <c r="D936" s="18">
        <v>45736</v>
      </c>
      <c r="E936" s="18">
        <v>45735</v>
      </c>
      <c r="F936" s="18">
        <v>45754</v>
      </c>
      <c r="G936" t="s">
        <v>54</v>
      </c>
      <c r="H936">
        <v>12</v>
      </c>
      <c r="J936">
        <v>8210</v>
      </c>
      <c r="K936" t="s">
        <v>131</v>
      </c>
      <c r="L936">
        <v>7060.5999999999995</v>
      </c>
      <c r="M936">
        <v>8210</v>
      </c>
      <c r="N936">
        <v>0</v>
      </c>
      <c r="O936">
        <v>0</v>
      </c>
      <c r="P936">
        <v>0</v>
      </c>
      <c r="Q936">
        <v>0</v>
      </c>
      <c r="R936">
        <v>3</v>
      </c>
      <c r="S936">
        <v>2025</v>
      </c>
      <c r="T936">
        <v>3</v>
      </c>
      <c r="U936">
        <v>2025</v>
      </c>
      <c r="V936">
        <v>45799</v>
      </c>
      <c r="W936" t="s">
        <v>172</v>
      </c>
      <c r="X936">
        <v>2025</v>
      </c>
      <c r="Y936" t="str">
        <f t="shared" si="70"/>
        <v>México</v>
      </c>
      <c r="Z936" t="str">
        <f t="shared" si="71"/>
        <v>Retail</v>
      </c>
      <c r="AA936" s="1">
        <f t="shared" si="72"/>
        <v>0.05</v>
      </c>
      <c r="AB936">
        <f t="shared" si="73"/>
        <v>0</v>
      </c>
      <c r="AC936" s="18">
        <f t="shared" si="74"/>
        <v>45595</v>
      </c>
    </row>
    <row r="937" spans="1:29">
      <c r="A937" t="s">
        <v>176</v>
      </c>
      <c r="B937">
        <v>128</v>
      </c>
      <c r="C937">
        <v>1</v>
      </c>
      <c r="D937" s="18">
        <v>45680</v>
      </c>
      <c r="E937" s="18">
        <v>45688</v>
      </c>
      <c r="F937" s="18">
        <v>45696</v>
      </c>
      <c r="G937" t="s">
        <v>54</v>
      </c>
      <c r="H937">
        <v>4</v>
      </c>
      <c r="I937" t="s">
        <v>149</v>
      </c>
      <c r="J937">
        <v>1389.53</v>
      </c>
      <c r="K937" t="s">
        <v>131</v>
      </c>
      <c r="L937">
        <v>1194.9957999999999</v>
      </c>
      <c r="M937">
        <v>1389.53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2025</v>
      </c>
      <c r="T937">
        <v>1</v>
      </c>
      <c r="U937">
        <v>2025</v>
      </c>
      <c r="V937">
        <v>45741</v>
      </c>
      <c r="W937" t="s">
        <v>150</v>
      </c>
      <c r="X937">
        <v>2025</v>
      </c>
      <c r="Y937" t="str">
        <f t="shared" si="70"/>
        <v>México</v>
      </c>
      <c r="Z937" t="str">
        <f t="shared" si="71"/>
        <v>Retail</v>
      </c>
      <c r="AA937" s="1">
        <f t="shared" si="72"/>
        <v>0.05</v>
      </c>
      <c r="AB937">
        <f t="shared" si="73"/>
        <v>0</v>
      </c>
      <c r="AC937" s="18">
        <f t="shared" si="74"/>
        <v>45595</v>
      </c>
    </row>
    <row r="938" spans="1:29">
      <c r="A938" t="s">
        <v>176</v>
      </c>
      <c r="B938">
        <v>164</v>
      </c>
      <c r="C938">
        <v>1</v>
      </c>
      <c r="D938" s="18">
        <v>45701</v>
      </c>
      <c r="E938" s="18">
        <v>45759</v>
      </c>
      <c r="F938" s="18">
        <v>45768</v>
      </c>
      <c r="G938" t="s">
        <v>35</v>
      </c>
      <c r="H938">
        <v>7</v>
      </c>
      <c r="J938">
        <v>3445.65</v>
      </c>
      <c r="K938" t="s">
        <v>151</v>
      </c>
      <c r="L938">
        <v>3445.65</v>
      </c>
      <c r="M938">
        <v>3996.9539999999997</v>
      </c>
      <c r="N938">
        <v>291.48</v>
      </c>
      <c r="O938">
        <v>291.48</v>
      </c>
      <c r="P938">
        <v>338.11680000000001</v>
      </c>
      <c r="Q938">
        <v>8.4593618040137569E-2</v>
      </c>
      <c r="R938">
        <v>2</v>
      </c>
      <c r="S938">
        <v>2025</v>
      </c>
      <c r="T938">
        <v>4</v>
      </c>
      <c r="U938">
        <v>2025</v>
      </c>
      <c r="V938">
        <v>45813</v>
      </c>
      <c r="W938" t="s">
        <v>152</v>
      </c>
      <c r="X938">
        <v>2025</v>
      </c>
      <c r="Y938" t="str">
        <f t="shared" si="70"/>
        <v>México</v>
      </c>
      <c r="Z938" t="str">
        <f t="shared" si="71"/>
        <v>IC</v>
      </c>
      <c r="AA938" s="1">
        <f t="shared" si="72"/>
        <v>0.5</v>
      </c>
      <c r="AB938">
        <f t="shared" si="73"/>
        <v>145.74</v>
      </c>
      <c r="AC938" s="18">
        <f t="shared" si="74"/>
        <v>45665</v>
      </c>
    </row>
    <row r="939" spans="1:29">
      <c r="A939" t="s">
        <v>176</v>
      </c>
      <c r="B939">
        <v>129</v>
      </c>
      <c r="C939">
        <v>1</v>
      </c>
      <c r="D939" s="18">
        <v>45680</v>
      </c>
      <c r="E939" s="18">
        <v>45735</v>
      </c>
      <c r="F939" s="18">
        <v>45753</v>
      </c>
      <c r="G939" t="s">
        <v>54</v>
      </c>
      <c r="H939">
        <v>4</v>
      </c>
      <c r="I939" t="s">
        <v>149</v>
      </c>
      <c r="J939">
        <v>166662</v>
      </c>
      <c r="K939" t="s">
        <v>131</v>
      </c>
      <c r="L939">
        <v>143329.32</v>
      </c>
      <c r="M939">
        <v>166662</v>
      </c>
      <c r="N939">
        <v>0</v>
      </c>
      <c r="O939">
        <v>0</v>
      </c>
      <c r="P939">
        <v>0</v>
      </c>
      <c r="Q939">
        <v>0</v>
      </c>
      <c r="R939">
        <v>1</v>
      </c>
      <c r="S939">
        <v>2025</v>
      </c>
      <c r="T939">
        <v>3</v>
      </c>
      <c r="U939">
        <v>2025</v>
      </c>
      <c r="V939">
        <v>45798</v>
      </c>
      <c r="W939" t="s">
        <v>172</v>
      </c>
      <c r="X939">
        <v>2025</v>
      </c>
      <c r="Y939" t="str">
        <f t="shared" si="70"/>
        <v>México</v>
      </c>
      <c r="Z939" t="str">
        <f t="shared" si="71"/>
        <v>Retail</v>
      </c>
      <c r="AA939" s="1">
        <f t="shared" si="72"/>
        <v>0.05</v>
      </c>
      <c r="AB939">
        <f t="shared" si="73"/>
        <v>0</v>
      </c>
      <c r="AC939" s="18">
        <f t="shared" si="74"/>
        <v>45595</v>
      </c>
    </row>
    <row r="940" spans="1:29">
      <c r="A940" t="s">
        <v>176</v>
      </c>
      <c r="B940">
        <v>130</v>
      </c>
      <c r="C940">
        <v>1</v>
      </c>
      <c r="D940" s="18">
        <v>45680</v>
      </c>
      <c r="E940" s="18">
        <v>45735</v>
      </c>
      <c r="F940" s="18">
        <v>45754</v>
      </c>
      <c r="G940" t="s">
        <v>54</v>
      </c>
      <c r="H940">
        <v>4</v>
      </c>
      <c r="I940" t="s">
        <v>149</v>
      </c>
      <c r="J940">
        <v>4389</v>
      </c>
      <c r="K940" t="s">
        <v>131</v>
      </c>
      <c r="L940">
        <v>3774.54</v>
      </c>
      <c r="M940">
        <v>4389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2025</v>
      </c>
      <c r="T940">
        <v>3</v>
      </c>
      <c r="U940">
        <v>2025</v>
      </c>
      <c r="V940">
        <v>45799</v>
      </c>
      <c r="W940" t="s">
        <v>172</v>
      </c>
      <c r="X940">
        <v>2025</v>
      </c>
      <c r="Y940" t="str">
        <f t="shared" si="70"/>
        <v>México</v>
      </c>
      <c r="Z940" t="str">
        <f t="shared" si="71"/>
        <v>Retail</v>
      </c>
      <c r="AA940" s="1">
        <f t="shared" si="72"/>
        <v>0.05</v>
      </c>
      <c r="AB940">
        <f t="shared" si="73"/>
        <v>0</v>
      </c>
      <c r="AC940" s="18">
        <f t="shared" si="74"/>
        <v>45595</v>
      </c>
    </row>
    <row r="941" spans="1:29">
      <c r="A941" t="s">
        <v>176</v>
      </c>
      <c r="B941">
        <v>131</v>
      </c>
      <c r="C941">
        <v>1</v>
      </c>
      <c r="D941" s="18">
        <v>45685</v>
      </c>
      <c r="E941" s="18">
        <v>45742</v>
      </c>
      <c r="F941" s="18">
        <v>45816</v>
      </c>
      <c r="G941" t="s">
        <v>49</v>
      </c>
      <c r="H941">
        <v>5</v>
      </c>
      <c r="I941" t="s">
        <v>182</v>
      </c>
      <c r="J941">
        <v>11650.31</v>
      </c>
      <c r="K941" t="s">
        <v>131</v>
      </c>
      <c r="L941">
        <v>10019.266599999999</v>
      </c>
      <c r="M941">
        <v>11650.31</v>
      </c>
      <c r="N941">
        <v>674.12</v>
      </c>
      <c r="O941">
        <v>579.7432</v>
      </c>
      <c r="P941">
        <v>674.12</v>
      </c>
      <c r="Q941">
        <v>5.7862837984568656E-2</v>
      </c>
      <c r="R941">
        <v>1</v>
      </c>
      <c r="S941">
        <v>2025</v>
      </c>
      <c r="T941">
        <v>3</v>
      </c>
      <c r="U941">
        <v>2025</v>
      </c>
      <c r="V941">
        <v>45861</v>
      </c>
      <c r="W941" t="s">
        <v>154</v>
      </c>
      <c r="X941">
        <v>2025</v>
      </c>
      <c r="Y941" t="str">
        <f t="shared" si="70"/>
        <v>México</v>
      </c>
      <c r="Z941" t="str">
        <f t="shared" si="71"/>
        <v>Retail</v>
      </c>
      <c r="AA941" s="1">
        <f t="shared" si="72"/>
        <v>0</v>
      </c>
      <c r="AB941">
        <f t="shared" si="73"/>
        <v>579.7432</v>
      </c>
      <c r="AC941" s="18">
        <f t="shared" si="74"/>
        <v>45552</v>
      </c>
    </row>
    <row r="942" spans="1:29">
      <c r="A942" t="s">
        <v>176</v>
      </c>
      <c r="B942">
        <v>167</v>
      </c>
      <c r="C942">
        <v>1</v>
      </c>
      <c r="D942" s="18">
        <v>45706</v>
      </c>
      <c r="E942" s="18">
        <v>45722</v>
      </c>
      <c r="F942" s="18">
        <v>45725</v>
      </c>
      <c r="G942" t="s">
        <v>44</v>
      </c>
      <c r="H942">
        <v>8</v>
      </c>
      <c r="J942">
        <v>2611.4299999999998</v>
      </c>
      <c r="K942" t="s">
        <v>131</v>
      </c>
      <c r="L942">
        <v>2245.8298</v>
      </c>
      <c r="M942">
        <v>2611.4299999999998</v>
      </c>
      <c r="N942">
        <v>206.41</v>
      </c>
      <c r="O942">
        <v>177.51259999999999</v>
      </c>
      <c r="P942">
        <v>206.41</v>
      </c>
      <c r="Q942">
        <v>7.9040985207338502E-2</v>
      </c>
      <c r="R942">
        <v>2</v>
      </c>
      <c r="S942">
        <v>2025</v>
      </c>
      <c r="T942">
        <v>3</v>
      </c>
      <c r="U942">
        <v>2025</v>
      </c>
      <c r="V942">
        <v>45770</v>
      </c>
      <c r="W942" t="s">
        <v>173</v>
      </c>
      <c r="X942">
        <v>2025</v>
      </c>
      <c r="Y942" t="str">
        <f t="shared" si="70"/>
        <v>México</v>
      </c>
      <c r="Z942" t="str">
        <f t="shared" si="71"/>
        <v>IC</v>
      </c>
      <c r="AA942" s="1">
        <f t="shared" si="72"/>
        <v>0.5</v>
      </c>
      <c r="AB942">
        <f t="shared" si="73"/>
        <v>88.756299999999996</v>
      </c>
      <c r="AC942" s="18">
        <f t="shared" si="74"/>
        <v>45677</v>
      </c>
    </row>
    <row r="943" spans="1:29">
      <c r="A943" t="s">
        <v>176</v>
      </c>
      <c r="B943">
        <v>858</v>
      </c>
      <c r="C943">
        <v>0</v>
      </c>
      <c r="D943" s="18">
        <v>45985</v>
      </c>
      <c r="E943" s="18">
        <v>45975</v>
      </c>
      <c r="F943" s="18">
        <v>45978</v>
      </c>
      <c r="G943" t="s">
        <v>41</v>
      </c>
      <c r="H943">
        <v>48</v>
      </c>
      <c r="J943">
        <v>6523.9</v>
      </c>
      <c r="K943" t="s">
        <v>131</v>
      </c>
      <c r="L943">
        <v>5610.5539999999992</v>
      </c>
      <c r="M943">
        <v>6523.9</v>
      </c>
      <c r="N943">
        <v>782.87</v>
      </c>
      <c r="O943">
        <v>673.26819999999998</v>
      </c>
      <c r="P943">
        <v>782.87</v>
      </c>
      <c r="Q943">
        <v>0.12000030656509145</v>
      </c>
      <c r="R943">
        <v>11</v>
      </c>
      <c r="S943">
        <v>2025</v>
      </c>
      <c r="T943">
        <v>11</v>
      </c>
      <c r="U943">
        <v>2025</v>
      </c>
      <c r="V943">
        <v>46023</v>
      </c>
      <c r="W943" t="s">
        <v>157</v>
      </c>
      <c r="X943">
        <v>2026</v>
      </c>
      <c r="Y943" t="str">
        <f t="shared" si="70"/>
        <v>México</v>
      </c>
      <c r="Z943" t="str">
        <f t="shared" si="71"/>
        <v>IC</v>
      </c>
      <c r="AA943" s="1">
        <f t="shared" si="72"/>
        <v>0.5</v>
      </c>
      <c r="AB943">
        <f t="shared" si="73"/>
        <v>336.63409999999999</v>
      </c>
      <c r="AC943" s="18">
        <f t="shared" si="74"/>
        <v>45979</v>
      </c>
    </row>
    <row r="944" spans="1:29">
      <c r="A944" t="s">
        <v>176</v>
      </c>
      <c r="B944">
        <v>132</v>
      </c>
      <c r="C944">
        <v>1</v>
      </c>
      <c r="D944" s="18">
        <v>45685</v>
      </c>
      <c r="E944" s="18">
        <v>45700</v>
      </c>
      <c r="F944" s="18">
        <v>45706</v>
      </c>
      <c r="G944" t="s">
        <v>49</v>
      </c>
      <c r="H944">
        <v>5</v>
      </c>
      <c r="I944" t="s">
        <v>177</v>
      </c>
      <c r="J944">
        <v>4428.88</v>
      </c>
      <c r="K944" t="s">
        <v>131</v>
      </c>
      <c r="L944">
        <v>3808.8368</v>
      </c>
      <c r="M944">
        <v>4428.88</v>
      </c>
      <c r="N944">
        <v>827.2</v>
      </c>
      <c r="O944">
        <v>711.39200000000005</v>
      </c>
      <c r="P944">
        <v>827.2</v>
      </c>
      <c r="Q944">
        <v>0.18677408283809904</v>
      </c>
      <c r="R944">
        <v>1</v>
      </c>
      <c r="S944">
        <v>2025</v>
      </c>
      <c r="T944">
        <v>2</v>
      </c>
      <c r="U944">
        <v>2025</v>
      </c>
      <c r="V944">
        <v>45751</v>
      </c>
      <c r="W944" t="s">
        <v>173</v>
      </c>
      <c r="X944">
        <v>2025</v>
      </c>
      <c r="Y944" t="str">
        <f t="shared" si="70"/>
        <v>México</v>
      </c>
      <c r="Z944" t="str">
        <f t="shared" si="71"/>
        <v>Retail</v>
      </c>
      <c r="AA944" s="1">
        <f t="shared" si="72"/>
        <v>0</v>
      </c>
      <c r="AB944">
        <f t="shared" si="73"/>
        <v>711.39200000000005</v>
      </c>
      <c r="AC944" s="18">
        <f t="shared" si="74"/>
        <v>45552</v>
      </c>
    </row>
    <row r="945" spans="1:29">
      <c r="A945" t="s">
        <v>176</v>
      </c>
      <c r="B945">
        <v>191</v>
      </c>
      <c r="C945">
        <v>0</v>
      </c>
      <c r="D945" s="18">
        <v>45722</v>
      </c>
      <c r="E945" s="18">
        <v>45730</v>
      </c>
      <c r="F945" s="18">
        <v>45731</v>
      </c>
      <c r="G945" t="s">
        <v>54</v>
      </c>
      <c r="H945">
        <v>10</v>
      </c>
      <c r="J945">
        <v>720</v>
      </c>
      <c r="K945" t="s">
        <v>151</v>
      </c>
      <c r="L945">
        <v>720</v>
      </c>
      <c r="M945">
        <v>835.19999999999993</v>
      </c>
      <c r="N945">
        <v>99.74</v>
      </c>
      <c r="O945">
        <v>99.74</v>
      </c>
      <c r="P945">
        <v>115.69839999999999</v>
      </c>
      <c r="Q945">
        <v>0.13852777777777778</v>
      </c>
      <c r="R945">
        <v>3</v>
      </c>
      <c r="S945">
        <v>2025</v>
      </c>
      <c r="T945">
        <v>3</v>
      </c>
      <c r="U945">
        <v>2025</v>
      </c>
      <c r="V945">
        <v>45776</v>
      </c>
      <c r="W945" t="s">
        <v>173</v>
      </c>
      <c r="X945">
        <v>2025</v>
      </c>
      <c r="Y945" t="str">
        <f t="shared" si="70"/>
        <v>México</v>
      </c>
      <c r="Z945" t="str">
        <f t="shared" si="71"/>
        <v>Retail</v>
      </c>
      <c r="AA945" s="1">
        <f t="shared" si="72"/>
        <v>0.05</v>
      </c>
      <c r="AB945">
        <f t="shared" si="73"/>
        <v>94.753</v>
      </c>
      <c r="AC945" s="18">
        <f t="shared" si="74"/>
        <v>45595</v>
      </c>
    </row>
    <row r="946" spans="1:29">
      <c r="A946" t="s">
        <v>176</v>
      </c>
      <c r="B946">
        <v>133</v>
      </c>
      <c r="C946">
        <v>1</v>
      </c>
      <c r="D946" s="18">
        <v>45685</v>
      </c>
      <c r="E946" s="18">
        <v>45675</v>
      </c>
      <c r="F946" s="18">
        <v>45679</v>
      </c>
      <c r="G946" t="s">
        <v>51</v>
      </c>
      <c r="H946">
        <v>5</v>
      </c>
      <c r="I946" t="s">
        <v>183</v>
      </c>
      <c r="J946">
        <v>8756.25</v>
      </c>
      <c r="K946" t="s">
        <v>131</v>
      </c>
      <c r="L946">
        <v>7530.375</v>
      </c>
      <c r="M946">
        <v>8756.25</v>
      </c>
      <c r="N946">
        <v>765</v>
      </c>
      <c r="O946">
        <v>657.9</v>
      </c>
      <c r="P946">
        <v>765</v>
      </c>
      <c r="Q946">
        <v>8.7366167023554597E-2</v>
      </c>
      <c r="R946">
        <v>1</v>
      </c>
      <c r="S946">
        <v>2025</v>
      </c>
      <c r="T946">
        <v>1</v>
      </c>
      <c r="U946">
        <v>2025</v>
      </c>
      <c r="V946">
        <v>45724</v>
      </c>
      <c r="W946" t="s">
        <v>150</v>
      </c>
      <c r="X946">
        <v>2025</v>
      </c>
      <c r="Y946" t="str">
        <f t="shared" si="70"/>
        <v>México</v>
      </c>
      <c r="Z946" t="str">
        <f t="shared" si="71"/>
        <v>Retail</v>
      </c>
      <c r="AA946" s="1">
        <f t="shared" si="72"/>
        <v>0</v>
      </c>
      <c r="AB946">
        <f t="shared" si="73"/>
        <v>657.9</v>
      </c>
      <c r="AC946" s="18">
        <f t="shared" si="74"/>
        <v>45552</v>
      </c>
    </row>
    <row r="947" spans="1:29">
      <c r="A947" t="s">
        <v>176</v>
      </c>
      <c r="B947">
        <v>134</v>
      </c>
      <c r="C947">
        <v>1</v>
      </c>
      <c r="D947" s="18">
        <v>45686</v>
      </c>
      <c r="E947" s="18">
        <v>45792</v>
      </c>
      <c r="F947" s="18">
        <v>45803</v>
      </c>
      <c r="G947" t="s">
        <v>49</v>
      </c>
      <c r="H947">
        <v>5</v>
      </c>
      <c r="I947" t="s">
        <v>182</v>
      </c>
      <c r="J947">
        <v>31868.5</v>
      </c>
      <c r="K947" t="s">
        <v>131</v>
      </c>
      <c r="L947">
        <v>27406.91</v>
      </c>
      <c r="M947">
        <v>31868.5</v>
      </c>
      <c r="N947">
        <v>4484.9799999999996</v>
      </c>
      <c r="O947">
        <v>3857.0827999999997</v>
      </c>
      <c r="P947">
        <v>4484.9799999999996</v>
      </c>
      <c r="Q947">
        <v>0.14073395359053609</v>
      </c>
      <c r="R947">
        <v>1</v>
      </c>
      <c r="S947">
        <v>2025</v>
      </c>
      <c r="T947">
        <v>5</v>
      </c>
      <c r="U947">
        <v>2025</v>
      </c>
      <c r="V947">
        <v>45848</v>
      </c>
      <c r="W947" t="s">
        <v>154</v>
      </c>
      <c r="X947">
        <v>2025</v>
      </c>
      <c r="Y947" t="str">
        <f t="shared" si="70"/>
        <v>México</v>
      </c>
      <c r="Z947" t="str">
        <f t="shared" si="71"/>
        <v>Retail</v>
      </c>
      <c r="AA947" s="1">
        <f t="shared" si="72"/>
        <v>0</v>
      </c>
      <c r="AB947">
        <f t="shared" si="73"/>
        <v>3857.0827999999997</v>
      </c>
      <c r="AC947" s="18">
        <f t="shared" si="74"/>
        <v>45552</v>
      </c>
    </row>
    <row r="948" spans="1:29">
      <c r="A948" t="s">
        <v>176</v>
      </c>
      <c r="B948">
        <v>189</v>
      </c>
      <c r="C948">
        <v>1</v>
      </c>
      <c r="D948" s="18">
        <v>45722</v>
      </c>
      <c r="E948" s="18">
        <v>45760</v>
      </c>
      <c r="F948" s="18">
        <v>45781</v>
      </c>
      <c r="G948" t="s">
        <v>49</v>
      </c>
      <c r="H948">
        <v>10</v>
      </c>
      <c r="I948" t="s">
        <v>177</v>
      </c>
      <c r="J948">
        <v>34063.61</v>
      </c>
      <c r="K948" t="s">
        <v>131</v>
      </c>
      <c r="L948">
        <v>29294.704600000001</v>
      </c>
      <c r="M948">
        <v>34063.61</v>
      </c>
      <c r="N948">
        <v>1062.49</v>
      </c>
      <c r="O948">
        <v>913.7414</v>
      </c>
      <c r="P948">
        <v>1062.49</v>
      </c>
      <c r="Q948">
        <v>3.1191350535072472E-2</v>
      </c>
      <c r="R948">
        <v>3</v>
      </c>
      <c r="S948">
        <v>2025</v>
      </c>
      <c r="T948">
        <v>4</v>
      </c>
      <c r="U948">
        <v>2025</v>
      </c>
      <c r="V948">
        <v>45826</v>
      </c>
      <c r="W948" t="s">
        <v>152</v>
      </c>
      <c r="X948">
        <v>2025</v>
      </c>
      <c r="Y948" t="str">
        <f t="shared" si="70"/>
        <v>México</v>
      </c>
      <c r="Z948" t="str">
        <f t="shared" si="71"/>
        <v>Retail</v>
      </c>
      <c r="AA948" s="1">
        <f t="shared" si="72"/>
        <v>0</v>
      </c>
      <c r="AB948">
        <f t="shared" si="73"/>
        <v>913.7414</v>
      </c>
      <c r="AC948" s="18">
        <f t="shared" si="74"/>
        <v>45552</v>
      </c>
    </row>
    <row r="949" spans="1:29">
      <c r="A949" t="s">
        <v>176</v>
      </c>
      <c r="B949">
        <v>135</v>
      </c>
      <c r="C949">
        <v>1</v>
      </c>
      <c r="D949" s="18">
        <v>45687</v>
      </c>
      <c r="E949" s="18">
        <v>45779</v>
      </c>
      <c r="F949" s="18">
        <v>45790</v>
      </c>
      <c r="G949" t="s">
        <v>43</v>
      </c>
      <c r="H949">
        <v>5</v>
      </c>
      <c r="J949">
        <v>97396</v>
      </c>
      <c r="K949" t="s">
        <v>131</v>
      </c>
      <c r="L949">
        <v>83760.56</v>
      </c>
      <c r="M949">
        <v>97396</v>
      </c>
      <c r="N949">
        <v>10209.200000000001</v>
      </c>
      <c r="O949">
        <v>8779.9120000000003</v>
      </c>
      <c r="P949">
        <v>10209.200000000001</v>
      </c>
      <c r="Q949">
        <v>0.10482155324653991</v>
      </c>
      <c r="R949">
        <v>1</v>
      </c>
      <c r="S949">
        <v>2025</v>
      </c>
      <c r="T949">
        <v>5</v>
      </c>
      <c r="U949">
        <v>2025</v>
      </c>
      <c r="V949">
        <v>45835</v>
      </c>
      <c r="W949" t="s">
        <v>152</v>
      </c>
      <c r="X949">
        <v>2025</v>
      </c>
      <c r="Y949" t="str">
        <f t="shared" si="70"/>
        <v>México</v>
      </c>
      <c r="Z949" t="str">
        <f t="shared" si="71"/>
        <v>IC</v>
      </c>
      <c r="AA949" s="1">
        <f t="shared" si="72"/>
        <v>0.5</v>
      </c>
      <c r="AB949">
        <f t="shared" si="73"/>
        <v>4389.9560000000001</v>
      </c>
      <c r="AC949" s="18">
        <f t="shared" si="74"/>
        <v>45624</v>
      </c>
    </row>
    <row r="950" spans="1:29">
      <c r="A950" t="s">
        <v>176</v>
      </c>
      <c r="B950">
        <v>136</v>
      </c>
      <c r="C950">
        <v>1</v>
      </c>
      <c r="D950" s="18">
        <v>45687</v>
      </c>
      <c r="E950" s="18">
        <v>45757</v>
      </c>
      <c r="F950" s="18">
        <v>45769</v>
      </c>
      <c r="G950" t="s">
        <v>49</v>
      </c>
      <c r="H950">
        <v>5</v>
      </c>
      <c r="I950" t="s">
        <v>182</v>
      </c>
      <c r="J950">
        <v>216317.35</v>
      </c>
      <c r="K950" t="s">
        <v>131</v>
      </c>
      <c r="L950">
        <v>186032.921</v>
      </c>
      <c r="M950">
        <v>216317.35</v>
      </c>
      <c r="N950">
        <v>8889.11</v>
      </c>
      <c r="O950">
        <v>7644.6346000000003</v>
      </c>
      <c r="P950">
        <v>8889.11</v>
      </c>
      <c r="Q950">
        <v>4.1092912796869968E-2</v>
      </c>
      <c r="R950">
        <v>1</v>
      </c>
      <c r="S950">
        <v>2025</v>
      </c>
      <c r="T950">
        <v>4</v>
      </c>
      <c r="U950">
        <v>2025</v>
      </c>
      <c r="V950">
        <v>45814</v>
      </c>
      <c r="W950" t="s">
        <v>152</v>
      </c>
      <c r="X950">
        <v>2025</v>
      </c>
      <c r="Y950" t="str">
        <f t="shared" si="70"/>
        <v>México</v>
      </c>
      <c r="Z950" t="str">
        <f t="shared" si="71"/>
        <v>Retail</v>
      </c>
      <c r="AA950" s="1">
        <f t="shared" si="72"/>
        <v>0</v>
      </c>
      <c r="AB950">
        <f t="shared" si="73"/>
        <v>7644.6346000000003</v>
      </c>
      <c r="AC950" s="18">
        <f t="shared" si="74"/>
        <v>45552</v>
      </c>
    </row>
    <row r="951" spans="1:29">
      <c r="A951" t="s">
        <v>176</v>
      </c>
      <c r="B951">
        <v>177</v>
      </c>
      <c r="C951">
        <v>1</v>
      </c>
      <c r="D951" s="18">
        <v>45709</v>
      </c>
      <c r="E951" s="18">
        <v>45759</v>
      </c>
      <c r="F951" s="18">
        <v>45762</v>
      </c>
      <c r="G951" t="s">
        <v>49</v>
      </c>
      <c r="H951">
        <v>8</v>
      </c>
      <c r="I951" t="s">
        <v>177</v>
      </c>
      <c r="J951">
        <v>18247</v>
      </c>
      <c r="K951" t="s">
        <v>131</v>
      </c>
      <c r="L951">
        <v>15692.42</v>
      </c>
      <c r="M951">
        <v>18247</v>
      </c>
      <c r="N951">
        <v>1327.72</v>
      </c>
      <c r="O951">
        <v>1141.8392000000001</v>
      </c>
      <c r="P951">
        <v>1327.72</v>
      </c>
      <c r="Q951">
        <v>7.2763741984983837E-2</v>
      </c>
      <c r="R951">
        <v>2</v>
      </c>
      <c r="S951">
        <v>2025</v>
      </c>
      <c r="T951">
        <v>4</v>
      </c>
      <c r="U951">
        <v>2025</v>
      </c>
      <c r="V951">
        <v>45807</v>
      </c>
      <c r="W951" t="s">
        <v>172</v>
      </c>
      <c r="X951">
        <v>2025</v>
      </c>
      <c r="Y951" t="str">
        <f t="shared" si="70"/>
        <v>México</v>
      </c>
      <c r="Z951" t="str">
        <f t="shared" si="71"/>
        <v>Retail</v>
      </c>
      <c r="AA951" s="1">
        <f t="shared" si="72"/>
        <v>0</v>
      </c>
      <c r="AB951">
        <f t="shared" si="73"/>
        <v>1141.8392000000001</v>
      </c>
      <c r="AC951" s="18">
        <f t="shared" si="74"/>
        <v>45552</v>
      </c>
    </row>
    <row r="952" spans="1:29">
      <c r="A952" t="s">
        <v>176</v>
      </c>
      <c r="B952">
        <v>185</v>
      </c>
      <c r="C952">
        <v>1</v>
      </c>
      <c r="D952" s="18">
        <v>45670</v>
      </c>
      <c r="E952" s="18">
        <v>45682</v>
      </c>
      <c r="F952" s="18">
        <v>45697</v>
      </c>
      <c r="G952" t="s">
        <v>54</v>
      </c>
      <c r="H952">
        <v>3</v>
      </c>
      <c r="J952">
        <v>1196</v>
      </c>
      <c r="K952" t="s">
        <v>131</v>
      </c>
      <c r="L952">
        <v>1028.56</v>
      </c>
      <c r="M952">
        <v>1196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2025</v>
      </c>
      <c r="T952">
        <v>1</v>
      </c>
      <c r="U952">
        <v>2025</v>
      </c>
      <c r="V952">
        <v>45742</v>
      </c>
      <c r="W952" t="s">
        <v>150</v>
      </c>
      <c r="X952">
        <v>2025</v>
      </c>
      <c r="Y952" t="str">
        <f t="shared" si="70"/>
        <v>México</v>
      </c>
      <c r="Z952" t="str">
        <f t="shared" si="71"/>
        <v>Retail</v>
      </c>
      <c r="AA952" s="1">
        <f t="shared" si="72"/>
        <v>0.05</v>
      </c>
      <c r="AB952">
        <f t="shared" si="73"/>
        <v>0</v>
      </c>
      <c r="AC952" s="18">
        <f t="shared" si="74"/>
        <v>45595</v>
      </c>
    </row>
    <row r="953" spans="1:29">
      <c r="A953" t="s">
        <v>176</v>
      </c>
      <c r="B953">
        <v>137</v>
      </c>
      <c r="C953">
        <v>1</v>
      </c>
      <c r="D953" s="18">
        <v>45687</v>
      </c>
      <c r="E953" s="18">
        <v>45702</v>
      </c>
      <c r="F953" s="18">
        <v>45718</v>
      </c>
      <c r="G953" t="s">
        <v>49</v>
      </c>
      <c r="H953">
        <v>5</v>
      </c>
      <c r="I953" t="s">
        <v>177</v>
      </c>
      <c r="J953">
        <v>44604.11</v>
      </c>
      <c r="K953" t="s">
        <v>131</v>
      </c>
      <c r="L953">
        <v>38359.534599999999</v>
      </c>
      <c r="M953">
        <v>44604.11</v>
      </c>
      <c r="N953">
        <v>11801.86</v>
      </c>
      <c r="O953">
        <v>10149.5996</v>
      </c>
      <c r="P953">
        <v>11801.86</v>
      </c>
      <c r="Q953">
        <v>0.26459131232525435</v>
      </c>
      <c r="R953">
        <v>1</v>
      </c>
      <c r="S953">
        <v>2025</v>
      </c>
      <c r="T953">
        <v>2</v>
      </c>
      <c r="U953">
        <v>2025</v>
      </c>
      <c r="V953">
        <v>45763</v>
      </c>
      <c r="W953" t="s">
        <v>173</v>
      </c>
      <c r="X953">
        <v>2025</v>
      </c>
      <c r="Y953" t="str">
        <f t="shared" si="70"/>
        <v>México</v>
      </c>
      <c r="Z953" t="str">
        <f t="shared" si="71"/>
        <v>Retail</v>
      </c>
      <c r="AA953" s="1">
        <f t="shared" si="72"/>
        <v>0</v>
      </c>
      <c r="AB953">
        <f t="shared" si="73"/>
        <v>10149.5996</v>
      </c>
      <c r="AC953" s="18">
        <f t="shared" si="74"/>
        <v>45552</v>
      </c>
    </row>
    <row r="954" spans="1:29">
      <c r="A954" t="s">
        <v>176</v>
      </c>
      <c r="B954">
        <v>138</v>
      </c>
      <c r="C954">
        <v>1</v>
      </c>
      <c r="D954" s="18">
        <v>45687</v>
      </c>
      <c r="E954" s="18">
        <v>45975</v>
      </c>
      <c r="F954" s="18">
        <v>45978</v>
      </c>
      <c r="G954" t="s">
        <v>51</v>
      </c>
      <c r="H954">
        <v>5</v>
      </c>
      <c r="I954" t="s">
        <v>184</v>
      </c>
      <c r="J954">
        <v>132324.54</v>
      </c>
      <c r="K954" t="s">
        <v>178</v>
      </c>
      <c r="L954">
        <v>6351.5779200000006</v>
      </c>
      <c r="M954">
        <v>7410.1742400000003</v>
      </c>
      <c r="N954">
        <v>31885.14</v>
      </c>
      <c r="O954">
        <v>1530.4867200000001</v>
      </c>
      <c r="P954">
        <v>1785.5678399999999</v>
      </c>
      <c r="Q954">
        <v>0.2409616538247554</v>
      </c>
      <c r="R954">
        <v>1</v>
      </c>
      <c r="S954">
        <v>2025</v>
      </c>
      <c r="T954">
        <v>11</v>
      </c>
      <c r="U954">
        <v>2025</v>
      </c>
      <c r="V954">
        <v>46023</v>
      </c>
      <c r="W954" t="s">
        <v>157</v>
      </c>
      <c r="X954">
        <v>2026</v>
      </c>
      <c r="Y954" t="str">
        <f t="shared" si="70"/>
        <v>México</v>
      </c>
      <c r="Z954" t="str">
        <f t="shared" si="71"/>
        <v>Retail</v>
      </c>
      <c r="AA954" s="1">
        <f t="shared" si="72"/>
        <v>0</v>
      </c>
      <c r="AB954">
        <f t="shared" si="73"/>
        <v>1530.4867200000001</v>
      </c>
      <c r="AC954" s="18">
        <f t="shared" si="74"/>
        <v>45552</v>
      </c>
    </row>
    <row r="955" spans="1:29">
      <c r="A955" t="s">
        <v>176</v>
      </c>
      <c r="B955">
        <v>173</v>
      </c>
      <c r="C955">
        <v>1</v>
      </c>
      <c r="D955" s="18">
        <v>45707</v>
      </c>
      <c r="E955" s="18">
        <v>45855</v>
      </c>
      <c r="F955" s="18">
        <v>45869</v>
      </c>
      <c r="G955" t="s">
        <v>35</v>
      </c>
      <c r="H955">
        <v>8</v>
      </c>
      <c r="J955">
        <v>30665.64</v>
      </c>
      <c r="K955" t="s">
        <v>131</v>
      </c>
      <c r="L955">
        <v>26372.450399999998</v>
      </c>
      <c r="M955">
        <v>30665.64</v>
      </c>
      <c r="N955">
        <v>2645.16</v>
      </c>
      <c r="O955">
        <v>2274.8375999999998</v>
      </c>
      <c r="P955">
        <v>2645.16</v>
      </c>
      <c r="Q955">
        <v>8.6258105162651103E-2</v>
      </c>
      <c r="R955">
        <v>2</v>
      </c>
      <c r="S955">
        <v>2025</v>
      </c>
      <c r="T955">
        <v>7</v>
      </c>
      <c r="U955">
        <v>2025</v>
      </c>
      <c r="V955">
        <v>45914</v>
      </c>
      <c r="W955" t="s">
        <v>153</v>
      </c>
      <c r="X955">
        <v>2025</v>
      </c>
      <c r="Y955" t="str">
        <f t="shared" si="70"/>
        <v>México</v>
      </c>
      <c r="Z955" t="str">
        <f t="shared" si="71"/>
        <v>IC</v>
      </c>
      <c r="AA955" s="1">
        <f t="shared" si="72"/>
        <v>0.5</v>
      </c>
      <c r="AB955">
        <f t="shared" si="73"/>
        <v>1137.4187999999999</v>
      </c>
      <c r="AC955" s="18">
        <f t="shared" si="74"/>
        <v>45665</v>
      </c>
    </row>
    <row r="956" spans="1:29">
      <c r="A956" t="s">
        <v>176</v>
      </c>
      <c r="B956">
        <v>139</v>
      </c>
      <c r="C956">
        <v>1</v>
      </c>
      <c r="D956" s="18">
        <v>45687</v>
      </c>
      <c r="E956" s="18">
        <v>45704</v>
      </c>
      <c r="F956" s="18">
        <v>45705</v>
      </c>
      <c r="G956" t="s">
        <v>51</v>
      </c>
      <c r="H956">
        <v>5</v>
      </c>
      <c r="I956" t="s">
        <v>183</v>
      </c>
      <c r="J956">
        <v>2232</v>
      </c>
      <c r="K956" t="s">
        <v>131</v>
      </c>
      <c r="L956">
        <v>1919.52</v>
      </c>
      <c r="M956">
        <v>2232</v>
      </c>
      <c r="N956">
        <v>190</v>
      </c>
      <c r="O956">
        <v>163.4</v>
      </c>
      <c r="P956">
        <v>190</v>
      </c>
      <c r="Q956">
        <v>8.5125448028673834E-2</v>
      </c>
      <c r="R956">
        <v>1</v>
      </c>
      <c r="S956">
        <v>2025</v>
      </c>
      <c r="T956">
        <v>2</v>
      </c>
      <c r="U956">
        <v>2025</v>
      </c>
      <c r="V956">
        <v>45750</v>
      </c>
      <c r="W956" t="s">
        <v>173</v>
      </c>
      <c r="X956">
        <v>2025</v>
      </c>
      <c r="Y956" t="str">
        <f t="shared" si="70"/>
        <v>México</v>
      </c>
      <c r="Z956" t="str">
        <f t="shared" si="71"/>
        <v>Retail</v>
      </c>
      <c r="AA956" s="1">
        <f t="shared" si="72"/>
        <v>0</v>
      </c>
      <c r="AB956">
        <f t="shared" si="73"/>
        <v>163.4</v>
      </c>
      <c r="AC956" s="18">
        <f t="shared" si="74"/>
        <v>45552</v>
      </c>
    </row>
    <row r="957" spans="1:29">
      <c r="A957" t="s">
        <v>176</v>
      </c>
      <c r="B957">
        <v>520</v>
      </c>
      <c r="C957">
        <v>0</v>
      </c>
      <c r="D957" s="18">
        <v>45859</v>
      </c>
      <c r="E957" s="18">
        <v>45960</v>
      </c>
      <c r="F957" s="18">
        <v>45980</v>
      </c>
      <c r="G957" t="s">
        <v>26</v>
      </c>
      <c r="H957">
        <v>30</v>
      </c>
      <c r="I957" t="s">
        <v>158</v>
      </c>
      <c r="J957">
        <v>87532.67</v>
      </c>
      <c r="K957" t="s">
        <v>151</v>
      </c>
      <c r="L957">
        <v>87532.67</v>
      </c>
      <c r="M957">
        <v>101537.89719999999</v>
      </c>
      <c r="N957">
        <v>12010</v>
      </c>
      <c r="O957">
        <v>12010</v>
      </c>
      <c r="P957">
        <v>13931.599999999999</v>
      </c>
      <c r="Q957">
        <v>0.13720591408899099</v>
      </c>
      <c r="R957">
        <v>7</v>
      </c>
      <c r="S957">
        <v>2025</v>
      </c>
      <c r="T957">
        <v>10</v>
      </c>
      <c r="U957">
        <v>2025</v>
      </c>
      <c r="V957">
        <v>46025</v>
      </c>
      <c r="W957" t="s">
        <v>157</v>
      </c>
      <c r="X957">
        <v>2026</v>
      </c>
      <c r="Y957" t="str">
        <f t="shared" si="70"/>
        <v>Madrid</v>
      </c>
      <c r="Z957" t="str">
        <f t="shared" si="71"/>
        <v>Retail</v>
      </c>
      <c r="AA957" s="1">
        <f t="shared" si="72"/>
        <v>7.0000000000000007E-2</v>
      </c>
      <c r="AB957">
        <f t="shared" si="73"/>
        <v>11169.3</v>
      </c>
      <c r="AC957" s="18">
        <f t="shared" si="74"/>
        <v>45733</v>
      </c>
    </row>
    <row r="958" spans="1:29">
      <c r="A958" t="s">
        <v>176</v>
      </c>
      <c r="B958">
        <v>140</v>
      </c>
      <c r="C958">
        <v>1</v>
      </c>
      <c r="D958" s="18">
        <v>45688</v>
      </c>
      <c r="E958" s="18">
        <v>45650</v>
      </c>
      <c r="F958" s="18">
        <v>45654</v>
      </c>
      <c r="G958" t="s">
        <v>49</v>
      </c>
      <c r="H958">
        <v>5</v>
      </c>
      <c r="I958" t="s">
        <v>177</v>
      </c>
      <c r="J958">
        <v>23910.84</v>
      </c>
      <c r="K958" t="s">
        <v>131</v>
      </c>
      <c r="L958">
        <v>20563.322400000001</v>
      </c>
      <c r="M958">
        <v>23910.84</v>
      </c>
      <c r="N958">
        <v>2173.6799999999998</v>
      </c>
      <c r="O958">
        <v>1869.3647999999998</v>
      </c>
      <c r="P958">
        <v>2173.6799999999998</v>
      </c>
      <c r="Q958">
        <v>9.0907722187928142E-2</v>
      </c>
      <c r="R958">
        <v>1</v>
      </c>
      <c r="S958">
        <v>2025</v>
      </c>
      <c r="T958">
        <v>12</v>
      </c>
      <c r="U958">
        <v>2024</v>
      </c>
      <c r="V958">
        <v>45699</v>
      </c>
      <c r="W958" t="s">
        <v>164</v>
      </c>
      <c r="X958">
        <v>2025</v>
      </c>
      <c r="Y958" t="str">
        <f t="shared" si="70"/>
        <v>México</v>
      </c>
      <c r="Z958" t="str">
        <f t="shared" si="71"/>
        <v>Retail</v>
      </c>
      <c r="AA958" s="1">
        <f t="shared" si="72"/>
        <v>0</v>
      </c>
      <c r="AB958">
        <f t="shared" si="73"/>
        <v>1869.3647999999998</v>
      </c>
      <c r="AC958" s="18">
        <f t="shared" si="74"/>
        <v>45552</v>
      </c>
    </row>
    <row r="959" spans="1:29">
      <c r="A959" t="s">
        <v>176</v>
      </c>
      <c r="B959">
        <v>960</v>
      </c>
      <c r="C959">
        <v>0</v>
      </c>
      <c r="D959" s="18">
        <v>46029</v>
      </c>
      <c r="E959" s="18">
        <v>46035</v>
      </c>
      <c r="F959" s="18">
        <v>46038</v>
      </c>
      <c r="G959" t="s">
        <v>61</v>
      </c>
      <c r="H959">
        <v>2</v>
      </c>
      <c r="J959">
        <v>0</v>
      </c>
      <c r="K959" t="s">
        <v>131</v>
      </c>
      <c r="L959">
        <v>0</v>
      </c>
      <c r="M959">
        <v>0</v>
      </c>
      <c r="N959">
        <v>0</v>
      </c>
      <c r="O959">
        <v>0</v>
      </c>
      <c r="P959">
        <v>0</v>
      </c>
      <c r="Q959" t="e">
        <v>#DIV/0!</v>
      </c>
      <c r="R959">
        <v>1</v>
      </c>
      <c r="S959">
        <v>2026</v>
      </c>
      <c r="T959">
        <v>1</v>
      </c>
      <c r="U959">
        <v>2026</v>
      </c>
      <c r="V959">
        <v>46083</v>
      </c>
      <c r="W959" t="s">
        <v>150</v>
      </c>
      <c r="X959">
        <v>2026</v>
      </c>
      <c r="Y959" t="str">
        <f t="shared" si="70"/>
        <v>México</v>
      </c>
      <c r="Z959" t="str">
        <f t="shared" si="71"/>
        <v>Retail</v>
      </c>
      <c r="AA959" s="1">
        <f t="shared" si="72"/>
        <v>0</v>
      </c>
      <c r="AB959">
        <f t="shared" si="73"/>
        <v>0</v>
      </c>
      <c r="AC959" s="18">
        <f t="shared" si="74"/>
        <v>45824</v>
      </c>
    </row>
    <row r="960" spans="1:29">
      <c r="A960" t="s">
        <v>176</v>
      </c>
      <c r="B960">
        <v>316</v>
      </c>
      <c r="C960">
        <v>1</v>
      </c>
      <c r="D960" s="18">
        <v>45785</v>
      </c>
      <c r="E960" s="18">
        <v>45742</v>
      </c>
      <c r="F960" s="18">
        <v>45743</v>
      </c>
      <c r="G960" t="s">
        <v>54</v>
      </c>
      <c r="H960">
        <v>19</v>
      </c>
      <c r="I960" t="s">
        <v>149</v>
      </c>
      <c r="J960">
        <v>886.6</v>
      </c>
      <c r="K960" t="s">
        <v>131</v>
      </c>
      <c r="L960">
        <v>762.476</v>
      </c>
      <c r="M960">
        <v>886.6</v>
      </c>
      <c r="N960">
        <v>0</v>
      </c>
      <c r="O960">
        <v>0</v>
      </c>
      <c r="P960">
        <v>0</v>
      </c>
      <c r="Q960">
        <v>0</v>
      </c>
      <c r="R960">
        <v>5</v>
      </c>
      <c r="S960">
        <v>2025</v>
      </c>
      <c r="T960">
        <v>3</v>
      </c>
      <c r="U960">
        <v>2025</v>
      </c>
      <c r="V960">
        <v>45788</v>
      </c>
      <c r="W960" t="s">
        <v>172</v>
      </c>
      <c r="X960">
        <v>2025</v>
      </c>
      <c r="Y960" t="str">
        <f t="shared" si="70"/>
        <v>México</v>
      </c>
      <c r="Z960" t="str">
        <f t="shared" si="71"/>
        <v>Retail</v>
      </c>
      <c r="AA960" s="1">
        <f t="shared" si="72"/>
        <v>0.05</v>
      </c>
      <c r="AB960">
        <f t="shared" si="73"/>
        <v>0</v>
      </c>
      <c r="AC960" s="18">
        <f t="shared" si="74"/>
        <v>45595</v>
      </c>
    </row>
    <row r="961" spans="1:29">
      <c r="A961" t="s">
        <v>176</v>
      </c>
      <c r="B961">
        <v>141</v>
      </c>
      <c r="C961">
        <v>1</v>
      </c>
      <c r="D961" s="18">
        <v>45688</v>
      </c>
      <c r="E961" s="18">
        <v>45689</v>
      </c>
      <c r="F961" s="18">
        <v>45696</v>
      </c>
      <c r="G961" t="s">
        <v>54</v>
      </c>
      <c r="H961">
        <v>5</v>
      </c>
      <c r="I961" t="s">
        <v>149</v>
      </c>
      <c r="J961">
        <v>3158.37</v>
      </c>
      <c r="K961" t="s">
        <v>151</v>
      </c>
      <c r="L961">
        <v>3158.37</v>
      </c>
      <c r="M961">
        <v>3663.7091999999998</v>
      </c>
      <c r="N961">
        <v>197.17</v>
      </c>
      <c r="O961">
        <v>197.17</v>
      </c>
      <c r="P961">
        <v>228.71719999999996</v>
      </c>
      <c r="Q961">
        <v>6.2427771287087958E-2</v>
      </c>
      <c r="R961">
        <v>1</v>
      </c>
      <c r="S961">
        <v>2025</v>
      </c>
      <c r="T961">
        <v>2</v>
      </c>
      <c r="U961">
        <v>2025</v>
      </c>
      <c r="V961">
        <v>45741</v>
      </c>
      <c r="W961" t="s">
        <v>150</v>
      </c>
      <c r="X961">
        <v>2025</v>
      </c>
      <c r="Y961" t="str">
        <f t="shared" si="70"/>
        <v>México</v>
      </c>
      <c r="Z961" t="str">
        <f t="shared" si="71"/>
        <v>Retail</v>
      </c>
      <c r="AA961" s="1">
        <f t="shared" si="72"/>
        <v>0.05</v>
      </c>
      <c r="AB961">
        <f t="shared" si="73"/>
        <v>187.3115</v>
      </c>
      <c r="AC961" s="18">
        <f t="shared" si="74"/>
        <v>45595</v>
      </c>
    </row>
    <row r="962" spans="1:29">
      <c r="A962" t="s">
        <v>176</v>
      </c>
      <c r="B962">
        <v>142</v>
      </c>
      <c r="C962">
        <v>0</v>
      </c>
      <c r="D962" s="18">
        <v>45689</v>
      </c>
      <c r="E962" s="18">
        <v>45781</v>
      </c>
      <c r="F962" s="18">
        <v>45798</v>
      </c>
      <c r="G962" t="s">
        <v>62</v>
      </c>
      <c r="H962">
        <v>5</v>
      </c>
      <c r="J962">
        <v>2425</v>
      </c>
      <c r="K962" t="s">
        <v>131</v>
      </c>
      <c r="L962">
        <v>2085.5</v>
      </c>
      <c r="M962">
        <v>2425</v>
      </c>
      <c r="N962">
        <v>35</v>
      </c>
      <c r="O962">
        <v>30.099999999999998</v>
      </c>
      <c r="P962">
        <v>35</v>
      </c>
      <c r="Q962">
        <v>1.4432989690721649E-2</v>
      </c>
      <c r="R962">
        <v>2</v>
      </c>
      <c r="S962">
        <v>2025</v>
      </c>
      <c r="T962">
        <v>5</v>
      </c>
      <c r="U962">
        <v>2025</v>
      </c>
      <c r="V962">
        <v>45843</v>
      </c>
      <c r="W962" t="s">
        <v>154</v>
      </c>
      <c r="X962">
        <v>2025</v>
      </c>
      <c r="Y962" t="str">
        <f t="shared" ref="Y962:Y991" si="75">_xlfn.XLOOKUP(G962,AH:AH,AK:AK,"0")</f>
        <v>México</v>
      </c>
      <c r="Z962" t="str">
        <f t="shared" ref="Z962:Z991" si="76">_xlfn.XLOOKUP(G962,AH:AH,AI:AI,"0")</f>
        <v>Retail</v>
      </c>
      <c r="AA962" s="1">
        <f t="shared" ref="AA962:AA991" si="77">_xlfn.XLOOKUP(G962,AH:AH,AJ:AJ,"0")</f>
        <v>0</v>
      </c>
      <c r="AB962">
        <f t="shared" ref="AB962:AB991" si="78">O962-O962*AA962</f>
        <v>30.099999999999998</v>
      </c>
      <c r="AC962" s="18">
        <f t="shared" ref="AC962:AC991" si="79">_xlfn.XLOOKUP(G962,AH:AH,AL:AL,"0")</f>
        <v>45536</v>
      </c>
    </row>
    <row r="963" spans="1:29">
      <c r="A963" t="s">
        <v>176</v>
      </c>
      <c r="B963">
        <v>959</v>
      </c>
      <c r="C963">
        <v>0</v>
      </c>
      <c r="D963" s="18">
        <v>46029</v>
      </c>
      <c r="E963" s="18">
        <v>46029</v>
      </c>
      <c r="F963" s="18">
        <v>46033</v>
      </c>
      <c r="G963" t="s">
        <v>51</v>
      </c>
      <c r="H963">
        <v>2</v>
      </c>
      <c r="I963" t="s">
        <v>184</v>
      </c>
      <c r="J963">
        <v>7228</v>
      </c>
      <c r="K963" t="s">
        <v>178</v>
      </c>
      <c r="L963">
        <v>346.94400000000002</v>
      </c>
      <c r="M963">
        <v>404.76800000000003</v>
      </c>
      <c r="N963">
        <v>0</v>
      </c>
      <c r="O963">
        <v>0</v>
      </c>
      <c r="P963">
        <v>0</v>
      </c>
      <c r="Q963">
        <v>0</v>
      </c>
      <c r="R963">
        <v>1</v>
      </c>
      <c r="S963">
        <v>2026</v>
      </c>
      <c r="T963">
        <v>1</v>
      </c>
      <c r="U963">
        <v>2026</v>
      </c>
      <c r="V963">
        <v>46078</v>
      </c>
      <c r="W963" t="s">
        <v>164</v>
      </c>
      <c r="X963">
        <v>2026</v>
      </c>
      <c r="Y963" t="str">
        <f t="shared" si="75"/>
        <v>México</v>
      </c>
      <c r="Z963" t="str">
        <f t="shared" si="76"/>
        <v>Retail</v>
      </c>
      <c r="AA963" s="1">
        <f t="shared" si="77"/>
        <v>0</v>
      </c>
      <c r="AB963">
        <f t="shared" si="78"/>
        <v>0</v>
      </c>
      <c r="AC963" s="18">
        <f t="shared" si="79"/>
        <v>45552</v>
      </c>
    </row>
    <row r="964" spans="1:29">
      <c r="A964" t="s">
        <v>176</v>
      </c>
      <c r="B964">
        <v>223</v>
      </c>
      <c r="C964">
        <v>1</v>
      </c>
      <c r="D964" s="18">
        <v>45742</v>
      </c>
      <c r="E964" s="18">
        <v>45768</v>
      </c>
      <c r="F964" s="18">
        <v>45820</v>
      </c>
      <c r="G964" t="s">
        <v>49</v>
      </c>
      <c r="H964">
        <v>13</v>
      </c>
      <c r="I964" t="s">
        <v>177</v>
      </c>
      <c r="J964">
        <v>12539.51</v>
      </c>
      <c r="K964" t="s">
        <v>131</v>
      </c>
      <c r="L964">
        <v>10783.9786</v>
      </c>
      <c r="M964">
        <v>12539.51</v>
      </c>
      <c r="N964">
        <v>0</v>
      </c>
      <c r="O964">
        <v>0</v>
      </c>
      <c r="P964">
        <v>0</v>
      </c>
      <c r="Q964">
        <v>0</v>
      </c>
      <c r="R964">
        <v>3</v>
      </c>
      <c r="S964">
        <v>2025</v>
      </c>
      <c r="T964">
        <v>4</v>
      </c>
      <c r="U964">
        <v>2025</v>
      </c>
      <c r="V964">
        <v>45865</v>
      </c>
      <c r="W964" t="s">
        <v>154</v>
      </c>
      <c r="X964">
        <v>2025</v>
      </c>
      <c r="Y964" t="str">
        <f t="shared" si="75"/>
        <v>México</v>
      </c>
      <c r="Z964" t="str">
        <f t="shared" si="76"/>
        <v>Retail</v>
      </c>
      <c r="AA964" s="1">
        <f t="shared" si="77"/>
        <v>0</v>
      </c>
      <c r="AB964">
        <f t="shared" si="78"/>
        <v>0</v>
      </c>
      <c r="AC964" s="18">
        <f t="shared" si="79"/>
        <v>45552</v>
      </c>
    </row>
    <row r="965" spans="1:29">
      <c r="A965" t="s">
        <v>65</v>
      </c>
      <c r="B965">
        <v>67</v>
      </c>
      <c r="C965">
        <v>0</v>
      </c>
      <c r="D965" s="18">
        <v>45978</v>
      </c>
      <c r="E965" s="18">
        <v>46075</v>
      </c>
      <c r="F965" s="18">
        <v>46078</v>
      </c>
      <c r="G965" t="s">
        <v>15</v>
      </c>
      <c r="H965">
        <v>47</v>
      </c>
      <c r="I965" t="s">
        <v>166</v>
      </c>
      <c r="J965">
        <v>5908.9</v>
      </c>
      <c r="K965" t="s">
        <v>151</v>
      </c>
      <c r="L965">
        <v>5908.9</v>
      </c>
      <c r="M965">
        <v>6854.3239999999987</v>
      </c>
      <c r="N965">
        <v>65</v>
      </c>
      <c r="O965">
        <v>65</v>
      </c>
      <c r="P965">
        <v>75.399999999999991</v>
      </c>
      <c r="Q965">
        <v>1.1000355396097413E-2</v>
      </c>
      <c r="R965">
        <v>11</v>
      </c>
      <c r="S965">
        <v>2025</v>
      </c>
      <c r="T965">
        <v>2</v>
      </c>
      <c r="U965">
        <v>2026</v>
      </c>
      <c r="V965">
        <v>46123</v>
      </c>
      <c r="W965" t="s">
        <v>173</v>
      </c>
      <c r="X965">
        <v>2026</v>
      </c>
      <c r="Y965" t="str">
        <f t="shared" si="75"/>
        <v>Madrid</v>
      </c>
      <c r="Z965" t="str">
        <f t="shared" si="76"/>
        <v>IC</v>
      </c>
      <c r="AA965" s="1">
        <f t="shared" si="77"/>
        <v>0.4</v>
      </c>
      <c r="AB965">
        <f t="shared" si="78"/>
        <v>39</v>
      </c>
      <c r="AC965" s="18">
        <f t="shared" si="79"/>
        <v>45917</v>
      </c>
    </row>
    <row r="966" spans="1:29">
      <c r="A966" t="s">
        <v>176</v>
      </c>
      <c r="B966">
        <v>210</v>
      </c>
      <c r="C966">
        <v>1</v>
      </c>
      <c r="D966" s="18">
        <v>45736</v>
      </c>
      <c r="E966" s="18">
        <v>45758</v>
      </c>
      <c r="F966" s="18">
        <v>45762</v>
      </c>
      <c r="G966" t="s">
        <v>39</v>
      </c>
      <c r="H966">
        <v>12</v>
      </c>
      <c r="J966">
        <v>20882.560000000001</v>
      </c>
      <c r="K966" t="s">
        <v>131</v>
      </c>
      <c r="L966">
        <v>17959.0016</v>
      </c>
      <c r="M966">
        <v>20882.560000000001</v>
      </c>
      <c r="N966">
        <v>1666.76</v>
      </c>
      <c r="O966">
        <v>1433.4135999999999</v>
      </c>
      <c r="P966">
        <v>1666.76</v>
      </c>
      <c r="Q966">
        <v>7.9815884642495935E-2</v>
      </c>
      <c r="R966">
        <v>3</v>
      </c>
      <c r="S966">
        <v>2025</v>
      </c>
      <c r="T966">
        <v>4</v>
      </c>
      <c r="U966">
        <v>2025</v>
      </c>
      <c r="V966">
        <v>45807</v>
      </c>
      <c r="W966" t="s">
        <v>172</v>
      </c>
      <c r="X966">
        <v>2025</v>
      </c>
      <c r="Y966" t="str">
        <f t="shared" si="75"/>
        <v>México</v>
      </c>
      <c r="Z966" t="str">
        <f t="shared" si="76"/>
        <v>IC</v>
      </c>
      <c r="AA966" s="1">
        <f t="shared" si="77"/>
        <v>0.5</v>
      </c>
      <c r="AB966">
        <f t="shared" si="78"/>
        <v>716.70679999999993</v>
      </c>
      <c r="AC966" s="18">
        <f t="shared" si="79"/>
        <v>45677</v>
      </c>
    </row>
    <row r="967" spans="1:29">
      <c r="A967" t="s">
        <v>176</v>
      </c>
      <c r="B967">
        <v>143</v>
      </c>
      <c r="C967">
        <v>1</v>
      </c>
      <c r="D967" s="18">
        <v>45692</v>
      </c>
      <c r="E967" s="18">
        <v>45683</v>
      </c>
      <c r="F967" s="18">
        <v>45685</v>
      </c>
      <c r="G967" t="s">
        <v>49</v>
      </c>
      <c r="H967">
        <v>6</v>
      </c>
      <c r="I967" t="s">
        <v>177</v>
      </c>
      <c r="J967">
        <v>4874.42</v>
      </c>
      <c r="K967" t="s">
        <v>151</v>
      </c>
      <c r="L967">
        <v>4874.42</v>
      </c>
      <c r="M967">
        <v>5654.3271999999997</v>
      </c>
      <c r="N967">
        <v>416.06</v>
      </c>
      <c r="O967">
        <v>416.06</v>
      </c>
      <c r="P967">
        <v>482.62959999999998</v>
      </c>
      <c r="Q967">
        <v>8.5355796176775897E-2</v>
      </c>
      <c r="R967">
        <v>2</v>
      </c>
      <c r="S967">
        <v>2025</v>
      </c>
      <c r="T967">
        <v>1</v>
      </c>
      <c r="U967">
        <v>2025</v>
      </c>
      <c r="V967">
        <v>45730</v>
      </c>
      <c r="W967" t="s">
        <v>150</v>
      </c>
      <c r="X967">
        <v>2025</v>
      </c>
      <c r="Y967" t="str">
        <f t="shared" si="75"/>
        <v>México</v>
      </c>
      <c r="Z967" t="str">
        <f t="shared" si="76"/>
        <v>Retail</v>
      </c>
      <c r="AA967" s="1">
        <f t="shared" si="77"/>
        <v>0</v>
      </c>
      <c r="AB967">
        <f t="shared" si="78"/>
        <v>416.06</v>
      </c>
      <c r="AC967" s="18">
        <f t="shared" si="79"/>
        <v>45552</v>
      </c>
    </row>
    <row r="968" spans="1:29">
      <c r="A968" t="s">
        <v>176</v>
      </c>
      <c r="B968">
        <v>180</v>
      </c>
      <c r="C968">
        <v>0</v>
      </c>
      <c r="D968" s="18">
        <v>45712</v>
      </c>
      <c r="E968" s="18">
        <v>45751</v>
      </c>
      <c r="F968" s="18">
        <v>45753</v>
      </c>
      <c r="G968" t="s">
        <v>46</v>
      </c>
      <c r="H968">
        <v>9</v>
      </c>
      <c r="J968">
        <v>2458.9</v>
      </c>
      <c r="K968" t="s">
        <v>131</v>
      </c>
      <c r="L968">
        <v>2114.654</v>
      </c>
      <c r="M968">
        <v>2458.9</v>
      </c>
      <c r="N968">
        <v>303.52999999999997</v>
      </c>
      <c r="O968">
        <v>261.03579999999999</v>
      </c>
      <c r="P968">
        <v>303.52999999999997</v>
      </c>
      <c r="Q968">
        <v>0.12344137622514133</v>
      </c>
      <c r="R968">
        <v>2</v>
      </c>
      <c r="S968">
        <v>2025</v>
      </c>
      <c r="T968">
        <v>4</v>
      </c>
      <c r="U968">
        <v>2025</v>
      </c>
      <c r="V968">
        <v>45798</v>
      </c>
      <c r="W968" t="s">
        <v>172</v>
      </c>
      <c r="X968">
        <v>2025</v>
      </c>
      <c r="Y968" t="str">
        <f t="shared" si="75"/>
        <v>México</v>
      </c>
      <c r="Z968" t="str">
        <f t="shared" si="76"/>
        <v>IC</v>
      </c>
      <c r="AA968" s="1">
        <f t="shared" si="77"/>
        <v>0.5</v>
      </c>
      <c r="AB968">
        <f t="shared" si="78"/>
        <v>130.5179</v>
      </c>
      <c r="AC968" s="18">
        <f t="shared" si="79"/>
        <v>45695</v>
      </c>
    </row>
    <row r="969" spans="1:29">
      <c r="A969" t="s">
        <v>176</v>
      </c>
      <c r="B969">
        <v>190</v>
      </c>
      <c r="C969">
        <v>1</v>
      </c>
      <c r="D969" s="18">
        <v>45722</v>
      </c>
      <c r="E969" s="18">
        <v>45757</v>
      </c>
      <c r="F969" s="18">
        <v>45767</v>
      </c>
      <c r="G969" t="s">
        <v>45</v>
      </c>
      <c r="H969">
        <v>10</v>
      </c>
      <c r="J969">
        <v>5626.99</v>
      </c>
      <c r="K969" t="s">
        <v>131</v>
      </c>
      <c r="L969">
        <v>4839.2114000000001</v>
      </c>
      <c r="M969">
        <v>5626.99</v>
      </c>
      <c r="N969">
        <v>0</v>
      </c>
      <c r="O969">
        <v>0</v>
      </c>
      <c r="P969">
        <v>0</v>
      </c>
      <c r="Q969">
        <v>0</v>
      </c>
      <c r="R969">
        <v>3</v>
      </c>
      <c r="S969">
        <v>2025</v>
      </c>
      <c r="T969">
        <v>4</v>
      </c>
      <c r="U969">
        <v>2025</v>
      </c>
      <c r="V969">
        <v>45812</v>
      </c>
      <c r="W969" t="s">
        <v>152</v>
      </c>
      <c r="X969">
        <v>2025</v>
      </c>
      <c r="Y969" t="str">
        <f t="shared" si="75"/>
        <v>México</v>
      </c>
      <c r="Z969" t="str">
        <f t="shared" si="76"/>
        <v>IC</v>
      </c>
      <c r="AA969" s="1">
        <f t="shared" si="77"/>
        <v>0.75</v>
      </c>
      <c r="AB969">
        <f t="shared" si="78"/>
        <v>0</v>
      </c>
      <c r="AC969" s="18">
        <f t="shared" si="79"/>
        <v>45536</v>
      </c>
    </row>
    <row r="970" spans="1:29">
      <c r="A970" t="s">
        <v>176</v>
      </c>
      <c r="B970">
        <v>144</v>
      </c>
      <c r="C970">
        <v>1</v>
      </c>
      <c r="D970" s="18">
        <v>45692</v>
      </c>
      <c r="E970" s="18">
        <v>45654</v>
      </c>
      <c r="F970" s="18">
        <v>45654</v>
      </c>
      <c r="G970" t="s">
        <v>49</v>
      </c>
      <c r="H970">
        <v>6</v>
      </c>
      <c r="I970" t="s">
        <v>177</v>
      </c>
      <c r="J970">
        <v>3993.6</v>
      </c>
      <c r="K970" t="s">
        <v>131</v>
      </c>
      <c r="L970">
        <v>3434.4960000000001</v>
      </c>
      <c r="M970">
        <v>3993.6</v>
      </c>
      <c r="N970">
        <v>360.96</v>
      </c>
      <c r="O970">
        <v>310.42559999999997</v>
      </c>
      <c r="P970">
        <v>360.96</v>
      </c>
      <c r="Q970">
        <v>9.0384615384615369E-2</v>
      </c>
      <c r="R970">
        <v>2</v>
      </c>
      <c r="S970">
        <v>2025</v>
      </c>
      <c r="T970">
        <v>12</v>
      </c>
      <c r="U970">
        <v>2024</v>
      </c>
      <c r="V970">
        <v>45699</v>
      </c>
      <c r="W970" t="s">
        <v>164</v>
      </c>
      <c r="X970">
        <v>2025</v>
      </c>
      <c r="Y970" t="str">
        <f t="shared" si="75"/>
        <v>México</v>
      </c>
      <c r="Z970" t="str">
        <f t="shared" si="76"/>
        <v>Retail</v>
      </c>
      <c r="AA970" s="1">
        <f t="shared" si="77"/>
        <v>0</v>
      </c>
      <c r="AB970">
        <f t="shared" si="78"/>
        <v>310.42559999999997</v>
      </c>
      <c r="AC970" s="18">
        <f t="shared" si="79"/>
        <v>45552</v>
      </c>
    </row>
    <row r="971" spans="1:29">
      <c r="A971" t="s">
        <v>176</v>
      </c>
      <c r="B971">
        <v>145</v>
      </c>
      <c r="C971">
        <v>1</v>
      </c>
      <c r="D971" s="18">
        <v>45692</v>
      </c>
      <c r="E971" s="18">
        <v>45636</v>
      </c>
      <c r="F971" s="18">
        <v>45636</v>
      </c>
      <c r="G971" t="s">
        <v>49</v>
      </c>
      <c r="H971">
        <v>6</v>
      </c>
      <c r="I971" t="s">
        <v>177</v>
      </c>
      <c r="J971">
        <v>4101.6000000000004</v>
      </c>
      <c r="K971" t="s">
        <v>151</v>
      </c>
      <c r="L971">
        <v>4101.6000000000004</v>
      </c>
      <c r="M971">
        <v>4757.8559999999998</v>
      </c>
      <c r="N971">
        <v>379.11</v>
      </c>
      <c r="O971">
        <v>379.11</v>
      </c>
      <c r="P971">
        <v>439.76759999999996</v>
      </c>
      <c r="Q971">
        <v>9.2429783499122287E-2</v>
      </c>
      <c r="R971">
        <v>2</v>
      </c>
      <c r="S971">
        <v>2025</v>
      </c>
      <c r="T971">
        <v>12</v>
      </c>
      <c r="U971">
        <v>2024</v>
      </c>
      <c r="V971">
        <v>45681</v>
      </c>
      <c r="W971" t="s">
        <v>157</v>
      </c>
      <c r="X971">
        <v>2025</v>
      </c>
      <c r="Y971" t="str">
        <f t="shared" si="75"/>
        <v>México</v>
      </c>
      <c r="Z971" t="str">
        <f t="shared" si="76"/>
        <v>Retail</v>
      </c>
      <c r="AA971" s="1">
        <f t="shared" si="77"/>
        <v>0</v>
      </c>
      <c r="AB971">
        <f t="shared" si="78"/>
        <v>379.11</v>
      </c>
      <c r="AC971" s="18">
        <f t="shared" si="79"/>
        <v>45552</v>
      </c>
    </row>
    <row r="972" spans="1:29">
      <c r="A972" t="s">
        <v>176</v>
      </c>
      <c r="B972">
        <v>146</v>
      </c>
      <c r="C972">
        <v>1</v>
      </c>
      <c r="D972" s="18">
        <v>45693</v>
      </c>
      <c r="E972" s="18">
        <v>45685</v>
      </c>
      <c r="F972" s="18">
        <v>45689</v>
      </c>
      <c r="G972" t="s">
        <v>34</v>
      </c>
      <c r="H972">
        <v>6</v>
      </c>
      <c r="J972">
        <v>10682.93</v>
      </c>
      <c r="K972" t="s">
        <v>131</v>
      </c>
      <c r="L972">
        <v>9187.3197999999993</v>
      </c>
      <c r="M972">
        <v>10682.93</v>
      </c>
      <c r="N972">
        <v>1066.69</v>
      </c>
      <c r="O972">
        <v>917.35340000000008</v>
      </c>
      <c r="P972">
        <v>1066.69</v>
      </c>
      <c r="Q972">
        <v>9.9849947533120612E-2</v>
      </c>
      <c r="R972">
        <v>2</v>
      </c>
      <c r="S972">
        <v>2025</v>
      </c>
      <c r="T972">
        <v>1</v>
      </c>
      <c r="U972">
        <v>2025</v>
      </c>
      <c r="V972">
        <v>45734</v>
      </c>
      <c r="W972" t="s">
        <v>150</v>
      </c>
      <c r="X972">
        <v>2025</v>
      </c>
      <c r="Y972" t="str">
        <f t="shared" si="75"/>
        <v>México</v>
      </c>
      <c r="Z972" t="str">
        <f t="shared" si="76"/>
        <v>IC</v>
      </c>
      <c r="AA972" s="1">
        <f t="shared" si="77"/>
        <v>0.5</v>
      </c>
      <c r="AB972">
        <f t="shared" si="78"/>
        <v>458.67670000000004</v>
      </c>
      <c r="AC972" s="18">
        <f t="shared" si="79"/>
        <v>45536</v>
      </c>
    </row>
    <row r="973" spans="1:29">
      <c r="A973" t="s">
        <v>176</v>
      </c>
      <c r="B973">
        <v>147</v>
      </c>
      <c r="C973">
        <v>1</v>
      </c>
      <c r="D973" s="18">
        <v>45693</v>
      </c>
      <c r="E973" s="18">
        <v>45685</v>
      </c>
      <c r="F973" s="18">
        <v>45689</v>
      </c>
      <c r="G973" t="s">
        <v>34</v>
      </c>
      <c r="H973">
        <v>6</v>
      </c>
      <c r="J973">
        <v>10540</v>
      </c>
      <c r="K973" t="s">
        <v>131</v>
      </c>
      <c r="L973">
        <v>9064.4</v>
      </c>
      <c r="M973">
        <v>10540</v>
      </c>
      <c r="N973">
        <v>923.76</v>
      </c>
      <c r="O973">
        <v>794.43359999999996</v>
      </c>
      <c r="P973">
        <v>923.76</v>
      </c>
      <c r="Q973">
        <v>8.7643263757115744E-2</v>
      </c>
      <c r="R973">
        <v>2</v>
      </c>
      <c r="S973">
        <v>2025</v>
      </c>
      <c r="T973">
        <v>1</v>
      </c>
      <c r="U973">
        <v>2025</v>
      </c>
      <c r="V973">
        <v>45734</v>
      </c>
      <c r="W973" t="s">
        <v>150</v>
      </c>
      <c r="X973">
        <v>2025</v>
      </c>
      <c r="Y973" t="str">
        <f t="shared" si="75"/>
        <v>México</v>
      </c>
      <c r="Z973" t="str">
        <f t="shared" si="76"/>
        <v>IC</v>
      </c>
      <c r="AA973" s="1">
        <f t="shared" si="77"/>
        <v>0.5</v>
      </c>
      <c r="AB973">
        <f t="shared" si="78"/>
        <v>397.21679999999998</v>
      </c>
      <c r="AC973" s="18">
        <f t="shared" si="79"/>
        <v>45536</v>
      </c>
    </row>
    <row r="974" spans="1:29">
      <c r="A974" t="s">
        <v>176</v>
      </c>
      <c r="B974">
        <v>194</v>
      </c>
      <c r="C974">
        <v>1</v>
      </c>
      <c r="D974" s="18">
        <v>45726</v>
      </c>
      <c r="E974" s="18">
        <v>45799</v>
      </c>
      <c r="F974" s="18">
        <v>45803</v>
      </c>
      <c r="G974" t="s">
        <v>35</v>
      </c>
      <c r="H974">
        <v>11</v>
      </c>
      <c r="J974">
        <v>8470.11</v>
      </c>
      <c r="K974" t="s">
        <v>131</v>
      </c>
      <c r="L974">
        <v>7284.2946000000002</v>
      </c>
      <c r="M974">
        <v>8470.11</v>
      </c>
      <c r="N974">
        <v>750</v>
      </c>
      <c r="O974">
        <v>645</v>
      </c>
      <c r="P974">
        <v>750</v>
      </c>
      <c r="Q974">
        <v>8.8546665863843563E-2</v>
      </c>
      <c r="R974">
        <v>3</v>
      </c>
      <c r="S974">
        <v>2025</v>
      </c>
      <c r="T974">
        <v>5</v>
      </c>
      <c r="U974">
        <v>2025</v>
      </c>
      <c r="V974">
        <v>45848</v>
      </c>
      <c r="W974" t="s">
        <v>154</v>
      </c>
      <c r="X974">
        <v>2025</v>
      </c>
      <c r="Y974" t="str">
        <f t="shared" si="75"/>
        <v>México</v>
      </c>
      <c r="Z974" t="str">
        <f t="shared" si="76"/>
        <v>IC</v>
      </c>
      <c r="AA974" s="1">
        <f t="shared" si="77"/>
        <v>0.5</v>
      </c>
      <c r="AB974">
        <f t="shared" si="78"/>
        <v>322.5</v>
      </c>
      <c r="AC974" s="18">
        <f t="shared" si="79"/>
        <v>45665</v>
      </c>
    </row>
    <row r="975" spans="1:29">
      <c r="A975" t="s">
        <v>176</v>
      </c>
      <c r="B975">
        <v>590</v>
      </c>
      <c r="C975">
        <v>1</v>
      </c>
      <c r="D975" s="18">
        <v>45887</v>
      </c>
      <c r="E975" s="18">
        <v>45842</v>
      </c>
      <c r="F975" s="18">
        <v>45846</v>
      </c>
      <c r="G975" t="s">
        <v>34</v>
      </c>
      <c r="H975">
        <v>34</v>
      </c>
      <c r="J975">
        <v>3097.62</v>
      </c>
      <c r="K975" t="s">
        <v>131</v>
      </c>
      <c r="L975">
        <v>2663.9531999999999</v>
      </c>
      <c r="M975">
        <v>3097.62</v>
      </c>
      <c r="N975">
        <v>169.76</v>
      </c>
      <c r="O975">
        <v>145.99359999999999</v>
      </c>
      <c r="P975">
        <v>169.76</v>
      </c>
      <c r="Q975">
        <v>5.480336516422285E-2</v>
      </c>
      <c r="R975">
        <v>8</v>
      </c>
      <c r="S975">
        <v>2025</v>
      </c>
      <c r="T975">
        <v>7</v>
      </c>
      <c r="U975">
        <v>2025</v>
      </c>
      <c r="V975">
        <v>45891</v>
      </c>
      <c r="W975" t="s">
        <v>160</v>
      </c>
      <c r="X975">
        <v>2025</v>
      </c>
      <c r="Y975" t="str">
        <f t="shared" si="75"/>
        <v>México</v>
      </c>
      <c r="Z975" t="str">
        <f t="shared" si="76"/>
        <v>IC</v>
      </c>
      <c r="AA975" s="1">
        <f t="shared" si="77"/>
        <v>0.5</v>
      </c>
      <c r="AB975">
        <f t="shared" si="78"/>
        <v>72.996799999999993</v>
      </c>
      <c r="AC975" s="18">
        <f t="shared" si="79"/>
        <v>45536</v>
      </c>
    </row>
    <row r="976" spans="1:29">
      <c r="A976" t="s">
        <v>176</v>
      </c>
      <c r="B976">
        <v>280</v>
      </c>
      <c r="C976">
        <v>1</v>
      </c>
      <c r="D976" s="18">
        <v>45771</v>
      </c>
      <c r="E976" s="18">
        <v>45782</v>
      </c>
      <c r="F976" s="18">
        <v>45783</v>
      </c>
      <c r="G976" t="s">
        <v>49</v>
      </c>
      <c r="H976">
        <v>17</v>
      </c>
      <c r="I976" t="s">
        <v>177</v>
      </c>
      <c r="J976">
        <v>1143.8699999999999</v>
      </c>
      <c r="K976" t="s">
        <v>131</v>
      </c>
      <c r="L976">
        <v>983.7281999999999</v>
      </c>
      <c r="M976">
        <v>1143.8699999999999</v>
      </c>
      <c r="N976">
        <v>94.04</v>
      </c>
      <c r="O976">
        <v>80.874400000000009</v>
      </c>
      <c r="P976">
        <v>94.04</v>
      </c>
      <c r="Q976">
        <v>8.2212139491375791E-2</v>
      </c>
      <c r="R976">
        <v>4</v>
      </c>
      <c r="S976">
        <v>2025</v>
      </c>
      <c r="T976">
        <v>5</v>
      </c>
      <c r="U976">
        <v>2025</v>
      </c>
      <c r="V976">
        <v>45828</v>
      </c>
      <c r="W976" t="s">
        <v>152</v>
      </c>
      <c r="X976">
        <v>2025</v>
      </c>
      <c r="Y976" t="str">
        <f t="shared" si="75"/>
        <v>México</v>
      </c>
      <c r="Z976" t="str">
        <f t="shared" si="76"/>
        <v>Retail</v>
      </c>
      <c r="AA976" s="1">
        <f t="shared" si="77"/>
        <v>0</v>
      </c>
      <c r="AB976">
        <f t="shared" si="78"/>
        <v>80.874400000000009</v>
      </c>
      <c r="AC976" s="18">
        <f t="shared" si="79"/>
        <v>45552</v>
      </c>
    </row>
    <row r="977" spans="1:29">
      <c r="A977" t="s">
        <v>176</v>
      </c>
      <c r="B977">
        <v>199</v>
      </c>
      <c r="C977">
        <v>0</v>
      </c>
      <c r="D977" s="18">
        <v>45730</v>
      </c>
      <c r="E977" s="18">
        <v>45697</v>
      </c>
      <c r="F977" s="18">
        <v>45699</v>
      </c>
      <c r="G977" t="s">
        <v>54</v>
      </c>
      <c r="H977">
        <v>11</v>
      </c>
      <c r="J977">
        <v>4395</v>
      </c>
      <c r="K977" t="s">
        <v>131</v>
      </c>
      <c r="L977">
        <v>3779.7</v>
      </c>
      <c r="M977">
        <v>4395</v>
      </c>
      <c r="N977">
        <v>439.5</v>
      </c>
      <c r="O977">
        <v>377.96999999999997</v>
      </c>
      <c r="P977">
        <v>439.5</v>
      </c>
      <c r="Q977">
        <v>9.9999999999999992E-2</v>
      </c>
      <c r="R977">
        <v>3</v>
      </c>
      <c r="S977">
        <v>2025</v>
      </c>
      <c r="T977">
        <v>2</v>
      </c>
      <c r="U977">
        <v>2025</v>
      </c>
      <c r="V977">
        <v>45744</v>
      </c>
      <c r="W977" t="s">
        <v>150</v>
      </c>
      <c r="X977">
        <v>2025</v>
      </c>
      <c r="Y977" t="str">
        <f t="shared" si="75"/>
        <v>México</v>
      </c>
      <c r="Z977" t="str">
        <f t="shared" si="76"/>
        <v>Retail</v>
      </c>
      <c r="AA977" s="1">
        <f t="shared" si="77"/>
        <v>0.05</v>
      </c>
      <c r="AB977">
        <f t="shared" si="78"/>
        <v>359.07149999999996</v>
      </c>
      <c r="AC977" s="18">
        <f t="shared" si="79"/>
        <v>45595</v>
      </c>
    </row>
    <row r="978" spans="1:29">
      <c r="A978" t="s">
        <v>176</v>
      </c>
      <c r="B978">
        <v>148</v>
      </c>
      <c r="C978">
        <v>1</v>
      </c>
      <c r="D978" s="18">
        <v>45693</v>
      </c>
      <c r="E978" s="18">
        <v>45685</v>
      </c>
      <c r="F978" s="18">
        <v>45689</v>
      </c>
      <c r="G978" t="s">
        <v>34</v>
      </c>
      <c r="H978">
        <v>6</v>
      </c>
      <c r="J978">
        <v>7786</v>
      </c>
      <c r="K978" t="s">
        <v>131</v>
      </c>
      <c r="L978">
        <v>6695.96</v>
      </c>
      <c r="M978">
        <v>7786</v>
      </c>
      <c r="N978">
        <v>639.20000000000005</v>
      </c>
      <c r="O978">
        <v>549.71199999999999</v>
      </c>
      <c r="P978">
        <v>639.20000000000005</v>
      </c>
      <c r="Q978">
        <v>8.2096069868995633E-2</v>
      </c>
      <c r="R978">
        <v>2</v>
      </c>
      <c r="S978">
        <v>2025</v>
      </c>
      <c r="T978">
        <v>1</v>
      </c>
      <c r="U978">
        <v>2025</v>
      </c>
      <c r="V978">
        <v>45734</v>
      </c>
      <c r="W978" t="s">
        <v>150</v>
      </c>
      <c r="X978">
        <v>2025</v>
      </c>
      <c r="Y978" t="str">
        <f t="shared" si="75"/>
        <v>México</v>
      </c>
      <c r="Z978" t="str">
        <f t="shared" si="76"/>
        <v>IC</v>
      </c>
      <c r="AA978" s="1">
        <f t="shared" si="77"/>
        <v>0.5</v>
      </c>
      <c r="AB978">
        <f t="shared" si="78"/>
        <v>274.85599999999999</v>
      </c>
      <c r="AC978" s="18">
        <f t="shared" si="79"/>
        <v>45536</v>
      </c>
    </row>
    <row r="979" spans="1:29">
      <c r="A979" t="s">
        <v>176</v>
      </c>
      <c r="B979">
        <v>149</v>
      </c>
      <c r="C979">
        <v>1</v>
      </c>
      <c r="D979" s="18">
        <v>45693</v>
      </c>
      <c r="E979" s="18">
        <v>45816</v>
      </c>
      <c r="F979" s="18">
        <v>45838</v>
      </c>
      <c r="G979" t="s">
        <v>49</v>
      </c>
      <c r="H979">
        <v>6</v>
      </c>
      <c r="I979" t="s">
        <v>182</v>
      </c>
      <c r="J979">
        <v>46703.1</v>
      </c>
      <c r="K979" t="s">
        <v>131</v>
      </c>
      <c r="L979">
        <v>40164.665999999997</v>
      </c>
      <c r="M979">
        <v>46703.1</v>
      </c>
      <c r="N979">
        <v>6451.94</v>
      </c>
      <c r="O979">
        <v>5548.6683999999996</v>
      </c>
      <c r="P979">
        <v>6451.94</v>
      </c>
      <c r="Q979">
        <v>0.13814800302335392</v>
      </c>
      <c r="R979">
        <v>2</v>
      </c>
      <c r="S979">
        <v>2025</v>
      </c>
      <c r="T979">
        <v>6</v>
      </c>
      <c r="U979">
        <v>2025</v>
      </c>
      <c r="V979">
        <v>45883</v>
      </c>
      <c r="W979" t="s">
        <v>160</v>
      </c>
      <c r="X979">
        <v>2025</v>
      </c>
      <c r="Y979" t="str">
        <f t="shared" si="75"/>
        <v>México</v>
      </c>
      <c r="Z979" t="str">
        <f t="shared" si="76"/>
        <v>Retail</v>
      </c>
      <c r="AA979" s="1">
        <f t="shared" si="77"/>
        <v>0</v>
      </c>
      <c r="AB979">
        <f t="shared" si="78"/>
        <v>5548.6683999999996</v>
      </c>
      <c r="AC979" s="18">
        <f t="shared" si="79"/>
        <v>45552</v>
      </c>
    </row>
    <row r="980" spans="1:29">
      <c r="A980" t="s">
        <v>176</v>
      </c>
      <c r="B980">
        <v>171</v>
      </c>
      <c r="C980">
        <v>0</v>
      </c>
      <c r="D980" s="18">
        <v>45707</v>
      </c>
      <c r="E980" s="18">
        <v>45750</v>
      </c>
      <c r="F980" s="18">
        <v>45776</v>
      </c>
      <c r="G980" t="s">
        <v>35</v>
      </c>
      <c r="H980">
        <v>8</v>
      </c>
      <c r="J980">
        <v>172307.58</v>
      </c>
      <c r="K980" t="s">
        <v>131</v>
      </c>
      <c r="L980">
        <v>148184.51879999999</v>
      </c>
      <c r="M980">
        <v>172307.58</v>
      </c>
      <c r="N980">
        <v>11639.31</v>
      </c>
      <c r="O980">
        <v>10009.8066</v>
      </c>
      <c r="P980">
        <v>11639.31</v>
      </c>
      <c r="Q980">
        <v>6.7549610992157172E-2</v>
      </c>
      <c r="R980">
        <v>2</v>
      </c>
      <c r="S980">
        <v>2025</v>
      </c>
      <c r="T980">
        <v>4</v>
      </c>
      <c r="U980">
        <v>2025</v>
      </c>
      <c r="V980">
        <v>45821</v>
      </c>
      <c r="W980" t="s">
        <v>152</v>
      </c>
      <c r="X980">
        <v>2025</v>
      </c>
      <c r="Y980" t="str">
        <f t="shared" si="75"/>
        <v>México</v>
      </c>
      <c r="Z980" t="str">
        <f t="shared" si="76"/>
        <v>IC</v>
      </c>
      <c r="AA980" s="1">
        <f t="shared" si="77"/>
        <v>0.5</v>
      </c>
      <c r="AB980">
        <f t="shared" si="78"/>
        <v>5004.9032999999999</v>
      </c>
      <c r="AC980" s="18">
        <f t="shared" si="79"/>
        <v>45665</v>
      </c>
    </row>
    <row r="981" spans="1:29">
      <c r="A981" t="s">
        <v>65</v>
      </c>
      <c r="B981">
        <v>78</v>
      </c>
      <c r="C981">
        <v>0</v>
      </c>
      <c r="D981" s="18">
        <v>46014</v>
      </c>
      <c r="E981" s="18">
        <v>46170</v>
      </c>
      <c r="F981" s="18">
        <v>46180</v>
      </c>
      <c r="G981" t="s">
        <v>24</v>
      </c>
      <c r="H981">
        <v>52</v>
      </c>
      <c r="I981" t="s">
        <v>158</v>
      </c>
      <c r="J981">
        <v>26580.639999999999</v>
      </c>
      <c r="K981" t="s">
        <v>151</v>
      </c>
      <c r="L981">
        <v>26580.639999999999</v>
      </c>
      <c r="M981">
        <v>30833.542399999998</v>
      </c>
      <c r="N981">
        <v>455</v>
      </c>
      <c r="O981">
        <v>455</v>
      </c>
      <c r="P981">
        <v>527.79999999999995</v>
      </c>
      <c r="Q981">
        <v>1.7117721770431412E-2</v>
      </c>
      <c r="R981">
        <v>12</v>
      </c>
      <c r="S981">
        <v>2025</v>
      </c>
      <c r="T981">
        <v>5</v>
      </c>
      <c r="U981">
        <v>2026</v>
      </c>
      <c r="V981">
        <v>46225</v>
      </c>
      <c r="W981" t="s">
        <v>154</v>
      </c>
      <c r="X981">
        <v>2026</v>
      </c>
      <c r="Y981" t="str">
        <f t="shared" si="75"/>
        <v>Madrid</v>
      </c>
      <c r="Z981" t="str">
        <f t="shared" si="76"/>
        <v>Retail</v>
      </c>
      <c r="AA981" s="1">
        <f t="shared" si="77"/>
        <v>7.0000000000000007E-2</v>
      </c>
      <c r="AB981">
        <f t="shared" si="78"/>
        <v>423.15</v>
      </c>
      <c r="AC981" s="18">
        <f t="shared" si="79"/>
        <v>45733</v>
      </c>
    </row>
    <row r="982" spans="1:29">
      <c r="A982" t="s">
        <v>176</v>
      </c>
      <c r="B982">
        <v>150</v>
      </c>
      <c r="C982">
        <v>1</v>
      </c>
      <c r="D982" s="18">
        <v>45693</v>
      </c>
      <c r="E982" s="18">
        <v>45755</v>
      </c>
      <c r="F982" s="18">
        <v>45767</v>
      </c>
      <c r="G982" t="s">
        <v>51</v>
      </c>
      <c r="H982">
        <v>6</v>
      </c>
      <c r="I982" t="s">
        <v>183</v>
      </c>
      <c r="J982">
        <v>79382.05</v>
      </c>
      <c r="K982" t="s">
        <v>131</v>
      </c>
      <c r="L982">
        <v>68268.562999999995</v>
      </c>
      <c r="M982">
        <v>79382.05</v>
      </c>
      <c r="N982">
        <v>10771.53</v>
      </c>
      <c r="O982">
        <v>9263.515800000001</v>
      </c>
      <c r="P982">
        <v>10771.53</v>
      </c>
      <c r="Q982">
        <v>0.1356922629234191</v>
      </c>
      <c r="R982">
        <v>2</v>
      </c>
      <c r="S982">
        <v>2025</v>
      </c>
      <c r="T982">
        <v>4</v>
      </c>
      <c r="U982">
        <v>2025</v>
      </c>
      <c r="V982">
        <v>45812</v>
      </c>
      <c r="W982" t="s">
        <v>152</v>
      </c>
      <c r="X982">
        <v>2025</v>
      </c>
      <c r="Y982" t="str">
        <f t="shared" si="75"/>
        <v>México</v>
      </c>
      <c r="Z982" t="str">
        <f t="shared" si="76"/>
        <v>Retail</v>
      </c>
      <c r="AA982" s="1">
        <f t="shared" si="77"/>
        <v>0</v>
      </c>
      <c r="AB982">
        <f t="shared" si="78"/>
        <v>9263.515800000001</v>
      </c>
      <c r="AC982" s="18">
        <f t="shared" si="79"/>
        <v>45552</v>
      </c>
    </row>
    <row r="983" spans="1:29">
      <c r="A983" t="s">
        <v>176</v>
      </c>
      <c r="B983">
        <v>572</v>
      </c>
      <c r="C983">
        <v>1</v>
      </c>
      <c r="D983" s="18">
        <v>45882</v>
      </c>
      <c r="E983" s="18">
        <v>45803</v>
      </c>
      <c r="F983" s="18">
        <v>45823</v>
      </c>
      <c r="G983" t="s">
        <v>45</v>
      </c>
      <c r="H983">
        <v>33</v>
      </c>
      <c r="J983">
        <v>10105.09</v>
      </c>
      <c r="K983" t="s">
        <v>131</v>
      </c>
      <c r="L983">
        <v>8690.3773999999994</v>
      </c>
      <c r="M983">
        <v>10105.09</v>
      </c>
      <c r="N983">
        <v>819.34</v>
      </c>
      <c r="O983">
        <v>704.63239999999996</v>
      </c>
      <c r="P983">
        <v>819.34</v>
      </c>
      <c r="Q983">
        <v>8.1081910205648838E-2</v>
      </c>
      <c r="R983">
        <v>8</v>
      </c>
      <c r="S983">
        <v>2025</v>
      </c>
      <c r="T983">
        <v>5</v>
      </c>
      <c r="U983">
        <v>2025</v>
      </c>
      <c r="V983">
        <v>45868</v>
      </c>
      <c r="W983" t="s">
        <v>154</v>
      </c>
      <c r="X983">
        <v>2025</v>
      </c>
      <c r="Y983" t="str">
        <f t="shared" si="75"/>
        <v>México</v>
      </c>
      <c r="Z983" t="str">
        <f t="shared" si="76"/>
        <v>IC</v>
      </c>
      <c r="AA983" s="1">
        <f t="shared" si="77"/>
        <v>0.75</v>
      </c>
      <c r="AB983">
        <f t="shared" si="78"/>
        <v>176.15809999999999</v>
      </c>
      <c r="AC983" s="18">
        <f t="shared" si="79"/>
        <v>45536</v>
      </c>
    </row>
    <row r="984" spans="1:29">
      <c r="A984" t="s">
        <v>65</v>
      </c>
      <c r="B984">
        <v>84</v>
      </c>
      <c r="C984">
        <v>0</v>
      </c>
      <c r="D984" s="18">
        <v>46027</v>
      </c>
      <c r="E984" s="18">
        <v>45982</v>
      </c>
      <c r="F984" s="18">
        <v>45982</v>
      </c>
      <c r="G984" t="s">
        <v>29</v>
      </c>
      <c r="H984">
        <v>2</v>
      </c>
      <c r="I984" t="s">
        <v>175</v>
      </c>
      <c r="J984">
        <v>68.260000000000005</v>
      </c>
      <c r="K984" t="s">
        <v>151</v>
      </c>
      <c r="L984">
        <v>68.260000000000005</v>
      </c>
      <c r="M984">
        <v>79.181600000000003</v>
      </c>
      <c r="N984">
        <v>0</v>
      </c>
      <c r="O984">
        <v>0</v>
      </c>
      <c r="P984">
        <v>0</v>
      </c>
      <c r="Q984">
        <v>0</v>
      </c>
      <c r="R984">
        <v>1</v>
      </c>
      <c r="S984">
        <v>2026</v>
      </c>
      <c r="T984">
        <v>11</v>
      </c>
      <c r="U984">
        <v>2025</v>
      </c>
      <c r="V984">
        <v>46027</v>
      </c>
      <c r="W984" t="s">
        <v>157</v>
      </c>
      <c r="X984">
        <v>2026</v>
      </c>
      <c r="Y984" t="str">
        <f t="shared" si="75"/>
        <v>Madrid</v>
      </c>
      <c r="Z984" t="str">
        <f t="shared" si="76"/>
        <v>Retail</v>
      </c>
      <c r="AA984" s="1">
        <f t="shared" si="77"/>
        <v>7.0000000000000007E-2</v>
      </c>
      <c r="AB984">
        <f t="shared" si="78"/>
        <v>0</v>
      </c>
      <c r="AC984" s="18">
        <f t="shared" si="79"/>
        <v>45733</v>
      </c>
    </row>
    <row r="985" spans="1:29">
      <c r="A985" t="s">
        <v>176</v>
      </c>
      <c r="B985">
        <v>213</v>
      </c>
      <c r="C985">
        <v>1</v>
      </c>
      <c r="D985" s="18">
        <v>45740</v>
      </c>
      <c r="E985" s="18">
        <v>45765</v>
      </c>
      <c r="F985" s="18">
        <v>45770</v>
      </c>
      <c r="G985" t="s">
        <v>49</v>
      </c>
      <c r="H985">
        <v>13</v>
      </c>
      <c r="I985" t="s">
        <v>177</v>
      </c>
      <c r="J985">
        <v>19973.2</v>
      </c>
      <c r="K985" t="s">
        <v>131</v>
      </c>
      <c r="L985">
        <v>17176.952000000001</v>
      </c>
      <c r="M985">
        <v>19973.2</v>
      </c>
      <c r="N985">
        <v>1896.09</v>
      </c>
      <c r="O985">
        <v>1630.6373999999998</v>
      </c>
      <c r="P985">
        <v>1896.09</v>
      </c>
      <c r="Q985">
        <v>9.4931708489375752E-2</v>
      </c>
      <c r="R985">
        <v>3</v>
      </c>
      <c r="S985">
        <v>2025</v>
      </c>
      <c r="T985">
        <v>4</v>
      </c>
      <c r="U985">
        <v>2025</v>
      </c>
      <c r="V985">
        <v>45815</v>
      </c>
      <c r="W985" t="s">
        <v>152</v>
      </c>
      <c r="X985">
        <v>2025</v>
      </c>
      <c r="Y985" t="str">
        <f t="shared" si="75"/>
        <v>México</v>
      </c>
      <c r="Z985" t="str">
        <f t="shared" si="76"/>
        <v>Retail</v>
      </c>
      <c r="AA985" s="1">
        <f t="shared" si="77"/>
        <v>0</v>
      </c>
      <c r="AB985">
        <f t="shared" si="78"/>
        <v>1630.6373999999998</v>
      </c>
      <c r="AC985" s="18">
        <f t="shared" si="79"/>
        <v>45552</v>
      </c>
    </row>
    <row r="986" spans="1:29">
      <c r="A986" t="s">
        <v>176</v>
      </c>
      <c r="B986">
        <v>183</v>
      </c>
      <c r="C986">
        <v>1</v>
      </c>
      <c r="D986" s="18">
        <v>45714</v>
      </c>
      <c r="E986" s="18">
        <v>45847</v>
      </c>
      <c r="F986" s="18">
        <v>45856</v>
      </c>
      <c r="G986" t="s">
        <v>45</v>
      </c>
      <c r="H986">
        <v>9</v>
      </c>
      <c r="J986">
        <v>37718.11</v>
      </c>
      <c r="K986" t="s">
        <v>131</v>
      </c>
      <c r="L986">
        <v>32437.5746</v>
      </c>
      <c r="M986">
        <v>37718.11</v>
      </c>
      <c r="N986">
        <v>1242.95</v>
      </c>
      <c r="O986">
        <v>1068.9370000000001</v>
      </c>
      <c r="P986">
        <v>1242.95</v>
      </c>
      <c r="Q986">
        <v>3.2953666024092942E-2</v>
      </c>
      <c r="R986">
        <v>2</v>
      </c>
      <c r="S986">
        <v>2025</v>
      </c>
      <c r="T986">
        <v>7</v>
      </c>
      <c r="U986">
        <v>2025</v>
      </c>
      <c r="V986">
        <v>45901</v>
      </c>
      <c r="W986" t="s">
        <v>153</v>
      </c>
      <c r="X986">
        <v>2025</v>
      </c>
      <c r="Y986" t="str">
        <f t="shared" si="75"/>
        <v>México</v>
      </c>
      <c r="Z986" t="str">
        <f t="shared" si="76"/>
        <v>IC</v>
      </c>
      <c r="AA986" s="1">
        <f t="shared" si="77"/>
        <v>0.75</v>
      </c>
      <c r="AB986">
        <f t="shared" si="78"/>
        <v>267.23424999999997</v>
      </c>
      <c r="AC986" s="18">
        <f t="shared" si="79"/>
        <v>45536</v>
      </c>
    </row>
    <row r="987" spans="1:29">
      <c r="A987" t="s">
        <v>176</v>
      </c>
      <c r="B987">
        <v>151</v>
      </c>
      <c r="C987">
        <v>1</v>
      </c>
      <c r="D987" s="18">
        <v>45698</v>
      </c>
      <c r="E987" s="18">
        <v>45814</v>
      </c>
      <c r="F987" s="18">
        <v>45823</v>
      </c>
      <c r="G987" t="s">
        <v>35</v>
      </c>
      <c r="H987">
        <v>7</v>
      </c>
      <c r="J987">
        <v>30644.639999999999</v>
      </c>
      <c r="K987" t="s">
        <v>151</v>
      </c>
      <c r="L987">
        <v>30644.639999999999</v>
      </c>
      <c r="M987">
        <v>35547.782399999996</v>
      </c>
      <c r="N987">
        <v>1686.66</v>
      </c>
      <c r="O987">
        <v>1686.66</v>
      </c>
      <c r="P987">
        <v>1956.5255999999999</v>
      </c>
      <c r="Q987">
        <v>5.5039315195087951E-2</v>
      </c>
      <c r="R987">
        <v>2</v>
      </c>
      <c r="S987">
        <v>2025</v>
      </c>
      <c r="T987">
        <v>6</v>
      </c>
      <c r="U987">
        <v>2025</v>
      </c>
      <c r="V987">
        <v>45868</v>
      </c>
      <c r="W987" t="s">
        <v>154</v>
      </c>
      <c r="X987">
        <v>2025</v>
      </c>
      <c r="Y987" t="str">
        <f t="shared" si="75"/>
        <v>México</v>
      </c>
      <c r="Z987" t="str">
        <f t="shared" si="76"/>
        <v>IC</v>
      </c>
      <c r="AA987" s="1">
        <f t="shared" si="77"/>
        <v>0.5</v>
      </c>
      <c r="AB987">
        <f t="shared" si="78"/>
        <v>843.33</v>
      </c>
      <c r="AC987" s="18">
        <f t="shared" si="79"/>
        <v>45665</v>
      </c>
    </row>
    <row r="988" spans="1:29">
      <c r="A988" t="s">
        <v>176</v>
      </c>
      <c r="B988">
        <v>305</v>
      </c>
      <c r="C988">
        <v>1</v>
      </c>
      <c r="D988" s="18">
        <v>45782</v>
      </c>
      <c r="E988" s="18">
        <v>45792</v>
      </c>
      <c r="F988" s="18">
        <v>45795</v>
      </c>
      <c r="G988" t="s">
        <v>49</v>
      </c>
      <c r="H988">
        <v>19</v>
      </c>
      <c r="I988" t="s">
        <v>182</v>
      </c>
      <c r="J988">
        <v>16692.39</v>
      </c>
      <c r="K988" t="s">
        <v>131</v>
      </c>
      <c r="L988">
        <v>14355.455399999999</v>
      </c>
      <c r="M988">
        <v>16692.39</v>
      </c>
      <c r="N988">
        <v>253.7</v>
      </c>
      <c r="O988">
        <v>218.18199999999999</v>
      </c>
      <c r="P988">
        <v>253.7</v>
      </c>
      <c r="Q988">
        <v>1.519854256939839E-2</v>
      </c>
      <c r="R988">
        <v>5</v>
      </c>
      <c r="S988">
        <v>2025</v>
      </c>
      <c r="T988">
        <v>5</v>
      </c>
      <c r="U988">
        <v>2025</v>
      </c>
      <c r="V988">
        <v>45840</v>
      </c>
      <c r="W988" t="s">
        <v>154</v>
      </c>
      <c r="X988">
        <v>2025</v>
      </c>
      <c r="Y988" t="str">
        <f t="shared" si="75"/>
        <v>México</v>
      </c>
      <c r="Z988" t="str">
        <f t="shared" si="76"/>
        <v>Retail</v>
      </c>
      <c r="AA988" s="1">
        <f t="shared" si="77"/>
        <v>0</v>
      </c>
      <c r="AB988">
        <f t="shared" si="78"/>
        <v>218.18199999999999</v>
      </c>
      <c r="AC988" s="18">
        <f t="shared" si="79"/>
        <v>45552</v>
      </c>
    </row>
    <row r="989" spans="1:29">
      <c r="A989" t="s">
        <v>176</v>
      </c>
      <c r="B989">
        <v>152</v>
      </c>
      <c r="C989">
        <v>1</v>
      </c>
      <c r="D989" s="18">
        <v>45698</v>
      </c>
      <c r="E989" s="18">
        <v>45701</v>
      </c>
      <c r="F989" s="18">
        <v>45708</v>
      </c>
      <c r="G989" t="s">
        <v>49</v>
      </c>
      <c r="H989">
        <v>7</v>
      </c>
      <c r="I989" t="s">
        <v>177</v>
      </c>
      <c r="J989">
        <v>2949</v>
      </c>
      <c r="K989" t="s">
        <v>131</v>
      </c>
      <c r="L989">
        <v>2536.14</v>
      </c>
      <c r="M989">
        <v>2949</v>
      </c>
      <c r="N989">
        <v>0</v>
      </c>
      <c r="O989">
        <v>0</v>
      </c>
      <c r="P989">
        <v>0</v>
      </c>
      <c r="Q989">
        <v>0</v>
      </c>
      <c r="R989">
        <v>2</v>
      </c>
      <c r="S989">
        <v>2025</v>
      </c>
      <c r="T989">
        <v>2</v>
      </c>
      <c r="U989">
        <v>2025</v>
      </c>
      <c r="V989">
        <v>45753</v>
      </c>
      <c r="W989" t="s">
        <v>173</v>
      </c>
      <c r="X989">
        <v>2025</v>
      </c>
      <c r="Y989" t="str">
        <f t="shared" si="75"/>
        <v>México</v>
      </c>
      <c r="Z989" t="str">
        <f t="shared" si="76"/>
        <v>Retail</v>
      </c>
      <c r="AA989" s="1">
        <f t="shared" si="77"/>
        <v>0</v>
      </c>
      <c r="AB989">
        <f t="shared" si="78"/>
        <v>0</v>
      </c>
      <c r="AC989" s="18">
        <f t="shared" si="79"/>
        <v>45552</v>
      </c>
    </row>
    <row r="990" spans="1:29">
      <c r="A990" t="s">
        <v>176</v>
      </c>
      <c r="B990">
        <v>153</v>
      </c>
      <c r="C990">
        <v>0</v>
      </c>
      <c r="D990" s="18">
        <v>45698</v>
      </c>
      <c r="E990" s="18">
        <v>46010</v>
      </c>
      <c r="F990" s="18">
        <v>46027</v>
      </c>
      <c r="G990" t="s">
        <v>39</v>
      </c>
      <c r="H990">
        <v>7</v>
      </c>
      <c r="J990">
        <v>51174.21</v>
      </c>
      <c r="K990" t="s">
        <v>131</v>
      </c>
      <c r="L990">
        <v>44009.820599999999</v>
      </c>
      <c r="M990">
        <v>51174.21</v>
      </c>
      <c r="N990">
        <v>4777.42</v>
      </c>
      <c r="O990">
        <v>4108.5811999999996</v>
      </c>
      <c r="P990">
        <v>4777.42</v>
      </c>
      <c r="Q990">
        <v>9.3356008817722824E-2</v>
      </c>
      <c r="R990">
        <v>2</v>
      </c>
      <c r="S990">
        <v>2025</v>
      </c>
      <c r="T990">
        <v>12</v>
      </c>
      <c r="U990">
        <v>2025</v>
      </c>
      <c r="V990">
        <v>46072</v>
      </c>
      <c r="W990" t="s">
        <v>164</v>
      </c>
      <c r="X990">
        <v>2026</v>
      </c>
      <c r="Y990" t="str">
        <f t="shared" si="75"/>
        <v>México</v>
      </c>
      <c r="Z990" t="str">
        <f t="shared" si="76"/>
        <v>IC</v>
      </c>
      <c r="AA990" s="1">
        <f t="shared" si="77"/>
        <v>0.5</v>
      </c>
      <c r="AB990">
        <f t="shared" si="78"/>
        <v>2054.2905999999998</v>
      </c>
      <c r="AC990" s="18">
        <f t="shared" si="79"/>
        <v>45677</v>
      </c>
    </row>
    <row r="991" spans="1:29">
      <c r="A991" t="s">
        <v>176</v>
      </c>
      <c r="B991">
        <v>154</v>
      </c>
      <c r="C991">
        <v>1</v>
      </c>
      <c r="D991" s="18">
        <v>45699</v>
      </c>
      <c r="E991" s="18">
        <v>45758</v>
      </c>
      <c r="F991" s="18">
        <v>45767</v>
      </c>
      <c r="G991" t="s">
        <v>54</v>
      </c>
      <c r="H991">
        <v>7</v>
      </c>
      <c r="I991" t="s">
        <v>149</v>
      </c>
      <c r="J991">
        <v>38152.959999999999</v>
      </c>
      <c r="K991" t="s">
        <v>131</v>
      </c>
      <c r="L991">
        <v>32811.545599999998</v>
      </c>
      <c r="M991">
        <v>38152.959999999999</v>
      </c>
      <c r="N991">
        <v>4490.6499999999996</v>
      </c>
      <c r="O991">
        <v>3861.9589999999998</v>
      </c>
      <c r="P991">
        <v>4490.6499999999996</v>
      </c>
      <c r="Q991">
        <v>0.11770122160901803</v>
      </c>
      <c r="R991">
        <v>2</v>
      </c>
      <c r="S991">
        <v>2025</v>
      </c>
      <c r="T991">
        <v>4</v>
      </c>
      <c r="U991">
        <v>2025</v>
      </c>
      <c r="V991">
        <v>45812</v>
      </c>
      <c r="W991" t="s">
        <v>152</v>
      </c>
      <c r="X991">
        <v>2025</v>
      </c>
      <c r="Y991" t="str">
        <f t="shared" si="75"/>
        <v>México</v>
      </c>
      <c r="Z991" t="str">
        <f t="shared" si="76"/>
        <v>Retail</v>
      </c>
      <c r="AA991" s="1">
        <f t="shared" si="77"/>
        <v>0.05</v>
      </c>
      <c r="AB991">
        <f t="shared" si="78"/>
        <v>3668.86105</v>
      </c>
      <c r="AC991" s="18">
        <f t="shared" si="79"/>
        <v>45595</v>
      </c>
    </row>
  </sheetData>
  <autoFilter ref="A1:AC991" xr:uid="{76C06E8B-9220-40A9-B9A8-7E5199C587D3}">
    <filterColumn colId="1">
      <filters>
        <filter val="447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5355-3C76-40DE-AD46-47BA158E5DB1}">
  <dimension ref="A1:X992"/>
  <sheetViews>
    <sheetView workbookViewId="0"/>
  </sheetViews>
  <sheetFormatPr defaultColWidth="8.5703125" defaultRowHeight="14.45"/>
  <cols>
    <col min="1" max="1" width="12.42578125" bestFit="1" customWidth="1"/>
    <col min="2" max="2" width="5.42578125" bestFit="1" customWidth="1"/>
    <col min="3" max="3" width="9.5703125" bestFit="1" customWidth="1"/>
    <col min="4" max="4" width="12.5703125" bestFit="1" customWidth="1"/>
    <col min="5" max="6" width="13.42578125" bestFit="1" customWidth="1"/>
    <col min="7" max="7" width="12.5703125" bestFit="1" customWidth="1"/>
    <col min="8" max="8" width="8.5703125" bestFit="1" customWidth="1"/>
    <col min="9" max="9" width="37.42578125" bestFit="1" customWidth="1"/>
    <col min="10" max="10" width="13" bestFit="1" customWidth="1"/>
    <col min="11" max="11" width="8.5703125" bestFit="1" customWidth="1"/>
    <col min="12" max="13" width="16.42578125" bestFit="1" customWidth="1"/>
    <col min="14" max="14" width="15.42578125" bestFit="1" customWidth="1"/>
    <col min="15" max="16" width="24.42578125" bestFit="1" customWidth="1"/>
    <col min="17" max="17" width="15.42578125" bestFit="1" customWidth="1"/>
    <col min="18" max="18" width="5" bestFit="1" customWidth="1"/>
    <col min="19" max="19" width="5.5703125" bestFit="1" customWidth="1"/>
    <col min="20" max="21" width="12.42578125" bestFit="1" customWidth="1"/>
    <col min="22" max="22" width="20" bestFit="1" customWidth="1"/>
    <col min="23" max="23" width="18" bestFit="1" customWidth="1"/>
    <col min="24" max="24" width="17.5703125" bestFit="1" customWidth="1"/>
  </cols>
  <sheetData>
    <row r="1" spans="1:24" ht="15.95">
      <c r="A1" s="36" t="s">
        <v>0</v>
      </c>
      <c r="B1" s="37" t="s">
        <v>109</v>
      </c>
      <c r="C1" s="38" t="s">
        <v>110</v>
      </c>
      <c r="D1" s="39" t="s">
        <v>111</v>
      </c>
      <c r="E1" s="40" t="s">
        <v>112</v>
      </c>
      <c r="F1" s="41" t="s">
        <v>113</v>
      </c>
      <c r="G1" s="42" t="s">
        <v>114</v>
      </c>
      <c r="H1" s="43" t="s">
        <v>115</v>
      </c>
      <c r="I1" s="44" t="s">
        <v>116</v>
      </c>
      <c r="J1" s="45" t="s">
        <v>117</v>
      </c>
      <c r="K1" s="42" t="s">
        <v>118</v>
      </c>
      <c r="L1" s="45" t="s">
        <v>119</v>
      </c>
      <c r="M1" s="45" t="s">
        <v>120</v>
      </c>
      <c r="N1" s="46" t="s">
        <v>121</v>
      </c>
      <c r="O1" s="47" t="s">
        <v>122</v>
      </c>
      <c r="P1" s="47" t="s">
        <v>123</v>
      </c>
      <c r="Q1" s="42" t="s">
        <v>124</v>
      </c>
      <c r="R1" s="42" t="s">
        <v>7</v>
      </c>
      <c r="S1" s="42" t="s">
        <v>2</v>
      </c>
      <c r="T1" s="48" t="s">
        <v>72</v>
      </c>
      <c r="U1" s="48" t="s">
        <v>68</v>
      </c>
      <c r="V1" s="48" t="s">
        <v>125</v>
      </c>
      <c r="W1" s="48" t="s">
        <v>126</v>
      </c>
      <c r="X1" s="48" t="s">
        <v>127</v>
      </c>
    </row>
    <row r="2" spans="1:24" ht="15.95">
      <c r="A2" s="49" t="s">
        <v>176</v>
      </c>
      <c r="B2" s="50">
        <v>1</v>
      </c>
      <c r="C2" s="50">
        <v>0</v>
      </c>
      <c r="D2" s="51">
        <v>45552</v>
      </c>
      <c r="E2" s="51">
        <v>45568</v>
      </c>
      <c r="F2" s="51">
        <v>45572</v>
      </c>
      <c r="G2" s="49" t="s">
        <v>62</v>
      </c>
      <c r="H2" s="49">
        <v>38</v>
      </c>
      <c r="I2" s="50"/>
      <c r="J2" s="52">
        <v>250</v>
      </c>
      <c r="K2" s="49" t="s">
        <v>151</v>
      </c>
      <c r="L2" s="53">
        <v>250</v>
      </c>
      <c r="M2" s="53">
        <v>290</v>
      </c>
      <c r="N2" s="53">
        <v>0</v>
      </c>
      <c r="O2" s="53">
        <v>0</v>
      </c>
      <c r="P2" s="53">
        <v>0</v>
      </c>
      <c r="Q2" s="54">
        <v>0</v>
      </c>
      <c r="R2" s="55">
        <v>9</v>
      </c>
      <c r="S2" s="55">
        <v>2024</v>
      </c>
      <c r="T2" s="49">
        <v>10</v>
      </c>
      <c r="U2" s="49">
        <v>2024</v>
      </c>
      <c r="V2" s="56">
        <v>45617</v>
      </c>
      <c r="W2" s="49" t="s">
        <v>159</v>
      </c>
      <c r="X2" s="49">
        <v>2024</v>
      </c>
    </row>
    <row r="3" spans="1:24" ht="15.95">
      <c r="A3" s="49" t="s">
        <v>176</v>
      </c>
      <c r="B3" s="50">
        <v>2</v>
      </c>
      <c r="C3" s="50">
        <v>1</v>
      </c>
      <c r="D3" s="51">
        <v>45555</v>
      </c>
      <c r="E3" s="51">
        <v>45646</v>
      </c>
      <c r="F3" s="51">
        <v>45652</v>
      </c>
      <c r="G3" s="49" t="s">
        <v>49</v>
      </c>
      <c r="H3" s="49">
        <v>38</v>
      </c>
      <c r="I3" s="50" t="s">
        <v>177</v>
      </c>
      <c r="J3" s="52">
        <v>11800</v>
      </c>
      <c r="K3" s="49" t="s">
        <v>131</v>
      </c>
      <c r="L3" s="53">
        <v>10148</v>
      </c>
      <c r="M3" s="53">
        <v>11800</v>
      </c>
      <c r="N3" s="53">
        <v>1269.98</v>
      </c>
      <c r="O3" s="53">
        <v>1092.1828</v>
      </c>
      <c r="P3" s="53">
        <v>1269.98</v>
      </c>
      <c r="Q3" s="54">
        <v>0.10762542372881356</v>
      </c>
      <c r="R3" s="55">
        <v>9</v>
      </c>
      <c r="S3" s="55">
        <v>2024</v>
      </c>
      <c r="T3" s="49">
        <v>12</v>
      </c>
      <c r="U3" s="49">
        <v>2024</v>
      </c>
      <c r="V3" s="56">
        <v>45697</v>
      </c>
      <c r="W3" s="49" t="s">
        <v>164</v>
      </c>
      <c r="X3" s="49">
        <v>2025</v>
      </c>
    </row>
    <row r="4" spans="1:24" ht="15.95">
      <c r="A4" s="49" t="s">
        <v>176</v>
      </c>
      <c r="B4" s="50">
        <v>3</v>
      </c>
      <c r="C4" s="50">
        <v>1</v>
      </c>
      <c r="D4" s="51">
        <v>45558</v>
      </c>
      <c r="E4" s="51">
        <v>45568</v>
      </c>
      <c r="F4" s="51">
        <v>45572</v>
      </c>
      <c r="G4" s="49" t="s">
        <v>49</v>
      </c>
      <c r="H4" s="49">
        <v>39</v>
      </c>
      <c r="I4" s="57" t="s">
        <v>177</v>
      </c>
      <c r="J4" s="52">
        <v>3400</v>
      </c>
      <c r="K4" s="49" t="s">
        <v>151</v>
      </c>
      <c r="L4" s="53">
        <v>3400</v>
      </c>
      <c r="M4" s="53">
        <v>3943.9999999999995</v>
      </c>
      <c r="N4" s="53">
        <v>340</v>
      </c>
      <c r="O4" s="53">
        <v>340</v>
      </c>
      <c r="P4" s="53">
        <v>394.4</v>
      </c>
      <c r="Q4" s="54">
        <v>0.1</v>
      </c>
      <c r="R4" s="55">
        <v>9</v>
      </c>
      <c r="S4" s="55">
        <v>2024</v>
      </c>
      <c r="T4" s="49">
        <v>10</v>
      </c>
      <c r="U4" s="49">
        <v>2024</v>
      </c>
      <c r="V4" s="56">
        <v>45617</v>
      </c>
      <c r="W4" s="49" t="s">
        <v>159</v>
      </c>
      <c r="X4" s="49">
        <v>2024</v>
      </c>
    </row>
    <row r="5" spans="1:24" ht="15.95">
      <c r="A5" s="49" t="s">
        <v>176</v>
      </c>
      <c r="B5" s="50">
        <v>4</v>
      </c>
      <c r="C5" s="50">
        <v>1</v>
      </c>
      <c r="D5" s="51">
        <v>45558</v>
      </c>
      <c r="E5" s="51">
        <v>45641</v>
      </c>
      <c r="F5" s="51">
        <v>45659</v>
      </c>
      <c r="G5" s="49" t="s">
        <v>49</v>
      </c>
      <c r="H5" s="49">
        <v>39</v>
      </c>
      <c r="I5" s="57" t="s">
        <v>177</v>
      </c>
      <c r="J5" s="52">
        <v>354545.26</v>
      </c>
      <c r="K5" s="49" t="s">
        <v>178</v>
      </c>
      <c r="L5" s="53">
        <v>17018.172480000001</v>
      </c>
      <c r="M5" s="53">
        <v>19854.53456</v>
      </c>
      <c r="N5" s="53">
        <v>74463.899999999994</v>
      </c>
      <c r="O5" s="53">
        <v>3574.2671999999998</v>
      </c>
      <c r="P5" s="53">
        <v>4169.9784</v>
      </c>
      <c r="Q5" s="54">
        <v>0.21002649986069477</v>
      </c>
      <c r="R5" s="55">
        <v>9</v>
      </c>
      <c r="S5" s="55">
        <v>2024</v>
      </c>
      <c r="T5" s="49">
        <v>12</v>
      </c>
      <c r="U5" s="49">
        <v>2024</v>
      </c>
      <c r="V5" s="56">
        <v>45704</v>
      </c>
      <c r="W5" s="49" t="s">
        <v>164</v>
      </c>
      <c r="X5" s="49">
        <v>2025</v>
      </c>
    </row>
    <row r="6" spans="1:24" ht="15.95">
      <c r="A6" s="49" t="s">
        <v>176</v>
      </c>
      <c r="B6" s="50">
        <v>6</v>
      </c>
      <c r="C6" s="50">
        <v>1</v>
      </c>
      <c r="D6" s="51">
        <v>45561</v>
      </c>
      <c r="E6" s="51">
        <v>45567</v>
      </c>
      <c r="F6" s="51">
        <v>45578</v>
      </c>
      <c r="G6" s="49" t="s">
        <v>49</v>
      </c>
      <c r="H6" s="49">
        <v>39</v>
      </c>
      <c r="I6" s="57" t="s">
        <v>177</v>
      </c>
      <c r="J6" s="52">
        <v>18389.47</v>
      </c>
      <c r="K6" s="49" t="s">
        <v>151</v>
      </c>
      <c r="L6" s="53">
        <v>18389.47</v>
      </c>
      <c r="M6" s="53">
        <v>21331.785199999998</v>
      </c>
      <c r="N6" s="53">
        <v>2913.47</v>
      </c>
      <c r="O6" s="53">
        <v>2913.47</v>
      </c>
      <c r="P6" s="53">
        <v>3379.6251999999995</v>
      </c>
      <c r="Q6" s="54">
        <v>0.15843142842072119</v>
      </c>
      <c r="R6" s="55">
        <v>9</v>
      </c>
      <c r="S6" s="55">
        <v>2024</v>
      </c>
      <c r="T6" s="49">
        <v>10</v>
      </c>
      <c r="U6" s="49">
        <v>2024</v>
      </c>
      <c r="V6" s="56">
        <v>45623</v>
      </c>
      <c r="W6" s="49" t="s">
        <v>159</v>
      </c>
      <c r="X6" s="49">
        <v>2024</v>
      </c>
    </row>
    <row r="7" spans="1:24" ht="15.95">
      <c r="A7" s="49" t="s">
        <v>176</v>
      </c>
      <c r="B7" s="50">
        <v>7</v>
      </c>
      <c r="C7" s="50">
        <v>1</v>
      </c>
      <c r="D7" s="51">
        <v>45565</v>
      </c>
      <c r="E7" s="51">
        <v>45601</v>
      </c>
      <c r="F7" s="51">
        <v>45614</v>
      </c>
      <c r="G7" s="49" t="s">
        <v>49</v>
      </c>
      <c r="H7" s="49">
        <v>40</v>
      </c>
      <c r="I7" s="57" t="s">
        <v>177</v>
      </c>
      <c r="J7" s="52">
        <v>182190.48</v>
      </c>
      <c r="K7" s="49" t="s">
        <v>151</v>
      </c>
      <c r="L7" s="53">
        <v>182190.48</v>
      </c>
      <c r="M7" s="53">
        <v>211340.95679999999</v>
      </c>
      <c r="N7" s="53">
        <v>25479.17</v>
      </c>
      <c r="O7" s="53">
        <v>25479.17</v>
      </c>
      <c r="P7" s="53">
        <v>29555.837199999994</v>
      </c>
      <c r="Q7" s="54">
        <v>0.13984907444121117</v>
      </c>
      <c r="R7" s="55">
        <v>9</v>
      </c>
      <c r="S7" s="55">
        <v>2024</v>
      </c>
      <c r="T7" s="49">
        <v>11</v>
      </c>
      <c r="U7" s="49">
        <v>2024</v>
      </c>
      <c r="V7" s="56">
        <v>45659</v>
      </c>
      <c r="W7" s="49" t="s">
        <v>157</v>
      </c>
      <c r="X7" s="49">
        <v>2025</v>
      </c>
    </row>
    <row r="8" spans="1:24" ht="15.95">
      <c r="A8" s="49" t="s">
        <v>176</v>
      </c>
      <c r="B8" s="50">
        <v>8</v>
      </c>
      <c r="C8" s="50">
        <v>1</v>
      </c>
      <c r="D8" s="51">
        <v>45570</v>
      </c>
      <c r="E8" s="51">
        <v>45579</v>
      </c>
      <c r="F8" s="51">
        <v>45589</v>
      </c>
      <c r="G8" s="49" t="s">
        <v>49</v>
      </c>
      <c r="H8" s="49">
        <v>40</v>
      </c>
      <c r="I8" s="55" t="s">
        <v>177</v>
      </c>
      <c r="J8" s="52">
        <v>6473.42</v>
      </c>
      <c r="K8" s="49" t="s">
        <v>151</v>
      </c>
      <c r="L8" s="53">
        <v>6473.42</v>
      </c>
      <c r="M8" s="53">
        <v>7509.1671999999999</v>
      </c>
      <c r="N8" s="53">
        <v>1573.42</v>
      </c>
      <c r="O8" s="53">
        <v>1573.42</v>
      </c>
      <c r="P8" s="53">
        <v>1825.1671999999999</v>
      </c>
      <c r="Q8" s="54">
        <v>0.24305853783625966</v>
      </c>
      <c r="R8" s="55">
        <v>10</v>
      </c>
      <c r="S8" s="55">
        <v>2024</v>
      </c>
      <c r="T8" s="49">
        <v>10</v>
      </c>
      <c r="U8" s="49">
        <v>2024</v>
      </c>
      <c r="V8" s="56">
        <v>45634</v>
      </c>
      <c r="W8" s="49" t="s">
        <v>132</v>
      </c>
      <c r="X8" s="49">
        <v>2024</v>
      </c>
    </row>
    <row r="9" spans="1:24" ht="15.95">
      <c r="A9" s="49" t="s">
        <v>176</v>
      </c>
      <c r="B9" s="50">
        <v>9</v>
      </c>
      <c r="C9" s="50">
        <v>1</v>
      </c>
      <c r="D9" s="51">
        <v>45573</v>
      </c>
      <c r="E9" s="51">
        <v>45653</v>
      </c>
      <c r="F9" s="51">
        <v>45661</v>
      </c>
      <c r="G9" s="49" t="s">
        <v>49</v>
      </c>
      <c r="H9" s="49">
        <v>41</v>
      </c>
      <c r="I9" s="55" t="s">
        <v>177</v>
      </c>
      <c r="J9" s="52">
        <v>38649.61</v>
      </c>
      <c r="K9" s="49" t="s">
        <v>131</v>
      </c>
      <c r="L9" s="53">
        <v>33238.664599999996</v>
      </c>
      <c r="M9" s="53">
        <v>38649.61</v>
      </c>
      <c r="N9" s="53">
        <v>3188.81</v>
      </c>
      <c r="O9" s="53">
        <v>2742.3766000000001</v>
      </c>
      <c r="P9" s="53">
        <v>3188.81</v>
      </c>
      <c r="Q9" s="54">
        <v>8.2505619073517181E-2</v>
      </c>
      <c r="R9" s="55">
        <v>10</v>
      </c>
      <c r="S9" s="55">
        <v>2024</v>
      </c>
      <c r="T9" s="49">
        <v>12</v>
      </c>
      <c r="U9" s="49">
        <v>2024</v>
      </c>
      <c r="V9" s="56">
        <v>45706</v>
      </c>
      <c r="W9" s="49" t="s">
        <v>164</v>
      </c>
      <c r="X9" s="49">
        <v>2025</v>
      </c>
    </row>
    <row r="10" spans="1:24" ht="15.95">
      <c r="A10" s="49" t="s">
        <v>176</v>
      </c>
      <c r="B10" s="50">
        <v>10</v>
      </c>
      <c r="C10" s="50">
        <v>1</v>
      </c>
      <c r="D10" s="51">
        <v>45574</v>
      </c>
      <c r="E10" s="51">
        <v>45653</v>
      </c>
      <c r="F10" s="51">
        <v>45653</v>
      </c>
      <c r="G10" s="49" t="s">
        <v>49</v>
      </c>
      <c r="H10" s="49">
        <v>41</v>
      </c>
      <c r="I10" s="55" t="s">
        <v>177</v>
      </c>
      <c r="J10" s="52">
        <v>1455.62</v>
      </c>
      <c r="K10" s="49" t="s">
        <v>131</v>
      </c>
      <c r="L10" s="53">
        <v>1251.8331999999998</v>
      </c>
      <c r="M10" s="53">
        <v>1455.62</v>
      </c>
      <c r="N10" s="53">
        <v>294.64</v>
      </c>
      <c r="O10" s="53">
        <v>253.39039999999997</v>
      </c>
      <c r="P10" s="53">
        <v>294.64</v>
      </c>
      <c r="Q10" s="54">
        <v>0.20241546557480661</v>
      </c>
      <c r="R10" s="55">
        <v>10</v>
      </c>
      <c r="S10" s="55">
        <v>2024</v>
      </c>
      <c r="T10" s="49">
        <v>12</v>
      </c>
      <c r="U10" s="49">
        <v>2024</v>
      </c>
      <c r="V10" s="56">
        <v>45698</v>
      </c>
      <c r="W10" s="49" t="s">
        <v>164</v>
      </c>
      <c r="X10" s="49">
        <v>2025</v>
      </c>
    </row>
    <row r="11" spans="1:24" ht="15.95">
      <c r="A11" s="55" t="s">
        <v>176</v>
      </c>
      <c r="B11" s="50">
        <v>11</v>
      </c>
      <c r="C11" s="50">
        <v>1</v>
      </c>
      <c r="D11" s="51">
        <v>45574</v>
      </c>
      <c r="E11" s="51">
        <v>45655</v>
      </c>
      <c r="F11" s="51">
        <v>45661</v>
      </c>
      <c r="G11" s="49" t="s">
        <v>49</v>
      </c>
      <c r="H11" s="49">
        <v>41</v>
      </c>
      <c r="I11" s="57" t="s">
        <v>177</v>
      </c>
      <c r="J11" s="52">
        <v>1652.27</v>
      </c>
      <c r="K11" s="49" t="s">
        <v>131</v>
      </c>
      <c r="L11" s="53">
        <v>1420.9521999999999</v>
      </c>
      <c r="M11" s="53">
        <v>1652.27</v>
      </c>
      <c r="N11" s="53">
        <v>42.61</v>
      </c>
      <c r="O11" s="53">
        <v>36.644599999999997</v>
      </c>
      <c r="P11" s="53">
        <v>42.61</v>
      </c>
      <c r="Q11" s="54">
        <v>2.5788763337711147E-2</v>
      </c>
      <c r="R11" s="55">
        <v>10</v>
      </c>
      <c r="S11" s="55">
        <v>2024</v>
      </c>
      <c r="T11" s="49">
        <v>12</v>
      </c>
      <c r="U11" s="49">
        <v>2024</v>
      </c>
      <c r="V11" s="56">
        <v>45706</v>
      </c>
      <c r="W11" s="49" t="s">
        <v>164</v>
      </c>
      <c r="X11" s="49">
        <v>2025</v>
      </c>
    </row>
    <row r="12" spans="1:24" ht="15.95">
      <c r="A12" s="55" t="s">
        <v>176</v>
      </c>
      <c r="B12" s="50">
        <v>12</v>
      </c>
      <c r="C12" s="50">
        <v>1</v>
      </c>
      <c r="D12" s="51">
        <v>45575</v>
      </c>
      <c r="E12" s="51">
        <v>45644</v>
      </c>
      <c r="F12" s="51">
        <v>45654</v>
      </c>
      <c r="G12" s="49" t="s">
        <v>49</v>
      </c>
      <c r="H12" s="49">
        <v>41</v>
      </c>
      <c r="I12" t="s">
        <v>177</v>
      </c>
      <c r="J12" s="52">
        <v>31905.85</v>
      </c>
      <c r="K12" s="49" t="s">
        <v>151</v>
      </c>
      <c r="L12" s="53">
        <v>31905.85</v>
      </c>
      <c r="M12" s="53">
        <v>37010.785999999993</v>
      </c>
      <c r="N12" s="53">
        <v>9918.2800000000007</v>
      </c>
      <c r="O12" s="53">
        <v>9918.2800000000007</v>
      </c>
      <c r="P12" s="53">
        <v>11505.2048</v>
      </c>
      <c r="Q12" s="54">
        <v>0.31086086093929488</v>
      </c>
      <c r="R12" s="55">
        <v>10</v>
      </c>
      <c r="S12" s="55">
        <v>2024</v>
      </c>
      <c r="T12" s="49">
        <v>12</v>
      </c>
      <c r="U12" s="49">
        <v>2024</v>
      </c>
      <c r="V12" s="56">
        <v>45699</v>
      </c>
      <c r="W12" s="49" t="s">
        <v>164</v>
      </c>
      <c r="X12" s="49">
        <v>2025</v>
      </c>
    </row>
    <row r="13" spans="1:24" ht="15.95">
      <c r="A13" s="55" t="s">
        <v>176</v>
      </c>
      <c r="B13" s="50">
        <v>13</v>
      </c>
      <c r="C13" s="50">
        <v>1</v>
      </c>
      <c r="D13" s="51">
        <v>45576</v>
      </c>
      <c r="E13" s="51">
        <v>45618</v>
      </c>
      <c r="F13" s="51">
        <v>45623</v>
      </c>
      <c r="G13" s="49" t="s">
        <v>49</v>
      </c>
      <c r="H13" s="49">
        <v>41</v>
      </c>
      <c r="I13" s="55" t="s">
        <v>177</v>
      </c>
      <c r="J13" s="52">
        <v>6490.08</v>
      </c>
      <c r="K13" s="49" t="s">
        <v>131</v>
      </c>
      <c r="L13" s="53">
        <v>5581.4687999999996</v>
      </c>
      <c r="M13" s="53">
        <v>6490.08</v>
      </c>
      <c r="N13" s="53">
        <v>1244.92</v>
      </c>
      <c r="O13" s="53">
        <v>1070.6312</v>
      </c>
      <c r="P13" s="53">
        <v>1244.92</v>
      </c>
      <c r="Q13" s="54">
        <v>0.19181889899662255</v>
      </c>
      <c r="R13" s="55">
        <v>10</v>
      </c>
      <c r="S13" s="55">
        <v>2024</v>
      </c>
      <c r="T13" s="49">
        <v>11</v>
      </c>
      <c r="U13" s="49">
        <v>2024</v>
      </c>
      <c r="V13" s="56">
        <v>45668</v>
      </c>
      <c r="W13" s="49" t="s">
        <v>157</v>
      </c>
      <c r="X13" s="49">
        <v>2025</v>
      </c>
    </row>
    <row r="14" spans="1:24" ht="15.95">
      <c r="A14" s="55" t="s">
        <v>176</v>
      </c>
      <c r="B14" s="50">
        <v>14</v>
      </c>
      <c r="C14" s="50">
        <v>0</v>
      </c>
      <c r="D14" s="51">
        <v>45583</v>
      </c>
      <c r="E14" s="51">
        <v>45964</v>
      </c>
      <c r="F14" s="51">
        <v>45991</v>
      </c>
      <c r="G14" s="49" t="s">
        <v>49</v>
      </c>
      <c r="H14" s="49">
        <v>42</v>
      </c>
      <c r="I14" s="55" t="s">
        <v>179</v>
      </c>
      <c r="J14" s="52">
        <v>53291.48</v>
      </c>
      <c r="K14" s="49" t="s">
        <v>131</v>
      </c>
      <c r="L14" s="53">
        <v>45830.6728</v>
      </c>
      <c r="M14" s="53">
        <v>53291.48</v>
      </c>
      <c r="N14" s="53">
        <v>6894</v>
      </c>
      <c r="O14" s="53">
        <v>5928.84</v>
      </c>
      <c r="P14" s="53">
        <v>6894</v>
      </c>
      <c r="Q14" s="54">
        <v>0.12936401841344997</v>
      </c>
      <c r="R14" s="55">
        <v>10</v>
      </c>
      <c r="S14" s="55">
        <v>2024</v>
      </c>
      <c r="T14" s="49">
        <v>11</v>
      </c>
      <c r="U14" s="49">
        <v>2025</v>
      </c>
      <c r="V14" s="56">
        <v>46036</v>
      </c>
      <c r="W14" s="49" t="s">
        <v>157</v>
      </c>
      <c r="X14" s="49">
        <v>2026</v>
      </c>
    </row>
    <row r="15" spans="1:24" ht="15.95">
      <c r="A15" s="55" t="s">
        <v>176</v>
      </c>
      <c r="B15" s="50">
        <v>15</v>
      </c>
      <c r="C15" s="50">
        <v>1</v>
      </c>
      <c r="D15" s="51">
        <v>45587</v>
      </c>
      <c r="E15" s="51">
        <v>45589</v>
      </c>
      <c r="F15" s="51">
        <v>45599</v>
      </c>
      <c r="G15" s="49" t="s">
        <v>49</v>
      </c>
      <c r="H15" s="49">
        <v>43</v>
      </c>
      <c r="I15" s="55" t="s">
        <v>177</v>
      </c>
      <c r="J15" s="52">
        <v>2327</v>
      </c>
      <c r="K15" s="49" t="s">
        <v>131</v>
      </c>
      <c r="L15" s="53">
        <v>2001.22</v>
      </c>
      <c r="M15" s="53">
        <v>2327</v>
      </c>
      <c r="N15" s="53">
        <v>0</v>
      </c>
      <c r="O15" s="53">
        <v>0</v>
      </c>
      <c r="P15" s="53">
        <v>0</v>
      </c>
      <c r="Q15" s="54">
        <v>0</v>
      </c>
      <c r="R15" s="55">
        <v>10</v>
      </c>
      <c r="S15" s="55">
        <v>2024</v>
      </c>
      <c r="T15" s="49">
        <v>10</v>
      </c>
      <c r="U15" s="49">
        <v>2024</v>
      </c>
      <c r="V15" s="56">
        <v>45644</v>
      </c>
      <c r="W15" s="49" t="s">
        <v>132</v>
      </c>
      <c r="X15" s="49">
        <v>2024</v>
      </c>
    </row>
    <row r="16" spans="1:24" ht="15.95">
      <c r="A16" s="55" t="s">
        <v>176</v>
      </c>
      <c r="B16" s="50">
        <v>16</v>
      </c>
      <c r="C16" s="50">
        <v>1</v>
      </c>
      <c r="D16" s="51">
        <v>45587</v>
      </c>
      <c r="E16" s="51">
        <v>45622</v>
      </c>
      <c r="F16" s="51">
        <v>45625</v>
      </c>
      <c r="G16" s="49" t="s">
        <v>49</v>
      </c>
      <c r="H16" s="49">
        <v>43</v>
      </c>
      <c r="I16" s="55" t="s">
        <v>177</v>
      </c>
      <c r="J16" s="52">
        <v>6385.17</v>
      </c>
      <c r="K16" s="49" t="s">
        <v>131</v>
      </c>
      <c r="L16" s="53">
        <v>5491.2461999999996</v>
      </c>
      <c r="M16" s="53">
        <v>6385.17</v>
      </c>
      <c r="N16" s="53">
        <v>866.04</v>
      </c>
      <c r="O16" s="53">
        <v>744.7944</v>
      </c>
      <c r="P16" s="53">
        <v>866.04</v>
      </c>
      <c r="Q16" s="54">
        <v>0.13563303717833669</v>
      </c>
      <c r="R16" s="55">
        <v>10</v>
      </c>
      <c r="S16" s="55">
        <v>2024</v>
      </c>
      <c r="T16" s="49">
        <v>11</v>
      </c>
      <c r="U16" s="49">
        <v>2024</v>
      </c>
      <c r="V16" s="56">
        <v>45670</v>
      </c>
      <c r="W16" s="49" t="s">
        <v>157</v>
      </c>
      <c r="X16" s="49">
        <v>2025</v>
      </c>
    </row>
    <row r="17" spans="1:24" ht="15.95">
      <c r="A17" s="55" t="s">
        <v>176</v>
      </c>
      <c r="B17" s="50">
        <v>17</v>
      </c>
      <c r="C17" s="50">
        <v>1</v>
      </c>
      <c r="D17" s="51">
        <v>45587</v>
      </c>
      <c r="E17" s="51">
        <v>45589</v>
      </c>
      <c r="F17" s="51">
        <v>45589</v>
      </c>
      <c r="G17" s="49" t="s">
        <v>49</v>
      </c>
      <c r="H17" s="49">
        <v>43</v>
      </c>
      <c r="I17" t="s">
        <v>177</v>
      </c>
      <c r="J17" s="52">
        <v>1590</v>
      </c>
      <c r="K17" s="49" t="s">
        <v>151</v>
      </c>
      <c r="L17" s="53">
        <v>1590</v>
      </c>
      <c r="M17" s="53">
        <v>1844.3999999999999</v>
      </c>
      <c r="N17" s="53">
        <v>280</v>
      </c>
      <c r="O17" s="53">
        <v>280</v>
      </c>
      <c r="P17" s="53">
        <v>324.79999999999995</v>
      </c>
      <c r="Q17" s="54">
        <v>0.1761006289308176</v>
      </c>
      <c r="R17" s="55">
        <v>10</v>
      </c>
      <c r="S17" s="55">
        <v>2024</v>
      </c>
      <c r="T17" s="49">
        <v>10</v>
      </c>
      <c r="U17" s="49">
        <v>2024</v>
      </c>
      <c r="V17" s="56">
        <v>45634</v>
      </c>
      <c r="W17" s="49" t="s">
        <v>132</v>
      </c>
      <c r="X17" s="49">
        <v>2024</v>
      </c>
    </row>
    <row r="18" spans="1:24" ht="15.95">
      <c r="A18" s="55" t="s">
        <v>176</v>
      </c>
      <c r="B18" s="50">
        <v>18</v>
      </c>
      <c r="C18" s="50">
        <v>1</v>
      </c>
      <c r="D18" s="51">
        <v>45590</v>
      </c>
      <c r="E18" s="51">
        <v>45591</v>
      </c>
      <c r="F18" s="51">
        <v>45605</v>
      </c>
      <c r="G18" s="49" t="s">
        <v>49</v>
      </c>
      <c r="H18" s="49">
        <v>43</v>
      </c>
      <c r="I18" s="55" t="s">
        <v>177</v>
      </c>
      <c r="J18" s="52">
        <v>14493.36</v>
      </c>
      <c r="K18" s="49" t="s">
        <v>131</v>
      </c>
      <c r="L18" s="53">
        <v>12464.2896</v>
      </c>
      <c r="M18" s="53">
        <v>14493.36</v>
      </c>
      <c r="N18" s="53">
        <v>2056.36</v>
      </c>
      <c r="O18" s="53">
        <v>1768.4696000000001</v>
      </c>
      <c r="P18" s="53">
        <v>2056.36</v>
      </c>
      <c r="Q18" s="54">
        <v>0.14188290361931258</v>
      </c>
      <c r="R18" s="55">
        <v>10</v>
      </c>
      <c r="S18" s="55">
        <v>2024</v>
      </c>
      <c r="T18" s="49">
        <v>10</v>
      </c>
      <c r="U18" s="49">
        <v>2024</v>
      </c>
      <c r="V18" s="56">
        <v>45650</v>
      </c>
      <c r="W18" s="49" t="s">
        <v>132</v>
      </c>
      <c r="X18" s="49">
        <v>2024</v>
      </c>
    </row>
    <row r="19" spans="1:24" ht="15.95">
      <c r="A19" s="55" t="s">
        <v>176</v>
      </c>
      <c r="B19" s="50">
        <v>19</v>
      </c>
      <c r="C19" s="50">
        <v>1</v>
      </c>
      <c r="D19" s="51">
        <v>45593</v>
      </c>
      <c r="E19" s="51">
        <v>45598</v>
      </c>
      <c r="F19" s="51">
        <v>45601</v>
      </c>
      <c r="G19" s="49" t="s">
        <v>49</v>
      </c>
      <c r="H19" s="49">
        <v>44</v>
      </c>
      <c r="I19" s="55" t="s">
        <v>177</v>
      </c>
      <c r="J19" s="52">
        <v>1560</v>
      </c>
      <c r="K19" s="49" t="s">
        <v>131</v>
      </c>
      <c r="L19" s="53">
        <v>1341.6</v>
      </c>
      <c r="M19" s="53">
        <v>1560</v>
      </c>
      <c r="N19" s="53">
        <v>0</v>
      </c>
      <c r="O19" s="53">
        <v>0</v>
      </c>
      <c r="P19" s="53">
        <v>0</v>
      </c>
      <c r="Q19" s="54">
        <v>0</v>
      </c>
      <c r="R19" s="55">
        <v>10</v>
      </c>
      <c r="S19" s="55">
        <v>2024</v>
      </c>
      <c r="T19" s="49">
        <v>11</v>
      </c>
      <c r="U19" s="49">
        <v>2024</v>
      </c>
      <c r="V19" s="56">
        <v>45646</v>
      </c>
      <c r="W19" s="49" t="s">
        <v>132</v>
      </c>
      <c r="X19" s="49">
        <v>2024</v>
      </c>
    </row>
    <row r="20" spans="1:24" ht="15.95">
      <c r="A20" s="55" t="s">
        <v>176</v>
      </c>
      <c r="B20" s="50">
        <v>20</v>
      </c>
      <c r="C20" s="50">
        <v>1</v>
      </c>
      <c r="D20" s="51">
        <v>45593</v>
      </c>
      <c r="E20" s="51">
        <v>45597</v>
      </c>
      <c r="F20" s="51">
        <v>45598</v>
      </c>
      <c r="G20" s="49" t="s">
        <v>49</v>
      </c>
      <c r="H20" s="49">
        <v>44</v>
      </c>
      <c r="I20" s="55" t="s">
        <v>177</v>
      </c>
      <c r="J20" s="52">
        <v>803</v>
      </c>
      <c r="K20" s="49" t="s">
        <v>131</v>
      </c>
      <c r="L20" s="53">
        <v>690.58</v>
      </c>
      <c r="M20" s="53">
        <v>803</v>
      </c>
      <c r="N20" s="53">
        <v>0</v>
      </c>
      <c r="O20" s="53">
        <v>0</v>
      </c>
      <c r="P20" s="53">
        <v>0</v>
      </c>
      <c r="Q20" s="54">
        <v>0</v>
      </c>
      <c r="R20" s="55">
        <v>10</v>
      </c>
      <c r="S20" s="55">
        <v>2024</v>
      </c>
      <c r="T20" s="49">
        <v>11</v>
      </c>
      <c r="U20" s="49">
        <v>2024</v>
      </c>
      <c r="V20" s="56">
        <v>45643</v>
      </c>
      <c r="W20" s="49" t="s">
        <v>132</v>
      </c>
      <c r="X20" s="49">
        <v>2024</v>
      </c>
    </row>
    <row r="21" spans="1:24" ht="15.95">
      <c r="A21" s="55" t="s">
        <v>176</v>
      </c>
      <c r="B21" s="50">
        <v>21</v>
      </c>
      <c r="C21" s="50">
        <v>1</v>
      </c>
      <c r="D21" s="51">
        <v>45593</v>
      </c>
      <c r="E21" s="51">
        <v>45596</v>
      </c>
      <c r="F21" s="51">
        <v>45603</v>
      </c>
      <c r="G21" s="49" t="s">
        <v>49</v>
      </c>
      <c r="H21" s="49">
        <v>44</v>
      </c>
      <c r="I21" s="55" t="s">
        <v>177</v>
      </c>
      <c r="J21" s="52">
        <v>9852.2199999999993</v>
      </c>
      <c r="K21" s="49" t="s">
        <v>131</v>
      </c>
      <c r="L21" s="53">
        <v>8472.9092000000001</v>
      </c>
      <c r="M21" s="53">
        <v>9852.2199999999993</v>
      </c>
      <c r="N21" s="53">
        <v>1560.93</v>
      </c>
      <c r="O21" s="53">
        <v>1342.3998000000001</v>
      </c>
      <c r="P21" s="53">
        <v>1560.93</v>
      </c>
      <c r="Q21" s="54">
        <v>0.15843434271666693</v>
      </c>
      <c r="R21" s="55">
        <v>10</v>
      </c>
      <c r="S21" s="55">
        <v>2024</v>
      </c>
      <c r="T21" s="49">
        <v>10</v>
      </c>
      <c r="U21" s="49">
        <v>2024</v>
      </c>
      <c r="V21" s="56">
        <v>45648</v>
      </c>
      <c r="W21" s="49" t="s">
        <v>132</v>
      </c>
      <c r="X21" s="49">
        <v>2024</v>
      </c>
    </row>
    <row r="22" spans="1:24" ht="15.95">
      <c r="A22" s="55" t="s">
        <v>176</v>
      </c>
      <c r="B22" s="50">
        <v>22</v>
      </c>
      <c r="C22" s="50">
        <v>1</v>
      </c>
      <c r="D22" s="51">
        <v>45594</v>
      </c>
      <c r="E22" s="51">
        <v>45475</v>
      </c>
      <c r="F22" s="51">
        <v>45478</v>
      </c>
      <c r="G22" s="49" t="s">
        <v>49</v>
      </c>
      <c r="H22" s="49">
        <v>44</v>
      </c>
      <c r="I22" t="s">
        <v>177</v>
      </c>
      <c r="J22" s="52">
        <v>15077.2</v>
      </c>
      <c r="K22" s="49" t="s">
        <v>151</v>
      </c>
      <c r="L22" s="53">
        <v>15077.2</v>
      </c>
      <c r="M22" s="53">
        <v>17489.552</v>
      </c>
      <c r="N22" s="53">
        <v>1507.72</v>
      </c>
      <c r="O22" s="53">
        <v>1507.72</v>
      </c>
      <c r="P22" s="53">
        <v>1748.9551999999999</v>
      </c>
      <c r="Q22" s="54">
        <v>9.9999999999999992E-2</v>
      </c>
      <c r="R22" s="55">
        <v>10</v>
      </c>
      <c r="S22" s="55">
        <v>2024</v>
      </c>
      <c r="T22" s="49">
        <v>7</v>
      </c>
      <c r="U22" s="49">
        <v>2024</v>
      </c>
      <c r="V22" s="56">
        <v>45523</v>
      </c>
      <c r="W22" s="49" t="s">
        <v>160</v>
      </c>
      <c r="X22" s="49">
        <v>2024</v>
      </c>
    </row>
    <row r="23" spans="1:24" ht="15.95">
      <c r="A23" s="55" t="s">
        <v>176</v>
      </c>
      <c r="B23" s="50">
        <v>23</v>
      </c>
      <c r="C23" s="50">
        <v>1</v>
      </c>
      <c r="D23" s="51">
        <v>45597</v>
      </c>
      <c r="E23" s="51">
        <v>45652</v>
      </c>
      <c r="F23" s="51">
        <v>45659</v>
      </c>
      <c r="G23" s="49" t="s">
        <v>49</v>
      </c>
      <c r="H23" s="49">
        <v>44</v>
      </c>
      <c r="I23" t="s">
        <v>177</v>
      </c>
      <c r="J23" s="52">
        <v>6357.14</v>
      </c>
      <c r="K23" s="49" t="s">
        <v>151</v>
      </c>
      <c r="L23" s="53">
        <v>6357.14</v>
      </c>
      <c r="M23" s="53">
        <v>7374.2824000000001</v>
      </c>
      <c r="N23" s="53">
        <v>957.69</v>
      </c>
      <c r="O23" s="53">
        <v>957.69</v>
      </c>
      <c r="P23" s="53">
        <v>1110.9204</v>
      </c>
      <c r="Q23" s="54">
        <v>0.15064793287547545</v>
      </c>
      <c r="R23" s="55">
        <v>11</v>
      </c>
      <c r="S23" s="55">
        <v>2024</v>
      </c>
      <c r="T23" s="49">
        <v>12</v>
      </c>
      <c r="U23" s="49">
        <v>2024</v>
      </c>
      <c r="V23" s="56">
        <v>45704</v>
      </c>
      <c r="W23" s="49" t="s">
        <v>164</v>
      </c>
      <c r="X23" s="49">
        <v>2025</v>
      </c>
    </row>
    <row r="24" spans="1:24" ht="15.95">
      <c r="A24" s="55" t="s">
        <v>176</v>
      </c>
      <c r="B24" s="50">
        <v>24</v>
      </c>
      <c r="C24" s="50">
        <v>1</v>
      </c>
      <c r="D24" s="51">
        <v>45597</v>
      </c>
      <c r="E24" s="51">
        <v>45630</v>
      </c>
      <c r="F24" s="51">
        <v>45634</v>
      </c>
      <c r="G24" s="49" t="s">
        <v>49</v>
      </c>
      <c r="H24" s="49">
        <v>44</v>
      </c>
      <c r="I24" s="55" t="s">
        <v>177</v>
      </c>
      <c r="J24" s="52">
        <v>653.86</v>
      </c>
      <c r="K24" s="49" t="s">
        <v>131</v>
      </c>
      <c r="L24" s="53">
        <v>562.31960000000004</v>
      </c>
      <c r="M24" s="53">
        <v>653.86</v>
      </c>
      <c r="N24" s="53">
        <v>35</v>
      </c>
      <c r="O24" s="53">
        <v>30.099999999999998</v>
      </c>
      <c r="P24" s="53">
        <v>35</v>
      </c>
      <c r="Q24" s="54">
        <v>5.3528278224696413E-2</v>
      </c>
      <c r="R24" s="55">
        <v>11</v>
      </c>
      <c r="S24" s="55">
        <v>2024</v>
      </c>
      <c r="T24" s="49">
        <v>12</v>
      </c>
      <c r="U24" s="49">
        <v>2024</v>
      </c>
      <c r="V24" s="56">
        <v>45679</v>
      </c>
      <c r="W24" s="49" t="s">
        <v>157</v>
      </c>
      <c r="X24" s="49">
        <v>2025</v>
      </c>
    </row>
    <row r="25" spans="1:24" ht="15.95">
      <c r="A25" s="55" t="s">
        <v>176</v>
      </c>
      <c r="B25" s="50">
        <v>25</v>
      </c>
      <c r="C25" s="50">
        <v>1</v>
      </c>
      <c r="D25" s="51">
        <v>45601</v>
      </c>
      <c r="E25" s="51">
        <v>45651</v>
      </c>
      <c r="F25" s="51">
        <v>45655</v>
      </c>
      <c r="G25" s="49" t="s">
        <v>49</v>
      </c>
      <c r="H25" s="49">
        <v>45</v>
      </c>
      <c r="I25" s="55" t="s">
        <v>177</v>
      </c>
      <c r="J25" s="52">
        <v>6500</v>
      </c>
      <c r="K25" s="49" t="s">
        <v>151</v>
      </c>
      <c r="L25" s="53">
        <v>6500</v>
      </c>
      <c r="M25" s="53">
        <v>7539.9999999999991</v>
      </c>
      <c r="N25" s="53">
        <v>1130</v>
      </c>
      <c r="O25" s="53">
        <v>1130</v>
      </c>
      <c r="P25" s="53">
        <v>1310.8</v>
      </c>
      <c r="Q25" s="54">
        <v>0.17384615384615384</v>
      </c>
      <c r="R25" s="55">
        <v>11</v>
      </c>
      <c r="S25" s="55">
        <v>2024</v>
      </c>
      <c r="T25" s="49">
        <v>12</v>
      </c>
      <c r="U25" s="49">
        <v>2024</v>
      </c>
      <c r="V25" s="56">
        <v>45700</v>
      </c>
      <c r="W25" s="49" t="s">
        <v>164</v>
      </c>
      <c r="X25" s="49">
        <v>2025</v>
      </c>
    </row>
    <row r="26" spans="1:24" ht="15.95">
      <c r="A26" s="55" t="s">
        <v>176</v>
      </c>
      <c r="B26" s="50">
        <v>26</v>
      </c>
      <c r="C26" s="50">
        <v>1</v>
      </c>
      <c r="D26" s="51">
        <v>45602</v>
      </c>
      <c r="E26" s="51">
        <v>45623</v>
      </c>
      <c r="F26" s="51">
        <v>45626</v>
      </c>
      <c r="G26" s="49" t="s">
        <v>49</v>
      </c>
      <c r="H26" s="49">
        <v>45</v>
      </c>
      <c r="I26" t="s">
        <v>177</v>
      </c>
      <c r="J26" s="52">
        <v>9724.9699999999993</v>
      </c>
      <c r="K26" s="49" t="s">
        <v>131</v>
      </c>
      <c r="L26" s="53">
        <v>8363.4741999999987</v>
      </c>
      <c r="M26" s="53">
        <v>9724.9699999999993</v>
      </c>
      <c r="N26" s="53">
        <v>722.22</v>
      </c>
      <c r="O26" s="53">
        <v>621.10919999999999</v>
      </c>
      <c r="P26" s="53">
        <v>722.22</v>
      </c>
      <c r="Q26" s="54">
        <v>7.4264496445747397E-2</v>
      </c>
      <c r="R26" s="55">
        <v>11</v>
      </c>
      <c r="S26" s="55">
        <v>2024</v>
      </c>
      <c r="T26" s="49">
        <v>11</v>
      </c>
      <c r="U26" s="49">
        <v>2024</v>
      </c>
      <c r="V26" s="56">
        <v>45671</v>
      </c>
      <c r="W26" s="49" t="s">
        <v>157</v>
      </c>
      <c r="X26" s="49">
        <v>2025</v>
      </c>
    </row>
    <row r="27" spans="1:24" ht="15.95">
      <c r="A27" s="55" t="s">
        <v>176</v>
      </c>
      <c r="B27" s="50">
        <v>27</v>
      </c>
      <c r="C27" s="50">
        <v>1</v>
      </c>
      <c r="D27" s="51">
        <v>45602</v>
      </c>
      <c r="E27" s="51">
        <v>45626</v>
      </c>
      <c r="F27" s="51">
        <v>45630</v>
      </c>
      <c r="G27" s="49" t="s">
        <v>49</v>
      </c>
      <c r="H27" s="49">
        <v>45</v>
      </c>
      <c r="I27" s="57" t="s">
        <v>177</v>
      </c>
      <c r="J27" s="52">
        <v>8157.25</v>
      </c>
      <c r="K27" s="49" t="s">
        <v>131</v>
      </c>
      <c r="L27" s="53">
        <v>7015.2349999999997</v>
      </c>
      <c r="M27" s="53">
        <v>8157.25</v>
      </c>
      <c r="N27" s="53">
        <v>7.05</v>
      </c>
      <c r="O27" s="53">
        <v>6.0629999999999997</v>
      </c>
      <c r="P27" s="53">
        <v>7.05</v>
      </c>
      <c r="Q27" s="54">
        <v>8.6426185295289469E-4</v>
      </c>
      <c r="R27" s="55">
        <v>11</v>
      </c>
      <c r="S27" s="55">
        <v>2024</v>
      </c>
      <c r="T27" s="49">
        <v>11</v>
      </c>
      <c r="U27" s="49">
        <v>2024</v>
      </c>
      <c r="V27" s="56">
        <v>45675</v>
      </c>
      <c r="W27" s="49" t="s">
        <v>157</v>
      </c>
      <c r="X27" s="49">
        <v>2025</v>
      </c>
    </row>
    <row r="28" spans="1:24" ht="15.95">
      <c r="A28" s="55" t="s">
        <v>176</v>
      </c>
      <c r="B28" s="50">
        <v>28</v>
      </c>
      <c r="C28" s="50">
        <v>1</v>
      </c>
      <c r="D28" s="51">
        <v>45602</v>
      </c>
      <c r="E28" s="51">
        <v>45792</v>
      </c>
      <c r="F28" s="51">
        <v>45803</v>
      </c>
      <c r="G28" s="49" t="s">
        <v>49</v>
      </c>
      <c r="H28" s="49">
        <v>45</v>
      </c>
      <c r="I28" s="55" t="s">
        <v>179</v>
      </c>
      <c r="J28" s="52">
        <v>18964.32</v>
      </c>
      <c r="K28" s="49" t="s">
        <v>131</v>
      </c>
      <c r="L28" s="53">
        <v>16309.315199999999</v>
      </c>
      <c r="M28" s="53">
        <v>18964.32</v>
      </c>
      <c r="N28" s="53">
        <v>2606.1999999999998</v>
      </c>
      <c r="O28" s="53">
        <v>2241.3319999999999</v>
      </c>
      <c r="P28" s="53">
        <v>2606.1999999999998</v>
      </c>
      <c r="Q28" s="54">
        <v>0.13742649354155592</v>
      </c>
      <c r="R28" s="55">
        <v>11</v>
      </c>
      <c r="S28" s="55">
        <v>2024</v>
      </c>
      <c r="T28" s="49">
        <v>5</v>
      </c>
      <c r="U28" s="49">
        <v>2025</v>
      </c>
      <c r="V28" s="56">
        <v>45848</v>
      </c>
      <c r="W28" s="49" t="s">
        <v>154</v>
      </c>
      <c r="X28" s="49">
        <v>2025</v>
      </c>
    </row>
    <row r="29" spans="1:24" ht="15.95">
      <c r="A29" s="55" t="s">
        <v>176</v>
      </c>
      <c r="B29" s="50">
        <v>29</v>
      </c>
      <c r="C29" s="50">
        <v>1</v>
      </c>
      <c r="D29" s="51">
        <v>45602</v>
      </c>
      <c r="E29" s="51">
        <v>45616</v>
      </c>
      <c r="F29" s="51">
        <v>45617</v>
      </c>
      <c r="G29" s="49" t="s">
        <v>49</v>
      </c>
      <c r="H29" s="49">
        <v>45</v>
      </c>
      <c r="I29" s="57" t="s">
        <v>177</v>
      </c>
      <c r="J29" s="52">
        <v>4785.04</v>
      </c>
      <c r="K29" s="49" t="s">
        <v>131</v>
      </c>
      <c r="L29" s="53">
        <v>4115.1343999999999</v>
      </c>
      <c r="M29" s="53">
        <v>4785.04</v>
      </c>
      <c r="N29" s="53">
        <v>352.89</v>
      </c>
      <c r="O29" s="53">
        <v>303.48539999999997</v>
      </c>
      <c r="P29" s="53">
        <v>352.89</v>
      </c>
      <c r="Q29" s="54">
        <v>7.3748599802718473E-2</v>
      </c>
      <c r="R29" s="55">
        <v>11</v>
      </c>
      <c r="S29" s="55">
        <v>2024</v>
      </c>
      <c r="T29" s="49">
        <v>11</v>
      </c>
      <c r="U29" s="49">
        <v>2024</v>
      </c>
      <c r="V29" s="56">
        <v>45662</v>
      </c>
      <c r="W29" s="49" t="s">
        <v>157</v>
      </c>
      <c r="X29" s="49">
        <v>2025</v>
      </c>
    </row>
    <row r="30" spans="1:24" ht="15.95">
      <c r="A30" s="55" t="s">
        <v>176</v>
      </c>
      <c r="B30" s="50">
        <v>30</v>
      </c>
      <c r="C30" s="50">
        <v>1</v>
      </c>
      <c r="D30" s="51">
        <v>45566</v>
      </c>
      <c r="E30" s="51">
        <v>45577</v>
      </c>
      <c r="F30" s="51">
        <v>45583</v>
      </c>
      <c r="G30" s="49" t="s">
        <v>34</v>
      </c>
      <c r="H30" s="49">
        <v>40</v>
      </c>
      <c r="I30" s="55"/>
      <c r="J30" s="52">
        <v>8563.26</v>
      </c>
      <c r="K30" s="49" t="s">
        <v>151</v>
      </c>
      <c r="L30" s="53">
        <v>8563.26</v>
      </c>
      <c r="M30" s="53">
        <v>9933.3815999999988</v>
      </c>
      <c r="N30" s="53">
        <v>1030</v>
      </c>
      <c r="O30" s="53">
        <v>1030</v>
      </c>
      <c r="P30" s="53">
        <v>1194.8</v>
      </c>
      <c r="Q30" s="54">
        <v>0.12028129474055441</v>
      </c>
      <c r="R30" s="55">
        <v>10</v>
      </c>
      <c r="S30" s="55">
        <v>2024</v>
      </c>
      <c r="T30" s="49">
        <v>10</v>
      </c>
      <c r="U30" s="49">
        <v>2024</v>
      </c>
      <c r="V30" s="56">
        <v>45628</v>
      </c>
      <c r="W30" s="49" t="s">
        <v>132</v>
      </c>
      <c r="X30" s="49">
        <v>2024</v>
      </c>
    </row>
    <row r="31" spans="1:24" ht="15.95">
      <c r="A31" s="55" t="s">
        <v>176</v>
      </c>
      <c r="B31" s="50">
        <v>31</v>
      </c>
      <c r="C31" s="50">
        <v>0</v>
      </c>
      <c r="D31" s="51">
        <v>45602</v>
      </c>
      <c r="E31" s="51">
        <v>45608</v>
      </c>
      <c r="F31" s="51">
        <v>45618</v>
      </c>
      <c r="G31" s="49" t="s">
        <v>36</v>
      </c>
      <c r="H31" s="49">
        <v>45</v>
      </c>
      <c r="I31" s="55" t="s">
        <v>177</v>
      </c>
      <c r="J31" s="52">
        <v>21963.48</v>
      </c>
      <c r="K31" s="49" t="s">
        <v>151</v>
      </c>
      <c r="L31" s="53">
        <v>21963.48</v>
      </c>
      <c r="M31" s="53">
        <v>25477.636799999997</v>
      </c>
      <c r="N31" s="53">
        <v>3193.7</v>
      </c>
      <c r="O31" s="53">
        <v>3193.7</v>
      </c>
      <c r="P31" s="53">
        <v>3704.6919999999996</v>
      </c>
      <c r="Q31" s="54">
        <v>0.14540956169058819</v>
      </c>
      <c r="R31" s="55">
        <v>11</v>
      </c>
      <c r="S31" s="55">
        <v>2024</v>
      </c>
      <c r="T31" s="49">
        <v>11</v>
      </c>
      <c r="U31" s="49">
        <v>2024</v>
      </c>
      <c r="V31" s="56">
        <v>45663</v>
      </c>
      <c r="W31" s="49" t="s">
        <v>157</v>
      </c>
      <c r="X31" s="49">
        <v>2025</v>
      </c>
    </row>
    <row r="32" spans="1:24" ht="15.95">
      <c r="A32" s="55" t="s">
        <v>176</v>
      </c>
      <c r="B32" s="50">
        <v>32</v>
      </c>
      <c r="C32" s="50">
        <v>1</v>
      </c>
      <c r="D32" s="51">
        <v>45603</v>
      </c>
      <c r="E32" s="51">
        <v>45652</v>
      </c>
      <c r="F32" s="51">
        <v>45659</v>
      </c>
      <c r="G32" s="49" t="s">
        <v>49</v>
      </c>
      <c r="H32" s="49">
        <v>45</v>
      </c>
      <c r="I32" t="s">
        <v>177</v>
      </c>
      <c r="J32" s="52">
        <v>15253.98</v>
      </c>
      <c r="K32" s="49" t="s">
        <v>131</v>
      </c>
      <c r="L32" s="53">
        <v>13118.4228</v>
      </c>
      <c r="M32" s="53">
        <v>15253.98</v>
      </c>
      <c r="N32" s="53">
        <v>1911.88</v>
      </c>
      <c r="O32" s="53">
        <v>1644.2168000000001</v>
      </c>
      <c r="P32" s="53">
        <v>1911.88</v>
      </c>
      <c r="Q32" s="54">
        <v>0.12533646956400887</v>
      </c>
      <c r="R32" s="55">
        <v>11</v>
      </c>
      <c r="S32" s="55">
        <v>2024</v>
      </c>
      <c r="T32" s="49">
        <v>12</v>
      </c>
      <c r="U32" s="49">
        <v>2024</v>
      </c>
      <c r="V32" s="56">
        <v>45704</v>
      </c>
      <c r="W32" s="49" t="s">
        <v>164</v>
      </c>
      <c r="X32" s="49">
        <v>2025</v>
      </c>
    </row>
    <row r="33" spans="1:24" ht="15.95">
      <c r="A33" s="55" t="s">
        <v>176</v>
      </c>
      <c r="B33" s="50">
        <v>33</v>
      </c>
      <c r="C33" s="50">
        <v>1</v>
      </c>
      <c r="D33" s="51">
        <v>45604</v>
      </c>
      <c r="E33" s="51">
        <v>45722</v>
      </c>
      <c r="F33" s="51">
        <v>45744</v>
      </c>
      <c r="G33" s="49" t="s">
        <v>49</v>
      </c>
      <c r="H33" s="49">
        <v>45</v>
      </c>
      <c r="I33" t="s">
        <v>177</v>
      </c>
      <c r="J33" s="52">
        <v>59502.97</v>
      </c>
      <c r="K33" s="49" t="s">
        <v>131</v>
      </c>
      <c r="L33" s="53">
        <v>51172.554199999999</v>
      </c>
      <c r="M33" s="53">
        <v>59502.97</v>
      </c>
      <c r="N33" s="53">
        <v>4507.3500000000004</v>
      </c>
      <c r="O33" s="53">
        <v>3876.3210000000004</v>
      </c>
      <c r="P33" s="53">
        <v>4507.3500000000004</v>
      </c>
      <c r="Q33" s="54">
        <v>7.5750000378132398E-2</v>
      </c>
      <c r="R33" s="55">
        <v>11</v>
      </c>
      <c r="S33" s="55">
        <v>2024</v>
      </c>
      <c r="T33" s="49">
        <v>3</v>
      </c>
      <c r="U33" s="49">
        <v>2025</v>
      </c>
      <c r="V33" s="56">
        <v>45789</v>
      </c>
      <c r="W33" s="49" t="s">
        <v>172</v>
      </c>
      <c r="X33" s="49">
        <v>2025</v>
      </c>
    </row>
    <row r="34" spans="1:24" ht="15.95">
      <c r="A34" s="49" t="s">
        <v>176</v>
      </c>
      <c r="B34" s="50">
        <v>34</v>
      </c>
      <c r="C34" s="50">
        <v>1</v>
      </c>
      <c r="D34" s="51">
        <v>45608</v>
      </c>
      <c r="E34" s="51">
        <v>45608</v>
      </c>
      <c r="F34" s="51">
        <v>45616</v>
      </c>
      <c r="G34" s="49" t="s">
        <v>49</v>
      </c>
      <c r="H34" s="49">
        <v>46</v>
      </c>
      <c r="I34" s="50" t="s">
        <v>177</v>
      </c>
      <c r="J34" s="52">
        <v>12168</v>
      </c>
      <c r="K34" s="49" t="s">
        <v>131</v>
      </c>
      <c r="L34" s="53">
        <v>10464.48</v>
      </c>
      <c r="M34" s="53">
        <v>12168</v>
      </c>
      <c r="N34" s="53">
        <v>1822.71</v>
      </c>
      <c r="O34" s="53">
        <v>1567.5306</v>
      </c>
      <c r="P34" s="53">
        <v>1822.71</v>
      </c>
      <c r="Q34" s="54">
        <v>0.14979536489151876</v>
      </c>
      <c r="R34" s="55">
        <v>11</v>
      </c>
      <c r="S34" s="55">
        <v>2024</v>
      </c>
      <c r="T34" s="49">
        <v>11</v>
      </c>
      <c r="U34" s="49">
        <v>2024</v>
      </c>
      <c r="V34" s="56">
        <v>45661</v>
      </c>
      <c r="W34" s="49" t="s">
        <v>157</v>
      </c>
      <c r="X34" s="49">
        <v>2025</v>
      </c>
    </row>
    <row r="35" spans="1:24" ht="15.95">
      <c r="A35" s="49" t="s">
        <v>176</v>
      </c>
      <c r="B35" s="50">
        <v>35</v>
      </c>
      <c r="C35" s="50">
        <v>1</v>
      </c>
      <c r="D35" s="51">
        <v>45609</v>
      </c>
      <c r="E35" s="51">
        <v>45610</v>
      </c>
      <c r="F35" s="51">
        <v>45616</v>
      </c>
      <c r="G35" s="49" t="s">
        <v>49</v>
      </c>
      <c r="H35" s="49">
        <v>46</v>
      </c>
      <c r="I35" s="50" t="s">
        <v>177</v>
      </c>
      <c r="J35" s="52">
        <v>16931.07</v>
      </c>
      <c r="K35" s="49" t="s">
        <v>131</v>
      </c>
      <c r="L35" s="53">
        <v>14560.7202</v>
      </c>
      <c r="M35" s="53">
        <v>16931.07</v>
      </c>
      <c r="N35" s="53">
        <v>1537.62</v>
      </c>
      <c r="O35" s="53">
        <v>1322.3531999999998</v>
      </c>
      <c r="P35" s="53">
        <v>1537.62</v>
      </c>
      <c r="Q35" s="54">
        <v>9.0816469366673216E-2</v>
      </c>
      <c r="R35" s="55">
        <v>11</v>
      </c>
      <c r="S35" s="55">
        <v>2024</v>
      </c>
      <c r="T35" s="49">
        <v>11</v>
      </c>
      <c r="U35" s="49">
        <v>2024</v>
      </c>
      <c r="V35" s="56">
        <v>45661</v>
      </c>
      <c r="W35" s="49" t="s">
        <v>157</v>
      </c>
      <c r="X35" s="49">
        <v>2025</v>
      </c>
    </row>
    <row r="36" spans="1:24" ht="15.95">
      <c r="A36" s="55" t="s">
        <v>176</v>
      </c>
      <c r="B36" s="50">
        <v>36</v>
      </c>
      <c r="C36" s="50">
        <v>1</v>
      </c>
      <c r="D36" s="51">
        <v>45610</v>
      </c>
      <c r="E36" s="51">
        <v>45624</v>
      </c>
      <c r="F36" s="51">
        <v>45624</v>
      </c>
      <c r="G36" s="49" t="s">
        <v>49</v>
      </c>
      <c r="H36" s="49">
        <v>46</v>
      </c>
      <c r="I36" s="57" t="s">
        <v>177</v>
      </c>
      <c r="J36" s="52">
        <v>3721.4</v>
      </c>
      <c r="K36" s="49" t="s">
        <v>131</v>
      </c>
      <c r="L36" s="53">
        <v>3200.404</v>
      </c>
      <c r="M36" s="53">
        <v>3721.4</v>
      </c>
      <c r="N36" s="53">
        <v>307.88</v>
      </c>
      <c r="O36" s="53">
        <v>264.77679999999998</v>
      </c>
      <c r="P36" s="53">
        <v>307.88</v>
      </c>
      <c r="Q36" s="54">
        <v>8.2732305046487875E-2</v>
      </c>
      <c r="R36" s="55">
        <v>11</v>
      </c>
      <c r="S36" s="55">
        <v>2024</v>
      </c>
      <c r="T36" s="49">
        <v>11</v>
      </c>
      <c r="U36" s="49">
        <v>2024</v>
      </c>
      <c r="V36" s="56">
        <v>45669</v>
      </c>
      <c r="W36" s="49" t="s">
        <v>157</v>
      </c>
      <c r="X36" s="49">
        <v>2025</v>
      </c>
    </row>
    <row r="37" spans="1:24" ht="15.95">
      <c r="A37" s="55" t="s">
        <v>176</v>
      </c>
      <c r="B37" s="50">
        <v>37</v>
      </c>
      <c r="C37" s="50">
        <v>1</v>
      </c>
      <c r="D37" s="51">
        <v>45610</v>
      </c>
      <c r="E37" s="51">
        <v>45611</v>
      </c>
      <c r="F37" s="51">
        <v>45616</v>
      </c>
      <c r="G37" s="49" t="s">
        <v>49</v>
      </c>
      <c r="H37" s="49">
        <v>46</v>
      </c>
      <c r="I37" t="s">
        <v>177</v>
      </c>
      <c r="J37" s="52">
        <v>9836.93</v>
      </c>
      <c r="K37" s="49" t="s">
        <v>131</v>
      </c>
      <c r="L37" s="53">
        <v>8459.7597999999998</v>
      </c>
      <c r="M37" s="53">
        <v>9836.93</v>
      </c>
      <c r="N37" s="53">
        <v>936.17</v>
      </c>
      <c r="O37" s="53">
        <v>805.10619999999994</v>
      </c>
      <c r="P37" s="53">
        <v>936.17</v>
      </c>
      <c r="Q37" s="54">
        <v>9.5168919571451654E-2</v>
      </c>
      <c r="R37" s="55">
        <v>11</v>
      </c>
      <c r="S37" s="55">
        <v>2024</v>
      </c>
      <c r="T37" s="49">
        <v>11</v>
      </c>
      <c r="U37" s="49">
        <v>2024</v>
      </c>
      <c r="V37" s="56">
        <v>45661</v>
      </c>
      <c r="W37" s="49" t="s">
        <v>157</v>
      </c>
      <c r="X37" s="49">
        <v>2025</v>
      </c>
    </row>
    <row r="38" spans="1:24" ht="15.95">
      <c r="A38" s="55" t="s">
        <v>176</v>
      </c>
      <c r="B38" s="50">
        <v>38</v>
      </c>
      <c r="C38" s="50">
        <v>1</v>
      </c>
      <c r="D38" s="51">
        <v>45610</v>
      </c>
      <c r="E38" s="51">
        <v>45648</v>
      </c>
      <c r="F38" s="51">
        <v>45653</v>
      </c>
      <c r="G38" s="49" t="s">
        <v>54</v>
      </c>
      <c r="H38" s="49">
        <v>46</v>
      </c>
      <c r="I38" s="55" t="s">
        <v>149</v>
      </c>
      <c r="J38" s="52">
        <v>60452.52</v>
      </c>
      <c r="K38" s="49" t="s">
        <v>178</v>
      </c>
      <c r="L38" s="53">
        <v>2901.7209600000001</v>
      </c>
      <c r="M38" s="53">
        <v>3385.34112</v>
      </c>
      <c r="N38" s="53">
        <v>0</v>
      </c>
      <c r="O38" s="53">
        <v>0</v>
      </c>
      <c r="P38" s="53">
        <v>0</v>
      </c>
      <c r="Q38" s="54">
        <v>0</v>
      </c>
      <c r="R38" s="55">
        <v>11</v>
      </c>
      <c r="S38" s="55">
        <v>2024</v>
      </c>
      <c r="T38" s="49">
        <v>12</v>
      </c>
      <c r="U38" s="49">
        <v>2024</v>
      </c>
      <c r="V38" s="56">
        <v>45698</v>
      </c>
      <c r="W38" s="49" t="s">
        <v>164</v>
      </c>
      <c r="X38" s="49">
        <v>2025</v>
      </c>
    </row>
    <row r="39" spans="1:24" ht="15.95">
      <c r="A39" s="55" t="s">
        <v>176</v>
      </c>
      <c r="B39" s="50">
        <v>39</v>
      </c>
      <c r="C39" s="50">
        <v>1</v>
      </c>
      <c r="D39" s="51">
        <v>45610</v>
      </c>
      <c r="E39" s="51">
        <v>45620</v>
      </c>
      <c r="F39" s="51">
        <v>45635</v>
      </c>
      <c r="G39" s="49" t="s">
        <v>54</v>
      </c>
      <c r="H39" s="49">
        <v>46</v>
      </c>
      <c r="I39" s="55" t="s">
        <v>149</v>
      </c>
      <c r="J39" s="52">
        <v>40255.75</v>
      </c>
      <c r="K39" s="49" t="s">
        <v>178</v>
      </c>
      <c r="L39" s="53">
        <v>1932.2760000000001</v>
      </c>
      <c r="M39" s="53">
        <v>2254.3220000000001</v>
      </c>
      <c r="N39" s="53">
        <v>0</v>
      </c>
      <c r="O39" s="53">
        <v>0</v>
      </c>
      <c r="P39" s="53">
        <v>0</v>
      </c>
      <c r="Q39" s="54">
        <v>0</v>
      </c>
      <c r="R39" s="55">
        <v>11</v>
      </c>
      <c r="S39" s="55">
        <v>2024</v>
      </c>
      <c r="T39" s="49">
        <v>11</v>
      </c>
      <c r="U39" s="49">
        <v>2024</v>
      </c>
      <c r="V39" s="56">
        <v>45680</v>
      </c>
      <c r="W39" s="49" t="s">
        <v>157</v>
      </c>
      <c r="X39" s="49">
        <v>2025</v>
      </c>
    </row>
    <row r="40" spans="1:24" ht="15.95">
      <c r="A40" s="55" t="s">
        <v>176</v>
      </c>
      <c r="B40" s="50">
        <v>40</v>
      </c>
      <c r="C40" s="50">
        <v>1</v>
      </c>
      <c r="D40" s="51">
        <v>45617</v>
      </c>
      <c r="E40" s="51">
        <v>45563</v>
      </c>
      <c r="F40" s="51">
        <v>45563</v>
      </c>
      <c r="G40" s="49" t="s">
        <v>49</v>
      </c>
      <c r="H40" s="49">
        <v>47</v>
      </c>
      <c r="I40" s="57" t="s">
        <v>177</v>
      </c>
      <c r="J40" s="52">
        <v>600</v>
      </c>
      <c r="K40" s="49" t="s">
        <v>151</v>
      </c>
      <c r="L40" s="53">
        <v>600</v>
      </c>
      <c r="M40" s="53">
        <v>696</v>
      </c>
      <c r="N40" s="53">
        <v>60</v>
      </c>
      <c r="O40" s="53">
        <v>60</v>
      </c>
      <c r="P40" s="53">
        <v>69.599999999999994</v>
      </c>
      <c r="Q40" s="54">
        <v>0.1</v>
      </c>
      <c r="R40" s="55">
        <v>11</v>
      </c>
      <c r="S40" s="55">
        <v>2024</v>
      </c>
      <c r="T40" s="49">
        <v>9</v>
      </c>
      <c r="U40" s="49">
        <v>2024</v>
      </c>
      <c r="V40" s="56">
        <v>45608</v>
      </c>
      <c r="W40" s="49" t="s">
        <v>159</v>
      </c>
      <c r="X40" s="49">
        <v>2024</v>
      </c>
    </row>
    <row r="41" spans="1:24" ht="15.95">
      <c r="A41" s="55" t="s">
        <v>176</v>
      </c>
      <c r="B41" s="50">
        <v>41</v>
      </c>
      <c r="C41" s="50">
        <v>1</v>
      </c>
      <c r="D41" s="51">
        <v>45617</v>
      </c>
      <c r="E41" s="51">
        <v>45574</v>
      </c>
      <c r="F41" s="51">
        <v>45577</v>
      </c>
      <c r="G41" s="49" t="s">
        <v>49</v>
      </c>
      <c r="H41" s="49">
        <v>47</v>
      </c>
      <c r="I41" s="55" t="s">
        <v>177</v>
      </c>
      <c r="J41" s="52">
        <v>2716.1</v>
      </c>
      <c r="K41" s="49" t="s">
        <v>151</v>
      </c>
      <c r="L41" s="53">
        <v>2716.1</v>
      </c>
      <c r="M41" s="53">
        <v>3150.6759999999995</v>
      </c>
      <c r="N41" s="53">
        <v>560.6</v>
      </c>
      <c r="O41" s="53">
        <v>560.6</v>
      </c>
      <c r="P41" s="53">
        <v>650.29599999999994</v>
      </c>
      <c r="Q41" s="54">
        <v>0.20639888074813154</v>
      </c>
      <c r="R41" s="55">
        <v>11</v>
      </c>
      <c r="S41" s="55">
        <v>2024</v>
      </c>
      <c r="T41" s="49">
        <v>10</v>
      </c>
      <c r="U41" s="49">
        <v>2024</v>
      </c>
      <c r="V41" s="56">
        <v>45622</v>
      </c>
      <c r="W41" s="49" t="s">
        <v>159</v>
      </c>
      <c r="X41" s="49">
        <v>2024</v>
      </c>
    </row>
    <row r="42" spans="1:24" ht="15.95">
      <c r="A42" s="55" t="s">
        <v>176</v>
      </c>
      <c r="B42" s="50">
        <v>43</v>
      </c>
      <c r="C42" s="50">
        <v>1</v>
      </c>
      <c r="D42" s="51">
        <v>45622</v>
      </c>
      <c r="E42" s="51">
        <v>45663</v>
      </c>
      <c r="F42" s="51">
        <v>45668</v>
      </c>
      <c r="G42" s="49" t="s">
        <v>49</v>
      </c>
      <c r="H42" s="49">
        <v>48</v>
      </c>
      <c r="I42" s="55" t="s">
        <v>177</v>
      </c>
      <c r="J42" s="52">
        <v>27745.96</v>
      </c>
      <c r="K42" s="49" t="s">
        <v>131</v>
      </c>
      <c r="L42" s="53">
        <v>23861.525599999997</v>
      </c>
      <c r="M42" s="53">
        <v>27745.96</v>
      </c>
      <c r="N42" s="53">
        <v>2759.08</v>
      </c>
      <c r="O42" s="53">
        <v>2372.8087999999998</v>
      </c>
      <c r="P42" s="53">
        <v>2759.08</v>
      </c>
      <c r="Q42" s="54">
        <v>9.9440783450996106E-2</v>
      </c>
      <c r="R42" s="55">
        <v>11</v>
      </c>
      <c r="S42" s="55">
        <v>2024</v>
      </c>
      <c r="T42" s="49">
        <v>1</v>
      </c>
      <c r="U42" s="49">
        <v>2025</v>
      </c>
      <c r="V42" s="56">
        <v>45713</v>
      </c>
      <c r="W42" s="49" t="s">
        <v>164</v>
      </c>
      <c r="X42" s="49">
        <v>2025</v>
      </c>
    </row>
    <row r="43" spans="1:24" ht="15.95">
      <c r="A43" s="55" t="s">
        <v>176</v>
      </c>
      <c r="B43" s="50">
        <v>44</v>
      </c>
      <c r="C43" s="50">
        <v>1</v>
      </c>
      <c r="D43" s="51">
        <v>45624</v>
      </c>
      <c r="E43" s="51">
        <v>45651</v>
      </c>
      <c r="F43" s="51">
        <v>45655</v>
      </c>
      <c r="G43" s="49" t="s">
        <v>49</v>
      </c>
      <c r="H43" s="49">
        <v>48</v>
      </c>
      <c r="I43" s="55" t="s">
        <v>177</v>
      </c>
      <c r="J43" s="52">
        <v>35772.800000000003</v>
      </c>
      <c r="K43" s="49" t="s">
        <v>131</v>
      </c>
      <c r="L43" s="53">
        <v>30764.608000000004</v>
      </c>
      <c r="M43" s="53">
        <v>35772.800000000003</v>
      </c>
      <c r="N43" s="53">
        <v>3383.74</v>
      </c>
      <c r="O43" s="53">
        <v>2910.0164</v>
      </c>
      <c r="P43" s="53">
        <v>3383.74</v>
      </c>
      <c r="Q43" s="54">
        <v>9.4589744163163056E-2</v>
      </c>
      <c r="R43" s="55">
        <v>11</v>
      </c>
      <c r="S43" s="55">
        <v>2024</v>
      </c>
      <c r="T43" s="49">
        <v>12</v>
      </c>
      <c r="U43" s="49">
        <v>2024</v>
      </c>
      <c r="V43" s="56">
        <v>45700</v>
      </c>
      <c r="W43" s="49" t="s">
        <v>164</v>
      </c>
      <c r="X43" s="49">
        <v>2025</v>
      </c>
    </row>
    <row r="44" spans="1:24" ht="15.95">
      <c r="A44" s="49" t="s">
        <v>176</v>
      </c>
      <c r="B44" s="50">
        <v>45</v>
      </c>
      <c r="C44" s="50">
        <v>0</v>
      </c>
      <c r="D44" s="51">
        <v>45625</v>
      </c>
      <c r="E44" s="51">
        <v>45716</v>
      </c>
      <c r="F44" s="51">
        <v>45736</v>
      </c>
      <c r="G44" s="49" t="s">
        <v>49</v>
      </c>
      <c r="H44" s="49">
        <v>48</v>
      </c>
      <c r="I44" s="50" t="s">
        <v>177</v>
      </c>
      <c r="J44" s="52">
        <v>15699.59</v>
      </c>
      <c r="K44" s="49" t="s">
        <v>131</v>
      </c>
      <c r="L44" s="53">
        <v>13501.6474</v>
      </c>
      <c r="M44" s="53">
        <v>15699.59</v>
      </c>
      <c r="N44" s="53">
        <v>0</v>
      </c>
      <c r="O44" s="53">
        <v>0</v>
      </c>
      <c r="P44" s="53">
        <v>0</v>
      </c>
      <c r="Q44" s="54">
        <v>0</v>
      </c>
      <c r="R44" s="55">
        <v>11</v>
      </c>
      <c r="S44" s="55">
        <v>2024</v>
      </c>
      <c r="T44" s="49">
        <v>2</v>
      </c>
      <c r="U44" s="49">
        <v>2025</v>
      </c>
      <c r="V44" s="56">
        <v>45781</v>
      </c>
      <c r="W44" s="49" t="s">
        <v>172</v>
      </c>
      <c r="X44" s="49">
        <v>2025</v>
      </c>
    </row>
    <row r="45" spans="1:24" ht="15.95">
      <c r="A45" s="49" t="s">
        <v>176</v>
      </c>
      <c r="B45" s="50">
        <v>46</v>
      </c>
      <c r="C45" s="50">
        <v>1</v>
      </c>
      <c r="D45" s="51">
        <v>45628</v>
      </c>
      <c r="E45" s="51">
        <v>45568</v>
      </c>
      <c r="F45" s="51">
        <v>45572</v>
      </c>
      <c r="G45" s="49" t="s">
        <v>49</v>
      </c>
      <c r="H45" s="49">
        <v>49</v>
      </c>
      <c r="I45" s="50" t="s">
        <v>177</v>
      </c>
      <c r="J45" s="52">
        <v>3400</v>
      </c>
      <c r="K45" s="49" t="s">
        <v>151</v>
      </c>
      <c r="L45" s="53">
        <v>3400</v>
      </c>
      <c r="M45" s="53">
        <v>3943.9999999999995</v>
      </c>
      <c r="N45" s="53">
        <v>340</v>
      </c>
      <c r="O45" s="53">
        <v>340</v>
      </c>
      <c r="P45" s="53">
        <v>394.4</v>
      </c>
      <c r="Q45" s="54">
        <v>0.1</v>
      </c>
      <c r="R45" s="55">
        <v>12</v>
      </c>
      <c r="S45" s="55">
        <v>2024</v>
      </c>
      <c r="T45" s="49">
        <v>10</v>
      </c>
      <c r="U45" s="49">
        <v>2024</v>
      </c>
      <c r="V45" s="56">
        <v>45617</v>
      </c>
      <c r="W45" s="49" t="s">
        <v>159</v>
      </c>
      <c r="X45" s="49">
        <v>2024</v>
      </c>
    </row>
    <row r="46" spans="1:24" ht="15.95">
      <c r="A46" s="55" t="s">
        <v>176</v>
      </c>
      <c r="B46" s="50">
        <v>47</v>
      </c>
      <c r="C46" s="50">
        <v>1</v>
      </c>
      <c r="D46" s="51">
        <v>45630</v>
      </c>
      <c r="E46" s="51">
        <v>45697</v>
      </c>
      <c r="F46" s="51">
        <v>45705</v>
      </c>
      <c r="G46" s="49" t="s">
        <v>49</v>
      </c>
      <c r="H46" s="49">
        <v>49</v>
      </c>
      <c r="I46" s="55" t="s">
        <v>177</v>
      </c>
      <c r="J46" s="52">
        <v>590274</v>
      </c>
      <c r="K46" s="49" t="s">
        <v>178</v>
      </c>
      <c r="L46" s="53">
        <v>28333.152000000002</v>
      </c>
      <c r="M46" s="53">
        <v>33055.343999999997</v>
      </c>
      <c r="N46" s="53">
        <v>140337.99</v>
      </c>
      <c r="O46" s="53">
        <v>6736.2235199999996</v>
      </c>
      <c r="P46" s="53">
        <v>7858.9274399999995</v>
      </c>
      <c r="Q46" s="54">
        <v>0.23775058701552157</v>
      </c>
      <c r="R46" s="55">
        <v>12</v>
      </c>
      <c r="S46" s="55">
        <v>2024</v>
      </c>
      <c r="T46" s="49">
        <v>2</v>
      </c>
      <c r="U46" s="49">
        <v>2025</v>
      </c>
      <c r="V46" s="56">
        <v>45750</v>
      </c>
      <c r="W46" s="49" t="s">
        <v>173</v>
      </c>
      <c r="X46" s="49">
        <v>2025</v>
      </c>
    </row>
    <row r="47" spans="1:24" ht="15.95">
      <c r="A47" s="55" t="s">
        <v>176</v>
      </c>
      <c r="B47" s="50">
        <v>48</v>
      </c>
      <c r="C47" s="50">
        <v>1</v>
      </c>
      <c r="D47" s="51">
        <v>45631</v>
      </c>
      <c r="E47" s="51">
        <v>45620</v>
      </c>
      <c r="F47" s="51">
        <v>45626</v>
      </c>
      <c r="G47" s="49" t="s">
        <v>49</v>
      </c>
      <c r="H47" s="49">
        <v>49</v>
      </c>
      <c r="I47" s="57"/>
      <c r="J47" s="52">
        <v>99000</v>
      </c>
      <c r="K47" s="49" t="s">
        <v>131</v>
      </c>
      <c r="L47" s="53">
        <v>85140</v>
      </c>
      <c r="M47" s="53">
        <v>99000</v>
      </c>
      <c r="N47" s="53">
        <v>9900</v>
      </c>
      <c r="O47" s="53">
        <v>8514</v>
      </c>
      <c r="P47" s="53">
        <v>9900</v>
      </c>
      <c r="Q47" s="54">
        <v>0.1</v>
      </c>
      <c r="R47" s="55">
        <v>12</v>
      </c>
      <c r="S47" s="55">
        <v>2024</v>
      </c>
      <c r="T47" s="49">
        <v>11</v>
      </c>
      <c r="U47" s="49">
        <v>2024</v>
      </c>
      <c r="V47" s="56">
        <v>45671</v>
      </c>
      <c r="W47" s="49" t="s">
        <v>157</v>
      </c>
      <c r="X47" s="49">
        <v>2025</v>
      </c>
    </row>
    <row r="48" spans="1:24" ht="15.95">
      <c r="A48" s="55" t="s">
        <v>176</v>
      </c>
      <c r="B48" s="50">
        <v>49</v>
      </c>
      <c r="C48" s="50">
        <v>1</v>
      </c>
      <c r="D48" s="51">
        <v>45632</v>
      </c>
      <c r="E48" s="51">
        <v>45676</v>
      </c>
      <c r="F48" s="51">
        <v>45680</v>
      </c>
      <c r="G48" s="49" t="s">
        <v>43</v>
      </c>
      <c r="H48" s="49">
        <v>49</v>
      </c>
      <c r="I48" s="55"/>
      <c r="J48" s="52">
        <v>4997.26</v>
      </c>
      <c r="K48" s="49" t="s">
        <v>131</v>
      </c>
      <c r="L48" s="53">
        <v>4297.6436000000003</v>
      </c>
      <c r="M48" s="53">
        <v>4997.26</v>
      </c>
      <c r="N48" s="53">
        <v>418</v>
      </c>
      <c r="O48" s="53">
        <v>359.48</v>
      </c>
      <c r="P48" s="53">
        <v>418</v>
      </c>
      <c r="Q48" s="54">
        <v>8.3645837919179705E-2</v>
      </c>
      <c r="R48" s="55">
        <v>12</v>
      </c>
      <c r="S48" s="55">
        <v>2024</v>
      </c>
      <c r="T48" s="49">
        <v>1</v>
      </c>
      <c r="U48" s="49">
        <v>2025</v>
      </c>
      <c r="V48" s="56">
        <v>45725</v>
      </c>
      <c r="W48" s="49" t="s">
        <v>150</v>
      </c>
      <c r="X48" s="49">
        <v>2025</v>
      </c>
    </row>
    <row r="49" spans="1:24" ht="15.95">
      <c r="A49" s="55" t="s">
        <v>176</v>
      </c>
      <c r="B49" s="50">
        <v>50</v>
      </c>
      <c r="C49" s="50">
        <v>1</v>
      </c>
      <c r="D49" s="51">
        <v>45632</v>
      </c>
      <c r="E49" s="51">
        <v>45669</v>
      </c>
      <c r="F49" s="51">
        <v>45672</v>
      </c>
      <c r="G49" s="49" t="s">
        <v>49</v>
      </c>
      <c r="H49" s="49">
        <v>49</v>
      </c>
      <c r="I49" s="55" t="s">
        <v>177</v>
      </c>
      <c r="J49" s="52">
        <v>8452.59</v>
      </c>
      <c r="K49" s="49" t="s">
        <v>131</v>
      </c>
      <c r="L49" s="53">
        <v>7269.2273999999998</v>
      </c>
      <c r="M49" s="53">
        <v>8452.59</v>
      </c>
      <c r="N49" s="53">
        <v>576.84</v>
      </c>
      <c r="O49" s="53">
        <v>496.08240000000001</v>
      </c>
      <c r="P49" s="53">
        <v>576.84</v>
      </c>
      <c r="Q49" s="54">
        <v>6.8244171313171467E-2</v>
      </c>
      <c r="R49" s="55">
        <v>12</v>
      </c>
      <c r="S49" s="55">
        <v>2024</v>
      </c>
      <c r="T49" s="49">
        <v>1</v>
      </c>
      <c r="U49" s="49">
        <v>2025</v>
      </c>
      <c r="V49" s="56">
        <v>45717</v>
      </c>
      <c r="W49" s="49" t="s">
        <v>150</v>
      </c>
      <c r="X49" s="49">
        <v>2025</v>
      </c>
    </row>
    <row r="50" spans="1:24" ht="15.95">
      <c r="A50" s="55" t="s">
        <v>176</v>
      </c>
      <c r="B50" s="50">
        <v>51</v>
      </c>
      <c r="C50" s="50">
        <v>1</v>
      </c>
      <c r="D50" s="51">
        <v>45635</v>
      </c>
      <c r="E50" s="51">
        <v>45676</v>
      </c>
      <c r="F50" s="51">
        <v>45680</v>
      </c>
      <c r="G50" s="49" t="s">
        <v>49</v>
      </c>
      <c r="H50" s="49">
        <v>50</v>
      </c>
      <c r="I50" s="55" t="s">
        <v>179</v>
      </c>
      <c r="J50" s="52">
        <v>35000</v>
      </c>
      <c r="K50" s="49" t="s">
        <v>131</v>
      </c>
      <c r="L50" s="53">
        <v>30100</v>
      </c>
      <c r="M50" s="53">
        <v>35000</v>
      </c>
      <c r="N50" s="53">
        <v>6179.2</v>
      </c>
      <c r="O50" s="53">
        <v>5314.1120000000001</v>
      </c>
      <c r="P50" s="53">
        <v>6179.2</v>
      </c>
      <c r="Q50" s="54">
        <v>0.17654857142857144</v>
      </c>
      <c r="R50" s="55">
        <v>12</v>
      </c>
      <c r="S50" s="55">
        <v>2024</v>
      </c>
      <c r="T50" s="49">
        <v>1</v>
      </c>
      <c r="U50" s="49">
        <v>2025</v>
      </c>
      <c r="V50" s="56">
        <v>45725</v>
      </c>
      <c r="W50" s="49" t="s">
        <v>150</v>
      </c>
      <c r="X50" s="49">
        <v>2025</v>
      </c>
    </row>
    <row r="51" spans="1:24" ht="15.95">
      <c r="A51" s="55" t="s">
        <v>176</v>
      </c>
      <c r="B51" s="50">
        <v>52</v>
      </c>
      <c r="C51" s="50">
        <v>1</v>
      </c>
      <c r="D51" s="51">
        <v>45636</v>
      </c>
      <c r="E51" s="51">
        <v>45630</v>
      </c>
      <c r="F51" s="51">
        <v>45634</v>
      </c>
      <c r="G51" s="49" t="s">
        <v>49</v>
      </c>
      <c r="H51" s="49">
        <v>50</v>
      </c>
      <c r="I51" s="55" t="s">
        <v>177</v>
      </c>
      <c r="J51" s="52">
        <v>13500</v>
      </c>
      <c r="K51" s="49" t="s">
        <v>131</v>
      </c>
      <c r="L51" s="53">
        <v>11610</v>
      </c>
      <c r="M51" s="53">
        <v>13500</v>
      </c>
      <c r="N51" s="53">
        <v>639.03</v>
      </c>
      <c r="O51" s="53">
        <v>549.56579999999997</v>
      </c>
      <c r="P51" s="53">
        <v>639.03</v>
      </c>
      <c r="Q51" s="54">
        <v>4.7335555555555554E-2</v>
      </c>
      <c r="R51" s="55">
        <v>12</v>
      </c>
      <c r="S51" s="55">
        <v>2024</v>
      </c>
      <c r="T51" s="49">
        <v>12</v>
      </c>
      <c r="U51" s="49">
        <v>2024</v>
      </c>
      <c r="V51" s="56">
        <v>45679</v>
      </c>
      <c r="W51" s="49" t="s">
        <v>157</v>
      </c>
      <c r="X51" s="49">
        <v>2025</v>
      </c>
    </row>
    <row r="52" spans="1:24" ht="15.95">
      <c r="A52" s="55" t="s">
        <v>176</v>
      </c>
      <c r="B52" s="50">
        <v>53</v>
      </c>
      <c r="C52" s="50">
        <v>1</v>
      </c>
      <c r="D52" s="51">
        <v>45636</v>
      </c>
      <c r="E52" s="51">
        <v>45628</v>
      </c>
      <c r="F52" s="51">
        <v>45628</v>
      </c>
      <c r="G52" s="49" t="s">
        <v>49</v>
      </c>
      <c r="H52" s="49">
        <v>50</v>
      </c>
      <c r="I52" s="57" t="s">
        <v>177</v>
      </c>
      <c r="J52" s="52">
        <v>727.63</v>
      </c>
      <c r="K52" s="49" t="s">
        <v>131</v>
      </c>
      <c r="L52" s="53">
        <v>625.76179999999999</v>
      </c>
      <c r="M52" s="53">
        <v>727.63</v>
      </c>
      <c r="N52" s="53">
        <v>50</v>
      </c>
      <c r="O52" s="53">
        <v>43</v>
      </c>
      <c r="P52" s="53">
        <v>50</v>
      </c>
      <c r="Q52" s="54">
        <v>6.8716243145554745E-2</v>
      </c>
      <c r="R52" s="55">
        <v>12</v>
      </c>
      <c r="S52" s="55">
        <v>2024</v>
      </c>
      <c r="T52" s="49">
        <v>12</v>
      </c>
      <c r="U52" s="49">
        <v>2024</v>
      </c>
      <c r="V52" s="56">
        <v>45673</v>
      </c>
      <c r="W52" s="49" t="s">
        <v>157</v>
      </c>
      <c r="X52" s="49">
        <v>2025</v>
      </c>
    </row>
    <row r="53" spans="1:24" ht="15.95">
      <c r="A53" s="55" t="s">
        <v>176</v>
      </c>
      <c r="B53" s="50">
        <v>54</v>
      </c>
      <c r="C53" s="50">
        <v>1</v>
      </c>
      <c r="D53" s="51">
        <v>45637</v>
      </c>
      <c r="E53" s="51">
        <v>45651</v>
      </c>
      <c r="F53" s="51">
        <v>45661</v>
      </c>
      <c r="G53" s="49" t="s">
        <v>49</v>
      </c>
      <c r="H53" s="49">
        <v>50</v>
      </c>
      <c r="I53" t="s">
        <v>177</v>
      </c>
      <c r="J53" s="52">
        <v>3567</v>
      </c>
      <c r="K53" s="49" t="s">
        <v>178</v>
      </c>
      <c r="L53" s="53">
        <v>171.21600000000001</v>
      </c>
      <c r="M53" s="53">
        <v>199.75200000000001</v>
      </c>
      <c r="N53" s="53">
        <v>0</v>
      </c>
      <c r="O53" s="53">
        <v>0</v>
      </c>
      <c r="P53" s="53">
        <v>0</v>
      </c>
      <c r="Q53" s="54">
        <v>0</v>
      </c>
      <c r="R53" s="55">
        <v>12</v>
      </c>
      <c r="S53" s="55">
        <v>2024</v>
      </c>
      <c r="T53" s="49">
        <v>12</v>
      </c>
      <c r="U53" s="49">
        <v>2024</v>
      </c>
      <c r="V53" s="56">
        <v>45706</v>
      </c>
      <c r="W53" s="49" t="s">
        <v>164</v>
      </c>
      <c r="X53" s="49">
        <v>2025</v>
      </c>
    </row>
    <row r="54" spans="1:24" ht="15.95">
      <c r="A54" s="55" t="s">
        <v>176</v>
      </c>
      <c r="B54" s="50">
        <v>55</v>
      </c>
      <c r="C54" s="50">
        <v>1</v>
      </c>
      <c r="D54" s="51">
        <v>45638</v>
      </c>
      <c r="E54" s="51">
        <v>45802</v>
      </c>
      <c r="F54" s="51">
        <v>45805</v>
      </c>
      <c r="G54" s="49" t="s">
        <v>49</v>
      </c>
      <c r="H54" s="49">
        <v>50</v>
      </c>
      <c r="I54" s="55" t="s">
        <v>177</v>
      </c>
      <c r="J54" s="52">
        <v>5670.15</v>
      </c>
      <c r="K54" s="49" t="s">
        <v>131</v>
      </c>
      <c r="L54" s="53">
        <v>4876.3289999999997</v>
      </c>
      <c r="M54" s="53">
        <v>5670.15</v>
      </c>
      <c r="N54" s="53">
        <v>515.46</v>
      </c>
      <c r="O54" s="53">
        <v>443.29560000000004</v>
      </c>
      <c r="P54" s="53">
        <v>515.46</v>
      </c>
      <c r="Q54" s="54">
        <v>9.0907647945821554E-2</v>
      </c>
      <c r="R54" s="55">
        <v>12</v>
      </c>
      <c r="S54" s="55">
        <v>2024</v>
      </c>
      <c r="T54" s="49">
        <v>5</v>
      </c>
      <c r="U54" s="49">
        <v>2025</v>
      </c>
      <c r="V54" s="56">
        <v>45850</v>
      </c>
      <c r="W54" s="49" t="s">
        <v>154</v>
      </c>
      <c r="X54" s="49">
        <v>2025</v>
      </c>
    </row>
    <row r="55" spans="1:24" ht="15.95">
      <c r="A55" s="55" t="s">
        <v>176</v>
      </c>
      <c r="B55" s="50">
        <v>56</v>
      </c>
      <c r="C55" s="50">
        <v>1</v>
      </c>
      <c r="D55" s="51">
        <v>45638</v>
      </c>
      <c r="E55" s="51">
        <v>45643</v>
      </c>
      <c r="F55" s="51">
        <v>45687</v>
      </c>
      <c r="G55" s="49" t="s">
        <v>49</v>
      </c>
      <c r="H55" s="49">
        <v>50</v>
      </c>
      <c r="I55" s="57" t="s">
        <v>177</v>
      </c>
      <c r="J55" s="52">
        <v>114938.52</v>
      </c>
      <c r="K55" s="49" t="s">
        <v>131</v>
      </c>
      <c r="L55" s="53">
        <v>98847.127200000003</v>
      </c>
      <c r="M55" s="53">
        <v>114938.52</v>
      </c>
      <c r="N55" s="53">
        <v>15368.53</v>
      </c>
      <c r="O55" s="53">
        <v>13216.935800000001</v>
      </c>
      <c r="P55" s="53">
        <v>15368.53</v>
      </c>
      <c r="Q55" s="54">
        <v>0.13371087430045211</v>
      </c>
      <c r="R55" s="55">
        <v>12</v>
      </c>
      <c r="S55" s="55">
        <v>2024</v>
      </c>
      <c r="T55" s="49">
        <v>12</v>
      </c>
      <c r="U55" s="49">
        <v>2024</v>
      </c>
      <c r="V55" s="56">
        <v>45732</v>
      </c>
      <c r="W55" s="49" t="s">
        <v>150</v>
      </c>
      <c r="X55" s="49">
        <v>2025</v>
      </c>
    </row>
    <row r="56" spans="1:24" ht="15.95">
      <c r="A56" s="55" t="s">
        <v>176</v>
      </c>
      <c r="B56" s="55">
        <v>57</v>
      </c>
      <c r="C56" s="50">
        <v>0</v>
      </c>
      <c r="D56" s="51">
        <v>45639</v>
      </c>
      <c r="E56" s="51">
        <v>45994</v>
      </c>
      <c r="F56" s="51">
        <v>46024</v>
      </c>
      <c r="G56" s="49" t="s">
        <v>45</v>
      </c>
      <c r="H56" s="49">
        <v>50</v>
      </c>
      <c r="J56" s="52">
        <v>174330.47</v>
      </c>
      <c r="K56" s="49" t="s">
        <v>131</v>
      </c>
      <c r="L56" s="53">
        <v>149924.20420000001</v>
      </c>
      <c r="M56" s="53">
        <v>174330.47</v>
      </c>
      <c r="N56" s="53">
        <v>14583.55</v>
      </c>
      <c r="O56" s="53">
        <v>12541.852999999999</v>
      </c>
      <c r="P56" s="53">
        <v>14583.55</v>
      </c>
      <c r="Q56" s="54">
        <v>8.3654624461231578E-2</v>
      </c>
      <c r="R56" s="55">
        <v>12</v>
      </c>
      <c r="S56" s="55">
        <v>2024</v>
      </c>
      <c r="T56" s="49">
        <v>12</v>
      </c>
      <c r="U56" s="49">
        <v>2025</v>
      </c>
      <c r="V56" s="56">
        <v>46069</v>
      </c>
      <c r="W56" s="49" t="s">
        <v>164</v>
      </c>
      <c r="X56" s="49">
        <v>2026</v>
      </c>
    </row>
    <row r="57" spans="1:24" ht="15.95">
      <c r="A57" s="55" t="s">
        <v>176</v>
      </c>
      <c r="B57" s="55">
        <v>58</v>
      </c>
      <c r="C57" s="50">
        <v>1</v>
      </c>
      <c r="D57" s="51">
        <v>45642</v>
      </c>
      <c r="E57" s="51">
        <v>45651</v>
      </c>
      <c r="F57" s="51">
        <v>45661</v>
      </c>
      <c r="G57" s="58" t="s">
        <v>49</v>
      </c>
      <c r="H57" s="49">
        <v>51</v>
      </c>
      <c r="I57" t="s">
        <v>177</v>
      </c>
      <c r="J57" s="52">
        <v>29795.29</v>
      </c>
      <c r="K57" s="49" t="s">
        <v>131</v>
      </c>
      <c r="L57" s="53">
        <v>25623.949400000001</v>
      </c>
      <c r="M57" s="53">
        <v>29795.29</v>
      </c>
      <c r="N57" s="53">
        <v>2366.85</v>
      </c>
      <c r="O57" s="53">
        <v>2035.491</v>
      </c>
      <c r="P57" s="53">
        <v>2366.85</v>
      </c>
      <c r="Q57" s="54">
        <v>7.9437051963582153E-2</v>
      </c>
      <c r="R57" s="55">
        <v>12</v>
      </c>
      <c r="S57" s="55">
        <v>2024</v>
      </c>
      <c r="T57" s="49">
        <v>12</v>
      </c>
      <c r="U57" s="49">
        <v>2024</v>
      </c>
      <c r="V57" s="56">
        <v>45706</v>
      </c>
      <c r="W57" s="49" t="s">
        <v>164</v>
      </c>
      <c r="X57" s="49">
        <v>2025</v>
      </c>
    </row>
    <row r="58" spans="1:24" ht="15.95">
      <c r="A58" s="55" t="s">
        <v>176</v>
      </c>
      <c r="B58" s="55">
        <v>59</v>
      </c>
      <c r="C58" s="50">
        <v>1</v>
      </c>
      <c r="D58" s="51">
        <v>45642</v>
      </c>
      <c r="E58" s="51">
        <v>45648</v>
      </c>
      <c r="F58" s="51">
        <v>45653</v>
      </c>
      <c r="G58" s="49" t="s">
        <v>54</v>
      </c>
      <c r="H58" s="49">
        <v>51</v>
      </c>
      <c r="I58" s="57" t="s">
        <v>149</v>
      </c>
      <c r="J58" s="52">
        <v>981.77</v>
      </c>
      <c r="K58" s="49" t="s">
        <v>131</v>
      </c>
      <c r="L58" s="53">
        <v>844.32219999999995</v>
      </c>
      <c r="M58" s="53">
        <v>981.77</v>
      </c>
      <c r="N58" s="53">
        <v>0</v>
      </c>
      <c r="O58" s="53">
        <v>0</v>
      </c>
      <c r="P58" s="53">
        <v>0</v>
      </c>
      <c r="Q58" s="54">
        <v>0</v>
      </c>
      <c r="R58" s="55">
        <v>12</v>
      </c>
      <c r="S58" s="55">
        <v>2024</v>
      </c>
      <c r="T58" s="49">
        <v>12</v>
      </c>
      <c r="U58" s="49">
        <v>2024</v>
      </c>
      <c r="V58" s="56">
        <v>45698</v>
      </c>
      <c r="W58" s="49" t="s">
        <v>164</v>
      </c>
      <c r="X58" s="49">
        <v>2025</v>
      </c>
    </row>
    <row r="59" spans="1:24" ht="15.95">
      <c r="A59" s="55" t="s">
        <v>176</v>
      </c>
      <c r="B59" s="55">
        <v>60</v>
      </c>
      <c r="C59" s="50">
        <v>1</v>
      </c>
      <c r="D59" s="51">
        <v>45642</v>
      </c>
      <c r="E59" s="51">
        <v>45631</v>
      </c>
      <c r="F59" s="51">
        <v>45632</v>
      </c>
      <c r="G59" s="49" t="s">
        <v>54</v>
      </c>
      <c r="H59" s="49">
        <v>51</v>
      </c>
      <c r="I59" s="57" t="s">
        <v>149</v>
      </c>
      <c r="J59" s="52">
        <v>206.9</v>
      </c>
      <c r="K59" s="49" t="s">
        <v>131</v>
      </c>
      <c r="L59" s="53">
        <v>177.934</v>
      </c>
      <c r="M59" s="53">
        <v>206.9</v>
      </c>
      <c r="N59" s="53">
        <v>0</v>
      </c>
      <c r="O59" s="53">
        <v>0</v>
      </c>
      <c r="P59" s="53">
        <v>0</v>
      </c>
      <c r="Q59" s="54">
        <v>0</v>
      </c>
      <c r="R59" s="55">
        <v>12</v>
      </c>
      <c r="S59" s="55">
        <v>2024</v>
      </c>
      <c r="T59" s="49">
        <v>12</v>
      </c>
      <c r="U59" s="49">
        <v>2024</v>
      </c>
      <c r="V59" s="56">
        <v>45677</v>
      </c>
      <c r="W59" s="49" t="s">
        <v>157</v>
      </c>
      <c r="X59" s="49">
        <v>2025</v>
      </c>
    </row>
    <row r="60" spans="1:24" ht="15.95">
      <c r="A60" s="55" t="s">
        <v>176</v>
      </c>
      <c r="B60" s="55">
        <v>61</v>
      </c>
      <c r="C60" s="50">
        <v>1</v>
      </c>
      <c r="D60" s="51">
        <v>45642</v>
      </c>
      <c r="E60" s="51">
        <v>45730</v>
      </c>
      <c r="F60" s="51">
        <v>45732</v>
      </c>
      <c r="G60" s="49" t="s">
        <v>35</v>
      </c>
      <c r="H60" s="49">
        <v>51</v>
      </c>
      <c r="I60" s="57"/>
      <c r="J60" s="52">
        <v>4265.6099999999997</v>
      </c>
      <c r="K60" s="49" t="s">
        <v>131</v>
      </c>
      <c r="L60" s="53">
        <v>3668.4245999999998</v>
      </c>
      <c r="M60" s="53">
        <v>4265.6099999999997</v>
      </c>
      <c r="N60" s="53">
        <v>358.2</v>
      </c>
      <c r="O60" s="53">
        <v>308.05199999999996</v>
      </c>
      <c r="P60" s="53">
        <v>358.2</v>
      </c>
      <c r="Q60" s="54">
        <v>8.3973921666537721E-2</v>
      </c>
      <c r="R60" s="55">
        <v>12</v>
      </c>
      <c r="S60" s="55">
        <v>2024</v>
      </c>
      <c r="T60" s="49">
        <v>3</v>
      </c>
      <c r="U60" s="49">
        <v>2025</v>
      </c>
      <c r="V60" s="56">
        <v>45777</v>
      </c>
      <c r="W60" s="49" t="s">
        <v>173</v>
      </c>
      <c r="X60" s="49">
        <v>2025</v>
      </c>
    </row>
    <row r="61" spans="1:24" ht="15.95">
      <c r="A61" s="55" t="s">
        <v>176</v>
      </c>
      <c r="B61" s="55">
        <v>62</v>
      </c>
      <c r="C61" s="50">
        <v>0</v>
      </c>
      <c r="D61" s="51">
        <v>45642</v>
      </c>
      <c r="E61" s="51">
        <v>45737</v>
      </c>
      <c r="F61" s="51">
        <v>45755</v>
      </c>
      <c r="G61" s="49" t="s">
        <v>35</v>
      </c>
      <c r="H61" s="49">
        <v>51</v>
      </c>
      <c r="I61" s="55"/>
      <c r="J61" s="52">
        <v>13321.75</v>
      </c>
      <c r="K61" s="49" t="s">
        <v>131</v>
      </c>
      <c r="L61" s="53">
        <v>11456.705</v>
      </c>
      <c r="M61" s="53">
        <v>13321.75</v>
      </c>
      <c r="N61" s="53">
        <v>1122.55</v>
      </c>
      <c r="O61" s="53">
        <v>965.39299999999992</v>
      </c>
      <c r="P61" s="53">
        <v>1122.55</v>
      </c>
      <c r="Q61" s="54">
        <v>8.4264454745059766E-2</v>
      </c>
      <c r="R61" s="55">
        <v>12</v>
      </c>
      <c r="S61" s="55">
        <v>2024</v>
      </c>
      <c r="T61" s="49">
        <v>3</v>
      </c>
      <c r="U61" s="49">
        <v>2025</v>
      </c>
      <c r="V61" s="56">
        <v>45800</v>
      </c>
      <c r="W61" s="49" t="s">
        <v>172</v>
      </c>
      <c r="X61" s="49">
        <v>2025</v>
      </c>
    </row>
    <row r="62" spans="1:24" ht="15.95">
      <c r="A62" s="55" t="s">
        <v>176</v>
      </c>
      <c r="B62" s="55">
        <v>63</v>
      </c>
      <c r="C62" s="50">
        <v>1</v>
      </c>
      <c r="D62" s="51">
        <v>45642</v>
      </c>
      <c r="E62" s="51">
        <v>45682</v>
      </c>
      <c r="F62" s="51">
        <v>45688</v>
      </c>
      <c r="G62" s="49" t="s">
        <v>54</v>
      </c>
      <c r="H62" s="49">
        <v>51</v>
      </c>
      <c r="I62" s="55" t="s">
        <v>149</v>
      </c>
      <c r="J62" s="52">
        <v>2268</v>
      </c>
      <c r="K62" s="49" t="s">
        <v>151</v>
      </c>
      <c r="L62" s="53">
        <v>2268</v>
      </c>
      <c r="M62" s="53">
        <v>2630.8799999999997</v>
      </c>
      <c r="N62" s="53">
        <v>0</v>
      </c>
      <c r="O62" s="53">
        <v>0</v>
      </c>
      <c r="P62" s="53">
        <v>0</v>
      </c>
      <c r="Q62" s="54">
        <v>0</v>
      </c>
      <c r="R62" s="55">
        <v>12</v>
      </c>
      <c r="S62" s="55">
        <v>2024</v>
      </c>
      <c r="T62" s="49">
        <v>1</v>
      </c>
      <c r="U62" s="49">
        <v>2025</v>
      </c>
      <c r="V62" s="56">
        <v>45733</v>
      </c>
      <c r="W62" s="49" t="s">
        <v>150</v>
      </c>
      <c r="X62" s="49">
        <v>2025</v>
      </c>
    </row>
    <row r="63" spans="1:24" ht="15.95">
      <c r="A63" s="55" t="s">
        <v>176</v>
      </c>
      <c r="B63" s="55">
        <v>64</v>
      </c>
      <c r="C63" s="50">
        <v>1</v>
      </c>
      <c r="D63" s="51">
        <v>45642</v>
      </c>
      <c r="E63" s="51">
        <v>45639</v>
      </c>
      <c r="F63" s="51">
        <v>45646</v>
      </c>
      <c r="G63" s="49" t="s">
        <v>54</v>
      </c>
      <c r="H63" s="49">
        <v>51</v>
      </c>
      <c r="I63" t="s">
        <v>149</v>
      </c>
      <c r="J63" s="52">
        <v>1062</v>
      </c>
      <c r="K63" s="49" t="s">
        <v>131</v>
      </c>
      <c r="L63" s="53">
        <v>913.31999999999994</v>
      </c>
      <c r="M63" s="53">
        <v>1062</v>
      </c>
      <c r="N63" s="53">
        <v>10.62</v>
      </c>
      <c r="O63" s="53">
        <v>9.1331999999999987</v>
      </c>
      <c r="P63" s="53">
        <v>10.62</v>
      </c>
      <c r="Q63" s="54">
        <v>9.9999999999999985E-3</v>
      </c>
      <c r="R63" s="55">
        <v>12</v>
      </c>
      <c r="S63" s="55">
        <v>2024</v>
      </c>
      <c r="T63" s="49">
        <v>12</v>
      </c>
      <c r="U63" s="49">
        <v>2024</v>
      </c>
      <c r="V63" s="56">
        <v>45691</v>
      </c>
      <c r="W63" s="49" t="s">
        <v>164</v>
      </c>
      <c r="X63" s="49">
        <v>2025</v>
      </c>
    </row>
    <row r="64" spans="1:24" ht="15.95">
      <c r="A64" s="55" t="s">
        <v>176</v>
      </c>
      <c r="B64" s="55">
        <v>65</v>
      </c>
      <c r="C64" s="50">
        <v>1</v>
      </c>
      <c r="D64" s="59">
        <v>45643</v>
      </c>
      <c r="E64" s="59">
        <v>45688</v>
      </c>
      <c r="F64" s="59">
        <v>45694</v>
      </c>
      <c r="G64" s="55" t="s">
        <v>35</v>
      </c>
      <c r="H64" s="49">
        <v>51</v>
      </c>
      <c r="I64" s="55"/>
      <c r="J64" s="60">
        <v>3305.25</v>
      </c>
      <c r="K64" s="49" t="s">
        <v>131</v>
      </c>
      <c r="L64" s="53">
        <v>2842.5149999999999</v>
      </c>
      <c r="M64" s="53">
        <v>3305.25</v>
      </c>
      <c r="N64" s="53">
        <v>353.18</v>
      </c>
      <c r="O64" s="53">
        <v>303.73480000000001</v>
      </c>
      <c r="P64" s="53">
        <v>353.18</v>
      </c>
      <c r="Q64" s="54">
        <v>0.10685424703123819</v>
      </c>
      <c r="R64" s="55">
        <v>12</v>
      </c>
      <c r="S64" s="55">
        <v>2024</v>
      </c>
      <c r="T64" s="49">
        <v>1</v>
      </c>
      <c r="U64" s="49">
        <v>2025</v>
      </c>
      <c r="V64" s="56">
        <v>45739</v>
      </c>
      <c r="W64" s="49" t="s">
        <v>150</v>
      </c>
      <c r="X64" s="49">
        <v>2025</v>
      </c>
    </row>
    <row r="65" spans="1:24" ht="15.95">
      <c r="A65" s="55" t="s">
        <v>176</v>
      </c>
      <c r="B65" s="55">
        <v>66</v>
      </c>
      <c r="C65" s="50">
        <v>1</v>
      </c>
      <c r="D65" s="59">
        <v>45643</v>
      </c>
      <c r="E65" s="59">
        <v>45687</v>
      </c>
      <c r="F65" s="59">
        <v>45692</v>
      </c>
      <c r="G65" s="55" t="s">
        <v>35</v>
      </c>
      <c r="H65" s="49">
        <v>51</v>
      </c>
      <c r="I65" s="55"/>
      <c r="J65" s="60">
        <v>3113.15</v>
      </c>
      <c r="K65" s="49" t="s">
        <v>131</v>
      </c>
      <c r="L65" s="53">
        <v>2677.3090000000002</v>
      </c>
      <c r="M65" s="53">
        <v>3113.15</v>
      </c>
      <c r="N65" s="53">
        <v>336.18</v>
      </c>
      <c r="O65" s="53">
        <v>289.1148</v>
      </c>
      <c r="P65" s="53">
        <v>336.18</v>
      </c>
      <c r="Q65" s="54">
        <v>0.10798708703403305</v>
      </c>
      <c r="R65" s="55">
        <v>12</v>
      </c>
      <c r="S65" s="55">
        <v>2024</v>
      </c>
      <c r="T65" s="49">
        <v>1</v>
      </c>
      <c r="U65" s="49">
        <v>2025</v>
      </c>
      <c r="V65" s="56">
        <v>45737</v>
      </c>
      <c r="W65" s="49" t="s">
        <v>150</v>
      </c>
      <c r="X65" s="49">
        <v>2025</v>
      </c>
    </row>
    <row r="66" spans="1:24" ht="15.95">
      <c r="A66" s="49" t="s">
        <v>176</v>
      </c>
      <c r="B66" s="50">
        <v>67</v>
      </c>
      <c r="C66" s="50">
        <v>1</v>
      </c>
      <c r="D66" s="51">
        <v>45643</v>
      </c>
      <c r="E66" s="51">
        <v>45687</v>
      </c>
      <c r="F66" s="51">
        <v>45692</v>
      </c>
      <c r="G66" s="49" t="s">
        <v>35</v>
      </c>
      <c r="H66" s="49">
        <v>51</v>
      </c>
      <c r="I66" s="50"/>
      <c r="J66" s="52">
        <v>3113.15</v>
      </c>
      <c r="K66" s="49" t="s">
        <v>131</v>
      </c>
      <c r="L66" s="53">
        <v>2677.3090000000002</v>
      </c>
      <c r="M66" s="53">
        <v>3113.15</v>
      </c>
      <c r="N66" s="53">
        <v>336.18</v>
      </c>
      <c r="O66" s="53">
        <v>289.1148</v>
      </c>
      <c r="P66" s="53">
        <v>336.18</v>
      </c>
      <c r="Q66" s="54">
        <v>0.10798708703403305</v>
      </c>
      <c r="R66" s="55">
        <v>12</v>
      </c>
      <c r="S66" s="55">
        <v>2024</v>
      </c>
      <c r="T66" s="49">
        <v>1</v>
      </c>
      <c r="U66" s="49">
        <v>2025</v>
      </c>
      <c r="V66" s="56">
        <v>45737</v>
      </c>
      <c r="W66" s="49" t="s">
        <v>150</v>
      </c>
      <c r="X66" s="49">
        <v>2025</v>
      </c>
    </row>
    <row r="67" spans="1:24" ht="15.95">
      <c r="A67" s="55" t="s">
        <v>176</v>
      </c>
      <c r="B67" s="55">
        <v>68</v>
      </c>
      <c r="C67" s="50">
        <v>1</v>
      </c>
      <c r="D67" s="59">
        <v>45643</v>
      </c>
      <c r="E67" s="59">
        <v>45687</v>
      </c>
      <c r="F67" s="59">
        <v>45692</v>
      </c>
      <c r="G67" s="55" t="s">
        <v>35</v>
      </c>
      <c r="H67" s="49">
        <v>51</v>
      </c>
      <c r="I67" s="55"/>
      <c r="J67" s="60">
        <v>3130.1</v>
      </c>
      <c r="K67" s="55" t="s">
        <v>131</v>
      </c>
      <c r="L67" s="53">
        <v>2691.886</v>
      </c>
      <c r="M67" s="53">
        <v>3130.1</v>
      </c>
      <c r="N67" s="53">
        <v>311.24</v>
      </c>
      <c r="O67" s="53">
        <v>267.66640000000001</v>
      </c>
      <c r="P67" s="53">
        <v>311.24</v>
      </c>
      <c r="Q67" s="54">
        <v>9.9434522858694613E-2</v>
      </c>
      <c r="R67" s="55">
        <v>12</v>
      </c>
      <c r="S67" s="55">
        <v>2024</v>
      </c>
      <c r="T67" s="49">
        <v>1</v>
      </c>
      <c r="U67" s="49">
        <v>2025</v>
      </c>
      <c r="V67" s="56">
        <v>45737</v>
      </c>
      <c r="W67" s="49" t="s">
        <v>150</v>
      </c>
      <c r="X67" s="49">
        <v>2025</v>
      </c>
    </row>
    <row r="68" spans="1:24" ht="15.95">
      <c r="A68" s="55" t="s">
        <v>176</v>
      </c>
      <c r="B68" s="55">
        <v>69</v>
      </c>
      <c r="C68" s="50">
        <v>1</v>
      </c>
      <c r="D68" s="59">
        <v>45644</v>
      </c>
      <c r="E68" s="59">
        <v>45653</v>
      </c>
      <c r="F68" s="59">
        <v>45659</v>
      </c>
      <c r="G68" s="55" t="s">
        <v>49</v>
      </c>
      <c r="H68" s="49">
        <v>51</v>
      </c>
      <c r="I68" s="57" t="s">
        <v>177</v>
      </c>
      <c r="J68" s="60">
        <v>1401</v>
      </c>
      <c r="K68" s="55" t="s">
        <v>131</v>
      </c>
      <c r="L68" s="53">
        <v>1204.8599999999999</v>
      </c>
      <c r="M68" s="53">
        <v>1401</v>
      </c>
      <c r="N68" s="53">
        <v>35</v>
      </c>
      <c r="O68" s="53">
        <v>30.099999999999998</v>
      </c>
      <c r="P68" s="53">
        <v>35</v>
      </c>
      <c r="Q68" s="54">
        <v>2.4982155603140613E-2</v>
      </c>
      <c r="R68" s="55">
        <v>12</v>
      </c>
      <c r="S68" s="55">
        <v>2024</v>
      </c>
      <c r="T68" s="49">
        <v>12</v>
      </c>
      <c r="U68" s="49">
        <v>2024</v>
      </c>
      <c r="V68" s="56">
        <v>45704</v>
      </c>
      <c r="W68" s="49" t="s">
        <v>164</v>
      </c>
      <c r="X68" s="49">
        <v>2025</v>
      </c>
    </row>
    <row r="69" spans="1:24" ht="15.95">
      <c r="A69" s="55" t="s">
        <v>176</v>
      </c>
      <c r="B69" s="55">
        <v>70</v>
      </c>
      <c r="C69" s="55">
        <v>1</v>
      </c>
      <c r="D69" s="59">
        <v>45644</v>
      </c>
      <c r="E69" s="59">
        <v>45738</v>
      </c>
      <c r="F69" s="59">
        <v>45746</v>
      </c>
      <c r="G69" s="55" t="s">
        <v>54</v>
      </c>
      <c r="H69" s="49">
        <v>51</v>
      </c>
      <c r="I69" s="55" t="s">
        <v>149</v>
      </c>
      <c r="J69" s="60">
        <v>10263</v>
      </c>
      <c r="K69" s="55" t="s">
        <v>131</v>
      </c>
      <c r="L69" s="53">
        <v>8826.18</v>
      </c>
      <c r="M69" s="53">
        <v>10263</v>
      </c>
      <c r="N69" s="53">
        <v>1171.9000000000001</v>
      </c>
      <c r="O69" s="53">
        <v>1007.8340000000001</v>
      </c>
      <c r="P69" s="53">
        <v>1171.9000000000001</v>
      </c>
      <c r="Q69" s="54">
        <v>0.11418688492643476</v>
      </c>
      <c r="R69" s="55">
        <v>12</v>
      </c>
      <c r="S69" s="55">
        <v>2024</v>
      </c>
      <c r="T69" s="49">
        <v>3</v>
      </c>
      <c r="U69" s="49">
        <v>2025</v>
      </c>
      <c r="V69" s="56">
        <v>45791</v>
      </c>
      <c r="W69" s="49" t="s">
        <v>172</v>
      </c>
      <c r="X69" s="49">
        <v>2025</v>
      </c>
    </row>
    <row r="70" spans="1:24" ht="15.95">
      <c r="A70" s="55" t="s">
        <v>176</v>
      </c>
      <c r="B70" s="55">
        <v>71</v>
      </c>
      <c r="C70" s="55">
        <v>0</v>
      </c>
      <c r="D70" s="59">
        <v>45645</v>
      </c>
      <c r="E70" s="59">
        <v>45917</v>
      </c>
      <c r="F70" s="59">
        <v>45980</v>
      </c>
      <c r="G70" s="55" t="s">
        <v>54</v>
      </c>
      <c r="H70" s="49">
        <v>51</v>
      </c>
      <c r="I70" s="55" t="s">
        <v>180</v>
      </c>
      <c r="J70" s="55">
        <v>121882.4</v>
      </c>
      <c r="K70" s="55" t="s">
        <v>131</v>
      </c>
      <c r="L70" s="53">
        <v>104818.86399999999</v>
      </c>
      <c r="M70" s="53">
        <v>121882.4</v>
      </c>
      <c r="N70" s="53">
        <v>6239.45</v>
      </c>
      <c r="O70" s="53">
        <v>5365.9269999999997</v>
      </c>
      <c r="P70" s="53">
        <v>6239.45</v>
      </c>
      <c r="Q70" s="54">
        <v>5.1192378883251399E-2</v>
      </c>
      <c r="R70" s="55">
        <v>12</v>
      </c>
      <c r="S70" s="55">
        <v>2024</v>
      </c>
      <c r="T70" s="49">
        <v>9</v>
      </c>
      <c r="U70" s="49">
        <v>2025</v>
      </c>
      <c r="V70" s="56">
        <v>46025</v>
      </c>
      <c r="W70" s="49" t="s">
        <v>157</v>
      </c>
      <c r="X70" s="49">
        <v>2026</v>
      </c>
    </row>
    <row r="71" spans="1:24" ht="15.95">
      <c r="A71" s="55" t="s">
        <v>176</v>
      </c>
      <c r="B71" s="55">
        <v>72</v>
      </c>
      <c r="C71" s="55">
        <v>1</v>
      </c>
      <c r="D71" s="59">
        <v>45645</v>
      </c>
      <c r="E71" s="59">
        <v>45632</v>
      </c>
      <c r="F71" s="59">
        <v>45632</v>
      </c>
      <c r="G71" s="55" t="s">
        <v>54</v>
      </c>
      <c r="H71" s="49">
        <v>51</v>
      </c>
      <c r="I71" s="55" t="s">
        <v>149</v>
      </c>
      <c r="J71" s="55">
        <v>201</v>
      </c>
      <c r="K71" s="55" t="s">
        <v>131</v>
      </c>
      <c r="L71" s="53">
        <v>172.85999999999999</v>
      </c>
      <c r="M71" s="53">
        <v>201</v>
      </c>
      <c r="N71" s="53">
        <v>0</v>
      </c>
      <c r="O71" s="53">
        <v>0</v>
      </c>
      <c r="P71" s="53">
        <v>0</v>
      </c>
      <c r="Q71" s="54">
        <v>0</v>
      </c>
      <c r="R71" s="55">
        <v>12</v>
      </c>
      <c r="S71" s="55">
        <v>2024</v>
      </c>
      <c r="T71" s="49">
        <v>12</v>
      </c>
      <c r="U71" s="49">
        <v>2024</v>
      </c>
      <c r="V71" s="56">
        <v>45677</v>
      </c>
      <c r="W71" s="49" t="s">
        <v>157</v>
      </c>
      <c r="X71" s="49">
        <v>2025</v>
      </c>
    </row>
    <row r="72" spans="1:24" ht="15.95">
      <c r="A72" s="55" t="s">
        <v>176</v>
      </c>
      <c r="B72" s="55">
        <v>73</v>
      </c>
      <c r="C72" s="55">
        <v>1</v>
      </c>
      <c r="D72" s="59">
        <v>45645</v>
      </c>
      <c r="E72" s="59">
        <v>45763</v>
      </c>
      <c r="F72" s="59">
        <v>45769</v>
      </c>
      <c r="G72" s="55" t="s">
        <v>54</v>
      </c>
      <c r="H72" s="49">
        <v>51</v>
      </c>
      <c r="I72" s="55" t="s">
        <v>149</v>
      </c>
      <c r="J72" s="55">
        <v>11485.71</v>
      </c>
      <c r="K72" s="55" t="s">
        <v>131</v>
      </c>
      <c r="L72" s="53">
        <v>9877.7105999999985</v>
      </c>
      <c r="M72" s="53">
        <v>11485.71</v>
      </c>
      <c r="N72" s="53">
        <v>901.33</v>
      </c>
      <c r="O72" s="53">
        <v>775.14380000000006</v>
      </c>
      <c r="P72" s="53">
        <v>901.33</v>
      </c>
      <c r="Q72" s="54">
        <v>7.847403425648046E-2</v>
      </c>
      <c r="R72" s="55">
        <v>12</v>
      </c>
      <c r="S72" s="55">
        <v>2024</v>
      </c>
      <c r="T72" s="49">
        <v>4</v>
      </c>
      <c r="U72" s="49">
        <v>2025</v>
      </c>
      <c r="V72" s="56">
        <v>45814</v>
      </c>
      <c r="W72" s="49" t="s">
        <v>152</v>
      </c>
      <c r="X72" s="49">
        <v>2025</v>
      </c>
    </row>
    <row r="73" spans="1:24" ht="15.95">
      <c r="A73" s="55" t="s">
        <v>176</v>
      </c>
      <c r="B73" s="55">
        <v>74</v>
      </c>
      <c r="C73" s="55">
        <v>1</v>
      </c>
      <c r="D73" s="59">
        <v>45645</v>
      </c>
      <c r="E73" s="59">
        <v>45648</v>
      </c>
      <c r="F73" s="59">
        <v>45648</v>
      </c>
      <c r="G73" s="55" t="s">
        <v>54</v>
      </c>
      <c r="H73" s="49">
        <v>51</v>
      </c>
      <c r="I73" t="s">
        <v>149</v>
      </c>
      <c r="J73" s="60">
        <v>260</v>
      </c>
      <c r="K73" s="55" t="s">
        <v>131</v>
      </c>
      <c r="L73" s="53">
        <v>223.6</v>
      </c>
      <c r="M73" s="53">
        <v>260</v>
      </c>
      <c r="N73" s="53">
        <v>0</v>
      </c>
      <c r="O73" s="53">
        <v>0</v>
      </c>
      <c r="P73" s="53">
        <v>0</v>
      </c>
      <c r="Q73" s="54">
        <v>0</v>
      </c>
      <c r="R73" s="55">
        <v>12</v>
      </c>
      <c r="S73" s="55">
        <v>2024</v>
      </c>
      <c r="T73" s="49">
        <v>12</v>
      </c>
      <c r="U73" s="49">
        <v>2024</v>
      </c>
      <c r="V73" s="56">
        <v>45693</v>
      </c>
      <c r="W73" s="49" t="s">
        <v>164</v>
      </c>
      <c r="X73" s="49">
        <v>2025</v>
      </c>
    </row>
    <row r="74" spans="1:24" ht="15.95">
      <c r="A74" s="55" t="s">
        <v>176</v>
      </c>
      <c r="B74" s="55">
        <v>75</v>
      </c>
      <c r="C74" s="55">
        <v>1</v>
      </c>
      <c r="D74" s="59">
        <v>45645</v>
      </c>
      <c r="E74" s="59">
        <v>45738</v>
      </c>
      <c r="F74" s="59">
        <v>45746</v>
      </c>
      <c r="G74" s="55" t="s">
        <v>54</v>
      </c>
      <c r="H74" s="49">
        <v>51</v>
      </c>
      <c r="I74" s="57" t="s">
        <v>149</v>
      </c>
      <c r="J74" s="60">
        <v>2250</v>
      </c>
      <c r="K74" s="55" t="s">
        <v>131</v>
      </c>
      <c r="L74" s="53">
        <v>1935</v>
      </c>
      <c r="M74" s="53">
        <v>2250</v>
      </c>
      <c r="N74" s="53">
        <v>0</v>
      </c>
      <c r="O74" s="53">
        <v>0</v>
      </c>
      <c r="P74" s="53">
        <v>0</v>
      </c>
      <c r="Q74" s="54">
        <v>0</v>
      </c>
      <c r="R74" s="55">
        <v>12</v>
      </c>
      <c r="S74" s="55">
        <v>2024</v>
      </c>
      <c r="T74" s="49">
        <v>3</v>
      </c>
      <c r="U74" s="49">
        <v>2025</v>
      </c>
      <c r="V74" s="56">
        <v>45791</v>
      </c>
      <c r="W74" s="49" t="s">
        <v>172</v>
      </c>
      <c r="X74" s="49">
        <v>2025</v>
      </c>
    </row>
    <row r="75" spans="1:24" ht="15.95">
      <c r="A75" s="55" t="s">
        <v>176</v>
      </c>
      <c r="B75" s="55">
        <v>76</v>
      </c>
      <c r="C75" s="55">
        <v>1</v>
      </c>
      <c r="D75" s="59">
        <v>45645</v>
      </c>
      <c r="E75" s="59">
        <v>45688</v>
      </c>
      <c r="F75" s="59">
        <v>45697</v>
      </c>
      <c r="G75" s="55" t="s">
        <v>35</v>
      </c>
      <c r="H75" s="49">
        <v>51</v>
      </c>
      <c r="I75" s="55"/>
      <c r="J75" s="60">
        <v>4434.01</v>
      </c>
      <c r="K75" s="55" t="s">
        <v>131</v>
      </c>
      <c r="L75" s="53">
        <v>3813.2486000000004</v>
      </c>
      <c r="M75" s="53">
        <v>4434.01</v>
      </c>
      <c r="N75" s="53">
        <v>647.99</v>
      </c>
      <c r="O75" s="53">
        <v>557.27139999999997</v>
      </c>
      <c r="P75" s="53">
        <v>647.99</v>
      </c>
      <c r="Q75" s="54">
        <v>0.14614085218571901</v>
      </c>
      <c r="R75" s="55">
        <v>12</v>
      </c>
      <c r="S75" s="55">
        <v>2024</v>
      </c>
      <c r="T75" s="49">
        <v>1</v>
      </c>
      <c r="U75" s="49">
        <v>2025</v>
      </c>
      <c r="V75" s="56">
        <v>45742</v>
      </c>
      <c r="W75" s="49" t="s">
        <v>150</v>
      </c>
      <c r="X75" s="49">
        <v>2025</v>
      </c>
    </row>
    <row r="76" spans="1:24" ht="15.95">
      <c r="A76" s="55" t="s">
        <v>176</v>
      </c>
      <c r="B76" s="55">
        <v>77</v>
      </c>
      <c r="C76" s="55">
        <v>1</v>
      </c>
      <c r="D76" s="59">
        <v>45645</v>
      </c>
      <c r="E76" s="59">
        <v>45688</v>
      </c>
      <c r="F76" s="59">
        <v>45690</v>
      </c>
      <c r="G76" s="55" t="s">
        <v>35</v>
      </c>
      <c r="H76" s="49">
        <v>51</v>
      </c>
      <c r="J76" s="60">
        <v>688</v>
      </c>
      <c r="K76" s="55" t="s">
        <v>131</v>
      </c>
      <c r="L76" s="53">
        <v>591.67999999999995</v>
      </c>
      <c r="M76" s="53">
        <v>688</v>
      </c>
      <c r="N76" s="53">
        <v>32.81</v>
      </c>
      <c r="O76" s="53">
        <v>28.216600000000003</v>
      </c>
      <c r="P76" s="53">
        <v>32.81</v>
      </c>
      <c r="Q76" s="54">
        <v>4.7688953488372106E-2</v>
      </c>
      <c r="R76" s="55">
        <v>12</v>
      </c>
      <c r="S76" s="55">
        <v>2024</v>
      </c>
      <c r="T76" s="49">
        <v>1</v>
      </c>
      <c r="U76" s="49">
        <v>2025</v>
      </c>
      <c r="V76" s="56">
        <v>45735</v>
      </c>
      <c r="W76" s="49" t="s">
        <v>150</v>
      </c>
      <c r="X76" s="49">
        <v>2025</v>
      </c>
    </row>
    <row r="77" spans="1:24" ht="15.95">
      <c r="A77" s="55" t="s">
        <v>176</v>
      </c>
      <c r="B77">
        <v>78</v>
      </c>
      <c r="C77">
        <v>1</v>
      </c>
      <c r="D77" s="18">
        <v>45645</v>
      </c>
      <c r="E77" s="18">
        <v>45688</v>
      </c>
      <c r="F77" s="18">
        <v>45690</v>
      </c>
      <c r="G77" t="s">
        <v>35</v>
      </c>
      <c r="H77" s="49">
        <v>51</v>
      </c>
      <c r="J77" s="60">
        <v>688</v>
      </c>
      <c r="K77" t="s">
        <v>131</v>
      </c>
      <c r="L77" s="53">
        <v>591.67999999999995</v>
      </c>
      <c r="M77" s="53">
        <v>688</v>
      </c>
      <c r="N77" s="53">
        <v>31.87</v>
      </c>
      <c r="O77" s="53">
        <v>27.408200000000001</v>
      </c>
      <c r="P77" s="53">
        <v>31.87</v>
      </c>
      <c r="Q77" s="54">
        <v>4.6322674418604659E-2</v>
      </c>
      <c r="R77" s="55">
        <v>12</v>
      </c>
      <c r="S77" s="55">
        <v>2024</v>
      </c>
      <c r="T77" s="49">
        <v>1</v>
      </c>
      <c r="U77" s="49">
        <v>2025</v>
      </c>
      <c r="V77" s="56">
        <v>45735</v>
      </c>
      <c r="W77" s="49" t="s">
        <v>150</v>
      </c>
      <c r="X77" s="49">
        <v>2025</v>
      </c>
    </row>
    <row r="78" spans="1:24" ht="15.95">
      <c r="A78" s="55" t="s">
        <v>176</v>
      </c>
      <c r="B78">
        <v>79</v>
      </c>
      <c r="C78">
        <v>1</v>
      </c>
      <c r="D78" s="18">
        <v>45645</v>
      </c>
      <c r="E78" s="18">
        <v>45690</v>
      </c>
      <c r="F78" s="18">
        <v>45695</v>
      </c>
      <c r="G78" t="s">
        <v>35</v>
      </c>
      <c r="H78" s="49">
        <v>51</v>
      </c>
      <c r="J78" s="60">
        <v>3295.4</v>
      </c>
      <c r="K78" t="s">
        <v>131</v>
      </c>
      <c r="L78" s="53">
        <v>2834.0439999999999</v>
      </c>
      <c r="M78" s="53">
        <v>3295.4</v>
      </c>
      <c r="N78" s="53">
        <v>797.16</v>
      </c>
      <c r="O78" s="53">
        <v>685.55759999999998</v>
      </c>
      <c r="P78" s="53">
        <v>797.16</v>
      </c>
      <c r="Q78" s="54">
        <v>0.241900831462038</v>
      </c>
      <c r="R78" s="55">
        <v>12</v>
      </c>
      <c r="S78" s="55">
        <v>2024</v>
      </c>
      <c r="T78" s="49">
        <v>2</v>
      </c>
      <c r="U78" s="49">
        <v>2025</v>
      </c>
      <c r="V78" s="56">
        <v>45740</v>
      </c>
      <c r="W78" s="49" t="s">
        <v>150</v>
      </c>
      <c r="X78" s="49">
        <v>2025</v>
      </c>
    </row>
    <row r="79" spans="1:24" ht="15.95">
      <c r="A79" s="55" t="s">
        <v>176</v>
      </c>
      <c r="B79">
        <v>81</v>
      </c>
      <c r="C79">
        <v>1</v>
      </c>
      <c r="D79" s="18">
        <v>45645</v>
      </c>
      <c r="E79" s="18">
        <v>45690</v>
      </c>
      <c r="F79" s="18">
        <v>45698</v>
      </c>
      <c r="G79" t="s">
        <v>35</v>
      </c>
      <c r="H79" s="49">
        <v>51</v>
      </c>
      <c r="J79" s="60">
        <v>4988</v>
      </c>
      <c r="K79" t="s">
        <v>131</v>
      </c>
      <c r="L79" s="53">
        <v>4289.68</v>
      </c>
      <c r="M79" s="53">
        <v>4988</v>
      </c>
      <c r="N79" s="53">
        <v>578.1</v>
      </c>
      <c r="O79" s="53">
        <v>497.166</v>
      </c>
      <c r="P79" s="53">
        <v>578.1</v>
      </c>
      <c r="Q79" s="54">
        <v>0.1158981555733761</v>
      </c>
      <c r="R79" s="55">
        <v>12</v>
      </c>
      <c r="S79" s="55">
        <v>2024</v>
      </c>
      <c r="T79" s="49">
        <v>2</v>
      </c>
      <c r="U79" s="49">
        <v>2025</v>
      </c>
      <c r="V79" s="56">
        <v>45743</v>
      </c>
      <c r="W79" s="49" t="s">
        <v>150</v>
      </c>
      <c r="X79" s="49">
        <v>2025</v>
      </c>
    </row>
    <row r="80" spans="1:24" ht="15.95">
      <c r="A80" s="55" t="s">
        <v>176</v>
      </c>
      <c r="B80" s="55">
        <v>82</v>
      </c>
      <c r="C80" s="50">
        <v>1</v>
      </c>
      <c r="D80" s="51">
        <v>45645</v>
      </c>
      <c r="E80" s="51">
        <v>45720</v>
      </c>
      <c r="F80" s="51">
        <v>45732</v>
      </c>
      <c r="G80" s="49" t="s">
        <v>45</v>
      </c>
      <c r="H80" s="49">
        <v>51</v>
      </c>
      <c r="I80" s="55"/>
      <c r="J80" s="52">
        <v>375390.89</v>
      </c>
      <c r="K80" s="49" t="s">
        <v>131</v>
      </c>
      <c r="L80" s="53">
        <v>322836.1654</v>
      </c>
      <c r="M80" s="53">
        <v>375390.89</v>
      </c>
      <c r="N80" s="53">
        <v>32216.04</v>
      </c>
      <c r="O80" s="53">
        <v>27705.794399999999</v>
      </c>
      <c r="P80" s="53">
        <v>32216.04</v>
      </c>
      <c r="Q80" s="54">
        <v>8.5819983537693198E-2</v>
      </c>
      <c r="R80" s="55">
        <v>12</v>
      </c>
      <c r="S80" s="55">
        <v>2024</v>
      </c>
      <c r="T80" s="49">
        <v>3</v>
      </c>
      <c r="U80" s="49">
        <v>2025</v>
      </c>
      <c r="V80" s="56">
        <v>45777</v>
      </c>
      <c r="W80" s="49" t="s">
        <v>173</v>
      </c>
      <c r="X80" s="49">
        <v>2025</v>
      </c>
    </row>
    <row r="81" spans="1:24" ht="15.95">
      <c r="A81" s="55" t="s">
        <v>176</v>
      </c>
      <c r="B81" s="55">
        <v>83</v>
      </c>
      <c r="C81" s="50">
        <v>1</v>
      </c>
      <c r="D81" s="59">
        <v>45645</v>
      </c>
      <c r="E81" s="59">
        <v>45645</v>
      </c>
      <c r="F81" s="59">
        <v>45646</v>
      </c>
      <c r="G81" s="55" t="s">
        <v>45</v>
      </c>
      <c r="H81" s="49">
        <v>51</v>
      </c>
      <c r="I81" s="57"/>
      <c r="J81" s="60">
        <v>229</v>
      </c>
      <c r="K81" s="55" t="s">
        <v>131</v>
      </c>
      <c r="L81" s="53">
        <v>196.94</v>
      </c>
      <c r="M81" s="53">
        <v>229</v>
      </c>
      <c r="N81" s="53">
        <v>21.53</v>
      </c>
      <c r="O81" s="53">
        <v>18.515800000000002</v>
      </c>
      <c r="P81" s="53">
        <v>21.53</v>
      </c>
      <c r="Q81" s="54">
        <v>9.4017467248908304E-2</v>
      </c>
      <c r="R81" s="55">
        <v>12</v>
      </c>
      <c r="S81" s="55">
        <v>2024</v>
      </c>
      <c r="T81" s="49">
        <v>12</v>
      </c>
      <c r="U81" s="49">
        <v>2024</v>
      </c>
      <c r="V81" s="56">
        <v>45691</v>
      </c>
      <c r="W81" s="49" t="s">
        <v>164</v>
      </c>
      <c r="X81" s="49">
        <v>2025</v>
      </c>
    </row>
    <row r="82" spans="1:24" ht="15.95">
      <c r="A82" s="55" t="s">
        <v>176</v>
      </c>
      <c r="B82" s="55">
        <v>84</v>
      </c>
      <c r="C82" s="55">
        <v>1</v>
      </c>
      <c r="D82" s="59">
        <v>45649</v>
      </c>
      <c r="E82" s="59">
        <v>45685</v>
      </c>
      <c r="F82" s="59">
        <v>45685</v>
      </c>
      <c r="G82" s="55" t="s">
        <v>49</v>
      </c>
      <c r="H82" s="49">
        <v>52</v>
      </c>
      <c r="I82" s="57" t="s">
        <v>177</v>
      </c>
      <c r="J82" s="55">
        <v>1858.68</v>
      </c>
      <c r="K82" s="55" t="s">
        <v>131</v>
      </c>
      <c r="L82" s="53">
        <v>1598.4648</v>
      </c>
      <c r="M82" s="53">
        <v>1858.68</v>
      </c>
      <c r="N82" s="53">
        <v>150</v>
      </c>
      <c r="O82" s="53">
        <v>129</v>
      </c>
      <c r="P82" s="53">
        <v>150</v>
      </c>
      <c r="Q82" s="54">
        <v>8.0702433985409008E-2</v>
      </c>
      <c r="R82" s="55">
        <v>12</v>
      </c>
      <c r="S82" s="55">
        <v>2024</v>
      </c>
      <c r="T82" s="49">
        <v>1</v>
      </c>
      <c r="U82" s="49">
        <v>2025</v>
      </c>
      <c r="V82" s="56">
        <v>45730</v>
      </c>
      <c r="W82" s="49" t="s">
        <v>150</v>
      </c>
      <c r="X82" s="49">
        <v>2025</v>
      </c>
    </row>
    <row r="83" spans="1:24" ht="15.95">
      <c r="A83" s="55" t="s">
        <v>176</v>
      </c>
      <c r="B83">
        <v>85</v>
      </c>
      <c r="C83">
        <v>1</v>
      </c>
      <c r="D83" s="18">
        <v>45656</v>
      </c>
      <c r="E83" s="18">
        <v>45655</v>
      </c>
      <c r="F83" s="18">
        <v>45655</v>
      </c>
      <c r="G83" t="s">
        <v>49</v>
      </c>
      <c r="H83" s="49">
        <v>53</v>
      </c>
      <c r="I83" t="s">
        <v>177</v>
      </c>
      <c r="J83" s="60">
        <v>126102.05</v>
      </c>
      <c r="K83" t="s">
        <v>131</v>
      </c>
      <c r="L83" s="53">
        <v>108447.76300000001</v>
      </c>
      <c r="M83" s="53">
        <v>126102.05</v>
      </c>
      <c r="N83" s="53">
        <v>12919.66</v>
      </c>
      <c r="O83" s="53">
        <v>11110.9076</v>
      </c>
      <c r="P83" s="53">
        <v>12919.66</v>
      </c>
      <c r="Q83" s="54">
        <v>0.1024540045145975</v>
      </c>
      <c r="R83" s="55">
        <v>12</v>
      </c>
      <c r="S83" s="55">
        <v>2024</v>
      </c>
      <c r="T83" s="49">
        <v>12</v>
      </c>
      <c r="U83" s="49">
        <v>2024</v>
      </c>
      <c r="V83" s="56">
        <v>45700</v>
      </c>
      <c r="W83" s="49" t="s">
        <v>164</v>
      </c>
      <c r="X83" s="49">
        <v>2025</v>
      </c>
    </row>
    <row r="84" spans="1:24" ht="15.95">
      <c r="A84" s="49" t="s">
        <v>176</v>
      </c>
      <c r="B84" s="50">
        <v>86</v>
      </c>
      <c r="C84" s="50">
        <v>1</v>
      </c>
      <c r="D84" s="51">
        <v>45659</v>
      </c>
      <c r="E84" s="51">
        <v>45922</v>
      </c>
      <c r="F84" s="51">
        <v>45938</v>
      </c>
      <c r="G84" s="49" t="s">
        <v>45</v>
      </c>
      <c r="H84" s="49">
        <v>1</v>
      </c>
      <c r="I84" s="57"/>
      <c r="J84" s="52">
        <v>326596</v>
      </c>
      <c r="K84" s="49" t="s">
        <v>131</v>
      </c>
      <c r="L84" s="53">
        <v>280872.56</v>
      </c>
      <c r="M84" s="53">
        <v>326596</v>
      </c>
      <c r="N84" s="53">
        <v>45376.02</v>
      </c>
      <c r="O84" s="53">
        <v>39023.377199999995</v>
      </c>
      <c r="P84" s="53">
        <v>45376.02</v>
      </c>
      <c r="Q84" s="54">
        <v>0.13893623926808654</v>
      </c>
      <c r="R84" s="55">
        <v>1</v>
      </c>
      <c r="S84" s="55">
        <v>2025</v>
      </c>
      <c r="T84" s="49">
        <v>9</v>
      </c>
      <c r="U84" s="49">
        <v>2025</v>
      </c>
      <c r="V84" s="56">
        <v>45983</v>
      </c>
      <c r="W84" s="49" t="s">
        <v>159</v>
      </c>
      <c r="X84" s="49">
        <v>2025</v>
      </c>
    </row>
    <row r="85" spans="1:24" ht="15.95">
      <c r="A85" s="49" t="s">
        <v>176</v>
      </c>
      <c r="B85" s="50">
        <v>87</v>
      </c>
      <c r="C85" s="50">
        <v>1</v>
      </c>
      <c r="D85" s="51">
        <v>45660</v>
      </c>
      <c r="E85" s="51">
        <v>45677</v>
      </c>
      <c r="F85" s="51">
        <v>45692</v>
      </c>
      <c r="G85" s="49" t="s">
        <v>45</v>
      </c>
      <c r="H85" s="49">
        <v>1</v>
      </c>
      <c r="I85" s="50"/>
      <c r="J85" s="52">
        <v>4014.82</v>
      </c>
      <c r="K85" s="49" t="s">
        <v>131</v>
      </c>
      <c r="L85" s="53">
        <v>3452.7452000000003</v>
      </c>
      <c r="M85" s="53">
        <v>4014.82</v>
      </c>
      <c r="N85" s="53">
        <v>384.82</v>
      </c>
      <c r="O85" s="53">
        <v>330.9452</v>
      </c>
      <c r="P85" s="53">
        <v>384.82</v>
      </c>
      <c r="Q85" s="54">
        <v>9.5849876208646961E-2</v>
      </c>
      <c r="R85" s="55">
        <v>1</v>
      </c>
      <c r="S85" s="55">
        <v>2025</v>
      </c>
      <c r="T85" s="49">
        <v>1</v>
      </c>
      <c r="U85" s="49">
        <v>2025</v>
      </c>
      <c r="V85" s="56">
        <v>45737</v>
      </c>
      <c r="W85" s="49" t="s">
        <v>150</v>
      </c>
      <c r="X85" s="49">
        <v>2025</v>
      </c>
    </row>
    <row r="86" spans="1:24" ht="15.95">
      <c r="A86" s="49" t="s">
        <v>176</v>
      </c>
      <c r="B86" s="50">
        <v>88</v>
      </c>
      <c r="C86" s="50">
        <v>1</v>
      </c>
      <c r="D86" s="51">
        <v>45661</v>
      </c>
      <c r="E86" s="51">
        <v>45667</v>
      </c>
      <c r="F86" s="51">
        <v>45670</v>
      </c>
      <c r="G86" s="49" t="s">
        <v>49</v>
      </c>
      <c r="H86" s="49">
        <v>1</v>
      </c>
      <c r="I86" s="50" t="s">
        <v>177</v>
      </c>
      <c r="J86" s="52">
        <v>800</v>
      </c>
      <c r="K86" s="49" t="s">
        <v>131</v>
      </c>
      <c r="L86" s="53">
        <v>688</v>
      </c>
      <c r="M86" s="53">
        <v>800</v>
      </c>
      <c r="N86" s="53">
        <v>0</v>
      </c>
      <c r="O86" s="53">
        <v>0</v>
      </c>
      <c r="P86" s="53">
        <v>0</v>
      </c>
      <c r="Q86" s="54">
        <v>0</v>
      </c>
      <c r="R86" s="55">
        <v>1</v>
      </c>
      <c r="S86" s="55">
        <v>2025</v>
      </c>
      <c r="T86" s="49">
        <v>1</v>
      </c>
      <c r="U86" s="49">
        <v>2025</v>
      </c>
      <c r="V86" s="56">
        <v>45715</v>
      </c>
      <c r="W86" s="49" t="s">
        <v>164</v>
      </c>
      <c r="X86" s="49">
        <v>2025</v>
      </c>
    </row>
    <row r="87" spans="1:24" ht="15.95">
      <c r="A87" s="49" t="s">
        <v>176</v>
      </c>
      <c r="B87" s="50">
        <v>89</v>
      </c>
      <c r="C87" s="50">
        <v>1</v>
      </c>
      <c r="D87" s="51">
        <v>45663</v>
      </c>
      <c r="E87" s="51">
        <v>45670</v>
      </c>
      <c r="F87" s="51">
        <v>45676</v>
      </c>
      <c r="G87" s="49" t="s">
        <v>49</v>
      </c>
      <c r="H87" s="49">
        <v>2</v>
      </c>
      <c r="I87" s="50" t="s">
        <v>177</v>
      </c>
      <c r="J87" s="52">
        <v>835</v>
      </c>
      <c r="K87" s="49" t="s">
        <v>131</v>
      </c>
      <c r="L87" s="53">
        <v>718.1</v>
      </c>
      <c r="M87" s="53">
        <v>835</v>
      </c>
      <c r="N87" s="53">
        <v>35</v>
      </c>
      <c r="O87" s="53">
        <v>30.099999999999998</v>
      </c>
      <c r="P87" s="53">
        <v>35</v>
      </c>
      <c r="Q87" s="54">
        <v>4.1916167664670656E-2</v>
      </c>
      <c r="R87" s="55">
        <v>1</v>
      </c>
      <c r="S87" s="55">
        <v>2025</v>
      </c>
      <c r="T87" s="49">
        <v>1</v>
      </c>
      <c r="U87" s="49">
        <v>2025</v>
      </c>
      <c r="V87" s="56">
        <v>45721</v>
      </c>
      <c r="W87" s="49" t="s">
        <v>150</v>
      </c>
      <c r="X87" s="49">
        <v>2025</v>
      </c>
    </row>
    <row r="88" spans="1:24" ht="15.95">
      <c r="A88" s="49" t="s">
        <v>176</v>
      </c>
      <c r="B88" s="50">
        <v>90</v>
      </c>
      <c r="C88" s="50">
        <v>1</v>
      </c>
      <c r="D88" s="51">
        <v>45665</v>
      </c>
      <c r="E88" s="51">
        <v>45668</v>
      </c>
      <c r="F88" s="51">
        <v>45668</v>
      </c>
      <c r="G88" s="49" t="s">
        <v>49</v>
      </c>
      <c r="H88" s="49">
        <v>2</v>
      </c>
      <c r="I88" s="50" t="s">
        <v>177</v>
      </c>
      <c r="J88" s="52">
        <v>99987.5</v>
      </c>
      <c r="K88" s="49" t="s">
        <v>178</v>
      </c>
      <c r="L88" s="53">
        <v>4799.4000000000005</v>
      </c>
      <c r="M88" s="53">
        <v>5599.3</v>
      </c>
      <c r="N88" s="53">
        <v>12033.5</v>
      </c>
      <c r="O88" s="53">
        <v>577.60800000000006</v>
      </c>
      <c r="P88" s="53">
        <v>673.87599999999998</v>
      </c>
      <c r="Q88" s="54">
        <v>0.12035004375546943</v>
      </c>
      <c r="R88" s="55">
        <v>1</v>
      </c>
      <c r="S88" s="55">
        <v>2025</v>
      </c>
      <c r="T88" s="49">
        <v>1</v>
      </c>
      <c r="U88" s="49">
        <v>2025</v>
      </c>
      <c r="V88" s="56">
        <v>45713</v>
      </c>
      <c r="W88" s="49" t="s">
        <v>164</v>
      </c>
      <c r="X88" s="49">
        <v>2025</v>
      </c>
    </row>
    <row r="89" spans="1:24" ht="15.95">
      <c r="A89" s="55" t="s">
        <v>176</v>
      </c>
      <c r="B89" s="50">
        <v>91</v>
      </c>
      <c r="C89" s="50">
        <v>1</v>
      </c>
      <c r="D89" s="51">
        <v>45665</v>
      </c>
      <c r="E89" s="51">
        <v>45676</v>
      </c>
      <c r="F89" s="51">
        <v>45676</v>
      </c>
      <c r="G89" s="49" t="s">
        <v>49</v>
      </c>
      <c r="H89" s="49">
        <v>2</v>
      </c>
      <c r="I89" s="55" t="s">
        <v>177</v>
      </c>
      <c r="J89" s="52">
        <v>9904</v>
      </c>
      <c r="K89" s="49" t="s">
        <v>178</v>
      </c>
      <c r="L89" s="53">
        <v>475.392</v>
      </c>
      <c r="M89" s="53">
        <v>554.62400000000002</v>
      </c>
      <c r="N89" s="53">
        <v>0</v>
      </c>
      <c r="O89" s="53">
        <v>0</v>
      </c>
      <c r="P89" s="53">
        <v>0</v>
      </c>
      <c r="Q89" s="54">
        <v>0</v>
      </c>
      <c r="R89" s="55">
        <v>1</v>
      </c>
      <c r="S89" s="55">
        <v>2025</v>
      </c>
      <c r="T89" s="49">
        <v>1</v>
      </c>
      <c r="U89" s="49">
        <v>2025</v>
      </c>
      <c r="V89" s="56">
        <v>45721</v>
      </c>
      <c r="W89" s="49" t="s">
        <v>150</v>
      </c>
      <c r="X89" s="49">
        <v>2025</v>
      </c>
    </row>
    <row r="90" spans="1:24" ht="15.95">
      <c r="A90" s="55" t="s">
        <v>176</v>
      </c>
      <c r="B90" s="50">
        <v>93</v>
      </c>
      <c r="C90" s="50">
        <v>0</v>
      </c>
      <c r="D90" s="51">
        <v>45665</v>
      </c>
      <c r="E90" s="51">
        <v>45674</v>
      </c>
      <c r="F90" s="51">
        <v>45678</v>
      </c>
      <c r="G90" s="49" t="s">
        <v>54</v>
      </c>
      <c r="H90" s="49">
        <v>2</v>
      </c>
      <c r="I90" s="57" t="s">
        <v>149</v>
      </c>
      <c r="J90" s="52">
        <v>4440</v>
      </c>
      <c r="K90" s="49" t="s">
        <v>151</v>
      </c>
      <c r="L90" s="53">
        <v>4440</v>
      </c>
      <c r="M90" s="53">
        <v>5150.3999999999996</v>
      </c>
      <c r="N90" s="53">
        <v>1486.36</v>
      </c>
      <c r="O90" s="53">
        <v>1486.36</v>
      </c>
      <c r="P90" s="53">
        <v>1724.1775999999998</v>
      </c>
      <c r="Q90" s="54">
        <v>0.33476576576576572</v>
      </c>
      <c r="R90" s="55">
        <v>1</v>
      </c>
      <c r="S90" s="55">
        <v>2025</v>
      </c>
      <c r="T90" s="49">
        <v>1</v>
      </c>
      <c r="U90" s="49">
        <v>2025</v>
      </c>
      <c r="V90" s="56">
        <v>45723</v>
      </c>
      <c r="W90" s="49" t="s">
        <v>150</v>
      </c>
      <c r="X90" s="49">
        <v>2025</v>
      </c>
    </row>
    <row r="91" spans="1:24" ht="15.95">
      <c r="A91" s="55" t="s">
        <v>176</v>
      </c>
      <c r="B91" s="50">
        <v>94</v>
      </c>
      <c r="C91" s="50">
        <v>0</v>
      </c>
      <c r="D91" s="51">
        <v>45666</v>
      </c>
      <c r="E91" s="51">
        <v>45690</v>
      </c>
      <c r="F91" s="51">
        <v>45693</v>
      </c>
      <c r="G91" s="49" t="s">
        <v>54</v>
      </c>
      <c r="H91" s="49">
        <v>2</v>
      </c>
      <c r="I91" s="57" t="s">
        <v>149</v>
      </c>
      <c r="J91" s="52">
        <v>6538.47</v>
      </c>
      <c r="K91" s="49" t="s">
        <v>178</v>
      </c>
      <c r="L91" s="53">
        <v>313.84656000000001</v>
      </c>
      <c r="M91" s="53">
        <v>366.15432000000004</v>
      </c>
      <c r="N91" s="53">
        <v>504.9</v>
      </c>
      <c r="O91" s="53">
        <v>24.235199999999999</v>
      </c>
      <c r="P91" s="53">
        <v>28.2744</v>
      </c>
      <c r="Q91" s="54">
        <v>7.7219900068364614E-2</v>
      </c>
      <c r="R91" s="55">
        <v>1</v>
      </c>
      <c r="S91" s="55">
        <v>2025</v>
      </c>
      <c r="T91" s="49">
        <v>2</v>
      </c>
      <c r="U91" s="49">
        <v>2025</v>
      </c>
      <c r="V91" s="56">
        <v>45738</v>
      </c>
      <c r="W91" s="49" t="s">
        <v>150</v>
      </c>
      <c r="X91" s="49">
        <v>2025</v>
      </c>
    </row>
    <row r="92" spans="1:24" ht="15.95">
      <c r="A92" s="55" t="s">
        <v>176</v>
      </c>
      <c r="B92" s="50">
        <v>95</v>
      </c>
      <c r="C92" s="50">
        <v>0</v>
      </c>
      <c r="D92" s="51">
        <v>45666</v>
      </c>
      <c r="E92" s="51">
        <v>45689</v>
      </c>
      <c r="F92" s="51">
        <v>45693</v>
      </c>
      <c r="G92" s="49" t="s">
        <v>54</v>
      </c>
      <c r="H92" s="49">
        <v>2</v>
      </c>
      <c r="I92" s="55" t="s">
        <v>149</v>
      </c>
      <c r="J92" s="52">
        <v>1143.49</v>
      </c>
      <c r="K92" s="49" t="s">
        <v>178</v>
      </c>
      <c r="L92" s="53">
        <v>54.887520000000002</v>
      </c>
      <c r="M92" s="53">
        <v>64.035440000000008</v>
      </c>
      <c r="N92" s="53">
        <v>88.3</v>
      </c>
      <c r="O92" s="53">
        <v>4.2384000000000004</v>
      </c>
      <c r="P92" s="53">
        <v>4.9447999999999999</v>
      </c>
      <c r="Q92" s="54">
        <v>7.7219739569213547E-2</v>
      </c>
      <c r="R92" s="55">
        <v>1</v>
      </c>
      <c r="S92" s="55">
        <v>2025</v>
      </c>
      <c r="T92" s="49">
        <v>2</v>
      </c>
      <c r="U92" s="49">
        <v>2025</v>
      </c>
      <c r="V92" s="56">
        <v>45738</v>
      </c>
      <c r="W92" s="49" t="s">
        <v>150</v>
      </c>
      <c r="X92" s="49">
        <v>2025</v>
      </c>
    </row>
    <row r="93" spans="1:24" ht="15.95">
      <c r="A93" s="55" t="s">
        <v>176</v>
      </c>
      <c r="B93" s="50">
        <v>96</v>
      </c>
      <c r="C93" s="50">
        <v>1</v>
      </c>
      <c r="D93" s="51">
        <v>45666</v>
      </c>
      <c r="E93" s="51">
        <v>45834</v>
      </c>
      <c r="F93" s="51">
        <v>45841</v>
      </c>
      <c r="G93" s="49" t="s">
        <v>49</v>
      </c>
      <c r="H93" s="49">
        <v>2</v>
      </c>
      <c r="I93" s="57" t="s">
        <v>177</v>
      </c>
      <c r="J93" s="52">
        <v>18291.419999999998</v>
      </c>
      <c r="K93" s="49" t="s">
        <v>151</v>
      </c>
      <c r="L93" s="53">
        <v>18291.419999999998</v>
      </c>
      <c r="M93" s="53">
        <v>21218.047199999997</v>
      </c>
      <c r="N93" s="53">
        <v>1281.42</v>
      </c>
      <c r="O93" s="53">
        <v>1281.42</v>
      </c>
      <c r="P93" s="53">
        <v>1486.4472000000001</v>
      </c>
      <c r="Q93" s="54">
        <v>7.005579665220088E-2</v>
      </c>
      <c r="R93" s="55">
        <v>1</v>
      </c>
      <c r="S93" s="55">
        <v>2025</v>
      </c>
      <c r="T93" s="49">
        <v>6</v>
      </c>
      <c r="U93" s="49">
        <v>2025</v>
      </c>
      <c r="V93" s="56">
        <v>45886</v>
      </c>
      <c r="W93" s="49" t="s">
        <v>160</v>
      </c>
      <c r="X93" s="49">
        <v>2025</v>
      </c>
    </row>
    <row r="94" spans="1:24" ht="15.95">
      <c r="A94" s="55" t="s">
        <v>176</v>
      </c>
      <c r="B94" s="50">
        <v>97</v>
      </c>
      <c r="C94" s="50">
        <v>0</v>
      </c>
      <c r="D94" s="51">
        <v>45666</v>
      </c>
      <c r="E94" s="51">
        <v>45703</v>
      </c>
      <c r="F94" s="51">
        <v>45704</v>
      </c>
      <c r="G94" s="49" t="s">
        <v>54</v>
      </c>
      <c r="H94" s="49">
        <v>2</v>
      </c>
      <c r="I94" t="s">
        <v>149</v>
      </c>
      <c r="J94" s="52">
        <v>494.4</v>
      </c>
      <c r="K94" s="49" t="s">
        <v>151</v>
      </c>
      <c r="L94" s="53">
        <v>494.4</v>
      </c>
      <c r="M94" s="53">
        <v>573.50399999999991</v>
      </c>
      <c r="N94" s="53">
        <v>44</v>
      </c>
      <c r="O94" s="53">
        <v>44</v>
      </c>
      <c r="P94" s="53">
        <v>51.04</v>
      </c>
      <c r="Q94" s="54">
        <v>8.8996763754045305E-2</v>
      </c>
      <c r="R94" s="55">
        <v>1</v>
      </c>
      <c r="S94" s="55">
        <v>2025</v>
      </c>
      <c r="T94" s="49">
        <v>2</v>
      </c>
      <c r="U94" s="49">
        <v>2025</v>
      </c>
      <c r="V94" s="56">
        <v>45749</v>
      </c>
      <c r="W94" s="49" t="s">
        <v>173</v>
      </c>
      <c r="X94" s="49">
        <v>2025</v>
      </c>
    </row>
    <row r="95" spans="1:24" ht="15.95">
      <c r="A95" s="55" t="s">
        <v>176</v>
      </c>
      <c r="B95" s="50">
        <v>98</v>
      </c>
      <c r="C95" s="50">
        <v>1</v>
      </c>
      <c r="D95" s="51">
        <v>45666</v>
      </c>
      <c r="E95" s="51">
        <v>45759</v>
      </c>
      <c r="F95" s="51">
        <v>45767</v>
      </c>
      <c r="G95" s="49" t="s">
        <v>49</v>
      </c>
      <c r="H95" s="49">
        <v>2</v>
      </c>
      <c r="I95" s="55" t="s">
        <v>179</v>
      </c>
      <c r="J95" s="52">
        <v>60831.49</v>
      </c>
      <c r="K95" s="49" t="s">
        <v>151</v>
      </c>
      <c r="L95" s="53">
        <v>60831.49</v>
      </c>
      <c r="M95" s="53">
        <v>70564.528399999996</v>
      </c>
      <c r="N95" s="53">
        <v>6126.45</v>
      </c>
      <c r="O95" s="53">
        <v>6126.45</v>
      </c>
      <c r="P95" s="53">
        <v>7106.6819999999989</v>
      </c>
      <c r="Q95" s="54">
        <v>0.1007118188293596</v>
      </c>
      <c r="R95" s="55">
        <v>1</v>
      </c>
      <c r="S95" s="55">
        <v>2025</v>
      </c>
      <c r="T95" s="49">
        <v>4</v>
      </c>
      <c r="U95" s="49">
        <v>2025</v>
      </c>
      <c r="V95" s="56">
        <v>45812</v>
      </c>
      <c r="W95" s="49" t="s">
        <v>152</v>
      </c>
      <c r="X95" s="49">
        <v>2025</v>
      </c>
    </row>
    <row r="96" spans="1:24" ht="15.95">
      <c r="A96" s="55" t="s">
        <v>176</v>
      </c>
      <c r="B96" s="50">
        <v>99</v>
      </c>
      <c r="C96" s="50">
        <v>1</v>
      </c>
      <c r="D96" s="51">
        <v>45666</v>
      </c>
      <c r="E96" s="51">
        <v>45661</v>
      </c>
      <c r="F96" s="51">
        <v>45667</v>
      </c>
      <c r="G96" s="49" t="s">
        <v>54</v>
      </c>
      <c r="H96" s="49">
        <v>2</v>
      </c>
      <c r="I96" s="55" t="s">
        <v>149</v>
      </c>
      <c r="J96" s="52">
        <v>26938.799999999999</v>
      </c>
      <c r="K96" s="49" t="s">
        <v>151</v>
      </c>
      <c r="L96" s="53">
        <v>26938.799999999999</v>
      </c>
      <c r="M96" s="53">
        <v>31249.007999999998</v>
      </c>
      <c r="N96" s="53">
        <v>5387.76</v>
      </c>
      <c r="O96" s="53">
        <v>5387.76</v>
      </c>
      <c r="P96" s="53">
        <v>6249.8015999999998</v>
      </c>
      <c r="Q96" s="54">
        <v>0.2</v>
      </c>
      <c r="R96" s="55">
        <v>1</v>
      </c>
      <c r="S96" s="55">
        <v>2025</v>
      </c>
      <c r="T96" s="49">
        <v>1</v>
      </c>
      <c r="U96" s="49">
        <v>2025</v>
      </c>
      <c r="V96" s="56">
        <v>45712</v>
      </c>
      <c r="W96" s="49" t="s">
        <v>164</v>
      </c>
      <c r="X96" s="49">
        <v>2025</v>
      </c>
    </row>
    <row r="97" spans="1:24" ht="15.95">
      <c r="A97" s="55" t="s">
        <v>176</v>
      </c>
      <c r="B97" s="50">
        <v>100</v>
      </c>
      <c r="C97" s="50">
        <v>1</v>
      </c>
      <c r="D97" s="51">
        <v>45667</v>
      </c>
      <c r="E97" s="51">
        <v>45829</v>
      </c>
      <c r="F97" s="51">
        <v>45863</v>
      </c>
      <c r="G97" s="49" t="s">
        <v>45</v>
      </c>
      <c r="H97" s="49">
        <v>2</v>
      </c>
      <c r="I97" s="55"/>
      <c r="J97" s="52">
        <v>13574</v>
      </c>
      <c r="K97" s="49" t="s">
        <v>131</v>
      </c>
      <c r="L97" s="53">
        <v>11673.64</v>
      </c>
      <c r="M97" s="53">
        <v>13574</v>
      </c>
      <c r="N97" s="53">
        <v>0</v>
      </c>
      <c r="O97" s="53">
        <v>0</v>
      </c>
      <c r="P97" s="53">
        <v>0</v>
      </c>
      <c r="Q97" s="54">
        <v>0</v>
      </c>
      <c r="R97" s="55">
        <v>1</v>
      </c>
      <c r="S97" s="55">
        <v>2025</v>
      </c>
      <c r="T97" s="49">
        <v>6</v>
      </c>
      <c r="U97" s="49">
        <v>2025</v>
      </c>
      <c r="V97" s="56">
        <v>45908</v>
      </c>
      <c r="W97" s="49" t="s">
        <v>153</v>
      </c>
      <c r="X97" s="49">
        <v>2025</v>
      </c>
    </row>
    <row r="98" spans="1:24" ht="15.95">
      <c r="A98" s="55" t="s">
        <v>176</v>
      </c>
      <c r="B98" s="50">
        <v>101</v>
      </c>
      <c r="C98" s="50">
        <v>1</v>
      </c>
      <c r="D98" s="51">
        <v>45627</v>
      </c>
      <c r="E98" s="51">
        <v>45787</v>
      </c>
      <c r="F98" s="51">
        <v>45798</v>
      </c>
      <c r="G98" s="49" t="s">
        <v>35</v>
      </c>
      <c r="H98" s="49">
        <v>49</v>
      </c>
      <c r="I98" s="55"/>
      <c r="J98" s="52">
        <v>56880.79</v>
      </c>
      <c r="K98" s="49" t="s">
        <v>131</v>
      </c>
      <c r="L98" s="53">
        <v>48917.479399999997</v>
      </c>
      <c r="M98" s="53">
        <v>56880.79</v>
      </c>
      <c r="N98" s="53">
        <v>13621.02</v>
      </c>
      <c r="O98" s="53">
        <v>11714.0772</v>
      </c>
      <c r="P98" s="53">
        <v>13621.02</v>
      </c>
      <c r="Q98" s="54">
        <v>0.23946608336487593</v>
      </c>
      <c r="R98" s="55">
        <v>12</v>
      </c>
      <c r="S98" s="55">
        <v>2024</v>
      </c>
      <c r="T98" s="49">
        <v>5</v>
      </c>
      <c r="U98" s="49">
        <v>2025</v>
      </c>
      <c r="V98" s="56">
        <v>45843</v>
      </c>
      <c r="W98" s="49" t="s">
        <v>154</v>
      </c>
      <c r="X98" s="49">
        <v>2025</v>
      </c>
    </row>
    <row r="99" spans="1:24" ht="15.95">
      <c r="A99" s="55" t="s">
        <v>176</v>
      </c>
      <c r="B99" s="50">
        <v>102</v>
      </c>
      <c r="C99" s="50">
        <v>1</v>
      </c>
      <c r="D99" s="51">
        <v>45671</v>
      </c>
      <c r="E99" s="51">
        <v>45678</v>
      </c>
      <c r="F99" s="51">
        <v>45683</v>
      </c>
      <c r="G99" s="49" t="s">
        <v>45</v>
      </c>
      <c r="H99" s="49">
        <v>3</v>
      </c>
      <c r="I99" s="55"/>
      <c r="J99" s="52">
        <v>72129.210000000006</v>
      </c>
      <c r="K99" s="49" t="s">
        <v>131</v>
      </c>
      <c r="L99" s="53">
        <v>62031.120600000002</v>
      </c>
      <c r="M99" s="53">
        <v>72129.210000000006</v>
      </c>
      <c r="N99" s="53">
        <v>9079.81</v>
      </c>
      <c r="O99" s="53">
        <v>7808.6365999999998</v>
      </c>
      <c r="P99" s="53">
        <v>9079.81</v>
      </c>
      <c r="Q99" s="54">
        <v>0.12588256546827561</v>
      </c>
      <c r="R99" s="55">
        <v>1</v>
      </c>
      <c r="S99" s="55">
        <v>2025</v>
      </c>
      <c r="T99" s="49">
        <v>1</v>
      </c>
      <c r="U99" s="49">
        <v>2025</v>
      </c>
      <c r="V99" s="56">
        <v>45728</v>
      </c>
      <c r="W99" s="49" t="s">
        <v>150</v>
      </c>
      <c r="X99" s="49">
        <v>2025</v>
      </c>
    </row>
    <row r="100" spans="1:24" ht="15.95">
      <c r="A100" s="55" t="s">
        <v>176</v>
      </c>
      <c r="B100" s="50">
        <v>103</v>
      </c>
      <c r="C100" s="50">
        <v>1</v>
      </c>
      <c r="D100" s="51">
        <v>45671</v>
      </c>
      <c r="E100" s="51">
        <v>45699</v>
      </c>
      <c r="F100" s="51">
        <v>45711</v>
      </c>
      <c r="G100" s="49" t="s">
        <v>54</v>
      </c>
      <c r="H100" s="49">
        <v>3</v>
      </c>
      <c r="I100" s="57" t="s">
        <v>149</v>
      </c>
      <c r="J100" s="52">
        <v>10240</v>
      </c>
      <c r="K100" s="49" t="s">
        <v>131</v>
      </c>
      <c r="L100" s="53">
        <v>8806.4</v>
      </c>
      <c r="M100" s="53">
        <v>10240</v>
      </c>
      <c r="N100" s="53">
        <v>1228.8</v>
      </c>
      <c r="O100" s="53">
        <v>1056.768</v>
      </c>
      <c r="P100" s="53">
        <v>1228.8</v>
      </c>
      <c r="Q100" s="54">
        <v>0.12000000000000001</v>
      </c>
      <c r="R100" s="55">
        <v>1</v>
      </c>
      <c r="S100" s="55">
        <v>2025</v>
      </c>
      <c r="T100" s="49">
        <v>2</v>
      </c>
      <c r="U100" s="49">
        <v>2025</v>
      </c>
      <c r="V100" s="56">
        <v>45756</v>
      </c>
      <c r="W100" s="49" t="s">
        <v>173</v>
      </c>
      <c r="X100" s="49">
        <v>2025</v>
      </c>
    </row>
    <row r="101" spans="1:24" ht="15.95">
      <c r="A101" s="55" t="s">
        <v>176</v>
      </c>
      <c r="B101" s="50">
        <v>104</v>
      </c>
      <c r="C101" s="50">
        <v>0</v>
      </c>
      <c r="D101" s="51">
        <v>45671</v>
      </c>
      <c r="E101" s="51">
        <v>45700</v>
      </c>
      <c r="F101" s="51">
        <v>45711</v>
      </c>
      <c r="G101" s="49" t="s">
        <v>54</v>
      </c>
      <c r="H101" s="49">
        <v>3</v>
      </c>
      <c r="I101" s="57" t="s">
        <v>149</v>
      </c>
      <c r="J101" s="52">
        <v>20060.21</v>
      </c>
      <c r="K101" s="49" t="s">
        <v>131</v>
      </c>
      <c r="L101" s="53">
        <v>17251.780599999998</v>
      </c>
      <c r="M101" s="53">
        <v>20060.21</v>
      </c>
      <c r="N101" s="53">
        <v>1559.13</v>
      </c>
      <c r="O101" s="53">
        <v>1340.8518000000001</v>
      </c>
      <c r="P101" s="53">
        <v>1559.13</v>
      </c>
      <c r="Q101" s="54">
        <v>7.7722516364484739E-2</v>
      </c>
      <c r="R101" s="55">
        <v>1</v>
      </c>
      <c r="S101" s="55">
        <v>2025</v>
      </c>
      <c r="T101" s="49">
        <v>2</v>
      </c>
      <c r="U101" s="49">
        <v>2025</v>
      </c>
      <c r="V101" s="56">
        <v>45756</v>
      </c>
      <c r="W101" s="49" t="s">
        <v>173</v>
      </c>
      <c r="X101" s="49">
        <v>2025</v>
      </c>
    </row>
    <row r="102" spans="1:24" ht="15.95">
      <c r="A102" s="55" t="s">
        <v>176</v>
      </c>
      <c r="B102" s="50">
        <v>105</v>
      </c>
      <c r="C102" s="50">
        <v>1</v>
      </c>
      <c r="D102" s="51">
        <v>45671</v>
      </c>
      <c r="E102" s="51">
        <v>45674</v>
      </c>
      <c r="F102" s="51">
        <v>45675</v>
      </c>
      <c r="G102" s="49" t="s">
        <v>54</v>
      </c>
      <c r="H102" s="49">
        <v>3</v>
      </c>
      <c r="I102" s="57" t="s">
        <v>149</v>
      </c>
      <c r="J102" s="52">
        <v>268</v>
      </c>
      <c r="K102" s="49" t="s">
        <v>131</v>
      </c>
      <c r="L102" s="53">
        <v>230.48</v>
      </c>
      <c r="M102" s="53">
        <v>268</v>
      </c>
      <c r="N102" s="53">
        <v>22.77</v>
      </c>
      <c r="O102" s="53">
        <v>19.5822</v>
      </c>
      <c r="P102" s="53">
        <v>22.77</v>
      </c>
      <c r="Q102" s="54">
        <v>8.4962686567164186E-2</v>
      </c>
      <c r="R102" s="55">
        <v>1</v>
      </c>
      <c r="S102" s="55">
        <v>2025</v>
      </c>
      <c r="T102" s="49">
        <v>1</v>
      </c>
      <c r="U102" s="49">
        <v>2025</v>
      </c>
      <c r="V102" s="56">
        <v>45720</v>
      </c>
      <c r="W102" s="49" t="s">
        <v>150</v>
      </c>
      <c r="X102" s="49">
        <v>2025</v>
      </c>
    </row>
    <row r="103" spans="1:24" ht="15.95">
      <c r="A103" s="55" t="s">
        <v>176</v>
      </c>
      <c r="B103" s="55">
        <v>106</v>
      </c>
      <c r="C103" s="50">
        <v>1</v>
      </c>
      <c r="D103" s="51">
        <v>45671</v>
      </c>
      <c r="E103" s="51">
        <v>45674</v>
      </c>
      <c r="F103" s="51">
        <v>45675</v>
      </c>
      <c r="G103" s="49" t="s">
        <v>54</v>
      </c>
      <c r="H103" s="49">
        <v>3</v>
      </c>
      <c r="I103" s="55" t="s">
        <v>149</v>
      </c>
      <c r="J103" s="52">
        <v>268</v>
      </c>
      <c r="K103" s="49" t="s">
        <v>131</v>
      </c>
      <c r="L103" s="53">
        <v>230.48</v>
      </c>
      <c r="M103" s="53">
        <v>268</v>
      </c>
      <c r="N103" s="53">
        <v>21.2</v>
      </c>
      <c r="O103" s="53">
        <v>18.231999999999999</v>
      </c>
      <c r="P103" s="53">
        <v>21.2</v>
      </c>
      <c r="Q103" s="54">
        <v>7.9104477611940296E-2</v>
      </c>
      <c r="R103" s="55">
        <v>1</v>
      </c>
      <c r="S103" s="55">
        <v>2025</v>
      </c>
      <c r="T103" s="49">
        <v>1</v>
      </c>
      <c r="U103" s="49">
        <v>2025</v>
      </c>
      <c r="V103" s="56">
        <v>45720</v>
      </c>
      <c r="W103" s="49" t="s">
        <v>150</v>
      </c>
      <c r="X103" s="49">
        <v>2025</v>
      </c>
    </row>
    <row r="104" spans="1:24" ht="15.95">
      <c r="A104" s="55" t="s">
        <v>176</v>
      </c>
      <c r="B104" s="55">
        <v>107</v>
      </c>
      <c r="C104" s="50">
        <v>1</v>
      </c>
      <c r="D104" s="51">
        <v>45671</v>
      </c>
      <c r="E104" s="61">
        <v>45674</v>
      </c>
      <c r="F104" s="61">
        <v>45675</v>
      </c>
      <c r="G104" s="49" t="s">
        <v>54</v>
      </c>
      <c r="H104" s="49">
        <v>3</v>
      </c>
      <c r="I104" s="55" t="s">
        <v>149</v>
      </c>
      <c r="J104" s="52">
        <v>494</v>
      </c>
      <c r="K104" s="49" t="s">
        <v>131</v>
      </c>
      <c r="L104" s="53">
        <v>424.84</v>
      </c>
      <c r="M104" s="53">
        <v>494</v>
      </c>
      <c r="N104" s="53">
        <v>41.1</v>
      </c>
      <c r="O104" s="53">
        <v>35.346000000000004</v>
      </c>
      <c r="P104" s="53">
        <v>41.1</v>
      </c>
      <c r="Q104" s="54">
        <v>8.3198380566801636E-2</v>
      </c>
      <c r="R104" s="55">
        <v>1</v>
      </c>
      <c r="S104" s="55">
        <v>2025</v>
      </c>
      <c r="T104" s="49">
        <v>1</v>
      </c>
      <c r="U104" s="49">
        <v>2025</v>
      </c>
      <c r="V104" s="56">
        <v>45720</v>
      </c>
      <c r="W104" s="49" t="s">
        <v>150</v>
      </c>
      <c r="X104" s="49">
        <v>2025</v>
      </c>
    </row>
    <row r="105" spans="1:24" ht="15.95">
      <c r="A105" s="55" t="s">
        <v>176</v>
      </c>
      <c r="B105" s="55">
        <v>108</v>
      </c>
      <c r="C105" s="50">
        <v>1</v>
      </c>
      <c r="D105" s="59">
        <v>45653</v>
      </c>
      <c r="E105" s="59">
        <v>45647</v>
      </c>
      <c r="F105" s="59">
        <v>45656</v>
      </c>
      <c r="G105" s="55" t="s">
        <v>45</v>
      </c>
      <c r="H105" s="49">
        <v>52</v>
      </c>
      <c r="I105" s="57"/>
      <c r="J105" s="60">
        <v>76619.67</v>
      </c>
      <c r="K105" s="49" t="s">
        <v>131</v>
      </c>
      <c r="L105" s="53">
        <v>65892.916199999992</v>
      </c>
      <c r="M105" s="53">
        <v>76619.67</v>
      </c>
      <c r="N105" s="53">
        <v>6812.1</v>
      </c>
      <c r="O105" s="53">
        <v>5858.4059999999999</v>
      </c>
      <c r="P105" s="53">
        <v>6812.1</v>
      </c>
      <c r="Q105" s="54">
        <v>8.8907978851905795E-2</v>
      </c>
      <c r="R105" s="55">
        <v>12</v>
      </c>
      <c r="S105" s="55">
        <v>2024</v>
      </c>
      <c r="T105" s="49">
        <v>12</v>
      </c>
      <c r="U105" s="49">
        <v>2024</v>
      </c>
      <c r="V105" s="56">
        <v>45701</v>
      </c>
      <c r="W105" s="49" t="s">
        <v>164</v>
      </c>
      <c r="X105" s="49">
        <v>2025</v>
      </c>
    </row>
    <row r="106" spans="1:24" ht="15.95">
      <c r="A106" s="49" t="s">
        <v>176</v>
      </c>
      <c r="B106" s="50">
        <v>109</v>
      </c>
      <c r="C106" s="50">
        <v>1</v>
      </c>
      <c r="D106" s="51">
        <v>45671</v>
      </c>
      <c r="E106" s="51">
        <v>45701</v>
      </c>
      <c r="F106" s="51">
        <v>45705</v>
      </c>
      <c r="G106" s="49" t="s">
        <v>45</v>
      </c>
      <c r="H106" s="49">
        <v>3</v>
      </c>
      <c r="I106" s="50"/>
      <c r="J106" s="52">
        <v>95573</v>
      </c>
      <c r="K106" s="49" t="s">
        <v>178</v>
      </c>
      <c r="L106" s="53">
        <v>4587.5039999999999</v>
      </c>
      <c r="M106" s="53">
        <v>5352.0879999999997</v>
      </c>
      <c r="N106" s="53">
        <v>0</v>
      </c>
      <c r="O106" s="53">
        <v>0</v>
      </c>
      <c r="P106" s="53">
        <v>0</v>
      </c>
      <c r="Q106" s="54">
        <v>0</v>
      </c>
      <c r="R106" s="55">
        <v>1</v>
      </c>
      <c r="S106" s="55">
        <v>2025</v>
      </c>
      <c r="T106" s="49">
        <v>2</v>
      </c>
      <c r="U106" s="49">
        <v>2025</v>
      </c>
      <c r="V106" s="56">
        <v>45750</v>
      </c>
      <c r="W106" s="49" t="s">
        <v>173</v>
      </c>
      <c r="X106" s="49">
        <v>2025</v>
      </c>
    </row>
    <row r="107" spans="1:24" ht="15.95">
      <c r="A107" s="49" t="s">
        <v>176</v>
      </c>
      <c r="B107" s="50">
        <v>110</v>
      </c>
      <c r="C107" s="50">
        <v>1</v>
      </c>
      <c r="D107" s="51">
        <v>45666</v>
      </c>
      <c r="E107" s="51">
        <v>45689</v>
      </c>
      <c r="F107" s="51">
        <v>45690</v>
      </c>
      <c r="G107" s="49" t="s">
        <v>45</v>
      </c>
      <c r="H107" s="49">
        <v>2</v>
      </c>
      <c r="I107" s="50"/>
      <c r="J107" s="52">
        <v>302.2</v>
      </c>
      <c r="K107" s="49" t="s">
        <v>131</v>
      </c>
      <c r="L107" s="53">
        <v>259.892</v>
      </c>
      <c r="M107" s="53">
        <v>302.2</v>
      </c>
      <c r="N107" s="53">
        <v>0</v>
      </c>
      <c r="O107" s="53">
        <v>0</v>
      </c>
      <c r="P107" s="53">
        <v>0</v>
      </c>
      <c r="Q107" s="54">
        <v>0</v>
      </c>
      <c r="R107" s="55">
        <v>1</v>
      </c>
      <c r="S107" s="55">
        <v>2025</v>
      </c>
      <c r="T107" s="49">
        <v>2</v>
      </c>
      <c r="U107" s="49">
        <v>2025</v>
      </c>
      <c r="V107" s="56">
        <v>45735</v>
      </c>
      <c r="W107" s="49" t="s">
        <v>150</v>
      </c>
      <c r="X107" s="49">
        <v>2025</v>
      </c>
    </row>
    <row r="108" spans="1:24" ht="15.95">
      <c r="A108" s="49" t="s">
        <v>176</v>
      </c>
      <c r="B108" s="50">
        <v>111</v>
      </c>
      <c r="C108" s="50">
        <v>0</v>
      </c>
      <c r="D108" s="51">
        <v>45671</v>
      </c>
      <c r="E108" s="51">
        <v>45647</v>
      </c>
      <c r="F108" s="51">
        <v>45663</v>
      </c>
      <c r="G108" s="49" t="s">
        <v>45</v>
      </c>
      <c r="H108" s="49">
        <v>3</v>
      </c>
      <c r="I108" s="50"/>
      <c r="J108" s="52">
        <v>82419</v>
      </c>
      <c r="K108" s="49" t="s">
        <v>163</v>
      </c>
      <c r="L108" s="53">
        <v>94781.849999999991</v>
      </c>
      <c r="M108" s="53">
        <v>110441.46</v>
      </c>
      <c r="N108" s="53">
        <v>5580.29</v>
      </c>
      <c r="O108" s="53">
        <v>6417.3334999999997</v>
      </c>
      <c r="P108" s="53">
        <v>7477.5886</v>
      </c>
      <c r="Q108" s="54">
        <v>6.7706354117375855E-2</v>
      </c>
      <c r="R108" s="55">
        <v>1</v>
      </c>
      <c r="S108" s="55">
        <v>2025</v>
      </c>
      <c r="T108" s="49">
        <v>12</v>
      </c>
      <c r="U108" s="49">
        <v>2024</v>
      </c>
      <c r="V108" s="56">
        <v>45708</v>
      </c>
      <c r="W108" s="49" t="s">
        <v>164</v>
      </c>
      <c r="X108" s="49">
        <v>2025</v>
      </c>
    </row>
    <row r="109" spans="1:24" ht="15.95">
      <c r="A109" s="49" t="s">
        <v>176</v>
      </c>
      <c r="B109" s="50">
        <v>112</v>
      </c>
      <c r="C109" s="50">
        <v>1</v>
      </c>
      <c r="D109" s="51">
        <v>45672</v>
      </c>
      <c r="E109" s="51">
        <v>45678</v>
      </c>
      <c r="F109" s="51">
        <v>45681</v>
      </c>
      <c r="G109" s="49" t="s">
        <v>54</v>
      </c>
      <c r="H109" s="49">
        <v>3</v>
      </c>
      <c r="I109" s="50" t="s">
        <v>149</v>
      </c>
      <c r="J109" s="52">
        <v>4392</v>
      </c>
      <c r="K109" s="49" t="s">
        <v>131</v>
      </c>
      <c r="L109" s="53">
        <v>3777.12</v>
      </c>
      <c r="M109" s="53">
        <v>4392</v>
      </c>
      <c r="N109" s="53">
        <v>572</v>
      </c>
      <c r="O109" s="53">
        <v>491.92</v>
      </c>
      <c r="P109" s="53">
        <v>572</v>
      </c>
      <c r="Q109" s="54">
        <v>0.13023679417122042</v>
      </c>
      <c r="R109" s="55">
        <v>1</v>
      </c>
      <c r="S109" s="55">
        <v>2025</v>
      </c>
      <c r="T109" s="49">
        <v>1</v>
      </c>
      <c r="U109" s="49">
        <v>2025</v>
      </c>
      <c r="V109" s="56">
        <v>45726</v>
      </c>
      <c r="W109" s="49" t="s">
        <v>150</v>
      </c>
      <c r="X109" s="49">
        <v>2025</v>
      </c>
    </row>
    <row r="110" spans="1:24" ht="15.95">
      <c r="A110" s="49" t="s">
        <v>176</v>
      </c>
      <c r="B110" s="50">
        <v>113</v>
      </c>
      <c r="C110" s="50">
        <v>0</v>
      </c>
      <c r="D110" s="51">
        <v>45672</v>
      </c>
      <c r="E110" s="51">
        <v>45652</v>
      </c>
      <c r="F110" s="51">
        <v>45661</v>
      </c>
      <c r="G110" s="49" t="s">
        <v>54</v>
      </c>
      <c r="H110" s="49">
        <v>3</v>
      </c>
      <c r="I110" s="57" t="s">
        <v>149</v>
      </c>
      <c r="J110" s="52">
        <v>20777.39</v>
      </c>
      <c r="K110" s="49" t="s">
        <v>131</v>
      </c>
      <c r="L110" s="53">
        <v>17868.555399999997</v>
      </c>
      <c r="M110" s="53">
        <v>20777.39</v>
      </c>
      <c r="N110" s="53">
        <v>1832.8</v>
      </c>
      <c r="O110" s="53">
        <v>1576.2079999999999</v>
      </c>
      <c r="P110" s="53">
        <v>1832.8</v>
      </c>
      <c r="Q110" s="54">
        <v>8.8211271964380514E-2</v>
      </c>
      <c r="R110" s="55">
        <v>1</v>
      </c>
      <c r="S110" s="55">
        <v>2025</v>
      </c>
      <c r="T110" s="49">
        <v>12</v>
      </c>
      <c r="U110" s="49">
        <v>2024</v>
      </c>
      <c r="V110" s="56">
        <v>45706</v>
      </c>
      <c r="W110" s="49" t="s">
        <v>164</v>
      </c>
      <c r="X110" s="49">
        <v>2025</v>
      </c>
    </row>
    <row r="111" spans="1:24" ht="15.95">
      <c r="A111" s="49" t="s">
        <v>176</v>
      </c>
      <c r="B111" s="50">
        <v>114</v>
      </c>
      <c r="C111" s="50">
        <v>1</v>
      </c>
      <c r="D111" s="51">
        <v>45672</v>
      </c>
      <c r="E111" s="51">
        <v>45796</v>
      </c>
      <c r="F111" s="51">
        <v>45800</v>
      </c>
      <c r="G111" s="49" t="s">
        <v>49</v>
      </c>
      <c r="H111" s="49">
        <v>3</v>
      </c>
      <c r="I111" s="50" t="s">
        <v>177</v>
      </c>
      <c r="J111" s="52">
        <v>113312.48</v>
      </c>
      <c r="K111" s="49" t="s">
        <v>178</v>
      </c>
      <c r="L111" s="53">
        <v>5438.9990399999997</v>
      </c>
      <c r="M111" s="53">
        <v>6345.4988800000001</v>
      </c>
      <c r="N111" s="53">
        <v>11498.11</v>
      </c>
      <c r="O111" s="53">
        <v>551.90928000000008</v>
      </c>
      <c r="P111" s="53">
        <v>643.89416000000006</v>
      </c>
      <c r="Q111" s="54">
        <v>0.10147258271992637</v>
      </c>
      <c r="R111" s="55">
        <v>1</v>
      </c>
      <c r="S111" s="55">
        <v>2025</v>
      </c>
      <c r="T111" s="49">
        <v>5</v>
      </c>
      <c r="U111" s="49">
        <v>2025</v>
      </c>
      <c r="V111" s="56">
        <v>45845</v>
      </c>
      <c r="W111" s="49" t="s">
        <v>154</v>
      </c>
      <c r="X111" s="49">
        <v>2025</v>
      </c>
    </row>
    <row r="112" spans="1:24" ht="15.95">
      <c r="A112" s="49" t="s">
        <v>176</v>
      </c>
      <c r="B112" s="50">
        <v>115</v>
      </c>
      <c r="C112" s="50">
        <v>0</v>
      </c>
      <c r="D112" s="51">
        <v>45672</v>
      </c>
      <c r="E112" s="51">
        <v>45934</v>
      </c>
      <c r="F112" s="51">
        <v>45966</v>
      </c>
      <c r="G112" s="49" t="s">
        <v>45</v>
      </c>
      <c r="H112" s="49">
        <v>3</v>
      </c>
      <c r="I112" s="50"/>
      <c r="J112" s="52">
        <v>224855.52</v>
      </c>
      <c r="K112" s="49" t="s">
        <v>131</v>
      </c>
      <c r="L112" s="53">
        <v>193375.74719999998</v>
      </c>
      <c r="M112" s="53">
        <v>224855.52</v>
      </c>
      <c r="N112" s="53">
        <v>34369.699999999997</v>
      </c>
      <c r="O112" s="53">
        <v>29557.941999999995</v>
      </c>
      <c r="P112" s="53">
        <v>34369.699999999997</v>
      </c>
      <c r="Q112" s="54">
        <v>0.15285237382653535</v>
      </c>
      <c r="R112" s="55">
        <v>1</v>
      </c>
      <c r="S112" s="55">
        <v>2025</v>
      </c>
      <c r="T112" s="49">
        <v>10</v>
      </c>
      <c r="U112" s="49">
        <v>2025</v>
      </c>
      <c r="V112" s="56">
        <v>46011</v>
      </c>
      <c r="W112" s="49" t="s">
        <v>132</v>
      </c>
      <c r="X112" s="49">
        <v>2025</v>
      </c>
    </row>
    <row r="113" spans="1:24" ht="15.95">
      <c r="A113" s="49" t="s">
        <v>176</v>
      </c>
      <c r="B113" s="50">
        <v>116</v>
      </c>
      <c r="C113" s="50">
        <v>1</v>
      </c>
      <c r="D113" s="51">
        <v>45566</v>
      </c>
      <c r="E113" s="51">
        <v>45607</v>
      </c>
      <c r="F113" s="51">
        <v>45620</v>
      </c>
      <c r="G113" s="49" t="s">
        <v>35</v>
      </c>
      <c r="H113" s="49">
        <v>40</v>
      </c>
      <c r="I113" s="50"/>
      <c r="J113" s="52">
        <v>18539</v>
      </c>
      <c r="K113" s="49" t="s">
        <v>131</v>
      </c>
      <c r="L113" s="53">
        <v>15943.539999999999</v>
      </c>
      <c r="M113" s="53">
        <v>18539</v>
      </c>
      <c r="N113" s="53">
        <v>3819</v>
      </c>
      <c r="O113" s="53">
        <v>3284.34</v>
      </c>
      <c r="P113" s="53">
        <v>3819</v>
      </c>
      <c r="Q113" s="54">
        <v>0.20599816602837265</v>
      </c>
      <c r="R113" s="55">
        <v>10</v>
      </c>
      <c r="S113" s="55">
        <v>2024</v>
      </c>
      <c r="T113" s="49">
        <v>11</v>
      </c>
      <c r="U113" s="49">
        <v>2024</v>
      </c>
      <c r="V113" s="56">
        <v>45665</v>
      </c>
      <c r="W113" s="49" t="s">
        <v>157</v>
      </c>
      <c r="X113" s="49">
        <v>2025</v>
      </c>
    </row>
    <row r="114" spans="1:24" ht="15.95">
      <c r="A114" s="49" t="s">
        <v>176</v>
      </c>
      <c r="B114" s="50">
        <v>117</v>
      </c>
      <c r="C114" s="50">
        <v>1</v>
      </c>
      <c r="D114" s="51">
        <v>45673</v>
      </c>
      <c r="E114" s="51">
        <v>45662</v>
      </c>
      <c r="F114" s="51">
        <v>45662</v>
      </c>
      <c r="G114" s="49" t="s">
        <v>49</v>
      </c>
      <c r="H114" s="49">
        <v>3</v>
      </c>
      <c r="I114" s="50" t="s">
        <v>177</v>
      </c>
      <c r="J114" s="52">
        <v>606.17999999999995</v>
      </c>
      <c r="K114" s="49" t="s">
        <v>151</v>
      </c>
      <c r="L114" s="53">
        <v>606.17999999999995</v>
      </c>
      <c r="M114" s="53">
        <v>703.16879999999992</v>
      </c>
      <c r="N114" s="53">
        <v>100.07</v>
      </c>
      <c r="O114" s="53">
        <v>100.07</v>
      </c>
      <c r="P114" s="53">
        <v>116.08119999999998</v>
      </c>
      <c r="Q114" s="54">
        <v>0.16508297865320531</v>
      </c>
      <c r="R114" s="55">
        <v>1</v>
      </c>
      <c r="S114" s="55">
        <v>2025</v>
      </c>
      <c r="T114" s="49">
        <v>1</v>
      </c>
      <c r="U114" s="49">
        <v>2025</v>
      </c>
      <c r="V114" s="56">
        <v>45707</v>
      </c>
      <c r="W114" s="49" t="s">
        <v>164</v>
      </c>
      <c r="X114" s="49">
        <v>2025</v>
      </c>
    </row>
    <row r="115" spans="1:24" ht="15.95">
      <c r="A115" s="49" t="s">
        <v>176</v>
      </c>
      <c r="B115" s="50">
        <v>118</v>
      </c>
      <c r="C115" s="50">
        <v>1</v>
      </c>
      <c r="D115" s="51">
        <v>45673</v>
      </c>
      <c r="E115" s="51">
        <v>45756</v>
      </c>
      <c r="F115" s="51">
        <v>45772</v>
      </c>
      <c r="G115" s="49" t="s">
        <v>45</v>
      </c>
      <c r="H115" s="49">
        <v>3</v>
      </c>
      <c r="I115" s="50"/>
      <c r="J115" s="52">
        <v>194580</v>
      </c>
      <c r="K115" s="49" t="s">
        <v>131</v>
      </c>
      <c r="L115" s="53">
        <v>167338.79999999999</v>
      </c>
      <c r="M115" s="53">
        <v>194580</v>
      </c>
      <c r="N115" s="53">
        <v>15459.51</v>
      </c>
      <c r="O115" s="53">
        <v>13295.178599999999</v>
      </c>
      <c r="P115" s="53">
        <v>15459.51</v>
      </c>
      <c r="Q115" s="54">
        <v>7.9450662966389141E-2</v>
      </c>
      <c r="R115" s="55">
        <v>1</v>
      </c>
      <c r="S115" s="55">
        <v>2025</v>
      </c>
      <c r="T115" s="49">
        <v>4</v>
      </c>
      <c r="U115" s="49">
        <v>2025</v>
      </c>
      <c r="V115" s="56">
        <v>45817</v>
      </c>
      <c r="W115" s="49" t="s">
        <v>152</v>
      </c>
      <c r="X115" s="49">
        <v>2025</v>
      </c>
    </row>
    <row r="116" spans="1:24" ht="15.95">
      <c r="A116" s="49" t="s">
        <v>176</v>
      </c>
      <c r="B116" s="50">
        <v>119</v>
      </c>
      <c r="C116" s="50">
        <v>1</v>
      </c>
      <c r="D116" s="51">
        <v>45673</v>
      </c>
      <c r="E116" s="51">
        <v>45714</v>
      </c>
      <c r="F116" s="51">
        <v>45735</v>
      </c>
      <c r="G116" s="49" t="s">
        <v>35</v>
      </c>
      <c r="H116" s="49">
        <v>3</v>
      </c>
      <c r="I116" s="50"/>
      <c r="J116" s="52">
        <v>40906.449999999997</v>
      </c>
      <c r="K116" s="49" t="s">
        <v>151</v>
      </c>
      <c r="L116" s="53">
        <v>40906.449999999997</v>
      </c>
      <c r="M116" s="53">
        <v>47451.481999999996</v>
      </c>
      <c r="N116" s="53">
        <v>3604.77</v>
      </c>
      <c r="O116" s="53">
        <v>3604.77</v>
      </c>
      <c r="P116" s="53">
        <v>4181.5331999999999</v>
      </c>
      <c r="Q116" s="54">
        <v>8.8122288783309244E-2</v>
      </c>
      <c r="R116" s="55">
        <v>1</v>
      </c>
      <c r="S116" s="55">
        <v>2025</v>
      </c>
      <c r="T116" s="49">
        <v>2</v>
      </c>
      <c r="U116" s="49">
        <v>2025</v>
      </c>
      <c r="V116" s="56">
        <v>45780</v>
      </c>
      <c r="W116" s="49" t="s">
        <v>172</v>
      </c>
      <c r="X116" s="49">
        <v>2025</v>
      </c>
    </row>
    <row r="117" spans="1:24" ht="15.95">
      <c r="A117" s="49" t="s">
        <v>176</v>
      </c>
      <c r="B117" s="50">
        <v>120</v>
      </c>
      <c r="C117" s="50">
        <v>0</v>
      </c>
      <c r="D117" s="51">
        <v>45674</v>
      </c>
      <c r="E117" s="51">
        <v>45762</v>
      </c>
      <c r="F117" s="51">
        <v>45776</v>
      </c>
      <c r="G117" s="49" t="s">
        <v>35</v>
      </c>
      <c r="H117" s="49">
        <v>3</v>
      </c>
      <c r="I117" s="57"/>
      <c r="J117" s="52">
        <v>2383.6799999999998</v>
      </c>
      <c r="K117" s="49" t="s">
        <v>131</v>
      </c>
      <c r="L117" s="53">
        <v>2049.9647999999997</v>
      </c>
      <c r="M117" s="53">
        <v>2383.6799999999998</v>
      </c>
      <c r="N117" s="53">
        <v>174.9</v>
      </c>
      <c r="O117" s="53">
        <v>150.41400000000002</v>
      </c>
      <c r="P117" s="53">
        <v>174.9</v>
      </c>
      <c r="Q117" s="54">
        <v>7.3373942811115603E-2</v>
      </c>
      <c r="R117" s="55">
        <v>1</v>
      </c>
      <c r="S117" s="55">
        <v>2025</v>
      </c>
      <c r="T117" s="49">
        <v>4</v>
      </c>
      <c r="U117" s="49">
        <v>2025</v>
      </c>
      <c r="V117" s="56">
        <v>45821</v>
      </c>
      <c r="W117" s="49" t="s">
        <v>152</v>
      </c>
      <c r="X117" s="49">
        <v>2025</v>
      </c>
    </row>
    <row r="118" spans="1:24" ht="15.95">
      <c r="A118" s="49" t="s">
        <v>176</v>
      </c>
      <c r="B118" s="50">
        <v>121</v>
      </c>
      <c r="C118" s="50">
        <v>0</v>
      </c>
      <c r="D118" s="51">
        <v>45674</v>
      </c>
      <c r="E118" s="51">
        <v>45813</v>
      </c>
      <c r="F118" s="51">
        <v>45824</v>
      </c>
      <c r="G118" s="49" t="s">
        <v>35</v>
      </c>
      <c r="H118" s="49">
        <v>3</v>
      </c>
      <c r="I118" s="50"/>
      <c r="J118" s="52">
        <v>1791.72</v>
      </c>
      <c r="K118" s="49" t="s">
        <v>131</v>
      </c>
      <c r="L118" s="53">
        <v>1540.8792000000001</v>
      </c>
      <c r="M118" s="53">
        <v>1791.72</v>
      </c>
      <c r="N118" s="53">
        <v>154.26</v>
      </c>
      <c r="O118" s="53">
        <v>132.6636</v>
      </c>
      <c r="P118" s="53">
        <v>154.26</v>
      </c>
      <c r="Q118" s="54">
        <v>8.6096041792244324E-2</v>
      </c>
      <c r="R118" s="55">
        <v>1</v>
      </c>
      <c r="S118" s="55">
        <v>2025</v>
      </c>
      <c r="T118" s="49">
        <v>6</v>
      </c>
      <c r="U118" s="49">
        <v>2025</v>
      </c>
      <c r="V118" s="56">
        <v>45869</v>
      </c>
      <c r="W118" s="49" t="s">
        <v>154</v>
      </c>
      <c r="X118" s="49">
        <v>2025</v>
      </c>
    </row>
    <row r="119" spans="1:24" ht="15.95">
      <c r="A119" s="49" t="s">
        <v>176</v>
      </c>
      <c r="B119" s="50">
        <v>122</v>
      </c>
      <c r="C119" s="50">
        <v>1</v>
      </c>
      <c r="D119" s="51">
        <v>45677</v>
      </c>
      <c r="E119" s="51">
        <v>45677</v>
      </c>
      <c r="F119" s="51">
        <v>45677</v>
      </c>
      <c r="G119" s="49" t="s">
        <v>49</v>
      </c>
      <c r="H119" s="49">
        <v>4</v>
      </c>
      <c r="I119" s="57" t="s">
        <v>177</v>
      </c>
      <c r="J119" s="52">
        <v>11500.66</v>
      </c>
      <c r="K119" s="49" t="s">
        <v>151</v>
      </c>
      <c r="L119" s="53">
        <v>11500.66</v>
      </c>
      <c r="M119" s="53">
        <v>13340.765599999999</v>
      </c>
      <c r="N119" s="53">
        <v>1088.32</v>
      </c>
      <c r="O119" s="53">
        <v>1088.32</v>
      </c>
      <c r="P119" s="53">
        <v>1262.4511999999997</v>
      </c>
      <c r="Q119" s="54">
        <v>9.4631090737401155E-2</v>
      </c>
      <c r="R119" s="55">
        <v>1</v>
      </c>
      <c r="S119" s="55">
        <v>2025</v>
      </c>
      <c r="T119" s="49">
        <v>1</v>
      </c>
      <c r="U119" s="49">
        <v>2025</v>
      </c>
      <c r="V119" s="56">
        <v>45722</v>
      </c>
      <c r="W119" s="49" t="s">
        <v>150</v>
      </c>
      <c r="X119" s="49">
        <v>2025</v>
      </c>
    </row>
    <row r="120" spans="1:24" ht="15.95">
      <c r="A120" s="49" t="s">
        <v>176</v>
      </c>
      <c r="B120" s="50">
        <v>123</v>
      </c>
      <c r="C120" s="50">
        <v>0</v>
      </c>
      <c r="D120" s="51">
        <v>45677</v>
      </c>
      <c r="E120" s="51">
        <v>45700</v>
      </c>
      <c r="F120" s="51">
        <v>45704</v>
      </c>
      <c r="G120" s="49" t="s">
        <v>36</v>
      </c>
      <c r="H120" s="49">
        <v>4</v>
      </c>
      <c r="I120" s="50"/>
      <c r="J120" s="52">
        <v>6934.95</v>
      </c>
      <c r="K120" s="49" t="s">
        <v>178</v>
      </c>
      <c r="L120" s="53">
        <v>332.87759999999997</v>
      </c>
      <c r="M120" s="53">
        <v>388.35719999999998</v>
      </c>
      <c r="N120" s="53">
        <v>848.37</v>
      </c>
      <c r="O120" s="53">
        <v>40.721760000000003</v>
      </c>
      <c r="P120" s="53">
        <v>47.508720000000004</v>
      </c>
      <c r="Q120" s="54">
        <v>0.12233253303917117</v>
      </c>
      <c r="R120" s="55">
        <v>1</v>
      </c>
      <c r="S120" s="55">
        <v>2025</v>
      </c>
      <c r="T120" s="49">
        <v>2</v>
      </c>
      <c r="U120" s="49">
        <v>2025</v>
      </c>
      <c r="V120" s="56">
        <v>45749</v>
      </c>
      <c r="W120" s="49" t="s">
        <v>173</v>
      </c>
      <c r="X120" s="49">
        <v>2025</v>
      </c>
    </row>
    <row r="121" spans="1:24" ht="15.95">
      <c r="A121" s="49" t="s">
        <v>176</v>
      </c>
      <c r="B121" s="50">
        <v>124</v>
      </c>
      <c r="C121" s="50">
        <v>1</v>
      </c>
      <c r="D121" s="51">
        <v>45677</v>
      </c>
      <c r="E121" s="51">
        <v>45832</v>
      </c>
      <c r="F121" s="51">
        <v>45845</v>
      </c>
      <c r="G121" s="49" t="s">
        <v>39</v>
      </c>
      <c r="H121" s="49">
        <v>4</v>
      </c>
      <c r="I121" s="50" t="s">
        <v>181</v>
      </c>
      <c r="J121" s="52">
        <v>57724</v>
      </c>
      <c r="K121" s="49" t="s">
        <v>131</v>
      </c>
      <c r="L121" s="53">
        <v>49642.64</v>
      </c>
      <c r="M121" s="53">
        <v>57724</v>
      </c>
      <c r="N121" s="53">
        <v>6840</v>
      </c>
      <c r="O121" s="53">
        <v>5882.4</v>
      </c>
      <c r="P121" s="53">
        <v>6840</v>
      </c>
      <c r="Q121" s="54">
        <v>0.1184949067978657</v>
      </c>
      <c r="R121" s="55">
        <v>1</v>
      </c>
      <c r="S121" s="55">
        <v>2025</v>
      </c>
      <c r="T121" s="49">
        <v>6</v>
      </c>
      <c r="U121" s="49">
        <v>2025</v>
      </c>
      <c r="V121" s="56">
        <v>45890</v>
      </c>
      <c r="W121" s="49" t="s">
        <v>160</v>
      </c>
      <c r="X121" s="49">
        <v>2025</v>
      </c>
    </row>
    <row r="122" spans="1:24" ht="15.95">
      <c r="A122" s="49" t="s">
        <v>176</v>
      </c>
      <c r="B122" s="50">
        <v>126</v>
      </c>
      <c r="C122" s="50">
        <v>0</v>
      </c>
      <c r="D122" s="51">
        <v>45678</v>
      </c>
      <c r="E122" s="51">
        <v>45809</v>
      </c>
      <c r="F122" s="51">
        <v>45841</v>
      </c>
      <c r="G122" s="49" t="s">
        <v>49</v>
      </c>
      <c r="H122" s="49">
        <v>4</v>
      </c>
      <c r="I122" s="50"/>
      <c r="J122" s="52">
        <v>155169.46</v>
      </c>
      <c r="K122" s="49" t="s">
        <v>151</v>
      </c>
      <c r="L122" s="53">
        <v>155169.46</v>
      </c>
      <c r="M122" s="53">
        <v>179996.57359999997</v>
      </c>
      <c r="N122" s="53">
        <v>11809.71</v>
      </c>
      <c r="O122" s="53">
        <v>11809.71</v>
      </c>
      <c r="P122" s="53">
        <v>13699.263599999998</v>
      </c>
      <c r="Q122" s="54">
        <v>7.610846876698546E-2</v>
      </c>
      <c r="R122" s="55">
        <v>1</v>
      </c>
      <c r="S122" s="55">
        <v>2025</v>
      </c>
      <c r="T122" s="49">
        <v>6</v>
      </c>
      <c r="U122" s="49">
        <v>2025</v>
      </c>
      <c r="V122" s="56">
        <v>45886</v>
      </c>
      <c r="W122" s="49" t="s">
        <v>160</v>
      </c>
      <c r="X122" s="49">
        <v>2025</v>
      </c>
    </row>
    <row r="123" spans="1:24" ht="15.95">
      <c r="A123" s="49" t="s">
        <v>176</v>
      </c>
      <c r="B123" s="50">
        <v>127</v>
      </c>
      <c r="C123" s="50">
        <v>1</v>
      </c>
      <c r="D123" s="51">
        <v>45680</v>
      </c>
      <c r="E123" s="51">
        <v>45648</v>
      </c>
      <c r="F123" s="51">
        <v>45685</v>
      </c>
      <c r="G123" s="49" t="s">
        <v>49</v>
      </c>
      <c r="H123" s="49">
        <v>4</v>
      </c>
      <c r="I123" s="50" t="s">
        <v>177</v>
      </c>
      <c r="J123" s="52">
        <v>5088</v>
      </c>
      <c r="K123" s="49" t="s">
        <v>131</v>
      </c>
      <c r="L123" s="53">
        <v>4375.68</v>
      </c>
      <c r="M123" s="53">
        <v>5088</v>
      </c>
      <c r="N123" s="53">
        <v>493.54</v>
      </c>
      <c r="O123" s="53">
        <v>424.44440000000003</v>
      </c>
      <c r="P123" s="53">
        <v>493.54</v>
      </c>
      <c r="Q123" s="54">
        <v>9.7000786163522007E-2</v>
      </c>
      <c r="R123" s="55">
        <v>1</v>
      </c>
      <c r="S123" s="55">
        <v>2025</v>
      </c>
      <c r="T123" s="49">
        <v>12</v>
      </c>
      <c r="U123" s="49">
        <v>2024</v>
      </c>
      <c r="V123" s="56">
        <v>45730</v>
      </c>
      <c r="W123" s="49" t="s">
        <v>150</v>
      </c>
      <c r="X123" s="49">
        <v>2025</v>
      </c>
    </row>
    <row r="124" spans="1:24" ht="15.95">
      <c r="A124" s="49" t="s">
        <v>176</v>
      </c>
      <c r="B124" s="50">
        <v>128</v>
      </c>
      <c r="C124" s="50">
        <v>1</v>
      </c>
      <c r="D124" s="51">
        <v>45680</v>
      </c>
      <c r="E124" s="51">
        <v>45688</v>
      </c>
      <c r="F124" s="51">
        <v>45696</v>
      </c>
      <c r="G124" s="49" t="s">
        <v>54</v>
      </c>
      <c r="H124" s="49">
        <v>4</v>
      </c>
      <c r="I124" s="50" t="s">
        <v>149</v>
      </c>
      <c r="J124" s="52">
        <v>1389.53</v>
      </c>
      <c r="K124" s="49" t="s">
        <v>131</v>
      </c>
      <c r="L124" s="53">
        <v>1194.9957999999999</v>
      </c>
      <c r="M124" s="53">
        <v>1389.53</v>
      </c>
      <c r="N124" s="53">
        <v>0</v>
      </c>
      <c r="O124" s="53">
        <v>0</v>
      </c>
      <c r="P124" s="53">
        <v>0</v>
      </c>
      <c r="Q124" s="54">
        <v>0</v>
      </c>
      <c r="R124" s="55">
        <v>1</v>
      </c>
      <c r="S124" s="55">
        <v>2025</v>
      </c>
      <c r="T124" s="49">
        <v>1</v>
      </c>
      <c r="U124" s="49">
        <v>2025</v>
      </c>
      <c r="V124" s="56">
        <v>45741</v>
      </c>
      <c r="W124" s="49" t="s">
        <v>150</v>
      </c>
      <c r="X124" s="49">
        <v>2025</v>
      </c>
    </row>
    <row r="125" spans="1:24" ht="15.95">
      <c r="A125" s="49" t="s">
        <v>176</v>
      </c>
      <c r="B125" s="50">
        <v>129</v>
      </c>
      <c r="C125" s="50">
        <v>1</v>
      </c>
      <c r="D125" s="51">
        <v>45680</v>
      </c>
      <c r="E125" s="51">
        <v>45735</v>
      </c>
      <c r="F125" s="51">
        <v>45753</v>
      </c>
      <c r="G125" s="49" t="s">
        <v>54</v>
      </c>
      <c r="H125" s="49">
        <v>4</v>
      </c>
      <c r="I125" s="50" t="s">
        <v>149</v>
      </c>
      <c r="J125" s="52">
        <v>166662</v>
      </c>
      <c r="K125" s="49" t="s">
        <v>131</v>
      </c>
      <c r="L125" s="53">
        <v>143329.32</v>
      </c>
      <c r="M125" s="53">
        <v>166662</v>
      </c>
      <c r="N125" s="53">
        <v>0</v>
      </c>
      <c r="O125" s="53">
        <v>0</v>
      </c>
      <c r="P125" s="53">
        <v>0</v>
      </c>
      <c r="Q125" s="54">
        <v>0</v>
      </c>
      <c r="R125" s="55">
        <v>1</v>
      </c>
      <c r="S125" s="55">
        <v>2025</v>
      </c>
      <c r="T125" s="49">
        <v>3</v>
      </c>
      <c r="U125" s="49">
        <v>2025</v>
      </c>
      <c r="V125" s="56">
        <v>45798</v>
      </c>
      <c r="W125" s="49" t="s">
        <v>172</v>
      </c>
      <c r="X125" s="49">
        <v>2025</v>
      </c>
    </row>
    <row r="126" spans="1:24" ht="15.95">
      <c r="A126" s="49" t="s">
        <v>176</v>
      </c>
      <c r="B126" s="50">
        <v>130</v>
      </c>
      <c r="C126" s="50">
        <v>1</v>
      </c>
      <c r="D126" s="51">
        <v>45680</v>
      </c>
      <c r="E126" s="51">
        <v>45735</v>
      </c>
      <c r="F126" s="51">
        <v>45754</v>
      </c>
      <c r="G126" s="49" t="s">
        <v>54</v>
      </c>
      <c r="H126" s="49">
        <v>4</v>
      </c>
      <c r="I126" s="50" t="s">
        <v>149</v>
      </c>
      <c r="J126" s="52">
        <v>4389</v>
      </c>
      <c r="K126" s="49" t="s">
        <v>131</v>
      </c>
      <c r="L126" s="53">
        <v>3774.54</v>
      </c>
      <c r="M126" s="53">
        <v>4389</v>
      </c>
      <c r="N126" s="53">
        <v>0</v>
      </c>
      <c r="O126" s="53">
        <v>0</v>
      </c>
      <c r="P126" s="53">
        <v>0</v>
      </c>
      <c r="Q126" s="54">
        <v>0</v>
      </c>
      <c r="R126" s="55">
        <v>1</v>
      </c>
      <c r="S126" s="55">
        <v>2025</v>
      </c>
      <c r="T126" s="49">
        <v>3</v>
      </c>
      <c r="U126" s="49">
        <v>2025</v>
      </c>
      <c r="V126" s="56">
        <v>45799</v>
      </c>
      <c r="W126" s="49" t="s">
        <v>172</v>
      </c>
      <c r="X126" s="49">
        <v>2025</v>
      </c>
    </row>
    <row r="127" spans="1:24" ht="15.95">
      <c r="A127" s="49" t="s">
        <v>176</v>
      </c>
      <c r="B127" s="50">
        <v>131</v>
      </c>
      <c r="C127" s="50">
        <v>1</v>
      </c>
      <c r="D127" s="51">
        <v>45685</v>
      </c>
      <c r="E127" s="51">
        <v>45742</v>
      </c>
      <c r="F127" s="51">
        <v>45816</v>
      </c>
      <c r="G127" s="49" t="s">
        <v>49</v>
      </c>
      <c r="H127" s="49">
        <v>5</v>
      </c>
      <c r="I127" s="57" t="s">
        <v>182</v>
      </c>
      <c r="J127" s="52">
        <v>11650.31</v>
      </c>
      <c r="K127" s="49" t="s">
        <v>131</v>
      </c>
      <c r="L127" s="53">
        <v>10019.266599999999</v>
      </c>
      <c r="M127" s="53">
        <v>11650.31</v>
      </c>
      <c r="N127" s="53">
        <v>674.12</v>
      </c>
      <c r="O127" s="53">
        <v>579.7432</v>
      </c>
      <c r="P127" s="53">
        <v>674.12</v>
      </c>
      <c r="Q127" s="54">
        <v>5.7862837984568656E-2</v>
      </c>
      <c r="R127" s="55">
        <v>1</v>
      </c>
      <c r="S127" s="55">
        <v>2025</v>
      </c>
      <c r="T127" s="49">
        <v>3</v>
      </c>
      <c r="U127" s="49">
        <v>2025</v>
      </c>
      <c r="V127" s="56">
        <v>45861</v>
      </c>
      <c r="W127" s="49" t="s">
        <v>154</v>
      </c>
      <c r="X127" s="49">
        <v>2025</v>
      </c>
    </row>
    <row r="128" spans="1:24" ht="15.95">
      <c r="A128" s="49" t="s">
        <v>176</v>
      </c>
      <c r="B128" s="50">
        <v>132</v>
      </c>
      <c r="C128" s="50">
        <v>1</v>
      </c>
      <c r="D128" s="51">
        <v>45685</v>
      </c>
      <c r="E128" s="51">
        <v>45700</v>
      </c>
      <c r="F128" s="51">
        <v>45706</v>
      </c>
      <c r="G128" s="49" t="s">
        <v>49</v>
      </c>
      <c r="H128" s="49">
        <v>5</v>
      </c>
      <c r="I128" s="57" t="s">
        <v>177</v>
      </c>
      <c r="J128" s="52">
        <v>4428.88</v>
      </c>
      <c r="K128" s="49" t="s">
        <v>131</v>
      </c>
      <c r="L128" s="53">
        <v>3808.8368</v>
      </c>
      <c r="M128" s="53">
        <v>4428.88</v>
      </c>
      <c r="N128" s="53">
        <v>827.2</v>
      </c>
      <c r="O128" s="53">
        <v>711.39200000000005</v>
      </c>
      <c r="P128" s="53">
        <v>827.2</v>
      </c>
      <c r="Q128" s="54">
        <v>0.18677408283809904</v>
      </c>
      <c r="R128" s="55">
        <v>1</v>
      </c>
      <c r="S128" s="55">
        <v>2025</v>
      </c>
      <c r="T128" s="49">
        <v>2</v>
      </c>
      <c r="U128" s="49">
        <v>2025</v>
      </c>
      <c r="V128" s="56">
        <v>45751</v>
      </c>
      <c r="W128" s="49" t="s">
        <v>173</v>
      </c>
      <c r="X128" s="49">
        <v>2025</v>
      </c>
    </row>
    <row r="129" spans="1:24" ht="15.95">
      <c r="A129" s="49" t="s">
        <v>176</v>
      </c>
      <c r="B129" s="50">
        <v>133</v>
      </c>
      <c r="C129" s="50">
        <v>1</v>
      </c>
      <c r="D129" s="51">
        <v>45685</v>
      </c>
      <c r="E129" s="51">
        <v>45675</v>
      </c>
      <c r="F129" s="51">
        <v>45679</v>
      </c>
      <c r="G129" s="49" t="s">
        <v>51</v>
      </c>
      <c r="H129" s="49">
        <v>5</v>
      </c>
      <c r="I129" s="50" t="s">
        <v>183</v>
      </c>
      <c r="J129" s="52">
        <v>8756.25</v>
      </c>
      <c r="K129" s="49" t="s">
        <v>131</v>
      </c>
      <c r="L129" s="53">
        <v>7530.375</v>
      </c>
      <c r="M129" s="53">
        <v>8756.25</v>
      </c>
      <c r="N129" s="53">
        <v>765</v>
      </c>
      <c r="O129" s="53">
        <v>657.9</v>
      </c>
      <c r="P129" s="53">
        <v>765</v>
      </c>
      <c r="Q129" s="54">
        <v>8.7366167023554597E-2</v>
      </c>
      <c r="R129" s="55">
        <v>1</v>
      </c>
      <c r="S129" s="55">
        <v>2025</v>
      </c>
      <c r="T129" s="49">
        <v>1</v>
      </c>
      <c r="U129" s="49">
        <v>2025</v>
      </c>
      <c r="V129" s="56">
        <v>45724</v>
      </c>
      <c r="W129" s="49" t="s">
        <v>150</v>
      </c>
      <c r="X129" s="49">
        <v>2025</v>
      </c>
    </row>
    <row r="130" spans="1:24" ht="15.95">
      <c r="A130" s="49" t="s">
        <v>176</v>
      </c>
      <c r="B130" s="50">
        <v>134</v>
      </c>
      <c r="C130" s="50">
        <v>1</v>
      </c>
      <c r="D130" s="51">
        <v>45686</v>
      </c>
      <c r="E130" s="51">
        <v>45792</v>
      </c>
      <c r="F130" s="51">
        <v>45803</v>
      </c>
      <c r="G130" s="49" t="s">
        <v>49</v>
      </c>
      <c r="H130" s="49">
        <v>5</v>
      </c>
      <c r="I130" s="50" t="s">
        <v>182</v>
      </c>
      <c r="J130" s="52">
        <v>31868.5</v>
      </c>
      <c r="K130" s="49" t="s">
        <v>131</v>
      </c>
      <c r="L130" s="53">
        <v>27406.91</v>
      </c>
      <c r="M130" s="53">
        <v>31868.5</v>
      </c>
      <c r="N130" s="53">
        <v>4484.9799999999996</v>
      </c>
      <c r="O130" s="53">
        <v>3857.0827999999997</v>
      </c>
      <c r="P130" s="53">
        <v>4484.9799999999996</v>
      </c>
      <c r="Q130" s="54">
        <v>0.14073395359053609</v>
      </c>
      <c r="R130" s="55">
        <v>1</v>
      </c>
      <c r="S130" s="55">
        <v>2025</v>
      </c>
      <c r="T130" s="49">
        <v>5</v>
      </c>
      <c r="U130" s="49">
        <v>2025</v>
      </c>
      <c r="V130" s="56">
        <v>45848</v>
      </c>
      <c r="W130" s="49" t="s">
        <v>154</v>
      </c>
      <c r="X130" s="49">
        <v>2025</v>
      </c>
    </row>
    <row r="131" spans="1:24" ht="15.95">
      <c r="A131" s="49" t="s">
        <v>176</v>
      </c>
      <c r="B131" s="50">
        <v>135</v>
      </c>
      <c r="C131" s="50">
        <v>1</v>
      </c>
      <c r="D131" s="51">
        <v>45687</v>
      </c>
      <c r="E131" s="51">
        <v>45779</v>
      </c>
      <c r="F131" s="51">
        <v>45790</v>
      </c>
      <c r="G131" s="49" t="s">
        <v>43</v>
      </c>
      <c r="H131" s="49">
        <v>5</v>
      </c>
      <c r="I131" s="50"/>
      <c r="J131" s="52">
        <v>97396</v>
      </c>
      <c r="K131" s="49" t="s">
        <v>131</v>
      </c>
      <c r="L131" s="53">
        <v>83760.56</v>
      </c>
      <c r="M131" s="53">
        <v>97396</v>
      </c>
      <c r="N131" s="53">
        <v>10209.200000000001</v>
      </c>
      <c r="O131" s="53">
        <v>8779.9120000000003</v>
      </c>
      <c r="P131" s="53">
        <v>10209.200000000001</v>
      </c>
      <c r="Q131" s="54">
        <v>0.10482155324653991</v>
      </c>
      <c r="R131" s="55">
        <v>1</v>
      </c>
      <c r="S131" s="55">
        <v>2025</v>
      </c>
      <c r="T131" s="49">
        <v>5</v>
      </c>
      <c r="U131" s="49">
        <v>2025</v>
      </c>
      <c r="V131" s="56">
        <v>45835</v>
      </c>
      <c r="W131" s="49" t="s">
        <v>152</v>
      </c>
      <c r="X131" s="49">
        <v>2025</v>
      </c>
    </row>
    <row r="132" spans="1:24" ht="15.95">
      <c r="A132" s="49" t="s">
        <v>176</v>
      </c>
      <c r="B132" s="50">
        <v>136</v>
      </c>
      <c r="C132" s="50">
        <v>1</v>
      </c>
      <c r="D132" s="51">
        <v>45687</v>
      </c>
      <c r="E132" s="51">
        <v>45757</v>
      </c>
      <c r="F132" s="51">
        <v>45769</v>
      </c>
      <c r="G132" s="49" t="s">
        <v>49</v>
      </c>
      <c r="H132" s="49">
        <v>5</v>
      </c>
      <c r="I132" s="50" t="s">
        <v>182</v>
      </c>
      <c r="J132" s="52">
        <v>216317.35</v>
      </c>
      <c r="K132" s="49" t="s">
        <v>131</v>
      </c>
      <c r="L132" s="53">
        <v>186032.921</v>
      </c>
      <c r="M132" s="53">
        <v>216317.35</v>
      </c>
      <c r="N132" s="53">
        <v>8889.11</v>
      </c>
      <c r="O132" s="53">
        <v>7644.6346000000003</v>
      </c>
      <c r="P132" s="53">
        <v>8889.11</v>
      </c>
      <c r="Q132" s="54">
        <v>4.1092912796869968E-2</v>
      </c>
      <c r="R132" s="55">
        <v>1</v>
      </c>
      <c r="S132" s="55">
        <v>2025</v>
      </c>
      <c r="T132" s="49">
        <v>4</v>
      </c>
      <c r="U132" s="49">
        <v>2025</v>
      </c>
      <c r="V132" s="56">
        <v>45814</v>
      </c>
      <c r="W132" s="49" t="s">
        <v>152</v>
      </c>
      <c r="X132" s="49">
        <v>2025</v>
      </c>
    </row>
    <row r="133" spans="1:24" ht="15.95">
      <c r="A133" s="49" t="s">
        <v>176</v>
      </c>
      <c r="B133" s="50">
        <v>137</v>
      </c>
      <c r="C133" s="50">
        <v>1</v>
      </c>
      <c r="D133" s="51">
        <v>45687</v>
      </c>
      <c r="E133" s="51">
        <v>45702</v>
      </c>
      <c r="F133" s="51">
        <v>45718</v>
      </c>
      <c r="G133" s="49" t="s">
        <v>49</v>
      </c>
      <c r="H133" s="49">
        <v>5</v>
      </c>
      <c r="I133" s="50" t="s">
        <v>177</v>
      </c>
      <c r="J133" s="52">
        <v>44604.11</v>
      </c>
      <c r="K133" s="49" t="s">
        <v>131</v>
      </c>
      <c r="L133" s="53">
        <v>38359.534599999999</v>
      </c>
      <c r="M133" s="53">
        <v>44604.11</v>
      </c>
      <c r="N133" s="53">
        <v>11801.86</v>
      </c>
      <c r="O133" s="53">
        <v>10149.5996</v>
      </c>
      <c r="P133" s="53">
        <v>11801.86</v>
      </c>
      <c r="Q133" s="54">
        <v>0.26459131232525435</v>
      </c>
      <c r="R133" s="55">
        <v>1</v>
      </c>
      <c r="S133" s="55">
        <v>2025</v>
      </c>
      <c r="T133" s="49">
        <v>2</v>
      </c>
      <c r="U133" s="49">
        <v>2025</v>
      </c>
      <c r="V133" s="56">
        <v>45763</v>
      </c>
      <c r="W133" s="49" t="s">
        <v>173</v>
      </c>
      <c r="X133" s="49">
        <v>2025</v>
      </c>
    </row>
    <row r="134" spans="1:24" ht="15.95">
      <c r="A134" s="49" t="s">
        <v>176</v>
      </c>
      <c r="B134" s="50">
        <v>138</v>
      </c>
      <c r="C134" s="50">
        <v>1</v>
      </c>
      <c r="D134" s="51">
        <v>45687</v>
      </c>
      <c r="E134" s="51">
        <v>45975</v>
      </c>
      <c r="F134" s="51">
        <v>45978</v>
      </c>
      <c r="G134" s="49" t="s">
        <v>51</v>
      </c>
      <c r="H134" s="49">
        <v>5</v>
      </c>
      <c r="I134" s="50" t="s">
        <v>184</v>
      </c>
      <c r="J134" s="52">
        <v>132324.54</v>
      </c>
      <c r="K134" s="49" t="s">
        <v>178</v>
      </c>
      <c r="L134" s="53">
        <v>6351.5779200000006</v>
      </c>
      <c r="M134" s="53">
        <v>7410.1742400000003</v>
      </c>
      <c r="N134" s="53">
        <v>31885.14</v>
      </c>
      <c r="O134" s="53">
        <v>1530.4867200000001</v>
      </c>
      <c r="P134" s="53">
        <v>1785.5678399999999</v>
      </c>
      <c r="Q134" s="54">
        <v>0.2409616538247554</v>
      </c>
      <c r="R134" s="55">
        <v>1</v>
      </c>
      <c r="S134" s="55">
        <v>2025</v>
      </c>
      <c r="T134" s="49">
        <v>11</v>
      </c>
      <c r="U134" s="49">
        <v>2025</v>
      </c>
      <c r="V134" s="56">
        <v>46023</v>
      </c>
      <c r="W134" s="49" t="s">
        <v>157</v>
      </c>
      <c r="X134" s="49">
        <v>2026</v>
      </c>
    </row>
    <row r="135" spans="1:24" ht="15.95">
      <c r="A135" s="49" t="s">
        <v>176</v>
      </c>
      <c r="B135" s="50">
        <v>139</v>
      </c>
      <c r="C135" s="50">
        <v>1</v>
      </c>
      <c r="D135" s="51">
        <v>45687</v>
      </c>
      <c r="E135" s="51">
        <v>45704</v>
      </c>
      <c r="F135" s="51">
        <v>45705</v>
      </c>
      <c r="G135" s="49" t="s">
        <v>51</v>
      </c>
      <c r="H135" s="49">
        <v>5</v>
      </c>
      <c r="I135" s="50" t="s">
        <v>183</v>
      </c>
      <c r="J135" s="52">
        <v>2232</v>
      </c>
      <c r="K135" s="49" t="s">
        <v>131</v>
      </c>
      <c r="L135" s="53">
        <v>1919.52</v>
      </c>
      <c r="M135" s="53">
        <v>2232</v>
      </c>
      <c r="N135" s="53">
        <v>190</v>
      </c>
      <c r="O135" s="53">
        <v>163.4</v>
      </c>
      <c r="P135" s="53">
        <v>190</v>
      </c>
      <c r="Q135" s="54">
        <v>8.5125448028673834E-2</v>
      </c>
      <c r="R135" s="55">
        <v>1</v>
      </c>
      <c r="S135" s="55">
        <v>2025</v>
      </c>
      <c r="T135" s="49">
        <v>2</v>
      </c>
      <c r="U135" s="49">
        <v>2025</v>
      </c>
      <c r="V135" s="56">
        <v>45750</v>
      </c>
      <c r="W135" s="49" t="s">
        <v>173</v>
      </c>
      <c r="X135" s="49">
        <v>2025</v>
      </c>
    </row>
    <row r="136" spans="1:24" ht="15.95">
      <c r="A136" s="49" t="s">
        <v>176</v>
      </c>
      <c r="B136" s="50">
        <v>140</v>
      </c>
      <c r="C136" s="50">
        <v>1</v>
      </c>
      <c r="D136" s="51">
        <v>45688</v>
      </c>
      <c r="E136" s="51">
        <v>45650</v>
      </c>
      <c r="F136" s="51">
        <v>45654</v>
      </c>
      <c r="G136" s="49" t="s">
        <v>49</v>
      </c>
      <c r="H136" s="49">
        <v>5</v>
      </c>
      <c r="I136" s="57" t="s">
        <v>177</v>
      </c>
      <c r="J136" s="52">
        <v>23910.84</v>
      </c>
      <c r="K136" s="49" t="s">
        <v>131</v>
      </c>
      <c r="L136" s="53">
        <v>20563.322400000001</v>
      </c>
      <c r="M136" s="53">
        <v>23910.84</v>
      </c>
      <c r="N136" s="53">
        <v>2173.6799999999998</v>
      </c>
      <c r="O136" s="53">
        <v>1869.3647999999998</v>
      </c>
      <c r="P136" s="53">
        <v>2173.6799999999998</v>
      </c>
      <c r="Q136" s="54">
        <v>9.0907722187928142E-2</v>
      </c>
      <c r="R136" s="55">
        <v>1</v>
      </c>
      <c r="S136" s="55">
        <v>2025</v>
      </c>
      <c r="T136" s="49">
        <v>12</v>
      </c>
      <c r="U136" s="49">
        <v>2024</v>
      </c>
      <c r="V136" s="56">
        <v>45699</v>
      </c>
      <c r="W136" s="49" t="s">
        <v>164</v>
      </c>
      <c r="X136" s="49">
        <v>2025</v>
      </c>
    </row>
    <row r="137" spans="1:24" ht="15.95">
      <c r="A137" s="49" t="s">
        <v>176</v>
      </c>
      <c r="B137" s="50">
        <v>141</v>
      </c>
      <c r="C137" s="50">
        <v>1</v>
      </c>
      <c r="D137" s="51">
        <v>45688</v>
      </c>
      <c r="E137" s="51">
        <v>45689</v>
      </c>
      <c r="F137" s="51">
        <v>45696</v>
      </c>
      <c r="G137" s="49" t="s">
        <v>54</v>
      </c>
      <c r="H137" s="49">
        <v>5</v>
      </c>
      <c r="I137" s="50" t="s">
        <v>149</v>
      </c>
      <c r="J137" s="52">
        <v>3158.37</v>
      </c>
      <c r="K137" s="49" t="s">
        <v>151</v>
      </c>
      <c r="L137" s="53">
        <v>3158.37</v>
      </c>
      <c r="M137" s="53">
        <v>3663.7091999999998</v>
      </c>
      <c r="N137" s="53">
        <v>197.17</v>
      </c>
      <c r="O137" s="53">
        <v>197.17</v>
      </c>
      <c r="P137" s="53">
        <v>228.71719999999996</v>
      </c>
      <c r="Q137" s="54">
        <v>6.2427771287087958E-2</v>
      </c>
      <c r="R137" s="55">
        <v>1</v>
      </c>
      <c r="S137" s="55">
        <v>2025</v>
      </c>
      <c r="T137" s="49">
        <v>2</v>
      </c>
      <c r="U137" s="49">
        <v>2025</v>
      </c>
      <c r="V137" s="56">
        <v>45741</v>
      </c>
      <c r="W137" s="49" t="s">
        <v>150</v>
      </c>
      <c r="X137" s="49">
        <v>2025</v>
      </c>
    </row>
    <row r="138" spans="1:24" ht="15.95">
      <c r="A138" s="49" t="s">
        <v>176</v>
      </c>
      <c r="B138" s="50">
        <v>142</v>
      </c>
      <c r="C138" s="50">
        <v>0</v>
      </c>
      <c r="D138" s="51">
        <v>45689</v>
      </c>
      <c r="E138" s="51">
        <v>45781</v>
      </c>
      <c r="F138" s="51">
        <v>45798</v>
      </c>
      <c r="G138" s="49" t="s">
        <v>62</v>
      </c>
      <c r="H138" s="49">
        <v>5</v>
      </c>
      <c r="I138" s="50"/>
      <c r="J138" s="52">
        <v>2425</v>
      </c>
      <c r="K138" s="49" t="s">
        <v>131</v>
      </c>
      <c r="L138" s="53">
        <v>2085.5</v>
      </c>
      <c r="M138" s="53">
        <v>2425</v>
      </c>
      <c r="N138" s="53">
        <v>35</v>
      </c>
      <c r="O138" s="53">
        <v>30.099999999999998</v>
      </c>
      <c r="P138" s="53">
        <v>35</v>
      </c>
      <c r="Q138" s="54">
        <v>1.4432989690721649E-2</v>
      </c>
      <c r="R138" s="55">
        <v>2</v>
      </c>
      <c r="S138" s="55">
        <v>2025</v>
      </c>
      <c r="T138" s="49">
        <v>5</v>
      </c>
      <c r="U138" s="49">
        <v>2025</v>
      </c>
      <c r="V138" s="56">
        <v>45843</v>
      </c>
      <c r="W138" s="49" t="s">
        <v>154</v>
      </c>
      <c r="X138" s="49">
        <v>2025</v>
      </c>
    </row>
    <row r="139" spans="1:24" ht="15.95">
      <c r="A139" s="49" t="s">
        <v>176</v>
      </c>
      <c r="B139" s="50">
        <v>143</v>
      </c>
      <c r="C139" s="50">
        <v>1</v>
      </c>
      <c r="D139" s="51">
        <v>45692</v>
      </c>
      <c r="E139" s="51">
        <v>45683</v>
      </c>
      <c r="F139" s="51">
        <v>45685</v>
      </c>
      <c r="G139" s="49" t="s">
        <v>49</v>
      </c>
      <c r="H139" s="49">
        <v>6</v>
      </c>
      <c r="I139" s="50" t="s">
        <v>177</v>
      </c>
      <c r="J139" s="52">
        <v>4874.42</v>
      </c>
      <c r="K139" s="49" t="s">
        <v>151</v>
      </c>
      <c r="L139" s="53">
        <v>4874.42</v>
      </c>
      <c r="M139" s="53">
        <v>5654.3271999999997</v>
      </c>
      <c r="N139" s="53">
        <v>416.06</v>
      </c>
      <c r="O139" s="53">
        <v>416.06</v>
      </c>
      <c r="P139" s="53">
        <v>482.62959999999998</v>
      </c>
      <c r="Q139" s="54">
        <v>8.5355796176775897E-2</v>
      </c>
      <c r="R139" s="55">
        <v>2</v>
      </c>
      <c r="S139" s="55">
        <v>2025</v>
      </c>
      <c r="T139" s="49">
        <v>1</v>
      </c>
      <c r="U139" s="49">
        <v>2025</v>
      </c>
      <c r="V139" s="56">
        <v>45730</v>
      </c>
      <c r="W139" s="49" t="s">
        <v>150</v>
      </c>
      <c r="X139" s="49">
        <v>2025</v>
      </c>
    </row>
    <row r="140" spans="1:24" ht="15.95">
      <c r="A140" s="49" t="s">
        <v>176</v>
      </c>
      <c r="B140" s="50">
        <v>144</v>
      </c>
      <c r="C140" s="50">
        <v>1</v>
      </c>
      <c r="D140" s="51">
        <v>45692</v>
      </c>
      <c r="E140" s="51">
        <v>45654</v>
      </c>
      <c r="F140" s="51">
        <v>45654</v>
      </c>
      <c r="G140" s="49" t="s">
        <v>49</v>
      </c>
      <c r="H140" s="49">
        <v>6</v>
      </c>
      <c r="I140" s="50" t="s">
        <v>177</v>
      </c>
      <c r="J140" s="52">
        <v>3993.6</v>
      </c>
      <c r="K140" s="49" t="s">
        <v>131</v>
      </c>
      <c r="L140" s="53">
        <v>3434.4960000000001</v>
      </c>
      <c r="M140" s="53">
        <v>3993.6</v>
      </c>
      <c r="N140" s="53">
        <v>360.96</v>
      </c>
      <c r="O140" s="53">
        <v>310.42559999999997</v>
      </c>
      <c r="P140" s="53">
        <v>360.96</v>
      </c>
      <c r="Q140" s="54">
        <v>9.0384615384615369E-2</v>
      </c>
      <c r="R140" s="55">
        <v>2</v>
      </c>
      <c r="S140" s="55">
        <v>2025</v>
      </c>
      <c r="T140" s="49">
        <v>12</v>
      </c>
      <c r="U140" s="49">
        <v>2024</v>
      </c>
      <c r="V140" s="56">
        <v>45699</v>
      </c>
      <c r="W140" s="49" t="s">
        <v>164</v>
      </c>
      <c r="X140" s="49">
        <v>2025</v>
      </c>
    </row>
    <row r="141" spans="1:24" ht="15.95">
      <c r="A141" s="49" t="s">
        <v>176</v>
      </c>
      <c r="B141" s="50">
        <v>145</v>
      </c>
      <c r="C141" s="50">
        <v>1</v>
      </c>
      <c r="D141" s="51">
        <v>45692</v>
      </c>
      <c r="E141" s="51">
        <v>45636</v>
      </c>
      <c r="F141" s="51">
        <v>45636</v>
      </c>
      <c r="G141" s="49" t="s">
        <v>49</v>
      </c>
      <c r="H141" s="49">
        <v>6</v>
      </c>
      <c r="I141" s="50" t="s">
        <v>177</v>
      </c>
      <c r="J141" s="52">
        <v>4101.6000000000004</v>
      </c>
      <c r="K141" s="49" t="s">
        <v>151</v>
      </c>
      <c r="L141" s="53">
        <v>4101.6000000000004</v>
      </c>
      <c r="M141" s="53">
        <v>4757.8559999999998</v>
      </c>
      <c r="N141" s="53">
        <v>379.11</v>
      </c>
      <c r="O141" s="53">
        <v>379.11</v>
      </c>
      <c r="P141" s="53">
        <v>439.76759999999996</v>
      </c>
      <c r="Q141" s="54">
        <v>9.2429783499122287E-2</v>
      </c>
      <c r="R141" s="55">
        <v>2</v>
      </c>
      <c r="S141" s="55">
        <v>2025</v>
      </c>
      <c r="T141" s="49">
        <v>12</v>
      </c>
      <c r="U141" s="49">
        <v>2024</v>
      </c>
      <c r="V141" s="56">
        <v>45681</v>
      </c>
      <c r="W141" s="49" t="s">
        <v>157</v>
      </c>
      <c r="X141" s="49">
        <v>2025</v>
      </c>
    </row>
    <row r="142" spans="1:24" ht="15.95">
      <c r="A142" s="49" t="s">
        <v>176</v>
      </c>
      <c r="B142" s="50">
        <v>146</v>
      </c>
      <c r="C142" s="50">
        <v>1</v>
      </c>
      <c r="D142" s="51">
        <v>45693</v>
      </c>
      <c r="E142" s="51">
        <v>45685</v>
      </c>
      <c r="F142" s="51">
        <v>45689</v>
      </c>
      <c r="G142" s="49" t="s">
        <v>34</v>
      </c>
      <c r="H142" s="49">
        <v>6</v>
      </c>
      <c r="I142" s="57"/>
      <c r="J142" s="52">
        <v>10682.93</v>
      </c>
      <c r="K142" s="49" t="s">
        <v>131</v>
      </c>
      <c r="L142" s="53">
        <v>9187.3197999999993</v>
      </c>
      <c r="M142" s="53">
        <v>10682.93</v>
      </c>
      <c r="N142" s="53">
        <v>1066.69</v>
      </c>
      <c r="O142" s="53">
        <v>917.35340000000008</v>
      </c>
      <c r="P142" s="53">
        <v>1066.69</v>
      </c>
      <c r="Q142" s="54">
        <v>9.9849947533120612E-2</v>
      </c>
      <c r="R142" s="55">
        <v>2</v>
      </c>
      <c r="S142" s="55">
        <v>2025</v>
      </c>
      <c r="T142" s="49">
        <v>1</v>
      </c>
      <c r="U142" s="49">
        <v>2025</v>
      </c>
      <c r="V142" s="56">
        <v>45734</v>
      </c>
      <c r="W142" s="49" t="s">
        <v>150</v>
      </c>
      <c r="X142" s="49">
        <v>2025</v>
      </c>
    </row>
    <row r="143" spans="1:24" ht="15.95">
      <c r="A143" s="49" t="s">
        <v>176</v>
      </c>
      <c r="B143" s="50">
        <v>147</v>
      </c>
      <c r="C143" s="50">
        <v>1</v>
      </c>
      <c r="D143" s="51">
        <v>45693</v>
      </c>
      <c r="E143" s="51">
        <v>45685</v>
      </c>
      <c r="F143" s="51">
        <v>45689</v>
      </c>
      <c r="G143" s="49" t="s">
        <v>34</v>
      </c>
      <c r="H143" s="49">
        <v>6</v>
      </c>
      <c r="I143" s="50"/>
      <c r="J143" s="52">
        <v>10540</v>
      </c>
      <c r="K143" s="49" t="s">
        <v>131</v>
      </c>
      <c r="L143" s="53">
        <v>9064.4</v>
      </c>
      <c r="M143" s="53">
        <v>10540</v>
      </c>
      <c r="N143" s="53">
        <v>923.76</v>
      </c>
      <c r="O143" s="53">
        <v>794.43359999999996</v>
      </c>
      <c r="P143" s="53">
        <v>923.76</v>
      </c>
      <c r="Q143" s="54">
        <v>8.7643263757115744E-2</v>
      </c>
      <c r="R143" s="55">
        <v>2</v>
      </c>
      <c r="S143" s="55">
        <v>2025</v>
      </c>
      <c r="T143" s="49">
        <v>1</v>
      </c>
      <c r="U143" s="49">
        <v>2025</v>
      </c>
      <c r="V143" s="56">
        <v>45734</v>
      </c>
      <c r="W143" s="49" t="s">
        <v>150</v>
      </c>
      <c r="X143" s="49">
        <v>2025</v>
      </c>
    </row>
    <row r="144" spans="1:24" ht="15.95">
      <c r="A144" s="49" t="s">
        <v>176</v>
      </c>
      <c r="B144" s="50">
        <v>148</v>
      </c>
      <c r="C144" s="50">
        <v>1</v>
      </c>
      <c r="D144" s="51">
        <v>45693</v>
      </c>
      <c r="E144" s="51">
        <v>45685</v>
      </c>
      <c r="F144" s="51">
        <v>45689</v>
      </c>
      <c r="G144" s="49" t="s">
        <v>34</v>
      </c>
      <c r="H144" s="49">
        <v>6</v>
      </c>
      <c r="I144" s="57"/>
      <c r="J144" s="52">
        <v>7786</v>
      </c>
      <c r="K144" s="49" t="s">
        <v>131</v>
      </c>
      <c r="L144" s="53">
        <v>6695.96</v>
      </c>
      <c r="M144" s="53">
        <v>7786</v>
      </c>
      <c r="N144" s="53">
        <v>639.20000000000005</v>
      </c>
      <c r="O144" s="53">
        <v>549.71199999999999</v>
      </c>
      <c r="P144" s="53">
        <v>639.20000000000005</v>
      </c>
      <c r="Q144" s="54">
        <v>8.2096069868995633E-2</v>
      </c>
      <c r="R144" s="55">
        <v>2</v>
      </c>
      <c r="S144" s="55">
        <v>2025</v>
      </c>
      <c r="T144" s="49">
        <v>1</v>
      </c>
      <c r="U144" s="49">
        <v>2025</v>
      </c>
      <c r="V144" s="56">
        <v>45734</v>
      </c>
      <c r="W144" s="49" t="s">
        <v>150</v>
      </c>
      <c r="X144" s="49">
        <v>2025</v>
      </c>
    </row>
    <row r="145" spans="1:24" ht="15.95">
      <c r="A145" s="49" t="s">
        <v>176</v>
      </c>
      <c r="B145" s="50">
        <v>149</v>
      </c>
      <c r="C145" s="50">
        <v>1</v>
      </c>
      <c r="D145" s="51">
        <v>45693</v>
      </c>
      <c r="E145" s="51">
        <v>45816</v>
      </c>
      <c r="F145" s="51">
        <v>45838</v>
      </c>
      <c r="G145" s="49" t="s">
        <v>49</v>
      </c>
      <c r="H145" s="49">
        <v>6</v>
      </c>
      <c r="I145" s="50" t="s">
        <v>182</v>
      </c>
      <c r="J145" s="52">
        <v>46703.1</v>
      </c>
      <c r="K145" s="49" t="s">
        <v>131</v>
      </c>
      <c r="L145" s="53">
        <v>40164.665999999997</v>
      </c>
      <c r="M145" s="53">
        <v>46703.1</v>
      </c>
      <c r="N145" s="53">
        <v>6451.94</v>
      </c>
      <c r="O145" s="53">
        <v>5548.6683999999996</v>
      </c>
      <c r="P145" s="53">
        <v>6451.94</v>
      </c>
      <c r="Q145" s="54">
        <v>0.13814800302335392</v>
      </c>
      <c r="R145" s="55">
        <v>2</v>
      </c>
      <c r="S145" s="55">
        <v>2025</v>
      </c>
      <c r="T145" s="49">
        <v>6</v>
      </c>
      <c r="U145" s="49">
        <v>2025</v>
      </c>
      <c r="V145" s="56">
        <v>45883</v>
      </c>
      <c r="W145" s="49" t="s">
        <v>160</v>
      </c>
      <c r="X145" s="49">
        <v>2025</v>
      </c>
    </row>
    <row r="146" spans="1:24" ht="15.95">
      <c r="A146" s="49" t="s">
        <v>176</v>
      </c>
      <c r="B146" s="50">
        <v>150</v>
      </c>
      <c r="C146" s="50">
        <v>1</v>
      </c>
      <c r="D146" s="51">
        <v>45693</v>
      </c>
      <c r="E146" s="51">
        <v>45755</v>
      </c>
      <c r="F146" s="51">
        <v>45767</v>
      </c>
      <c r="G146" s="49" t="s">
        <v>51</v>
      </c>
      <c r="H146" s="49">
        <v>6</v>
      </c>
      <c r="I146" s="50" t="s">
        <v>183</v>
      </c>
      <c r="J146" s="52">
        <v>79382.05</v>
      </c>
      <c r="K146" s="49" t="s">
        <v>131</v>
      </c>
      <c r="L146" s="53">
        <v>68268.562999999995</v>
      </c>
      <c r="M146" s="53">
        <v>79382.05</v>
      </c>
      <c r="N146" s="53">
        <v>10771.53</v>
      </c>
      <c r="O146" s="53">
        <v>9263.515800000001</v>
      </c>
      <c r="P146" s="53">
        <v>10771.53</v>
      </c>
      <c r="Q146" s="54">
        <v>0.1356922629234191</v>
      </c>
      <c r="R146" s="55">
        <v>2</v>
      </c>
      <c r="S146" s="55">
        <v>2025</v>
      </c>
      <c r="T146" s="49">
        <v>4</v>
      </c>
      <c r="U146" s="49">
        <v>2025</v>
      </c>
      <c r="V146" s="56">
        <v>45812</v>
      </c>
      <c r="W146" s="49" t="s">
        <v>152</v>
      </c>
      <c r="X146" s="49">
        <v>2025</v>
      </c>
    </row>
    <row r="147" spans="1:24" ht="15.95">
      <c r="A147" s="49" t="s">
        <v>176</v>
      </c>
      <c r="B147" s="50">
        <v>151</v>
      </c>
      <c r="C147" s="50">
        <v>1</v>
      </c>
      <c r="D147" s="51">
        <v>45698</v>
      </c>
      <c r="E147" s="51">
        <v>45814</v>
      </c>
      <c r="F147" s="51">
        <v>45823</v>
      </c>
      <c r="G147" s="49" t="s">
        <v>35</v>
      </c>
      <c r="H147" s="49">
        <v>7</v>
      </c>
      <c r="I147" s="50"/>
      <c r="J147" s="52">
        <v>30644.639999999999</v>
      </c>
      <c r="K147" s="49" t="s">
        <v>151</v>
      </c>
      <c r="L147" s="53">
        <v>30644.639999999999</v>
      </c>
      <c r="M147" s="53">
        <v>35547.782399999996</v>
      </c>
      <c r="N147" s="53">
        <v>1686.66</v>
      </c>
      <c r="O147" s="53">
        <v>1686.66</v>
      </c>
      <c r="P147" s="53">
        <v>1956.5255999999999</v>
      </c>
      <c r="Q147" s="54">
        <v>5.5039315195087951E-2</v>
      </c>
      <c r="R147" s="55">
        <v>2</v>
      </c>
      <c r="S147" s="55">
        <v>2025</v>
      </c>
      <c r="T147" s="49">
        <v>6</v>
      </c>
      <c r="U147" s="49">
        <v>2025</v>
      </c>
      <c r="V147" s="56">
        <v>45868</v>
      </c>
      <c r="W147" s="49" t="s">
        <v>154</v>
      </c>
      <c r="X147" s="49">
        <v>2025</v>
      </c>
    </row>
    <row r="148" spans="1:24" ht="15.95">
      <c r="A148" s="49" t="s">
        <v>176</v>
      </c>
      <c r="B148" s="50">
        <v>152</v>
      </c>
      <c r="C148" s="50">
        <v>1</v>
      </c>
      <c r="D148" s="51">
        <v>45698</v>
      </c>
      <c r="E148" s="51">
        <v>45701</v>
      </c>
      <c r="F148" s="51">
        <v>45708</v>
      </c>
      <c r="G148" s="49" t="s">
        <v>49</v>
      </c>
      <c r="H148" s="49">
        <v>7</v>
      </c>
      <c r="I148" s="50" t="s">
        <v>177</v>
      </c>
      <c r="J148" s="52">
        <v>2949</v>
      </c>
      <c r="K148" s="49" t="s">
        <v>131</v>
      </c>
      <c r="L148" s="53">
        <v>2536.14</v>
      </c>
      <c r="M148" s="53">
        <v>2949</v>
      </c>
      <c r="N148" s="53">
        <v>0</v>
      </c>
      <c r="O148" s="53">
        <v>0</v>
      </c>
      <c r="P148" s="53">
        <v>0</v>
      </c>
      <c r="Q148" s="54">
        <v>0</v>
      </c>
      <c r="R148" s="55">
        <v>2</v>
      </c>
      <c r="S148" s="55">
        <v>2025</v>
      </c>
      <c r="T148" s="49">
        <v>2</v>
      </c>
      <c r="U148" s="49">
        <v>2025</v>
      </c>
      <c r="V148" s="56">
        <v>45753</v>
      </c>
      <c r="W148" s="49" t="s">
        <v>173</v>
      </c>
      <c r="X148" s="49">
        <v>2025</v>
      </c>
    </row>
    <row r="149" spans="1:24" ht="15.95">
      <c r="A149" s="49" t="s">
        <v>176</v>
      </c>
      <c r="B149" s="50">
        <v>153</v>
      </c>
      <c r="C149" s="50">
        <v>0</v>
      </c>
      <c r="D149" s="51">
        <v>45698</v>
      </c>
      <c r="E149" s="51">
        <v>46010</v>
      </c>
      <c r="F149" s="51">
        <v>46027</v>
      </c>
      <c r="G149" s="49" t="s">
        <v>39</v>
      </c>
      <c r="H149" s="49">
        <v>7</v>
      </c>
      <c r="I149" s="50"/>
      <c r="J149" s="52">
        <v>51174.21</v>
      </c>
      <c r="K149" s="49" t="s">
        <v>131</v>
      </c>
      <c r="L149" s="53">
        <v>44009.820599999999</v>
      </c>
      <c r="M149" s="53">
        <v>51174.21</v>
      </c>
      <c r="N149" s="53">
        <v>4777.42</v>
      </c>
      <c r="O149" s="53">
        <v>4108.5811999999996</v>
      </c>
      <c r="P149" s="53">
        <v>4777.42</v>
      </c>
      <c r="Q149" s="54">
        <v>9.3356008817722824E-2</v>
      </c>
      <c r="R149" s="55">
        <v>2</v>
      </c>
      <c r="S149" s="55">
        <v>2025</v>
      </c>
      <c r="T149" s="49">
        <v>12</v>
      </c>
      <c r="U149" s="49">
        <v>2025</v>
      </c>
      <c r="V149" s="56">
        <v>46072</v>
      </c>
      <c r="W149" s="49" t="s">
        <v>164</v>
      </c>
      <c r="X149" s="49">
        <v>2026</v>
      </c>
    </row>
    <row r="150" spans="1:24" ht="15.95">
      <c r="A150" s="49" t="s">
        <v>176</v>
      </c>
      <c r="B150" s="50">
        <v>154</v>
      </c>
      <c r="C150" s="50">
        <v>1</v>
      </c>
      <c r="D150" s="51">
        <v>45699</v>
      </c>
      <c r="E150" s="51">
        <v>45758</v>
      </c>
      <c r="F150" s="51">
        <v>45767</v>
      </c>
      <c r="G150" s="49" t="s">
        <v>54</v>
      </c>
      <c r="H150" s="49">
        <v>7</v>
      </c>
      <c r="I150" s="50" t="s">
        <v>149</v>
      </c>
      <c r="J150" s="52">
        <v>38152.959999999999</v>
      </c>
      <c r="K150" s="49" t="s">
        <v>131</v>
      </c>
      <c r="L150" s="53">
        <v>32811.545599999998</v>
      </c>
      <c r="M150" s="53">
        <v>38152.959999999999</v>
      </c>
      <c r="N150" s="53">
        <v>4490.6499999999996</v>
      </c>
      <c r="O150" s="53">
        <v>3861.9589999999998</v>
      </c>
      <c r="P150" s="53">
        <v>4490.6499999999996</v>
      </c>
      <c r="Q150" s="54">
        <v>0.11770122160901803</v>
      </c>
      <c r="R150" s="55">
        <v>2</v>
      </c>
      <c r="S150" s="55">
        <v>2025</v>
      </c>
      <c r="T150" s="49">
        <v>4</v>
      </c>
      <c r="U150" s="49">
        <v>2025</v>
      </c>
      <c r="V150" s="56">
        <v>45812</v>
      </c>
      <c r="W150" s="49" t="s">
        <v>152</v>
      </c>
      <c r="X150" s="49">
        <v>2025</v>
      </c>
    </row>
    <row r="151" spans="1:24" ht="15.95">
      <c r="A151" s="49" t="s">
        <v>176</v>
      </c>
      <c r="B151" s="50">
        <v>155</v>
      </c>
      <c r="C151" s="50">
        <v>0</v>
      </c>
      <c r="D151" s="51">
        <v>45699</v>
      </c>
      <c r="E151" s="51">
        <v>45738</v>
      </c>
      <c r="F151" s="51">
        <v>45744</v>
      </c>
      <c r="G151" s="49" t="s">
        <v>43</v>
      </c>
      <c r="H151" s="49">
        <v>7</v>
      </c>
      <c r="I151" s="50"/>
      <c r="J151" s="52">
        <v>15081</v>
      </c>
      <c r="K151" s="49" t="s">
        <v>131</v>
      </c>
      <c r="L151" s="53">
        <v>12969.66</v>
      </c>
      <c r="M151" s="53">
        <v>15081</v>
      </c>
      <c r="N151" s="53">
        <v>1906.74</v>
      </c>
      <c r="O151" s="53">
        <v>1639.7963999999999</v>
      </c>
      <c r="P151" s="53">
        <v>1906.74</v>
      </c>
      <c r="Q151" s="54">
        <v>0.12643326039387309</v>
      </c>
      <c r="R151" s="55">
        <v>2</v>
      </c>
      <c r="S151" s="55">
        <v>2025</v>
      </c>
      <c r="T151" s="49">
        <v>3</v>
      </c>
      <c r="U151" s="49">
        <v>2025</v>
      </c>
      <c r="V151" s="56">
        <v>45789</v>
      </c>
      <c r="W151" s="49" t="s">
        <v>172</v>
      </c>
      <c r="X151" s="49">
        <v>2025</v>
      </c>
    </row>
    <row r="152" spans="1:24" ht="15.95">
      <c r="A152" s="49" t="s">
        <v>176</v>
      </c>
      <c r="B152" s="50">
        <v>156</v>
      </c>
      <c r="C152" s="50">
        <v>1</v>
      </c>
      <c r="D152" s="51">
        <v>45699</v>
      </c>
      <c r="E152" s="51">
        <v>45806</v>
      </c>
      <c r="F152" s="51">
        <v>45821</v>
      </c>
      <c r="G152" s="49" t="s">
        <v>54</v>
      </c>
      <c r="H152" s="49">
        <v>7</v>
      </c>
      <c r="I152" s="50" t="s">
        <v>149</v>
      </c>
      <c r="J152" s="52">
        <v>1669499.85</v>
      </c>
      <c r="K152" s="49" t="s">
        <v>178</v>
      </c>
      <c r="L152" s="53">
        <v>80135.992800000007</v>
      </c>
      <c r="M152" s="53">
        <v>93491.991600000008</v>
      </c>
      <c r="N152" s="53">
        <v>197007.4</v>
      </c>
      <c r="O152" s="53">
        <v>9456.3552</v>
      </c>
      <c r="P152" s="53">
        <v>11032.4144</v>
      </c>
      <c r="Q152" s="54">
        <v>0.11800384408540078</v>
      </c>
      <c r="R152" s="55">
        <v>2</v>
      </c>
      <c r="S152" s="55">
        <v>2025</v>
      </c>
      <c r="T152" s="49">
        <v>5</v>
      </c>
      <c r="U152" s="49">
        <v>2025</v>
      </c>
      <c r="V152" s="56">
        <v>45866</v>
      </c>
      <c r="W152" s="49" t="s">
        <v>154</v>
      </c>
      <c r="X152" s="49">
        <v>2025</v>
      </c>
    </row>
    <row r="153" spans="1:24" ht="15.95">
      <c r="A153" s="49" t="s">
        <v>176</v>
      </c>
      <c r="B153" s="50">
        <v>157</v>
      </c>
      <c r="C153" s="50">
        <v>1</v>
      </c>
      <c r="D153" s="51">
        <v>45700</v>
      </c>
      <c r="E153" s="51">
        <v>46010</v>
      </c>
      <c r="F153" s="51">
        <v>46020</v>
      </c>
      <c r="G153" s="49" t="s">
        <v>45</v>
      </c>
      <c r="H153" s="49">
        <v>7</v>
      </c>
      <c r="I153" s="50"/>
      <c r="J153" s="52">
        <v>103134.33</v>
      </c>
      <c r="K153" s="49" t="s">
        <v>131</v>
      </c>
      <c r="L153" s="53">
        <v>88695.523799999995</v>
      </c>
      <c r="M153" s="53">
        <v>103134.33</v>
      </c>
      <c r="N153" s="53">
        <v>16868.09</v>
      </c>
      <c r="O153" s="53">
        <v>14506.5574</v>
      </c>
      <c r="P153" s="53">
        <v>16868.09</v>
      </c>
      <c r="Q153" s="54">
        <v>0.16355456034862495</v>
      </c>
      <c r="R153" s="55">
        <v>2</v>
      </c>
      <c r="S153" s="55">
        <v>2025</v>
      </c>
      <c r="T153" s="49">
        <v>12</v>
      </c>
      <c r="U153" s="49">
        <v>2025</v>
      </c>
      <c r="V153" s="56">
        <v>46065</v>
      </c>
      <c r="W153" s="49" t="s">
        <v>164</v>
      </c>
      <c r="X153" s="49">
        <v>2026</v>
      </c>
    </row>
    <row r="154" spans="1:24" ht="15.95">
      <c r="A154" s="49" t="s">
        <v>176</v>
      </c>
      <c r="B154" s="50">
        <v>158</v>
      </c>
      <c r="C154" s="50">
        <v>1</v>
      </c>
      <c r="D154" s="51">
        <v>45700</v>
      </c>
      <c r="E154" s="51">
        <v>45809</v>
      </c>
      <c r="F154" s="51">
        <v>45838</v>
      </c>
      <c r="G154" s="49" t="s">
        <v>49</v>
      </c>
      <c r="H154" s="49">
        <v>7</v>
      </c>
      <c r="I154" s="50" t="s">
        <v>177</v>
      </c>
      <c r="J154" s="52">
        <v>35538.559999999998</v>
      </c>
      <c r="K154" s="49" t="s">
        <v>151</v>
      </c>
      <c r="L154" s="53">
        <v>35538.559999999998</v>
      </c>
      <c r="M154" s="53">
        <v>41224.729599999991</v>
      </c>
      <c r="N154" s="53">
        <v>5337.36</v>
      </c>
      <c r="O154" s="53">
        <v>5337.36</v>
      </c>
      <c r="P154" s="53">
        <v>6191.3375999999989</v>
      </c>
      <c r="Q154" s="54">
        <v>0.15018503844837833</v>
      </c>
      <c r="R154" s="55">
        <v>2</v>
      </c>
      <c r="S154" s="55">
        <v>2025</v>
      </c>
      <c r="T154" s="49">
        <v>6</v>
      </c>
      <c r="U154" s="49">
        <v>2025</v>
      </c>
      <c r="V154" s="56">
        <v>45883</v>
      </c>
      <c r="W154" s="49" t="s">
        <v>160</v>
      </c>
      <c r="X154" s="49">
        <v>2025</v>
      </c>
    </row>
    <row r="155" spans="1:24" ht="15.95">
      <c r="A155" s="49" t="s">
        <v>176</v>
      </c>
      <c r="B155" s="50">
        <v>159</v>
      </c>
      <c r="C155" s="50">
        <v>1</v>
      </c>
      <c r="D155" s="51">
        <v>45700</v>
      </c>
      <c r="E155" s="51">
        <v>45709</v>
      </c>
      <c r="F155" s="51">
        <v>45719</v>
      </c>
      <c r="G155" s="49" t="s">
        <v>60</v>
      </c>
      <c r="H155" s="49">
        <v>7</v>
      </c>
      <c r="I155" s="50"/>
      <c r="J155" s="52">
        <v>5500</v>
      </c>
      <c r="K155" s="49" t="s">
        <v>151</v>
      </c>
      <c r="L155" s="53">
        <v>5500</v>
      </c>
      <c r="M155" s="53">
        <v>6380</v>
      </c>
      <c r="N155" s="53">
        <v>2310</v>
      </c>
      <c r="O155" s="53">
        <v>2310</v>
      </c>
      <c r="P155" s="53">
        <v>2679.6</v>
      </c>
      <c r="Q155" s="54">
        <v>0.42</v>
      </c>
      <c r="R155" s="55">
        <v>2</v>
      </c>
      <c r="S155" s="55">
        <v>2025</v>
      </c>
      <c r="T155" s="49">
        <v>2</v>
      </c>
      <c r="U155" s="49">
        <v>2025</v>
      </c>
      <c r="V155" s="56">
        <v>45764</v>
      </c>
      <c r="W155" s="49" t="s">
        <v>173</v>
      </c>
      <c r="X155" s="49">
        <v>2025</v>
      </c>
    </row>
    <row r="156" spans="1:24" ht="15.95">
      <c r="A156" s="49" t="s">
        <v>176</v>
      </c>
      <c r="B156" s="50">
        <v>160</v>
      </c>
      <c r="C156" s="50">
        <v>1</v>
      </c>
      <c r="D156" s="51">
        <v>45700</v>
      </c>
      <c r="E156" s="51">
        <v>45758</v>
      </c>
      <c r="F156" s="51">
        <v>45758</v>
      </c>
      <c r="G156" s="49" t="s">
        <v>35</v>
      </c>
      <c r="H156" s="49">
        <v>7</v>
      </c>
      <c r="I156" s="55"/>
      <c r="J156" s="52">
        <v>3471.84</v>
      </c>
      <c r="K156" s="49" t="s">
        <v>131</v>
      </c>
      <c r="L156" s="53">
        <v>2985.7824000000001</v>
      </c>
      <c r="M156" s="53">
        <v>3471.84</v>
      </c>
      <c r="N156" s="53">
        <v>135.28</v>
      </c>
      <c r="O156" s="53">
        <v>116.3408</v>
      </c>
      <c r="P156" s="53">
        <v>135.28</v>
      </c>
      <c r="Q156" s="54">
        <v>3.8964929259412875E-2</v>
      </c>
      <c r="R156" s="55">
        <v>2</v>
      </c>
      <c r="S156" s="55">
        <v>2025</v>
      </c>
      <c r="T156" s="49">
        <v>4</v>
      </c>
      <c r="U156" s="49">
        <v>2025</v>
      </c>
      <c r="V156" s="56">
        <v>45803</v>
      </c>
      <c r="W156" s="49" t="s">
        <v>172</v>
      </c>
      <c r="X156" s="49">
        <v>2025</v>
      </c>
    </row>
    <row r="157" spans="1:24" ht="15.95">
      <c r="A157" s="49" t="s">
        <v>176</v>
      </c>
      <c r="B157" s="50">
        <v>161</v>
      </c>
      <c r="C157" s="50">
        <v>1</v>
      </c>
      <c r="D157" s="51">
        <v>45700</v>
      </c>
      <c r="E157" s="51">
        <v>45853</v>
      </c>
      <c r="F157" s="51">
        <v>45859</v>
      </c>
      <c r="G157" s="49" t="s">
        <v>35</v>
      </c>
      <c r="H157" s="49">
        <v>7</v>
      </c>
      <c r="I157" s="55"/>
      <c r="J157" s="52">
        <v>6759</v>
      </c>
      <c r="K157" s="49" t="s">
        <v>131</v>
      </c>
      <c r="L157" s="53">
        <v>5812.74</v>
      </c>
      <c r="M157" s="53">
        <v>6759</v>
      </c>
      <c r="N157" s="53">
        <v>227.94</v>
      </c>
      <c r="O157" s="53">
        <v>196.0284</v>
      </c>
      <c r="P157" s="53">
        <v>227.94</v>
      </c>
      <c r="Q157" s="54">
        <v>3.3723923657345764E-2</v>
      </c>
      <c r="R157" s="55">
        <v>2</v>
      </c>
      <c r="S157" s="55">
        <v>2025</v>
      </c>
      <c r="T157" s="49">
        <v>7</v>
      </c>
      <c r="U157" s="49">
        <v>2025</v>
      </c>
      <c r="V157" s="56">
        <v>45904</v>
      </c>
      <c r="W157" s="49" t="s">
        <v>153</v>
      </c>
      <c r="X157" s="49">
        <v>2025</v>
      </c>
    </row>
    <row r="158" spans="1:24" ht="15.95">
      <c r="A158" s="55" t="s">
        <v>176</v>
      </c>
      <c r="B158" s="50">
        <v>162</v>
      </c>
      <c r="C158" s="50">
        <v>1</v>
      </c>
      <c r="D158" s="51">
        <v>45701</v>
      </c>
      <c r="E158" s="51">
        <v>45798</v>
      </c>
      <c r="F158" s="51">
        <v>45804</v>
      </c>
      <c r="G158" s="49" t="s">
        <v>35</v>
      </c>
      <c r="H158" s="49">
        <v>7</v>
      </c>
      <c r="I158" s="55"/>
      <c r="J158" s="52">
        <v>5106.96</v>
      </c>
      <c r="K158" s="49" t="s">
        <v>131</v>
      </c>
      <c r="L158" s="53">
        <v>4391.9856</v>
      </c>
      <c r="M158" s="53">
        <v>5106.96</v>
      </c>
      <c r="N158" s="53">
        <v>408.9</v>
      </c>
      <c r="O158" s="53">
        <v>351.654</v>
      </c>
      <c r="P158" s="53">
        <v>408.9</v>
      </c>
      <c r="Q158" s="54">
        <v>8.0067202406128107E-2</v>
      </c>
      <c r="R158" s="55">
        <v>2</v>
      </c>
      <c r="S158" s="55">
        <v>2025</v>
      </c>
      <c r="T158" s="49">
        <v>5</v>
      </c>
      <c r="U158" s="49">
        <v>2025</v>
      </c>
      <c r="V158" s="56">
        <v>45849</v>
      </c>
      <c r="W158" s="49" t="s">
        <v>154</v>
      </c>
      <c r="X158" s="49">
        <v>2025</v>
      </c>
    </row>
    <row r="159" spans="1:24" ht="15.95">
      <c r="A159" s="55" t="s">
        <v>176</v>
      </c>
      <c r="B159" s="50">
        <v>163</v>
      </c>
      <c r="C159" s="50">
        <v>0</v>
      </c>
      <c r="D159" s="51">
        <v>45701</v>
      </c>
      <c r="E159" s="51">
        <v>45832</v>
      </c>
      <c r="F159" s="51">
        <v>45854</v>
      </c>
      <c r="G159" s="49" t="s">
        <v>49</v>
      </c>
      <c r="H159" s="49">
        <v>7</v>
      </c>
      <c r="I159" t="s">
        <v>182</v>
      </c>
      <c r="J159" s="52">
        <v>51132.62</v>
      </c>
      <c r="K159" s="49" t="s">
        <v>151</v>
      </c>
      <c r="L159" s="53">
        <v>51132.62</v>
      </c>
      <c r="M159" s="53">
        <v>59313.839200000002</v>
      </c>
      <c r="N159" s="53">
        <v>5358.78</v>
      </c>
      <c r="O159" s="53">
        <v>5358.78</v>
      </c>
      <c r="P159" s="53">
        <v>6216.1847999999991</v>
      </c>
      <c r="Q159" s="54">
        <v>0.10480159240813397</v>
      </c>
      <c r="R159" s="55">
        <v>2</v>
      </c>
      <c r="S159" s="55">
        <v>2025</v>
      </c>
      <c r="T159" s="49">
        <v>6</v>
      </c>
      <c r="U159" s="49">
        <v>2025</v>
      </c>
      <c r="V159" s="56">
        <v>45899</v>
      </c>
      <c r="W159" s="49" t="s">
        <v>160</v>
      </c>
      <c r="X159" s="49">
        <v>2025</v>
      </c>
    </row>
    <row r="160" spans="1:24" ht="15.95">
      <c r="A160" s="55" t="s">
        <v>176</v>
      </c>
      <c r="B160" s="50">
        <v>164</v>
      </c>
      <c r="C160" s="50">
        <v>1</v>
      </c>
      <c r="D160" s="51">
        <v>45701</v>
      </c>
      <c r="E160" s="51">
        <v>45759</v>
      </c>
      <c r="F160" s="51">
        <v>45768</v>
      </c>
      <c r="G160" s="49" t="s">
        <v>35</v>
      </c>
      <c r="H160" s="49">
        <v>7</v>
      </c>
      <c r="J160" s="52">
        <v>3445.65</v>
      </c>
      <c r="K160" s="49" t="s">
        <v>151</v>
      </c>
      <c r="L160" s="53">
        <v>3445.65</v>
      </c>
      <c r="M160" s="53">
        <v>3996.9539999999997</v>
      </c>
      <c r="N160" s="53">
        <v>291.48</v>
      </c>
      <c r="O160" s="53">
        <v>291.48</v>
      </c>
      <c r="P160" s="53">
        <v>338.11680000000001</v>
      </c>
      <c r="Q160" s="54">
        <v>8.4593618040137569E-2</v>
      </c>
      <c r="R160" s="55">
        <v>2</v>
      </c>
      <c r="S160" s="55">
        <v>2025</v>
      </c>
      <c r="T160" s="49">
        <v>4</v>
      </c>
      <c r="U160" s="49">
        <v>2025</v>
      </c>
      <c r="V160" s="56">
        <v>45813</v>
      </c>
      <c r="W160" s="49" t="s">
        <v>152</v>
      </c>
      <c r="X160" s="49">
        <v>2025</v>
      </c>
    </row>
    <row r="161" spans="1:24" ht="15.95">
      <c r="A161" s="55" t="s">
        <v>176</v>
      </c>
      <c r="B161" s="50">
        <v>165</v>
      </c>
      <c r="C161" s="50">
        <v>1</v>
      </c>
      <c r="D161" s="51">
        <v>45701</v>
      </c>
      <c r="E161" s="51">
        <v>45730</v>
      </c>
      <c r="F161" s="51">
        <v>45746</v>
      </c>
      <c r="G161" s="49" t="s">
        <v>49</v>
      </c>
      <c r="H161" s="49">
        <v>7</v>
      </c>
      <c r="I161" s="55" t="s">
        <v>177</v>
      </c>
      <c r="J161" s="52">
        <v>2277.39</v>
      </c>
      <c r="K161" s="49" t="s">
        <v>131</v>
      </c>
      <c r="L161" s="53">
        <v>1958.5554</v>
      </c>
      <c r="M161" s="53">
        <v>2277.39</v>
      </c>
      <c r="N161" s="53">
        <v>212.21</v>
      </c>
      <c r="O161" s="53">
        <v>182.50059999999999</v>
      </c>
      <c r="P161" s="53">
        <v>212.21</v>
      </c>
      <c r="Q161" s="54">
        <v>9.3181229389783918E-2</v>
      </c>
      <c r="R161" s="55">
        <v>2</v>
      </c>
      <c r="S161" s="55">
        <v>2025</v>
      </c>
      <c r="T161" s="49">
        <v>3</v>
      </c>
      <c r="U161" s="49">
        <v>2025</v>
      </c>
      <c r="V161" s="56">
        <v>45791</v>
      </c>
      <c r="W161" s="49" t="s">
        <v>172</v>
      </c>
      <c r="X161" s="49">
        <v>2025</v>
      </c>
    </row>
    <row r="162" spans="1:24" ht="15.95">
      <c r="A162" s="55" t="s">
        <v>176</v>
      </c>
      <c r="B162" s="50">
        <v>166</v>
      </c>
      <c r="C162" s="50">
        <v>0</v>
      </c>
      <c r="D162" s="51">
        <v>45701</v>
      </c>
      <c r="E162" s="51">
        <v>45716</v>
      </c>
      <c r="F162" s="51">
        <v>45718</v>
      </c>
      <c r="G162" s="49" t="s">
        <v>49</v>
      </c>
      <c r="H162" s="49">
        <v>7</v>
      </c>
      <c r="I162" s="55" t="s">
        <v>177</v>
      </c>
      <c r="J162" s="52">
        <v>6814</v>
      </c>
      <c r="K162" s="49" t="s">
        <v>178</v>
      </c>
      <c r="L162" s="53">
        <v>327.072</v>
      </c>
      <c r="M162" s="53">
        <v>381.584</v>
      </c>
      <c r="N162" s="53">
        <v>0</v>
      </c>
      <c r="O162" s="53">
        <v>0</v>
      </c>
      <c r="P162" s="53">
        <v>0</v>
      </c>
      <c r="Q162" s="54">
        <v>0</v>
      </c>
      <c r="R162" s="55">
        <v>2</v>
      </c>
      <c r="S162" s="55">
        <v>2025</v>
      </c>
      <c r="T162" s="49">
        <v>2</v>
      </c>
      <c r="U162" s="49">
        <v>2025</v>
      </c>
      <c r="V162" s="56">
        <v>45763</v>
      </c>
      <c r="W162" s="49" t="s">
        <v>173</v>
      </c>
      <c r="X162" s="49">
        <v>2025</v>
      </c>
    </row>
    <row r="163" spans="1:24" ht="15.95">
      <c r="A163" s="55" t="s">
        <v>176</v>
      </c>
      <c r="B163" s="50">
        <v>167</v>
      </c>
      <c r="C163" s="50">
        <v>1</v>
      </c>
      <c r="D163" s="51">
        <v>45706</v>
      </c>
      <c r="E163" s="51">
        <v>45722</v>
      </c>
      <c r="F163" s="51">
        <v>45725</v>
      </c>
      <c r="G163" s="49" t="s">
        <v>44</v>
      </c>
      <c r="H163" s="49">
        <v>8</v>
      </c>
      <c r="I163" s="57"/>
      <c r="J163" s="52">
        <v>2611.4299999999998</v>
      </c>
      <c r="K163" s="49" t="s">
        <v>131</v>
      </c>
      <c r="L163" s="53">
        <v>2245.8298</v>
      </c>
      <c r="M163" s="53">
        <v>2611.4299999999998</v>
      </c>
      <c r="N163" s="53">
        <v>206.41</v>
      </c>
      <c r="O163" s="53">
        <v>177.51259999999999</v>
      </c>
      <c r="P163" s="53">
        <v>206.41</v>
      </c>
      <c r="Q163" s="54">
        <v>7.9040985207338502E-2</v>
      </c>
      <c r="R163" s="55">
        <v>2</v>
      </c>
      <c r="S163" s="55">
        <v>2025</v>
      </c>
      <c r="T163" s="49">
        <v>3</v>
      </c>
      <c r="U163" s="49">
        <v>2025</v>
      </c>
      <c r="V163" s="56">
        <v>45770</v>
      </c>
      <c r="W163" s="49" t="s">
        <v>173</v>
      </c>
      <c r="X163" s="49">
        <v>2025</v>
      </c>
    </row>
    <row r="164" spans="1:24" ht="15.95">
      <c r="A164" s="55" t="s">
        <v>176</v>
      </c>
      <c r="B164" s="50">
        <v>168</v>
      </c>
      <c r="C164" s="50">
        <v>1</v>
      </c>
      <c r="D164" s="51">
        <v>45706</v>
      </c>
      <c r="E164" s="51">
        <v>45730</v>
      </c>
      <c r="F164" s="51">
        <v>45741</v>
      </c>
      <c r="G164" s="49" t="s">
        <v>49</v>
      </c>
      <c r="H164" s="49">
        <v>8</v>
      </c>
      <c r="I164" s="55" t="s">
        <v>177</v>
      </c>
      <c r="J164" s="52">
        <v>7043.04</v>
      </c>
      <c r="K164" s="49" t="s">
        <v>131</v>
      </c>
      <c r="L164" s="53">
        <v>6057.0144</v>
      </c>
      <c r="M164" s="53">
        <v>7043.04</v>
      </c>
      <c r="N164" s="53">
        <v>852.79</v>
      </c>
      <c r="O164" s="53">
        <v>733.39940000000001</v>
      </c>
      <c r="P164" s="53">
        <v>852.79</v>
      </c>
      <c r="Q164" s="54">
        <v>0.12108265748881165</v>
      </c>
      <c r="R164" s="55">
        <v>2</v>
      </c>
      <c r="S164" s="55">
        <v>2025</v>
      </c>
      <c r="T164" s="49">
        <v>3</v>
      </c>
      <c r="U164" s="49">
        <v>2025</v>
      </c>
      <c r="V164" s="56">
        <v>45786</v>
      </c>
      <c r="W164" s="49" t="s">
        <v>172</v>
      </c>
      <c r="X164" s="49">
        <v>2025</v>
      </c>
    </row>
    <row r="165" spans="1:24" ht="15.95">
      <c r="A165" s="55" t="s">
        <v>176</v>
      </c>
      <c r="B165" s="50">
        <v>169</v>
      </c>
      <c r="C165" s="50">
        <v>0</v>
      </c>
      <c r="D165" s="51">
        <v>45706</v>
      </c>
      <c r="E165" s="51">
        <v>45795</v>
      </c>
      <c r="F165" s="51">
        <v>46138</v>
      </c>
      <c r="G165" s="49" t="s">
        <v>43</v>
      </c>
      <c r="H165" s="49">
        <v>8</v>
      </c>
      <c r="I165" s="55"/>
      <c r="J165" s="52">
        <v>24281</v>
      </c>
      <c r="K165" s="49" t="s">
        <v>131</v>
      </c>
      <c r="L165" s="53">
        <v>20881.66</v>
      </c>
      <c r="M165" s="53">
        <v>24281</v>
      </c>
      <c r="N165" s="53">
        <v>1611</v>
      </c>
      <c r="O165" s="53">
        <v>1385.46</v>
      </c>
      <c r="P165" s="53">
        <v>1611</v>
      </c>
      <c r="Q165" s="54">
        <v>6.6348173468967514E-2</v>
      </c>
      <c r="R165" s="55">
        <v>2</v>
      </c>
      <c r="S165" s="55">
        <v>2025</v>
      </c>
      <c r="T165" s="49">
        <v>5</v>
      </c>
      <c r="U165" s="49">
        <v>2025</v>
      </c>
      <c r="V165" s="56">
        <v>46183</v>
      </c>
      <c r="W165" s="49" t="s">
        <v>152</v>
      </c>
      <c r="X165" s="49">
        <v>2026</v>
      </c>
    </row>
    <row r="166" spans="1:24" ht="15.95">
      <c r="A166" s="55" t="s">
        <v>176</v>
      </c>
      <c r="B166" s="50">
        <v>170</v>
      </c>
      <c r="C166" s="50">
        <v>1</v>
      </c>
      <c r="D166" s="51">
        <v>45707</v>
      </c>
      <c r="E166" s="51">
        <v>45818</v>
      </c>
      <c r="F166" s="51">
        <v>45864</v>
      </c>
      <c r="G166" s="49" t="s">
        <v>44</v>
      </c>
      <c r="H166" s="49">
        <v>8</v>
      </c>
      <c r="I166" s="55"/>
      <c r="J166" s="52">
        <v>52766.67</v>
      </c>
      <c r="K166" s="49" t="s">
        <v>151</v>
      </c>
      <c r="L166" s="53">
        <v>52766.67</v>
      </c>
      <c r="M166" s="53">
        <v>61209.337199999994</v>
      </c>
      <c r="N166" s="53">
        <v>3592.6</v>
      </c>
      <c r="O166" s="53">
        <v>3592.6</v>
      </c>
      <c r="P166" s="53">
        <v>4167.4159999999993</v>
      </c>
      <c r="Q166" s="54">
        <v>6.8084645098885344E-2</v>
      </c>
      <c r="R166" s="55">
        <v>2</v>
      </c>
      <c r="S166" s="55">
        <v>2025</v>
      </c>
      <c r="T166" s="49">
        <v>6</v>
      </c>
      <c r="U166" s="49">
        <v>2025</v>
      </c>
      <c r="V166" s="56">
        <v>45909</v>
      </c>
      <c r="W166" s="49" t="s">
        <v>153</v>
      </c>
      <c r="X166" s="49">
        <v>2025</v>
      </c>
    </row>
    <row r="167" spans="1:24" ht="15.95">
      <c r="A167" s="55" t="s">
        <v>176</v>
      </c>
      <c r="B167" s="50">
        <v>171</v>
      </c>
      <c r="C167" s="50">
        <v>0</v>
      </c>
      <c r="D167" s="51">
        <v>45707</v>
      </c>
      <c r="E167" s="51">
        <v>45750</v>
      </c>
      <c r="F167" s="51">
        <v>45776</v>
      </c>
      <c r="G167" s="49" t="s">
        <v>35</v>
      </c>
      <c r="H167" s="49">
        <v>8</v>
      </c>
      <c r="J167" s="52">
        <v>172307.58</v>
      </c>
      <c r="K167" s="49" t="s">
        <v>131</v>
      </c>
      <c r="L167" s="53">
        <v>148184.51879999999</v>
      </c>
      <c r="M167" s="53">
        <v>172307.58</v>
      </c>
      <c r="N167" s="53">
        <v>11639.31</v>
      </c>
      <c r="O167" s="53">
        <v>10009.8066</v>
      </c>
      <c r="P167" s="53">
        <v>11639.31</v>
      </c>
      <c r="Q167" s="54">
        <v>6.7549610992157172E-2</v>
      </c>
      <c r="R167" s="55">
        <v>2</v>
      </c>
      <c r="S167" s="55">
        <v>2025</v>
      </c>
      <c r="T167" s="49">
        <v>4</v>
      </c>
      <c r="U167" s="49">
        <v>2025</v>
      </c>
      <c r="V167" s="56">
        <v>45821</v>
      </c>
      <c r="W167" s="49" t="s">
        <v>152</v>
      </c>
      <c r="X167" s="49">
        <v>2025</v>
      </c>
    </row>
    <row r="168" spans="1:24" ht="15.95">
      <c r="A168" s="55" t="s">
        <v>176</v>
      </c>
      <c r="B168" s="50">
        <v>172</v>
      </c>
      <c r="C168" s="50">
        <v>0</v>
      </c>
      <c r="D168" s="51">
        <v>45707</v>
      </c>
      <c r="E168" s="51">
        <v>45937</v>
      </c>
      <c r="F168" s="51">
        <v>45962</v>
      </c>
      <c r="G168" s="49" t="s">
        <v>35</v>
      </c>
      <c r="H168" s="49">
        <v>8</v>
      </c>
      <c r="I168" s="55"/>
      <c r="J168" s="52">
        <v>34174.980000000003</v>
      </c>
      <c r="K168" s="49" t="s">
        <v>131</v>
      </c>
      <c r="L168" s="53">
        <v>29390.482800000002</v>
      </c>
      <c r="M168" s="53">
        <v>34174.980000000003</v>
      </c>
      <c r="N168" s="53">
        <v>3216.55</v>
      </c>
      <c r="O168" s="53">
        <v>2766.2330000000002</v>
      </c>
      <c r="P168" s="53">
        <v>3216.55</v>
      </c>
      <c r="Q168" s="54">
        <v>9.4120025820059003E-2</v>
      </c>
      <c r="R168" s="55">
        <v>2</v>
      </c>
      <c r="S168" s="55">
        <v>2025</v>
      </c>
      <c r="T168" s="49">
        <v>10</v>
      </c>
      <c r="U168" s="49">
        <v>2025</v>
      </c>
      <c r="V168" s="56">
        <v>46007</v>
      </c>
      <c r="W168" s="49" t="s">
        <v>132</v>
      </c>
      <c r="X168" s="49">
        <v>2025</v>
      </c>
    </row>
    <row r="169" spans="1:24" ht="15.95">
      <c r="A169" s="55" t="s">
        <v>176</v>
      </c>
      <c r="B169" s="50">
        <v>173</v>
      </c>
      <c r="C169" s="50">
        <v>1</v>
      </c>
      <c r="D169" s="51">
        <v>45707</v>
      </c>
      <c r="E169" s="51">
        <v>45855</v>
      </c>
      <c r="F169" s="51">
        <v>45869</v>
      </c>
      <c r="G169" s="49" t="s">
        <v>35</v>
      </c>
      <c r="H169" s="49">
        <v>8</v>
      </c>
      <c r="I169" s="55"/>
      <c r="J169" s="52">
        <v>30665.64</v>
      </c>
      <c r="K169" s="49" t="s">
        <v>131</v>
      </c>
      <c r="L169" s="53">
        <v>26372.450399999998</v>
      </c>
      <c r="M169" s="53">
        <v>30665.64</v>
      </c>
      <c r="N169" s="53">
        <v>2645.16</v>
      </c>
      <c r="O169" s="53">
        <v>2274.8375999999998</v>
      </c>
      <c r="P169" s="53">
        <v>2645.16</v>
      </c>
      <c r="Q169" s="54">
        <v>8.6258105162651103E-2</v>
      </c>
      <c r="R169" s="55">
        <v>2</v>
      </c>
      <c r="S169" s="55">
        <v>2025</v>
      </c>
      <c r="T169" s="49">
        <v>7</v>
      </c>
      <c r="U169" s="49">
        <v>2025</v>
      </c>
      <c r="V169" s="56">
        <v>45914</v>
      </c>
      <c r="W169" s="49" t="s">
        <v>153</v>
      </c>
      <c r="X169" s="49">
        <v>2025</v>
      </c>
    </row>
    <row r="170" spans="1:24" ht="15.95">
      <c r="A170" s="55" t="s">
        <v>176</v>
      </c>
      <c r="B170" s="50">
        <v>174</v>
      </c>
      <c r="C170" s="50">
        <v>1</v>
      </c>
      <c r="D170" s="51">
        <v>45708</v>
      </c>
      <c r="E170" s="51">
        <v>45708</v>
      </c>
      <c r="F170" s="51">
        <v>45714</v>
      </c>
      <c r="G170" s="49" t="s">
        <v>49</v>
      </c>
      <c r="H170" s="49">
        <v>8</v>
      </c>
      <c r="I170" t="s">
        <v>177</v>
      </c>
      <c r="J170" s="52">
        <v>26206.01</v>
      </c>
      <c r="K170" s="49" t="s">
        <v>131</v>
      </c>
      <c r="L170" s="53">
        <v>22537.168599999997</v>
      </c>
      <c r="M170" s="53">
        <v>26206.01</v>
      </c>
      <c r="N170" s="53">
        <v>2355.34</v>
      </c>
      <c r="O170" s="53">
        <v>2025.5924</v>
      </c>
      <c r="P170" s="53">
        <v>2355.34</v>
      </c>
      <c r="Q170" s="54">
        <v>8.9877856262742792E-2</v>
      </c>
      <c r="R170" s="55">
        <v>2</v>
      </c>
      <c r="S170" s="55">
        <v>2025</v>
      </c>
      <c r="T170" s="49">
        <v>2</v>
      </c>
      <c r="U170" s="49">
        <v>2025</v>
      </c>
      <c r="V170" s="56">
        <v>45759</v>
      </c>
      <c r="W170" s="49" t="s">
        <v>173</v>
      </c>
      <c r="X170" s="49">
        <v>2025</v>
      </c>
    </row>
    <row r="171" spans="1:24" ht="15.95">
      <c r="A171" s="55" t="s">
        <v>176</v>
      </c>
      <c r="B171" s="50">
        <v>175</v>
      </c>
      <c r="C171" s="50">
        <v>1</v>
      </c>
      <c r="D171" s="51">
        <v>45708</v>
      </c>
      <c r="E171" s="51">
        <v>45799</v>
      </c>
      <c r="F171" s="51">
        <v>45810</v>
      </c>
      <c r="G171" s="49" t="s">
        <v>43</v>
      </c>
      <c r="H171" s="49">
        <v>8</v>
      </c>
      <c r="I171" s="55" t="s">
        <v>177</v>
      </c>
      <c r="J171" s="52">
        <v>72356.42</v>
      </c>
      <c r="K171" s="49" t="s">
        <v>131</v>
      </c>
      <c r="L171" s="53">
        <v>62226.521199999996</v>
      </c>
      <c r="M171" s="53">
        <v>72356.42</v>
      </c>
      <c r="N171" s="53">
        <v>8449.42</v>
      </c>
      <c r="O171" s="53">
        <v>7266.5011999999997</v>
      </c>
      <c r="P171" s="53">
        <v>8449.42</v>
      </c>
      <c r="Q171" s="54">
        <v>0.11677498693274212</v>
      </c>
      <c r="R171" s="55">
        <v>2</v>
      </c>
      <c r="S171" s="55">
        <v>2025</v>
      </c>
      <c r="T171" s="49">
        <v>5</v>
      </c>
      <c r="U171" s="49">
        <v>2025</v>
      </c>
      <c r="V171" s="56">
        <v>45855</v>
      </c>
      <c r="W171" s="49" t="s">
        <v>154</v>
      </c>
      <c r="X171" s="49">
        <v>2025</v>
      </c>
    </row>
    <row r="172" spans="1:24" ht="15.95">
      <c r="A172" s="55" t="s">
        <v>176</v>
      </c>
      <c r="B172" s="55">
        <v>176</v>
      </c>
      <c r="C172" s="50">
        <v>1</v>
      </c>
      <c r="D172" s="59">
        <v>45708</v>
      </c>
      <c r="E172" s="59">
        <v>45764</v>
      </c>
      <c r="F172" s="59">
        <v>45767</v>
      </c>
      <c r="G172" s="55" t="s">
        <v>35</v>
      </c>
      <c r="H172" s="49">
        <v>8</v>
      </c>
      <c r="I172" s="55"/>
      <c r="J172" s="60">
        <v>4998.51</v>
      </c>
      <c r="K172" s="55" t="s">
        <v>131</v>
      </c>
      <c r="L172" s="53">
        <v>4298.7186000000002</v>
      </c>
      <c r="M172" s="53">
        <v>4998.51</v>
      </c>
      <c r="N172" s="53">
        <v>451.2</v>
      </c>
      <c r="O172" s="53">
        <v>388.03199999999998</v>
      </c>
      <c r="P172" s="53">
        <v>451.2</v>
      </c>
      <c r="Q172" s="54">
        <v>9.0266899536061734E-2</v>
      </c>
      <c r="R172" s="55">
        <v>2</v>
      </c>
      <c r="S172" s="55">
        <v>2025</v>
      </c>
      <c r="T172" s="49">
        <v>4</v>
      </c>
      <c r="U172" s="49">
        <v>2025</v>
      </c>
      <c r="V172" s="56">
        <v>45812</v>
      </c>
      <c r="W172" s="49" t="s">
        <v>152</v>
      </c>
      <c r="X172" s="49">
        <v>2025</v>
      </c>
    </row>
    <row r="173" spans="1:24" ht="15.95">
      <c r="A173" s="55" t="s">
        <v>176</v>
      </c>
      <c r="B173" s="55">
        <v>177</v>
      </c>
      <c r="C173" s="55">
        <v>1</v>
      </c>
      <c r="D173" s="59">
        <v>45709</v>
      </c>
      <c r="E173" s="59">
        <v>45759</v>
      </c>
      <c r="F173" s="59">
        <v>45762</v>
      </c>
      <c r="G173" s="55" t="s">
        <v>49</v>
      </c>
      <c r="H173" s="49">
        <v>8</v>
      </c>
      <c r="I173" t="s">
        <v>177</v>
      </c>
      <c r="J173" s="60">
        <v>18247</v>
      </c>
      <c r="K173" s="55" t="s">
        <v>131</v>
      </c>
      <c r="L173" s="53">
        <v>15692.42</v>
      </c>
      <c r="M173" s="53">
        <v>18247</v>
      </c>
      <c r="N173" s="53">
        <v>1327.72</v>
      </c>
      <c r="O173" s="53">
        <v>1141.8392000000001</v>
      </c>
      <c r="P173" s="53">
        <v>1327.72</v>
      </c>
      <c r="Q173" s="54">
        <v>7.2763741984983837E-2</v>
      </c>
      <c r="R173" s="55">
        <v>2</v>
      </c>
      <c r="S173" s="55">
        <v>2025</v>
      </c>
      <c r="T173" s="49">
        <v>4</v>
      </c>
      <c r="U173" s="49">
        <v>2025</v>
      </c>
      <c r="V173" s="56">
        <v>45807</v>
      </c>
      <c r="W173" s="49" t="s">
        <v>172</v>
      </c>
      <c r="X173" s="49">
        <v>2025</v>
      </c>
    </row>
    <row r="174" spans="1:24" ht="15.95">
      <c r="A174" s="55" t="s">
        <v>176</v>
      </c>
      <c r="B174" s="55">
        <v>178</v>
      </c>
      <c r="C174" s="55">
        <v>1</v>
      </c>
      <c r="D174" s="59">
        <v>45709</v>
      </c>
      <c r="E174" s="59">
        <v>45733</v>
      </c>
      <c r="F174" s="59">
        <v>45816</v>
      </c>
      <c r="G174" s="55" t="s">
        <v>49</v>
      </c>
      <c r="H174" s="49">
        <v>8</v>
      </c>
      <c r="I174" s="55" t="s">
        <v>182</v>
      </c>
      <c r="J174" s="55">
        <v>11312.07</v>
      </c>
      <c r="K174" s="55" t="s">
        <v>131</v>
      </c>
      <c r="L174" s="53">
        <v>9728.3801999999996</v>
      </c>
      <c r="M174" s="53">
        <v>11312.07</v>
      </c>
      <c r="N174" s="53">
        <v>963.48</v>
      </c>
      <c r="O174" s="53">
        <v>828.59280000000001</v>
      </c>
      <c r="P174" s="53">
        <v>963.48</v>
      </c>
      <c r="Q174" s="54">
        <v>8.5172740267696362E-2</v>
      </c>
      <c r="R174" s="55">
        <v>2</v>
      </c>
      <c r="S174" s="55">
        <v>2025</v>
      </c>
      <c r="T174" s="49">
        <v>3</v>
      </c>
      <c r="U174" s="49">
        <v>2025</v>
      </c>
      <c r="V174" s="56">
        <v>45861</v>
      </c>
      <c r="W174" s="49" t="s">
        <v>154</v>
      </c>
      <c r="X174" s="49">
        <v>2025</v>
      </c>
    </row>
    <row r="175" spans="1:24" ht="15.95">
      <c r="A175" s="55" t="s">
        <v>176</v>
      </c>
      <c r="B175" s="55">
        <v>179</v>
      </c>
      <c r="C175" s="55">
        <v>1</v>
      </c>
      <c r="D175" s="59">
        <v>45712</v>
      </c>
      <c r="E175" s="59">
        <v>45779</v>
      </c>
      <c r="F175" s="59">
        <v>45781</v>
      </c>
      <c r="G175" s="55" t="s">
        <v>46</v>
      </c>
      <c r="H175" s="49">
        <v>9</v>
      </c>
      <c r="I175" s="55"/>
      <c r="J175" s="55">
        <v>2598.7600000000002</v>
      </c>
      <c r="K175" s="55" t="s">
        <v>131</v>
      </c>
      <c r="L175" s="53">
        <v>2234.9336000000003</v>
      </c>
      <c r="M175" s="53">
        <v>2598.7600000000002</v>
      </c>
      <c r="N175" s="53">
        <v>296.10000000000002</v>
      </c>
      <c r="O175" s="53">
        <v>254.64600000000002</v>
      </c>
      <c r="P175" s="53">
        <v>296.10000000000002</v>
      </c>
      <c r="Q175" s="54">
        <v>0.11393895550185472</v>
      </c>
      <c r="R175" s="55">
        <v>2</v>
      </c>
      <c r="S175" s="55">
        <v>2025</v>
      </c>
      <c r="T175" s="49">
        <v>5</v>
      </c>
      <c r="U175" s="49">
        <v>2025</v>
      </c>
      <c r="V175" s="56">
        <v>45826</v>
      </c>
      <c r="W175" s="49" t="s">
        <v>152</v>
      </c>
      <c r="X175" s="49">
        <v>2025</v>
      </c>
    </row>
    <row r="176" spans="1:24" ht="15.95">
      <c r="A176" s="55" t="s">
        <v>176</v>
      </c>
      <c r="B176" s="55">
        <v>180</v>
      </c>
      <c r="C176" s="55">
        <v>0</v>
      </c>
      <c r="D176" s="59">
        <v>45712</v>
      </c>
      <c r="E176" s="59">
        <v>45751</v>
      </c>
      <c r="F176" s="59">
        <v>45753</v>
      </c>
      <c r="G176" s="55" t="s">
        <v>46</v>
      </c>
      <c r="H176" s="49">
        <v>9</v>
      </c>
      <c r="J176" s="55">
        <v>2458.9</v>
      </c>
      <c r="K176" s="55" t="s">
        <v>131</v>
      </c>
      <c r="L176" s="53">
        <v>2114.654</v>
      </c>
      <c r="M176" s="53">
        <v>2458.9</v>
      </c>
      <c r="N176" s="53">
        <v>303.52999999999997</v>
      </c>
      <c r="O176" s="53">
        <v>261.03579999999999</v>
      </c>
      <c r="P176" s="53">
        <v>303.52999999999997</v>
      </c>
      <c r="Q176" s="54">
        <v>0.12344137622514133</v>
      </c>
      <c r="R176" s="55">
        <v>2</v>
      </c>
      <c r="S176" s="55">
        <v>2025</v>
      </c>
      <c r="T176" s="49">
        <v>4</v>
      </c>
      <c r="U176" s="49">
        <v>2025</v>
      </c>
      <c r="V176" s="56">
        <v>45798</v>
      </c>
      <c r="W176" s="49" t="s">
        <v>172</v>
      </c>
      <c r="X176" s="49">
        <v>2025</v>
      </c>
    </row>
    <row r="177" spans="1:24" ht="15.95">
      <c r="A177" s="55" t="s">
        <v>176</v>
      </c>
      <c r="B177" s="55">
        <v>181</v>
      </c>
      <c r="C177" s="55">
        <v>1</v>
      </c>
      <c r="D177" s="59">
        <v>45712</v>
      </c>
      <c r="E177" s="59">
        <v>45859</v>
      </c>
      <c r="F177" s="59">
        <v>45865</v>
      </c>
      <c r="G177" s="55" t="s">
        <v>40</v>
      </c>
      <c r="H177" s="49">
        <v>9</v>
      </c>
      <c r="J177" s="55">
        <v>19706</v>
      </c>
      <c r="K177" s="55" t="s">
        <v>131</v>
      </c>
      <c r="L177" s="53">
        <v>16947.16</v>
      </c>
      <c r="M177" s="53">
        <v>19706</v>
      </c>
      <c r="N177" s="53">
        <v>337.24</v>
      </c>
      <c r="O177" s="53">
        <v>290.02640000000002</v>
      </c>
      <c r="P177" s="53">
        <v>337.24</v>
      </c>
      <c r="Q177" s="54">
        <v>1.7113569471227039E-2</v>
      </c>
      <c r="R177" s="55">
        <v>2</v>
      </c>
      <c r="S177" s="55">
        <v>2025</v>
      </c>
      <c r="T177" s="49">
        <v>7</v>
      </c>
      <c r="U177" s="49">
        <v>2025</v>
      </c>
      <c r="V177" s="56">
        <v>45910</v>
      </c>
      <c r="W177" s="49" t="s">
        <v>153</v>
      </c>
      <c r="X177" s="49">
        <v>2025</v>
      </c>
    </row>
    <row r="178" spans="1:24" ht="15.95">
      <c r="A178" s="55" t="s">
        <v>176</v>
      </c>
      <c r="B178" s="55">
        <v>183</v>
      </c>
      <c r="C178" s="55">
        <v>1</v>
      </c>
      <c r="D178" s="59">
        <v>45714</v>
      </c>
      <c r="E178" s="59">
        <v>45847</v>
      </c>
      <c r="F178" s="59">
        <v>45856</v>
      </c>
      <c r="G178" s="55" t="s">
        <v>45</v>
      </c>
      <c r="H178" s="49">
        <v>9</v>
      </c>
      <c r="I178" s="55"/>
      <c r="J178" s="60">
        <v>37718.11</v>
      </c>
      <c r="K178" s="55" t="s">
        <v>131</v>
      </c>
      <c r="L178" s="53">
        <v>32437.5746</v>
      </c>
      <c r="M178" s="53">
        <v>37718.11</v>
      </c>
      <c r="N178" s="53">
        <v>1242.95</v>
      </c>
      <c r="O178" s="53">
        <v>1068.9370000000001</v>
      </c>
      <c r="P178" s="53">
        <v>1242.95</v>
      </c>
      <c r="Q178" s="54">
        <v>3.2953666024092942E-2</v>
      </c>
      <c r="R178" s="55">
        <v>2</v>
      </c>
      <c r="S178" s="55">
        <v>2025</v>
      </c>
      <c r="T178" s="49">
        <v>7</v>
      </c>
      <c r="U178" s="49">
        <v>2025</v>
      </c>
      <c r="V178" s="56">
        <v>45901</v>
      </c>
      <c r="W178" s="49" t="s">
        <v>153</v>
      </c>
      <c r="X178" s="49">
        <v>2025</v>
      </c>
    </row>
    <row r="179" spans="1:24" ht="15.95">
      <c r="A179" s="55" t="s">
        <v>176</v>
      </c>
      <c r="B179" s="55">
        <v>185</v>
      </c>
      <c r="C179" s="55">
        <v>1</v>
      </c>
      <c r="D179" s="59">
        <v>45670</v>
      </c>
      <c r="E179" s="59">
        <v>45682</v>
      </c>
      <c r="F179" s="59">
        <v>45697</v>
      </c>
      <c r="G179" s="55" t="s">
        <v>54</v>
      </c>
      <c r="H179" s="49">
        <v>3</v>
      </c>
      <c r="I179" s="55"/>
      <c r="J179" s="60">
        <v>1196</v>
      </c>
      <c r="K179" s="55" t="s">
        <v>131</v>
      </c>
      <c r="L179" s="53">
        <v>1028.56</v>
      </c>
      <c r="M179" s="53">
        <v>1196</v>
      </c>
      <c r="N179" s="53">
        <v>0</v>
      </c>
      <c r="O179" s="53">
        <v>0</v>
      </c>
      <c r="P179" s="53">
        <v>0</v>
      </c>
      <c r="Q179" s="54">
        <v>0</v>
      </c>
      <c r="R179" s="55">
        <v>1</v>
      </c>
      <c r="S179" s="55">
        <v>2025</v>
      </c>
      <c r="T179" s="49">
        <v>1</v>
      </c>
      <c r="U179" s="49">
        <v>2025</v>
      </c>
      <c r="V179" s="56">
        <v>45742</v>
      </c>
      <c r="W179" s="49" t="s">
        <v>150</v>
      </c>
      <c r="X179" s="49">
        <v>2025</v>
      </c>
    </row>
    <row r="180" spans="1:24" ht="15.95">
      <c r="A180" s="55" t="s">
        <v>176</v>
      </c>
      <c r="B180">
        <v>186</v>
      </c>
      <c r="C180">
        <v>1</v>
      </c>
      <c r="D180" s="18">
        <v>45716</v>
      </c>
      <c r="E180" s="18">
        <v>45692</v>
      </c>
      <c r="F180" s="18">
        <v>45696</v>
      </c>
      <c r="G180" t="s">
        <v>45</v>
      </c>
      <c r="H180" s="49">
        <v>9</v>
      </c>
      <c r="J180" s="60">
        <v>134515</v>
      </c>
      <c r="K180" t="s">
        <v>178</v>
      </c>
      <c r="L180" s="53">
        <v>6456.72</v>
      </c>
      <c r="M180" s="53">
        <v>7532.84</v>
      </c>
      <c r="N180" s="53">
        <v>25731.52</v>
      </c>
      <c r="O180" s="53">
        <v>1235.1129600000002</v>
      </c>
      <c r="P180" s="53">
        <v>1440.9651200000001</v>
      </c>
      <c r="Q180" s="54">
        <v>0.19129108277887227</v>
      </c>
      <c r="R180" s="55">
        <v>2</v>
      </c>
      <c r="S180" s="55">
        <v>2025</v>
      </c>
      <c r="T180" s="49">
        <v>2</v>
      </c>
      <c r="U180" s="49">
        <v>2025</v>
      </c>
      <c r="V180" s="56">
        <v>45741</v>
      </c>
      <c r="W180" s="49" t="s">
        <v>150</v>
      </c>
      <c r="X180" s="49">
        <v>2025</v>
      </c>
    </row>
    <row r="181" spans="1:24" ht="15.95">
      <c r="A181" s="49" t="s">
        <v>176</v>
      </c>
      <c r="B181" s="50">
        <v>187</v>
      </c>
      <c r="C181" s="50">
        <v>1</v>
      </c>
      <c r="D181" s="51">
        <v>45719</v>
      </c>
      <c r="E181" s="51">
        <v>45722</v>
      </c>
      <c r="F181" s="51">
        <v>45727</v>
      </c>
      <c r="G181" s="49" t="s">
        <v>49</v>
      </c>
      <c r="H181" s="49">
        <v>10</v>
      </c>
      <c r="I181" s="50" t="s">
        <v>177</v>
      </c>
      <c r="J181" s="52">
        <v>3382.8</v>
      </c>
      <c r="K181" s="49" t="s">
        <v>131</v>
      </c>
      <c r="L181" s="53">
        <v>2909.2080000000001</v>
      </c>
      <c r="M181" s="53">
        <v>3382.8</v>
      </c>
      <c r="N181" s="53">
        <v>209.86</v>
      </c>
      <c r="O181" s="53">
        <v>180.4796</v>
      </c>
      <c r="P181" s="53">
        <v>209.86</v>
      </c>
      <c r="Q181" s="54">
        <v>6.2037365496038784E-2</v>
      </c>
      <c r="R181" s="55">
        <v>3</v>
      </c>
      <c r="S181" s="55">
        <v>2025</v>
      </c>
      <c r="T181" s="49">
        <v>3</v>
      </c>
      <c r="U181" s="49">
        <v>2025</v>
      </c>
      <c r="V181" s="56">
        <v>45772</v>
      </c>
      <c r="W181" s="49" t="s">
        <v>173</v>
      </c>
      <c r="X181" s="49">
        <v>2025</v>
      </c>
    </row>
    <row r="182" spans="1:24" ht="15.95">
      <c r="A182" s="49" t="s">
        <v>176</v>
      </c>
      <c r="B182" s="50">
        <v>188</v>
      </c>
      <c r="C182" s="50">
        <v>1</v>
      </c>
      <c r="D182" s="51">
        <v>45721</v>
      </c>
      <c r="E182" s="51">
        <v>45689</v>
      </c>
      <c r="F182" s="51">
        <v>45696</v>
      </c>
      <c r="G182" s="49" t="s">
        <v>49</v>
      </c>
      <c r="H182" s="49">
        <v>10</v>
      </c>
      <c r="I182" s="50" t="s">
        <v>177</v>
      </c>
      <c r="J182" s="52">
        <v>10019.209999999999</v>
      </c>
      <c r="K182" s="49" t="s">
        <v>131</v>
      </c>
      <c r="L182" s="53">
        <v>8616.5205999999998</v>
      </c>
      <c r="M182" s="53">
        <v>10019.209999999999</v>
      </c>
      <c r="N182" s="53">
        <v>997.21</v>
      </c>
      <c r="O182" s="53">
        <v>857.60059999999999</v>
      </c>
      <c r="P182" s="53">
        <v>997.21</v>
      </c>
      <c r="Q182" s="54">
        <v>9.9529803247960666E-2</v>
      </c>
      <c r="R182" s="55">
        <v>3</v>
      </c>
      <c r="S182" s="55">
        <v>2025</v>
      </c>
      <c r="T182" s="49">
        <v>2</v>
      </c>
      <c r="U182" s="49">
        <v>2025</v>
      </c>
      <c r="V182" s="56">
        <v>45741</v>
      </c>
      <c r="W182" s="49" t="s">
        <v>150</v>
      </c>
      <c r="X182" s="49">
        <v>2025</v>
      </c>
    </row>
    <row r="183" spans="1:24" ht="15.95">
      <c r="A183" s="49" t="s">
        <v>176</v>
      </c>
      <c r="B183" s="50">
        <v>189</v>
      </c>
      <c r="C183" s="50">
        <v>1</v>
      </c>
      <c r="D183" s="51">
        <v>45722</v>
      </c>
      <c r="E183" s="51">
        <v>45760</v>
      </c>
      <c r="F183" s="51">
        <v>45781</v>
      </c>
      <c r="G183" s="49" t="s">
        <v>49</v>
      </c>
      <c r="H183" s="49">
        <v>10</v>
      </c>
      <c r="I183" s="50" t="s">
        <v>177</v>
      </c>
      <c r="J183" s="52">
        <v>34063.61</v>
      </c>
      <c r="K183" s="49" t="s">
        <v>131</v>
      </c>
      <c r="L183" s="53">
        <v>29294.704600000001</v>
      </c>
      <c r="M183" s="53">
        <v>34063.61</v>
      </c>
      <c r="N183" s="53">
        <v>1062.49</v>
      </c>
      <c r="O183" s="53">
        <v>913.7414</v>
      </c>
      <c r="P183" s="53">
        <v>1062.49</v>
      </c>
      <c r="Q183" s="54">
        <v>3.1191350535072472E-2</v>
      </c>
      <c r="R183" s="55">
        <v>3</v>
      </c>
      <c r="S183" s="55">
        <v>2025</v>
      </c>
      <c r="T183" s="49">
        <v>4</v>
      </c>
      <c r="U183" s="49">
        <v>2025</v>
      </c>
      <c r="V183" s="56">
        <v>45826</v>
      </c>
      <c r="W183" s="49" t="s">
        <v>152</v>
      </c>
      <c r="X183" s="49">
        <v>2025</v>
      </c>
    </row>
    <row r="184" spans="1:24" ht="15.95">
      <c r="A184" s="49" t="s">
        <v>176</v>
      </c>
      <c r="B184" s="50">
        <v>190</v>
      </c>
      <c r="C184" s="50">
        <v>1</v>
      </c>
      <c r="D184" s="51">
        <v>45722</v>
      </c>
      <c r="E184" s="51">
        <v>45757</v>
      </c>
      <c r="F184" s="51">
        <v>45767</v>
      </c>
      <c r="G184" s="49" t="s">
        <v>45</v>
      </c>
      <c r="H184" s="49">
        <v>10</v>
      </c>
      <c r="I184" s="50"/>
      <c r="J184" s="52">
        <v>5626.99</v>
      </c>
      <c r="K184" s="49" t="s">
        <v>131</v>
      </c>
      <c r="L184" s="53">
        <v>4839.2114000000001</v>
      </c>
      <c r="M184" s="53">
        <v>5626.99</v>
      </c>
      <c r="N184" s="53">
        <v>0</v>
      </c>
      <c r="O184" s="53">
        <v>0</v>
      </c>
      <c r="P184" s="53">
        <v>0</v>
      </c>
      <c r="Q184" s="54">
        <v>0</v>
      </c>
      <c r="R184" s="55">
        <v>3</v>
      </c>
      <c r="S184" s="55">
        <v>2025</v>
      </c>
      <c r="T184" s="49">
        <v>4</v>
      </c>
      <c r="U184" s="49">
        <v>2025</v>
      </c>
      <c r="V184" s="56">
        <v>45812</v>
      </c>
      <c r="W184" s="49" t="s">
        <v>152</v>
      </c>
      <c r="X184" s="49">
        <v>2025</v>
      </c>
    </row>
    <row r="185" spans="1:24" ht="15.95">
      <c r="A185" s="49" t="s">
        <v>176</v>
      </c>
      <c r="B185" s="50">
        <v>191</v>
      </c>
      <c r="C185" s="50">
        <v>0</v>
      </c>
      <c r="D185" s="51">
        <v>45722</v>
      </c>
      <c r="E185" s="51">
        <v>45730</v>
      </c>
      <c r="F185" s="51">
        <v>45731</v>
      </c>
      <c r="G185" s="49" t="s">
        <v>54</v>
      </c>
      <c r="H185" s="49">
        <v>10</v>
      </c>
      <c r="I185" s="57"/>
      <c r="J185" s="52">
        <v>720</v>
      </c>
      <c r="K185" s="49" t="s">
        <v>151</v>
      </c>
      <c r="L185" s="53">
        <v>720</v>
      </c>
      <c r="M185" s="53">
        <v>835.19999999999993</v>
      </c>
      <c r="N185" s="53">
        <v>99.74</v>
      </c>
      <c r="O185" s="53">
        <v>99.74</v>
      </c>
      <c r="P185" s="53">
        <v>115.69839999999999</v>
      </c>
      <c r="Q185" s="54">
        <v>0.13852777777777778</v>
      </c>
      <c r="R185" s="55">
        <v>3</v>
      </c>
      <c r="S185" s="55">
        <v>2025</v>
      </c>
      <c r="T185" s="49">
        <v>3</v>
      </c>
      <c r="U185" s="49">
        <v>2025</v>
      </c>
      <c r="V185" s="56">
        <v>45776</v>
      </c>
      <c r="W185" s="49" t="s">
        <v>173</v>
      </c>
      <c r="X185" s="49">
        <v>2025</v>
      </c>
    </row>
    <row r="186" spans="1:24" ht="15.95">
      <c r="A186" s="49" t="s">
        <v>176</v>
      </c>
      <c r="B186" s="50">
        <v>192</v>
      </c>
      <c r="C186" s="50">
        <v>1</v>
      </c>
      <c r="D186" s="51">
        <v>45723</v>
      </c>
      <c r="E186" s="51">
        <v>45632</v>
      </c>
      <c r="F186" s="51">
        <v>45635</v>
      </c>
      <c r="G186" s="49" t="s">
        <v>49</v>
      </c>
      <c r="H186" s="49">
        <v>10</v>
      </c>
      <c r="I186" s="50" t="s">
        <v>177</v>
      </c>
      <c r="J186" s="52">
        <v>5250</v>
      </c>
      <c r="K186" s="49" t="s">
        <v>131</v>
      </c>
      <c r="L186" s="53">
        <v>4515</v>
      </c>
      <c r="M186" s="53">
        <v>5250</v>
      </c>
      <c r="N186" s="53">
        <v>525</v>
      </c>
      <c r="O186" s="53">
        <v>451.5</v>
      </c>
      <c r="P186" s="53">
        <v>525</v>
      </c>
      <c r="Q186" s="54">
        <v>0.1</v>
      </c>
      <c r="R186" s="55">
        <v>3</v>
      </c>
      <c r="S186" s="55">
        <v>2025</v>
      </c>
      <c r="T186" s="49">
        <v>12</v>
      </c>
      <c r="U186" s="49">
        <v>2024</v>
      </c>
      <c r="V186" s="56">
        <v>45680</v>
      </c>
      <c r="W186" s="49" t="s">
        <v>157</v>
      </c>
      <c r="X186" s="49">
        <v>2025</v>
      </c>
    </row>
    <row r="187" spans="1:24" ht="15.95">
      <c r="A187" s="49" t="s">
        <v>176</v>
      </c>
      <c r="B187" s="50">
        <v>193</v>
      </c>
      <c r="C187" s="50">
        <v>1</v>
      </c>
      <c r="D187" s="51">
        <v>45725</v>
      </c>
      <c r="E187" s="51">
        <v>45751</v>
      </c>
      <c r="F187" s="51">
        <v>45835</v>
      </c>
      <c r="G187" s="49" t="s">
        <v>54</v>
      </c>
      <c r="H187" s="49">
        <v>11</v>
      </c>
      <c r="I187" s="50" t="s">
        <v>149</v>
      </c>
      <c r="J187" s="52">
        <v>68627.509999999995</v>
      </c>
      <c r="K187" s="49" t="s">
        <v>131</v>
      </c>
      <c r="L187" s="53">
        <v>59019.658599999995</v>
      </c>
      <c r="M187" s="53">
        <v>68627.509999999995</v>
      </c>
      <c r="N187" s="53">
        <v>12484.09</v>
      </c>
      <c r="O187" s="53">
        <v>10736.3174</v>
      </c>
      <c r="P187" s="53">
        <v>12484.09</v>
      </c>
      <c r="Q187" s="54">
        <v>0.18191086927093816</v>
      </c>
      <c r="R187" s="55">
        <v>3</v>
      </c>
      <c r="S187" s="55">
        <v>2025</v>
      </c>
      <c r="T187" s="49">
        <v>4</v>
      </c>
      <c r="U187" s="49">
        <v>2025</v>
      </c>
      <c r="V187" s="56">
        <v>45880</v>
      </c>
      <c r="W187" s="49" t="s">
        <v>160</v>
      </c>
      <c r="X187" s="49">
        <v>2025</v>
      </c>
    </row>
    <row r="188" spans="1:24" ht="15.95">
      <c r="A188" s="49" t="s">
        <v>176</v>
      </c>
      <c r="B188" s="50">
        <v>194</v>
      </c>
      <c r="C188" s="50">
        <v>1</v>
      </c>
      <c r="D188" s="51">
        <v>45726</v>
      </c>
      <c r="E188" s="51">
        <v>45799</v>
      </c>
      <c r="F188" s="51">
        <v>45803</v>
      </c>
      <c r="G188" s="49" t="s">
        <v>35</v>
      </c>
      <c r="H188" s="49">
        <v>11</v>
      </c>
      <c r="I188" s="57"/>
      <c r="J188" s="52">
        <v>8470.11</v>
      </c>
      <c r="K188" s="49" t="s">
        <v>131</v>
      </c>
      <c r="L188" s="53">
        <v>7284.2946000000002</v>
      </c>
      <c r="M188" s="53">
        <v>8470.11</v>
      </c>
      <c r="N188" s="53">
        <v>750</v>
      </c>
      <c r="O188" s="53">
        <v>645</v>
      </c>
      <c r="P188" s="53">
        <v>750</v>
      </c>
      <c r="Q188" s="54">
        <v>8.8546665863843563E-2</v>
      </c>
      <c r="R188" s="55">
        <v>3</v>
      </c>
      <c r="S188" s="55">
        <v>2025</v>
      </c>
      <c r="T188" s="49">
        <v>5</v>
      </c>
      <c r="U188" s="49">
        <v>2025</v>
      </c>
      <c r="V188" s="56">
        <v>45848</v>
      </c>
      <c r="W188" s="49" t="s">
        <v>154</v>
      </c>
      <c r="X188" s="49">
        <v>2025</v>
      </c>
    </row>
    <row r="189" spans="1:24" ht="15.95">
      <c r="A189" s="49" t="s">
        <v>176</v>
      </c>
      <c r="B189" s="50">
        <v>195</v>
      </c>
      <c r="C189" s="50">
        <v>1</v>
      </c>
      <c r="D189" s="51">
        <v>45726</v>
      </c>
      <c r="E189" s="51">
        <v>45850</v>
      </c>
      <c r="F189" s="51">
        <v>45857</v>
      </c>
      <c r="G189" s="49" t="s">
        <v>45</v>
      </c>
      <c r="H189" s="49">
        <v>11</v>
      </c>
      <c r="I189" s="50"/>
      <c r="J189" s="52">
        <v>16000</v>
      </c>
      <c r="K189" s="49" t="s">
        <v>151</v>
      </c>
      <c r="L189" s="53">
        <v>16000</v>
      </c>
      <c r="M189" s="53">
        <v>18560</v>
      </c>
      <c r="N189" s="53">
        <v>0</v>
      </c>
      <c r="O189" s="53">
        <v>0</v>
      </c>
      <c r="P189" s="53">
        <v>0</v>
      </c>
      <c r="Q189" s="54">
        <v>0</v>
      </c>
      <c r="R189" s="55">
        <v>3</v>
      </c>
      <c r="S189" s="55">
        <v>2025</v>
      </c>
      <c r="T189" s="49">
        <v>7</v>
      </c>
      <c r="U189" s="49">
        <v>2025</v>
      </c>
      <c r="V189" s="56">
        <v>45902</v>
      </c>
      <c r="W189" s="49" t="s">
        <v>153</v>
      </c>
      <c r="X189" s="49">
        <v>2025</v>
      </c>
    </row>
    <row r="190" spans="1:24" ht="15.95">
      <c r="A190" s="49" t="s">
        <v>176</v>
      </c>
      <c r="B190" s="50">
        <v>196</v>
      </c>
      <c r="C190" s="50">
        <v>1</v>
      </c>
      <c r="D190" s="51">
        <v>45728</v>
      </c>
      <c r="E190" s="51">
        <v>45791</v>
      </c>
      <c r="F190" s="51">
        <v>45802</v>
      </c>
      <c r="G190" s="49" t="s">
        <v>49</v>
      </c>
      <c r="H190" s="49">
        <v>11</v>
      </c>
      <c r="I190" s="50" t="s">
        <v>177</v>
      </c>
      <c r="J190" s="52">
        <v>14952.34</v>
      </c>
      <c r="K190" s="49" t="s">
        <v>131</v>
      </c>
      <c r="L190" s="53">
        <v>12859.0124</v>
      </c>
      <c r="M190" s="53">
        <v>14952.34</v>
      </c>
      <c r="N190" s="53">
        <v>1042.05</v>
      </c>
      <c r="O190" s="53">
        <v>896.1629999999999</v>
      </c>
      <c r="P190" s="53">
        <v>1042.05</v>
      </c>
      <c r="Q190" s="54">
        <v>6.969143291284173E-2</v>
      </c>
      <c r="R190" s="55">
        <v>3</v>
      </c>
      <c r="S190" s="55">
        <v>2025</v>
      </c>
      <c r="T190" s="49">
        <v>5</v>
      </c>
      <c r="U190" s="49">
        <v>2025</v>
      </c>
      <c r="V190" s="56">
        <v>45847</v>
      </c>
      <c r="W190" s="49" t="s">
        <v>154</v>
      </c>
      <c r="X190" s="49">
        <v>2025</v>
      </c>
    </row>
    <row r="191" spans="1:24" ht="15.95">
      <c r="A191" s="49" t="s">
        <v>176</v>
      </c>
      <c r="B191" s="50">
        <v>197</v>
      </c>
      <c r="C191" s="50">
        <v>1</v>
      </c>
      <c r="D191" s="51">
        <v>45728</v>
      </c>
      <c r="E191" s="51">
        <v>45731</v>
      </c>
      <c r="F191" s="51">
        <v>45736</v>
      </c>
      <c r="G191" s="49" t="s">
        <v>45</v>
      </c>
      <c r="H191" s="49">
        <v>11</v>
      </c>
      <c r="I191" s="50"/>
      <c r="J191" s="52">
        <v>8747</v>
      </c>
      <c r="K191" s="49" t="s">
        <v>131</v>
      </c>
      <c r="L191" s="53">
        <v>7522.42</v>
      </c>
      <c r="M191" s="53">
        <v>8747</v>
      </c>
      <c r="N191" s="53">
        <v>1241.6400000000001</v>
      </c>
      <c r="O191" s="53">
        <v>1067.8104000000001</v>
      </c>
      <c r="P191" s="53">
        <v>1241.6400000000001</v>
      </c>
      <c r="Q191" s="54">
        <v>0.14195038298845319</v>
      </c>
      <c r="R191" s="55">
        <v>3</v>
      </c>
      <c r="S191" s="55">
        <v>2025</v>
      </c>
      <c r="T191" s="49">
        <v>3</v>
      </c>
      <c r="U191" s="49">
        <v>2025</v>
      </c>
      <c r="V191" s="56">
        <v>45781</v>
      </c>
      <c r="W191" s="49" t="s">
        <v>172</v>
      </c>
      <c r="X191" s="49">
        <v>2025</v>
      </c>
    </row>
    <row r="192" spans="1:24" ht="15.95">
      <c r="A192" s="49" t="s">
        <v>176</v>
      </c>
      <c r="B192" s="50">
        <v>198</v>
      </c>
      <c r="C192" s="50">
        <v>0</v>
      </c>
      <c r="D192" s="51">
        <v>45729</v>
      </c>
      <c r="E192" s="51">
        <v>45952</v>
      </c>
      <c r="F192" s="51">
        <v>45991</v>
      </c>
      <c r="G192" s="49" t="s">
        <v>35</v>
      </c>
      <c r="H192" s="49">
        <v>11</v>
      </c>
      <c r="I192" s="50"/>
      <c r="J192" s="52">
        <v>84947.09</v>
      </c>
      <c r="K192" s="49" t="s">
        <v>131</v>
      </c>
      <c r="L192" s="53">
        <v>73054.497399999993</v>
      </c>
      <c r="M192" s="53">
        <v>84947.09</v>
      </c>
      <c r="N192" s="53">
        <v>8370.85</v>
      </c>
      <c r="O192" s="53">
        <v>7198.9310000000005</v>
      </c>
      <c r="P192" s="53">
        <v>8370.85</v>
      </c>
      <c r="Q192" s="54">
        <v>9.8541927686987288E-2</v>
      </c>
      <c r="R192" s="55">
        <v>3</v>
      </c>
      <c r="S192" s="55">
        <v>2025</v>
      </c>
      <c r="T192" s="49">
        <v>10</v>
      </c>
      <c r="U192" s="49">
        <v>2025</v>
      </c>
      <c r="V192" s="56">
        <v>46036</v>
      </c>
      <c r="W192" s="49" t="s">
        <v>157</v>
      </c>
      <c r="X192" s="49">
        <v>2026</v>
      </c>
    </row>
    <row r="193" spans="1:24" ht="15.95">
      <c r="A193" s="49" t="s">
        <v>176</v>
      </c>
      <c r="B193" s="50">
        <v>199</v>
      </c>
      <c r="C193" s="50">
        <v>0</v>
      </c>
      <c r="D193" s="51">
        <v>45730</v>
      </c>
      <c r="E193" s="51">
        <v>45697</v>
      </c>
      <c r="F193" s="51">
        <v>45699</v>
      </c>
      <c r="G193" s="49" t="s">
        <v>54</v>
      </c>
      <c r="H193" s="49">
        <v>11</v>
      </c>
      <c r="I193" s="50"/>
      <c r="J193" s="52">
        <v>4395</v>
      </c>
      <c r="K193" s="49" t="s">
        <v>131</v>
      </c>
      <c r="L193" s="53">
        <v>3779.7</v>
      </c>
      <c r="M193" s="53">
        <v>4395</v>
      </c>
      <c r="N193" s="53">
        <v>439.5</v>
      </c>
      <c r="O193" s="53">
        <v>377.96999999999997</v>
      </c>
      <c r="P193" s="53">
        <v>439.5</v>
      </c>
      <c r="Q193" s="54">
        <v>9.9999999999999992E-2</v>
      </c>
      <c r="R193" s="55">
        <v>3</v>
      </c>
      <c r="S193" s="55">
        <v>2025</v>
      </c>
      <c r="T193" s="49">
        <v>2</v>
      </c>
      <c r="U193" s="49">
        <v>2025</v>
      </c>
      <c r="V193" s="56">
        <v>45744</v>
      </c>
      <c r="W193" s="49" t="s">
        <v>150</v>
      </c>
      <c r="X193" s="49">
        <v>2025</v>
      </c>
    </row>
    <row r="194" spans="1:24" ht="15.95">
      <c r="A194" s="49" t="s">
        <v>176</v>
      </c>
      <c r="B194" s="50">
        <v>200</v>
      </c>
      <c r="C194" s="50">
        <v>1</v>
      </c>
      <c r="D194" s="51">
        <v>45732</v>
      </c>
      <c r="E194" s="51">
        <v>45735</v>
      </c>
      <c r="F194" s="51">
        <v>45740</v>
      </c>
      <c r="G194" s="49" t="s">
        <v>44</v>
      </c>
      <c r="H194" s="49">
        <v>12</v>
      </c>
      <c r="I194" s="50"/>
      <c r="J194" s="52">
        <v>3998.77</v>
      </c>
      <c r="K194" s="49" t="s">
        <v>131</v>
      </c>
      <c r="L194" s="53">
        <v>3438.9422</v>
      </c>
      <c r="M194" s="53">
        <v>3998.77</v>
      </c>
      <c r="N194" s="53">
        <v>0</v>
      </c>
      <c r="O194" s="53">
        <v>0</v>
      </c>
      <c r="P194" s="53">
        <v>0</v>
      </c>
      <c r="Q194" s="54">
        <v>0</v>
      </c>
      <c r="R194" s="55">
        <v>3</v>
      </c>
      <c r="S194" s="55">
        <v>2025</v>
      </c>
      <c r="T194" s="49">
        <v>3</v>
      </c>
      <c r="U194" s="49">
        <v>2025</v>
      </c>
      <c r="V194" s="56">
        <v>45785</v>
      </c>
      <c r="W194" s="49" t="s">
        <v>172</v>
      </c>
      <c r="X194" s="49">
        <v>2025</v>
      </c>
    </row>
    <row r="195" spans="1:24" ht="15.95">
      <c r="A195" s="49" t="s">
        <v>176</v>
      </c>
      <c r="B195" s="50">
        <v>201</v>
      </c>
      <c r="C195" s="50">
        <v>1</v>
      </c>
      <c r="D195" s="51">
        <v>45733</v>
      </c>
      <c r="E195" s="51">
        <v>45735</v>
      </c>
      <c r="F195" s="51">
        <v>45740</v>
      </c>
      <c r="G195" s="49" t="s">
        <v>44</v>
      </c>
      <c r="H195" s="49">
        <v>12</v>
      </c>
      <c r="I195" s="50"/>
      <c r="J195" s="52">
        <v>3998.77</v>
      </c>
      <c r="K195" s="49" t="s">
        <v>131</v>
      </c>
      <c r="L195" s="53">
        <v>3438.9422</v>
      </c>
      <c r="M195" s="53">
        <v>3998.77</v>
      </c>
      <c r="N195" s="53">
        <v>1443.6</v>
      </c>
      <c r="O195" s="53">
        <v>1241.4959999999999</v>
      </c>
      <c r="P195" s="53">
        <v>1443.6</v>
      </c>
      <c r="Q195" s="54">
        <v>0.36101101088584736</v>
      </c>
      <c r="R195" s="55">
        <v>3</v>
      </c>
      <c r="S195" s="55">
        <v>2025</v>
      </c>
      <c r="T195" s="49">
        <v>3</v>
      </c>
      <c r="U195" s="49">
        <v>2025</v>
      </c>
      <c r="V195" s="56">
        <v>45785</v>
      </c>
      <c r="W195" s="49" t="s">
        <v>172</v>
      </c>
      <c r="X195" s="49">
        <v>2025</v>
      </c>
    </row>
    <row r="196" spans="1:24" ht="15.95">
      <c r="A196" s="49" t="s">
        <v>176</v>
      </c>
      <c r="B196" s="50">
        <v>202</v>
      </c>
      <c r="C196" s="50">
        <v>0</v>
      </c>
      <c r="D196" s="51">
        <v>45734</v>
      </c>
      <c r="E196" s="51">
        <v>45940</v>
      </c>
      <c r="F196" s="51">
        <v>46078</v>
      </c>
      <c r="G196" s="49" t="s">
        <v>49</v>
      </c>
      <c r="H196" s="49">
        <v>12</v>
      </c>
      <c r="I196" s="50" t="s">
        <v>177</v>
      </c>
      <c r="J196" s="52">
        <v>31690.94</v>
      </c>
      <c r="K196" s="49" t="s">
        <v>131</v>
      </c>
      <c r="L196" s="53">
        <v>27254.2084</v>
      </c>
      <c r="M196" s="53">
        <v>31690.94</v>
      </c>
      <c r="N196" s="53">
        <v>4155.63</v>
      </c>
      <c r="O196" s="53">
        <v>3573.8418000000001</v>
      </c>
      <c r="P196" s="53">
        <v>4155.63</v>
      </c>
      <c r="Q196" s="54">
        <v>0.13112990652849049</v>
      </c>
      <c r="R196" s="55">
        <v>3</v>
      </c>
      <c r="S196" s="55">
        <v>2025</v>
      </c>
      <c r="T196" s="49">
        <v>10</v>
      </c>
      <c r="U196" s="49">
        <v>2025</v>
      </c>
      <c r="V196" s="56">
        <v>46123</v>
      </c>
      <c r="W196" s="49" t="s">
        <v>173</v>
      </c>
      <c r="X196" s="49">
        <v>2026</v>
      </c>
    </row>
    <row r="197" spans="1:24" ht="15.95">
      <c r="A197" s="49" t="s">
        <v>176</v>
      </c>
      <c r="B197" s="50">
        <v>203</v>
      </c>
      <c r="C197" s="50">
        <v>1</v>
      </c>
      <c r="D197" s="51">
        <v>45734</v>
      </c>
      <c r="E197" s="51">
        <v>45798</v>
      </c>
      <c r="F197" s="51">
        <v>45803</v>
      </c>
      <c r="G197" s="49" t="s">
        <v>35</v>
      </c>
      <c r="H197" s="49">
        <v>12</v>
      </c>
      <c r="I197" s="57"/>
      <c r="J197" s="52">
        <v>4115.6400000000003</v>
      </c>
      <c r="K197" s="49" t="s">
        <v>131</v>
      </c>
      <c r="L197" s="53">
        <v>3539.4504000000002</v>
      </c>
      <c r="M197" s="53">
        <v>4115.6400000000003</v>
      </c>
      <c r="N197" s="53">
        <v>226.7</v>
      </c>
      <c r="O197" s="53">
        <v>194.96199999999999</v>
      </c>
      <c r="P197" s="53">
        <v>226.7</v>
      </c>
      <c r="Q197" s="54">
        <v>5.5082563100757105E-2</v>
      </c>
      <c r="R197" s="55">
        <v>3</v>
      </c>
      <c r="S197" s="55">
        <v>2025</v>
      </c>
      <c r="T197" s="49">
        <v>5</v>
      </c>
      <c r="U197" s="49">
        <v>2025</v>
      </c>
      <c r="V197" s="56">
        <v>45848</v>
      </c>
      <c r="W197" s="49" t="s">
        <v>154</v>
      </c>
      <c r="X197" s="49">
        <v>2025</v>
      </c>
    </row>
    <row r="198" spans="1:24" ht="15.95">
      <c r="A198" s="49" t="s">
        <v>176</v>
      </c>
      <c r="B198" s="50">
        <v>204</v>
      </c>
      <c r="C198" s="50">
        <v>1</v>
      </c>
      <c r="D198" s="51">
        <v>45735</v>
      </c>
      <c r="E198" s="51">
        <v>45822</v>
      </c>
      <c r="F198" s="51">
        <v>45822</v>
      </c>
      <c r="G198" s="49" t="s">
        <v>49</v>
      </c>
      <c r="H198" s="49">
        <v>12</v>
      </c>
      <c r="I198" s="50" t="s">
        <v>177</v>
      </c>
      <c r="J198" s="52">
        <v>120965.81</v>
      </c>
      <c r="K198" s="49" t="s">
        <v>151</v>
      </c>
      <c r="L198" s="53">
        <v>120965.81</v>
      </c>
      <c r="M198" s="53">
        <v>140320.33959999998</v>
      </c>
      <c r="N198" s="53">
        <v>11107.62</v>
      </c>
      <c r="O198" s="53">
        <v>11107.62</v>
      </c>
      <c r="P198" s="53">
        <v>12884.8392</v>
      </c>
      <c r="Q198" s="54">
        <v>9.182445849781852E-2</v>
      </c>
      <c r="R198" s="55">
        <v>3</v>
      </c>
      <c r="S198" s="55">
        <v>2025</v>
      </c>
      <c r="T198" s="49">
        <v>6</v>
      </c>
      <c r="U198" s="49">
        <v>2025</v>
      </c>
      <c r="V198" s="56">
        <v>45867</v>
      </c>
      <c r="W198" s="49" t="s">
        <v>154</v>
      </c>
      <c r="X198" s="49">
        <v>2025</v>
      </c>
    </row>
    <row r="199" spans="1:24" ht="15.95">
      <c r="A199" s="49" t="s">
        <v>176</v>
      </c>
      <c r="B199" s="50">
        <v>205</v>
      </c>
      <c r="C199" s="50">
        <v>1</v>
      </c>
      <c r="D199" s="51">
        <v>45735</v>
      </c>
      <c r="E199" s="51">
        <v>45764</v>
      </c>
      <c r="F199" s="51">
        <v>45770</v>
      </c>
      <c r="G199" s="49" t="s">
        <v>49</v>
      </c>
      <c r="H199" s="49">
        <v>12</v>
      </c>
      <c r="I199" s="50" t="s">
        <v>182</v>
      </c>
      <c r="J199" s="52">
        <v>868193.33</v>
      </c>
      <c r="K199" s="49" t="s">
        <v>178</v>
      </c>
      <c r="L199" s="53">
        <v>41673.279839999996</v>
      </c>
      <c r="M199" s="53">
        <v>48618.826479999996</v>
      </c>
      <c r="N199" s="53">
        <v>58255.6</v>
      </c>
      <c r="O199" s="53">
        <v>2796.2687999999998</v>
      </c>
      <c r="P199" s="53">
        <v>3262.3136</v>
      </c>
      <c r="Q199" s="54">
        <v>6.7099801377188656E-2</v>
      </c>
      <c r="R199" s="55">
        <v>3</v>
      </c>
      <c r="S199" s="55">
        <v>2025</v>
      </c>
      <c r="T199" s="49">
        <v>4</v>
      </c>
      <c r="U199" s="49">
        <v>2025</v>
      </c>
      <c r="V199" s="56">
        <v>45815</v>
      </c>
      <c r="W199" s="49" t="s">
        <v>152</v>
      </c>
      <c r="X199" s="49">
        <v>2025</v>
      </c>
    </row>
    <row r="200" spans="1:24" ht="15.95">
      <c r="A200" s="49" t="s">
        <v>176</v>
      </c>
      <c r="B200" s="50">
        <v>206</v>
      </c>
      <c r="C200" s="50">
        <v>1</v>
      </c>
      <c r="D200" s="51">
        <v>45736</v>
      </c>
      <c r="E200" s="51">
        <v>45735</v>
      </c>
      <c r="F200" s="51">
        <v>45754</v>
      </c>
      <c r="G200" s="49" t="s">
        <v>54</v>
      </c>
      <c r="H200" s="49">
        <v>12</v>
      </c>
      <c r="I200" s="50"/>
      <c r="J200" s="52">
        <v>8210</v>
      </c>
      <c r="K200" s="49" t="s">
        <v>131</v>
      </c>
      <c r="L200" s="53">
        <v>7060.5999999999995</v>
      </c>
      <c r="M200" s="53">
        <v>8210</v>
      </c>
      <c r="N200" s="53">
        <v>0</v>
      </c>
      <c r="O200" s="53">
        <v>0</v>
      </c>
      <c r="P200" s="53">
        <v>0</v>
      </c>
      <c r="Q200" s="54">
        <v>0</v>
      </c>
      <c r="R200" s="55">
        <v>3</v>
      </c>
      <c r="S200" s="55">
        <v>2025</v>
      </c>
      <c r="T200" s="49">
        <v>3</v>
      </c>
      <c r="U200" s="49">
        <v>2025</v>
      </c>
      <c r="V200" s="56">
        <v>45799</v>
      </c>
      <c r="W200" s="49" t="s">
        <v>172</v>
      </c>
      <c r="X200" s="49">
        <v>2025</v>
      </c>
    </row>
    <row r="201" spans="1:24" ht="15.95">
      <c r="A201" s="49" t="s">
        <v>176</v>
      </c>
      <c r="B201" s="50">
        <v>207</v>
      </c>
      <c r="C201" s="50">
        <v>1</v>
      </c>
      <c r="D201" s="51">
        <v>45736</v>
      </c>
      <c r="E201" s="51">
        <v>45832</v>
      </c>
      <c r="F201" s="51">
        <v>45852</v>
      </c>
      <c r="G201" s="49" t="s">
        <v>54</v>
      </c>
      <c r="H201" s="49">
        <v>12</v>
      </c>
      <c r="I201" s="50"/>
      <c r="J201" s="52">
        <v>4370.66</v>
      </c>
      <c r="K201" s="49" t="s">
        <v>131</v>
      </c>
      <c r="L201" s="53">
        <v>3758.7675999999997</v>
      </c>
      <c r="M201" s="53">
        <v>4370.66</v>
      </c>
      <c r="N201" s="53">
        <v>0</v>
      </c>
      <c r="O201" s="53">
        <v>0</v>
      </c>
      <c r="P201" s="53">
        <v>0</v>
      </c>
      <c r="Q201" s="54">
        <v>0</v>
      </c>
      <c r="R201" s="55">
        <v>3</v>
      </c>
      <c r="S201" s="55">
        <v>2025</v>
      </c>
      <c r="T201" s="49">
        <v>6</v>
      </c>
      <c r="U201" s="49">
        <v>2025</v>
      </c>
      <c r="V201" s="56">
        <v>45897</v>
      </c>
      <c r="W201" s="49" t="s">
        <v>160</v>
      </c>
      <c r="X201" s="49">
        <v>2025</v>
      </c>
    </row>
    <row r="202" spans="1:24" ht="15.95">
      <c r="A202" s="49" t="s">
        <v>176</v>
      </c>
      <c r="B202" s="50">
        <v>208</v>
      </c>
      <c r="C202" s="50">
        <v>0</v>
      </c>
      <c r="D202" s="51">
        <v>45736</v>
      </c>
      <c r="E202" s="51">
        <v>45832</v>
      </c>
      <c r="F202" s="51">
        <v>45852</v>
      </c>
      <c r="G202" s="49" t="s">
        <v>54</v>
      </c>
      <c r="H202" s="49">
        <v>12</v>
      </c>
      <c r="I202" s="50"/>
      <c r="J202" s="52">
        <v>4370.66</v>
      </c>
      <c r="K202" s="49" t="s">
        <v>131</v>
      </c>
      <c r="L202" s="53">
        <v>3758.7675999999997</v>
      </c>
      <c r="M202" s="53">
        <v>4370.66</v>
      </c>
      <c r="N202" s="53">
        <v>0</v>
      </c>
      <c r="O202" s="53">
        <v>0</v>
      </c>
      <c r="P202" s="53">
        <v>0</v>
      </c>
      <c r="Q202" s="54">
        <v>0</v>
      </c>
      <c r="R202" s="55">
        <v>3</v>
      </c>
      <c r="S202" s="55">
        <v>2025</v>
      </c>
      <c r="T202" s="49">
        <v>6</v>
      </c>
      <c r="U202" s="49">
        <v>2025</v>
      </c>
      <c r="V202" s="56">
        <v>45897</v>
      </c>
      <c r="W202" s="49" t="s">
        <v>160</v>
      </c>
      <c r="X202" s="49">
        <v>2025</v>
      </c>
    </row>
    <row r="203" spans="1:24" ht="15.95">
      <c r="A203" s="49" t="s">
        <v>176</v>
      </c>
      <c r="B203" s="50">
        <v>209</v>
      </c>
      <c r="C203" s="50">
        <v>1</v>
      </c>
      <c r="D203" s="51">
        <v>45736</v>
      </c>
      <c r="E203" s="51">
        <v>45771</v>
      </c>
      <c r="F203" s="51">
        <v>45771</v>
      </c>
      <c r="G203" s="49" t="s">
        <v>45</v>
      </c>
      <c r="H203" s="49">
        <v>12</v>
      </c>
      <c r="I203" s="50"/>
      <c r="J203" s="52">
        <v>2293.19</v>
      </c>
      <c r="K203" s="49" t="s">
        <v>151</v>
      </c>
      <c r="L203" s="53">
        <v>2293.19</v>
      </c>
      <c r="M203" s="53">
        <v>2660.1003999999998</v>
      </c>
      <c r="N203" s="53">
        <v>620.19000000000005</v>
      </c>
      <c r="O203" s="53">
        <v>620.19000000000005</v>
      </c>
      <c r="P203" s="53">
        <v>719.42039999999997</v>
      </c>
      <c r="Q203" s="54">
        <v>0.27044858908332936</v>
      </c>
      <c r="R203" s="55">
        <v>3</v>
      </c>
      <c r="S203" s="55">
        <v>2025</v>
      </c>
      <c r="T203" s="49">
        <v>4</v>
      </c>
      <c r="U203" s="49">
        <v>2025</v>
      </c>
      <c r="V203" s="56">
        <v>45816</v>
      </c>
      <c r="W203" s="49" t="s">
        <v>152</v>
      </c>
      <c r="X203" s="49">
        <v>2025</v>
      </c>
    </row>
    <row r="204" spans="1:24" ht="15.95">
      <c r="A204" s="49" t="s">
        <v>176</v>
      </c>
      <c r="B204" s="50">
        <v>210</v>
      </c>
      <c r="C204" s="50">
        <v>1</v>
      </c>
      <c r="D204" s="51">
        <v>45736</v>
      </c>
      <c r="E204" s="51">
        <v>45758</v>
      </c>
      <c r="F204" s="51">
        <v>45762</v>
      </c>
      <c r="G204" s="49" t="s">
        <v>39</v>
      </c>
      <c r="H204" s="49">
        <v>12</v>
      </c>
      <c r="I204" s="50"/>
      <c r="J204" s="52">
        <v>20882.560000000001</v>
      </c>
      <c r="K204" s="49" t="s">
        <v>131</v>
      </c>
      <c r="L204" s="53">
        <v>17959.0016</v>
      </c>
      <c r="M204" s="53">
        <v>20882.560000000001</v>
      </c>
      <c r="N204" s="53">
        <v>1666.76</v>
      </c>
      <c r="O204" s="53">
        <v>1433.4135999999999</v>
      </c>
      <c r="P204" s="53">
        <v>1666.76</v>
      </c>
      <c r="Q204" s="54">
        <v>7.9815884642495935E-2</v>
      </c>
      <c r="R204" s="55">
        <v>3</v>
      </c>
      <c r="S204" s="55">
        <v>2025</v>
      </c>
      <c r="T204" s="49">
        <v>4</v>
      </c>
      <c r="U204" s="49">
        <v>2025</v>
      </c>
      <c r="V204" s="56">
        <v>45807</v>
      </c>
      <c r="W204" s="49" t="s">
        <v>172</v>
      </c>
      <c r="X204" s="49">
        <v>2025</v>
      </c>
    </row>
    <row r="205" spans="1:24" ht="15.95">
      <c r="A205" s="49" t="s">
        <v>176</v>
      </c>
      <c r="B205" s="50">
        <v>211</v>
      </c>
      <c r="C205" s="50">
        <v>1</v>
      </c>
      <c r="D205" s="51">
        <v>45736</v>
      </c>
      <c r="E205" s="51">
        <v>45719</v>
      </c>
      <c r="F205" s="51">
        <v>45722</v>
      </c>
      <c r="G205" s="49" t="s">
        <v>39</v>
      </c>
      <c r="H205" s="49">
        <v>12</v>
      </c>
      <c r="I205" s="50"/>
      <c r="J205" s="52">
        <v>4088.2</v>
      </c>
      <c r="K205" s="49" t="s">
        <v>131</v>
      </c>
      <c r="L205" s="53">
        <v>3515.8519999999999</v>
      </c>
      <c r="M205" s="53">
        <v>4088.2</v>
      </c>
      <c r="N205" s="53">
        <v>1068.2</v>
      </c>
      <c r="O205" s="53">
        <v>918.65200000000004</v>
      </c>
      <c r="P205" s="53">
        <v>1068.2</v>
      </c>
      <c r="Q205" s="54">
        <v>0.26128858666405758</v>
      </c>
      <c r="R205" s="55">
        <v>3</v>
      </c>
      <c r="S205" s="55">
        <v>2025</v>
      </c>
      <c r="T205" s="49">
        <v>3</v>
      </c>
      <c r="U205" s="49">
        <v>2025</v>
      </c>
      <c r="V205" s="56">
        <v>45767</v>
      </c>
      <c r="W205" s="49" t="s">
        <v>173</v>
      </c>
      <c r="X205" s="49">
        <v>2025</v>
      </c>
    </row>
    <row r="206" spans="1:24" ht="15.95">
      <c r="A206" s="49" t="s">
        <v>176</v>
      </c>
      <c r="B206" s="50">
        <v>212</v>
      </c>
      <c r="C206" s="50">
        <v>0</v>
      </c>
      <c r="D206" s="51">
        <v>45740</v>
      </c>
      <c r="E206" s="51">
        <v>45759</v>
      </c>
      <c r="F206" s="51">
        <v>45766</v>
      </c>
      <c r="G206" s="49" t="s">
        <v>49</v>
      </c>
      <c r="H206" s="49">
        <v>13</v>
      </c>
      <c r="I206" s="57" t="s">
        <v>177</v>
      </c>
      <c r="J206" s="52">
        <v>17326.09</v>
      </c>
      <c r="K206" s="49" t="s">
        <v>131</v>
      </c>
      <c r="L206" s="53">
        <v>14900.437400000001</v>
      </c>
      <c r="M206" s="53">
        <v>17326.09</v>
      </c>
      <c r="N206" s="53">
        <v>230.88</v>
      </c>
      <c r="O206" s="53">
        <v>198.55679999999998</v>
      </c>
      <c r="P206" s="53">
        <v>230.88</v>
      </c>
      <c r="Q206" s="54">
        <v>1.3325568550088334E-2</v>
      </c>
      <c r="R206" s="55">
        <v>3</v>
      </c>
      <c r="S206" s="55">
        <v>2025</v>
      </c>
      <c r="T206" s="49">
        <v>4</v>
      </c>
      <c r="U206" s="49">
        <v>2025</v>
      </c>
      <c r="V206" s="56">
        <v>45811</v>
      </c>
      <c r="W206" s="49" t="s">
        <v>152</v>
      </c>
      <c r="X206" s="49">
        <v>2025</v>
      </c>
    </row>
    <row r="207" spans="1:24" ht="15.95">
      <c r="A207" s="49" t="s">
        <v>176</v>
      </c>
      <c r="B207" s="50">
        <v>213</v>
      </c>
      <c r="C207" s="50">
        <v>1</v>
      </c>
      <c r="D207" s="51">
        <v>45740</v>
      </c>
      <c r="E207" s="51">
        <v>45765</v>
      </c>
      <c r="F207" s="51">
        <v>45770</v>
      </c>
      <c r="G207" s="49" t="s">
        <v>49</v>
      </c>
      <c r="H207" s="49">
        <v>13</v>
      </c>
      <c r="I207" s="50" t="s">
        <v>177</v>
      </c>
      <c r="J207" s="52">
        <v>19973.2</v>
      </c>
      <c r="K207" s="49" t="s">
        <v>131</v>
      </c>
      <c r="L207" s="53">
        <v>17176.952000000001</v>
      </c>
      <c r="M207" s="53">
        <v>19973.2</v>
      </c>
      <c r="N207" s="53">
        <v>1896.09</v>
      </c>
      <c r="O207" s="53">
        <v>1630.6373999999998</v>
      </c>
      <c r="P207" s="53">
        <v>1896.09</v>
      </c>
      <c r="Q207" s="54">
        <v>9.4931708489375752E-2</v>
      </c>
      <c r="R207" s="55">
        <v>3</v>
      </c>
      <c r="S207" s="55">
        <v>2025</v>
      </c>
      <c r="T207" s="49">
        <v>4</v>
      </c>
      <c r="U207" s="49">
        <v>2025</v>
      </c>
      <c r="V207" s="56">
        <v>45815</v>
      </c>
      <c r="W207" s="49" t="s">
        <v>152</v>
      </c>
      <c r="X207" s="49">
        <v>2025</v>
      </c>
    </row>
    <row r="208" spans="1:24" ht="15.95">
      <c r="A208" s="49" t="s">
        <v>176</v>
      </c>
      <c r="B208" s="50">
        <v>214</v>
      </c>
      <c r="C208" s="50">
        <v>1</v>
      </c>
      <c r="D208" s="51">
        <v>45740</v>
      </c>
      <c r="E208" s="51">
        <v>45767</v>
      </c>
      <c r="F208" s="51">
        <v>45773</v>
      </c>
      <c r="G208" s="49" t="s">
        <v>35</v>
      </c>
      <c r="H208" s="49">
        <v>13</v>
      </c>
      <c r="I208" s="50"/>
      <c r="J208" s="52">
        <v>27730.21</v>
      </c>
      <c r="K208" s="49" t="s">
        <v>131</v>
      </c>
      <c r="L208" s="53">
        <v>23847.980599999999</v>
      </c>
      <c r="M208" s="53">
        <v>27730.21</v>
      </c>
      <c r="N208" s="53">
        <v>5645.2</v>
      </c>
      <c r="O208" s="53">
        <v>4854.8719999999994</v>
      </c>
      <c r="P208" s="53">
        <v>5645.2</v>
      </c>
      <c r="Q208" s="54">
        <v>0.20357581136240943</v>
      </c>
      <c r="R208" s="55">
        <v>3</v>
      </c>
      <c r="S208" s="55">
        <v>2025</v>
      </c>
      <c r="T208" s="49">
        <v>4</v>
      </c>
      <c r="U208" s="49">
        <v>2025</v>
      </c>
      <c r="V208" s="56">
        <v>45818</v>
      </c>
      <c r="W208" s="49" t="s">
        <v>152</v>
      </c>
      <c r="X208" s="49">
        <v>2025</v>
      </c>
    </row>
    <row r="209" spans="1:24" ht="15.95">
      <c r="A209" s="49" t="s">
        <v>176</v>
      </c>
      <c r="B209" s="50">
        <v>215</v>
      </c>
      <c r="C209" s="50">
        <v>0</v>
      </c>
      <c r="D209" s="51">
        <v>45740</v>
      </c>
      <c r="E209" s="51">
        <v>45708</v>
      </c>
      <c r="F209" s="51">
        <v>45913</v>
      </c>
      <c r="G209" s="49" t="s">
        <v>39</v>
      </c>
      <c r="H209" s="49">
        <v>13</v>
      </c>
      <c r="I209" s="50"/>
      <c r="J209" s="52">
        <v>33148.04</v>
      </c>
      <c r="K209" s="49" t="s">
        <v>151</v>
      </c>
      <c r="L209" s="53">
        <v>33148.04</v>
      </c>
      <c r="M209" s="53">
        <v>38451.7264</v>
      </c>
      <c r="N209" s="53">
        <v>3673.52</v>
      </c>
      <c r="O209" s="53">
        <v>3673.52</v>
      </c>
      <c r="P209" s="53">
        <v>4261.2831999999999</v>
      </c>
      <c r="Q209" s="54">
        <v>0.11082163530634088</v>
      </c>
      <c r="R209" s="55">
        <v>3</v>
      </c>
      <c r="S209" s="55">
        <v>2025</v>
      </c>
      <c r="T209" s="49">
        <v>2</v>
      </c>
      <c r="U209" s="49">
        <v>2025</v>
      </c>
      <c r="V209" s="56">
        <v>45958</v>
      </c>
      <c r="W209" s="49" t="s">
        <v>161</v>
      </c>
      <c r="X209" s="49">
        <v>2025</v>
      </c>
    </row>
    <row r="210" spans="1:24" ht="15.95">
      <c r="A210" s="49" t="s">
        <v>176</v>
      </c>
      <c r="B210" s="50">
        <v>216</v>
      </c>
      <c r="C210" s="50">
        <v>1</v>
      </c>
      <c r="D210" s="51">
        <v>45741</v>
      </c>
      <c r="E210" s="51">
        <v>45733</v>
      </c>
      <c r="F210" s="51">
        <v>45738</v>
      </c>
      <c r="G210" s="49" t="s">
        <v>49</v>
      </c>
      <c r="H210" s="49">
        <v>13</v>
      </c>
      <c r="I210" s="50" t="s">
        <v>149</v>
      </c>
      <c r="J210" s="52">
        <v>58328.6</v>
      </c>
      <c r="K210" s="49" t="s">
        <v>131</v>
      </c>
      <c r="L210" s="53">
        <v>50162.595999999998</v>
      </c>
      <c r="M210" s="53">
        <v>58328.6</v>
      </c>
      <c r="N210" s="53">
        <v>5832.86</v>
      </c>
      <c r="O210" s="53">
        <v>5016.2595999999994</v>
      </c>
      <c r="P210" s="53">
        <v>5832.86</v>
      </c>
      <c r="Q210" s="54">
        <v>9.9999999999999992E-2</v>
      </c>
      <c r="R210" s="55">
        <v>3</v>
      </c>
      <c r="S210" s="55">
        <v>2025</v>
      </c>
      <c r="T210" s="49">
        <v>3</v>
      </c>
      <c r="U210" s="49">
        <v>2025</v>
      </c>
      <c r="V210" s="56">
        <v>45783</v>
      </c>
      <c r="W210" s="49" t="s">
        <v>172</v>
      </c>
      <c r="X210" s="49">
        <v>2025</v>
      </c>
    </row>
    <row r="211" spans="1:24" ht="15.95">
      <c r="A211" s="49" t="s">
        <v>176</v>
      </c>
      <c r="B211" s="50">
        <v>217</v>
      </c>
      <c r="C211" s="50">
        <v>1</v>
      </c>
      <c r="D211" s="51">
        <v>45741</v>
      </c>
      <c r="E211" s="51">
        <v>45743</v>
      </c>
      <c r="F211" s="51">
        <v>45747</v>
      </c>
      <c r="G211" s="49" t="s">
        <v>39</v>
      </c>
      <c r="H211" s="49">
        <v>13</v>
      </c>
      <c r="I211" s="50"/>
      <c r="J211" s="52">
        <v>3574</v>
      </c>
      <c r="K211" s="49" t="s">
        <v>131</v>
      </c>
      <c r="L211" s="53">
        <v>3073.64</v>
      </c>
      <c r="M211" s="53">
        <v>3574</v>
      </c>
      <c r="N211" s="53">
        <v>266.95999999999998</v>
      </c>
      <c r="O211" s="53">
        <v>229.58559999999997</v>
      </c>
      <c r="P211" s="53">
        <v>266.95999999999998</v>
      </c>
      <c r="Q211" s="54">
        <v>7.4695019585898151E-2</v>
      </c>
      <c r="R211" s="55">
        <v>3</v>
      </c>
      <c r="S211" s="55">
        <v>2025</v>
      </c>
      <c r="T211" s="49">
        <v>3</v>
      </c>
      <c r="U211" s="49">
        <v>2025</v>
      </c>
      <c r="V211" s="56">
        <v>45792</v>
      </c>
      <c r="W211" s="49" t="s">
        <v>172</v>
      </c>
      <c r="X211" s="49">
        <v>2025</v>
      </c>
    </row>
    <row r="212" spans="1:24" ht="15.95">
      <c r="A212" s="49" t="s">
        <v>176</v>
      </c>
      <c r="B212" s="50">
        <v>218</v>
      </c>
      <c r="C212" s="50">
        <v>1</v>
      </c>
      <c r="D212" s="51">
        <v>45742</v>
      </c>
      <c r="E212" s="51">
        <v>45865</v>
      </c>
      <c r="F212" s="51">
        <v>45874</v>
      </c>
      <c r="G212" s="49" t="s">
        <v>49</v>
      </c>
      <c r="H212" s="49">
        <v>13</v>
      </c>
      <c r="I212" s="50" t="s">
        <v>182</v>
      </c>
      <c r="J212" s="52">
        <v>90597.7</v>
      </c>
      <c r="K212" s="49" t="s">
        <v>131</v>
      </c>
      <c r="L212" s="53">
        <v>77914.021999999997</v>
      </c>
      <c r="M212" s="53">
        <v>90597.7</v>
      </c>
      <c r="N212" s="53">
        <v>12468.3</v>
      </c>
      <c r="O212" s="53">
        <v>10722.737999999999</v>
      </c>
      <c r="P212" s="53">
        <v>12468.3</v>
      </c>
      <c r="Q212" s="54">
        <v>0.13762269903099084</v>
      </c>
      <c r="R212" s="55">
        <v>3</v>
      </c>
      <c r="S212" s="55">
        <v>2025</v>
      </c>
      <c r="T212" s="49">
        <v>7</v>
      </c>
      <c r="U212" s="49">
        <v>2025</v>
      </c>
      <c r="V212" s="56">
        <v>45919</v>
      </c>
      <c r="W212" s="49" t="s">
        <v>153</v>
      </c>
      <c r="X212" s="49">
        <v>2025</v>
      </c>
    </row>
    <row r="213" spans="1:24" ht="15.95">
      <c r="A213" s="49" t="s">
        <v>176</v>
      </c>
      <c r="B213" s="50">
        <v>219</v>
      </c>
      <c r="C213" s="50">
        <v>1</v>
      </c>
      <c r="D213" s="51">
        <v>45742</v>
      </c>
      <c r="E213" s="51">
        <v>45813</v>
      </c>
      <c r="F213" s="51">
        <v>45833</v>
      </c>
      <c r="G213" s="49" t="s">
        <v>54</v>
      </c>
      <c r="H213" s="49">
        <v>13</v>
      </c>
      <c r="I213" s="50"/>
      <c r="J213" s="52">
        <v>10185.200000000001</v>
      </c>
      <c r="K213" s="49" t="s">
        <v>151</v>
      </c>
      <c r="L213" s="53">
        <v>10185.200000000001</v>
      </c>
      <c r="M213" s="53">
        <v>11814.832</v>
      </c>
      <c r="N213" s="53">
        <v>496.02</v>
      </c>
      <c r="O213" s="53">
        <v>496.02</v>
      </c>
      <c r="P213" s="53">
        <v>575.38319999999999</v>
      </c>
      <c r="Q213" s="54">
        <v>4.8700074618073276E-2</v>
      </c>
      <c r="R213" s="55">
        <v>3</v>
      </c>
      <c r="S213" s="55">
        <v>2025</v>
      </c>
      <c r="T213" s="49">
        <v>6</v>
      </c>
      <c r="U213" s="49">
        <v>2025</v>
      </c>
      <c r="V213" s="56">
        <v>45878</v>
      </c>
      <c r="W213" s="49" t="s">
        <v>160</v>
      </c>
      <c r="X213" s="49">
        <v>2025</v>
      </c>
    </row>
    <row r="214" spans="1:24" ht="15.95">
      <c r="A214" s="49" t="s">
        <v>176</v>
      </c>
      <c r="B214" s="50">
        <v>220</v>
      </c>
      <c r="C214" s="50">
        <v>1</v>
      </c>
      <c r="D214" s="51">
        <v>45722</v>
      </c>
      <c r="E214" s="51">
        <v>45777</v>
      </c>
      <c r="F214" s="51">
        <v>45782</v>
      </c>
      <c r="G214" s="49" t="s">
        <v>54</v>
      </c>
      <c r="H214" s="49">
        <v>10</v>
      </c>
      <c r="I214" s="50"/>
      <c r="J214" s="52">
        <v>9173.7000000000007</v>
      </c>
      <c r="K214" s="49" t="s">
        <v>151</v>
      </c>
      <c r="L214" s="53">
        <v>9173.7000000000007</v>
      </c>
      <c r="M214" s="53">
        <v>10641.492</v>
      </c>
      <c r="N214" s="53">
        <v>924.52</v>
      </c>
      <c r="O214" s="53">
        <v>924.52</v>
      </c>
      <c r="P214" s="53">
        <v>1072.4431999999999</v>
      </c>
      <c r="Q214" s="54">
        <v>0.10077940198611246</v>
      </c>
      <c r="R214" s="55">
        <v>3</v>
      </c>
      <c r="S214" s="55">
        <v>2025</v>
      </c>
      <c r="T214" s="49">
        <v>4</v>
      </c>
      <c r="U214" s="49">
        <v>2025</v>
      </c>
      <c r="V214" s="56">
        <v>45827</v>
      </c>
      <c r="W214" s="49" t="s">
        <v>152</v>
      </c>
      <c r="X214" s="49">
        <v>2025</v>
      </c>
    </row>
    <row r="215" spans="1:24" ht="15.95">
      <c r="A215" s="49" t="s">
        <v>176</v>
      </c>
      <c r="B215" s="50">
        <v>221</v>
      </c>
      <c r="C215" s="50">
        <v>1</v>
      </c>
      <c r="D215" s="51">
        <v>45742</v>
      </c>
      <c r="E215" s="51">
        <v>45837</v>
      </c>
      <c r="F215" s="51">
        <v>45844</v>
      </c>
      <c r="G215" s="49" t="s">
        <v>39</v>
      </c>
      <c r="H215" s="49">
        <v>13</v>
      </c>
      <c r="I215" s="50"/>
      <c r="J215" s="52">
        <v>23018</v>
      </c>
      <c r="K215" s="49" t="s">
        <v>131</v>
      </c>
      <c r="L215" s="53">
        <v>19795.48</v>
      </c>
      <c r="M215" s="53">
        <v>23018</v>
      </c>
      <c r="N215" s="53">
        <v>2035.16</v>
      </c>
      <c r="O215" s="53">
        <v>1750.2376000000002</v>
      </c>
      <c r="P215" s="53">
        <v>2035.16</v>
      </c>
      <c r="Q215" s="54">
        <v>8.8416022243461651E-2</v>
      </c>
      <c r="R215" s="55">
        <v>3</v>
      </c>
      <c r="S215" s="55">
        <v>2025</v>
      </c>
      <c r="T215" s="49">
        <v>6</v>
      </c>
      <c r="U215" s="49">
        <v>2025</v>
      </c>
      <c r="V215" s="56">
        <v>45889</v>
      </c>
      <c r="W215" s="49" t="s">
        <v>160</v>
      </c>
      <c r="X215" s="49">
        <v>2025</v>
      </c>
    </row>
    <row r="216" spans="1:24" ht="15.95">
      <c r="A216" s="49" t="s">
        <v>176</v>
      </c>
      <c r="B216" s="50">
        <v>222</v>
      </c>
      <c r="C216" s="50">
        <v>0</v>
      </c>
      <c r="D216" s="51">
        <v>45727</v>
      </c>
      <c r="E216" s="51">
        <v>45853</v>
      </c>
      <c r="F216" s="51">
        <v>45894</v>
      </c>
      <c r="G216" s="49" t="s">
        <v>54</v>
      </c>
      <c r="H216" s="49">
        <v>11</v>
      </c>
      <c r="I216" s="50"/>
      <c r="J216" s="52">
        <v>84169.55</v>
      </c>
      <c r="K216" s="49" t="s">
        <v>131</v>
      </c>
      <c r="L216" s="53">
        <v>72385.812999999995</v>
      </c>
      <c r="M216" s="53">
        <v>84169.55</v>
      </c>
      <c r="N216" s="53">
        <v>12749.55</v>
      </c>
      <c r="O216" s="53">
        <v>10964.612999999999</v>
      </c>
      <c r="P216" s="53">
        <v>12749.55</v>
      </c>
      <c r="Q216" s="54">
        <v>0.15147461284989644</v>
      </c>
      <c r="R216" s="55">
        <v>3</v>
      </c>
      <c r="S216" s="55">
        <v>2025</v>
      </c>
      <c r="T216" s="49">
        <v>7</v>
      </c>
      <c r="U216" s="49">
        <v>2025</v>
      </c>
      <c r="V216" s="56">
        <v>45939</v>
      </c>
      <c r="W216" s="49" t="s">
        <v>161</v>
      </c>
      <c r="X216" s="49">
        <v>2025</v>
      </c>
    </row>
    <row r="217" spans="1:24" ht="15.95">
      <c r="A217" s="49" t="s">
        <v>176</v>
      </c>
      <c r="B217" s="50">
        <v>223</v>
      </c>
      <c r="C217" s="50">
        <v>1</v>
      </c>
      <c r="D217" s="51">
        <v>45742</v>
      </c>
      <c r="E217" s="51">
        <v>45768</v>
      </c>
      <c r="F217" s="51">
        <v>45820</v>
      </c>
      <c r="G217" s="49" t="s">
        <v>49</v>
      </c>
      <c r="H217" s="49">
        <v>13</v>
      </c>
      <c r="I217" s="50" t="s">
        <v>177</v>
      </c>
      <c r="J217" s="52">
        <v>12539.51</v>
      </c>
      <c r="K217" s="49" t="s">
        <v>131</v>
      </c>
      <c r="L217" s="53">
        <v>10783.9786</v>
      </c>
      <c r="M217" s="53">
        <v>12539.51</v>
      </c>
      <c r="N217" s="53">
        <v>0</v>
      </c>
      <c r="O217" s="53">
        <v>0</v>
      </c>
      <c r="P217" s="53">
        <v>0</v>
      </c>
      <c r="Q217" s="54">
        <v>0</v>
      </c>
      <c r="R217" s="55">
        <v>3</v>
      </c>
      <c r="S217" s="55">
        <v>2025</v>
      </c>
      <c r="T217" s="49">
        <v>4</v>
      </c>
      <c r="U217" s="49">
        <v>2025</v>
      </c>
      <c r="V217" s="56">
        <v>45865</v>
      </c>
      <c r="W217" s="49" t="s">
        <v>154</v>
      </c>
      <c r="X217" s="49">
        <v>2025</v>
      </c>
    </row>
    <row r="218" spans="1:24" ht="15.95">
      <c r="A218" s="49" t="s">
        <v>176</v>
      </c>
      <c r="B218" s="50">
        <v>225</v>
      </c>
      <c r="C218" s="50">
        <v>1</v>
      </c>
      <c r="D218" s="51">
        <v>45747</v>
      </c>
      <c r="E218" s="51">
        <v>45764</v>
      </c>
      <c r="F218" s="51">
        <v>45773</v>
      </c>
      <c r="G218" s="49" t="s">
        <v>24</v>
      </c>
      <c r="H218" s="49">
        <v>14</v>
      </c>
      <c r="I218" s="50" t="s">
        <v>149</v>
      </c>
      <c r="J218" s="52">
        <v>1912.84</v>
      </c>
      <c r="K218" s="49" t="s">
        <v>151</v>
      </c>
      <c r="L218" s="53">
        <v>1912.84</v>
      </c>
      <c r="M218" s="53">
        <v>2218.8943999999997</v>
      </c>
      <c r="N218" s="53">
        <v>160.72</v>
      </c>
      <c r="O218" s="53">
        <v>160.72</v>
      </c>
      <c r="P218" s="53">
        <v>186.43519999999998</v>
      </c>
      <c r="Q218" s="54">
        <v>8.4021664122456666E-2</v>
      </c>
      <c r="R218" s="55">
        <v>3</v>
      </c>
      <c r="S218" s="55">
        <v>2025</v>
      </c>
      <c r="T218" s="49">
        <v>4</v>
      </c>
      <c r="U218" s="49">
        <v>2025</v>
      </c>
      <c r="V218" s="56">
        <v>45818</v>
      </c>
      <c r="W218" s="49" t="s">
        <v>152</v>
      </c>
      <c r="X218" s="49">
        <v>2025</v>
      </c>
    </row>
    <row r="219" spans="1:24" ht="15.95">
      <c r="A219" s="49" t="s">
        <v>176</v>
      </c>
      <c r="B219" s="50">
        <v>226</v>
      </c>
      <c r="C219" s="50">
        <v>1</v>
      </c>
      <c r="D219" s="51">
        <v>45747</v>
      </c>
      <c r="E219" s="51">
        <v>45825</v>
      </c>
      <c r="F219" s="51">
        <v>45851</v>
      </c>
      <c r="G219" s="49" t="s">
        <v>49</v>
      </c>
      <c r="H219" s="49">
        <v>14</v>
      </c>
      <c r="I219" s="50" t="s">
        <v>182</v>
      </c>
      <c r="J219" s="52">
        <v>30570.31</v>
      </c>
      <c r="K219" s="49" t="s">
        <v>131</v>
      </c>
      <c r="L219" s="53">
        <v>26290.4666</v>
      </c>
      <c r="M219" s="53">
        <v>30570.31</v>
      </c>
      <c r="N219" s="53">
        <v>3833.87</v>
      </c>
      <c r="O219" s="53">
        <v>3297.1281999999997</v>
      </c>
      <c r="P219" s="53">
        <v>3833.87</v>
      </c>
      <c r="Q219" s="54">
        <v>0.12541155127311432</v>
      </c>
      <c r="R219" s="55">
        <v>3</v>
      </c>
      <c r="S219" s="55">
        <v>2025</v>
      </c>
      <c r="T219" s="49">
        <v>6</v>
      </c>
      <c r="U219" s="49">
        <v>2025</v>
      </c>
      <c r="V219" s="56">
        <v>45896</v>
      </c>
      <c r="W219" s="49" t="s">
        <v>160</v>
      </c>
      <c r="X219" s="49">
        <v>2025</v>
      </c>
    </row>
    <row r="220" spans="1:24" ht="15.95">
      <c r="A220" s="49" t="s">
        <v>176</v>
      </c>
      <c r="B220" s="50">
        <v>227</v>
      </c>
      <c r="C220" s="50">
        <v>1</v>
      </c>
      <c r="D220" s="51">
        <v>45747</v>
      </c>
      <c r="E220" s="51">
        <v>45824</v>
      </c>
      <c r="F220" s="51">
        <v>45826</v>
      </c>
      <c r="G220" s="49" t="s">
        <v>39</v>
      </c>
      <c r="H220" s="49">
        <v>14</v>
      </c>
      <c r="I220" s="50"/>
      <c r="J220" s="52">
        <v>1822.35</v>
      </c>
      <c r="K220" s="49" t="s">
        <v>131</v>
      </c>
      <c r="L220" s="53">
        <v>1567.221</v>
      </c>
      <c r="M220" s="53">
        <v>1822.35</v>
      </c>
      <c r="N220" s="53">
        <v>195.71</v>
      </c>
      <c r="O220" s="53">
        <v>168.31059999999999</v>
      </c>
      <c r="P220" s="53">
        <v>195.71</v>
      </c>
      <c r="Q220" s="54">
        <v>0.10739429857052707</v>
      </c>
      <c r="R220" s="55">
        <v>3</v>
      </c>
      <c r="S220" s="55">
        <v>2025</v>
      </c>
      <c r="T220" s="49">
        <v>6</v>
      </c>
      <c r="U220" s="49">
        <v>2025</v>
      </c>
      <c r="V220" s="56">
        <v>45871</v>
      </c>
      <c r="W220" s="49" t="s">
        <v>160</v>
      </c>
      <c r="X220" s="49">
        <v>2025</v>
      </c>
    </row>
    <row r="221" spans="1:24" ht="15.95">
      <c r="A221" s="49" t="s">
        <v>176</v>
      </c>
      <c r="B221" s="50">
        <v>228</v>
      </c>
      <c r="C221" s="50">
        <v>1</v>
      </c>
      <c r="D221" s="51">
        <v>45747</v>
      </c>
      <c r="E221" s="51">
        <v>45761</v>
      </c>
      <c r="F221" s="51">
        <v>45769</v>
      </c>
      <c r="G221" s="49" t="s">
        <v>35</v>
      </c>
      <c r="H221" s="49">
        <v>14</v>
      </c>
      <c r="I221" s="50"/>
      <c r="J221" s="52">
        <v>31520</v>
      </c>
      <c r="K221" s="49" t="s">
        <v>131</v>
      </c>
      <c r="L221" s="53">
        <v>27107.200000000001</v>
      </c>
      <c r="M221" s="53">
        <v>31520</v>
      </c>
      <c r="N221" s="53">
        <v>4977.6400000000003</v>
      </c>
      <c r="O221" s="53">
        <v>4280.7704000000003</v>
      </c>
      <c r="P221" s="53">
        <v>4977.6400000000003</v>
      </c>
      <c r="Q221" s="54">
        <v>0.15792005076142132</v>
      </c>
      <c r="R221" s="55">
        <v>3</v>
      </c>
      <c r="S221" s="55">
        <v>2025</v>
      </c>
      <c r="T221" s="49">
        <v>4</v>
      </c>
      <c r="U221" s="49">
        <v>2025</v>
      </c>
      <c r="V221" s="56">
        <v>45814</v>
      </c>
      <c r="W221" s="49" t="s">
        <v>152</v>
      </c>
      <c r="X221" s="49">
        <v>2025</v>
      </c>
    </row>
    <row r="222" spans="1:24" ht="15.95">
      <c r="A222" s="49" t="s">
        <v>176</v>
      </c>
      <c r="B222" s="50">
        <v>229</v>
      </c>
      <c r="C222" s="50">
        <v>1</v>
      </c>
      <c r="D222" s="51">
        <v>45748</v>
      </c>
      <c r="E222" s="51">
        <v>45903</v>
      </c>
      <c r="F222" s="51">
        <v>45918</v>
      </c>
      <c r="G222" s="49" t="s">
        <v>35</v>
      </c>
      <c r="H222" s="49">
        <v>14</v>
      </c>
      <c r="I222" s="50"/>
      <c r="J222" s="52">
        <v>20656.189999999999</v>
      </c>
      <c r="K222" s="49" t="s">
        <v>131</v>
      </c>
      <c r="L222" s="53">
        <v>17764.323399999997</v>
      </c>
      <c r="M222" s="53">
        <v>20656.189999999999</v>
      </c>
      <c r="N222" s="53">
        <v>1679.57</v>
      </c>
      <c r="O222" s="53">
        <v>1444.4302</v>
      </c>
      <c r="P222" s="53">
        <v>1679.57</v>
      </c>
      <c r="Q222" s="54">
        <v>8.1310735426039379E-2</v>
      </c>
      <c r="R222" s="55">
        <v>4</v>
      </c>
      <c r="S222" s="55">
        <v>2025</v>
      </c>
      <c r="T222" s="49">
        <v>9</v>
      </c>
      <c r="U222" s="49">
        <v>2025</v>
      </c>
      <c r="V222" s="56">
        <v>45963</v>
      </c>
      <c r="W222" s="49" t="s">
        <v>159</v>
      </c>
      <c r="X222" s="49">
        <v>2025</v>
      </c>
    </row>
    <row r="223" spans="1:24" ht="15.95">
      <c r="A223" s="49" t="s">
        <v>176</v>
      </c>
      <c r="B223" s="50">
        <v>230</v>
      </c>
      <c r="C223" s="50">
        <v>1</v>
      </c>
      <c r="D223" s="51">
        <v>45748</v>
      </c>
      <c r="E223" s="51">
        <v>45751</v>
      </c>
      <c r="F223" s="51">
        <v>45753</v>
      </c>
      <c r="G223" s="49" t="s">
        <v>49</v>
      </c>
      <c r="H223" s="49">
        <v>14</v>
      </c>
      <c r="I223" s="50" t="s">
        <v>177</v>
      </c>
      <c r="J223" s="52">
        <v>707.47</v>
      </c>
      <c r="K223" s="49" t="s">
        <v>131</v>
      </c>
      <c r="L223" s="53">
        <v>608.42420000000004</v>
      </c>
      <c r="M223" s="53">
        <v>707.47</v>
      </c>
      <c r="N223" s="53">
        <v>64.31</v>
      </c>
      <c r="O223" s="53">
        <v>55.306600000000003</v>
      </c>
      <c r="P223" s="53">
        <v>64.31</v>
      </c>
      <c r="Q223" s="54">
        <v>9.0901380977285257E-2</v>
      </c>
      <c r="R223" s="55">
        <v>4</v>
      </c>
      <c r="S223" s="55">
        <v>2025</v>
      </c>
      <c r="T223" s="49">
        <v>4</v>
      </c>
      <c r="U223" s="49">
        <v>2025</v>
      </c>
      <c r="V223" s="56">
        <v>45798</v>
      </c>
      <c r="W223" s="49" t="s">
        <v>172</v>
      </c>
      <c r="X223" s="49">
        <v>2025</v>
      </c>
    </row>
    <row r="224" spans="1:24" ht="15.95">
      <c r="A224" s="49" t="s">
        <v>176</v>
      </c>
      <c r="B224" s="50">
        <v>232</v>
      </c>
      <c r="C224" s="50">
        <v>0</v>
      </c>
      <c r="D224" s="51">
        <v>45748</v>
      </c>
      <c r="E224" s="51">
        <v>45713</v>
      </c>
      <c r="F224" s="51">
        <v>45714</v>
      </c>
      <c r="G224" s="49" t="s">
        <v>34</v>
      </c>
      <c r="H224" s="49">
        <v>14</v>
      </c>
      <c r="I224" s="50"/>
      <c r="J224" s="52">
        <v>51558.95</v>
      </c>
      <c r="K224" s="49" t="s">
        <v>178</v>
      </c>
      <c r="L224" s="53">
        <v>2474.8296</v>
      </c>
      <c r="M224" s="53">
        <v>2887.3011999999999</v>
      </c>
      <c r="N224" s="53">
        <v>3552</v>
      </c>
      <c r="O224" s="53">
        <v>170.49600000000001</v>
      </c>
      <c r="P224" s="53">
        <v>198.91200000000001</v>
      </c>
      <c r="Q224" s="54">
        <v>6.8892015838181345E-2</v>
      </c>
      <c r="R224" s="55">
        <v>4</v>
      </c>
      <c r="S224" s="55">
        <v>2025</v>
      </c>
      <c r="T224" s="49">
        <v>2</v>
      </c>
      <c r="U224" s="49">
        <v>2025</v>
      </c>
      <c r="V224" s="56">
        <v>45759</v>
      </c>
      <c r="W224" s="49" t="s">
        <v>173</v>
      </c>
      <c r="X224" s="49">
        <v>2025</v>
      </c>
    </row>
    <row r="225" spans="1:24" ht="15.95">
      <c r="A225" s="49" t="s">
        <v>176</v>
      </c>
      <c r="B225" s="50">
        <v>235</v>
      </c>
      <c r="C225" s="50">
        <v>1</v>
      </c>
      <c r="D225" s="51">
        <v>45749</v>
      </c>
      <c r="E225" s="51">
        <v>45708</v>
      </c>
      <c r="F225" s="51">
        <v>45708</v>
      </c>
      <c r="G225" s="49" t="s">
        <v>49</v>
      </c>
      <c r="H225" s="49">
        <v>14</v>
      </c>
      <c r="I225" s="50" t="s">
        <v>177</v>
      </c>
      <c r="J225" s="52">
        <v>2120.8000000000002</v>
      </c>
      <c r="K225" s="49" t="s">
        <v>131</v>
      </c>
      <c r="L225" s="53">
        <v>1823.8880000000001</v>
      </c>
      <c r="M225" s="53">
        <v>2120.8000000000002</v>
      </c>
      <c r="N225" s="53">
        <v>181.23</v>
      </c>
      <c r="O225" s="53">
        <v>155.8578</v>
      </c>
      <c r="P225" s="53">
        <v>181.23</v>
      </c>
      <c r="Q225" s="54">
        <v>8.5453602414183316E-2</v>
      </c>
      <c r="R225" s="55">
        <v>4</v>
      </c>
      <c r="S225" s="55">
        <v>2025</v>
      </c>
      <c r="T225" s="49">
        <v>2</v>
      </c>
      <c r="U225" s="49">
        <v>2025</v>
      </c>
      <c r="V225" s="56">
        <v>45753</v>
      </c>
      <c r="W225" s="49" t="s">
        <v>173</v>
      </c>
      <c r="X225" s="49">
        <v>2025</v>
      </c>
    </row>
    <row r="226" spans="1:24" ht="15.95">
      <c r="A226" s="49" t="s">
        <v>176</v>
      </c>
      <c r="B226" s="50">
        <v>236</v>
      </c>
      <c r="C226" s="50">
        <v>1</v>
      </c>
      <c r="D226" s="51">
        <v>45749</v>
      </c>
      <c r="E226" s="51">
        <v>45659</v>
      </c>
      <c r="F226" s="51">
        <v>45674</v>
      </c>
      <c r="G226" s="49" t="s">
        <v>49</v>
      </c>
      <c r="H226" s="49">
        <v>14</v>
      </c>
      <c r="I226" s="50"/>
      <c r="J226" s="52">
        <v>13318.8</v>
      </c>
      <c r="K226" s="49" t="s">
        <v>131</v>
      </c>
      <c r="L226" s="53">
        <v>11454.168</v>
      </c>
      <c r="M226" s="53">
        <v>13318.8</v>
      </c>
      <c r="N226" s="53">
        <v>1138.1500000000001</v>
      </c>
      <c r="O226" s="53">
        <v>978.80900000000008</v>
      </c>
      <c r="P226" s="53">
        <v>1138.1500000000001</v>
      </c>
      <c r="Q226" s="54">
        <v>8.5454395290867055E-2</v>
      </c>
      <c r="R226" s="55">
        <v>4</v>
      </c>
      <c r="S226" s="55">
        <v>2025</v>
      </c>
      <c r="T226" s="49">
        <v>1</v>
      </c>
      <c r="U226" s="49">
        <v>2025</v>
      </c>
      <c r="V226" s="56">
        <v>45719</v>
      </c>
      <c r="W226" s="49" t="s">
        <v>150</v>
      </c>
      <c r="X226" s="49">
        <v>2025</v>
      </c>
    </row>
    <row r="227" spans="1:24" ht="15.95">
      <c r="A227" s="49" t="s">
        <v>176</v>
      </c>
      <c r="B227" s="50">
        <v>237</v>
      </c>
      <c r="C227" s="50">
        <v>1</v>
      </c>
      <c r="D227" s="51">
        <v>45749</v>
      </c>
      <c r="E227" s="51">
        <v>45697</v>
      </c>
      <c r="F227" s="51">
        <v>45697</v>
      </c>
      <c r="G227" s="49" t="s">
        <v>49</v>
      </c>
      <c r="H227" s="49">
        <v>14</v>
      </c>
      <c r="I227" s="50"/>
      <c r="J227" s="52">
        <v>4100</v>
      </c>
      <c r="K227" s="49" t="s">
        <v>151</v>
      </c>
      <c r="L227" s="53">
        <v>4100</v>
      </c>
      <c r="M227" s="53">
        <v>4756</v>
      </c>
      <c r="N227" s="53">
        <v>707.65</v>
      </c>
      <c r="O227" s="53">
        <v>707.65</v>
      </c>
      <c r="P227" s="53">
        <v>820.87399999999991</v>
      </c>
      <c r="Q227" s="54">
        <v>0.17259756097560974</v>
      </c>
      <c r="R227" s="55">
        <v>4</v>
      </c>
      <c r="S227" s="55">
        <v>2025</v>
      </c>
      <c r="T227" s="49">
        <v>2</v>
      </c>
      <c r="U227" s="49">
        <v>2025</v>
      </c>
      <c r="V227" s="56">
        <v>45742</v>
      </c>
      <c r="W227" s="49" t="s">
        <v>150</v>
      </c>
      <c r="X227" s="49">
        <v>2025</v>
      </c>
    </row>
    <row r="228" spans="1:24" ht="15.95">
      <c r="A228" s="49" t="s">
        <v>176</v>
      </c>
      <c r="B228" s="50">
        <v>238</v>
      </c>
      <c r="C228" s="50">
        <v>1</v>
      </c>
      <c r="D228" s="51">
        <v>45749</v>
      </c>
      <c r="E228" s="51">
        <v>45856</v>
      </c>
      <c r="F228" s="51">
        <v>45898</v>
      </c>
      <c r="G228" s="49" t="s">
        <v>49</v>
      </c>
      <c r="H228" s="49">
        <v>14</v>
      </c>
      <c r="I228" s="50" t="s">
        <v>182</v>
      </c>
      <c r="J228" s="52">
        <v>133523.04999999999</v>
      </c>
      <c r="K228" s="49" t="s">
        <v>131</v>
      </c>
      <c r="L228" s="53">
        <v>114829.82299999999</v>
      </c>
      <c r="M228" s="53">
        <v>133523.04999999999</v>
      </c>
      <c r="N228" s="53">
        <v>18763.04</v>
      </c>
      <c r="O228" s="53">
        <v>16136.214400000001</v>
      </c>
      <c r="P228" s="53">
        <v>18763.04</v>
      </c>
      <c r="Q228" s="54">
        <v>0.14052285354476252</v>
      </c>
      <c r="R228" s="55">
        <v>4</v>
      </c>
      <c r="S228" s="55">
        <v>2025</v>
      </c>
      <c r="T228" s="49">
        <v>7</v>
      </c>
      <c r="U228" s="49">
        <v>2025</v>
      </c>
      <c r="V228" s="56">
        <v>45943</v>
      </c>
      <c r="W228" s="49" t="s">
        <v>161</v>
      </c>
      <c r="X228" s="49">
        <v>2025</v>
      </c>
    </row>
    <row r="229" spans="1:24" ht="15.95">
      <c r="A229" s="49" t="s">
        <v>176</v>
      </c>
      <c r="B229" s="50">
        <v>239</v>
      </c>
      <c r="C229" s="50">
        <v>0</v>
      </c>
      <c r="D229" s="51">
        <v>45750</v>
      </c>
      <c r="E229" s="51">
        <v>45749</v>
      </c>
      <c r="F229" s="51">
        <v>46014</v>
      </c>
      <c r="G229" s="49" t="s">
        <v>45</v>
      </c>
      <c r="H229" s="49">
        <v>14</v>
      </c>
      <c r="I229" s="50"/>
      <c r="J229" s="52">
        <v>101527.25</v>
      </c>
      <c r="K229" s="49" t="s">
        <v>131</v>
      </c>
      <c r="L229" s="53">
        <v>87313.434999999998</v>
      </c>
      <c r="M229" s="53">
        <v>101527.25</v>
      </c>
      <c r="N229" s="53">
        <v>3370.6</v>
      </c>
      <c r="O229" s="53">
        <v>2898.7159999999999</v>
      </c>
      <c r="P229" s="53">
        <v>3370.6</v>
      </c>
      <c r="Q229" s="54">
        <v>3.3198968749769152E-2</v>
      </c>
      <c r="R229" s="55">
        <v>4</v>
      </c>
      <c r="S229" s="55">
        <v>2025</v>
      </c>
      <c r="T229" s="49">
        <v>4</v>
      </c>
      <c r="U229" s="49">
        <v>2025</v>
      </c>
      <c r="V229" s="56">
        <v>46059</v>
      </c>
      <c r="W229" s="49" t="s">
        <v>164</v>
      </c>
      <c r="X229" s="49">
        <v>2026</v>
      </c>
    </row>
    <row r="230" spans="1:24" ht="15.95">
      <c r="A230" s="49" t="s">
        <v>176</v>
      </c>
      <c r="B230" s="50">
        <v>241</v>
      </c>
      <c r="C230" s="50">
        <v>1</v>
      </c>
      <c r="D230" s="51">
        <v>45750</v>
      </c>
      <c r="E230" s="51">
        <v>45776</v>
      </c>
      <c r="F230" s="51">
        <v>45782</v>
      </c>
      <c r="G230" s="49" t="s">
        <v>49</v>
      </c>
      <c r="H230" s="49">
        <v>14</v>
      </c>
      <c r="I230" s="50" t="s">
        <v>185</v>
      </c>
      <c r="J230" s="52">
        <v>50770.04</v>
      </c>
      <c r="K230" s="49" t="s">
        <v>131</v>
      </c>
      <c r="L230" s="53">
        <v>43662.234400000001</v>
      </c>
      <c r="M230" s="53">
        <v>50770.04</v>
      </c>
      <c r="N230" s="53">
        <v>6228.85</v>
      </c>
      <c r="O230" s="53">
        <v>5356.8110000000006</v>
      </c>
      <c r="P230" s="53">
        <v>6228.85</v>
      </c>
      <c r="Q230" s="54">
        <v>0.1226875141323505</v>
      </c>
      <c r="R230" s="55">
        <v>4</v>
      </c>
      <c r="S230" s="55">
        <v>2025</v>
      </c>
      <c r="T230" s="49">
        <v>4</v>
      </c>
      <c r="U230" s="49">
        <v>2025</v>
      </c>
      <c r="V230" s="56">
        <v>45827</v>
      </c>
      <c r="W230" s="49" t="s">
        <v>152</v>
      </c>
      <c r="X230" s="49">
        <v>2025</v>
      </c>
    </row>
    <row r="231" spans="1:24" ht="15.95">
      <c r="A231" s="49" t="s">
        <v>176</v>
      </c>
      <c r="B231" s="50">
        <v>243</v>
      </c>
      <c r="C231" s="50">
        <v>1</v>
      </c>
      <c r="D231" s="51">
        <v>45752</v>
      </c>
      <c r="E231" s="51">
        <v>45790</v>
      </c>
      <c r="F231" s="51">
        <v>45799</v>
      </c>
      <c r="G231" s="49" t="s">
        <v>44</v>
      </c>
      <c r="H231" s="49">
        <v>14</v>
      </c>
      <c r="I231" s="50"/>
      <c r="J231" s="52">
        <v>3693.34</v>
      </c>
      <c r="K231" s="49" t="s">
        <v>151</v>
      </c>
      <c r="L231" s="53">
        <v>3693.34</v>
      </c>
      <c r="M231" s="53">
        <v>4284.2744000000002</v>
      </c>
      <c r="N231" s="53">
        <v>312.31</v>
      </c>
      <c r="O231" s="53">
        <v>312.31</v>
      </c>
      <c r="P231" s="53">
        <v>362.27959999999996</v>
      </c>
      <c r="Q231" s="54">
        <v>8.456031667812873E-2</v>
      </c>
      <c r="R231" s="55">
        <v>4</v>
      </c>
      <c r="S231" s="55">
        <v>2025</v>
      </c>
      <c r="T231" s="49">
        <v>5</v>
      </c>
      <c r="U231" s="49">
        <v>2025</v>
      </c>
      <c r="V231" s="56">
        <v>45844</v>
      </c>
      <c r="W231" s="49" t="s">
        <v>154</v>
      </c>
      <c r="X231" s="49">
        <v>2025</v>
      </c>
    </row>
    <row r="232" spans="1:24" ht="15.95">
      <c r="A232" s="49" t="s">
        <v>176</v>
      </c>
      <c r="B232" s="50">
        <v>244</v>
      </c>
      <c r="C232" s="50">
        <v>1</v>
      </c>
      <c r="D232" s="51">
        <v>45752</v>
      </c>
      <c r="E232" s="51">
        <v>45814</v>
      </c>
      <c r="F232" s="51">
        <v>45832</v>
      </c>
      <c r="G232" s="49" t="s">
        <v>44</v>
      </c>
      <c r="H232" s="49">
        <v>14</v>
      </c>
      <c r="I232" s="50"/>
      <c r="J232" s="52">
        <v>7141.56</v>
      </c>
      <c r="K232" s="49" t="s">
        <v>151</v>
      </c>
      <c r="L232" s="53">
        <v>7141.56</v>
      </c>
      <c r="M232" s="53">
        <v>8284.2096000000001</v>
      </c>
      <c r="N232" s="53">
        <v>543.99</v>
      </c>
      <c r="O232" s="53">
        <v>543.99</v>
      </c>
      <c r="P232" s="53">
        <v>631.02839999999992</v>
      </c>
      <c r="Q232" s="54">
        <v>7.6172432913817145E-2</v>
      </c>
      <c r="R232" s="55">
        <v>4</v>
      </c>
      <c r="S232" s="55">
        <v>2025</v>
      </c>
      <c r="T232" s="49">
        <v>6</v>
      </c>
      <c r="U232" s="49">
        <v>2025</v>
      </c>
      <c r="V232" s="56">
        <v>45877</v>
      </c>
      <c r="W232" s="49" t="s">
        <v>160</v>
      </c>
      <c r="X232" s="49">
        <v>2025</v>
      </c>
    </row>
    <row r="233" spans="1:24" ht="15.95">
      <c r="A233" s="49" t="s">
        <v>176</v>
      </c>
      <c r="B233" s="50">
        <v>245</v>
      </c>
      <c r="C233" s="50">
        <v>1</v>
      </c>
      <c r="D233" s="51">
        <v>45754</v>
      </c>
      <c r="E233" s="51">
        <v>45761</v>
      </c>
      <c r="F233" s="51">
        <v>45765</v>
      </c>
      <c r="G233" s="49" t="s">
        <v>49</v>
      </c>
      <c r="H233" s="49">
        <v>15</v>
      </c>
      <c r="I233" s="50" t="s">
        <v>182</v>
      </c>
      <c r="J233" s="52">
        <v>35407.11</v>
      </c>
      <c r="K233" s="49" t="s">
        <v>151</v>
      </c>
      <c r="L233" s="53">
        <v>35407.11</v>
      </c>
      <c r="M233" s="53">
        <v>41072.247599999995</v>
      </c>
      <c r="N233" s="53">
        <v>4281.16</v>
      </c>
      <c r="O233" s="53">
        <v>4281.16</v>
      </c>
      <c r="P233" s="53">
        <v>4966.1455999999998</v>
      </c>
      <c r="Q233" s="54">
        <v>0.12091243820803223</v>
      </c>
      <c r="R233" s="55">
        <v>4</v>
      </c>
      <c r="S233" s="55">
        <v>2025</v>
      </c>
      <c r="T233" s="49">
        <v>4</v>
      </c>
      <c r="U233" s="49">
        <v>2025</v>
      </c>
      <c r="V233" s="56">
        <v>45810</v>
      </c>
      <c r="W233" s="49" t="s">
        <v>152</v>
      </c>
      <c r="X233" s="49">
        <v>2025</v>
      </c>
    </row>
    <row r="234" spans="1:24" ht="15.95">
      <c r="A234" s="49" t="s">
        <v>176</v>
      </c>
      <c r="B234" s="50">
        <v>246</v>
      </c>
      <c r="C234" s="50">
        <v>1</v>
      </c>
      <c r="D234" s="51">
        <v>45754</v>
      </c>
      <c r="E234" s="51">
        <v>45678</v>
      </c>
      <c r="F234" s="51">
        <v>45690</v>
      </c>
      <c r="G234" s="49" t="s">
        <v>45</v>
      </c>
      <c r="H234" s="49">
        <v>15</v>
      </c>
      <c r="I234" s="57"/>
      <c r="J234" s="52">
        <v>8683</v>
      </c>
      <c r="K234" s="49" t="s">
        <v>131</v>
      </c>
      <c r="L234" s="53">
        <v>7467.38</v>
      </c>
      <c r="M234" s="53">
        <v>8683</v>
      </c>
      <c r="N234" s="53">
        <v>747.49</v>
      </c>
      <c r="O234" s="53">
        <v>642.84140000000002</v>
      </c>
      <c r="P234" s="53">
        <v>747.49</v>
      </c>
      <c r="Q234" s="54">
        <v>8.6086606011747099E-2</v>
      </c>
      <c r="R234" s="55">
        <v>4</v>
      </c>
      <c r="S234" s="55">
        <v>2025</v>
      </c>
      <c r="T234" s="49">
        <v>1</v>
      </c>
      <c r="U234" s="49">
        <v>2025</v>
      </c>
      <c r="V234" s="56">
        <v>45735</v>
      </c>
      <c r="W234" s="49" t="s">
        <v>150</v>
      </c>
      <c r="X234" s="49">
        <v>2025</v>
      </c>
    </row>
    <row r="235" spans="1:24" ht="15.95">
      <c r="A235" s="49" t="s">
        <v>176</v>
      </c>
      <c r="B235" s="50">
        <v>248</v>
      </c>
      <c r="C235" s="50">
        <v>1</v>
      </c>
      <c r="D235" s="51">
        <v>45755</v>
      </c>
      <c r="E235" s="51">
        <v>45803</v>
      </c>
      <c r="F235" s="51">
        <v>45806</v>
      </c>
      <c r="G235" s="49" t="s">
        <v>46</v>
      </c>
      <c r="H235" s="49">
        <v>15</v>
      </c>
      <c r="I235" s="50"/>
      <c r="J235" s="52">
        <v>2300</v>
      </c>
      <c r="K235" s="49" t="s">
        <v>131</v>
      </c>
      <c r="L235" s="53">
        <v>1978</v>
      </c>
      <c r="M235" s="53">
        <v>2300</v>
      </c>
      <c r="N235" s="53">
        <v>185.63</v>
      </c>
      <c r="O235" s="53">
        <v>159.64179999999999</v>
      </c>
      <c r="P235" s="53">
        <v>185.63</v>
      </c>
      <c r="Q235" s="54">
        <v>8.0708695652173909E-2</v>
      </c>
      <c r="R235" s="55">
        <v>4</v>
      </c>
      <c r="S235" s="55">
        <v>2025</v>
      </c>
      <c r="T235" s="49">
        <v>5</v>
      </c>
      <c r="U235" s="49">
        <v>2025</v>
      </c>
      <c r="V235" s="56">
        <v>45851</v>
      </c>
      <c r="W235" s="49" t="s">
        <v>154</v>
      </c>
      <c r="X235" s="49">
        <v>2025</v>
      </c>
    </row>
    <row r="236" spans="1:24" ht="15.95">
      <c r="A236" s="49" t="s">
        <v>176</v>
      </c>
      <c r="B236" s="50">
        <v>249</v>
      </c>
      <c r="C236" s="50">
        <v>1</v>
      </c>
      <c r="D236" s="51">
        <v>45755</v>
      </c>
      <c r="E236" s="51">
        <v>45786</v>
      </c>
      <c r="F236" s="51">
        <v>45788</v>
      </c>
      <c r="G236" s="49" t="s">
        <v>46</v>
      </c>
      <c r="H236" s="49">
        <v>15</v>
      </c>
      <c r="I236" s="50"/>
      <c r="J236" s="52">
        <v>9332.16</v>
      </c>
      <c r="K236" s="49" t="s">
        <v>131</v>
      </c>
      <c r="L236" s="53">
        <v>8025.6575999999995</v>
      </c>
      <c r="M236" s="53">
        <v>9332.16</v>
      </c>
      <c r="N236" s="53">
        <v>540</v>
      </c>
      <c r="O236" s="53">
        <v>464.4</v>
      </c>
      <c r="P236" s="53">
        <v>540</v>
      </c>
      <c r="Q236" s="54">
        <v>5.7864417241024584E-2</v>
      </c>
      <c r="R236" s="55">
        <v>4</v>
      </c>
      <c r="S236" s="55">
        <v>2025</v>
      </c>
      <c r="T236" s="49">
        <v>5</v>
      </c>
      <c r="U236" s="49">
        <v>2025</v>
      </c>
      <c r="V236" s="56">
        <v>45833</v>
      </c>
      <c r="W236" s="49" t="s">
        <v>152</v>
      </c>
      <c r="X236" s="49">
        <v>2025</v>
      </c>
    </row>
    <row r="237" spans="1:24" ht="15.95">
      <c r="A237" s="49" t="s">
        <v>176</v>
      </c>
      <c r="B237" s="50">
        <v>250</v>
      </c>
      <c r="C237" s="50">
        <v>1</v>
      </c>
      <c r="D237" s="51">
        <v>45755</v>
      </c>
      <c r="E237" s="51">
        <v>45792</v>
      </c>
      <c r="F237" s="51">
        <v>45811</v>
      </c>
      <c r="G237" s="49" t="s">
        <v>49</v>
      </c>
      <c r="H237" s="49">
        <v>15</v>
      </c>
      <c r="I237" s="50" t="s">
        <v>182</v>
      </c>
      <c r="J237" s="52">
        <v>16740.849999999999</v>
      </c>
      <c r="K237" s="49" t="s">
        <v>151</v>
      </c>
      <c r="L237" s="53">
        <v>16740.849999999999</v>
      </c>
      <c r="M237" s="53">
        <v>19419.385999999999</v>
      </c>
      <c r="N237" s="53">
        <v>532.95000000000005</v>
      </c>
      <c r="O237" s="53">
        <v>532.95000000000005</v>
      </c>
      <c r="P237" s="53">
        <v>618.22199999999998</v>
      </c>
      <c r="Q237" s="54">
        <v>3.1835301074915556E-2</v>
      </c>
      <c r="R237" s="55">
        <v>4</v>
      </c>
      <c r="S237" s="55">
        <v>2025</v>
      </c>
      <c r="T237" s="49">
        <v>5</v>
      </c>
      <c r="U237" s="49">
        <v>2025</v>
      </c>
      <c r="V237" s="56">
        <v>45856</v>
      </c>
      <c r="W237" s="49" t="s">
        <v>154</v>
      </c>
      <c r="X237" s="49">
        <v>2025</v>
      </c>
    </row>
    <row r="238" spans="1:24" ht="15.95">
      <c r="A238" s="49" t="s">
        <v>176</v>
      </c>
      <c r="B238" s="50">
        <v>251</v>
      </c>
      <c r="C238" s="50">
        <v>0</v>
      </c>
      <c r="D238" s="51">
        <v>45755</v>
      </c>
      <c r="E238" s="51">
        <v>45791</v>
      </c>
      <c r="F238" s="51">
        <v>45807</v>
      </c>
      <c r="G238" s="49" t="s">
        <v>44</v>
      </c>
      <c r="H238" s="49">
        <v>15</v>
      </c>
      <c r="I238" s="50"/>
      <c r="J238" s="52">
        <v>9187.42</v>
      </c>
      <c r="K238" s="49" t="s">
        <v>151</v>
      </c>
      <c r="L238" s="53">
        <v>9187.42</v>
      </c>
      <c r="M238" s="53">
        <v>10657.4072</v>
      </c>
      <c r="N238" s="53">
        <v>719.18</v>
      </c>
      <c r="O238" s="53">
        <v>719.18</v>
      </c>
      <c r="P238" s="53">
        <v>834.24879999999985</v>
      </c>
      <c r="Q238" s="54">
        <v>7.8278776849213375E-2</v>
      </c>
      <c r="R238" s="55">
        <v>4</v>
      </c>
      <c r="S238" s="55">
        <v>2025</v>
      </c>
      <c r="T238" s="49">
        <v>5</v>
      </c>
      <c r="U238" s="49">
        <v>2025</v>
      </c>
      <c r="V238" s="56">
        <v>45852</v>
      </c>
      <c r="W238" s="49" t="s">
        <v>154</v>
      </c>
      <c r="X238" s="49">
        <v>2025</v>
      </c>
    </row>
    <row r="239" spans="1:24" ht="15.95">
      <c r="A239" s="49" t="s">
        <v>176</v>
      </c>
      <c r="B239" s="50">
        <v>252</v>
      </c>
      <c r="C239" s="50">
        <v>1</v>
      </c>
      <c r="D239" s="51">
        <v>45756</v>
      </c>
      <c r="E239" s="51">
        <v>45787</v>
      </c>
      <c r="F239" s="51">
        <v>45797</v>
      </c>
      <c r="G239" s="49" t="s">
        <v>35</v>
      </c>
      <c r="H239" s="49">
        <v>15</v>
      </c>
      <c r="I239" s="50"/>
      <c r="J239" s="52">
        <v>6474.58</v>
      </c>
      <c r="K239" s="49" t="s">
        <v>131</v>
      </c>
      <c r="L239" s="53">
        <v>5568.1387999999997</v>
      </c>
      <c r="M239" s="53">
        <v>6474.58</v>
      </c>
      <c r="N239" s="53">
        <v>430.02</v>
      </c>
      <c r="O239" s="53">
        <v>369.81719999999996</v>
      </c>
      <c r="P239" s="53">
        <v>430.02</v>
      </c>
      <c r="Q239" s="54">
        <v>6.6416663320246247E-2</v>
      </c>
      <c r="R239" s="55">
        <v>4</v>
      </c>
      <c r="S239" s="55">
        <v>2025</v>
      </c>
      <c r="T239" s="49">
        <v>5</v>
      </c>
      <c r="U239" s="49">
        <v>2025</v>
      </c>
      <c r="V239" s="56">
        <v>45842</v>
      </c>
      <c r="W239" s="49" t="s">
        <v>154</v>
      </c>
      <c r="X239" s="49">
        <v>2025</v>
      </c>
    </row>
    <row r="240" spans="1:24" ht="15.95">
      <c r="A240" s="49" t="s">
        <v>176</v>
      </c>
      <c r="B240" s="50">
        <v>253</v>
      </c>
      <c r="C240" s="50">
        <v>1</v>
      </c>
      <c r="D240" s="51">
        <v>45756</v>
      </c>
      <c r="E240" s="51">
        <v>45766</v>
      </c>
      <c r="F240" s="51">
        <v>45768</v>
      </c>
      <c r="G240" s="49" t="s">
        <v>54</v>
      </c>
      <c r="H240" s="49">
        <v>15</v>
      </c>
      <c r="I240" s="50"/>
      <c r="J240" s="52">
        <v>733.5</v>
      </c>
      <c r="K240" s="49" t="s">
        <v>131</v>
      </c>
      <c r="L240" s="53">
        <v>630.80999999999995</v>
      </c>
      <c r="M240" s="53">
        <v>733.5</v>
      </c>
      <c r="N240" s="53">
        <v>55.13</v>
      </c>
      <c r="O240" s="53">
        <v>47.411799999999999</v>
      </c>
      <c r="P240" s="53">
        <v>55.13</v>
      </c>
      <c r="Q240" s="54">
        <v>7.5160190865712351E-2</v>
      </c>
      <c r="R240" s="55">
        <v>4</v>
      </c>
      <c r="S240" s="55">
        <v>2025</v>
      </c>
      <c r="T240" s="49">
        <v>4</v>
      </c>
      <c r="U240" s="49">
        <v>2025</v>
      </c>
      <c r="V240" s="56">
        <v>45813</v>
      </c>
      <c r="W240" s="49" t="s">
        <v>152</v>
      </c>
      <c r="X240" s="49">
        <v>2025</v>
      </c>
    </row>
    <row r="241" spans="1:24" ht="15.95">
      <c r="A241" s="49" t="s">
        <v>176</v>
      </c>
      <c r="B241" s="50">
        <v>254</v>
      </c>
      <c r="C241" s="50">
        <v>1</v>
      </c>
      <c r="D241" s="51">
        <v>45757</v>
      </c>
      <c r="E241" s="51">
        <v>45759</v>
      </c>
      <c r="F241" s="51">
        <v>45768</v>
      </c>
      <c r="G241" s="49" t="s">
        <v>49</v>
      </c>
      <c r="H241" s="49">
        <v>15</v>
      </c>
      <c r="I241" s="50"/>
      <c r="J241" s="52">
        <v>41437.379999999997</v>
      </c>
      <c r="K241" s="49" t="s">
        <v>131</v>
      </c>
      <c r="L241" s="53">
        <v>35636.146799999995</v>
      </c>
      <c r="M241" s="53">
        <v>41437.379999999997</v>
      </c>
      <c r="N241" s="53">
        <v>633.53</v>
      </c>
      <c r="O241" s="53">
        <v>544.83579999999995</v>
      </c>
      <c r="P241" s="53">
        <v>633.53</v>
      </c>
      <c r="Q241" s="54">
        <v>1.5288852721866104E-2</v>
      </c>
      <c r="R241" s="55">
        <v>4</v>
      </c>
      <c r="S241" s="55">
        <v>2025</v>
      </c>
      <c r="T241" s="49">
        <v>4</v>
      </c>
      <c r="U241" s="49">
        <v>2025</v>
      </c>
      <c r="V241" s="56">
        <v>45813</v>
      </c>
      <c r="W241" s="49" t="s">
        <v>152</v>
      </c>
      <c r="X241" s="49">
        <v>2025</v>
      </c>
    </row>
    <row r="242" spans="1:24" ht="15.95">
      <c r="A242" s="49" t="s">
        <v>176</v>
      </c>
      <c r="B242" s="50">
        <v>255</v>
      </c>
      <c r="C242" s="50">
        <v>1</v>
      </c>
      <c r="D242" s="51">
        <v>45757</v>
      </c>
      <c r="E242" s="51">
        <v>45759</v>
      </c>
      <c r="F242" s="51">
        <v>45767</v>
      </c>
      <c r="G242" s="49" t="s">
        <v>54</v>
      </c>
      <c r="H242" s="49">
        <v>15</v>
      </c>
      <c r="I242" s="50" t="s">
        <v>149</v>
      </c>
      <c r="J242" s="52">
        <v>141358</v>
      </c>
      <c r="K242" s="49" t="s">
        <v>151</v>
      </c>
      <c r="L242" s="53">
        <v>141358</v>
      </c>
      <c r="M242" s="53">
        <v>163975.28</v>
      </c>
      <c r="N242" s="53">
        <v>18438</v>
      </c>
      <c r="O242" s="53">
        <v>18438</v>
      </c>
      <c r="P242" s="53">
        <v>21388.079999999998</v>
      </c>
      <c r="Q242" s="54">
        <v>0.13043478260869565</v>
      </c>
      <c r="R242" s="55">
        <v>4</v>
      </c>
      <c r="S242" s="55">
        <v>2025</v>
      </c>
      <c r="T242" s="49">
        <v>4</v>
      </c>
      <c r="U242" s="49">
        <v>2025</v>
      </c>
      <c r="V242" s="56">
        <v>45812</v>
      </c>
      <c r="W242" s="49" t="s">
        <v>152</v>
      </c>
      <c r="X242" s="49">
        <v>2025</v>
      </c>
    </row>
    <row r="243" spans="1:24" ht="15.95">
      <c r="A243" s="49" t="s">
        <v>176</v>
      </c>
      <c r="B243" s="50">
        <v>256</v>
      </c>
      <c r="C243" s="50">
        <v>0</v>
      </c>
      <c r="D243" s="51">
        <v>45758</v>
      </c>
      <c r="E243" s="51">
        <v>45759</v>
      </c>
      <c r="F243" s="51">
        <v>45768</v>
      </c>
      <c r="G243" s="49" t="s">
        <v>49</v>
      </c>
      <c r="H243" s="49">
        <v>15</v>
      </c>
      <c r="I243" s="50" t="s">
        <v>177</v>
      </c>
      <c r="J243" s="52">
        <v>734.63</v>
      </c>
      <c r="K243" s="49" t="s">
        <v>131</v>
      </c>
      <c r="L243" s="53">
        <v>631.78179999999998</v>
      </c>
      <c r="M243" s="53">
        <v>734.63</v>
      </c>
      <c r="N243" s="53">
        <v>0</v>
      </c>
      <c r="O243" s="53">
        <v>0</v>
      </c>
      <c r="P243" s="53">
        <v>0</v>
      </c>
      <c r="Q243" s="54">
        <v>0</v>
      </c>
      <c r="R243" s="55">
        <v>4</v>
      </c>
      <c r="S243" s="55">
        <v>2025</v>
      </c>
      <c r="T243" s="49">
        <v>4</v>
      </c>
      <c r="U243" s="49">
        <v>2025</v>
      </c>
      <c r="V243" s="56">
        <v>45813</v>
      </c>
      <c r="W243" s="49" t="s">
        <v>152</v>
      </c>
      <c r="X243" s="49">
        <v>2025</v>
      </c>
    </row>
    <row r="244" spans="1:24" ht="15.95">
      <c r="A244" s="49" t="s">
        <v>176</v>
      </c>
      <c r="B244" s="50">
        <v>257</v>
      </c>
      <c r="C244" s="50">
        <v>0</v>
      </c>
      <c r="D244" s="51">
        <v>45758</v>
      </c>
      <c r="E244" s="51">
        <v>46056</v>
      </c>
      <c r="F244" s="51">
        <v>46061</v>
      </c>
      <c r="G244" s="49" t="s">
        <v>45</v>
      </c>
      <c r="H244" s="49">
        <v>15</v>
      </c>
      <c r="I244" s="50"/>
      <c r="J244" s="52">
        <v>22879.21</v>
      </c>
      <c r="K244" s="49" t="s">
        <v>131</v>
      </c>
      <c r="L244" s="53">
        <v>19676.120599999998</v>
      </c>
      <c r="M244" s="53">
        <v>22879.21</v>
      </c>
      <c r="N244" s="53">
        <v>2285.2800000000002</v>
      </c>
      <c r="O244" s="53">
        <v>1965.3408000000002</v>
      </c>
      <c r="P244" s="53">
        <v>2285.2800000000002</v>
      </c>
      <c r="Q244" s="54">
        <v>9.9884567692678214E-2</v>
      </c>
      <c r="R244" s="55">
        <v>4</v>
      </c>
      <c r="S244" s="55">
        <v>2025</v>
      </c>
      <c r="T244" s="49">
        <v>2</v>
      </c>
      <c r="U244" s="49">
        <v>2026</v>
      </c>
      <c r="V244" s="56">
        <v>46106</v>
      </c>
      <c r="W244" s="49" t="s">
        <v>150</v>
      </c>
      <c r="X244" s="49">
        <v>2026</v>
      </c>
    </row>
    <row r="245" spans="1:24" ht="15.95">
      <c r="A245" s="49" t="s">
        <v>176</v>
      </c>
      <c r="B245" s="50">
        <v>258</v>
      </c>
      <c r="C245" s="50">
        <v>1</v>
      </c>
      <c r="D245" s="51">
        <v>45761</v>
      </c>
      <c r="E245" s="51">
        <v>45769</v>
      </c>
      <c r="F245" s="51">
        <v>45773</v>
      </c>
      <c r="G245" s="49" t="s">
        <v>49</v>
      </c>
      <c r="H245" s="49">
        <v>16</v>
      </c>
      <c r="I245" s="50"/>
      <c r="J245" s="52">
        <v>2530</v>
      </c>
      <c r="K245" s="49" t="s">
        <v>151</v>
      </c>
      <c r="L245" s="53">
        <v>2530</v>
      </c>
      <c r="M245" s="53">
        <v>2934.7999999999997</v>
      </c>
      <c r="N245" s="53">
        <v>253</v>
      </c>
      <c r="O245" s="53">
        <v>253</v>
      </c>
      <c r="P245" s="53">
        <v>293.47999999999996</v>
      </c>
      <c r="Q245" s="54">
        <v>0.1</v>
      </c>
      <c r="R245" s="55">
        <v>4</v>
      </c>
      <c r="S245" s="55">
        <v>2025</v>
      </c>
      <c r="T245" s="49">
        <v>4</v>
      </c>
      <c r="U245" s="49">
        <v>2025</v>
      </c>
      <c r="V245" s="56">
        <v>45818</v>
      </c>
      <c r="W245" s="49" t="s">
        <v>152</v>
      </c>
      <c r="X245" s="49">
        <v>2025</v>
      </c>
    </row>
    <row r="246" spans="1:24" ht="15.95">
      <c r="A246" s="49" t="s">
        <v>176</v>
      </c>
      <c r="B246" s="50">
        <v>259</v>
      </c>
      <c r="C246" s="50">
        <v>1</v>
      </c>
      <c r="D246" s="51">
        <v>45762</v>
      </c>
      <c r="E246" s="51">
        <v>45824</v>
      </c>
      <c r="F246" s="51">
        <v>45858</v>
      </c>
      <c r="G246" s="49" t="s">
        <v>29</v>
      </c>
      <c r="H246" s="49">
        <v>16</v>
      </c>
      <c r="I246" s="50" t="s">
        <v>149</v>
      </c>
      <c r="J246" s="52">
        <v>1938.9</v>
      </c>
      <c r="K246" s="49" t="s">
        <v>131</v>
      </c>
      <c r="L246" s="53">
        <v>1667.454</v>
      </c>
      <c r="M246" s="53">
        <v>1938.9</v>
      </c>
      <c r="N246" s="53">
        <v>375</v>
      </c>
      <c r="O246" s="53">
        <v>322.5</v>
      </c>
      <c r="P246" s="53">
        <v>375</v>
      </c>
      <c r="Q246" s="54">
        <v>0.19340863376141113</v>
      </c>
      <c r="R246" s="55">
        <v>4</v>
      </c>
      <c r="S246" s="55">
        <v>2025</v>
      </c>
      <c r="T246" s="49">
        <v>6</v>
      </c>
      <c r="U246" s="49">
        <v>2025</v>
      </c>
      <c r="V246" s="56">
        <v>45903</v>
      </c>
      <c r="W246" s="49" t="s">
        <v>153</v>
      </c>
      <c r="X246" s="49">
        <v>2025</v>
      </c>
    </row>
    <row r="247" spans="1:24" ht="15.95">
      <c r="A247" s="49" t="s">
        <v>176</v>
      </c>
      <c r="B247" s="50">
        <v>260</v>
      </c>
      <c r="C247" s="50">
        <v>1</v>
      </c>
      <c r="D247" s="51">
        <v>45762</v>
      </c>
      <c r="E247" s="51">
        <v>45761</v>
      </c>
      <c r="F247" s="51">
        <v>45770</v>
      </c>
      <c r="G247" s="49" t="s">
        <v>54</v>
      </c>
      <c r="H247" s="49">
        <v>16</v>
      </c>
      <c r="I247" s="50"/>
      <c r="J247" s="52">
        <v>42478.42</v>
      </c>
      <c r="K247" s="49" t="s">
        <v>131</v>
      </c>
      <c r="L247" s="53">
        <v>36531.441200000001</v>
      </c>
      <c r="M247" s="53">
        <v>42478.42</v>
      </c>
      <c r="N247" s="53">
        <v>1959.9</v>
      </c>
      <c r="O247" s="53">
        <v>1685.5140000000001</v>
      </c>
      <c r="P247" s="53">
        <v>1959.9</v>
      </c>
      <c r="Q247" s="54">
        <v>4.6138721732117159E-2</v>
      </c>
      <c r="R247" s="55">
        <v>4</v>
      </c>
      <c r="S247" s="55">
        <v>2025</v>
      </c>
      <c r="T247" s="49">
        <v>4</v>
      </c>
      <c r="U247" s="49">
        <v>2025</v>
      </c>
      <c r="V247" s="56">
        <v>45815</v>
      </c>
      <c r="W247" s="49" t="s">
        <v>152</v>
      </c>
      <c r="X247" s="49">
        <v>2025</v>
      </c>
    </row>
    <row r="248" spans="1:24" ht="15.95">
      <c r="A248" s="49" t="s">
        <v>176</v>
      </c>
      <c r="B248" s="50">
        <v>261</v>
      </c>
      <c r="C248" s="50">
        <v>1</v>
      </c>
      <c r="D248" s="51">
        <v>45762</v>
      </c>
      <c r="E248" s="51">
        <v>45955</v>
      </c>
      <c r="F248" s="51">
        <v>45969</v>
      </c>
      <c r="G248" s="49" t="s">
        <v>49</v>
      </c>
      <c r="H248" s="49">
        <v>16</v>
      </c>
      <c r="I248" s="50" t="s">
        <v>182</v>
      </c>
      <c r="J248" s="52">
        <v>226603.09</v>
      </c>
      <c r="K248" s="49" t="s">
        <v>151</v>
      </c>
      <c r="L248" s="53">
        <v>226603.09</v>
      </c>
      <c r="M248" s="53">
        <v>262859.58439999999</v>
      </c>
      <c r="N248" s="53">
        <v>22686.6</v>
      </c>
      <c r="O248" s="53">
        <v>22686.6</v>
      </c>
      <c r="P248" s="53">
        <v>26316.455999999998</v>
      </c>
      <c r="Q248" s="54">
        <v>0.10011602224841681</v>
      </c>
      <c r="R248" s="55">
        <v>4</v>
      </c>
      <c r="S248" s="55">
        <v>2025</v>
      </c>
      <c r="T248" s="49">
        <v>10</v>
      </c>
      <c r="U248" s="49">
        <v>2025</v>
      </c>
      <c r="V248" s="56">
        <v>46014</v>
      </c>
      <c r="W248" s="49" t="s">
        <v>132</v>
      </c>
      <c r="X248" s="49">
        <v>2025</v>
      </c>
    </row>
    <row r="249" spans="1:24" ht="15.95">
      <c r="A249" s="49" t="s">
        <v>176</v>
      </c>
      <c r="B249" s="50">
        <v>262</v>
      </c>
      <c r="C249" s="50">
        <v>0</v>
      </c>
      <c r="D249" s="51">
        <v>45763</v>
      </c>
      <c r="E249" s="51">
        <v>45966</v>
      </c>
      <c r="F249" s="51">
        <v>46383</v>
      </c>
      <c r="G249" s="49" t="s">
        <v>29</v>
      </c>
      <c r="H249" s="49">
        <v>16</v>
      </c>
      <c r="I249" s="50" t="s">
        <v>186</v>
      </c>
      <c r="J249" s="52">
        <v>284284.34999999998</v>
      </c>
      <c r="K249" s="49" t="s">
        <v>131</v>
      </c>
      <c r="L249" s="53">
        <v>244484.54099999997</v>
      </c>
      <c r="M249" s="53">
        <v>284284.34999999998</v>
      </c>
      <c r="N249" s="53">
        <v>30562.83</v>
      </c>
      <c r="O249" s="53">
        <v>26284.033800000001</v>
      </c>
      <c r="P249" s="53">
        <v>30562.83</v>
      </c>
      <c r="Q249" s="54">
        <v>0.10750795814120617</v>
      </c>
      <c r="R249" s="55">
        <v>4</v>
      </c>
      <c r="S249" s="55">
        <v>2025</v>
      </c>
      <c r="T249" s="49">
        <v>11</v>
      </c>
      <c r="U249" s="49">
        <v>2025</v>
      </c>
      <c r="V249" s="56">
        <v>46428</v>
      </c>
      <c r="W249" s="49" t="s">
        <v>164</v>
      </c>
      <c r="X249" s="49">
        <v>2027</v>
      </c>
    </row>
    <row r="250" spans="1:24" ht="15.95">
      <c r="A250" s="49" t="s">
        <v>176</v>
      </c>
      <c r="B250" s="50">
        <v>263</v>
      </c>
      <c r="C250" s="50">
        <v>1</v>
      </c>
      <c r="D250" s="51">
        <v>45768</v>
      </c>
      <c r="E250" s="51">
        <v>45731</v>
      </c>
      <c r="F250" s="51">
        <v>45770</v>
      </c>
      <c r="G250" s="49" t="s">
        <v>54</v>
      </c>
      <c r="H250" s="49">
        <v>17</v>
      </c>
      <c r="I250" s="50"/>
      <c r="J250" s="52">
        <v>465327.21</v>
      </c>
      <c r="K250" s="49" t="s">
        <v>178</v>
      </c>
      <c r="L250" s="53">
        <v>22335.70608</v>
      </c>
      <c r="M250" s="53">
        <v>26058.323760000003</v>
      </c>
      <c r="N250" s="53">
        <v>0</v>
      </c>
      <c r="O250" s="53">
        <v>0</v>
      </c>
      <c r="P250" s="53">
        <v>0</v>
      </c>
      <c r="Q250" s="54">
        <v>0</v>
      </c>
      <c r="R250" s="55">
        <v>4</v>
      </c>
      <c r="S250" s="55">
        <v>2025</v>
      </c>
      <c r="T250" s="49">
        <v>3</v>
      </c>
      <c r="U250" s="49">
        <v>2025</v>
      </c>
      <c r="V250" s="56">
        <v>45815</v>
      </c>
      <c r="W250" s="49" t="s">
        <v>152</v>
      </c>
      <c r="X250" s="49">
        <v>2025</v>
      </c>
    </row>
    <row r="251" spans="1:24" ht="15.95">
      <c r="A251" s="49" t="s">
        <v>176</v>
      </c>
      <c r="B251" s="50">
        <v>264</v>
      </c>
      <c r="C251" s="50">
        <v>1</v>
      </c>
      <c r="D251" s="51">
        <v>45768</v>
      </c>
      <c r="E251" s="51">
        <v>45823</v>
      </c>
      <c r="F251" s="51">
        <v>45824</v>
      </c>
      <c r="G251" s="49" t="s">
        <v>54</v>
      </c>
      <c r="H251" s="49">
        <v>17</v>
      </c>
      <c r="I251" s="50"/>
      <c r="J251" s="52">
        <v>953.5</v>
      </c>
      <c r="K251" s="49" t="s">
        <v>187</v>
      </c>
      <c r="L251" s="53">
        <v>1020.245</v>
      </c>
      <c r="M251" s="53">
        <v>1191.875</v>
      </c>
      <c r="N251" s="53">
        <v>86.02</v>
      </c>
      <c r="O251" s="53">
        <v>92.041399999999996</v>
      </c>
      <c r="P251" s="53">
        <v>107.52499999999999</v>
      </c>
      <c r="Q251" s="54">
        <v>9.0214997378080752E-2</v>
      </c>
      <c r="R251" s="55">
        <v>4</v>
      </c>
      <c r="S251" s="55">
        <v>2025</v>
      </c>
      <c r="T251" s="49">
        <v>6</v>
      </c>
      <c r="U251" s="49">
        <v>2025</v>
      </c>
      <c r="V251" s="56">
        <v>45869</v>
      </c>
      <c r="W251" s="49" t="s">
        <v>154</v>
      </c>
      <c r="X251" s="49">
        <v>2025</v>
      </c>
    </row>
    <row r="252" spans="1:24" ht="15.95">
      <c r="A252" s="49" t="s">
        <v>176</v>
      </c>
      <c r="B252" s="50">
        <v>265</v>
      </c>
      <c r="C252" s="50">
        <v>1</v>
      </c>
      <c r="D252" s="51">
        <v>45768</v>
      </c>
      <c r="E252" s="51">
        <v>45679</v>
      </c>
      <c r="F252" s="51">
        <v>45679</v>
      </c>
      <c r="G252" s="49" t="s">
        <v>54</v>
      </c>
      <c r="H252" s="49">
        <v>17</v>
      </c>
      <c r="I252" s="50" t="s">
        <v>149</v>
      </c>
      <c r="J252" s="52">
        <v>256.52999999999997</v>
      </c>
      <c r="K252" s="49" t="s">
        <v>151</v>
      </c>
      <c r="L252" s="53">
        <v>256.52999999999997</v>
      </c>
      <c r="M252" s="53">
        <v>297.57479999999993</v>
      </c>
      <c r="N252" s="53">
        <v>0</v>
      </c>
      <c r="O252" s="53">
        <v>0</v>
      </c>
      <c r="P252" s="53">
        <v>0</v>
      </c>
      <c r="Q252" s="54">
        <v>0</v>
      </c>
      <c r="R252" s="55">
        <v>4</v>
      </c>
      <c r="S252" s="55">
        <v>2025</v>
      </c>
      <c r="T252" s="49">
        <v>1</v>
      </c>
      <c r="U252" s="49">
        <v>2025</v>
      </c>
      <c r="V252" s="56">
        <v>45724</v>
      </c>
      <c r="W252" s="49" t="s">
        <v>150</v>
      </c>
      <c r="X252" s="49">
        <v>2025</v>
      </c>
    </row>
    <row r="253" spans="1:24" ht="15.95">
      <c r="A253" s="49" t="s">
        <v>176</v>
      </c>
      <c r="B253" s="50">
        <v>266</v>
      </c>
      <c r="C253" s="50">
        <v>0</v>
      </c>
      <c r="D253" s="51">
        <v>45768</v>
      </c>
      <c r="E253" s="51">
        <v>45677</v>
      </c>
      <c r="F253" s="51">
        <v>45768</v>
      </c>
      <c r="G253" s="49" t="s">
        <v>54</v>
      </c>
      <c r="H253" s="49">
        <v>17</v>
      </c>
      <c r="I253" s="50"/>
      <c r="J253" s="52">
        <v>390</v>
      </c>
      <c r="K253" s="49" t="s">
        <v>131</v>
      </c>
      <c r="L253" s="53">
        <v>335.4</v>
      </c>
      <c r="M253" s="53">
        <v>390</v>
      </c>
      <c r="N253" s="53">
        <v>0</v>
      </c>
      <c r="O253" s="53">
        <v>0</v>
      </c>
      <c r="P253" s="53">
        <v>0</v>
      </c>
      <c r="Q253" s="54">
        <v>0</v>
      </c>
      <c r="R253" s="55">
        <v>4</v>
      </c>
      <c r="S253" s="55">
        <v>2025</v>
      </c>
      <c r="T253" s="49">
        <v>1</v>
      </c>
      <c r="U253" s="49">
        <v>2025</v>
      </c>
      <c r="V253" s="56">
        <v>45813</v>
      </c>
      <c r="W253" s="49" t="s">
        <v>152</v>
      </c>
      <c r="X253" s="49">
        <v>2025</v>
      </c>
    </row>
    <row r="254" spans="1:24" ht="15.95">
      <c r="A254" s="49" t="s">
        <v>176</v>
      </c>
      <c r="B254" s="50">
        <v>267</v>
      </c>
      <c r="C254" s="50">
        <v>1</v>
      </c>
      <c r="D254" s="51">
        <v>45768</v>
      </c>
      <c r="E254" s="51">
        <v>45742</v>
      </c>
      <c r="F254" s="51">
        <v>45743</v>
      </c>
      <c r="G254" s="49" t="s">
        <v>54</v>
      </c>
      <c r="H254" s="49">
        <v>17</v>
      </c>
      <c r="I254" s="50" t="s">
        <v>149</v>
      </c>
      <c r="J254" s="52">
        <v>926.6</v>
      </c>
      <c r="K254" s="49" t="s">
        <v>131</v>
      </c>
      <c r="L254" s="53">
        <v>796.87599999999998</v>
      </c>
      <c r="M254" s="53">
        <v>926.6</v>
      </c>
      <c r="N254" s="53">
        <v>0</v>
      </c>
      <c r="O254" s="53">
        <v>0</v>
      </c>
      <c r="P254" s="53">
        <v>0</v>
      </c>
      <c r="Q254" s="54">
        <v>0</v>
      </c>
      <c r="R254" s="55">
        <v>4</v>
      </c>
      <c r="S254" s="55">
        <v>2025</v>
      </c>
      <c r="T254" s="49">
        <v>3</v>
      </c>
      <c r="U254" s="49">
        <v>2025</v>
      </c>
      <c r="V254" s="56">
        <v>45788</v>
      </c>
      <c r="W254" s="49" t="s">
        <v>172</v>
      </c>
      <c r="X254" s="49">
        <v>2025</v>
      </c>
    </row>
    <row r="255" spans="1:24" ht="15.95">
      <c r="A255" s="49" t="s">
        <v>176</v>
      </c>
      <c r="B255" s="50">
        <v>268</v>
      </c>
      <c r="C255" s="50">
        <v>1</v>
      </c>
      <c r="D255" s="51">
        <v>45768</v>
      </c>
      <c r="E255" s="51">
        <v>45747</v>
      </c>
      <c r="F255" s="51">
        <v>45747</v>
      </c>
      <c r="G255" s="49" t="s">
        <v>54</v>
      </c>
      <c r="H255" s="49">
        <v>17</v>
      </c>
      <c r="I255" s="50"/>
      <c r="J255" s="52">
        <v>417</v>
      </c>
      <c r="K255" s="49" t="s">
        <v>131</v>
      </c>
      <c r="L255" s="53">
        <v>358.62</v>
      </c>
      <c r="M255" s="53">
        <v>417</v>
      </c>
      <c r="N255" s="53">
        <v>0</v>
      </c>
      <c r="O255" s="53">
        <v>0</v>
      </c>
      <c r="P255" s="53">
        <v>0</v>
      </c>
      <c r="Q255" s="54">
        <v>0</v>
      </c>
      <c r="R255" s="55">
        <v>4</v>
      </c>
      <c r="S255" s="55">
        <v>2025</v>
      </c>
      <c r="T255" s="49">
        <v>3</v>
      </c>
      <c r="U255" s="49">
        <v>2025</v>
      </c>
      <c r="V255" s="56">
        <v>45792</v>
      </c>
      <c r="W255" s="49" t="s">
        <v>172</v>
      </c>
      <c r="X255" s="49">
        <v>2025</v>
      </c>
    </row>
    <row r="256" spans="1:24" ht="15.95">
      <c r="A256" s="49" t="s">
        <v>176</v>
      </c>
      <c r="B256" s="50">
        <v>269</v>
      </c>
      <c r="C256" s="50">
        <v>1</v>
      </c>
      <c r="D256" s="51">
        <v>45768</v>
      </c>
      <c r="E256" s="51">
        <v>45753</v>
      </c>
      <c r="F256" s="51">
        <v>45753</v>
      </c>
      <c r="G256" s="49" t="s">
        <v>54</v>
      </c>
      <c r="H256" s="49">
        <v>17</v>
      </c>
      <c r="I256" s="57"/>
      <c r="J256" s="52">
        <v>698</v>
      </c>
      <c r="K256" s="49" t="s">
        <v>131</v>
      </c>
      <c r="L256" s="53">
        <v>600.28</v>
      </c>
      <c r="M256" s="53">
        <v>698</v>
      </c>
      <c r="N256" s="53">
        <v>0</v>
      </c>
      <c r="O256" s="53">
        <v>0</v>
      </c>
      <c r="P256" s="53">
        <v>0</v>
      </c>
      <c r="Q256" s="54">
        <v>0</v>
      </c>
      <c r="R256" s="55">
        <v>4</v>
      </c>
      <c r="S256" s="55">
        <v>2025</v>
      </c>
      <c r="T256" s="49">
        <v>4</v>
      </c>
      <c r="U256" s="49">
        <v>2025</v>
      </c>
      <c r="V256" s="56">
        <v>45798</v>
      </c>
      <c r="W256" s="49" t="s">
        <v>172</v>
      </c>
      <c r="X256" s="49">
        <v>2025</v>
      </c>
    </row>
    <row r="257" spans="1:24" ht="15.95">
      <c r="A257" s="49" t="s">
        <v>176</v>
      </c>
      <c r="B257" s="50">
        <v>270</v>
      </c>
      <c r="C257" s="50">
        <v>1</v>
      </c>
      <c r="D257" s="51">
        <v>45768</v>
      </c>
      <c r="E257" s="61">
        <v>45726</v>
      </c>
      <c r="F257" s="51">
        <v>45726</v>
      </c>
      <c r="G257" s="49" t="s">
        <v>54</v>
      </c>
      <c r="H257" s="49">
        <v>17</v>
      </c>
      <c r="I257" s="50"/>
      <c r="J257" s="52">
        <v>396.07</v>
      </c>
      <c r="K257" s="49" t="s">
        <v>131</v>
      </c>
      <c r="L257" s="53">
        <v>340.62020000000001</v>
      </c>
      <c r="M257" s="53">
        <v>396.07</v>
      </c>
      <c r="N257" s="53">
        <v>0</v>
      </c>
      <c r="O257" s="53">
        <v>0</v>
      </c>
      <c r="P257" s="53">
        <v>0</v>
      </c>
      <c r="Q257" s="54">
        <v>0</v>
      </c>
      <c r="R257" s="55">
        <v>4</v>
      </c>
      <c r="S257" s="55">
        <v>2025</v>
      </c>
      <c r="T257" s="49">
        <v>3</v>
      </c>
      <c r="U257" s="49">
        <v>2025</v>
      </c>
      <c r="V257" s="56">
        <v>45771</v>
      </c>
      <c r="W257" s="49" t="s">
        <v>173</v>
      </c>
      <c r="X257" s="49">
        <v>2025</v>
      </c>
    </row>
    <row r="258" spans="1:24" ht="15.95">
      <c r="A258" s="49" t="s">
        <v>176</v>
      </c>
      <c r="B258" s="50">
        <v>271</v>
      </c>
      <c r="C258" s="50">
        <v>1</v>
      </c>
      <c r="D258" s="51">
        <v>45768</v>
      </c>
      <c r="E258" s="51">
        <v>45761</v>
      </c>
      <c r="F258" s="51">
        <v>45770</v>
      </c>
      <c r="G258" s="49" t="s">
        <v>54</v>
      </c>
      <c r="H258" s="49">
        <v>17</v>
      </c>
      <c r="I258" s="50" t="s">
        <v>149</v>
      </c>
      <c r="J258" s="52">
        <v>1019.5</v>
      </c>
      <c r="K258" s="49" t="s">
        <v>131</v>
      </c>
      <c r="L258" s="53">
        <v>876.77</v>
      </c>
      <c r="M258" s="53">
        <v>1019.5</v>
      </c>
      <c r="N258" s="53">
        <v>27.57</v>
      </c>
      <c r="O258" s="53">
        <v>23.7102</v>
      </c>
      <c r="P258" s="53">
        <v>27.57</v>
      </c>
      <c r="Q258" s="54">
        <v>2.7042667974497305E-2</v>
      </c>
      <c r="R258" s="55">
        <v>4</v>
      </c>
      <c r="S258" s="55">
        <v>2025</v>
      </c>
      <c r="T258" s="49">
        <v>4</v>
      </c>
      <c r="U258" s="49">
        <v>2025</v>
      </c>
      <c r="V258" s="56">
        <v>45815</v>
      </c>
      <c r="W258" s="49" t="s">
        <v>152</v>
      </c>
      <c r="X258" s="49">
        <v>2025</v>
      </c>
    </row>
    <row r="259" spans="1:24" ht="15.95">
      <c r="A259" s="49" t="s">
        <v>176</v>
      </c>
      <c r="B259" s="50">
        <v>273</v>
      </c>
      <c r="C259" s="50">
        <v>0</v>
      </c>
      <c r="D259" s="51">
        <v>45768</v>
      </c>
      <c r="E259" s="51">
        <v>45777</v>
      </c>
      <c r="F259" s="51">
        <v>45782</v>
      </c>
      <c r="G259" s="49" t="s">
        <v>54</v>
      </c>
      <c r="H259" s="49">
        <v>17</v>
      </c>
      <c r="I259" s="50"/>
      <c r="J259" s="52">
        <v>3613.5</v>
      </c>
      <c r="K259" s="49" t="s">
        <v>151</v>
      </c>
      <c r="L259" s="53">
        <v>3613.5</v>
      </c>
      <c r="M259" s="53">
        <v>4191.66</v>
      </c>
      <c r="N259" s="53">
        <v>337.35</v>
      </c>
      <c r="O259" s="53">
        <v>337.35</v>
      </c>
      <c r="P259" s="53">
        <v>391.32600000000002</v>
      </c>
      <c r="Q259" s="54">
        <v>9.3358239933582401E-2</v>
      </c>
      <c r="R259" s="55">
        <v>4</v>
      </c>
      <c r="S259" s="55">
        <v>2025</v>
      </c>
      <c r="T259" s="49">
        <v>4</v>
      </c>
      <c r="U259" s="49">
        <v>2025</v>
      </c>
      <c r="V259" s="56">
        <v>45827</v>
      </c>
      <c r="W259" s="49" t="s">
        <v>152</v>
      </c>
      <c r="X259" s="49">
        <v>2025</v>
      </c>
    </row>
    <row r="260" spans="1:24" ht="15.95">
      <c r="A260" s="49" t="s">
        <v>176</v>
      </c>
      <c r="B260" s="50">
        <v>274</v>
      </c>
      <c r="C260" s="50">
        <v>0</v>
      </c>
      <c r="D260" s="51">
        <v>45768</v>
      </c>
      <c r="E260" s="51">
        <v>45737</v>
      </c>
      <c r="F260" s="51">
        <v>45737</v>
      </c>
      <c r="G260" s="49" t="s">
        <v>54</v>
      </c>
      <c r="H260" s="49">
        <v>17</v>
      </c>
      <c r="I260" s="50"/>
      <c r="J260" s="52">
        <v>555.49</v>
      </c>
      <c r="K260" s="49" t="s">
        <v>131</v>
      </c>
      <c r="L260" s="53">
        <v>477.72140000000002</v>
      </c>
      <c r="M260" s="53">
        <v>555.49</v>
      </c>
      <c r="N260" s="53">
        <v>0</v>
      </c>
      <c r="O260" s="53">
        <v>0</v>
      </c>
      <c r="P260" s="53">
        <v>0</v>
      </c>
      <c r="Q260" s="54">
        <v>0</v>
      </c>
      <c r="R260" s="55">
        <v>4</v>
      </c>
      <c r="S260" s="55">
        <v>2025</v>
      </c>
      <c r="T260" s="49">
        <v>3</v>
      </c>
      <c r="U260" s="49">
        <v>2025</v>
      </c>
      <c r="V260" s="56">
        <v>45782</v>
      </c>
      <c r="W260" s="49" t="s">
        <v>172</v>
      </c>
      <c r="X260" s="49">
        <v>2025</v>
      </c>
    </row>
    <row r="261" spans="1:24" ht="15.95">
      <c r="A261" s="49" t="s">
        <v>176</v>
      </c>
      <c r="B261" s="50">
        <v>275</v>
      </c>
      <c r="C261" s="50">
        <v>0</v>
      </c>
      <c r="D261" s="51">
        <v>45769</v>
      </c>
      <c r="E261" s="51">
        <v>45810</v>
      </c>
      <c r="F261" s="51">
        <v>45812</v>
      </c>
      <c r="G261" s="49" t="s">
        <v>54</v>
      </c>
      <c r="H261" s="49">
        <v>17</v>
      </c>
      <c r="I261" s="50"/>
      <c r="J261" s="52">
        <v>9724.7999999999993</v>
      </c>
      <c r="K261" s="49" t="s">
        <v>151</v>
      </c>
      <c r="L261" s="53">
        <v>9724.7999999999993</v>
      </c>
      <c r="M261" s="53">
        <v>11280.767999999998</v>
      </c>
      <c r="N261" s="53">
        <v>960</v>
      </c>
      <c r="O261" s="53">
        <v>960</v>
      </c>
      <c r="P261" s="53">
        <v>1113.5999999999999</v>
      </c>
      <c r="Q261" s="54">
        <v>9.8716683119447188E-2</v>
      </c>
      <c r="R261" s="55">
        <v>4</v>
      </c>
      <c r="S261" s="55">
        <v>2025</v>
      </c>
      <c r="T261" s="49">
        <v>6</v>
      </c>
      <c r="U261" s="49">
        <v>2025</v>
      </c>
      <c r="V261" s="56">
        <v>45857</v>
      </c>
      <c r="W261" s="49" t="s">
        <v>154</v>
      </c>
      <c r="X261" s="49">
        <v>2025</v>
      </c>
    </row>
    <row r="262" spans="1:24" ht="15.95">
      <c r="A262" s="49" t="s">
        <v>176</v>
      </c>
      <c r="B262" s="50">
        <v>276</v>
      </c>
      <c r="C262" s="50">
        <v>1</v>
      </c>
      <c r="D262" s="51">
        <v>45769</v>
      </c>
      <c r="E262" s="51">
        <v>45778</v>
      </c>
      <c r="F262" s="51">
        <v>45782</v>
      </c>
      <c r="G262" s="49" t="s">
        <v>40</v>
      </c>
      <c r="H262" s="49">
        <v>17</v>
      </c>
      <c r="I262" s="50"/>
      <c r="J262" s="52">
        <v>187114.16</v>
      </c>
      <c r="K262" s="49" t="s">
        <v>178</v>
      </c>
      <c r="L262" s="53">
        <v>8981.4796800000004</v>
      </c>
      <c r="M262" s="53">
        <v>10478.392960000001</v>
      </c>
      <c r="N262" s="53">
        <v>13501.8</v>
      </c>
      <c r="O262" s="53">
        <v>648.08640000000003</v>
      </c>
      <c r="P262" s="53">
        <v>756.10079999999994</v>
      </c>
      <c r="Q262" s="54">
        <v>7.2158087875337715E-2</v>
      </c>
      <c r="R262" s="55">
        <v>4</v>
      </c>
      <c r="S262" s="55">
        <v>2025</v>
      </c>
      <c r="T262" s="49">
        <v>5</v>
      </c>
      <c r="U262" s="49">
        <v>2025</v>
      </c>
      <c r="V262" s="56">
        <v>45827</v>
      </c>
      <c r="W262" s="49" t="s">
        <v>152</v>
      </c>
      <c r="X262" s="49">
        <v>2025</v>
      </c>
    </row>
    <row r="263" spans="1:24" ht="15.95">
      <c r="A263" s="49" t="s">
        <v>176</v>
      </c>
      <c r="B263" s="50">
        <v>278</v>
      </c>
      <c r="C263" s="50">
        <v>0</v>
      </c>
      <c r="D263" s="51">
        <v>45770</v>
      </c>
      <c r="E263" s="51">
        <v>45973</v>
      </c>
      <c r="F263" s="51">
        <v>45986</v>
      </c>
      <c r="G263" s="49" t="s">
        <v>35</v>
      </c>
      <c r="H263" s="49">
        <v>17</v>
      </c>
      <c r="I263" s="50"/>
      <c r="J263" s="52">
        <v>29028</v>
      </c>
      <c r="K263" s="49" t="s">
        <v>131</v>
      </c>
      <c r="L263" s="53">
        <v>24964.079999999998</v>
      </c>
      <c r="M263" s="53">
        <v>29028</v>
      </c>
      <c r="N263" s="53">
        <v>3079.55</v>
      </c>
      <c r="O263" s="53">
        <v>2648.413</v>
      </c>
      <c r="P263" s="53">
        <v>3079.55</v>
      </c>
      <c r="Q263" s="54">
        <v>0.10608894860135043</v>
      </c>
      <c r="R263" s="55">
        <v>4</v>
      </c>
      <c r="S263" s="55">
        <v>2025</v>
      </c>
      <c r="T263" s="49">
        <v>11</v>
      </c>
      <c r="U263" s="49">
        <v>2025</v>
      </c>
      <c r="V263" s="56">
        <v>46031</v>
      </c>
      <c r="W263" s="49" t="s">
        <v>157</v>
      </c>
      <c r="X263" s="49">
        <v>2026</v>
      </c>
    </row>
    <row r="264" spans="1:24" ht="15.95">
      <c r="A264" s="49" t="s">
        <v>176</v>
      </c>
      <c r="B264" s="50">
        <v>279</v>
      </c>
      <c r="C264" s="50">
        <v>1</v>
      </c>
      <c r="D264" s="51">
        <v>45770</v>
      </c>
      <c r="E264" s="51">
        <v>45799</v>
      </c>
      <c r="F264" s="51">
        <v>45813</v>
      </c>
      <c r="G264" s="49" t="s">
        <v>35</v>
      </c>
      <c r="H264" s="49">
        <v>17</v>
      </c>
      <c r="I264" s="50"/>
      <c r="J264" s="52">
        <v>51013.32</v>
      </c>
      <c r="K264" s="49" t="s">
        <v>131</v>
      </c>
      <c r="L264" s="53">
        <v>43871.455199999997</v>
      </c>
      <c r="M264" s="53">
        <v>51013.32</v>
      </c>
      <c r="N264" s="53">
        <v>4405.49</v>
      </c>
      <c r="O264" s="53">
        <v>3788.7213999999999</v>
      </c>
      <c r="P264" s="53">
        <v>4405.49</v>
      </c>
      <c r="Q264" s="54">
        <v>8.6359601766754251E-2</v>
      </c>
      <c r="R264" s="55">
        <v>4</v>
      </c>
      <c r="S264" s="55">
        <v>2025</v>
      </c>
      <c r="T264" s="49">
        <v>5</v>
      </c>
      <c r="U264" s="49">
        <v>2025</v>
      </c>
      <c r="V264" s="56">
        <v>45858</v>
      </c>
      <c r="W264" s="49" t="s">
        <v>154</v>
      </c>
      <c r="X264" s="49">
        <v>2025</v>
      </c>
    </row>
    <row r="265" spans="1:24" ht="15.95">
      <c r="A265" s="49" t="s">
        <v>176</v>
      </c>
      <c r="B265" s="50">
        <v>280</v>
      </c>
      <c r="C265" s="50">
        <v>1</v>
      </c>
      <c r="D265" s="51">
        <v>45771</v>
      </c>
      <c r="E265" s="51">
        <v>45782</v>
      </c>
      <c r="F265" s="51">
        <v>45783</v>
      </c>
      <c r="G265" s="49" t="s">
        <v>49</v>
      </c>
      <c r="H265" s="49">
        <v>17</v>
      </c>
      <c r="I265" s="50" t="s">
        <v>177</v>
      </c>
      <c r="J265" s="52">
        <v>1143.8699999999999</v>
      </c>
      <c r="K265" s="49" t="s">
        <v>131</v>
      </c>
      <c r="L265" s="53">
        <v>983.7281999999999</v>
      </c>
      <c r="M265" s="53">
        <v>1143.8699999999999</v>
      </c>
      <c r="N265" s="53">
        <v>94.04</v>
      </c>
      <c r="O265" s="53">
        <v>80.874400000000009</v>
      </c>
      <c r="P265" s="53">
        <v>94.04</v>
      </c>
      <c r="Q265" s="54">
        <v>8.2212139491375791E-2</v>
      </c>
      <c r="R265" s="55">
        <v>4</v>
      </c>
      <c r="S265" s="55">
        <v>2025</v>
      </c>
      <c r="T265" s="49">
        <v>5</v>
      </c>
      <c r="U265" s="49">
        <v>2025</v>
      </c>
      <c r="V265" s="56">
        <v>45828</v>
      </c>
      <c r="W265" s="49" t="s">
        <v>152</v>
      </c>
      <c r="X265" s="49">
        <v>2025</v>
      </c>
    </row>
    <row r="266" spans="1:24" ht="15.95">
      <c r="A266" s="49" t="s">
        <v>176</v>
      </c>
      <c r="B266" s="50">
        <v>281</v>
      </c>
      <c r="C266" s="50">
        <v>1</v>
      </c>
      <c r="D266" s="51">
        <v>45771</v>
      </c>
      <c r="E266" s="51">
        <v>45654</v>
      </c>
      <c r="F266" s="51">
        <v>45654</v>
      </c>
      <c r="G266" s="49" t="s">
        <v>49</v>
      </c>
      <c r="H266" s="49">
        <v>17</v>
      </c>
      <c r="I266" s="50"/>
      <c r="J266" s="52">
        <v>4403.08</v>
      </c>
      <c r="K266" s="49" t="s">
        <v>131</v>
      </c>
      <c r="L266" s="53">
        <v>3786.6487999999999</v>
      </c>
      <c r="M266" s="53">
        <v>4403.08</v>
      </c>
      <c r="N266" s="53">
        <v>400.28</v>
      </c>
      <c r="O266" s="53">
        <v>344.24079999999998</v>
      </c>
      <c r="P266" s="53">
        <v>400.28</v>
      </c>
      <c r="Q266" s="54">
        <v>9.0909090909090912E-2</v>
      </c>
      <c r="R266" s="55">
        <v>4</v>
      </c>
      <c r="S266" s="55">
        <v>2025</v>
      </c>
      <c r="T266" s="49">
        <v>12</v>
      </c>
      <c r="U266" s="49">
        <v>2024</v>
      </c>
      <c r="V266" s="56">
        <v>45699</v>
      </c>
      <c r="W266" s="49" t="s">
        <v>164</v>
      </c>
      <c r="X266" s="49">
        <v>2025</v>
      </c>
    </row>
    <row r="267" spans="1:24" ht="15.95">
      <c r="A267" s="49" t="s">
        <v>176</v>
      </c>
      <c r="B267" s="50">
        <v>282</v>
      </c>
      <c r="C267" s="50">
        <v>1</v>
      </c>
      <c r="D267" s="51">
        <v>45771</v>
      </c>
      <c r="E267" s="51">
        <v>45862</v>
      </c>
      <c r="F267" s="51">
        <v>45872</v>
      </c>
      <c r="G267" s="49" t="s">
        <v>49</v>
      </c>
      <c r="H267" s="49">
        <v>17</v>
      </c>
      <c r="I267" s="50"/>
      <c r="J267" s="52">
        <v>26704.61</v>
      </c>
      <c r="K267" s="49" t="s">
        <v>131</v>
      </c>
      <c r="L267" s="53">
        <v>22965.964599999999</v>
      </c>
      <c r="M267" s="53">
        <v>26704.61</v>
      </c>
      <c r="N267" s="53">
        <v>1741.22</v>
      </c>
      <c r="O267" s="53">
        <v>1497.4492</v>
      </c>
      <c r="P267" s="53">
        <v>1741.22</v>
      </c>
      <c r="Q267" s="54">
        <v>6.5202974317917398E-2</v>
      </c>
      <c r="R267" s="55">
        <v>4</v>
      </c>
      <c r="S267" s="55">
        <v>2025</v>
      </c>
      <c r="T267" s="49">
        <v>7</v>
      </c>
      <c r="U267" s="49">
        <v>2025</v>
      </c>
      <c r="V267" s="56">
        <v>45917</v>
      </c>
      <c r="W267" s="49" t="s">
        <v>153</v>
      </c>
      <c r="X267" s="49">
        <v>2025</v>
      </c>
    </row>
    <row r="268" spans="1:24" ht="15.95">
      <c r="A268" s="49" t="s">
        <v>176</v>
      </c>
      <c r="B268" s="50">
        <v>283</v>
      </c>
      <c r="C268" s="50">
        <v>1</v>
      </c>
      <c r="D268" s="51">
        <v>45772</v>
      </c>
      <c r="E268" s="51">
        <v>45645</v>
      </c>
      <c r="F268" s="51">
        <v>45657</v>
      </c>
      <c r="G268" s="49" t="s">
        <v>49</v>
      </c>
      <c r="H268" s="49">
        <v>17</v>
      </c>
      <c r="I268" s="50" t="s">
        <v>177</v>
      </c>
      <c r="J268" s="52">
        <v>3108</v>
      </c>
      <c r="K268" s="49" t="s">
        <v>131</v>
      </c>
      <c r="L268" s="53">
        <v>2672.88</v>
      </c>
      <c r="M268" s="53">
        <v>3108</v>
      </c>
      <c r="N268" s="53">
        <v>151.41999999999999</v>
      </c>
      <c r="O268" s="53">
        <v>130.22119999999998</v>
      </c>
      <c r="P268" s="53">
        <v>151.41999999999999</v>
      </c>
      <c r="Q268" s="54">
        <v>4.8719433719433713E-2</v>
      </c>
      <c r="R268" s="55">
        <v>4</v>
      </c>
      <c r="S268" s="55">
        <v>2025</v>
      </c>
      <c r="T268" s="49">
        <v>12</v>
      </c>
      <c r="U268" s="49">
        <v>2024</v>
      </c>
      <c r="V268" s="56">
        <v>45702</v>
      </c>
      <c r="W268" s="49" t="s">
        <v>164</v>
      </c>
      <c r="X268" s="49">
        <v>2025</v>
      </c>
    </row>
    <row r="269" spans="1:24" ht="15.95">
      <c r="A269" s="49" t="s">
        <v>176</v>
      </c>
      <c r="B269" s="50">
        <v>284</v>
      </c>
      <c r="C269" s="50">
        <v>1</v>
      </c>
      <c r="D269" s="51">
        <v>45772</v>
      </c>
      <c r="E269" s="51">
        <v>45654</v>
      </c>
      <c r="F269" s="51">
        <v>45654</v>
      </c>
      <c r="G269" s="49" t="s">
        <v>49</v>
      </c>
      <c r="H269" s="49">
        <v>17</v>
      </c>
      <c r="I269" s="50"/>
      <c r="J269" s="52">
        <v>19328.54</v>
      </c>
      <c r="K269" s="49" t="s">
        <v>131</v>
      </c>
      <c r="L269" s="53">
        <v>16622.544399999999</v>
      </c>
      <c r="M269" s="53">
        <v>19328.54</v>
      </c>
      <c r="N269" s="53">
        <v>1757.14</v>
      </c>
      <c r="O269" s="53">
        <v>1511.1404</v>
      </c>
      <c r="P269" s="53">
        <v>1757.14</v>
      </c>
      <c r="Q269" s="54">
        <v>9.0909090909090912E-2</v>
      </c>
      <c r="R269" s="55">
        <v>4</v>
      </c>
      <c r="S269" s="55">
        <v>2025</v>
      </c>
      <c r="T269" s="49">
        <v>12</v>
      </c>
      <c r="U269" s="49">
        <v>2024</v>
      </c>
      <c r="V269" s="56">
        <v>45699</v>
      </c>
      <c r="W269" s="49" t="s">
        <v>164</v>
      </c>
      <c r="X269" s="49">
        <v>2025</v>
      </c>
    </row>
    <row r="270" spans="1:24" ht="15.95">
      <c r="A270" s="49" t="s">
        <v>176</v>
      </c>
      <c r="B270" s="50">
        <v>285</v>
      </c>
      <c r="C270" s="50">
        <v>1</v>
      </c>
      <c r="D270" s="51">
        <v>45772</v>
      </c>
      <c r="E270" s="51">
        <v>45654</v>
      </c>
      <c r="F270" s="51">
        <v>45654</v>
      </c>
      <c r="G270" s="49" t="s">
        <v>49</v>
      </c>
      <c r="H270" s="49">
        <v>17</v>
      </c>
      <c r="I270" s="50"/>
      <c r="J270" s="52">
        <v>4276.47</v>
      </c>
      <c r="K270" s="49" t="s">
        <v>131</v>
      </c>
      <c r="L270" s="53">
        <v>3677.7642000000001</v>
      </c>
      <c r="M270" s="53">
        <v>4276.47</v>
      </c>
      <c r="N270" s="53">
        <v>388.77</v>
      </c>
      <c r="O270" s="53">
        <v>334.34219999999999</v>
      </c>
      <c r="P270" s="53">
        <v>388.77</v>
      </c>
      <c r="Q270" s="54">
        <v>9.0909090909090912E-2</v>
      </c>
      <c r="R270" s="55">
        <v>4</v>
      </c>
      <c r="S270" s="55">
        <v>2025</v>
      </c>
      <c r="T270" s="49">
        <v>12</v>
      </c>
      <c r="U270" s="49">
        <v>2024</v>
      </c>
      <c r="V270" s="56">
        <v>45699</v>
      </c>
      <c r="W270" s="49" t="s">
        <v>164</v>
      </c>
      <c r="X270" s="49">
        <v>2025</v>
      </c>
    </row>
    <row r="271" spans="1:24" ht="15.95">
      <c r="A271" s="49" t="s">
        <v>176</v>
      </c>
      <c r="B271" s="50">
        <v>286</v>
      </c>
      <c r="C271" s="50">
        <v>1</v>
      </c>
      <c r="D271" s="51">
        <v>45772</v>
      </c>
      <c r="E271" s="51">
        <v>45668</v>
      </c>
      <c r="F271" s="51">
        <v>45668</v>
      </c>
      <c r="G271" s="49" t="s">
        <v>49</v>
      </c>
      <c r="H271" s="49">
        <v>17</v>
      </c>
      <c r="I271" s="50"/>
      <c r="J271" s="52">
        <v>2297.91</v>
      </c>
      <c r="K271" s="49" t="s">
        <v>131</v>
      </c>
      <c r="L271" s="53">
        <v>1976.2025999999998</v>
      </c>
      <c r="M271" s="53">
        <v>2297.91</v>
      </c>
      <c r="N271" s="53">
        <v>208.91</v>
      </c>
      <c r="O271" s="53">
        <v>179.6626</v>
      </c>
      <c r="P271" s="53">
        <v>208.91</v>
      </c>
      <c r="Q271" s="54">
        <v>9.0913047073210004E-2</v>
      </c>
      <c r="R271" s="55">
        <v>4</v>
      </c>
      <c r="S271" s="55">
        <v>2025</v>
      </c>
      <c r="T271" s="49">
        <v>1</v>
      </c>
      <c r="U271" s="49">
        <v>2025</v>
      </c>
      <c r="V271" s="56">
        <v>45713</v>
      </c>
      <c r="W271" s="49" t="s">
        <v>164</v>
      </c>
      <c r="X271" s="49">
        <v>2025</v>
      </c>
    </row>
    <row r="272" spans="1:24" ht="15.95">
      <c r="A272" s="49" t="s">
        <v>176</v>
      </c>
      <c r="B272" s="50">
        <v>287</v>
      </c>
      <c r="C272" s="50">
        <v>0</v>
      </c>
      <c r="D272" s="51">
        <v>45772</v>
      </c>
      <c r="E272" s="51">
        <v>45833</v>
      </c>
      <c r="F272" s="51">
        <v>45848</v>
      </c>
      <c r="G272" s="49" t="s">
        <v>44</v>
      </c>
      <c r="H272" s="49">
        <v>17</v>
      </c>
      <c r="I272" s="50"/>
      <c r="J272" s="52">
        <v>3806.23</v>
      </c>
      <c r="K272" s="49" t="s">
        <v>151</v>
      </c>
      <c r="L272" s="53">
        <v>3806.23</v>
      </c>
      <c r="M272" s="53">
        <v>4415.2267999999995</v>
      </c>
      <c r="N272" s="53">
        <v>350.97</v>
      </c>
      <c r="O272" s="53">
        <v>350.97</v>
      </c>
      <c r="P272" s="53">
        <v>407.12520000000001</v>
      </c>
      <c r="Q272" s="54">
        <v>9.220935151054982E-2</v>
      </c>
      <c r="R272" s="55">
        <v>4</v>
      </c>
      <c r="S272" s="55">
        <v>2025</v>
      </c>
      <c r="T272" s="49">
        <v>6</v>
      </c>
      <c r="U272" s="49">
        <v>2025</v>
      </c>
      <c r="V272" s="56">
        <v>45893</v>
      </c>
      <c r="W272" s="49" t="s">
        <v>160</v>
      </c>
      <c r="X272" s="49">
        <v>2025</v>
      </c>
    </row>
    <row r="273" spans="1:24" ht="15.95">
      <c r="A273" s="49" t="s">
        <v>176</v>
      </c>
      <c r="B273" s="50">
        <v>288</v>
      </c>
      <c r="C273" s="50">
        <v>1</v>
      </c>
      <c r="D273" s="51">
        <v>45772</v>
      </c>
      <c r="E273" s="51">
        <v>45837</v>
      </c>
      <c r="F273" s="51">
        <v>45864</v>
      </c>
      <c r="G273" s="49" t="s">
        <v>49</v>
      </c>
      <c r="H273" s="49">
        <v>17</v>
      </c>
      <c r="I273" s="50" t="s">
        <v>185</v>
      </c>
      <c r="J273" s="52">
        <v>36460.839999999997</v>
      </c>
      <c r="K273" s="49" t="s">
        <v>131</v>
      </c>
      <c r="L273" s="53">
        <v>31356.322399999997</v>
      </c>
      <c r="M273" s="53">
        <v>36460.839999999997</v>
      </c>
      <c r="N273" s="53">
        <v>4564.99</v>
      </c>
      <c r="O273" s="53">
        <v>3925.8914</v>
      </c>
      <c r="P273" s="53">
        <v>4564.99</v>
      </c>
      <c r="Q273" s="54">
        <v>0.12520254607408937</v>
      </c>
      <c r="R273" s="55">
        <v>4</v>
      </c>
      <c r="S273" s="55">
        <v>2025</v>
      </c>
      <c r="T273" s="49">
        <v>6</v>
      </c>
      <c r="U273" s="49">
        <v>2025</v>
      </c>
      <c r="V273" s="56">
        <v>45909</v>
      </c>
      <c r="W273" s="49" t="s">
        <v>153</v>
      </c>
      <c r="X273" s="49">
        <v>2025</v>
      </c>
    </row>
    <row r="274" spans="1:24" ht="15.95">
      <c r="A274" s="49" t="s">
        <v>176</v>
      </c>
      <c r="B274" s="50">
        <v>289</v>
      </c>
      <c r="C274" s="50">
        <v>1</v>
      </c>
      <c r="D274" s="51">
        <v>45775</v>
      </c>
      <c r="E274" s="51">
        <v>45791</v>
      </c>
      <c r="F274" s="51">
        <v>45795</v>
      </c>
      <c r="G274" s="49" t="s">
        <v>49</v>
      </c>
      <c r="H274" s="49">
        <v>18</v>
      </c>
      <c r="I274" s="50" t="s">
        <v>182</v>
      </c>
      <c r="J274" s="52">
        <v>2070.1999999999998</v>
      </c>
      <c r="K274" s="49" t="s">
        <v>131</v>
      </c>
      <c r="L274" s="53">
        <v>1780.3719999999998</v>
      </c>
      <c r="M274" s="53">
        <v>2070.1999999999998</v>
      </c>
      <c r="N274" s="53">
        <v>276.39</v>
      </c>
      <c r="O274" s="53">
        <v>237.69539999999998</v>
      </c>
      <c r="P274" s="53">
        <v>276.39</v>
      </c>
      <c r="Q274" s="54">
        <v>0.13350883972563038</v>
      </c>
      <c r="R274" s="55">
        <v>4</v>
      </c>
      <c r="S274" s="55">
        <v>2025</v>
      </c>
      <c r="T274" s="49">
        <v>5</v>
      </c>
      <c r="U274" s="49">
        <v>2025</v>
      </c>
      <c r="V274" s="56">
        <v>45840</v>
      </c>
      <c r="W274" s="49" t="s">
        <v>154</v>
      </c>
      <c r="X274" s="49">
        <v>2025</v>
      </c>
    </row>
    <row r="275" spans="1:24" ht="15.95">
      <c r="A275" s="49" t="s">
        <v>176</v>
      </c>
      <c r="B275" s="50">
        <v>290</v>
      </c>
      <c r="C275" s="50">
        <v>1</v>
      </c>
      <c r="D275" s="51">
        <v>45775</v>
      </c>
      <c r="E275" s="51">
        <v>45793</v>
      </c>
      <c r="F275" s="51">
        <v>45796</v>
      </c>
      <c r="G275" s="49" t="s">
        <v>49</v>
      </c>
      <c r="H275" s="49">
        <v>18</v>
      </c>
      <c r="I275" s="50" t="s">
        <v>185</v>
      </c>
      <c r="J275" s="52">
        <v>3334.46</v>
      </c>
      <c r="K275" s="49" t="s">
        <v>131</v>
      </c>
      <c r="L275" s="53">
        <v>2867.6356000000001</v>
      </c>
      <c r="M275" s="53">
        <v>3334.46</v>
      </c>
      <c r="N275" s="53">
        <v>664.46</v>
      </c>
      <c r="O275" s="53">
        <v>571.43560000000002</v>
      </c>
      <c r="P275" s="53">
        <v>664.46</v>
      </c>
      <c r="Q275" s="54">
        <v>0.19927064652147575</v>
      </c>
      <c r="R275" s="55">
        <v>4</v>
      </c>
      <c r="S275" s="55">
        <v>2025</v>
      </c>
      <c r="T275" s="49">
        <v>5</v>
      </c>
      <c r="U275" s="49">
        <v>2025</v>
      </c>
      <c r="V275" s="56">
        <v>45841</v>
      </c>
      <c r="W275" s="49" t="s">
        <v>154</v>
      </c>
      <c r="X275" s="49">
        <v>2025</v>
      </c>
    </row>
    <row r="276" spans="1:24" ht="15.95">
      <c r="A276" s="49" t="s">
        <v>176</v>
      </c>
      <c r="B276" s="50">
        <v>291</v>
      </c>
      <c r="C276" s="50">
        <v>0</v>
      </c>
      <c r="D276" s="51">
        <v>45775</v>
      </c>
      <c r="E276" s="51">
        <v>45811</v>
      </c>
      <c r="F276" s="51">
        <v>45840</v>
      </c>
      <c r="G276" s="49" t="s">
        <v>54</v>
      </c>
      <c r="H276" s="49">
        <v>18</v>
      </c>
      <c r="I276" s="50"/>
      <c r="J276" s="52">
        <v>44219</v>
      </c>
      <c r="K276" s="49" t="s">
        <v>178</v>
      </c>
      <c r="L276" s="53">
        <v>2122.5120000000002</v>
      </c>
      <c r="M276" s="53">
        <v>2476.2640000000001</v>
      </c>
      <c r="N276" s="53">
        <v>700</v>
      </c>
      <c r="O276" s="53">
        <v>33.6</v>
      </c>
      <c r="P276" s="53">
        <v>39.200000000000003</v>
      </c>
      <c r="Q276" s="54">
        <v>1.5830299192654742E-2</v>
      </c>
      <c r="R276" s="55">
        <v>4</v>
      </c>
      <c r="S276" s="55">
        <v>2025</v>
      </c>
      <c r="T276" s="49">
        <v>6</v>
      </c>
      <c r="U276" s="49">
        <v>2025</v>
      </c>
      <c r="V276" s="56">
        <v>45885</v>
      </c>
      <c r="W276" s="49" t="s">
        <v>160</v>
      </c>
      <c r="X276" s="49">
        <v>2025</v>
      </c>
    </row>
    <row r="277" spans="1:24" ht="15.95">
      <c r="A277" s="49" t="s">
        <v>176</v>
      </c>
      <c r="B277" s="50">
        <v>292</v>
      </c>
      <c r="C277" s="50">
        <v>1</v>
      </c>
      <c r="D277" s="51">
        <v>45776</v>
      </c>
      <c r="E277" s="51">
        <v>45769</v>
      </c>
      <c r="F277" s="51">
        <v>45787</v>
      </c>
      <c r="G277" s="49" t="s">
        <v>49</v>
      </c>
      <c r="H277" s="49">
        <v>18</v>
      </c>
      <c r="I277" s="50" t="s">
        <v>177</v>
      </c>
      <c r="J277" s="52">
        <v>12738.93</v>
      </c>
      <c r="K277" s="49" t="s">
        <v>151</v>
      </c>
      <c r="L277" s="53">
        <v>12738.93</v>
      </c>
      <c r="M277" s="53">
        <v>14777.158799999999</v>
      </c>
      <c r="N277" s="53">
        <v>1327.97</v>
      </c>
      <c r="O277" s="53">
        <v>1327.97</v>
      </c>
      <c r="P277" s="53">
        <v>1540.4451999999999</v>
      </c>
      <c r="Q277" s="54">
        <v>0.10424501900866086</v>
      </c>
      <c r="R277" s="55">
        <v>4</v>
      </c>
      <c r="S277" s="55">
        <v>2025</v>
      </c>
      <c r="T277" s="49">
        <v>4</v>
      </c>
      <c r="U277" s="49">
        <v>2025</v>
      </c>
      <c r="V277" s="56">
        <v>45832</v>
      </c>
      <c r="W277" s="49" t="s">
        <v>152</v>
      </c>
      <c r="X277" s="49">
        <v>2025</v>
      </c>
    </row>
    <row r="278" spans="1:24" ht="15.95">
      <c r="A278" s="49" t="s">
        <v>176</v>
      </c>
      <c r="B278" s="50">
        <v>293</v>
      </c>
      <c r="C278" s="50">
        <v>1</v>
      </c>
      <c r="D278" s="51">
        <v>45776</v>
      </c>
      <c r="E278" s="51">
        <v>45852</v>
      </c>
      <c r="F278" s="51">
        <v>45877</v>
      </c>
      <c r="G278" s="49" t="s">
        <v>49</v>
      </c>
      <c r="H278" s="49">
        <v>18</v>
      </c>
      <c r="I278" s="50"/>
      <c r="J278" s="52">
        <v>1365.96</v>
      </c>
      <c r="K278" s="49" t="s">
        <v>131</v>
      </c>
      <c r="L278" s="53">
        <v>1174.7256</v>
      </c>
      <c r="M278" s="53">
        <v>1365.96</v>
      </c>
      <c r="N278" s="53">
        <v>44.56</v>
      </c>
      <c r="O278" s="53">
        <v>38.321600000000004</v>
      </c>
      <c r="P278" s="53">
        <v>44.56</v>
      </c>
      <c r="Q278" s="54">
        <v>3.2621745878356617E-2</v>
      </c>
      <c r="R278" s="55">
        <v>4</v>
      </c>
      <c r="S278" s="55">
        <v>2025</v>
      </c>
      <c r="T278" s="49">
        <v>7</v>
      </c>
      <c r="U278" s="49">
        <v>2025</v>
      </c>
      <c r="V278" s="56">
        <v>45922</v>
      </c>
      <c r="W278" s="49" t="s">
        <v>153</v>
      </c>
      <c r="X278" s="49">
        <v>2025</v>
      </c>
    </row>
    <row r="279" spans="1:24" ht="15.95">
      <c r="A279" s="49" t="s">
        <v>176</v>
      </c>
      <c r="B279" s="50">
        <v>294</v>
      </c>
      <c r="C279" s="50">
        <v>0</v>
      </c>
      <c r="D279" s="51">
        <v>45776</v>
      </c>
      <c r="E279" s="51">
        <v>45826</v>
      </c>
      <c r="F279" s="51">
        <v>45826</v>
      </c>
      <c r="G279" s="49" t="s">
        <v>54</v>
      </c>
      <c r="H279" s="49">
        <v>18</v>
      </c>
      <c r="I279" s="50"/>
      <c r="J279" s="52">
        <v>1345.52</v>
      </c>
      <c r="K279" s="49" t="s">
        <v>151</v>
      </c>
      <c r="L279" s="53">
        <v>1345.52</v>
      </c>
      <c r="M279" s="53">
        <v>1560.8031999999998</v>
      </c>
      <c r="N279" s="53">
        <v>270</v>
      </c>
      <c r="O279" s="53">
        <v>270</v>
      </c>
      <c r="P279" s="53">
        <v>313.2</v>
      </c>
      <c r="Q279" s="54">
        <v>0.20066591355015162</v>
      </c>
      <c r="R279" s="55">
        <v>4</v>
      </c>
      <c r="S279" s="55">
        <v>2025</v>
      </c>
      <c r="T279" s="49">
        <v>6</v>
      </c>
      <c r="U279" s="49">
        <v>2025</v>
      </c>
      <c r="V279" s="56">
        <v>45871</v>
      </c>
      <c r="W279" s="49" t="s">
        <v>160</v>
      </c>
      <c r="X279" s="49">
        <v>2025</v>
      </c>
    </row>
    <row r="280" spans="1:24" ht="15.95">
      <c r="A280" s="49" t="s">
        <v>176</v>
      </c>
      <c r="B280" s="50">
        <v>295</v>
      </c>
      <c r="C280" s="50">
        <v>0</v>
      </c>
      <c r="D280" s="51">
        <v>45776</v>
      </c>
      <c r="E280" s="51">
        <v>45854</v>
      </c>
      <c r="F280" s="51">
        <v>45898</v>
      </c>
      <c r="G280" s="49" t="s">
        <v>40</v>
      </c>
      <c r="H280" s="49">
        <v>18</v>
      </c>
      <c r="I280" s="50"/>
      <c r="J280" s="52">
        <v>180980.6</v>
      </c>
      <c r="K280" s="49" t="s">
        <v>131</v>
      </c>
      <c r="L280" s="53">
        <v>155643.31599999999</v>
      </c>
      <c r="M280" s="53">
        <v>180980.6</v>
      </c>
      <c r="N280" s="53">
        <v>17472.91</v>
      </c>
      <c r="O280" s="53">
        <v>15026.702600000001</v>
      </c>
      <c r="P280" s="53">
        <v>17472.91</v>
      </c>
      <c r="Q280" s="54">
        <v>9.6545762363479851E-2</v>
      </c>
      <c r="R280" s="55">
        <v>4</v>
      </c>
      <c r="S280" s="55">
        <v>2025</v>
      </c>
      <c r="T280" s="49">
        <v>7</v>
      </c>
      <c r="U280" s="49">
        <v>2025</v>
      </c>
      <c r="V280" s="56">
        <v>45943</v>
      </c>
      <c r="W280" s="49" t="s">
        <v>161</v>
      </c>
      <c r="X280" s="49">
        <v>2025</v>
      </c>
    </row>
    <row r="281" spans="1:24" ht="15.95">
      <c r="A281" s="49" t="s">
        <v>176</v>
      </c>
      <c r="B281" s="50">
        <v>296</v>
      </c>
      <c r="C281" s="50">
        <v>0</v>
      </c>
      <c r="D281" s="51">
        <v>45776</v>
      </c>
      <c r="E281" s="51">
        <v>45958</v>
      </c>
      <c r="F281" s="51">
        <v>45975</v>
      </c>
      <c r="G281" s="49" t="s">
        <v>40</v>
      </c>
      <c r="H281" s="49">
        <v>18</v>
      </c>
      <c r="I281" s="50"/>
      <c r="J281" s="52">
        <v>8614.02</v>
      </c>
      <c r="K281" s="49" t="s">
        <v>131</v>
      </c>
      <c r="L281" s="53">
        <v>7408.0572000000002</v>
      </c>
      <c r="M281" s="53">
        <v>8614.02</v>
      </c>
      <c r="N281" s="53">
        <v>1533.8</v>
      </c>
      <c r="O281" s="53">
        <v>1319.068</v>
      </c>
      <c r="P281" s="53">
        <v>1533.8</v>
      </c>
      <c r="Q281" s="54">
        <v>0.17805856034696924</v>
      </c>
      <c r="R281" s="55">
        <v>4</v>
      </c>
      <c r="S281" s="55">
        <v>2025</v>
      </c>
      <c r="T281" s="49">
        <v>10</v>
      </c>
      <c r="U281" s="49">
        <v>2025</v>
      </c>
      <c r="V281" s="56">
        <v>46020</v>
      </c>
      <c r="W281" s="49" t="s">
        <v>132</v>
      </c>
      <c r="X281" s="49">
        <v>2025</v>
      </c>
    </row>
    <row r="282" spans="1:24" ht="15.95">
      <c r="A282" s="49" t="s">
        <v>176</v>
      </c>
      <c r="B282" s="50">
        <v>297</v>
      </c>
      <c r="C282" s="50">
        <v>1</v>
      </c>
      <c r="D282" s="51">
        <v>45777</v>
      </c>
      <c r="E282" s="51">
        <v>45779</v>
      </c>
      <c r="F282" s="51">
        <v>45782</v>
      </c>
      <c r="G282" s="49" t="s">
        <v>35</v>
      </c>
      <c r="H282" s="49">
        <v>18</v>
      </c>
      <c r="I282" s="50"/>
      <c r="J282" s="52">
        <v>3967.34</v>
      </c>
      <c r="K282" s="49" t="s">
        <v>131</v>
      </c>
      <c r="L282" s="53">
        <v>3411.9124000000002</v>
      </c>
      <c r="M282" s="53">
        <v>3967.34</v>
      </c>
      <c r="N282" s="53">
        <v>192.45</v>
      </c>
      <c r="O282" s="53">
        <v>165.50699999999998</v>
      </c>
      <c r="P282" s="53">
        <v>192.45</v>
      </c>
      <c r="Q282" s="54">
        <v>4.8508572494416903E-2</v>
      </c>
      <c r="R282" s="55">
        <v>4</v>
      </c>
      <c r="S282" s="55">
        <v>2025</v>
      </c>
      <c r="T282" s="49">
        <v>5</v>
      </c>
      <c r="U282" s="49">
        <v>2025</v>
      </c>
      <c r="V282" s="56">
        <v>45827</v>
      </c>
      <c r="W282" s="49" t="s">
        <v>152</v>
      </c>
      <c r="X282" s="49">
        <v>2025</v>
      </c>
    </row>
    <row r="283" spans="1:24" ht="15.95">
      <c r="A283" s="49" t="s">
        <v>176</v>
      </c>
      <c r="B283" s="50">
        <v>298</v>
      </c>
      <c r="C283" s="50">
        <v>1</v>
      </c>
      <c r="D283" s="51">
        <v>45777</v>
      </c>
      <c r="E283" s="51">
        <v>45791</v>
      </c>
      <c r="F283" s="51">
        <v>45795</v>
      </c>
      <c r="G283" s="49" t="s">
        <v>46</v>
      </c>
      <c r="H283" s="49">
        <v>18</v>
      </c>
      <c r="I283" s="50"/>
      <c r="J283" s="52">
        <v>8244</v>
      </c>
      <c r="K283" s="49" t="s">
        <v>131</v>
      </c>
      <c r="L283" s="53">
        <v>7089.84</v>
      </c>
      <c r="M283" s="53">
        <v>8244</v>
      </c>
      <c r="N283" s="53">
        <v>600</v>
      </c>
      <c r="O283" s="53">
        <v>516</v>
      </c>
      <c r="P283" s="53">
        <v>600</v>
      </c>
      <c r="Q283" s="54">
        <v>7.2780203784570591E-2</v>
      </c>
      <c r="R283" s="55">
        <v>4</v>
      </c>
      <c r="S283" s="55">
        <v>2025</v>
      </c>
      <c r="T283" s="49">
        <v>5</v>
      </c>
      <c r="U283" s="49">
        <v>2025</v>
      </c>
      <c r="V283" s="56">
        <v>45840</v>
      </c>
      <c r="W283" s="49" t="s">
        <v>154</v>
      </c>
      <c r="X283" s="49">
        <v>2025</v>
      </c>
    </row>
    <row r="284" spans="1:24" ht="15.95">
      <c r="A284" s="49" t="s">
        <v>176</v>
      </c>
      <c r="B284" s="50">
        <v>299</v>
      </c>
      <c r="C284" s="50">
        <v>1</v>
      </c>
      <c r="D284" s="51">
        <v>45778</v>
      </c>
      <c r="E284" s="51">
        <v>45841</v>
      </c>
      <c r="F284" s="51">
        <v>45846</v>
      </c>
      <c r="G284" s="49" t="s">
        <v>39</v>
      </c>
      <c r="H284" s="49">
        <v>18</v>
      </c>
      <c r="I284" s="50"/>
      <c r="J284" s="52">
        <v>8185</v>
      </c>
      <c r="K284" s="49" t="s">
        <v>151</v>
      </c>
      <c r="L284" s="53">
        <v>8185</v>
      </c>
      <c r="M284" s="53">
        <v>9494.5999999999985</v>
      </c>
      <c r="N284" s="53">
        <v>584.38</v>
      </c>
      <c r="O284" s="53">
        <v>584.38</v>
      </c>
      <c r="P284" s="53">
        <v>677.88079999999991</v>
      </c>
      <c r="Q284" s="54">
        <v>7.1396456933414787E-2</v>
      </c>
      <c r="R284" s="55">
        <v>5</v>
      </c>
      <c r="S284" s="55">
        <v>2025</v>
      </c>
      <c r="T284" s="49">
        <v>7</v>
      </c>
      <c r="U284" s="49">
        <v>2025</v>
      </c>
      <c r="V284" s="56">
        <v>45891</v>
      </c>
      <c r="W284" s="49" t="s">
        <v>160</v>
      </c>
      <c r="X284" s="49">
        <v>2025</v>
      </c>
    </row>
    <row r="285" spans="1:24" ht="15.95">
      <c r="A285" s="49" t="s">
        <v>176</v>
      </c>
      <c r="B285" s="50">
        <v>300</v>
      </c>
      <c r="C285" s="50">
        <v>1</v>
      </c>
      <c r="D285" s="51">
        <v>45779</v>
      </c>
      <c r="E285" s="51">
        <v>45747</v>
      </c>
      <c r="F285" s="51">
        <v>45757</v>
      </c>
      <c r="G285" s="49" t="s">
        <v>49</v>
      </c>
      <c r="H285" s="49">
        <v>18</v>
      </c>
      <c r="I285" s="50" t="s">
        <v>182</v>
      </c>
      <c r="J285" s="52">
        <v>48161.65</v>
      </c>
      <c r="K285" s="49" t="s">
        <v>131</v>
      </c>
      <c r="L285" s="53">
        <v>41419.019</v>
      </c>
      <c r="M285" s="53">
        <v>48161.65</v>
      </c>
      <c r="N285" s="53">
        <v>7107.43</v>
      </c>
      <c r="O285" s="53">
        <v>6112.3897999999999</v>
      </c>
      <c r="P285" s="53">
        <v>7107.43</v>
      </c>
      <c r="Q285" s="54">
        <v>0.14757447055904438</v>
      </c>
      <c r="R285" s="55">
        <v>5</v>
      </c>
      <c r="S285" s="55">
        <v>2025</v>
      </c>
      <c r="T285" s="49">
        <v>3</v>
      </c>
      <c r="U285" s="49">
        <v>2025</v>
      </c>
      <c r="V285" s="56">
        <v>45802</v>
      </c>
      <c r="W285" s="49" t="s">
        <v>172</v>
      </c>
      <c r="X285" s="49">
        <v>2025</v>
      </c>
    </row>
    <row r="286" spans="1:24" ht="15.95">
      <c r="A286" s="49" t="s">
        <v>176</v>
      </c>
      <c r="B286" s="50">
        <v>301</v>
      </c>
      <c r="C286" s="50">
        <v>1</v>
      </c>
      <c r="D286" s="51">
        <v>45779</v>
      </c>
      <c r="E286" s="51">
        <v>45780</v>
      </c>
      <c r="F286" s="51">
        <v>45784</v>
      </c>
      <c r="G286" s="49" t="s">
        <v>49</v>
      </c>
      <c r="H286" s="49">
        <v>18</v>
      </c>
      <c r="I286" s="50" t="s">
        <v>177</v>
      </c>
      <c r="J286" s="52">
        <v>2408.6799999999998</v>
      </c>
      <c r="K286" s="49" t="s">
        <v>131</v>
      </c>
      <c r="L286" s="53">
        <v>2071.4647999999997</v>
      </c>
      <c r="M286" s="53">
        <v>2408.6799999999998</v>
      </c>
      <c r="N286" s="53">
        <v>268.68</v>
      </c>
      <c r="O286" s="53">
        <v>231.06479999999999</v>
      </c>
      <c r="P286" s="53">
        <v>268.68</v>
      </c>
      <c r="Q286" s="54">
        <v>0.11154657322682965</v>
      </c>
      <c r="R286" s="55">
        <v>5</v>
      </c>
      <c r="S286" s="55">
        <v>2025</v>
      </c>
      <c r="T286" s="49">
        <v>5</v>
      </c>
      <c r="U286" s="49">
        <v>2025</v>
      </c>
      <c r="V286" s="56">
        <v>45829</v>
      </c>
      <c r="W286" s="49" t="s">
        <v>152</v>
      </c>
      <c r="X286" s="49">
        <v>2025</v>
      </c>
    </row>
    <row r="287" spans="1:24" ht="15.95">
      <c r="A287" s="49" t="s">
        <v>176</v>
      </c>
      <c r="B287" s="50">
        <v>302</v>
      </c>
      <c r="C287" s="50">
        <v>1</v>
      </c>
      <c r="D287" s="51">
        <v>45779</v>
      </c>
      <c r="E287" s="51">
        <v>45661</v>
      </c>
      <c r="F287" s="51">
        <v>45899</v>
      </c>
      <c r="G287" s="49" t="s">
        <v>45</v>
      </c>
      <c r="H287" s="49">
        <v>18</v>
      </c>
      <c r="I287" s="50"/>
      <c r="J287" s="52">
        <v>201580.06</v>
      </c>
      <c r="K287" s="49" t="s">
        <v>131</v>
      </c>
      <c r="L287" s="53">
        <v>173358.85159999999</v>
      </c>
      <c r="M287" s="53">
        <v>201580.06</v>
      </c>
      <c r="N287" s="53">
        <v>13334.45</v>
      </c>
      <c r="O287" s="53">
        <v>11467.627</v>
      </c>
      <c r="P287" s="53">
        <v>13334.45</v>
      </c>
      <c r="Q287" s="54">
        <v>6.6149647936407999E-2</v>
      </c>
      <c r="R287" s="55">
        <v>5</v>
      </c>
      <c r="S287" s="55">
        <v>2025</v>
      </c>
      <c r="T287" s="49">
        <v>1</v>
      </c>
      <c r="U287" s="49">
        <v>2025</v>
      </c>
      <c r="V287" s="56">
        <v>45944</v>
      </c>
      <c r="W287" s="49" t="s">
        <v>161</v>
      </c>
      <c r="X287" s="49">
        <v>2025</v>
      </c>
    </row>
    <row r="288" spans="1:24" ht="15.95">
      <c r="A288" s="49" t="s">
        <v>176</v>
      </c>
      <c r="B288" s="50">
        <v>303</v>
      </c>
      <c r="C288" s="50">
        <v>1</v>
      </c>
      <c r="D288" s="51">
        <v>45779</v>
      </c>
      <c r="E288" s="51">
        <v>46011</v>
      </c>
      <c r="F288" s="51">
        <v>46018</v>
      </c>
      <c r="G288" s="49" t="s">
        <v>45</v>
      </c>
      <c r="H288" s="49">
        <v>18</v>
      </c>
      <c r="I288" s="50"/>
      <c r="J288" s="52">
        <v>22454.27</v>
      </c>
      <c r="K288" s="49" t="s">
        <v>131</v>
      </c>
      <c r="L288" s="53">
        <v>19310.672200000001</v>
      </c>
      <c r="M288" s="53">
        <v>22454.27</v>
      </c>
      <c r="N288" s="53">
        <v>5729.39</v>
      </c>
      <c r="O288" s="53">
        <v>4927.2754000000004</v>
      </c>
      <c r="P288" s="53">
        <v>5729.39</v>
      </c>
      <c r="Q288" s="54">
        <v>0.25515815032062944</v>
      </c>
      <c r="R288" s="55">
        <v>5</v>
      </c>
      <c r="S288" s="55">
        <v>2025</v>
      </c>
      <c r="T288" s="49">
        <v>12</v>
      </c>
      <c r="U288" s="49">
        <v>2025</v>
      </c>
      <c r="V288" s="56">
        <v>46063</v>
      </c>
      <c r="W288" s="49" t="s">
        <v>164</v>
      </c>
      <c r="X288" s="49">
        <v>2026</v>
      </c>
    </row>
    <row r="289" spans="1:24" ht="15.95">
      <c r="A289" s="49" t="s">
        <v>176</v>
      </c>
      <c r="B289" s="50">
        <v>304</v>
      </c>
      <c r="C289" s="50">
        <v>1</v>
      </c>
      <c r="D289" s="51">
        <v>45780</v>
      </c>
      <c r="E289" s="51">
        <v>45875</v>
      </c>
      <c r="F289" s="51">
        <v>45882</v>
      </c>
      <c r="G289" s="49" t="s">
        <v>36</v>
      </c>
      <c r="H289" s="49">
        <v>18</v>
      </c>
      <c r="I289" s="50" t="s">
        <v>188</v>
      </c>
      <c r="J289" s="52">
        <v>24162</v>
      </c>
      <c r="K289" s="49" t="s">
        <v>151</v>
      </c>
      <c r="L289" s="53">
        <v>24162</v>
      </c>
      <c r="M289" s="53">
        <v>28027.919999999998</v>
      </c>
      <c r="N289" s="53">
        <v>1134.67</v>
      </c>
      <c r="O289" s="53">
        <v>1134.67</v>
      </c>
      <c r="P289" s="53">
        <v>1316.2172</v>
      </c>
      <c r="Q289" s="54">
        <v>4.6960930386557409E-2</v>
      </c>
      <c r="R289" s="55">
        <v>5</v>
      </c>
      <c r="S289" s="55">
        <v>2025</v>
      </c>
      <c r="T289" s="49">
        <v>8</v>
      </c>
      <c r="U289" s="49">
        <v>2025</v>
      </c>
      <c r="V289" s="56">
        <v>45927</v>
      </c>
      <c r="W289" s="49" t="s">
        <v>153</v>
      </c>
      <c r="X289" s="49">
        <v>2025</v>
      </c>
    </row>
    <row r="290" spans="1:24" ht="15.95">
      <c r="A290" s="49" t="s">
        <v>176</v>
      </c>
      <c r="B290" s="50">
        <v>305</v>
      </c>
      <c r="C290" s="50">
        <v>1</v>
      </c>
      <c r="D290" s="51">
        <v>45782</v>
      </c>
      <c r="E290" s="51">
        <v>45792</v>
      </c>
      <c r="F290" s="51">
        <v>45795</v>
      </c>
      <c r="G290" s="49" t="s">
        <v>49</v>
      </c>
      <c r="H290" s="49">
        <v>19</v>
      </c>
      <c r="I290" s="50" t="s">
        <v>182</v>
      </c>
      <c r="J290" s="52">
        <v>16692.39</v>
      </c>
      <c r="K290" s="49" t="s">
        <v>131</v>
      </c>
      <c r="L290" s="53">
        <v>14355.455399999999</v>
      </c>
      <c r="M290" s="53">
        <v>16692.39</v>
      </c>
      <c r="N290" s="53">
        <v>253.7</v>
      </c>
      <c r="O290" s="53">
        <v>218.18199999999999</v>
      </c>
      <c r="P290" s="53">
        <v>253.7</v>
      </c>
      <c r="Q290" s="54">
        <v>1.519854256939839E-2</v>
      </c>
      <c r="R290" s="55">
        <v>5</v>
      </c>
      <c r="S290" s="55">
        <v>2025</v>
      </c>
      <c r="T290" s="49">
        <v>5</v>
      </c>
      <c r="U290" s="49">
        <v>2025</v>
      </c>
      <c r="V290" s="56">
        <v>45840</v>
      </c>
      <c r="W290" s="49" t="s">
        <v>154</v>
      </c>
      <c r="X290" s="49">
        <v>2025</v>
      </c>
    </row>
    <row r="291" spans="1:24" ht="15.95">
      <c r="A291" s="49" t="s">
        <v>176</v>
      </c>
      <c r="B291" s="50">
        <v>306</v>
      </c>
      <c r="C291" s="50">
        <v>1</v>
      </c>
      <c r="D291" s="51">
        <v>45782</v>
      </c>
      <c r="E291" s="51">
        <v>45860</v>
      </c>
      <c r="F291" s="51">
        <v>45872</v>
      </c>
      <c r="G291" s="49" t="s">
        <v>49</v>
      </c>
      <c r="H291" s="49">
        <v>19</v>
      </c>
      <c r="I291" s="50" t="s">
        <v>189</v>
      </c>
      <c r="J291" s="52">
        <v>31962.5</v>
      </c>
      <c r="K291" s="49" t="s">
        <v>131</v>
      </c>
      <c r="L291" s="53">
        <v>27487.75</v>
      </c>
      <c r="M291" s="53">
        <v>31962.5</v>
      </c>
      <c r="N291" s="53">
        <v>3883.16</v>
      </c>
      <c r="O291" s="53">
        <v>3339.5175999999997</v>
      </c>
      <c r="P291" s="53">
        <v>3883.16</v>
      </c>
      <c r="Q291" s="54">
        <v>0.12149112240907312</v>
      </c>
      <c r="R291" s="55">
        <v>5</v>
      </c>
      <c r="S291" s="55">
        <v>2025</v>
      </c>
      <c r="T291" s="49">
        <v>7</v>
      </c>
      <c r="U291" s="49">
        <v>2025</v>
      </c>
      <c r="V291" s="56">
        <v>45917</v>
      </c>
      <c r="W291" s="49" t="s">
        <v>153</v>
      </c>
      <c r="X291" s="49">
        <v>2025</v>
      </c>
    </row>
    <row r="292" spans="1:24" ht="15.95">
      <c r="A292" s="49" t="s">
        <v>176</v>
      </c>
      <c r="B292" s="50">
        <v>307</v>
      </c>
      <c r="C292" s="50">
        <v>1</v>
      </c>
      <c r="D292" s="51">
        <v>45782</v>
      </c>
      <c r="E292" s="51">
        <v>45770</v>
      </c>
      <c r="F292" s="51">
        <v>45773</v>
      </c>
      <c r="G292" s="49" t="s">
        <v>49</v>
      </c>
      <c r="H292" s="49">
        <v>19</v>
      </c>
      <c r="I292" s="50" t="s">
        <v>182</v>
      </c>
      <c r="J292" s="52">
        <v>8076</v>
      </c>
      <c r="K292" s="49" t="s">
        <v>131</v>
      </c>
      <c r="L292" s="53">
        <v>6945.36</v>
      </c>
      <c r="M292" s="53">
        <v>8076</v>
      </c>
      <c r="N292" s="53">
        <v>537</v>
      </c>
      <c r="O292" s="53">
        <v>461.82</v>
      </c>
      <c r="P292" s="53">
        <v>537</v>
      </c>
      <c r="Q292" s="54">
        <v>6.6493313521545319E-2</v>
      </c>
      <c r="R292" s="55">
        <v>5</v>
      </c>
      <c r="S292" s="55">
        <v>2025</v>
      </c>
      <c r="T292" s="49">
        <v>4</v>
      </c>
      <c r="U292" s="49">
        <v>2025</v>
      </c>
      <c r="V292" s="56">
        <v>45818</v>
      </c>
      <c r="W292" s="49" t="s">
        <v>152</v>
      </c>
      <c r="X292" s="49">
        <v>2025</v>
      </c>
    </row>
    <row r="293" spans="1:24" ht="15.95">
      <c r="A293" s="49" t="s">
        <v>176</v>
      </c>
      <c r="B293" s="50">
        <v>308</v>
      </c>
      <c r="C293" s="50">
        <v>1</v>
      </c>
      <c r="D293" s="51">
        <v>45782</v>
      </c>
      <c r="E293" s="51">
        <v>45757</v>
      </c>
      <c r="F293" s="51">
        <v>45759</v>
      </c>
      <c r="G293" s="49" t="s">
        <v>49</v>
      </c>
      <c r="H293" s="49">
        <v>19</v>
      </c>
      <c r="I293" s="50" t="s">
        <v>182</v>
      </c>
      <c r="J293" s="52">
        <v>1869.15</v>
      </c>
      <c r="K293" s="49" t="s">
        <v>131</v>
      </c>
      <c r="L293" s="53">
        <v>1607.4690000000001</v>
      </c>
      <c r="M293" s="53">
        <v>1869.15</v>
      </c>
      <c r="N293" s="53">
        <v>121.26</v>
      </c>
      <c r="O293" s="53">
        <v>104.28360000000001</v>
      </c>
      <c r="P293" s="53">
        <v>121.26</v>
      </c>
      <c r="Q293" s="54">
        <v>6.4874408153438728E-2</v>
      </c>
      <c r="R293" s="55">
        <v>5</v>
      </c>
      <c r="S293" s="55">
        <v>2025</v>
      </c>
      <c r="T293" s="49">
        <v>4</v>
      </c>
      <c r="U293" s="49">
        <v>2025</v>
      </c>
      <c r="V293" s="56">
        <v>45804</v>
      </c>
      <c r="W293" s="49" t="s">
        <v>172</v>
      </c>
      <c r="X293" s="49">
        <v>2025</v>
      </c>
    </row>
    <row r="294" spans="1:24" ht="15.95">
      <c r="A294" s="49" t="s">
        <v>176</v>
      </c>
      <c r="B294" s="50">
        <v>309</v>
      </c>
      <c r="C294" s="50">
        <v>0</v>
      </c>
      <c r="D294" s="51">
        <v>45783</v>
      </c>
      <c r="E294" s="51">
        <v>45857</v>
      </c>
      <c r="F294" s="51">
        <v>45884</v>
      </c>
      <c r="G294" s="49" t="s">
        <v>49</v>
      </c>
      <c r="H294" s="49">
        <v>19</v>
      </c>
      <c r="I294" s="50" t="s">
        <v>189</v>
      </c>
      <c r="J294" s="52">
        <v>10493.96</v>
      </c>
      <c r="K294" s="49" t="s">
        <v>131</v>
      </c>
      <c r="L294" s="53">
        <v>9024.8055999999997</v>
      </c>
      <c r="M294" s="53">
        <v>10493.96</v>
      </c>
      <c r="N294" s="53">
        <v>989.34</v>
      </c>
      <c r="O294" s="53">
        <v>850.83240000000001</v>
      </c>
      <c r="P294" s="53">
        <v>989.34</v>
      </c>
      <c r="Q294" s="54">
        <v>9.4277088915909732E-2</v>
      </c>
      <c r="R294" s="55">
        <v>5</v>
      </c>
      <c r="S294" s="55">
        <v>2025</v>
      </c>
      <c r="T294" s="49">
        <v>7</v>
      </c>
      <c r="U294" s="49">
        <v>2025</v>
      </c>
      <c r="V294" s="56">
        <v>45929</v>
      </c>
      <c r="W294" s="49" t="s">
        <v>153</v>
      </c>
      <c r="X294" s="49">
        <v>2025</v>
      </c>
    </row>
    <row r="295" spans="1:24" ht="15.95">
      <c r="A295" s="49" t="s">
        <v>176</v>
      </c>
      <c r="B295" s="50">
        <v>310</v>
      </c>
      <c r="C295" s="50">
        <v>1</v>
      </c>
      <c r="D295" s="51">
        <v>45784</v>
      </c>
      <c r="E295" s="51">
        <v>45820</v>
      </c>
      <c r="F295" s="51">
        <v>45838</v>
      </c>
      <c r="G295" s="49" t="s">
        <v>24</v>
      </c>
      <c r="H295" s="49">
        <v>19</v>
      </c>
      <c r="I295" s="50" t="s">
        <v>149</v>
      </c>
      <c r="J295" s="52">
        <v>1593327.99</v>
      </c>
      <c r="K295" s="49" t="s">
        <v>178</v>
      </c>
      <c r="L295" s="53">
        <v>76479.743520000004</v>
      </c>
      <c r="M295" s="53">
        <v>89226.367440000002</v>
      </c>
      <c r="N295" s="53">
        <v>265427.59000000003</v>
      </c>
      <c r="O295" s="53">
        <v>12740.524320000002</v>
      </c>
      <c r="P295" s="53">
        <v>14863.945040000002</v>
      </c>
      <c r="Q295" s="54">
        <v>0.16658691221510522</v>
      </c>
      <c r="R295" s="55">
        <v>5</v>
      </c>
      <c r="S295" s="55">
        <v>2025</v>
      </c>
      <c r="T295" s="49">
        <v>6</v>
      </c>
      <c r="U295" s="49">
        <v>2025</v>
      </c>
      <c r="V295" s="56">
        <v>45883</v>
      </c>
      <c r="W295" s="49" t="s">
        <v>160</v>
      </c>
      <c r="X295" s="49">
        <v>2025</v>
      </c>
    </row>
    <row r="296" spans="1:24" ht="15.95">
      <c r="A296" s="49" t="s">
        <v>176</v>
      </c>
      <c r="B296" s="50">
        <v>311</v>
      </c>
      <c r="C296" s="50">
        <v>1</v>
      </c>
      <c r="D296" s="51">
        <v>45784</v>
      </c>
      <c r="E296" s="51">
        <v>45797</v>
      </c>
      <c r="F296" s="51">
        <v>45799</v>
      </c>
      <c r="G296" s="49" t="s">
        <v>45</v>
      </c>
      <c r="H296" s="49">
        <v>19</v>
      </c>
      <c r="I296" s="50"/>
      <c r="J296" s="52">
        <v>2045</v>
      </c>
      <c r="K296" s="49" t="s">
        <v>131</v>
      </c>
      <c r="L296" s="53">
        <v>1758.7</v>
      </c>
      <c r="M296" s="53">
        <v>2045</v>
      </c>
      <c r="N296" s="53">
        <v>97.88</v>
      </c>
      <c r="O296" s="53">
        <v>84.1768</v>
      </c>
      <c r="P296" s="53">
        <v>97.88</v>
      </c>
      <c r="Q296" s="54">
        <v>4.7863080684596576E-2</v>
      </c>
      <c r="R296" s="55">
        <v>5</v>
      </c>
      <c r="S296" s="55">
        <v>2025</v>
      </c>
      <c r="T296" s="49">
        <v>5</v>
      </c>
      <c r="U296" s="49">
        <v>2025</v>
      </c>
      <c r="V296" s="56">
        <v>45844</v>
      </c>
      <c r="W296" s="49" t="s">
        <v>154</v>
      </c>
      <c r="X296" s="49">
        <v>2025</v>
      </c>
    </row>
    <row r="297" spans="1:24" ht="15.95">
      <c r="A297" s="49" t="s">
        <v>176</v>
      </c>
      <c r="B297" s="50">
        <v>312</v>
      </c>
      <c r="C297" s="50">
        <v>0</v>
      </c>
      <c r="D297" s="51">
        <v>45784</v>
      </c>
      <c r="E297" s="51">
        <v>45682</v>
      </c>
      <c r="F297" s="51">
        <v>45697</v>
      </c>
      <c r="G297" s="49" t="s">
        <v>54</v>
      </c>
      <c r="H297" s="49">
        <v>19</v>
      </c>
      <c r="I297" s="50"/>
      <c r="J297" s="52">
        <v>1196</v>
      </c>
      <c r="K297" s="49" t="s">
        <v>131</v>
      </c>
      <c r="L297" s="53">
        <v>1028.56</v>
      </c>
      <c r="M297" s="53">
        <v>1196</v>
      </c>
      <c r="N297" s="53">
        <v>0</v>
      </c>
      <c r="O297" s="53">
        <v>0</v>
      </c>
      <c r="P297" s="53">
        <v>0</v>
      </c>
      <c r="Q297" s="54">
        <v>0</v>
      </c>
      <c r="R297" s="55">
        <v>5</v>
      </c>
      <c r="S297" s="55">
        <v>2025</v>
      </c>
      <c r="T297" s="49">
        <v>1</v>
      </c>
      <c r="U297" s="49">
        <v>2025</v>
      </c>
      <c r="V297" s="56">
        <v>45742</v>
      </c>
      <c r="W297" s="49" t="s">
        <v>150</v>
      </c>
      <c r="X297" s="49">
        <v>2025</v>
      </c>
    </row>
    <row r="298" spans="1:24" ht="15.95">
      <c r="A298" s="49" t="s">
        <v>176</v>
      </c>
      <c r="B298" s="50">
        <v>313</v>
      </c>
      <c r="C298" s="50">
        <v>0</v>
      </c>
      <c r="D298" s="51">
        <v>45784</v>
      </c>
      <c r="E298" s="51">
        <v>45675</v>
      </c>
      <c r="F298" s="51">
        <v>45676</v>
      </c>
      <c r="G298" s="49" t="s">
        <v>54</v>
      </c>
      <c r="H298" s="49">
        <v>19</v>
      </c>
      <c r="I298" s="50"/>
      <c r="J298" s="52">
        <v>259.64999999999998</v>
      </c>
      <c r="K298" s="49" t="s">
        <v>131</v>
      </c>
      <c r="L298" s="53">
        <v>223.29899999999998</v>
      </c>
      <c r="M298" s="53">
        <v>259.64999999999998</v>
      </c>
      <c r="N298" s="53">
        <v>0</v>
      </c>
      <c r="O298" s="53">
        <v>0</v>
      </c>
      <c r="P298" s="53">
        <v>0</v>
      </c>
      <c r="Q298" s="54">
        <v>0</v>
      </c>
      <c r="R298" s="55">
        <v>5</v>
      </c>
      <c r="S298" s="55">
        <v>2025</v>
      </c>
      <c r="T298" s="49">
        <v>1</v>
      </c>
      <c r="U298" s="49">
        <v>2025</v>
      </c>
      <c r="V298" s="56">
        <v>45721</v>
      </c>
      <c r="W298" s="49" t="s">
        <v>150</v>
      </c>
      <c r="X298" s="49">
        <v>2025</v>
      </c>
    </row>
    <row r="299" spans="1:24" ht="15.95">
      <c r="A299" s="49" t="s">
        <v>176</v>
      </c>
      <c r="B299" s="50">
        <v>314</v>
      </c>
      <c r="C299" s="50">
        <v>0</v>
      </c>
      <c r="D299" s="51">
        <v>45784</v>
      </c>
      <c r="E299" s="51">
        <v>45715</v>
      </c>
      <c r="F299" s="51">
        <v>45719</v>
      </c>
      <c r="G299" s="49" t="s">
        <v>54</v>
      </c>
      <c r="H299" s="49">
        <v>19</v>
      </c>
      <c r="I299" s="50"/>
      <c r="J299" s="52">
        <v>1029.26</v>
      </c>
      <c r="K299" s="49" t="s">
        <v>131</v>
      </c>
      <c r="L299" s="53">
        <v>885.16359999999997</v>
      </c>
      <c r="M299" s="53">
        <v>1029.26</v>
      </c>
      <c r="N299" s="53">
        <v>0</v>
      </c>
      <c r="O299" s="53">
        <v>0</v>
      </c>
      <c r="P299" s="53">
        <v>0</v>
      </c>
      <c r="Q299" s="54">
        <v>0</v>
      </c>
      <c r="R299" s="55">
        <v>5</v>
      </c>
      <c r="S299" s="55">
        <v>2025</v>
      </c>
      <c r="T299" s="49">
        <v>2</v>
      </c>
      <c r="U299" s="49">
        <v>2025</v>
      </c>
      <c r="V299" s="56">
        <v>45764</v>
      </c>
      <c r="W299" s="49" t="s">
        <v>173</v>
      </c>
      <c r="X299" s="49">
        <v>2025</v>
      </c>
    </row>
    <row r="300" spans="1:24" ht="15.95">
      <c r="A300" s="49" t="s">
        <v>176</v>
      </c>
      <c r="B300" s="50">
        <v>315</v>
      </c>
      <c r="C300" s="50">
        <v>0</v>
      </c>
      <c r="D300" s="51">
        <v>45784</v>
      </c>
      <c r="E300" s="51">
        <v>45739</v>
      </c>
      <c r="F300" s="51" t="s">
        <v>190</v>
      </c>
      <c r="G300" s="49" t="s">
        <v>54</v>
      </c>
      <c r="H300" s="49">
        <v>19</v>
      </c>
      <c r="I300" s="50"/>
      <c r="J300" s="52">
        <v>769.8</v>
      </c>
      <c r="K300" s="49" t="s">
        <v>131</v>
      </c>
      <c r="L300" s="53">
        <v>662.02799999999991</v>
      </c>
      <c r="M300" s="53">
        <v>769.8</v>
      </c>
      <c r="N300" s="53">
        <v>0</v>
      </c>
      <c r="O300" s="53">
        <v>0</v>
      </c>
      <c r="P300" s="53">
        <v>0</v>
      </c>
      <c r="Q300" s="54">
        <v>0</v>
      </c>
      <c r="R300" s="55">
        <v>5</v>
      </c>
      <c r="S300" s="55">
        <v>2025</v>
      </c>
      <c r="T300" s="49">
        <v>3</v>
      </c>
      <c r="U300" s="49">
        <v>2025</v>
      </c>
      <c r="V300" s="56" t="e">
        <v>#VALUE!</v>
      </c>
      <c r="W300" s="49" t="e">
        <v>#VALUE!</v>
      </c>
      <c r="X300" s="49" t="e">
        <v>#VALUE!</v>
      </c>
    </row>
    <row r="301" spans="1:24" ht="15.95">
      <c r="A301" s="49" t="s">
        <v>176</v>
      </c>
      <c r="B301" s="50">
        <v>316</v>
      </c>
      <c r="C301" s="50">
        <v>1</v>
      </c>
      <c r="D301" s="51">
        <v>45785</v>
      </c>
      <c r="E301" s="51">
        <v>45742</v>
      </c>
      <c r="F301" s="51">
        <v>45743</v>
      </c>
      <c r="G301" s="49" t="s">
        <v>54</v>
      </c>
      <c r="H301" s="49">
        <v>19</v>
      </c>
      <c r="I301" s="50" t="s">
        <v>149</v>
      </c>
      <c r="J301" s="52">
        <v>886.6</v>
      </c>
      <c r="K301" s="49" t="s">
        <v>131</v>
      </c>
      <c r="L301" s="53">
        <v>762.476</v>
      </c>
      <c r="M301" s="53">
        <v>886.6</v>
      </c>
      <c r="N301" s="53">
        <v>0</v>
      </c>
      <c r="O301" s="53">
        <v>0</v>
      </c>
      <c r="P301" s="53">
        <v>0</v>
      </c>
      <c r="Q301" s="54">
        <v>0</v>
      </c>
      <c r="R301" s="55">
        <v>5</v>
      </c>
      <c r="S301" s="55">
        <v>2025</v>
      </c>
      <c r="T301" s="49">
        <v>3</v>
      </c>
      <c r="U301" s="49">
        <v>2025</v>
      </c>
      <c r="V301" s="56">
        <v>45788</v>
      </c>
      <c r="W301" s="49" t="s">
        <v>172</v>
      </c>
      <c r="X301" s="49">
        <v>2025</v>
      </c>
    </row>
    <row r="302" spans="1:24" ht="15.95">
      <c r="A302" s="49" t="s">
        <v>176</v>
      </c>
      <c r="B302" s="50">
        <v>317</v>
      </c>
      <c r="C302" s="50">
        <v>0</v>
      </c>
      <c r="D302" s="51">
        <v>45785</v>
      </c>
      <c r="E302" s="51">
        <v>45753</v>
      </c>
      <c r="F302" s="51">
        <v>45753</v>
      </c>
      <c r="G302" s="49" t="s">
        <v>54</v>
      </c>
      <c r="H302" s="49">
        <v>19</v>
      </c>
      <c r="I302" s="50"/>
      <c r="J302" s="52">
        <v>695.8</v>
      </c>
      <c r="K302" s="49" t="s">
        <v>131</v>
      </c>
      <c r="L302" s="53">
        <v>598.38799999999992</v>
      </c>
      <c r="M302" s="53">
        <v>695.8</v>
      </c>
      <c r="N302" s="53">
        <v>0</v>
      </c>
      <c r="O302" s="53">
        <v>0</v>
      </c>
      <c r="P302" s="53">
        <v>0</v>
      </c>
      <c r="Q302" s="54">
        <v>0</v>
      </c>
      <c r="R302" s="55">
        <v>5</v>
      </c>
      <c r="S302" s="55">
        <v>2025</v>
      </c>
      <c r="T302" s="49">
        <v>4</v>
      </c>
      <c r="U302" s="49">
        <v>2025</v>
      </c>
      <c r="V302" s="56">
        <v>45798</v>
      </c>
      <c r="W302" s="49" t="s">
        <v>172</v>
      </c>
      <c r="X302" s="49">
        <v>2025</v>
      </c>
    </row>
    <row r="303" spans="1:24" ht="15.95">
      <c r="A303" s="49" t="s">
        <v>176</v>
      </c>
      <c r="B303" s="50">
        <v>318</v>
      </c>
      <c r="C303" s="50">
        <v>0</v>
      </c>
      <c r="D303" s="51">
        <v>45785</v>
      </c>
      <c r="E303" s="51">
        <v>45750</v>
      </c>
      <c r="F303" s="51">
        <v>45750</v>
      </c>
      <c r="G303" s="49" t="s">
        <v>54</v>
      </c>
      <c r="H303" s="49">
        <v>19</v>
      </c>
      <c r="I303" s="50"/>
      <c r="J303" s="52">
        <v>379</v>
      </c>
      <c r="K303" s="49" t="s">
        <v>131</v>
      </c>
      <c r="L303" s="53">
        <v>325.94</v>
      </c>
      <c r="M303" s="53">
        <v>379</v>
      </c>
      <c r="N303" s="53">
        <v>0</v>
      </c>
      <c r="O303" s="53">
        <v>0</v>
      </c>
      <c r="P303" s="53">
        <v>0</v>
      </c>
      <c r="Q303" s="54">
        <v>0</v>
      </c>
      <c r="R303" s="55">
        <v>5</v>
      </c>
      <c r="S303" s="55">
        <v>2025</v>
      </c>
      <c r="T303" s="49">
        <v>4</v>
      </c>
      <c r="U303" s="49">
        <v>2025</v>
      </c>
      <c r="V303" s="56">
        <v>45795</v>
      </c>
      <c r="W303" s="49" t="s">
        <v>172</v>
      </c>
      <c r="X303" s="49">
        <v>2025</v>
      </c>
    </row>
    <row r="304" spans="1:24" ht="15.95">
      <c r="A304" s="49" t="s">
        <v>176</v>
      </c>
      <c r="B304" s="50">
        <v>319</v>
      </c>
      <c r="C304" s="50">
        <v>0</v>
      </c>
      <c r="D304" s="51">
        <v>45785</v>
      </c>
      <c r="E304" s="51">
        <v>45758</v>
      </c>
      <c r="F304" s="51">
        <v>45760</v>
      </c>
      <c r="G304" s="49" t="s">
        <v>54</v>
      </c>
      <c r="H304" s="49">
        <v>19</v>
      </c>
      <c r="I304" s="50"/>
      <c r="J304" s="52">
        <v>866.4</v>
      </c>
      <c r="K304" s="49" t="s">
        <v>131</v>
      </c>
      <c r="L304" s="53">
        <v>745.10399999999993</v>
      </c>
      <c r="M304" s="53">
        <v>866.4</v>
      </c>
      <c r="N304" s="53">
        <v>0</v>
      </c>
      <c r="O304" s="53">
        <v>0</v>
      </c>
      <c r="P304" s="53">
        <v>0</v>
      </c>
      <c r="Q304" s="54">
        <v>0</v>
      </c>
      <c r="R304" s="55">
        <v>5</v>
      </c>
      <c r="S304" s="55">
        <v>2025</v>
      </c>
      <c r="T304" s="49">
        <v>4</v>
      </c>
      <c r="U304" s="49">
        <v>2025</v>
      </c>
      <c r="V304" s="56">
        <v>45805</v>
      </c>
      <c r="W304" s="49" t="s">
        <v>172</v>
      </c>
      <c r="X304" s="49">
        <v>2025</v>
      </c>
    </row>
    <row r="305" spans="1:24" ht="15.95">
      <c r="A305" s="49" t="s">
        <v>176</v>
      </c>
      <c r="B305" s="50">
        <v>320</v>
      </c>
      <c r="C305" s="50">
        <v>0</v>
      </c>
      <c r="D305" s="51">
        <v>45785</v>
      </c>
      <c r="E305" s="51">
        <v>45750</v>
      </c>
      <c r="F305" s="51">
        <v>45750</v>
      </c>
      <c r="G305" s="49" t="s">
        <v>54</v>
      </c>
      <c r="H305" s="49">
        <v>19</v>
      </c>
      <c r="I305" s="50"/>
      <c r="J305" s="52">
        <v>1916</v>
      </c>
      <c r="K305" s="49" t="s">
        <v>131</v>
      </c>
      <c r="L305" s="53">
        <v>1647.76</v>
      </c>
      <c r="M305" s="53">
        <v>1916</v>
      </c>
      <c r="N305" s="53">
        <v>0</v>
      </c>
      <c r="O305" s="53">
        <v>0</v>
      </c>
      <c r="P305" s="53">
        <v>0</v>
      </c>
      <c r="Q305" s="54">
        <v>0</v>
      </c>
      <c r="R305" s="55">
        <v>5</v>
      </c>
      <c r="S305" s="55">
        <v>2025</v>
      </c>
      <c r="T305" s="49">
        <v>4</v>
      </c>
      <c r="U305" s="49">
        <v>2025</v>
      </c>
      <c r="V305" s="56">
        <v>45795</v>
      </c>
      <c r="W305" s="49" t="s">
        <v>172</v>
      </c>
      <c r="X305" s="49">
        <v>2025</v>
      </c>
    </row>
    <row r="306" spans="1:24" ht="15.95">
      <c r="A306" s="49" t="s">
        <v>176</v>
      </c>
      <c r="B306" s="50">
        <v>321</v>
      </c>
      <c r="C306" s="50">
        <v>0</v>
      </c>
      <c r="D306" s="51">
        <v>45785</v>
      </c>
      <c r="E306" s="51">
        <v>45755</v>
      </c>
      <c r="F306" s="51">
        <v>45755</v>
      </c>
      <c r="G306" s="49" t="s">
        <v>54</v>
      </c>
      <c r="H306" s="49">
        <v>19</v>
      </c>
      <c r="I306" s="50"/>
      <c r="J306" s="52">
        <v>261.60000000000002</v>
      </c>
      <c r="K306" s="49" t="s">
        <v>131</v>
      </c>
      <c r="L306" s="53">
        <v>224.97600000000003</v>
      </c>
      <c r="M306" s="53">
        <v>261.60000000000002</v>
      </c>
      <c r="N306" s="53">
        <v>0</v>
      </c>
      <c r="O306" s="53">
        <v>0</v>
      </c>
      <c r="P306" s="53">
        <v>0</v>
      </c>
      <c r="Q306" s="54">
        <v>0</v>
      </c>
      <c r="R306" s="55">
        <v>5</v>
      </c>
      <c r="S306" s="55">
        <v>2025</v>
      </c>
      <c r="T306" s="49">
        <v>4</v>
      </c>
      <c r="U306" s="49">
        <v>2025</v>
      </c>
      <c r="V306" s="56">
        <v>45800</v>
      </c>
      <c r="W306" s="49" t="s">
        <v>172</v>
      </c>
      <c r="X306" s="49">
        <v>2025</v>
      </c>
    </row>
    <row r="307" spans="1:24" ht="15.95">
      <c r="A307" s="49" t="s">
        <v>176</v>
      </c>
      <c r="B307" s="50">
        <v>322</v>
      </c>
      <c r="C307" s="50">
        <v>0</v>
      </c>
      <c r="D307" s="51">
        <v>45785</v>
      </c>
      <c r="E307" s="51">
        <v>45844</v>
      </c>
      <c r="F307" s="51">
        <v>45844</v>
      </c>
      <c r="G307" s="49" t="s">
        <v>54</v>
      </c>
      <c r="H307" s="49">
        <v>19</v>
      </c>
      <c r="I307" s="50"/>
      <c r="J307" s="52">
        <v>1401</v>
      </c>
      <c r="K307" s="49" t="s">
        <v>131</v>
      </c>
      <c r="L307" s="53">
        <v>1204.8599999999999</v>
      </c>
      <c r="M307" s="53">
        <v>1401</v>
      </c>
      <c r="N307" s="53">
        <v>0</v>
      </c>
      <c r="O307" s="53">
        <v>0</v>
      </c>
      <c r="P307" s="53">
        <v>0</v>
      </c>
      <c r="Q307" s="54">
        <v>0</v>
      </c>
      <c r="R307" s="55">
        <v>5</v>
      </c>
      <c r="S307" s="55">
        <v>2025</v>
      </c>
      <c r="T307" s="49">
        <v>7</v>
      </c>
      <c r="U307" s="49">
        <v>2025</v>
      </c>
      <c r="V307" s="56">
        <v>45889</v>
      </c>
      <c r="W307" s="49" t="s">
        <v>160</v>
      </c>
      <c r="X307" s="49">
        <v>2025</v>
      </c>
    </row>
    <row r="308" spans="1:24" ht="15.95">
      <c r="A308" s="49" t="s">
        <v>176</v>
      </c>
      <c r="B308" s="50">
        <v>323</v>
      </c>
      <c r="C308" s="50">
        <v>0</v>
      </c>
      <c r="D308" s="51">
        <v>45785</v>
      </c>
      <c r="E308" s="51">
        <v>45817</v>
      </c>
      <c r="F308" s="51">
        <v>45852</v>
      </c>
      <c r="G308" s="49" t="s">
        <v>54</v>
      </c>
      <c r="H308" s="49">
        <v>19</v>
      </c>
      <c r="I308" s="50"/>
      <c r="J308" s="52">
        <v>60208.3</v>
      </c>
      <c r="K308" s="49" t="s">
        <v>178</v>
      </c>
      <c r="L308" s="53">
        <v>2889.9984000000004</v>
      </c>
      <c r="M308" s="53">
        <v>3371.6648</v>
      </c>
      <c r="N308" s="53">
        <v>678.3</v>
      </c>
      <c r="O308" s="53">
        <v>32.558399999999999</v>
      </c>
      <c r="P308" s="53">
        <v>37.9848</v>
      </c>
      <c r="Q308" s="54">
        <v>1.1265888590111328E-2</v>
      </c>
      <c r="R308" s="55">
        <v>5</v>
      </c>
      <c r="S308" s="55">
        <v>2025</v>
      </c>
      <c r="T308" s="49">
        <v>6</v>
      </c>
      <c r="U308" s="49">
        <v>2025</v>
      </c>
      <c r="V308" s="56">
        <v>45897</v>
      </c>
      <c r="W308" s="49" t="s">
        <v>160</v>
      </c>
      <c r="X308" s="49">
        <v>2025</v>
      </c>
    </row>
    <row r="309" spans="1:24" ht="15.95">
      <c r="A309" s="49" t="s">
        <v>176</v>
      </c>
      <c r="B309" s="50">
        <v>324</v>
      </c>
      <c r="C309" s="50">
        <v>0</v>
      </c>
      <c r="D309" s="51">
        <v>45785</v>
      </c>
      <c r="E309" s="51">
        <v>45831</v>
      </c>
      <c r="F309" s="51">
        <v>45852</v>
      </c>
      <c r="G309" s="49" t="s">
        <v>54</v>
      </c>
      <c r="H309" s="49">
        <v>19</v>
      </c>
      <c r="I309" s="57"/>
      <c r="J309" s="52">
        <v>54735</v>
      </c>
      <c r="K309" s="49" t="s">
        <v>178</v>
      </c>
      <c r="L309" s="53">
        <v>2627.28</v>
      </c>
      <c r="M309" s="53">
        <v>3065.16</v>
      </c>
      <c r="N309" s="53">
        <v>0</v>
      </c>
      <c r="O309" s="53">
        <v>0</v>
      </c>
      <c r="P309" s="53">
        <v>0</v>
      </c>
      <c r="Q309" s="54">
        <v>0</v>
      </c>
      <c r="R309" s="55">
        <v>5</v>
      </c>
      <c r="S309" s="55">
        <v>2025</v>
      </c>
      <c r="T309" s="49">
        <v>6</v>
      </c>
      <c r="U309" s="49">
        <v>2025</v>
      </c>
      <c r="V309" s="56">
        <v>45897</v>
      </c>
      <c r="W309" s="49" t="s">
        <v>160</v>
      </c>
      <c r="X309" s="49">
        <v>2025</v>
      </c>
    </row>
    <row r="310" spans="1:24" ht="15.95">
      <c r="A310" s="49" t="s">
        <v>176</v>
      </c>
      <c r="B310" s="50">
        <v>325</v>
      </c>
      <c r="C310" s="50">
        <v>0</v>
      </c>
      <c r="D310" s="51">
        <v>45785</v>
      </c>
      <c r="E310" s="51">
        <v>45881</v>
      </c>
      <c r="F310" s="51">
        <v>45890</v>
      </c>
      <c r="G310" s="49" t="s">
        <v>54</v>
      </c>
      <c r="H310" s="49">
        <v>19</v>
      </c>
      <c r="I310" s="50"/>
      <c r="J310" s="52">
        <v>127330</v>
      </c>
      <c r="K310" s="49" t="s">
        <v>178</v>
      </c>
      <c r="L310" s="53">
        <v>6111.84</v>
      </c>
      <c r="M310" s="53">
        <v>7130.4800000000005</v>
      </c>
      <c r="N310" s="53">
        <v>0</v>
      </c>
      <c r="O310" s="53">
        <v>0</v>
      </c>
      <c r="P310" s="53">
        <v>0</v>
      </c>
      <c r="Q310" s="54">
        <v>0</v>
      </c>
      <c r="R310" s="55">
        <v>5</v>
      </c>
      <c r="S310" s="55">
        <v>2025</v>
      </c>
      <c r="T310" s="49">
        <v>8</v>
      </c>
      <c r="U310" s="49">
        <v>2025</v>
      </c>
      <c r="V310" s="56">
        <v>45935</v>
      </c>
      <c r="W310" s="49" t="s">
        <v>161</v>
      </c>
      <c r="X310" s="49">
        <v>2025</v>
      </c>
    </row>
    <row r="311" spans="1:24" ht="15.95">
      <c r="A311" s="49" t="s">
        <v>176</v>
      </c>
      <c r="B311" s="50">
        <v>326</v>
      </c>
      <c r="C311" s="50">
        <v>1</v>
      </c>
      <c r="D311" s="51">
        <v>45785</v>
      </c>
      <c r="E311" s="51">
        <v>45693</v>
      </c>
      <c r="F311" s="51">
        <v>45694</v>
      </c>
      <c r="G311" s="49" t="s">
        <v>54</v>
      </c>
      <c r="H311" s="49">
        <v>19</v>
      </c>
      <c r="I311" s="50" t="s">
        <v>149</v>
      </c>
      <c r="J311" s="52">
        <v>525</v>
      </c>
      <c r="K311" s="49" t="s">
        <v>151</v>
      </c>
      <c r="L311" s="53">
        <v>525</v>
      </c>
      <c r="M311" s="53">
        <v>609</v>
      </c>
      <c r="N311" s="53">
        <v>79.39</v>
      </c>
      <c r="O311" s="53">
        <v>79.39</v>
      </c>
      <c r="P311" s="53">
        <v>92.092399999999998</v>
      </c>
      <c r="Q311" s="54">
        <v>0.15121904761904761</v>
      </c>
      <c r="R311" s="55">
        <v>5</v>
      </c>
      <c r="S311" s="55">
        <v>2025</v>
      </c>
      <c r="T311" s="49">
        <v>2</v>
      </c>
      <c r="U311" s="49">
        <v>2025</v>
      </c>
      <c r="V311" s="56">
        <v>45739</v>
      </c>
      <c r="W311" s="49" t="s">
        <v>150</v>
      </c>
      <c r="X311" s="49">
        <v>2025</v>
      </c>
    </row>
    <row r="312" spans="1:24" ht="15.95">
      <c r="A312" s="49" t="s">
        <v>176</v>
      </c>
      <c r="B312" s="50">
        <v>327</v>
      </c>
      <c r="C312" s="50">
        <v>1</v>
      </c>
      <c r="D312" s="51">
        <v>45785</v>
      </c>
      <c r="E312" s="51">
        <v>45755</v>
      </c>
      <c r="F312" s="51">
        <v>45763</v>
      </c>
      <c r="G312" s="49" t="s">
        <v>49</v>
      </c>
      <c r="H312" s="49">
        <v>19</v>
      </c>
      <c r="I312" s="50"/>
      <c r="J312" s="52">
        <v>10449.41</v>
      </c>
      <c r="K312" s="49" t="s">
        <v>131</v>
      </c>
      <c r="L312" s="53">
        <v>8986.4925999999996</v>
      </c>
      <c r="M312" s="53">
        <v>10449.41</v>
      </c>
      <c r="N312" s="53">
        <v>1324.76</v>
      </c>
      <c r="O312" s="53">
        <v>1139.2936</v>
      </c>
      <c r="P312" s="53">
        <v>1324.76</v>
      </c>
      <c r="Q312" s="54">
        <v>0.12677844969237498</v>
      </c>
      <c r="R312" s="55">
        <v>5</v>
      </c>
      <c r="S312" s="55">
        <v>2025</v>
      </c>
      <c r="T312" s="49">
        <v>4</v>
      </c>
      <c r="U312" s="49">
        <v>2025</v>
      </c>
      <c r="V312" s="56">
        <v>45808</v>
      </c>
      <c r="W312" s="49" t="s">
        <v>172</v>
      </c>
      <c r="X312" s="49">
        <v>2025</v>
      </c>
    </row>
    <row r="313" spans="1:24" ht="15.95">
      <c r="A313" s="49" t="s">
        <v>176</v>
      </c>
      <c r="B313" s="50">
        <v>328</v>
      </c>
      <c r="C313" s="50">
        <v>1</v>
      </c>
      <c r="D313" s="51">
        <v>45785</v>
      </c>
      <c r="E313" s="51">
        <v>45791</v>
      </c>
      <c r="F313" s="51">
        <v>45799</v>
      </c>
      <c r="G313" s="49" t="s">
        <v>39</v>
      </c>
      <c r="H313" s="49">
        <v>19</v>
      </c>
      <c r="I313" s="50"/>
      <c r="J313" s="52">
        <v>8827.1</v>
      </c>
      <c r="K313" s="49" t="s">
        <v>131</v>
      </c>
      <c r="L313" s="53">
        <v>7591.3060000000005</v>
      </c>
      <c r="M313" s="53">
        <v>8827.1</v>
      </c>
      <c r="N313" s="53">
        <v>70</v>
      </c>
      <c r="O313" s="53">
        <v>60.199999999999996</v>
      </c>
      <c r="P313" s="53">
        <v>70</v>
      </c>
      <c r="Q313" s="54">
        <v>7.9301242763761583E-3</v>
      </c>
      <c r="R313" s="55">
        <v>5</v>
      </c>
      <c r="S313" s="55">
        <v>2025</v>
      </c>
      <c r="T313" s="49">
        <v>5</v>
      </c>
      <c r="U313" s="49">
        <v>2025</v>
      </c>
      <c r="V313" s="56">
        <v>45844</v>
      </c>
      <c r="W313" s="49" t="s">
        <v>154</v>
      </c>
      <c r="X313" s="49">
        <v>2025</v>
      </c>
    </row>
    <row r="314" spans="1:24" ht="15.95">
      <c r="A314" s="49" t="s">
        <v>176</v>
      </c>
      <c r="B314" s="50">
        <v>329</v>
      </c>
      <c r="C314" s="50">
        <v>0</v>
      </c>
      <c r="D314" s="51">
        <v>45748</v>
      </c>
      <c r="E314" s="51">
        <v>45748</v>
      </c>
      <c r="F314" s="51">
        <v>45982</v>
      </c>
      <c r="G314" s="49" t="s">
        <v>39</v>
      </c>
      <c r="H314" s="49">
        <v>14</v>
      </c>
      <c r="I314" s="50"/>
      <c r="J314" s="52">
        <v>36333.599999999999</v>
      </c>
      <c r="K314" s="49" t="s">
        <v>131</v>
      </c>
      <c r="L314" s="53">
        <v>31246.895999999997</v>
      </c>
      <c r="M314" s="53">
        <v>36333.599999999999</v>
      </c>
      <c r="N314" s="53">
        <v>3116.88</v>
      </c>
      <c r="O314" s="53">
        <v>2680.5167999999999</v>
      </c>
      <c r="P314" s="53">
        <v>3116.88</v>
      </c>
      <c r="Q314" s="54">
        <v>8.5785058458286545E-2</v>
      </c>
      <c r="R314" s="55">
        <v>4</v>
      </c>
      <c r="S314" s="55">
        <v>2025</v>
      </c>
      <c r="T314" s="49">
        <v>4</v>
      </c>
      <c r="U314" s="49">
        <v>2025</v>
      </c>
      <c r="V314" s="56">
        <v>46027</v>
      </c>
      <c r="W314" s="49" t="s">
        <v>157</v>
      </c>
      <c r="X314" s="49">
        <v>2026</v>
      </c>
    </row>
    <row r="315" spans="1:24" ht="15.95">
      <c r="A315" s="49" t="s">
        <v>176</v>
      </c>
      <c r="B315" s="50">
        <v>330</v>
      </c>
      <c r="C315" s="50">
        <v>1</v>
      </c>
      <c r="D315" s="51">
        <v>45786</v>
      </c>
      <c r="E315" s="51">
        <v>45794</v>
      </c>
      <c r="F315" s="51">
        <v>45803</v>
      </c>
      <c r="G315" s="49" t="s">
        <v>49</v>
      </c>
      <c r="H315" s="49">
        <v>19</v>
      </c>
      <c r="I315" s="50" t="s">
        <v>177</v>
      </c>
      <c r="J315" s="52">
        <v>17786.22</v>
      </c>
      <c r="K315" s="49" t="s">
        <v>131</v>
      </c>
      <c r="L315" s="53">
        <v>15296.149200000002</v>
      </c>
      <c r="M315" s="53">
        <v>17786.22</v>
      </c>
      <c r="N315" s="53">
        <v>2209.58</v>
      </c>
      <c r="O315" s="53">
        <v>1900.2387999999999</v>
      </c>
      <c r="P315" s="53">
        <v>2209.58</v>
      </c>
      <c r="Q315" s="54">
        <v>0.12422988133510098</v>
      </c>
      <c r="R315" s="55">
        <v>5</v>
      </c>
      <c r="S315" s="55">
        <v>2025</v>
      </c>
      <c r="T315" s="49">
        <v>5</v>
      </c>
      <c r="U315" s="49">
        <v>2025</v>
      </c>
      <c r="V315" s="56">
        <v>45848</v>
      </c>
      <c r="W315" s="49" t="s">
        <v>154</v>
      </c>
      <c r="X315" s="49">
        <v>2025</v>
      </c>
    </row>
    <row r="316" spans="1:24" ht="15.95">
      <c r="A316" s="49" t="s">
        <v>176</v>
      </c>
      <c r="B316" s="50">
        <v>331</v>
      </c>
      <c r="C316" s="50">
        <v>0</v>
      </c>
      <c r="D316" s="51">
        <v>45789</v>
      </c>
      <c r="E316" s="51">
        <v>45799</v>
      </c>
      <c r="F316" s="51">
        <v>45812</v>
      </c>
      <c r="G316" s="49" t="s">
        <v>54</v>
      </c>
      <c r="H316" s="49">
        <v>20</v>
      </c>
      <c r="I316" s="50"/>
      <c r="J316" s="52">
        <v>704.8</v>
      </c>
      <c r="K316" s="49" t="s">
        <v>131</v>
      </c>
      <c r="L316" s="53">
        <v>606.12799999999993</v>
      </c>
      <c r="M316" s="53">
        <v>704.8</v>
      </c>
      <c r="N316" s="53">
        <v>0</v>
      </c>
      <c r="O316" s="53">
        <v>0</v>
      </c>
      <c r="P316" s="53">
        <v>0</v>
      </c>
      <c r="Q316" s="54">
        <v>0</v>
      </c>
      <c r="R316" s="55">
        <v>5</v>
      </c>
      <c r="S316" s="55">
        <v>2025</v>
      </c>
      <c r="T316" s="49">
        <v>5</v>
      </c>
      <c r="U316" s="49">
        <v>2025</v>
      </c>
      <c r="V316" s="56">
        <v>45857</v>
      </c>
      <c r="W316" s="49" t="s">
        <v>154</v>
      </c>
      <c r="X316" s="49">
        <v>2025</v>
      </c>
    </row>
    <row r="317" spans="1:24" ht="15.95">
      <c r="A317" s="49" t="s">
        <v>176</v>
      </c>
      <c r="B317" s="50">
        <v>332</v>
      </c>
      <c r="C317" s="50">
        <v>1</v>
      </c>
      <c r="D317" s="51">
        <v>45789</v>
      </c>
      <c r="E317" s="51">
        <v>45806</v>
      </c>
      <c r="F317" s="51">
        <v>45814</v>
      </c>
      <c r="G317" s="49" t="s">
        <v>45</v>
      </c>
      <c r="H317" s="49">
        <v>20</v>
      </c>
      <c r="I317" s="57"/>
      <c r="J317" s="52">
        <v>447940.47</v>
      </c>
      <c r="K317" s="49" t="s">
        <v>178</v>
      </c>
      <c r="L317" s="53">
        <v>21501.14256</v>
      </c>
      <c r="M317" s="53">
        <v>25084.66632</v>
      </c>
      <c r="N317" s="53">
        <v>26803.51</v>
      </c>
      <c r="O317" s="53">
        <v>1286.5684799999999</v>
      </c>
      <c r="P317" s="53">
        <v>1500.99656</v>
      </c>
      <c r="Q317" s="54">
        <v>5.9837214529868218E-2</v>
      </c>
      <c r="R317" s="55">
        <v>5</v>
      </c>
      <c r="S317" s="55">
        <v>2025</v>
      </c>
      <c r="T317" s="49">
        <v>5</v>
      </c>
      <c r="U317" s="49">
        <v>2025</v>
      </c>
      <c r="V317" s="56">
        <v>45859</v>
      </c>
      <c r="W317" s="49" t="s">
        <v>154</v>
      </c>
      <c r="X317" s="49">
        <v>2025</v>
      </c>
    </row>
    <row r="318" spans="1:24" ht="15.95">
      <c r="A318" s="49" t="s">
        <v>176</v>
      </c>
      <c r="B318" s="50">
        <v>333</v>
      </c>
      <c r="C318" s="50">
        <v>0</v>
      </c>
      <c r="D318" s="51">
        <v>45790</v>
      </c>
      <c r="E318" s="51">
        <v>45780</v>
      </c>
      <c r="F318" s="51">
        <v>45781</v>
      </c>
      <c r="G318" s="49" t="s">
        <v>54</v>
      </c>
      <c r="H318" s="49">
        <v>20</v>
      </c>
      <c r="I318" s="50"/>
      <c r="J318" s="52">
        <v>1221</v>
      </c>
      <c r="K318" s="49" t="s">
        <v>131</v>
      </c>
      <c r="L318" s="53">
        <v>1050.06</v>
      </c>
      <c r="M318" s="53">
        <v>1221</v>
      </c>
      <c r="N318" s="53">
        <v>0</v>
      </c>
      <c r="O318" s="53">
        <v>0</v>
      </c>
      <c r="P318" s="53">
        <v>0</v>
      </c>
      <c r="Q318" s="54">
        <v>0</v>
      </c>
      <c r="R318" s="55">
        <v>5</v>
      </c>
      <c r="S318" s="55">
        <v>2025</v>
      </c>
      <c r="T318" s="49">
        <v>5</v>
      </c>
      <c r="U318" s="49">
        <v>2025</v>
      </c>
      <c r="V318" s="56">
        <v>45826</v>
      </c>
      <c r="W318" s="49" t="s">
        <v>152</v>
      </c>
      <c r="X318" s="49">
        <v>2025</v>
      </c>
    </row>
    <row r="319" spans="1:24" ht="15.95">
      <c r="A319" s="49" t="s">
        <v>176</v>
      </c>
      <c r="B319" s="50">
        <v>334</v>
      </c>
      <c r="C319" s="50">
        <v>0</v>
      </c>
      <c r="D319" s="51">
        <v>45790</v>
      </c>
      <c r="E319" s="51">
        <v>45787</v>
      </c>
      <c r="F319" s="51">
        <v>45787</v>
      </c>
      <c r="G319" s="49" t="s">
        <v>54</v>
      </c>
      <c r="H319" s="49">
        <v>20</v>
      </c>
      <c r="I319" s="50"/>
      <c r="J319" s="52">
        <v>1630.2</v>
      </c>
      <c r="K319" s="49" t="s">
        <v>131</v>
      </c>
      <c r="L319" s="53">
        <v>1401.972</v>
      </c>
      <c r="M319" s="53">
        <v>1630.2</v>
      </c>
      <c r="N319" s="53">
        <v>0</v>
      </c>
      <c r="O319" s="53">
        <v>0</v>
      </c>
      <c r="P319" s="53">
        <v>0</v>
      </c>
      <c r="Q319" s="54">
        <v>0</v>
      </c>
      <c r="R319" s="55">
        <v>5</v>
      </c>
      <c r="S319" s="55">
        <v>2025</v>
      </c>
      <c r="T319" s="49">
        <v>5</v>
      </c>
      <c r="U319" s="49">
        <v>2025</v>
      </c>
      <c r="V319" s="56">
        <v>45832</v>
      </c>
      <c r="W319" s="49" t="s">
        <v>152</v>
      </c>
      <c r="X319" s="49">
        <v>2025</v>
      </c>
    </row>
    <row r="320" spans="1:24" ht="15.95">
      <c r="A320" s="49" t="s">
        <v>176</v>
      </c>
      <c r="B320" s="50">
        <v>335</v>
      </c>
      <c r="C320" s="50">
        <v>0</v>
      </c>
      <c r="D320" s="51">
        <v>45790</v>
      </c>
      <c r="E320" s="51">
        <v>45782</v>
      </c>
      <c r="F320" s="51">
        <v>45782</v>
      </c>
      <c r="G320" s="49" t="s">
        <v>54</v>
      </c>
      <c r="H320" s="49">
        <v>20</v>
      </c>
      <c r="I320" s="50"/>
      <c r="J320" s="52">
        <v>98</v>
      </c>
      <c r="K320" s="49" t="s">
        <v>131</v>
      </c>
      <c r="L320" s="53">
        <v>84.28</v>
      </c>
      <c r="M320" s="53">
        <v>98</v>
      </c>
      <c r="N320" s="53">
        <v>0</v>
      </c>
      <c r="O320" s="53">
        <v>0</v>
      </c>
      <c r="P320" s="53">
        <v>0</v>
      </c>
      <c r="Q320" s="54">
        <v>0</v>
      </c>
      <c r="R320" s="55">
        <v>5</v>
      </c>
      <c r="S320" s="55">
        <v>2025</v>
      </c>
      <c r="T320" s="49">
        <v>5</v>
      </c>
      <c r="U320" s="49">
        <v>2025</v>
      </c>
      <c r="V320" s="56">
        <v>45827</v>
      </c>
      <c r="W320" s="49" t="s">
        <v>152</v>
      </c>
      <c r="X320" s="49">
        <v>2025</v>
      </c>
    </row>
    <row r="321" spans="1:24" ht="15.95">
      <c r="A321" s="49" t="s">
        <v>176</v>
      </c>
      <c r="B321" s="50">
        <v>336</v>
      </c>
      <c r="C321" s="50">
        <v>0</v>
      </c>
      <c r="D321" s="51">
        <v>45790</v>
      </c>
      <c r="E321" s="51">
        <v>45778</v>
      </c>
      <c r="F321" s="51">
        <v>45779</v>
      </c>
      <c r="G321" s="49" t="s">
        <v>54</v>
      </c>
      <c r="H321" s="49">
        <v>20</v>
      </c>
      <c r="I321" s="57"/>
      <c r="J321" s="52">
        <v>428.8</v>
      </c>
      <c r="K321" s="49" t="s">
        <v>131</v>
      </c>
      <c r="L321" s="53">
        <v>368.76800000000003</v>
      </c>
      <c r="M321" s="53">
        <v>428.8</v>
      </c>
      <c r="N321" s="53">
        <v>0</v>
      </c>
      <c r="O321" s="53">
        <v>0</v>
      </c>
      <c r="P321" s="53">
        <v>0</v>
      </c>
      <c r="Q321" s="54">
        <v>0</v>
      </c>
      <c r="R321" s="55">
        <v>5</v>
      </c>
      <c r="S321" s="55">
        <v>2025</v>
      </c>
      <c r="T321" s="49">
        <v>5</v>
      </c>
      <c r="U321" s="49">
        <v>2025</v>
      </c>
      <c r="V321" s="56">
        <v>45824</v>
      </c>
      <c r="W321" s="49" t="s">
        <v>152</v>
      </c>
      <c r="X321" s="49">
        <v>2025</v>
      </c>
    </row>
    <row r="322" spans="1:24" ht="15.95">
      <c r="A322" s="49" t="s">
        <v>176</v>
      </c>
      <c r="B322" s="50">
        <v>337</v>
      </c>
      <c r="C322" s="50">
        <v>0</v>
      </c>
      <c r="D322" s="51">
        <v>45790</v>
      </c>
      <c r="E322" s="51">
        <v>45839</v>
      </c>
      <c r="F322" s="51">
        <v>45839</v>
      </c>
      <c r="G322" s="49" t="s">
        <v>54</v>
      </c>
      <c r="H322" s="49">
        <v>20</v>
      </c>
      <c r="I322" s="50"/>
      <c r="J322" s="52">
        <v>1012.3</v>
      </c>
      <c r="K322" s="49" t="s">
        <v>131</v>
      </c>
      <c r="L322" s="53">
        <v>870.57799999999997</v>
      </c>
      <c r="M322" s="53">
        <v>1012.3</v>
      </c>
      <c r="N322" s="53">
        <v>0</v>
      </c>
      <c r="O322" s="53">
        <v>0</v>
      </c>
      <c r="P322" s="53">
        <v>0</v>
      </c>
      <c r="Q322" s="54">
        <v>0</v>
      </c>
      <c r="R322" s="55">
        <v>5</v>
      </c>
      <c r="S322" s="55">
        <v>2025</v>
      </c>
      <c r="T322" s="49">
        <v>7</v>
      </c>
      <c r="U322" s="49">
        <v>2025</v>
      </c>
      <c r="V322" s="56">
        <v>45884</v>
      </c>
      <c r="W322" s="49" t="s">
        <v>160</v>
      </c>
      <c r="X322" s="49">
        <v>2025</v>
      </c>
    </row>
    <row r="323" spans="1:24" ht="15.95">
      <c r="A323" s="49" t="s">
        <v>176</v>
      </c>
      <c r="B323" s="50">
        <v>338</v>
      </c>
      <c r="C323" s="50">
        <v>0</v>
      </c>
      <c r="D323" s="51">
        <v>45790</v>
      </c>
      <c r="E323" s="51">
        <v>45785</v>
      </c>
      <c r="F323" s="51">
        <v>45785</v>
      </c>
      <c r="G323" s="49" t="s">
        <v>54</v>
      </c>
      <c r="H323" s="49">
        <v>20</v>
      </c>
      <c r="I323" s="50"/>
      <c r="J323" s="52">
        <v>296.3</v>
      </c>
      <c r="K323" s="49" t="s">
        <v>131</v>
      </c>
      <c r="L323" s="53">
        <v>254.81800000000001</v>
      </c>
      <c r="M323" s="53">
        <v>296.3</v>
      </c>
      <c r="N323" s="53">
        <v>0</v>
      </c>
      <c r="O323" s="53">
        <v>0</v>
      </c>
      <c r="P323" s="53">
        <v>0</v>
      </c>
      <c r="Q323" s="54">
        <v>0</v>
      </c>
      <c r="R323" s="55">
        <v>5</v>
      </c>
      <c r="S323" s="55">
        <v>2025</v>
      </c>
      <c r="T323" s="49">
        <v>5</v>
      </c>
      <c r="U323" s="49">
        <v>2025</v>
      </c>
      <c r="V323" s="56">
        <v>45830</v>
      </c>
      <c r="W323" s="49" t="s">
        <v>152</v>
      </c>
      <c r="X323" s="49">
        <v>2025</v>
      </c>
    </row>
    <row r="324" spans="1:24" ht="15.95">
      <c r="A324" s="49" t="s">
        <v>176</v>
      </c>
      <c r="B324" s="50">
        <v>339</v>
      </c>
      <c r="C324" s="50">
        <v>0</v>
      </c>
      <c r="D324" s="51">
        <v>45790</v>
      </c>
      <c r="E324" s="51">
        <v>45786</v>
      </c>
      <c r="F324" s="51">
        <v>45786</v>
      </c>
      <c r="G324" s="49" t="s">
        <v>54</v>
      </c>
      <c r="H324" s="49">
        <v>20</v>
      </c>
      <c r="I324" s="50"/>
      <c r="J324" s="52">
        <v>981.6</v>
      </c>
      <c r="K324" s="49" t="s">
        <v>131</v>
      </c>
      <c r="L324" s="53">
        <v>844.17600000000004</v>
      </c>
      <c r="M324" s="53">
        <v>981.6</v>
      </c>
      <c r="N324" s="53">
        <v>0</v>
      </c>
      <c r="O324" s="53">
        <v>0</v>
      </c>
      <c r="P324" s="53">
        <v>0</v>
      </c>
      <c r="Q324" s="54">
        <v>0</v>
      </c>
      <c r="R324" s="55">
        <v>5</v>
      </c>
      <c r="S324" s="55">
        <v>2025</v>
      </c>
      <c r="T324" s="49">
        <v>5</v>
      </c>
      <c r="U324" s="49">
        <v>2025</v>
      </c>
      <c r="V324" s="56">
        <v>45831</v>
      </c>
      <c r="W324" s="49" t="s">
        <v>152</v>
      </c>
      <c r="X324" s="49">
        <v>2025</v>
      </c>
    </row>
    <row r="325" spans="1:24" ht="15.95">
      <c r="A325" s="49" t="s">
        <v>176</v>
      </c>
      <c r="B325" s="50">
        <v>340</v>
      </c>
      <c r="C325" s="50">
        <v>1</v>
      </c>
      <c r="D325" s="51">
        <v>45791</v>
      </c>
      <c r="E325" s="51">
        <v>45873</v>
      </c>
      <c r="F325" s="51">
        <v>45879</v>
      </c>
      <c r="G325" s="49" t="s">
        <v>49</v>
      </c>
      <c r="H325" s="49">
        <v>20</v>
      </c>
      <c r="I325" s="50" t="s">
        <v>182</v>
      </c>
      <c r="J325" s="52">
        <v>175373.05</v>
      </c>
      <c r="K325" s="49" t="s">
        <v>131</v>
      </c>
      <c r="L325" s="53">
        <v>150820.82299999997</v>
      </c>
      <c r="M325" s="53">
        <v>175373.05</v>
      </c>
      <c r="N325" s="53">
        <v>16038.14</v>
      </c>
      <c r="O325" s="53">
        <v>13792.8004</v>
      </c>
      <c r="P325" s="53">
        <v>16038.14</v>
      </c>
      <c r="Q325" s="54">
        <v>9.1451565676710325E-2</v>
      </c>
      <c r="R325" s="55">
        <v>5</v>
      </c>
      <c r="S325" s="55">
        <v>2025</v>
      </c>
      <c r="T325" s="49">
        <v>8</v>
      </c>
      <c r="U325" s="49">
        <v>2025</v>
      </c>
      <c r="V325" s="56">
        <v>45924</v>
      </c>
      <c r="W325" s="49" t="s">
        <v>153</v>
      </c>
      <c r="X325" s="49">
        <v>2025</v>
      </c>
    </row>
    <row r="326" spans="1:24" ht="15.95">
      <c r="A326" s="49" t="s">
        <v>176</v>
      </c>
      <c r="B326" s="50">
        <v>341</v>
      </c>
      <c r="C326" s="50">
        <v>1</v>
      </c>
      <c r="D326" s="51">
        <v>45791</v>
      </c>
      <c r="E326" s="51">
        <v>45870</v>
      </c>
      <c r="F326" s="51">
        <v>45883</v>
      </c>
      <c r="G326" s="49" t="s">
        <v>24</v>
      </c>
      <c r="H326" s="49">
        <v>20</v>
      </c>
      <c r="I326" s="50" t="s">
        <v>149</v>
      </c>
      <c r="J326" s="52">
        <v>52130.1</v>
      </c>
      <c r="K326" s="49" t="s">
        <v>131</v>
      </c>
      <c r="L326" s="53">
        <v>44831.885999999999</v>
      </c>
      <c r="M326" s="53">
        <v>52130.1</v>
      </c>
      <c r="N326" s="53">
        <v>9259.58</v>
      </c>
      <c r="O326" s="53">
        <v>7963.2388000000001</v>
      </c>
      <c r="P326" s="53">
        <v>9259.58</v>
      </c>
      <c r="Q326" s="54">
        <v>0.17762444345972864</v>
      </c>
      <c r="R326" s="55">
        <v>5</v>
      </c>
      <c r="S326" s="55">
        <v>2025</v>
      </c>
      <c r="T326" s="49">
        <v>8</v>
      </c>
      <c r="U326" s="49">
        <v>2025</v>
      </c>
      <c r="V326" s="56">
        <v>45928</v>
      </c>
      <c r="W326" s="49" t="s">
        <v>153</v>
      </c>
      <c r="X326" s="49">
        <v>2025</v>
      </c>
    </row>
    <row r="327" spans="1:24" ht="15.95">
      <c r="A327" s="49" t="s">
        <v>176</v>
      </c>
      <c r="B327" s="50">
        <v>342</v>
      </c>
      <c r="C327" s="50">
        <v>0</v>
      </c>
      <c r="D327" s="51">
        <v>45791</v>
      </c>
      <c r="E327" s="51">
        <v>45839</v>
      </c>
      <c r="F327" s="51">
        <v>45845</v>
      </c>
      <c r="G327" s="49" t="s">
        <v>51</v>
      </c>
      <c r="H327" s="49">
        <v>20</v>
      </c>
      <c r="I327" s="50" t="s">
        <v>183</v>
      </c>
      <c r="J327" s="52">
        <v>16401.41</v>
      </c>
      <c r="K327" s="49" t="s">
        <v>178</v>
      </c>
      <c r="L327" s="53">
        <v>787.26768000000004</v>
      </c>
      <c r="M327" s="53">
        <v>918.47896000000003</v>
      </c>
      <c r="N327" s="53">
        <v>1285.69</v>
      </c>
      <c r="O327" s="53">
        <v>61.713120000000004</v>
      </c>
      <c r="P327" s="53">
        <v>71.998640000000009</v>
      </c>
      <c r="Q327" s="54">
        <v>7.8388992165917437E-2</v>
      </c>
      <c r="R327" s="55">
        <v>5</v>
      </c>
      <c r="S327" s="55">
        <v>2025</v>
      </c>
      <c r="T327" s="49">
        <v>7</v>
      </c>
      <c r="U327" s="49">
        <v>2025</v>
      </c>
      <c r="V327" s="56">
        <v>45890</v>
      </c>
      <c r="W327" s="49" t="s">
        <v>160</v>
      </c>
      <c r="X327" s="49">
        <v>2025</v>
      </c>
    </row>
    <row r="328" spans="1:24" ht="15.95">
      <c r="A328" s="49" t="s">
        <v>176</v>
      </c>
      <c r="B328" s="50">
        <v>343</v>
      </c>
      <c r="C328" s="50">
        <v>0</v>
      </c>
      <c r="D328" s="51">
        <v>45791</v>
      </c>
      <c r="E328" s="51">
        <v>45818</v>
      </c>
      <c r="F328" s="51">
        <v>45818</v>
      </c>
      <c r="G328" s="49" t="s">
        <v>54</v>
      </c>
      <c r="H328" s="49">
        <v>20</v>
      </c>
      <c r="I328" s="50"/>
      <c r="J328" s="52">
        <v>198.6</v>
      </c>
      <c r="K328" s="49" t="s">
        <v>131</v>
      </c>
      <c r="L328" s="53">
        <v>170.79599999999999</v>
      </c>
      <c r="M328" s="53">
        <v>198.6</v>
      </c>
      <c r="N328" s="53">
        <v>0</v>
      </c>
      <c r="O328" s="53">
        <v>0</v>
      </c>
      <c r="P328" s="53">
        <v>0</v>
      </c>
      <c r="Q328" s="54">
        <v>0</v>
      </c>
      <c r="R328" s="55">
        <v>5</v>
      </c>
      <c r="S328" s="55">
        <v>2025</v>
      </c>
      <c r="T328" s="49">
        <v>6</v>
      </c>
      <c r="U328" s="49">
        <v>2025</v>
      </c>
      <c r="V328" s="56">
        <v>45863</v>
      </c>
      <c r="W328" s="49" t="s">
        <v>154</v>
      </c>
      <c r="X328" s="49">
        <v>2025</v>
      </c>
    </row>
    <row r="329" spans="1:24" ht="15.95">
      <c r="A329" s="49" t="s">
        <v>176</v>
      </c>
      <c r="B329" s="50">
        <v>345</v>
      </c>
      <c r="C329" s="50">
        <v>0</v>
      </c>
      <c r="D329" s="51">
        <v>45792</v>
      </c>
      <c r="E329" s="51">
        <v>45704</v>
      </c>
      <c r="F329" s="51">
        <v>45705</v>
      </c>
      <c r="G329" s="49" t="s">
        <v>54</v>
      </c>
      <c r="H329" s="49">
        <v>20</v>
      </c>
      <c r="I329" s="50"/>
      <c r="J329" s="52">
        <v>900</v>
      </c>
      <c r="K329" s="49" t="s">
        <v>151</v>
      </c>
      <c r="L329" s="53">
        <v>900</v>
      </c>
      <c r="M329" s="53">
        <v>1044</v>
      </c>
      <c r="N329" s="53">
        <v>81.75</v>
      </c>
      <c r="O329" s="53">
        <v>81.75</v>
      </c>
      <c r="P329" s="53">
        <v>94.83</v>
      </c>
      <c r="Q329" s="54">
        <v>9.0833333333333335E-2</v>
      </c>
      <c r="R329" s="55">
        <v>5</v>
      </c>
      <c r="S329" s="55">
        <v>2025</v>
      </c>
      <c r="T329" s="49">
        <v>2</v>
      </c>
      <c r="U329" s="49">
        <v>2025</v>
      </c>
      <c r="V329" s="56">
        <v>45750</v>
      </c>
      <c r="W329" s="49" t="s">
        <v>173</v>
      </c>
      <c r="X329" s="49">
        <v>2025</v>
      </c>
    </row>
    <row r="330" spans="1:24" ht="15.95">
      <c r="A330" s="49" t="s">
        <v>176</v>
      </c>
      <c r="B330" s="50">
        <v>346</v>
      </c>
      <c r="C330" s="50">
        <v>1</v>
      </c>
      <c r="D330" s="51">
        <v>45792</v>
      </c>
      <c r="E330" s="51">
        <v>45799</v>
      </c>
      <c r="F330" s="51">
        <v>45805</v>
      </c>
      <c r="G330" s="49" t="s">
        <v>49</v>
      </c>
      <c r="H330" s="49">
        <v>20</v>
      </c>
      <c r="I330" s="50" t="s">
        <v>182</v>
      </c>
      <c r="J330" s="52">
        <v>7100</v>
      </c>
      <c r="K330" s="49" t="s">
        <v>131</v>
      </c>
      <c r="L330" s="53">
        <v>6106</v>
      </c>
      <c r="M330" s="53">
        <v>7100</v>
      </c>
      <c r="N330" s="53">
        <v>805.58</v>
      </c>
      <c r="O330" s="53">
        <v>692.79880000000003</v>
      </c>
      <c r="P330" s="53">
        <v>805.58</v>
      </c>
      <c r="Q330" s="54">
        <v>0.11346197183098591</v>
      </c>
      <c r="R330" s="55">
        <v>5</v>
      </c>
      <c r="S330" s="55">
        <v>2025</v>
      </c>
      <c r="T330" s="49">
        <v>5</v>
      </c>
      <c r="U330" s="49">
        <v>2025</v>
      </c>
      <c r="V330" s="56">
        <v>45850</v>
      </c>
      <c r="W330" s="49" t="s">
        <v>154</v>
      </c>
      <c r="X330" s="49">
        <v>2025</v>
      </c>
    </row>
    <row r="331" spans="1:24" ht="15.95">
      <c r="A331" s="49" t="s">
        <v>176</v>
      </c>
      <c r="B331" s="50">
        <v>347</v>
      </c>
      <c r="C331" s="50">
        <v>1</v>
      </c>
      <c r="D331" s="51">
        <v>45792</v>
      </c>
      <c r="E331" s="51">
        <v>45794</v>
      </c>
      <c r="F331" s="51">
        <v>45815</v>
      </c>
      <c r="G331" s="49" t="s">
        <v>49</v>
      </c>
      <c r="H331" s="49">
        <v>20</v>
      </c>
      <c r="I331" s="50"/>
      <c r="J331" s="52">
        <v>9995.19</v>
      </c>
      <c r="K331" s="49" t="s">
        <v>131</v>
      </c>
      <c r="L331" s="53">
        <v>8595.8634000000002</v>
      </c>
      <c r="M331" s="53">
        <v>9995.19</v>
      </c>
      <c r="N331" s="53">
        <v>2008.11</v>
      </c>
      <c r="O331" s="53">
        <v>1726.9745999999998</v>
      </c>
      <c r="P331" s="53">
        <v>2008.11</v>
      </c>
      <c r="Q331" s="54">
        <v>0.20090763657319169</v>
      </c>
      <c r="R331" s="55">
        <v>5</v>
      </c>
      <c r="S331" s="55">
        <v>2025</v>
      </c>
      <c r="T331" s="49">
        <v>5</v>
      </c>
      <c r="U331" s="49">
        <v>2025</v>
      </c>
      <c r="V331" s="56">
        <v>45860</v>
      </c>
      <c r="W331" s="49" t="s">
        <v>154</v>
      </c>
      <c r="X331" s="49">
        <v>2025</v>
      </c>
    </row>
    <row r="332" spans="1:24" ht="15.95">
      <c r="A332" s="49" t="s">
        <v>176</v>
      </c>
      <c r="B332" s="50">
        <v>348</v>
      </c>
      <c r="C332" s="50">
        <v>1</v>
      </c>
      <c r="D332" s="51">
        <v>45793</v>
      </c>
      <c r="E332" s="51">
        <v>45799</v>
      </c>
      <c r="F332" s="51">
        <v>45802</v>
      </c>
      <c r="G332" s="49" t="s">
        <v>46</v>
      </c>
      <c r="H332" s="49">
        <v>20</v>
      </c>
      <c r="I332" s="50"/>
      <c r="J332" s="52">
        <v>3045</v>
      </c>
      <c r="K332" s="49" t="s">
        <v>131</v>
      </c>
      <c r="L332" s="53">
        <v>2618.6999999999998</v>
      </c>
      <c r="M332" s="53">
        <v>3045</v>
      </c>
      <c r="N332" s="53">
        <v>429.35</v>
      </c>
      <c r="O332" s="53">
        <v>369.24099999999999</v>
      </c>
      <c r="P332" s="53">
        <v>429.35</v>
      </c>
      <c r="Q332" s="54">
        <v>0.14100164203612481</v>
      </c>
      <c r="R332" s="55">
        <v>5</v>
      </c>
      <c r="S332" s="55">
        <v>2025</v>
      </c>
      <c r="T332" s="49">
        <v>5</v>
      </c>
      <c r="U332" s="49">
        <v>2025</v>
      </c>
      <c r="V332" s="56">
        <v>45847</v>
      </c>
      <c r="W332" s="49" t="s">
        <v>154</v>
      </c>
      <c r="X332" s="49">
        <v>2025</v>
      </c>
    </row>
    <row r="333" spans="1:24" ht="15.95">
      <c r="A333" s="49" t="s">
        <v>176</v>
      </c>
      <c r="B333" s="50">
        <v>349</v>
      </c>
      <c r="C333" s="50">
        <v>1</v>
      </c>
      <c r="D333" s="51">
        <v>45793</v>
      </c>
      <c r="E333" s="51">
        <v>45794</v>
      </c>
      <c r="F333" s="51">
        <v>45802</v>
      </c>
      <c r="G333" s="49" t="s">
        <v>45</v>
      </c>
      <c r="H333" s="49">
        <v>20</v>
      </c>
      <c r="I333" s="57"/>
      <c r="J333" s="52">
        <v>2457.91</v>
      </c>
      <c r="K333" s="49" t="s">
        <v>131</v>
      </c>
      <c r="L333" s="53">
        <v>2113.8026</v>
      </c>
      <c r="M333" s="53">
        <v>2457.91</v>
      </c>
      <c r="N333" s="53">
        <v>1.91</v>
      </c>
      <c r="O333" s="53">
        <v>1.6425999999999998</v>
      </c>
      <c r="P333" s="53">
        <v>1.91</v>
      </c>
      <c r="Q333" s="54">
        <v>7.7708296886379075E-4</v>
      </c>
      <c r="R333" s="55">
        <v>5</v>
      </c>
      <c r="S333" s="55">
        <v>2025</v>
      </c>
      <c r="T333" s="49">
        <v>5</v>
      </c>
      <c r="U333" s="49">
        <v>2025</v>
      </c>
      <c r="V333" s="56">
        <v>45847</v>
      </c>
      <c r="W333" s="49" t="s">
        <v>154</v>
      </c>
      <c r="X333" s="49">
        <v>2025</v>
      </c>
    </row>
    <row r="334" spans="1:24" ht="15.95">
      <c r="A334" s="49" t="s">
        <v>176</v>
      </c>
      <c r="B334" s="50">
        <v>350</v>
      </c>
      <c r="C334" s="50">
        <v>1</v>
      </c>
      <c r="D334" s="51">
        <v>45793</v>
      </c>
      <c r="E334" s="51">
        <v>45793</v>
      </c>
      <c r="F334" s="51">
        <v>45824</v>
      </c>
      <c r="G334" s="49" t="s">
        <v>43</v>
      </c>
      <c r="H334" s="49">
        <v>20</v>
      </c>
      <c r="I334" s="50"/>
      <c r="J334" s="52">
        <v>14729.27</v>
      </c>
      <c r="K334" s="49" t="s">
        <v>131</v>
      </c>
      <c r="L334" s="53">
        <v>12667.172200000001</v>
      </c>
      <c r="M334" s="53">
        <v>14729.27</v>
      </c>
      <c r="N334" s="53">
        <v>718.64</v>
      </c>
      <c r="O334" s="53">
        <v>618.03039999999999</v>
      </c>
      <c r="P334" s="53">
        <v>718.64</v>
      </c>
      <c r="Q334" s="54">
        <v>4.8789926452566891E-2</v>
      </c>
      <c r="R334" s="55">
        <v>5</v>
      </c>
      <c r="S334" s="55">
        <v>2025</v>
      </c>
      <c r="T334" s="49">
        <v>5</v>
      </c>
      <c r="U334" s="49">
        <v>2025</v>
      </c>
      <c r="V334" s="56">
        <v>45869</v>
      </c>
      <c r="W334" s="49" t="s">
        <v>154</v>
      </c>
      <c r="X334" s="49">
        <v>2025</v>
      </c>
    </row>
    <row r="335" spans="1:24" ht="15.95">
      <c r="A335" s="49" t="s">
        <v>176</v>
      </c>
      <c r="B335" s="50">
        <v>351</v>
      </c>
      <c r="C335" s="50">
        <v>1</v>
      </c>
      <c r="D335" s="51">
        <v>45793</v>
      </c>
      <c r="E335" s="51">
        <v>45793</v>
      </c>
      <c r="F335" s="51">
        <v>45793</v>
      </c>
      <c r="G335" s="49" t="s">
        <v>49</v>
      </c>
      <c r="H335" s="49">
        <v>20</v>
      </c>
      <c r="I335" s="50"/>
      <c r="J335" s="52">
        <v>2611.75</v>
      </c>
      <c r="K335" s="49" t="s">
        <v>131</v>
      </c>
      <c r="L335" s="53">
        <v>2246.105</v>
      </c>
      <c r="M335" s="53">
        <v>2611.75</v>
      </c>
      <c r="N335" s="53">
        <v>35</v>
      </c>
      <c r="O335" s="53">
        <v>30.099999999999998</v>
      </c>
      <c r="P335" s="53">
        <v>35</v>
      </c>
      <c r="Q335" s="54">
        <v>1.3400976356848854E-2</v>
      </c>
      <c r="R335" s="55">
        <v>5</v>
      </c>
      <c r="S335" s="55">
        <v>2025</v>
      </c>
      <c r="T335" s="49">
        <v>5</v>
      </c>
      <c r="U335" s="49">
        <v>2025</v>
      </c>
      <c r="V335" s="56">
        <v>45838</v>
      </c>
      <c r="W335" s="49" t="s">
        <v>152</v>
      </c>
      <c r="X335" s="49">
        <v>2025</v>
      </c>
    </row>
    <row r="336" spans="1:24" ht="15.95">
      <c r="A336" s="49" t="s">
        <v>176</v>
      </c>
      <c r="B336" s="50">
        <v>352</v>
      </c>
      <c r="C336" s="50">
        <v>1</v>
      </c>
      <c r="D336" s="51">
        <v>45793</v>
      </c>
      <c r="E336" s="51">
        <v>45821</v>
      </c>
      <c r="F336" s="51">
        <v>45824</v>
      </c>
      <c r="G336" s="49" t="s">
        <v>49</v>
      </c>
      <c r="H336" s="49">
        <v>20</v>
      </c>
      <c r="I336" s="50"/>
      <c r="J336" s="52">
        <v>9109.86</v>
      </c>
      <c r="K336" s="49" t="s">
        <v>131</v>
      </c>
      <c r="L336" s="53">
        <v>7834.4796000000006</v>
      </c>
      <c r="M336" s="53">
        <v>9109.86</v>
      </c>
      <c r="N336" s="53">
        <v>517.96</v>
      </c>
      <c r="O336" s="53">
        <v>445.44560000000001</v>
      </c>
      <c r="P336" s="53">
        <v>517.96</v>
      </c>
      <c r="Q336" s="54">
        <v>5.6857075739912576E-2</v>
      </c>
      <c r="R336" s="55">
        <v>5</v>
      </c>
      <c r="S336" s="55">
        <v>2025</v>
      </c>
      <c r="T336" s="49">
        <v>6</v>
      </c>
      <c r="U336" s="49">
        <v>2025</v>
      </c>
      <c r="V336" s="56">
        <v>45869</v>
      </c>
      <c r="W336" s="49" t="s">
        <v>154</v>
      </c>
      <c r="X336" s="49">
        <v>2025</v>
      </c>
    </row>
    <row r="337" spans="1:24" ht="15.95">
      <c r="A337" s="49" t="s">
        <v>176</v>
      </c>
      <c r="B337" s="50">
        <v>353</v>
      </c>
      <c r="C337" s="50">
        <v>1</v>
      </c>
      <c r="D337" s="51">
        <v>45796</v>
      </c>
      <c r="E337" s="51">
        <v>45804</v>
      </c>
      <c r="F337" s="51">
        <v>45805</v>
      </c>
      <c r="G337" s="49" t="s">
        <v>49</v>
      </c>
      <c r="H337" s="49">
        <v>21</v>
      </c>
      <c r="I337" s="50" t="s">
        <v>177</v>
      </c>
      <c r="J337" s="52">
        <v>7328.61</v>
      </c>
      <c r="K337" s="49" t="s">
        <v>131</v>
      </c>
      <c r="L337" s="53">
        <v>6302.6045999999997</v>
      </c>
      <c r="M337" s="53">
        <v>7328.61</v>
      </c>
      <c r="N337" s="53">
        <v>630.08000000000004</v>
      </c>
      <c r="O337" s="53">
        <v>541.86880000000008</v>
      </c>
      <c r="P337" s="53">
        <v>630.08000000000004</v>
      </c>
      <c r="Q337" s="54">
        <v>8.5975375958060277E-2</v>
      </c>
      <c r="R337" s="55">
        <v>5</v>
      </c>
      <c r="S337" s="55">
        <v>2025</v>
      </c>
      <c r="T337" s="49">
        <v>5</v>
      </c>
      <c r="U337" s="49">
        <v>2025</v>
      </c>
      <c r="V337" s="56">
        <v>45850</v>
      </c>
      <c r="W337" s="49" t="s">
        <v>154</v>
      </c>
      <c r="X337" s="49">
        <v>2025</v>
      </c>
    </row>
    <row r="338" spans="1:24" ht="15.95">
      <c r="A338" s="49" t="s">
        <v>176</v>
      </c>
      <c r="B338" s="50">
        <v>354</v>
      </c>
      <c r="C338" s="50">
        <v>1</v>
      </c>
      <c r="D338" s="51">
        <v>45796</v>
      </c>
      <c r="E338" s="51">
        <v>45799</v>
      </c>
      <c r="F338" s="51">
        <v>45799</v>
      </c>
      <c r="G338" s="49" t="s">
        <v>49</v>
      </c>
      <c r="H338" s="49">
        <v>21</v>
      </c>
      <c r="I338" s="50"/>
      <c r="J338" s="52">
        <v>3154.96</v>
      </c>
      <c r="K338" s="49" t="s">
        <v>131</v>
      </c>
      <c r="L338" s="53">
        <v>2713.2656000000002</v>
      </c>
      <c r="M338" s="53">
        <v>3154.96</v>
      </c>
      <c r="N338" s="53">
        <v>70</v>
      </c>
      <c r="O338" s="53">
        <v>60.199999999999996</v>
      </c>
      <c r="P338" s="53">
        <v>70</v>
      </c>
      <c r="Q338" s="54">
        <v>2.2187286051170218E-2</v>
      </c>
      <c r="R338" s="55">
        <v>5</v>
      </c>
      <c r="S338" s="55">
        <v>2025</v>
      </c>
      <c r="T338" s="49">
        <v>5</v>
      </c>
      <c r="U338" s="49">
        <v>2025</v>
      </c>
      <c r="V338" s="56">
        <v>45844</v>
      </c>
      <c r="W338" s="49" t="s">
        <v>154</v>
      </c>
      <c r="X338" s="49">
        <v>2025</v>
      </c>
    </row>
    <row r="339" spans="1:24" ht="15.95">
      <c r="A339" s="49" t="s">
        <v>176</v>
      </c>
      <c r="B339" s="50">
        <v>355</v>
      </c>
      <c r="C339" s="50">
        <v>1</v>
      </c>
      <c r="D339" s="51">
        <v>45796</v>
      </c>
      <c r="E339" s="51">
        <v>45823</v>
      </c>
      <c r="F339" s="51">
        <v>45860</v>
      </c>
      <c r="G339" s="49" t="s">
        <v>45</v>
      </c>
      <c r="H339" s="49">
        <v>21</v>
      </c>
      <c r="I339" s="50"/>
      <c r="J339" s="52">
        <v>164275.12</v>
      </c>
      <c r="K339" s="49" t="s">
        <v>131</v>
      </c>
      <c r="L339" s="53">
        <v>141276.60319999998</v>
      </c>
      <c r="M339" s="53">
        <v>164275.12</v>
      </c>
      <c r="N339" s="53">
        <v>34429.94</v>
      </c>
      <c r="O339" s="53">
        <v>29609.7484</v>
      </c>
      <c r="P339" s="53">
        <v>34429.94</v>
      </c>
      <c r="Q339" s="54">
        <v>0.20958706345793571</v>
      </c>
      <c r="R339" s="55">
        <v>5</v>
      </c>
      <c r="S339" s="55">
        <v>2025</v>
      </c>
      <c r="T339" s="49">
        <v>6</v>
      </c>
      <c r="U339" s="49">
        <v>2025</v>
      </c>
      <c r="V339" s="56">
        <v>45905</v>
      </c>
      <c r="W339" s="49" t="s">
        <v>153</v>
      </c>
      <c r="X339" s="49">
        <v>2025</v>
      </c>
    </row>
    <row r="340" spans="1:24" ht="15.95">
      <c r="A340" s="49" t="s">
        <v>176</v>
      </c>
      <c r="B340" s="50">
        <v>356</v>
      </c>
      <c r="C340" s="50">
        <v>1</v>
      </c>
      <c r="D340" s="51">
        <v>45796</v>
      </c>
      <c r="E340" s="51">
        <v>45791</v>
      </c>
      <c r="F340" s="51">
        <v>45799</v>
      </c>
      <c r="G340" s="49" t="s">
        <v>49</v>
      </c>
      <c r="H340" s="49">
        <v>21</v>
      </c>
      <c r="I340" s="50"/>
      <c r="J340" s="52">
        <v>6906.08</v>
      </c>
      <c r="K340" s="49" t="s">
        <v>131</v>
      </c>
      <c r="L340" s="53">
        <v>5939.2287999999999</v>
      </c>
      <c r="M340" s="53">
        <v>6906.08</v>
      </c>
      <c r="N340" s="53">
        <v>553.36</v>
      </c>
      <c r="O340" s="53">
        <v>475.88960000000003</v>
      </c>
      <c r="P340" s="53">
        <v>553.36</v>
      </c>
      <c r="Q340" s="54">
        <v>8.0126497231425065E-2</v>
      </c>
      <c r="R340" s="55">
        <v>5</v>
      </c>
      <c r="S340" s="55">
        <v>2025</v>
      </c>
      <c r="T340" s="49">
        <v>5</v>
      </c>
      <c r="U340" s="49">
        <v>2025</v>
      </c>
      <c r="V340" s="56">
        <v>45844</v>
      </c>
      <c r="W340" s="49" t="s">
        <v>154</v>
      </c>
      <c r="X340" s="49">
        <v>2025</v>
      </c>
    </row>
    <row r="341" spans="1:24" ht="15.95">
      <c r="A341" s="49" t="s">
        <v>176</v>
      </c>
      <c r="B341" s="50">
        <v>357</v>
      </c>
      <c r="C341" s="50">
        <v>1</v>
      </c>
      <c r="D341" s="51">
        <v>45797</v>
      </c>
      <c r="E341" s="51">
        <v>45803</v>
      </c>
      <c r="F341" s="51">
        <v>45807</v>
      </c>
      <c r="G341" s="49" t="s">
        <v>49</v>
      </c>
      <c r="H341" s="49">
        <v>21</v>
      </c>
      <c r="I341" s="50"/>
      <c r="J341" s="52">
        <v>2597.52</v>
      </c>
      <c r="K341" s="49" t="s">
        <v>131</v>
      </c>
      <c r="L341" s="53">
        <v>2233.8672000000001</v>
      </c>
      <c r="M341" s="53">
        <v>2597.52</v>
      </c>
      <c r="N341" s="53">
        <v>110.8</v>
      </c>
      <c r="O341" s="53">
        <v>95.287999999999997</v>
      </c>
      <c r="P341" s="53">
        <v>110.8</v>
      </c>
      <c r="Q341" s="54">
        <v>4.265607194554806E-2</v>
      </c>
      <c r="R341" s="55">
        <v>5</v>
      </c>
      <c r="S341" s="55">
        <v>2025</v>
      </c>
      <c r="T341" s="49">
        <v>5</v>
      </c>
      <c r="U341" s="49">
        <v>2025</v>
      </c>
      <c r="V341" s="56">
        <v>45852</v>
      </c>
      <c r="W341" s="49" t="s">
        <v>154</v>
      </c>
      <c r="X341" s="49">
        <v>2025</v>
      </c>
    </row>
    <row r="342" spans="1:24" ht="15.95">
      <c r="A342" s="49" t="s">
        <v>176</v>
      </c>
      <c r="B342" s="50">
        <v>358</v>
      </c>
      <c r="C342" s="50">
        <v>0</v>
      </c>
      <c r="D342" s="51">
        <v>45797</v>
      </c>
      <c r="E342" s="51">
        <v>45787</v>
      </c>
      <c r="F342" s="51">
        <v>45787</v>
      </c>
      <c r="G342" s="49" t="s">
        <v>49</v>
      </c>
      <c r="H342" s="49">
        <v>21</v>
      </c>
      <c r="I342" s="57"/>
      <c r="J342" s="52">
        <v>353.7</v>
      </c>
      <c r="K342" s="49" t="s">
        <v>131</v>
      </c>
      <c r="L342" s="53">
        <v>304.18199999999996</v>
      </c>
      <c r="M342" s="53">
        <v>353.7</v>
      </c>
      <c r="N342" s="53">
        <v>0</v>
      </c>
      <c r="O342" s="53">
        <v>0</v>
      </c>
      <c r="P342" s="53">
        <v>0</v>
      </c>
      <c r="Q342" s="54">
        <v>0</v>
      </c>
      <c r="R342" s="55">
        <v>5</v>
      </c>
      <c r="S342" s="55">
        <v>2025</v>
      </c>
      <c r="T342" s="49">
        <v>5</v>
      </c>
      <c r="U342" s="49">
        <v>2025</v>
      </c>
      <c r="V342" s="56">
        <v>45832</v>
      </c>
      <c r="W342" s="49" t="s">
        <v>152</v>
      </c>
      <c r="X342" s="49">
        <v>2025</v>
      </c>
    </row>
    <row r="343" spans="1:24" ht="15.95">
      <c r="A343" s="49" t="s">
        <v>176</v>
      </c>
      <c r="B343" s="50">
        <v>359</v>
      </c>
      <c r="C343" s="50">
        <v>0</v>
      </c>
      <c r="D343" s="51">
        <v>45799</v>
      </c>
      <c r="E343" s="51">
        <v>45850</v>
      </c>
      <c r="F343" s="51">
        <v>45864</v>
      </c>
      <c r="G343" s="49" t="s">
        <v>29</v>
      </c>
      <c r="H343" s="49">
        <v>21</v>
      </c>
      <c r="I343" s="50" t="s">
        <v>191</v>
      </c>
      <c r="J343" s="52">
        <v>25630.240000000002</v>
      </c>
      <c r="K343" s="49" t="s">
        <v>151</v>
      </c>
      <c r="L343" s="53">
        <v>25630.240000000002</v>
      </c>
      <c r="M343" s="53">
        <v>29731.078399999999</v>
      </c>
      <c r="N343" s="53">
        <v>4517.08</v>
      </c>
      <c r="O343" s="53">
        <v>4517.08</v>
      </c>
      <c r="P343" s="53">
        <v>5239.8127999999997</v>
      </c>
      <c r="Q343" s="54">
        <v>0.17624025370031648</v>
      </c>
      <c r="R343" s="55">
        <v>5</v>
      </c>
      <c r="S343" s="55">
        <v>2025</v>
      </c>
      <c r="T343" s="49">
        <v>7</v>
      </c>
      <c r="U343" s="49">
        <v>2025</v>
      </c>
      <c r="V343" s="56">
        <v>45909</v>
      </c>
      <c r="W343" s="49" t="s">
        <v>153</v>
      </c>
      <c r="X343" s="49">
        <v>2025</v>
      </c>
    </row>
    <row r="344" spans="1:24" ht="15.95">
      <c r="A344" s="49" t="s">
        <v>176</v>
      </c>
      <c r="B344" s="50">
        <v>360</v>
      </c>
      <c r="C344" s="50">
        <v>0</v>
      </c>
      <c r="D344" s="51">
        <v>45799</v>
      </c>
      <c r="E344" s="51">
        <v>45877</v>
      </c>
      <c r="F344" s="51">
        <v>45888</v>
      </c>
      <c r="G344" s="49" t="s">
        <v>49</v>
      </c>
      <c r="H344" s="49">
        <v>21</v>
      </c>
      <c r="I344" s="50" t="s">
        <v>188</v>
      </c>
      <c r="J344" s="52">
        <v>2292.54</v>
      </c>
      <c r="K344" s="49" t="s">
        <v>131</v>
      </c>
      <c r="L344" s="53">
        <v>1971.5844</v>
      </c>
      <c r="M344" s="53">
        <v>2292.54</v>
      </c>
      <c r="N344" s="53">
        <v>0</v>
      </c>
      <c r="O344" s="53">
        <v>0</v>
      </c>
      <c r="P344" s="53">
        <v>0</v>
      </c>
      <c r="Q344" s="54">
        <v>0</v>
      </c>
      <c r="R344" s="55">
        <v>5</v>
      </c>
      <c r="S344" s="55">
        <v>2025</v>
      </c>
      <c r="T344" s="49">
        <v>8</v>
      </c>
      <c r="U344" s="49">
        <v>2025</v>
      </c>
      <c r="V344" s="56">
        <v>45933</v>
      </c>
      <c r="W344" s="49" t="s">
        <v>161</v>
      </c>
      <c r="X344" s="49">
        <v>2025</v>
      </c>
    </row>
    <row r="345" spans="1:24" ht="15.95">
      <c r="A345" s="49" t="s">
        <v>176</v>
      </c>
      <c r="B345" s="50">
        <v>361</v>
      </c>
      <c r="C345" s="50">
        <v>1</v>
      </c>
      <c r="D345" s="51">
        <v>45799</v>
      </c>
      <c r="E345" s="51">
        <v>45825</v>
      </c>
      <c r="F345" s="51">
        <v>45845</v>
      </c>
      <c r="G345" s="49" t="s">
        <v>49</v>
      </c>
      <c r="H345" s="49">
        <v>21</v>
      </c>
      <c r="I345" s="50"/>
      <c r="J345" s="52">
        <v>7124.67</v>
      </c>
      <c r="K345" s="49" t="s">
        <v>131</v>
      </c>
      <c r="L345" s="53">
        <v>6127.2161999999998</v>
      </c>
      <c r="M345" s="53">
        <v>7124.67</v>
      </c>
      <c r="N345" s="53">
        <v>218</v>
      </c>
      <c r="O345" s="53">
        <v>187.48</v>
      </c>
      <c r="P345" s="53">
        <v>218</v>
      </c>
      <c r="Q345" s="54">
        <v>3.0597908394353703E-2</v>
      </c>
      <c r="R345" s="55">
        <v>5</v>
      </c>
      <c r="S345" s="55">
        <v>2025</v>
      </c>
      <c r="T345" s="49">
        <v>6</v>
      </c>
      <c r="U345" s="49">
        <v>2025</v>
      </c>
      <c r="V345" s="56">
        <v>45890</v>
      </c>
      <c r="W345" s="49" t="s">
        <v>160</v>
      </c>
      <c r="X345" s="49">
        <v>2025</v>
      </c>
    </row>
    <row r="346" spans="1:24" ht="15.95">
      <c r="A346" s="49" t="s">
        <v>176</v>
      </c>
      <c r="B346" s="50">
        <v>362</v>
      </c>
      <c r="C346" s="50">
        <v>0</v>
      </c>
      <c r="D346" s="51">
        <v>45799</v>
      </c>
      <c r="E346" s="51">
        <v>45858</v>
      </c>
      <c r="F346" s="51">
        <v>45858</v>
      </c>
      <c r="G346" s="49" t="s">
        <v>54</v>
      </c>
      <c r="H346" s="49">
        <v>21</v>
      </c>
      <c r="I346" s="50" t="s">
        <v>149</v>
      </c>
      <c r="J346" s="52">
        <v>50</v>
      </c>
      <c r="K346" s="49" t="s">
        <v>131</v>
      </c>
      <c r="L346" s="53">
        <v>43</v>
      </c>
      <c r="M346" s="53">
        <v>50</v>
      </c>
      <c r="N346" s="53">
        <v>0</v>
      </c>
      <c r="O346" s="53">
        <v>0</v>
      </c>
      <c r="P346" s="53">
        <v>0</v>
      </c>
      <c r="Q346" s="54">
        <v>0</v>
      </c>
      <c r="R346" s="55">
        <v>5</v>
      </c>
      <c r="S346" s="55">
        <v>2025</v>
      </c>
      <c r="T346" s="49">
        <v>7</v>
      </c>
      <c r="U346" s="49">
        <v>2025</v>
      </c>
      <c r="V346" s="56">
        <v>45903</v>
      </c>
      <c r="W346" s="49" t="s">
        <v>153</v>
      </c>
      <c r="X346" s="49">
        <v>2025</v>
      </c>
    </row>
    <row r="347" spans="1:24" ht="15.95">
      <c r="A347" s="49" t="s">
        <v>176</v>
      </c>
      <c r="B347" s="50">
        <v>363</v>
      </c>
      <c r="C347" s="50">
        <v>0</v>
      </c>
      <c r="D347" s="51">
        <v>45799</v>
      </c>
      <c r="E347" s="51">
        <v>45818</v>
      </c>
      <c r="F347" s="51">
        <v>45876</v>
      </c>
      <c r="G347" s="49" t="s">
        <v>54</v>
      </c>
      <c r="H347" s="49">
        <v>21</v>
      </c>
      <c r="I347" s="50"/>
      <c r="J347" s="52">
        <v>20818</v>
      </c>
      <c r="K347" s="49" t="s">
        <v>178</v>
      </c>
      <c r="L347" s="53">
        <v>999.26400000000001</v>
      </c>
      <c r="M347" s="53">
        <v>1165.808</v>
      </c>
      <c r="N347" s="53">
        <v>0</v>
      </c>
      <c r="O347" s="53">
        <v>0</v>
      </c>
      <c r="P347" s="53">
        <v>0</v>
      </c>
      <c r="Q347" s="54">
        <v>0</v>
      </c>
      <c r="R347" s="55">
        <v>5</v>
      </c>
      <c r="S347" s="55">
        <v>2025</v>
      </c>
      <c r="T347" s="49">
        <v>6</v>
      </c>
      <c r="U347" s="49">
        <v>2025</v>
      </c>
      <c r="V347" s="56">
        <v>45921</v>
      </c>
      <c r="W347" s="49" t="s">
        <v>153</v>
      </c>
      <c r="X347" s="49">
        <v>2025</v>
      </c>
    </row>
    <row r="348" spans="1:24" ht="15.95">
      <c r="A348" s="49" t="s">
        <v>176</v>
      </c>
      <c r="B348" s="50">
        <v>364</v>
      </c>
      <c r="C348" s="50">
        <v>0</v>
      </c>
      <c r="D348" s="51">
        <v>45800</v>
      </c>
      <c r="E348" s="51">
        <v>45803</v>
      </c>
      <c r="F348" s="51">
        <v>45814</v>
      </c>
      <c r="G348" s="49" t="s">
        <v>35</v>
      </c>
      <c r="H348" s="49">
        <v>21</v>
      </c>
      <c r="I348" s="50"/>
      <c r="J348" s="52">
        <v>38882.410000000003</v>
      </c>
      <c r="K348" s="49" t="s">
        <v>131</v>
      </c>
      <c r="L348" s="53">
        <v>33438.872600000002</v>
      </c>
      <c r="M348" s="53">
        <v>38882.410000000003</v>
      </c>
      <c r="N348" s="53">
        <v>4227.7299999999996</v>
      </c>
      <c r="O348" s="53">
        <v>3635.8477999999996</v>
      </c>
      <c r="P348" s="53">
        <v>4227.7299999999996</v>
      </c>
      <c r="Q348" s="54">
        <v>0.10873117175607168</v>
      </c>
      <c r="R348" s="55">
        <v>5</v>
      </c>
      <c r="S348" s="55">
        <v>2025</v>
      </c>
      <c r="T348" s="49">
        <v>5</v>
      </c>
      <c r="U348" s="49">
        <v>2025</v>
      </c>
      <c r="V348" s="56">
        <v>45859</v>
      </c>
      <c r="W348" s="49" t="s">
        <v>154</v>
      </c>
      <c r="X348" s="49">
        <v>2025</v>
      </c>
    </row>
    <row r="349" spans="1:24" ht="15.95">
      <c r="A349" s="49" t="s">
        <v>176</v>
      </c>
      <c r="B349" s="50">
        <v>366</v>
      </c>
      <c r="C349" s="50">
        <v>0</v>
      </c>
      <c r="D349" s="51">
        <v>45803</v>
      </c>
      <c r="E349" s="51">
        <v>45826</v>
      </c>
      <c r="F349" s="51">
        <v>45838</v>
      </c>
      <c r="G349" s="49" t="s">
        <v>34</v>
      </c>
      <c r="H349" s="49">
        <v>22</v>
      </c>
      <c r="I349" s="50"/>
      <c r="J349" s="52">
        <v>4310.91</v>
      </c>
      <c r="K349" s="49" t="s">
        <v>131</v>
      </c>
      <c r="L349" s="53">
        <v>3707.3825999999999</v>
      </c>
      <c r="M349" s="53">
        <v>4310.91</v>
      </c>
      <c r="N349" s="53">
        <v>302.24</v>
      </c>
      <c r="O349" s="53">
        <v>259.9264</v>
      </c>
      <c r="P349" s="53">
        <v>302.24</v>
      </c>
      <c r="Q349" s="54">
        <v>7.0110487112929748E-2</v>
      </c>
      <c r="R349" s="55">
        <v>5</v>
      </c>
      <c r="S349" s="55">
        <v>2025</v>
      </c>
      <c r="T349" s="49">
        <v>6</v>
      </c>
      <c r="U349" s="49">
        <v>2025</v>
      </c>
      <c r="V349" s="56">
        <v>45883</v>
      </c>
      <c r="W349" s="49" t="s">
        <v>160</v>
      </c>
      <c r="X349" s="49">
        <v>2025</v>
      </c>
    </row>
    <row r="350" spans="1:24" ht="15.95">
      <c r="A350" s="49" t="s">
        <v>176</v>
      </c>
      <c r="B350" s="50">
        <v>368</v>
      </c>
      <c r="C350" s="50">
        <v>1</v>
      </c>
      <c r="D350" s="51">
        <v>45803</v>
      </c>
      <c r="E350" s="51">
        <v>45739</v>
      </c>
      <c r="F350" s="51">
        <v>45741</v>
      </c>
      <c r="G350" s="49" t="s">
        <v>49</v>
      </c>
      <c r="H350" s="49">
        <v>22</v>
      </c>
      <c r="I350" s="50"/>
      <c r="J350" s="52">
        <v>1680</v>
      </c>
      <c r="K350" s="49" t="s">
        <v>131</v>
      </c>
      <c r="L350" s="53">
        <v>1444.8</v>
      </c>
      <c r="M350" s="53">
        <v>1680</v>
      </c>
      <c r="N350" s="53">
        <v>168.07</v>
      </c>
      <c r="O350" s="53">
        <v>144.5402</v>
      </c>
      <c r="P350" s="53">
        <v>168.07</v>
      </c>
      <c r="Q350" s="54">
        <v>0.10004166666666667</v>
      </c>
      <c r="R350" s="55">
        <v>5</v>
      </c>
      <c r="S350" s="55">
        <v>2025</v>
      </c>
      <c r="T350" s="49">
        <v>3</v>
      </c>
      <c r="U350" s="49">
        <v>2025</v>
      </c>
      <c r="V350" s="56">
        <v>45786</v>
      </c>
      <c r="W350" s="49" t="s">
        <v>172</v>
      </c>
      <c r="X350" s="49">
        <v>2025</v>
      </c>
    </row>
    <row r="351" spans="1:24" ht="15.95">
      <c r="A351" s="49" t="s">
        <v>176</v>
      </c>
      <c r="B351" s="50">
        <v>369</v>
      </c>
      <c r="C351" s="50">
        <v>1</v>
      </c>
      <c r="D351" s="51">
        <v>45803</v>
      </c>
      <c r="E351" s="51">
        <v>45845</v>
      </c>
      <c r="F351" s="51">
        <v>45850</v>
      </c>
      <c r="G351" s="49" t="s">
        <v>54</v>
      </c>
      <c r="H351" s="49">
        <v>22</v>
      </c>
      <c r="I351" s="50" t="s">
        <v>186</v>
      </c>
      <c r="J351" s="52">
        <v>18901.900000000001</v>
      </c>
      <c r="K351" s="49" t="s">
        <v>131</v>
      </c>
      <c r="L351" s="53">
        <v>16255.634000000002</v>
      </c>
      <c r="M351" s="53">
        <v>18901.900000000001</v>
      </c>
      <c r="N351" s="53">
        <v>2396.27</v>
      </c>
      <c r="O351" s="53">
        <v>2060.7921999999999</v>
      </c>
      <c r="P351" s="53">
        <v>2396.27</v>
      </c>
      <c r="Q351" s="54">
        <v>0.12677402800776638</v>
      </c>
      <c r="R351" s="55">
        <v>5</v>
      </c>
      <c r="S351" s="55">
        <v>2025</v>
      </c>
      <c r="T351" s="49">
        <v>7</v>
      </c>
      <c r="U351" s="49">
        <v>2025</v>
      </c>
      <c r="V351" s="56">
        <v>45895</v>
      </c>
      <c r="W351" s="49" t="s">
        <v>160</v>
      </c>
      <c r="X351" s="49">
        <v>2025</v>
      </c>
    </row>
    <row r="352" spans="1:24" ht="15.95">
      <c r="A352" s="49" t="s">
        <v>176</v>
      </c>
      <c r="B352" s="50">
        <v>370</v>
      </c>
      <c r="C352" s="50">
        <v>1</v>
      </c>
      <c r="D352" s="51">
        <v>45804</v>
      </c>
      <c r="E352" s="51">
        <v>45832</v>
      </c>
      <c r="F352" s="51">
        <v>45937</v>
      </c>
      <c r="G352" s="49" t="s">
        <v>49</v>
      </c>
      <c r="H352" s="49">
        <v>22</v>
      </c>
      <c r="I352" s="50"/>
      <c r="J352" s="52">
        <v>4797.97</v>
      </c>
      <c r="K352" s="49" t="s">
        <v>131</v>
      </c>
      <c r="L352" s="53">
        <v>4126.2542000000003</v>
      </c>
      <c r="M352" s="53">
        <v>4797.97</v>
      </c>
      <c r="N352" s="53">
        <v>0</v>
      </c>
      <c r="O352" s="53">
        <v>0</v>
      </c>
      <c r="P352" s="53">
        <v>0</v>
      </c>
      <c r="Q352" s="54">
        <v>0</v>
      </c>
      <c r="R352" s="55">
        <v>5</v>
      </c>
      <c r="S352" s="55">
        <v>2025</v>
      </c>
      <c r="T352" s="49">
        <v>6</v>
      </c>
      <c r="U352" s="49">
        <v>2025</v>
      </c>
      <c r="V352" s="56">
        <v>45982</v>
      </c>
      <c r="W352" s="49" t="s">
        <v>159</v>
      </c>
      <c r="X352" s="49">
        <v>2025</v>
      </c>
    </row>
    <row r="353" spans="1:24" ht="15.95">
      <c r="A353" s="49" t="s">
        <v>176</v>
      </c>
      <c r="B353" s="50">
        <v>371</v>
      </c>
      <c r="C353" s="50">
        <v>1</v>
      </c>
      <c r="D353" s="51">
        <v>45804</v>
      </c>
      <c r="E353" s="51">
        <v>45855</v>
      </c>
      <c r="F353" s="51">
        <v>45873</v>
      </c>
      <c r="G353" s="49" t="s">
        <v>49</v>
      </c>
      <c r="H353" s="49">
        <v>22</v>
      </c>
      <c r="I353" s="50" t="s">
        <v>182</v>
      </c>
      <c r="J353" s="52">
        <v>40753.53</v>
      </c>
      <c r="K353" s="49" t="s">
        <v>131</v>
      </c>
      <c r="L353" s="53">
        <v>35048.035799999998</v>
      </c>
      <c r="M353" s="53">
        <v>40753.53</v>
      </c>
      <c r="N353" s="53">
        <v>3132.7</v>
      </c>
      <c r="O353" s="53">
        <v>2694.1219999999998</v>
      </c>
      <c r="P353" s="53">
        <v>3132.7</v>
      </c>
      <c r="Q353" s="54">
        <v>7.6869414747630455E-2</v>
      </c>
      <c r="R353" s="55">
        <v>5</v>
      </c>
      <c r="S353" s="55">
        <v>2025</v>
      </c>
      <c r="T353" s="49">
        <v>7</v>
      </c>
      <c r="U353" s="49">
        <v>2025</v>
      </c>
      <c r="V353" s="56">
        <v>45918</v>
      </c>
      <c r="W353" s="49" t="s">
        <v>153</v>
      </c>
      <c r="X353" s="49">
        <v>2025</v>
      </c>
    </row>
    <row r="354" spans="1:24" ht="15.95">
      <c r="A354" s="49" t="s">
        <v>176</v>
      </c>
      <c r="B354" s="50">
        <v>372</v>
      </c>
      <c r="C354" s="50">
        <v>1</v>
      </c>
      <c r="D354" s="51">
        <v>45670</v>
      </c>
      <c r="E354" s="51">
        <v>45728</v>
      </c>
      <c r="F354" s="51">
        <v>45741</v>
      </c>
      <c r="G354" s="49" t="s">
        <v>45</v>
      </c>
      <c r="H354" s="49">
        <v>3</v>
      </c>
      <c r="I354" s="50"/>
      <c r="J354" s="52">
        <v>3168.96</v>
      </c>
      <c r="K354" s="49" t="s">
        <v>131</v>
      </c>
      <c r="L354" s="53">
        <v>2725.3056000000001</v>
      </c>
      <c r="M354" s="53">
        <v>3168.96</v>
      </c>
      <c r="N354" s="53">
        <v>35</v>
      </c>
      <c r="O354" s="53">
        <v>30.099999999999998</v>
      </c>
      <c r="P354" s="53">
        <v>35</v>
      </c>
      <c r="Q354" s="54">
        <v>1.1044632939513277E-2</v>
      </c>
      <c r="R354" s="55">
        <v>1</v>
      </c>
      <c r="S354" s="55">
        <v>2025</v>
      </c>
      <c r="T354" s="49">
        <v>3</v>
      </c>
      <c r="U354" s="49">
        <v>2025</v>
      </c>
      <c r="V354" s="56">
        <v>45786</v>
      </c>
      <c r="W354" s="49" t="s">
        <v>172</v>
      </c>
      <c r="X354" s="49">
        <v>2025</v>
      </c>
    </row>
    <row r="355" spans="1:24" ht="15.95">
      <c r="A355" s="49" t="s">
        <v>176</v>
      </c>
      <c r="B355" s="50">
        <v>373</v>
      </c>
      <c r="C355" s="50">
        <v>1</v>
      </c>
      <c r="D355" s="51">
        <v>45678</v>
      </c>
      <c r="E355" s="51">
        <v>45678</v>
      </c>
      <c r="F355" s="51">
        <v>45678</v>
      </c>
      <c r="G355" s="49" t="s">
        <v>45</v>
      </c>
      <c r="H355" s="49">
        <v>4</v>
      </c>
      <c r="I355" s="50"/>
      <c r="J355" s="52">
        <v>5439.63</v>
      </c>
      <c r="K355" s="49" t="s">
        <v>131</v>
      </c>
      <c r="L355" s="53">
        <v>4678.0817999999999</v>
      </c>
      <c r="M355" s="53">
        <v>5439.63</v>
      </c>
      <c r="N355" s="53">
        <v>210</v>
      </c>
      <c r="O355" s="53">
        <v>180.6</v>
      </c>
      <c r="P355" s="53">
        <v>210</v>
      </c>
      <c r="Q355" s="54">
        <v>3.8605566922750259E-2</v>
      </c>
      <c r="R355" s="55">
        <v>1</v>
      </c>
      <c r="S355" s="55">
        <v>2025</v>
      </c>
      <c r="T355" s="49">
        <v>1</v>
      </c>
      <c r="U355" s="49">
        <v>2025</v>
      </c>
      <c r="V355" s="56">
        <v>45723</v>
      </c>
      <c r="W355" s="49" t="s">
        <v>150</v>
      </c>
      <c r="X355" s="49">
        <v>2025</v>
      </c>
    </row>
    <row r="356" spans="1:24" ht="15.95">
      <c r="A356" s="49" t="s">
        <v>176</v>
      </c>
      <c r="B356" s="50">
        <v>374</v>
      </c>
      <c r="C356" s="50">
        <v>1</v>
      </c>
      <c r="D356" s="51">
        <v>45681</v>
      </c>
      <c r="E356" s="51">
        <v>45731</v>
      </c>
      <c r="F356" s="51">
        <v>45736</v>
      </c>
      <c r="G356" s="49" t="s">
        <v>45</v>
      </c>
      <c r="H356" s="49">
        <v>4</v>
      </c>
      <c r="I356" s="50"/>
      <c r="J356" s="52">
        <v>138570</v>
      </c>
      <c r="K356" s="49" t="s">
        <v>178</v>
      </c>
      <c r="L356" s="53">
        <v>6651.3600000000006</v>
      </c>
      <c r="M356" s="53">
        <v>7759.92</v>
      </c>
      <c r="N356" s="53">
        <v>0</v>
      </c>
      <c r="O356" s="53">
        <v>0</v>
      </c>
      <c r="P356" s="53">
        <v>0</v>
      </c>
      <c r="Q356" s="54">
        <v>0</v>
      </c>
      <c r="R356" s="55">
        <v>1</v>
      </c>
      <c r="S356" s="55">
        <v>2025</v>
      </c>
      <c r="T356" s="49">
        <v>3</v>
      </c>
      <c r="U356" s="49">
        <v>2025</v>
      </c>
      <c r="V356" s="56">
        <v>45781</v>
      </c>
      <c r="W356" s="49" t="s">
        <v>172</v>
      </c>
      <c r="X356" s="49">
        <v>2025</v>
      </c>
    </row>
    <row r="357" spans="1:24" ht="15.95">
      <c r="A357" s="49" t="s">
        <v>176</v>
      </c>
      <c r="B357" s="50">
        <v>375</v>
      </c>
      <c r="C357" s="50">
        <v>1</v>
      </c>
      <c r="D357" s="51">
        <v>45693</v>
      </c>
      <c r="E357" s="51">
        <v>45736</v>
      </c>
      <c r="F357" s="51">
        <v>45747</v>
      </c>
      <c r="G357" s="49" t="s">
        <v>45</v>
      </c>
      <c r="H357" s="49">
        <v>6</v>
      </c>
      <c r="I357" s="50"/>
      <c r="J357" s="52">
        <v>25529</v>
      </c>
      <c r="K357" s="49" t="s">
        <v>178</v>
      </c>
      <c r="L357" s="53">
        <v>1225.3920000000001</v>
      </c>
      <c r="M357" s="53">
        <v>1429.624</v>
      </c>
      <c r="N357" s="53">
        <v>0</v>
      </c>
      <c r="O357" s="53">
        <v>0</v>
      </c>
      <c r="P357" s="53">
        <v>0</v>
      </c>
      <c r="Q357" s="54">
        <v>0</v>
      </c>
      <c r="R357" s="55">
        <v>2</v>
      </c>
      <c r="S357" s="55">
        <v>2025</v>
      </c>
      <c r="T357" s="49">
        <v>3</v>
      </c>
      <c r="U357" s="49">
        <v>2025</v>
      </c>
      <c r="V357" s="56">
        <v>45792</v>
      </c>
      <c r="W357" s="49" t="s">
        <v>172</v>
      </c>
      <c r="X357" s="49">
        <v>2025</v>
      </c>
    </row>
    <row r="358" spans="1:24" ht="15.95">
      <c r="A358" s="49" t="s">
        <v>176</v>
      </c>
      <c r="B358" s="50">
        <v>376</v>
      </c>
      <c r="C358" s="50">
        <v>1</v>
      </c>
      <c r="D358" s="51">
        <v>45805</v>
      </c>
      <c r="E358" s="51">
        <v>45709</v>
      </c>
      <c r="F358" s="51">
        <v>45714</v>
      </c>
      <c r="G358" s="58" t="s">
        <v>58</v>
      </c>
      <c r="H358" s="49">
        <v>22</v>
      </c>
      <c r="I358" s="50"/>
      <c r="J358" s="52">
        <v>1750</v>
      </c>
      <c r="K358" s="49" t="s">
        <v>131</v>
      </c>
      <c r="L358" s="53">
        <v>1505</v>
      </c>
      <c r="M358" s="53">
        <v>1750</v>
      </c>
      <c r="N358" s="53">
        <v>221.14</v>
      </c>
      <c r="O358" s="53">
        <v>190.18039999999999</v>
      </c>
      <c r="P358" s="53">
        <v>221.14</v>
      </c>
      <c r="Q358" s="54">
        <v>0.12636571428571428</v>
      </c>
      <c r="R358" s="55">
        <v>5</v>
      </c>
      <c r="S358" s="55">
        <v>2025</v>
      </c>
      <c r="T358" s="49">
        <v>2</v>
      </c>
      <c r="U358" s="49">
        <v>2025</v>
      </c>
      <c r="V358" s="56">
        <v>45759</v>
      </c>
      <c r="W358" s="49" t="s">
        <v>173</v>
      </c>
      <c r="X358" s="49">
        <v>2025</v>
      </c>
    </row>
    <row r="359" spans="1:24" ht="15.95">
      <c r="A359" s="49" t="s">
        <v>176</v>
      </c>
      <c r="B359" s="50">
        <v>377</v>
      </c>
      <c r="C359" s="50">
        <v>1</v>
      </c>
      <c r="D359" s="51">
        <v>45805</v>
      </c>
      <c r="E359" s="51">
        <v>45806</v>
      </c>
      <c r="F359" s="51">
        <v>45810</v>
      </c>
      <c r="G359" s="49" t="s">
        <v>49</v>
      </c>
      <c r="H359" s="49">
        <v>22</v>
      </c>
      <c r="I359" s="50" t="s">
        <v>185</v>
      </c>
      <c r="J359" s="52">
        <v>28779.599999999999</v>
      </c>
      <c r="K359" s="49" t="s">
        <v>131</v>
      </c>
      <c r="L359" s="53">
        <v>24750.455999999998</v>
      </c>
      <c r="M359" s="53">
        <v>28779.599999999999</v>
      </c>
      <c r="N359" s="53">
        <v>3058.47</v>
      </c>
      <c r="O359" s="53">
        <v>2630.2841999999996</v>
      </c>
      <c r="P359" s="53">
        <v>3058.47</v>
      </c>
      <c r="Q359" s="54">
        <v>0.10627215110703414</v>
      </c>
      <c r="R359" s="55">
        <v>5</v>
      </c>
      <c r="S359" s="55">
        <v>2025</v>
      </c>
      <c r="T359" s="49">
        <v>5</v>
      </c>
      <c r="U359" s="49">
        <v>2025</v>
      </c>
      <c r="V359" s="56">
        <v>45855</v>
      </c>
      <c r="W359" s="49" t="s">
        <v>154</v>
      </c>
      <c r="X359" s="49">
        <v>2025</v>
      </c>
    </row>
    <row r="360" spans="1:24" ht="15.95">
      <c r="A360" s="49" t="s">
        <v>176</v>
      </c>
      <c r="B360" s="50">
        <v>378</v>
      </c>
      <c r="C360" s="50">
        <v>0</v>
      </c>
      <c r="D360" s="51">
        <v>45805</v>
      </c>
      <c r="E360" s="51">
        <v>45901</v>
      </c>
      <c r="F360" s="51">
        <v>45904</v>
      </c>
      <c r="G360" s="49" t="s">
        <v>49</v>
      </c>
      <c r="H360" s="49">
        <v>22</v>
      </c>
      <c r="I360" s="50" t="s">
        <v>192</v>
      </c>
      <c r="J360" s="52">
        <v>9222.59</v>
      </c>
      <c r="K360" s="49" t="s">
        <v>131</v>
      </c>
      <c r="L360" s="53">
        <v>7931.4273999999996</v>
      </c>
      <c r="M360" s="53">
        <v>9222.59</v>
      </c>
      <c r="N360" s="53">
        <v>1806.55</v>
      </c>
      <c r="O360" s="53">
        <v>1553.633</v>
      </c>
      <c r="P360" s="53">
        <v>1806.55</v>
      </c>
      <c r="Q360" s="54">
        <v>0.1958831521297163</v>
      </c>
      <c r="R360" s="55">
        <v>5</v>
      </c>
      <c r="S360" s="55">
        <v>2025</v>
      </c>
      <c r="T360" s="49">
        <v>9</v>
      </c>
      <c r="U360" s="49">
        <v>2025</v>
      </c>
      <c r="V360" s="56">
        <v>45949</v>
      </c>
      <c r="W360" s="49" t="s">
        <v>161</v>
      </c>
      <c r="X360" s="49">
        <v>2025</v>
      </c>
    </row>
    <row r="361" spans="1:24" ht="15.95">
      <c r="A361" s="49" t="s">
        <v>176</v>
      </c>
      <c r="B361" s="50">
        <v>379</v>
      </c>
      <c r="C361" s="50">
        <v>1</v>
      </c>
      <c r="D361" s="51">
        <v>45805</v>
      </c>
      <c r="E361" s="51">
        <v>45827</v>
      </c>
      <c r="F361" s="51">
        <v>45831</v>
      </c>
      <c r="G361" s="49" t="s">
        <v>49</v>
      </c>
      <c r="H361" s="49">
        <v>22</v>
      </c>
      <c r="I361" s="50" t="s">
        <v>185</v>
      </c>
      <c r="J361" s="52">
        <v>48164.24</v>
      </c>
      <c r="K361" s="49" t="s">
        <v>131</v>
      </c>
      <c r="L361" s="53">
        <v>41421.246399999996</v>
      </c>
      <c r="M361" s="53">
        <v>48164.24</v>
      </c>
      <c r="N361" s="53">
        <v>7659.78</v>
      </c>
      <c r="O361" s="53">
        <v>6587.4107999999997</v>
      </c>
      <c r="P361" s="53">
        <v>7659.78</v>
      </c>
      <c r="Q361" s="54">
        <v>0.1590345866559921</v>
      </c>
      <c r="R361" s="55">
        <v>5</v>
      </c>
      <c r="S361" s="55">
        <v>2025</v>
      </c>
      <c r="T361" s="49">
        <v>6</v>
      </c>
      <c r="U361" s="49">
        <v>2025</v>
      </c>
      <c r="V361" s="56">
        <v>45876</v>
      </c>
      <c r="W361" s="49" t="s">
        <v>160</v>
      </c>
      <c r="X361" s="49">
        <v>2025</v>
      </c>
    </row>
    <row r="362" spans="1:24" ht="15.95">
      <c r="A362" s="49" t="s">
        <v>176</v>
      </c>
      <c r="B362" s="50">
        <v>380</v>
      </c>
      <c r="C362" s="50">
        <v>1</v>
      </c>
      <c r="D362" s="51">
        <v>45805</v>
      </c>
      <c r="E362" s="51">
        <v>45805</v>
      </c>
      <c r="F362" s="51">
        <v>45806</v>
      </c>
      <c r="G362" s="49" t="s">
        <v>49</v>
      </c>
      <c r="H362" s="49">
        <v>22</v>
      </c>
      <c r="I362" s="50" t="s">
        <v>182</v>
      </c>
      <c r="J362" s="52">
        <v>7136.4</v>
      </c>
      <c r="K362" s="49" t="s">
        <v>131</v>
      </c>
      <c r="L362" s="53">
        <v>6137.3039999999992</v>
      </c>
      <c r="M362" s="53">
        <v>7136.4</v>
      </c>
      <c r="N362" s="53">
        <v>496.36</v>
      </c>
      <c r="O362" s="53">
        <v>426.86959999999999</v>
      </c>
      <c r="P362" s="53">
        <v>496.36</v>
      </c>
      <c r="Q362" s="54">
        <v>6.9553276161650135E-2</v>
      </c>
      <c r="R362" s="55">
        <v>5</v>
      </c>
      <c r="S362" s="55">
        <v>2025</v>
      </c>
      <c r="T362" s="49">
        <v>5</v>
      </c>
      <c r="U362" s="49">
        <v>2025</v>
      </c>
      <c r="V362" s="56">
        <v>45851</v>
      </c>
      <c r="W362" s="49" t="s">
        <v>154</v>
      </c>
      <c r="X362" s="49">
        <v>2025</v>
      </c>
    </row>
    <row r="363" spans="1:24" ht="15.95">
      <c r="A363" s="49" t="s">
        <v>176</v>
      </c>
      <c r="B363" s="50">
        <v>381</v>
      </c>
      <c r="C363" s="50">
        <v>1</v>
      </c>
      <c r="D363" s="51">
        <v>45805</v>
      </c>
      <c r="E363" s="51">
        <v>45814</v>
      </c>
      <c r="F363" s="51">
        <v>45817</v>
      </c>
      <c r="G363" s="49" t="s">
        <v>40</v>
      </c>
      <c r="H363" s="49">
        <v>22</v>
      </c>
      <c r="I363" s="50"/>
      <c r="J363" s="52">
        <v>14250</v>
      </c>
      <c r="K363" s="49" t="s">
        <v>131</v>
      </c>
      <c r="L363" s="53">
        <v>12255</v>
      </c>
      <c r="M363" s="53">
        <v>14250</v>
      </c>
      <c r="N363" s="53">
        <v>660.29</v>
      </c>
      <c r="O363" s="53">
        <v>567.84939999999995</v>
      </c>
      <c r="P363" s="53">
        <v>660.29</v>
      </c>
      <c r="Q363" s="54">
        <v>4.6336140350877186E-2</v>
      </c>
      <c r="R363" s="55">
        <v>5</v>
      </c>
      <c r="S363" s="55">
        <v>2025</v>
      </c>
      <c r="T363" s="49">
        <v>6</v>
      </c>
      <c r="U363" s="49">
        <v>2025</v>
      </c>
      <c r="V363" s="56">
        <v>45862</v>
      </c>
      <c r="W363" s="49" t="s">
        <v>154</v>
      </c>
      <c r="X363" s="49">
        <v>2025</v>
      </c>
    </row>
    <row r="364" spans="1:24" ht="15.95">
      <c r="A364" s="49" t="s">
        <v>176</v>
      </c>
      <c r="B364" s="50">
        <v>382</v>
      </c>
      <c r="C364" s="50">
        <v>1</v>
      </c>
      <c r="D364" s="51">
        <v>45806</v>
      </c>
      <c r="E364" s="51">
        <v>45808</v>
      </c>
      <c r="F364" s="51">
        <v>45811</v>
      </c>
      <c r="G364" s="49" t="s">
        <v>35</v>
      </c>
      <c r="H364" s="49">
        <v>22</v>
      </c>
      <c r="I364" s="50"/>
      <c r="J364" s="52">
        <v>18693.84</v>
      </c>
      <c r="K364" s="49" t="s">
        <v>131</v>
      </c>
      <c r="L364" s="53">
        <v>16076.7024</v>
      </c>
      <c r="M364" s="53">
        <v>18693.84</v>
      </c>
      <c r="N364" s="53">
        <v>2012.5</v>
      </c>
      <c r="O364" s="53">
        <v>1730.75</v>
      </c>
      <c r="P364" s="53">
        <v>2012.5</v>
      </c>
      <c r="Q364" s="54">
        <v>0.10765578393738258</v>
      </c>
      <c r="R364" s="55">
        <v>5</v>
      </c>
      <c r="S364" s="55">
        <v>2025</v>
      </c>
      <c r="T364" s="49">
        <v>5</v>
      </c>
      <c r="U364" s="49">
        <v>2025</v>
      </c>
      <c r="V364" s="56">
        <v>45856</v>
      </c>
      <c r="W364" s="49" t="s">
        <v>154</v>
      </c>
      <c r="X364" s="49">
        <v>2025</v>
      </c>
    </row>
    <row r="365" spans="1:24" ht="15.95">
      <c r="A365" s="49" t="s">
        <v>176</v>
      </c>
      <c r="B365" s="50">
        <v>383</v>
      </c>
      <c r="C365" s="50">
        <v>1</v>
      </c>
      <c r="D365" s="51">
        <v>45806</v>
      </c>
      <c r="E365" s="51">
        <v>45865</v>
      </c>
      <c r="F365" s="51">
        <v>45866</v>
      </c>
      <c r="G365" s="49" t="s">
        <v>49</v>
      </c>
      <c r="H365" s="49">
        <v>22</v>
      </c>
      <c r="I365" s="50"/>
      <c r="J365" s="52">
        <v>1646.17</v>
      </c>
      <c r="K365" s="49" t="s">
        <v>131</v>
      </c>
      <c r="L365" s="53">
        <v>1415.7062000000001</v>
      </c>
      <c r="M365" s="53">
        <v>1646.17</v>
      </c>
      <c r="N365" s="53">
        <v>70</v>
      </c>
      <c r="O365" s="53">
        <v>60.199999999999996</v>
      </c>
      <c r="P365" s="53">
        <v>70</v>
      </c>
      <c r="Q365" s="54">
        <v>4.2522947204723688E-2</v>
      </c>
      <c r="R365" s="55">
        <v>5</v>
      </c>
      <c r="S365" s="55">
        <v>2025</v>
      </c>
      <c r="T365" s="49">
        <v>7</v>
      </c>
      <c r="U365" s="49">
        <v>2025</v>
      </c>
      <c r="V365" s="56">
        <v>45911</v>
      </c>
      <c r="W365" s="49" t="s">
        <v>153</v>
      </c>
      <c r="X365" s="49">
        <v>2025</v>
      </c>
    </row>
    <row r="366" spans="1:24" ht="15.95">
      <c r="A366" s="49" t="s">
        <v>176</v>
      </c>
      <c r="B366" s="50">
        <v>384</v>
      </c>
      <c r="C366" s="50">
        <v>1</v>
      </c>
      <c r="D366" s="51">
        <v>45806</v>
      </c>
      <c r="E366" s="51">
        <v>45834</v>
      </c>
      <c r="F366" s="51">
        <v>45836</v>
      </c>
      <c r="G366" s="49" t="s">
        <v>49</v>
      </c>
      <c r="H366" s="49">
        <v>22</v>
      </c>
      <c r="I366" s="50" t="s">
        <v>185</v>
      </c>
      <c r="J366" s="52">
        <v>4324.59</v>
      </c>
      <c r="K366" s="49" t="s">
        <v>131</v>
      </c>
      <c r="L366" s="53">
        <v>3719.1474000000003</v>
      </c>
      <c r="M366" s="53">
        <v>4324.59</v>
      </c>
      <c r="N366" s="53">
        <v>380.53</v>
      </c>
      <c r="O366" s="53">
        <v>327.25579999999997</v>
      </c>
      <c r="P366" s="53">
        <v>380.53</v>
      </c>
      <c r="Q366" s="54">
        <v>8.799215648188613E-2</v>
      </c>
      <c r="R366" s="55">
        <v>5</v>
      </c>
      <c r="S366" s="55">
        <v>2025</v>
      </c>
      <c r="T366" s="49">
        <v>6</v>
      </c>
      <c r="U366" s="49">
        <v>2025</v>
      </c>
      <c r="V366" s="56">
        <v>45881</v>
      </c>
      <c r="W366" s="49" t="s">
        <v>160</v>
      </c>
      <c r="X366" s="49">
        <v>2025</v>
      </c>
    </row>
    <row r="367" spans="1:24" ht="15.95">
      <c r="A367" s="49" t="s">
        <v>176</v>
      </c>
      <c r="B367" s="50">
        <v>385</v>
      </c>
      <c r="C367" s="50">
        <v>1</v>
      </c>
      <c r="D367" s="51">
        <v>45806</v>
      </c>
      <c r="E367" s="51">
        <v>45784</v>
      </c>
      <c r="F367" s="51">
        <v>45789</v>
      </c>
      <c r="G367" s="49" t="s">
        <v>49</v>
      </c>
      <c r="H367" s="49">
        <v>22</v>
      </c>
      <c r="I367" s="50"/>
      <c r="J367" s="52">
        <v>3000</v>
      </c>
      <c r="K367" s="49" t="s">
        <v>131</v>
      </c>
      <c r="L367" s="53">
        <v>2580</v>
      </c>
      <c r="M367" s="53">
        <v>3000</v>
      </c>
      <c r="N367" s="53">
        <v>800</v>
      </c>
      <c r="O367" s="53">
        <v>688</v>
      </c>
      <c r="P367" s="53">
        <v>800</v>
      </c>
      <c r="Q367" s="54">
        <v>0.26666666666666666</v>
      </c>
      <c r="R367" s="55">
        <v>5</v>
      </c>
      <c r="S367" s="55">
        <v>2025</v>
      </c>
      <c r="T367" s="49">
        <v>5</v>
      </c>
      <c r="U367" s="49">
        <v>2025</v>
      </c>
      <c r="V367" s="56">
        <v>45834</v>
      </c>
      <c r="W367" s="49" t="s">
        <v>152</v>
      </c>
      <c r="X367" s="49">
        <v>2025</v>
      </c>
    </row>
    <row r="368" spans="1:24" ht="15.95">
      <c r="A368" s="49" t="s">
        <v>176</v>
      </c>
      <c r="B368" s="50">
        <v>386</v>
      </c>
      <c r="C368" s="50">
        <v>1</v>
      </c>
      <c r="D368" s="51">
        <v>45807</v>
      </c>
      <c r="E368" s="51">
        <v>45728</v>
      </c>
      <c r="F368" s="51">
        <v>45730</v>
      </c>
      <c r="G368" s="49" t="s">
        <v>58</v>
      </c>
      <c r="H368" s="49">
        <v>22</v>
      </c>
      <c r="I368" s="50"/>
      <c r="J368" s="52">
        <v>740</v>
      </c>
      <c r="K368" s="49" t="s">
        <v>131</v>
      </c>
      <c r="L368" s="53">
        <v>636.4</v>
      </c>
      <c r="M368" s="53">
        <v>740</v>
      </c>
      <c r="N368" s="53">
        <v>79.05</v>
      </c>
      <c r="O368" s="53">
        <v>67.98299999999999</v>
      </c>
      <c r="P368" s="53">
        <v>79.05</v>
      </c>
      <c r="Q368" s="54">
        <v>0.10682432432432432</v>
      </c>
      <c r="R368" s="55">
        <v>5</v>
      </c>
      <c r="S368" s="55">
        <v>2025</v>
      </c>
      <c r="T368" s="49">
        <v>3</v>
      </c>
      <c r="U368" s="49">
        <v>2025</v>
      </c>
      <c r="V368" s="56">
        <v>45775</v>
      </c>
      <c r="W368" s="49" t="s">
        <v>173</v>
      </c>
      <c r="X368" s="49">
        <v>2025</v>
      </c>
    </row>
    <row r="369" spans="1:24" ht="15.95">
      <c r="A369" s="49" t="s">
        <v>176</v>
      </c>
      <c r="B369" s="50">
        <v>387</v>
      </c>
      <c r="C369" s="50">
        <v>1</v>
      </c>
      <c r="D369" s="51">
        <v>45807</v>
      </c>
      <c r="E369" s="51">
        <v>45827</v>
      </c>
      <c r="F369" s="51">
        <v>45832</v>
      </c>
      <c r="G369" s="49" t="s">
        <v>49</v>
      </c>
      <c r="H369" s="49">
        <v>22</v>
      </c>
      <c r="I369" s="50" t="s">
        <v>185</v>
      </c>
      <c r="J369" s="52">
        <v>25787.64</v>
      </c>
      <c r="K369" s="49" t="s">
        <v>131</v>
      </c>
      <c r="L369" s="53">
        <v>22177.3704</v>
      </c>
      <c r="M369" s="53">
        <v>25787.64</v>
      </c>
      <c r="N369" s="53">
        <v>2377.84</v>
      </c>
      <c r="O369" s="53">
        <v>2044.9424000000001</v>
      </c>
      <c r="P369" s="53">
        <v>2377.84</v>
      </c>
      <c r="Q369" s="54">
        <v>9.2208515397298865E-2</v>
      </c>
      <c r="R369" s="55">
        <v>5</v>
      </c>
      <c r="S369" s="55">
        <v>2025</v>
      </c>
      <c r="T369" s="49">
        <v>6</v>
      </c>
      <c r="U369" s="49">
        <v>2025</v>
      </c>
      <c r="V369" s="56">
        <v>45877</v>
      </c>
      <c r="W369" s="49" t="s">
        <v>160</v>
      </c>
      <c r="X369" s="49">
        <v>2025</v>
      </c>
    </row>
    <row r="370" spans="1:24" ht="15.95">
      <c r="A370" s="49" t="s">
        <v>176</v>
      </c>
      <c r="B370" s="50">
        <v>388</v>
      </c>
      <c r="C370" s="50">
        <v>0</v>
      </c>
      <c r="D370" s="51">
        <v>45807</v>
      </c>
      <c r="E370" s="51">
        <v>45949</v>
      </c>
      <c r="F370" s="51">
        <v>45970</v>
      </c>
      <c r="G370" s="49" t="s">
        <v>35</v>
      </c>
      <c r="H370" s="49">
        <v>22</v>
      </c>
      <c r="I370" s="50"/>
      <c r="J370" s="52">
        <v>75930.67</v>
      </c>
      <c r="K370" s="49" t="s">
        <v>131</v>
      </c>
      <c r="L370" s="53">
        <v>65300.376199999999</v>
      </c>
      <c r="M370" s="53">
        <v>75930.67</v>
      </c>
      <c r="N370" s="53">
        <v>5372.04</v>
      </c>
      <c r="O370" s="53">
        <v>4619.9543999999996</v>
      </c>
      <c r="P370" s="53">
        <v>5372.04</v>
      </c>
      <c r="Q370" s="54">
        <v>7.0749276939081396E-2</v>
      </c>
      <c r="R370" s="55">
        <v>5</v>
      </c>
      <c r="S370" s="55">
        <v>2025</v>
      </c>
      <c r="T370" s="49">
        <v>10</v>
      </c>
      <c r="U370" s="49">
        <v>2025</v>
      </c>
      <c r="V370" s="56">
        <v>46015</v>
      </c>
      <c r="W370" s="49" t="s">
        <v>132</v>
      </c>
      <c r="X370" s="49">
        <v>2025</v>
      </c>
    </row>
    <row r="371" spans="1:24" ht="15.95">
      <c r="A371" s="49" t="s">
        <v>176</v>
      </c>
      <c r="B371" s="50">
        <v>389</v>
      </c>
      <c r="C371" s="50">
        <v>0</v>
      </c>
      <c r="D371" s="51">
        <v>45807</v>
      </c>
      <c r="E371" s="51">
        <v>45949</v>
      </c>
      <c r="F371" s="51">
        <v>45970</v>
      </c>
      <c r="G371" s="49" t="s">
        <v>35</v>
      </c>
      <c r="H371" s="49">
        <v>22</v>
      </c>
      <c r="I371" s="50"/>
      <c r="J371" s="52">
        <v>73352.77</v>
      </c>
      <c r="K371" s="49" t="s">
        <v>131</v>
      </c>
      <c r="L371" s="53">
        <v>63083.3822</v>
      </c>
      <c r="M371" s="53">
        <v>73352.77</v>
      </c>
      <c r="N371" s="53">
        <v>5051.83</v>
      </c>
      <c r="O371" s="53">
        <v>4344.5738000000001</v>
      </c>
      <c r="P371" s="53">
        <v>5051.83</v>
      </c>
      <c r="Q371" s="54">
        <v>6.8870337139279134E-2</v>
      </c>
      <c r="R371" s="55">
        <v>5</v>
      </c>
      <c r="S371" s="55">
        <v>2025</v>
      </c>
      <c r="T371" s="49">
        <v>10</v>
      </c>
      <c r="U371" s="49">
        <v>2025</v>
      </c>
      <c r="V371" s="56">
        <v>46015</v>
      </c>
      <c r="W371" s="49" t="s">
        <v>132</v>
      </c>
      <c r="X371" s="49">
        <v>2025</v>
      </c>
    </row>
    <row r="372" spans="1:24" ht="15.95">
      <c r="A372" s="49" t="s">
        <v>176</v>
      </c>
      <c r="B372" s="50">
        <v>390</v>
      </c>
      <c r="C372" s="50">
        <v>0</v>
      </c>
      <c r="D372" s="51">
        <v>45807</v>
      </c>
      <c r="E372" s="51">
        <v>45924</v>
      </c>
      <c r="F372" s="51">
        <v>45934</v>
      </c>
      <c r="G372" s="49" t="s">
        <v>54</v>
      </c>
      <c r="H372" s="49">
        <v>22</v>
      </c>
      <c r="I372" s="50" t="s">
        <v>185</v>
      </c>
      <c r="J372" s="52">
        <v>1089882.92</v>
      </c>
      <c r="K372" s="49" t="s">
        <v>178</v>
      </c>
      <c r="L372" s="53">
        <v>52314.380160000001</v>
      </c>
      <c r="M372" s="53">
        <v>61033.443520000001</v>
      </c>
      <c r="N372" s="53">
        <v>207150.77</v>
      </c>
      <c r="O372" s="53">
        <v>9943.2369600000002</v>
      </c>
      <c r="P372" s="53">
        <v>11600.44312</v>
      </c>
      <c r="Q372" s="54">
        <v>0.1900669936179934</v>
      </c>
      <c r="R372" s="55">
        <v>5</v>
      </c>
      <c r="S372" s="55">
        <v>2025</v>
      </c>
      <c r="T372" s="49">
        <v>9</v>
      </c>
      <c r="U372" s="49">
        <v>2025</v>
      </c>
      <c r="V372" s="56">
        <v>45979</v>
      </c>
      <c r="W372" s="49" t="s">
        <v>159</v>
      </c>
      <c r="X372" s="49">
        <v>2025</v>
      </c>
    </row>
    <row r="373" spans="1:24" ht="15.95">
      <c r="A373" s="49" t="s">
        <v>176</v>
      </c>
      <c r="B373" s="50">
        <v>391</v>
      </c>
      <c r="C373" s="50">
        <v>0</v>
      </c>
      <c r="D373" s="51">
        <v>45807</v>
      </c>
      <c r="E373" s="51">
        <v>45948</v>
      </c>
      <c r="F373" s="51">
        <v>45970</v>
      </c>
      <c r="G373" s="49" t="s">
        <v>35</v>
      </c>
      <c r="H373" s="49">
        <v>22</v>
      </c>
      <c r="I373" s="50"/>
      <c r="J373" s="52">
        <v>75993.070000000007</v>
      </c>
      <c r="K373" s="49" t="s">
        <v>131</v>
      </c>
      <c r="L373" s="53">
        <v>65354.040200000003</v>
      </c>
      <c r="M373" s="53">
        <v>75993.070000000007</v>
      </c>
      <c r="N373" s="53">
        <v>5356.06</v>
      </c>
      <c r="O373" s="53">
        <v>4606.2116000000005</v>
      </c>
      <c r="P373" s="53">
        <v>5356.06</v>
      </c>
      <c r="Q373" s="54">
        <v>7.0480900429473373E-2</v>
      </c>
      <c r="R373" s="55">
        <v>5</v>
      </c>
      <c r="S373" s="55">
        <v>2025</v>
      </c>
      <c r="T373" s="49">
        <v>10</v>
      </c>
      <c r="U373" s="49">
        <v>2025</v>
      </c>
      <c r="V373" s="56">
        <v>46015</v>
      </c>
      <c r="W373" s="49" t="s">
        <v>132</v>
      </c>
      <c r="X373" s="49">
        <v>2025</v>
      </c>
    </row>
    <row r="374" spans="1:24" ht="15.95">
      <c r="A374" s="49" t="s">
        <v>176</v>
      </c>
      <c r="B374" s="50">
        <v>392</v>
      </c>
      <c r="C374" s="50">
        <v>0</v>
      </c>
      <c r="D374" s="51">
        <v>45807</v>
      </c>
      <c r="E374" s="51">
        <v>46017</v>
      </c>
      <c r="F374" s="51">
        <v>46029</v>
      </c>
      <c r="G374" s="49" t="s">
        <v>35</v>
      </c>
      <c r="H374" s="49">
        <v>22</v>
      </c>
      <c r="I374" s="50"/>
      <c r="J374" s="52">
        <v>59116.68</v>
      </c>
      <c r="K374" s="49" t="s">
        <v>131</v>
      </c>
      <c r="L374" s="53">
        <v>50840.344799999999</v>
      </c>
      <c r="M374" s="53">
        <v>59116.68</v>
      </c>
      <c r="N374" s="53">
        <v>7715.34</v>
      </c>
      <c r="O374" s="53">
        <v>6635.1923999999999</v>
      </c>
      <c r="P374" s="53">
        <v>7715.34</v>
      </c>
      <c r="Q374" s="54">
        <v>0.13051037372193433</v>
      </c>
      <c r="R374" s="55">
        <v>5</v>
      </c>
      <c r="S374" s="55">
        <v>2025</v>
      </c>
      <c r="T374" s="49">
        <v>12</v>
      </c>
      <c r="U374" s="49">
        <v>2025</v>
      </c>
      <c r="V374" s="56">
        <v>46074</v>
      </c>
      <c r="W374" s="49" t="s">
        <v>164</v>
      </c>
      <c r="X374" s="49">
        <v>2026</v>
      </c>
    </row>
    <row r="375" spans="1:24" ht="15.95">
      <c r="A375" s="49" t="s">
        <v>176</v>
      </c>
      <c r="B375" s="50">
        <v>393</v>
      </c>
      <c r="C375" s="50">
        <v>1</v>
      </c>
      <c r="D375" s="51">
        <v>45807</v>
      </c>
      <c r="E375" s="51">
        <v>45857</v>
      </c>
      <c r="F375" s="51">
        <v>45861</v>
      </c>
      <c r="G375" s="49" t="s">
        <v>45</v>
      </c>
      <c r="H375" s="49">
        <v>22</v>
      </c>
      <c r="I375" s="50"/>
      <c r="J375" s="52">
        <v>28530.04</v>
      </c>
      <c r="K375" s="49" t="s">
        <v>151</v>
      </c>
      <c r="L375" s="53">
        <v>28530.04</v>
      </c>
      <c r="M375" s="53">
        <v>33094.846400000002</v>
      </c>
      <c r="N375" s="53">
        <v>2477.38</v>
      </c>
      <c r="O375" s="53">
        <v>2477.38</v>
      </c>
      <c r="P375" s="53">
        <v>2873.7608</v>
      </c>
      <c r="Q375" s="54">
        <v>8.6834087859673531E-2</v>
      </c>
      <c r="R375" s="55">
        <v>5</v>
      </c>
      <c r="S375" s="55">
        <v>2025</v>
      </c>
      <c r="T375" s="49">
        <v>7</v>
      </c>
      <c r="U375" s="49">
        <v>2025</v>
      </c>
      <c r="V375" s="56">
        <v>45906</v>
      </c>
      <c r="W375" s="49" t="s">
        <v>153</v>
      </c>
      <c r="X375" s="49">
        <v>2025</v>
      </c>
    </row>
    <row r="376" spans="1:24" ht="15.95">
      <c r="A376" s="49" t="s">
        <v>176</v>
      </c>
      <c r="B376" s="50">
        <v>394</v>
      </c>
      <c r="C376" s="50">
        <v>1</v>
      </c>
      <c r="D376" s="51">
        <v>45810</v>
      </c>
      <c r="E376" s="51">
        <v>45819</v>
      </c>
      <c r="F376" s="51">
        <v>45834</v>
      </c>
      <c r="G376" s="49" t="s">
        <v>49</v>
      </c>
      <c r="H376" s="49">
        <v>23</v>
      </c>
      <c r="I376" s="50" t="s">
        <v>182</v>
      </c>
      <c r="J376" s="52">
        <v>33063.32</v>
      </c>
      <c r="K376" s="49" t="s">
        <v>131</v>
      </c>
      <c r="L376" s="53">
        <v>28434.4552</v>
      </c>
      <c r="M376" s="53">
        <v>33063.32</v>
      </c>
      <c r="N376" s="53">
        <v>2466.89</v>
      </c>
      <c r="O376" s="53">
        <v>2121.5254</v>
      </c>
      <c r="P376" s="53">
        <v>2466.89</v>
      </c>
      <c r="Q376" s="54">
        <v>7.4611079589103568E-2</v>
      </c>
      <c r="R376" s="55">
        <v>6</v>
      </c>
      <c r="S376" s="55">
        <v>2025</v>
      </c>
      <c r="T376" s="49">
        <v>6</v>
      </c>
      <c r="U376" s="49">
        <v>2025</v>
      </c>
      <c r="V376" s="56">
        <v>45879</v>
      </c>
      <c r="W376" s="49" t="s">
        <v>160</v>
      </c>
      <c r="X376" s="49">
        <v>2025</v>
      </c>
    </row>
    <row r="377" spans="1:24" ht="15.95">
      <c r="A377" s="49" t="s">
        <v>176</v>
      </c>
      <c r="B377" s="50">
        <v>395</v>
      </c>
      <c r="C377" s="50">
        <v>1</v>
      </c>
      <c r="D377" s="51">
        <v>45810</v>
      </c>
      <c r="E377" s="51">
        <v>45748</v>
      </c>
      <c r="F377" s="51">
        <v>45777</v>
      </c>
      <c r="G377" s="49" t="s">
        <v>49</v>
      </c>
      <c r="H377" s="49">
        <v>23</v>
      </c>
      <c r="I377" s="50"/>
      <c r="J377" s="52">
        <v>15971.66</v>
      </c>
      <c r="K377" s="49" t="s">
        <v>131</v>
      </c>
      <c r="L377" s="53">
        <v>13735.6276</v>
      </c>
      <c r="M377" s="53">
        <v>15971.66</v>
      </c>
      <c r="N377" s="53">
        <v>798.59</v>
      </c>
      <c r="O377" s="53">
        <v>686.78740000000005</v>
      </c>
      <c r="P377" s="53">
        <v>798.59</v>
      </c>
      <c r="Q377" s="54">
        <v>5.0000438276296896E-2</v>
      </c>
      <c r="R377" s="55">
        <v>6</v>
      </c>
      <c r="S377" s="55">
        <v>2025</v>
      </c>
      <c r="T377" s="49">
        <v>4</v>
      </c>
      <c r="U377" s="49">
        <v>2025</v>
      </c>
      <c r="V377" s="56">
        <v>45822</v>
      </c>
      <c r="W377" s="49" t="s">
        <v>152</v>
      </c>
      <c r="X377" s="49">
        <v>2025</v>
      </c>
    </row>
    <row r="378" spans="1:24" ht="15.95">
      <c r="A378" s="49" t="s">
        <v>176</v>
      </c>
      <c r="B378" s="50">
        <v>396</v>
      </c>
      <c r="C378" s="50">
        <v>1</v>
      </c>
      <c r="D378" s="51">
        <v>45810</v>
      </c>
      <c r="E378" s="51">
        <v>45859</v>
      </c>
      <c r="F378" s="51">
        <v>45861</v>
      </c>
      <c r="G378" s="49" t="s">
        <v>49</v>
      </c>
      <c r="H378" s="49">
        <v>23</v>
      </c>
      <c r="I378" s="50"/>
      <c r="J378" s="52">
        <v>8265.9699999999993</v>
      </c>
      <c r="K378" s="49" t="s">
        <v>131</v>
      </c>
      <c r="L378" s="53">
        <v>7108.734199999999</v>
      </c>
      <c r="M378" s="53">
        <v>8265.9699999999993</v>
      </c>
      <c r="N378" s="53">
        <v>719.01</v>
      </c>
      <c r="O378" s="53">
        <v>618.34860000000003</v>
      </c>
      <c r="P378" s="53">
        <v>719.01</v>
      </c>
      <c r="Q378" s="54">
        <v>8.6984346664698772E-2</v>
      </c>
      <c r="R378" s="55">
        <v>6</v>
      </c>
      <c r="S378" s="55">
        <v>2025</v>
      </c>
      <c r="T378" s="49">
        <v>7</v>
      </c>
      <c r="U378" s="49">
        <v>2025</v>
      </c>
      <c r="V378" s="56">
        <v>45906</v>
      </c>
      <c r="W378" s="49" t="s">
        <v>153</v>
      </c>
      <c r="X378" s="49">
        <v>2025</v>
      </c>
    </row>
    <row r="379" spans="1:24" ht="15.95">
      <c r="A379" s="49" t="s">
        <v>176</v>
      </c>
      <c r="B379" s="50">
        <v>397</v>
      </c>
      <c r="C379" s="50">
        <v>1</v>
      </c>
      <c r="D379" s="51">
        <v>45810</v>
      </c>
      <c r="E379" s="51">
        <v>45843</v>
      </c>
      <c r="F379" s="51">
        <v>45858</v>
      </c>
      <c r="G379" s="49" t="s">
        <v>35</v>
      </c>
      <c r="H379" s="49">
        <v>23</v>
      </c>
      <c r="I379" s="50"/>
      <c r="J379" s="52">
        <v>43524.38</v>
      </c>
      <c r="K379" s="49" t="s">
        <v>131</v>
      </c>
      <c r="L379" s="53">
        <v>37430.966799999995</v>
      </c>
      <c r="M379" s="53">
        <v>43524.38</v>
      </c>
      <c r="N379" s="53">
        <v>4606.21</v>
      </c>
      <c r="O379" s="53">
        <v>3961.3406</v>
      </c>
      <c r="P379" s="53">
        <v>4606.21</v>
      </c>
      <c r="Q379" s="54">
        <v>0.10583057127982065</v>
      </c>
      <c r="R379" s="55">
        <v>6</v>
      </c>
      <c r="S379" s="55">
        <v>2025</v>
      </c>
      <c r="T379" s="49">
        <v>7</v>
      </c>
      <c r="U379" s="49">
        <v>2025</v>
      </c>
      <c r="V379" s="56">
        <v>45903</v>
      </c>
      <c r="W379" s="49" t="s">
        <v>153</v>
      </c>
      <c r="X379" s="49">
        <v>2025</v>
      </c>
    </row>
    <row r="380" spans="1:24" ht="15.95">
      <c r="A380" s="49" t="s">
        <v>176</v>
      </c>
      <c r="B380" s="50">
        <v>398</v>
      </c>
      <c r="C380" s="50">
        <v>1</v>
      </c>
      <c r="D380" s="51">
        <v>45810</v>
      </c>
      <c r="E380" s="51">
        <v>45858</v>
      </c>
      <c r="F380" s="51">
        <v>45875</v>
      </c>
      <c r="G380" s="49" t="s">
        <v>44</v>
      </c>
      <c r="H380" s="49">
        <v>23</v>
      </c>
      <c r="I380" s="50"/>
      <c r="J380" s="52">
        <v>12669.04</v>
      </c>
      <c r="K380" s="49" t="s">
        <v>151</v>
      </c>
      <c r="L380" s="53">
        <v>12669.04</v>
      </c>
      <c r="M380" s="53">
        <v>14696.0864</v>
      </c>
      <c r="N380" s="53">
        <v>906.8</v>
      </c>
      <c r="O380" s="53">
        <v>906.8</v>
      </c>
      <c r="P380" s="53">
        <v>1051.8879999999999</v>
      </c>
      <c r="Q380" s="54">
        <v>7.1576062590377798E-2</v>
      </c>
      <c r="R380" s="55">
        <v>6</v>
      </c>
      <c r="S380" s="55">
        <v>2025</v>
      </c>
      <c r="T380" s="49">
        <v>7</v>
      </c>
      <c r="U380" s="49">
        <v>2025</v>
      </c>
      <c r="V380" s="56">
        <v>45920</v>
      </c>
      <c r="W380" s="49" t="s">
        <v>153</v>
      </c>
      <c r="X380" s="49">
        <v>2025</v>
      </c>
    </row>
    <row r="381" spans="1:24" ht="15.95">
      <c r="A381" s="49" t="s">
        <v>176</v>
      </c>
      <c r="B381" s="50">
        <v>399</v>
      </c>
      <c r="C381" s="50">
        <v>1</v>
      </c>
      <c r="D381" s="51">
        <v>45811</v>
      </c>
      <c r="E381" s="51">
        <v>45714</v>
      </c>
      <c r="F381" s="51">
        <v>45718</v>
      </c>
      <c r="G381" s="49" t="s">
        <v>58</v>
      </c>
      <c r="H381" s="49">
        <v>23</v>
      </c>
      <c r="I381" s="50"/>
      <c r="J381" s="52">
        <v>5235</v>
      </c>
      <c r="K381" s="49" t="s">
        <v>131</v>
      </c>
      <c r="L381" s="53">
        <v>4502.1000000000004</v>
      </c>
      <c r="M381" s="53">
        <v>5235</v>
      </c>
      <c r="N381" s="53">
        <v>419.32</v>
      </c>
      <c r="O381" s="53">
        <v>360.61520000000002</v>
      </c>
      <c r="P381" s="53">
        <v>419.32</v>
      </c>
      <c r="Q381" s="54">
        <v>8.0099331423113651E-2</v>
      </c>
      <c r="R381" s="55">
        <v>6</v>
      </c>
      <c r="S381" s="55">
        <v>2025</v>
      </c>
      <c r="T381" s="49">
        <v>2</v>
      </c>
      <c r="U381" s="49">
        <v>2025</v>
      </c>
      <c r="V381" s="56">
        <v>45763</v>
      </c>
      <c r="W381" s="49" t="s">
        <v>173</v>
      </c>
      <c r="X381" s="49">
        <v>2025</v>
      </c>
    </row>
    <row r="382" spans="1:24" ht="15.95">
      <c r="A382" s="49" t="s">
        <v>176</v>
      </c>
      <c r="B382" s="50">
        <v>400</v>
      </c>
      <c r="C382" s="50">
        <v>1</v>
      </c>
      <c r="D382" s="51">
        <v>45811</v>
      </c>
      <c r="E382" s="51">
        <v>45730</v>
      </c>
      <c r="F382" s="51">
        <v>45732</v>
      </c>
      <c r="G382" s="49" t="s">
        <v>58</v>
      </c>
      <c r="H382" s="49">
        <v>23</v>
      </c>
      <c r="I382" s="50"/>
      <c r="J382" s="52">
        <v>1740</v>
      </c>
      <c r="K382" s="49" t="s">
        <v>131</v>
      </c>
      <c r="L382" s="53">
        <v>1496.3999999999999</v>
      </c>
      <c r="M382" s="53">
        <v>1740</v>
      </c>
      <c r="N382" s="53">
        <v>169.26</v>
      </c>
      <c r="O382" s="53">
        <v>145.56359999999998</v>
      </c>
      <c r="P382" s="53">
        <v>169.26</v>
      </c>
      <c r="Q382" s="54">
        <v>9.7275862068965518E-2</v>
      </c>
      <c r="R382" s="55">
        <v>6</v>
      </c>
      <c r="S382" s="55">
        <v>2025</v>
      </c>
      <c r="T382" s="49">
        <v>3</v>
      </c>
      <c r="U382" s="49">
        <v>2025</v>
      </c>
      <c r="V382" s="56">
        <v>45777</v>
      </c>
      <c r="W382" s="49" t="s">
        <v>173</v>
      </c>
      <c r="X382" s="49">
        <v>2025</v>
      </c>
    </row>
    <row r="383" spans="1:24" ht="15.95">
      <c r="A383" s="49" t="s">
        <v>176</v>
      </c>
      <c r="B383" s="50">
        <v>401</v>
      </c>
      <c r="C383" s="50">
        <v>1</v>
      </c>
      <c r="D383" s="51">
        <v>45811</v>
      </c>
      <c r="E383" s="51">
        <v>45728</v>
      </c>
      <c r="F383" s="51">
        <v>45733</v>
      </c>
      <c r="G383" s="49" t="s">
        <v>58</v>
      </c>
      <c r="H383" s="49">
        <v>23</v>
      </c>
      <c r="I383" s="50"/>
      <c r="J383" s="52">
        <v>4326</v>
      </c>
      <c r="K383" s="49" t="s">
        <v>131</v>
      </c>
      <c r="L383" s="53">
        <v>3720.36</v>
      </c>
      <c r="M383" s="53">
        <v>4326</v>
      </c>
      <c r="N383" s="53">
        <v>424.79</v>
      </c>
      <c r="O383" s="53">
        <v>365.31940000000003</v>
      </c>
      <c r="P383" s="53">
        <v>424.79</v>
      </c>
      <c r="Q383" s="54">
        <v>9.8194637078132224E-2</v>
      </c>
      <c r="R383" s="55">
        <v>6</v>
      </c>
      <c r="S383" s="55">
        <v>2025</v>
      </c>
      <c r="T383" s="49">
        <v>3</v>
      </c>
      <c r="U383" s="49">
        <v>2025</v>
      </c>
      <c r="V383" s="56">
        <v>45778</v>
      </c>
      <c r="W383" s="49" t="s">
        <v>172</v>
      </c>
      <c r="X383" s="49">
        <v>2025</v>
      </c>
    </row>
    <row r="384" spans="1:24" ht="15.95">
      <c r="A384" s="49" t="s">
        <v>176</v>
      </c>
      <c r="B384" s="50">
        <v>402</v>
      </c>
      <c r="C384" s="50">
        <v>1</v>
      </c>
      <c r="D384" s="51">
        <v>45811</v>
      </c>
      <c r="E384" s="51">
        <v>45834</v>
      </c>
      <c r="F384" s="51">
        <v>45876</v>
      </c>
      <c r="G384" s="49" t="s">
        <v>45</v>
      </c>
      <c r="H384" s="49">
        <v>23</v>
      </c>
      <c r="I384" s="50"/>
      <c r="J384" s="52">
        <v>46687</v>
      </c>
      <c r="K384" s="49" t="s">
        <v>178</v>
      </c>
      <c r="L384" s="53">
        <v>2240.9760000000001</v>
      </c>
      <c r="M384" s="53">
        <v>2614.4720000000002</v>
      </c>
      <c r="N384" s="53">
        <v>0</v>
      </c>
      <c r="O384" s="53">
        <v>0</v>
      </c>
      <c r="P384" s="53">
        <v>0</v>
      </c>
      <c r="Q384" s="54">
        <v>0</v>
      </c>
      <c r="R384" s="55">
        <v>6</v>
      </c>
      <c r="S384" s="55">
        <v>2025</v>
      </c>
      <c r="T384" s="49">
        <v>6</v>
      </c>
      <c r="U384" s="49">
        <v>2025</v>
      </c>
      <c r="V384" s="56">
        <v>45921</v>
      </c>
      <c r="W384" s="49" t="s">
        <v>153</v>
      </c>
      <c r="X384" s="49">
        <v>2025</v>
      </c>
    </row>
    <row r="385" spans="1:24" ht="15.95">
      <c r="A385" s="49" t="s">
        <v>176</v>
      </c>
      <c r="B385" s="50">
        <v>403</v>
      </c>
      <c r="C385" s="50">
        <v>0</v>
      </c>
      <c r="D385" s="51">
        <v>45812</v>
      </c>
      <c r="E385" s="51">
        <v>45670</v>
      </c>
      <c r="F385" s="51">
        <v>46047</v>
      </c>
      <c r="G385" s="49" t="s">
        <v>49</v>
      </c>
      <c r="H385" s="49">
        <v>23</v>
      </c>
      <c r="I385" s="50"/>
      <c r="J385" s="52">
        <v>9550.64</v>
      </c>
      <c r="K385" s="49" t="s">
        <v>131</v>
      </c>
      <c r="L385" s="53">
        <v>8213.5504000000001</v>
      </c>
      <c r="M385" s="53">
        <v>9550.64</v>
      </c>
      <c r="N385" s="53">
        <v>0</v>
      </c>
      <c r="O385" s="53">
        <v>0</v>
      </c>
      <c r="P385" s="53">
        <v>0</v>
      </c>
      <c r="Q385" s="54">
        <v>0</v>
      </c>
      <c r="R385" s="55">
        <v>6</v>
      </c>
      <c r="S385" s="55">
        <v>2025</v>
      </c>
      <c r="T385" s="49">
        <v>1</v>
      </c>
      <c r="U385" s="49">
        <v>2025</v>
      </c>
      <c r="V385" s="56">
        <v>46092</v>
      </c>
      <c r="W385" s="49" t="s">
        <v>150</v>
      </c>
      <c r="X385" s="49">
        <v>2026</v>
      </c>
    </row>
    <row r="386" spans="1:24" ht="15.95">
      <c r="A386" s="49" t="s">
        <v>176</v>
      </c>
      <c r="B386" s="50">
        <v>404</v>
      </c>
      <c r="C386" s="50">
        <v>0</v>
      </c>
      <c r="D386" s="51">
        <v>45812</v>
      </c>
      <c r="E386" s="51">
        <v>45814</v>
      </c>
      <c r="F386" s="51">
        <v>45817</v>
      </c>
      <c r="G386" s="49" t="s">
        <v>54</v>
      </c>
      <c r="H386" s="49">
        <v>23</v>
      </c>
      <c r="I386" s="50"/>
      <c r="J386" s="52">
        <v>10352</v>
      </c>
      <c r="K386" s="49" t="s">
        <v>178</v>
      </c>
      <c r="L386" s="53">
        <v>496.89600000000002</v>
      </c>
      <c r="M386" s="53">
        <v>579.71199999999999</v>
      </c>
      <c r="N386" s="53">
        <v>1552</v>
      </c>
      <c r="O386" s="53">
        <v>74.495999999999995</v>
      </c>
      <c r="P386" s="53">
        <v>86.912000000000006</v>
      </c>
      <c r="Q386" s="54">
        <v>0.14992272024729519</v>
      </c>
      <c r="R386" s="55">
        <v>6</v>
      </c>
      <c r="S386" s="55">
        <v>2025</v>
      </c>
      <c r="T386" s="49">
        <v>6</v>
      </c>
      <c r="U386" s="49">
        <v>2025</v>
      </c>
      <c r="V386" s="56">
        <v>45862</v>
      </c>
      <c r="W386" s="49" t="s">
        <v>154</v>
      </c>
      <c r="X386" s="49">
        <v>2025</v>
      </c>
    </row>
    <row r="387" spans="1:24" ht="15.95">
      <c r="A387" s="49" t="s">
        <v>176</v>
      </c>
      <c r="B387" s="50">
        <v>405</v>
      </c>
      <c r="C387" s="50">
        <v>1</v>
      </c>
      <c r="D387" s="51">
        <v>45813</v>
      </c>
      <c r="E387" s="51">
        <v>45873</v>
      </c>
      <c r="F387" s="51">
        <v>45880</v>
      </c>
      <c r="G387" s="49" t="s">
        <v>45</v>
      </c>
      <c r="H387" s="49">
        <v>23</v>
      </c>
      <c r="I387" s="50"/>
      <c r="J387" s="52">
        <v>13313</v>
      </c>
      <c r="K387" s="49" t="s">
        <v>178</v>
      </c>
      <c r="L387" s="53">
        <v>639.024</v>
      </c>
      <c r="M387" s="53">
        <v>745.52800000000002</v>
      </c>
      <c r="N387" s="53">
        <v>2430</v>
      </c>
      <c r="O387" s="53">
        <v>116.64</v>
      </c>
      <c r="P387" s="53">
        <v>136.08000000000001</v>
      </c>
      <c r="Q387" s="54">
        <v>0.18252835574250734</v>
      </c>
      <c r="R387" s="55">
        <v>6</v>
      </c>
      <c r="S387" s="55">
        <v>2025</v>
      </c>
      <c r="T387" s="49">
        <v>8</v>
      </c>
      <c r="U387" s="49">
        <v>2025</v>
      </c>
      <c r="V387" s="56">
        <v>45925</v>
      </c>
      <c r="W387" s="49" t="s">
        <v>153</v>
      </c>
      <c r="X387" s="49">
        <v>2025</v>
      </c>
    </row>
    <row r="388" spans="1:24" ht="15.95">
      <c r="A388" s="49" t="s">
        <v>176</v>
      </c>
      <c r="B388" s="50">
        <v>406</v>
      </c>
      <c r="C388" s="50">
        <v>0</v>
      </c>
      <c r="D388" s="51">
        <v>45813</v>
      </c>
      <c r="E388" s="51">
        <v>45825</v>
      </c>
      <c r="F388" s="51">
        <v>46021</v>
      </c>
      <c r="G388" s="49" t="s">
        <v>45</v>
      </c>
      <c r="H388" s="49">
        <v>23</v>
      </c>
      <c r="I388" s="50"/>
      <c r="J388" s="52">
        <v>29857.7</v>
      </c>
      <c r="K388" s="49" t="s">
        <v>131</v>
      </c>
      <c r="L388" s="53">
        <v>25677.621999999999</v>
      </c>
      <c r="M388" s="53">
        <v>29857.7</v>
      </c>
      <c r="N388" s="53">
        <v>2574.3200000000002</v>
      </c>
      <c r="O388" s="53">
        <v>2213.9151999999999</v>
      </c>
      <c r="P388" s="53">
        <v>2574.3200000000002</v>
      </c>
      <c r="Q388" s="54">
        <v>8.6219635135995065E-2</v>
      </c>
      <c r="R388" s="55">
        <v>6</v>
      </c>
      <c r="S388" s="55">
        <v>2025</v>
      </c>
      <c r="T388" s="49">
        <v>6</v>
      </c>
      <c r="U388" s="49">
        <v>2025</v>
      </c>
      <c r="V388" s="56">
        <v>46066</v>
      </c>
      <c r="W388" s="49" t="s">
        <v>164</v>
      </c>
      <c r="X388" s="49">
        <v>2026</v>
      </c>
    </row>
    <row r="389" spans="1:24" ht="15.95">
      <c r="A389" s="49" t="s">
        <v>176</v>
      </c>
      <c r="B389" s="50">
        <v>407</v>
      </c>
      <c r="C389" s="50">
        <v>1</v>
      </c>
      <c r="D389" s="51">
        <v>45813</v>
      </c>
      <c r="E389" s="51">
        <v>45814</v>
      </c>
      <c r="F389" s="51" t="s">
        <v>190</v>
      </c>
      <c r="G389" s="49" t="s">
        <v>45</v>
      </c>
      <c r="H389" s="49">
        <v>23</v>
      </c>
      <c r="I389" s="57"/>
      <c r="J389" s="52">
        <v>13395.02</v>
      </c>
      <c r="K389" s="49" t="s">
        <v>131</v>
      </c>
      <c r="L389" s="53">
        <v>11519.717200000001</v>
      </c>
      <c r="M389" s="53">
        <v>13395.02</v>
      </c>
      <c r="N389" s="53">
        <v>145.6</v>
      </c>
      <c r="O389" s="53">
        <v>125.21599999999999</v>
      </c>
      <c r="P389" s="53">
        <v>145.6</v>
      </c>
      <c r="Q389" s="54">
        <v>1.0869711280759564E-2</v>
      </c>
      <c r="R389" s="55">
        <v>6</v>
      </c>
      <c r="S389" s="55">
        <v>2025</v>
      </c>
      <c r="T389" s="49">
        <v>6</v>
      </c>
      <c r="U389" s="49">
        <v>2025</v>
      </c>
      <c r="V389" s="56" t="e">
        <v>#VALUE!</v>
      </c>
      <c r="W389" s="49" t="e">
        <v>#VALUE!</v>
      </c>
      <c r="X389" s="49" t="e">
        <v>#VALUE!</v>
      </c>
    </row>
    <row r="390" spans="1:24" ht="15.95">
      <c r="A390" s="49" t="s">
        <v>176</v>
      </c>
      <c r="B390" s="50">
        <v>408</v>
      </c>
      <c r="C390" s="50">
        <v>1</v>
      </c>
      <c r="D390" s="51">
        <v>45817</v>
      </c>
      <c r="E390" s="51">
        <v>45873</v>
      </c>
      <c r="F390" s="51">
        <v>45883</v>
      </c>
      <c r="G390" s="49" t="s">
        <v>45</v>
      </c>
      <c r="H390" s="49">
        <v>24</v>
      </c>
      <c r="I390" s="50"/>
      <c r="J390" s="52">
        <v>163648.45000000001</v>
      </c>
      <c r="K390" s="49" t="s">
        <v>178</v>
      </c>
      <c r="L390" s="53">
        <v>7855.1256000000003</v>
      </c>
      <c r="M390" s="53">
        <v>9164.3132000000005</v>
      </c>
      <c r="N390" s="53">
        <v>11347.66</v>
      </c>
      <c r="O390" s="53">
        <v>544.68768</v>
      </c>
      <c r="P390" s="53">
        <v>635.46896000000004</v>
      </c>
      <c r="Q390" s="54">
        <v>6.9341689456881503E-2</v>
      </c>
      <c r="R390" s="55">
        <v>6</v>
      </c>
      <c r="S390" s="55">
        <v>2025</v>
      </c>
      <c r="T390" s="49">
        <v>8</v>
      </c>
      <c r="U390" s="49">
        <v>2025</v>
      </c>
      <c r="V390" s="56">
        <v>45928</v>
      </c>
      <c r="W390" s="49" t="s">
        <v>153</v>
      </c>
      <c r="X390" s="49">
        <v>2025</v>
      </c>
    </row>
    <row r="391" spans="1:24" ht="15.95">
      <c r="A391" s="49" t="s">
        <v>176</v>
      </c>
      <c r="B391" s="50">
        <v>409</v>
      </c>
      <c r="C391" s="50">
        <v>0</v>
      </c>
      <c r="D391" s="51">
        <v>45817</v>
      </c>
      <c r="E391" s="51">
        <v>45854</v>
      </c>
      <c r="F391" s="61">
        <v>45866</v>
      </c>
      <c r="G391" s="49" t="s">
        <v>54</v>
      </c>
      <c r="H391" s="49">
        <v>24</v>
      </c>
      <c r="I391" s="50" t="s">
        <v>149</v>
      </c>
      <c r="J391" s="52">
        <v>6108.88</v>
      </c>
      <c r="K391" s="49" t="s">
        <v>131</v>
      </c>
      <c r="L391" s="53">
        <v>5253.6368000000002</v>
      </c>
      <c r="M391" s="53">
        <v>6108.88</v>
      </c>
      <c r="N391" s="53">
        <v>426.49</v>
      </c>
      <c r="O391" s="53">
        <v>366.78140000000002</v>
      </c>
      <c r="P391" s="53">
        <v>426.49</v>
      </c>
      <c r="Q391" s="54">
        <v>6.9814761462002856E-2</v>
      </c>
      <c r="R391" s="55">
        <v>6</v>
      </c>
      <c r="S391" s="55">
        <v>2025</v>
      </c>
      <c r="T391" s="49">
        <v>7</v>
      </c>
      <c r="U391" s="49">
        <v>2025</v>
      </c>
      <c r="V391" s="56">
        <v>45911</v>
      </c>
      <c r="W391" s="49" t="s">
        <v>153</v>
      </c>
      <c r="X391" s="49">
        <v>2025</v>
      </c>
    </row>
    <row r="392" spans="1:24" ht="15.95">
      <c r="A392" s="49" t="s">
        <v>176</v>
      </c>
      <c r="B392" s="50">
        <v>410</v>
      </c>
      <c r="C392" s="50">
        <v>1</v>
      </c>
      <c r="D392" s="51">
        <v>45817</v>
      </c>
      <c r="E392" s="51">
        <v>45864</v>
      </c>
      <c r="F392" s="51">
        <v>45899</v>
      </c>
      <c r="G392" s="49" t="s">
        <v>45</v>
      </c>
      <c r="H392" s="49">
        <v>24</v>
      </c>
      <c r="I392" s="50"/>
      <c r="J392" s="52">
        <v>25052.36</v>
      </c>
      <c r="K392" s="49" t="s">
        <v>131</v>
      </c>
      <c r="L392" s="53">
        <v>21545.029600000002</v>
      </c>
      <c r="M392" s="53">
        <v>25052.36</v>
      </c>
      <c r="N392" s="53">
        <v>2733.41</v>
      </c>
      <c r="O392" s="53">
        <v>2350.7325999999998</v>
      </c>
      <c r="P392" s="53">
        <v>2733.41</v>
      </c>
      <c r="Q392" s="54">
        <v>0.10910788444681457</v>
      </c>
      <c r="R392" s="55">
        <v>6</v>
      </c>
      <c r="S392" s="55">
        <v>2025</v>
      </c>
      <c r="T392" s="49">
        <v>7</v>
      </c>
      <c r="U392" s="49">
        <v>2025</v>
      </c>
      <c r="V392" s="56">
        <v>45944</v>
      </c>
      <c r="W392" s="49" t="s">
        <v>161</v>
      </c>
      <c r="X392" s="49">
        <v>2025</v>
      </c>
    </row>
    <row r="393" spans="1:24" ht="15.95">
      <c r="A393" s="49" t="s">
        <v>176</v>
      </c>
      <c r="B393" s="50">
        <v>411</v>
      </c>
      <c r="C393" s="50">
        <v>0</v>
      </c>
      <c r="D393" s="51">
        <v>45803</v>
      </c>
      <c r="E393" s="51">
        <v>45825</v>
      </c>
      <c r="F393" s="51">
        <v>45838</v>
      </c>
      <c r="G393" s="49" t="s">
        <v>34</v>
      </c>
      <c r="H393" s="49">
        <v>22</v>
      </c>
      <c r="I393" s="50"/>
      <c r="J393" s="52">
        <v>4767.8999999999996</v>
      </c>
      <c r="K393" s="49" t="s">
        <v>131</v>
      </c>
      <c r="L393" s="53">
        <v>4100.3939999999993</v>
      </c>
      <c r="M393" s="53">
        <v>4767.8999999999996</v>
      </c>
      <c r="N393" s="53">
        <v>271.16000000000003</v>
      </c>
      <c r="O393" s="53">
        <v>233.19760000000002</v>
      </c>
      <c r="P393" s="53">
        <v>271.16000000000003</v>
      </c>
      <c r="Q393" s="54">
        <v>5.687199815432372E-2</v>
      </c>
      <c r="R393" s="55">
        <v>5</v>
      </c>
      <c r="S393" s="55">
        <v>2025</v>
      </c>
      <c r="T393" s="49">
        <v>6</v>
      </c>
      <c r="U393" s="49">
        <v>2025</v>
      </c>
      <c r="V393" s="56">
        <v>45883</v>
      </c>
      <c r="W393" s="49" t="s">
        <v>160</v>
      </c>
      <c r="X393" s="49">
        <v>2025</v>
      </c>
    </row>
    <row r="394" spans="1:24" ht="15.95">
      <c r="A394" s="49" t="s">
        <v>176</v>
      </c>
      <c r="B394" s="50">
        <v>412</v>
      </c>
      <c r="C394" s="50">
        <v>1</v>
      </c>
      <c r="D394" s="51">
        <v>45818</v>
      </c>
      <c r="E394" s="51">
        <v>45783</v>
      </c>
      <c r="F394" s="51">
        <v>45785</v>
      </c>
      <c r="G394" s="49" t="s">
        <v>49</v>
      </c>
      <c r="H394" s="49">
        <v>24</v>
      </c>
      <c r="I394" s="50" t="s">
        <v>177</v>
      </c>
      <c r="J394" s="52">
        <v>2286.5</v>
      </c>
      <c r="K394" s="49" t="s">
        <v>131</v>
      </c>
      <c r="L394" s="53">
        <v>1966.3899999999999</v>
      </c>
      <c r="M394" s="53">
        <v>2286.5</v>
      </c>
      <c r="N394" s="53">
        <v>228.65</v>
      </c>
      <c r="O394" s="53">
        <v>196.63900000000001</v>
      </c>
      <c r="P394" s="53">
        <v>228.65</v>
      </c>
      <c r="Q394" s="54">
        <v>0.1</v>
      </c>
      <c r="R394" s="55">
        <v>6</v>
      </c>
      <c r="S394" s="55">
        <v>2025</v>
      </c>
      <c r="T394" s="49">
        <v>5</v>
      </c>
      <c r="U394" s="49">
        <v>2025</v>
      </c>
      <c r="V394" s="56">
        <v>45830</v>
      </c>
      <c r="W394" s="49" t="s">
        <v>152</v>
      </c>
      <c r="X394" s="49">
        <v>2025</v>
      </c>
    </row>
    <row r="395" spans="1:24" ht="15.95">
      <c r="A395" s="49" t="s">
        <v>176</v>
      </c>
      <c r="B395" s="50">
        <v>413</v>
      </c>
      <c r="C395" s="50">
        <v>1</v>
      </c>
      <c r="D395" s="51">
        <v>45818</v>
      </c>
      <c r="E395" s="51">
        <v>45864</v>
      </c>
      <c r="F395" s="51">
        <v>45866</v>
      </c>
      <c r="G395" s="49" t="s">
        <v>36</v>
      </c>
      <c r="H395" s="49">
        <v>24</v>
      </c>
      <c r="I395" s="50"/>
      <c r="J395" s="52">
        <v>23160</v>
      </c>
      <c r="K395" s="49" t="s">
        <v>178</v>
      </c>
      <c r="L395" s="53">
        <v>1111.68</v>
      </c>
      <c r="M395" s="53">
        <v>1296.96</v>
      </c>
      <c r="N395" s="53">
        <v>2316</v>
      </c>
      <c r="O395" s="53">
        <v>111.16800000000001</v>
      </c>
      <c r="P395" s="53">
        <v>129.696</v>
      </c>
      <c r="Q395" s="54">
        <v>0.1</v>
      </c>
      <c r="R395" s="55">
        <v>6</v>
      </c>
      <c r="S395" s="55">
        <v>2025</v>
      </c>
      <c r="T395" s="49">
        <v>7</v>
      </c>
      <c r="U395" s="49">
        <v>2025</v>
      </c>
      <c r="V395" s="56">
        <v>45911</v>
      </c>
      <c r="W395" s="49" t="s">
        <v>153</v>
      </c>
      <c r="X395" s="49">
        <v>2025</v>
      </c>
    </row>
    <row r="396" spans="1:24" ht="15.95">
      <c r="A396" s="49" t="s">
        <v>176</v>
      </c>
      <c r="B396" s="50">
        <v>414</v>
      </c>
      <c r="C396" s="50">
        <v>1</v>
      </c>
      <c r="D396" s="51">
        <v>45818</v>
      </c>
      <c r="E396" s="51">
        <v>45817</v>
      </c>
      <c r="F396" s="51">
        <v>45842</v>
      </c>
      <c r="G396" s="49" t="s">
        <v>45</v>
      </c>
      <c r="H396" s="49">
        <v>24</v>
      </c>
      <c r="I396" s="50"/>
      <c r="J396" s="52">
        <v>9783.3799999999992</v>
      </c>
      <c r="K396" s="49" t="s">
        <v>131</v>
      </c>
      <c r="L396" s="53">
        <v>8413.7067999999999</v>
      </c>
      <c r="M396" s="53">
        <v>9783.3799999999992</v>
      </c>
      <c r="N396" s="53">
        <v>1341.6</v>
      </c>
      <c r="O396" s="53">
        <v>1153.7759999999998</v>
      </c>
      <c r="P396" s="53">
        <v>1341.6</v>
      </c>
      <c r="Q396" s="54">
        <v>0.13713052135356082</v>
      </c>
      <c r="R396" s="55">
        <v>6</v>
      </c>
      <c r="S396" s="55">
        <v>2025</v>
      </c>
      <c r="T396" s="49">
        <v>6</v>
      </c>
      <c r="U396" s="49">
        <v>2025</v>
      </c>
      <c r="V396" s="56">
        <v>45887</v>
      </c>
      <c r="W396" s="49" t="s">
        <v>160</v>
      </c>
      <c r="X396" s="49">
        <v>2025</v>
      </c>
    </row>
    <row r="397" spans="1:24" ht="15.95">
      <c r="A397" s="49" t="s">
        <v>176</v>
      </c>
      <c r="B397" s="50">
        <v>416</v>
      </c>
      <c r="C397" s="50">
        <v>1</v>
      </c>
      <c r="D397" s="51">
        <v>45818</v>
      </c>
      <c r="E397" s="51">
        <v>45879</v>
      </c>
      <c r="F397" s="51">
        <v>45890</v>
      </c>
      <c r="G397" s="49" t="s">
        <v>35</v>
      </c>
      <c r="H397" s="49">
        <v>24</v>
      </c>
      <c r="I397" s="50"/>
      <c r="J397" s="52">
        <v>472374.18</v>
      </c>
      <c r="K397" s="49" t="s">
        <v>178</v>
      </c>
      <c r="L397" s="53">
        <v>22673.960640000001</v>
      </c>
      <c r="M397" s="53">
        <v>26452.95408</v>
      </c>
      <c r="N397" s="53">
        <v>33456.1</v>
      </c>
      <c r="O397" s="53">
        <v>1605.8927999999999</v>
      </c>
      <c r="P397" s="53">
        <v>1873.5416</v>
      </c>
      <c r="Q397" s="54">
        <v>7.082542064428668E-2</v>
      </c>
      <c r="R397" s="55">
        <v>6</v>
      </c>
      <c r="S397" s="55">
        <v>2025</v>
      </c>
      <c r="T397" s="49">
        <v>8</v>
      </c>
      <c r="U397" s="49">
        <v>2025</v>
      </c>
      <c r="V397" s="56">
        <v>45935</v>
      </c>
      <c r="W397" s="49" t="s">
        <v>161</v>
      </c>
      <c r="X397" s="49">
        <v>2025</v>
      </c>
    </row>
    <row r="398" spans="1:24" ht="15.95">
      <c r="A398" s="49" t="s">
        <v>176</v>
      </c>
      <c r="B398" s="50">
        <v>417</v>
      </c>
      <c r="C398" s="50">
        <v>1</v>
      </c>
      <c r="D398" s="51">
        <v>45819</v>
      </c>
      <c r="E398" s="51">
        <v>45873</v>
      </c>
      <c r="F398" s="51">
        <v>45889</v>
      </c>
      <c r="G398" s="49" t="s">
        <v>45</v>
      </c>
      <c r="H398" s="49">
        <v>24</v>
      </c>
      <c r="I398" s="50"/>
      <c r="J398" s="52">
        <v>9035.74</v>
      </c>
      <c r="K398" s="49" t="s">
        <v>131</v>
      </c>
      <c r="L398" s="53">
        <v>7770.7363999999998</v>
      </c>
      <c r="M398" s="53">
        <v>9035.74</v>
      </c>
      <c r="N398" s="53">
        <v>1072.8399999999999</v>
      </c>
      <c r="O398" s="53">
        <v>922.64239999999995</v>
      </c>
      <c r="P398" s="53">
        <v>1072.8399999999999</v>
      </c>
      <c r="Q398" s="54">
        <v>0.11873294273628944</v>
      </c>
      <c r="R398" s="55">
        <v>6</v>
      </c>
      <c r="S398" s="55">
        <v>2025</v>
      </c>
      <c r="T398" s="49">
        <v>8</v>
      </c>
      <c r="U398" s="49">
        <v>2025</v>
      </c>
      <c r="V398" s="56">
        <v>45934</v>
      </c>
      <c r="W398" s="49" t="s">
        <v>161</v>
      </c>
      <c r="X398" s="49">
        <v>2025</v>
      </c>
    </row>
    <row r="399" spans="1:24" ht="15.95">
      <c r="A399" s="49" t="s">
        <v>176</v>
      </c>
      <c r="B399" s="50">
        <v>418</v>
      </c>
      <c r="C399" s="50">
        <v>1</v>
      </c>
      <c r="D399" s="51">
        <v>45819</v>
      </c>
      <c r="E399" s="51">
        <v>45877</v>
      </c>
      <c r="F399" s="51">
        <v>45892</v>
      </c>
      <c r="G399" s="49" t="s">
        <v>45</v>
      </c>
      <c r="H399" s="49">
        <v>24</v>
      </c>
      <c r="I399" s="50"/>
      <c r="J399" s="52">
        <v>22353043.399999999</v>
      </c>
      <c r="K399" s="49" t="s">
        <v>193</v>
      </c>
      <c r="L399" s="53">
        <v>122941.73869999999</v>
      </c>
      <c r="M399" s="53">
        <v>143059.47776000001</v>
      </c>
      <c r="N399" s="53">
        <v>2592953.69</v>
      </c>
      <c r="O399" s="53">
        <v>14261.245294999999</v>
      </c>
      <c r="P399" s="53">
        <v>16594.903616</v>
      </c>
      <c r="Q399" s="54">
        <v>0.11600002932933956</v>
      </c>
      <c r="R399" s="55">
        <v>6</v>
      </c>
      <c r="S399" s="55">
        <v>2025</v>
      </c>
      <c r="T399" s="49">
        <v>8</v>
      </c>
      <c r="U399" s="49">
        <v>2025</v>
      </c>
      <c r="V399" s="56">
        <v>45937</v>
      </c>
      <c r="W399" s="49" t="s">
        <v>161</v>
      </c>
      <c r="X399" s="49">
        <v>2025</v>
      </c>
    </row>
    <row r="400" spans="1:24" ht="15.95">
      <c r="A400" s="49" t="s">
        <v>176</v>
      </c>
      <c r="B400" s="50">
        <v>419</v>
      </c>
      <c r="C400" s="50">
        <v>1</v>
      </c>
      <c r="D400" s="51">
        <v>45820</v>
      </c>
      <c r="E400" s="51">
        <v>45828</v>
      </c>
      <c r="F400" s="51">
        <v>45830</v>
      </c>
      <c r="G400" s="49" t="s">
        <v>45</v>
      </c>
      <c r="H400" s="49">
        <v>24</v>
      </c>
      <c r="I400" s="50"/>
      <c r="J400" s="52">
        <v>8822</v>
      </c>
      <c r="K400" s="49" t="s">
        <v>131</v>
      </c>
      <c r="L400" s="53">
        <v>7586.92</v>
      </c>
      <c r="M400" s="53">
        <v>8822</v>
      </c>
      <c r="N400" s="53">
        <v>869.55</v>
      </c>
      <c r="O400" s="53">
        <v>747.81299999999999</v>
      </c>
      <c r="P400" s="53">
        <v>869.55</v>
      </c>
      <c r="Q400" s="54">
        <v>9.8566084788029917E-2</v>
      </c>
      <c r="R400" s="55">
        <v>6</v>
      </c>
      <c r="S400" s="55">
        <v>2025</v>
      </c>
      <c r="T400" s="49">
        <v>6</v>
      </c>
      <c r="U400" s="49">
        <v>2025</v>
      </c>
      <c r="V400" s="56">
        <v>45875</v>
      </c>
      <c r="W400" s="49" t="s">
        <v>160</v>
      </c>
      <c r="X400" s="49">
        <v>2025</v>
      </c>
    </row>
    <row r="401" spans="1:24" ht="15.95">
      <c r="A401" s="49" t="s">
        <v>176</v>
      </c>
      <c r="B401" s="50">
        <v>420</v>
      </c>
      <c r="C401" s="50">
        <v>1</v>
      </c>
      <c r="D401" s="51">
        <v>45820</v>
      </c>
      <c r="E401" s="51">
        <v>45938</v>
      </c>
      <c r="F401" s="51">
        <v>45942</v>
      </c>
      <c r="G401" s="49" t="s">
        <v>46</v>
      </c>
      <c r="H401" s="49">
        <v>24</v>
      </c>
      <c r="I401" s="50"/>
      <c r="J401" s="52">
        <v>3600</v>
      </c>
      <c r="K401" s="49" t="s">
        <v>131</v>
      </c>
      <c r="L401" s="53">
        <v>3096</v>
      </c>
      <c r="M401" s="53">
        <v>3600</v>
      </c>
      <c r="N401" s="53">
        <v>338.4</v>
      </c>
      <c r="O401" s="53">
        <v>291.024</v>
      </c>
      <c r="P401" s="53">
        <v>338.4</v>
      </c>
      <c r="Q401" s="54">
        <v>9.4E-2</v>
      </c>
      <c r="R401" s="55">
        <v>6</v>
      </c>
      <c r="S401" s="55">
        <v>2025</v>
      </c>
      <c r="T401" s="49">
        <v>10</v>
      </c>
      <c r="U401" s="49">
        <v>2025</v>
      </c>
      <c r="V401" s="56">
        <v>45987</v>
      </c>
      <c r="W401" s="49" t="s">
        <v>159</v>
      </c>
      <c r="X401" s="49">
        <v>2025</v>
      </c>
    </row>
    <row r="402" spans="1:24" ht="15.95">
      <c r="A402" s="49" t="s">
        <v>176</v>
      </c>
      <c r="B402" s="50">
        <v>421</v>
      </c>
      <c r="C402" s="50">
        <v>0</v>
      </c>
      <c r="D402" s="51">
        <v>45821</v>
      </c>
      <c r="E402" s="51">
        <v>45861</v>
      </c>
      <c r="F402" s="51">
        <v>45988</v>
      </c>
      <c r="G402" s="49" t="s">
        <v>49</v>
      </c>
      <c r="H402" s="49">
        <v>24</v>
      </c>
      <c r="I402" s="50" t="s">
        <v>177</v>
      </c>
      <c r="J402" s="52">
        <v>17962.830000000002</v>
      </c>
      <c r="K402" s="49" t="s">
        <v>131</v>
      </c>
      <c r="L402" s="53">
        <v>15448.033800000001</v>
      </c>
      <c r="M402" s="53">
        <v>17962.830000000002</v>
      </c>
      <c r="N402" s="53">
        <v>785.34</v>
      </c>
      <c r="O402" s="53">
        <v>675.39240000000007</v>
      </c>
      <c r="P402" s="53">
        <v>785.34</v>
      </c>
      <c r="Q402" s="54">
        <v>4.3720282383121145E-2</v>
      </c>
      <c r="R402" s="55">
        <v>6</v>
      </c>
      <c r="S402" s="55">
        <v>2025</v>
      </c>
      <c r="T402" s="49">
        <v>7</v>
      </c>
      <c r="U402" s="49">
        <v>2025</v>
      </c>
      <c r="V402" s="56">
        <v>46033</v>
      </c>
      <c r="W402" s="49" t="s">
        <v>157</v>
      </c>
      <c r="X402" s="49">
        <v>2026</v>
      </c>
    </row>
    <row r="403" spans="1:24" ht="15.95">
      <c r="A403" s="49" t="s">
        <v>176</v>
      </c>
      <c r="B403" s="50">
        <v>422</v>
      </c>
      <c r="C403" s="50">
        <v>1</v>
      </c>
      <c r="D403" s="51">
        <v>45821</v>
      </c>
      <c r="E403" s="51">
        <v>45840</v>
      </c>
      <c r="F403" s="51">
        <v>45843</v>
      </c>
      <c r="G403" s="49" t="s">
        <v>49</v>
      </c>
      <c r="H403" s="49">
        <v>24</v>
      </c>
      <c r="I403" s="50" t="s">
        <v>182</v>
      </c>
      <c r="J403" s="52">
        <v>1788.96</v>
      </c>
      <c r="K403" s="49" t="s">
        <v>151</v>
      </c>
      <c r="L403" s="53">
        <v>1788.96</v>
      </c>
      <c r="M403" s="53">
        <v>2075.1936000000001</v>
      </c>
      <c r="N403" s="53">
        <v>176.72</v>
      </c>
      <c r="O403" s="53">
        <v>176.72</v>
      </c>
      <c r="P403" s="53">
        <v>204.99519999999998</v>
      </c>
      <c r="Q403" s="54">
        <v>9.878365083624005E-2</v>
      </c>
      <c r="R403" s="55">
        <v>6</v>
      </c>
      <c r="S403" s="55">
        <v>2025</v>
      </c>
      <c r="T403" s="49">
        <v>7</v>
      </c>
      <c r="U403" s="49">
        <v>2025</v>
      </c>
      <c r="V403" s="56">
        <v>45888</v>
      </c>
      <c r="W403" s="49" t="s">
        <v>160</v>
      </c>
      <c r="X403" s="49">
        <v>2025</v>
      </c>
    </row>
    <row r="404" spans="1:24" ht="15.95">
      <c r="A404" s="49" t="s">
        <v>176</v>
      </c>
      <c r="B404" s="50">
        <v>423</v>
      </c>
      <c r="C404" s="50">
        <v>1</v>
      </c>
      <c r="D404" s="51">
        <v>45821</v>
      </c>
      <c r="E404" s="51">
        <v>45847</v>
      </c>
      <c r="F404" s="51">
        <v>45849</v>
      </c>
      <c r="G404" s="49" t="s">
        <v>45</v>
      </c>
      <c r="H404" s="49">
        <v>24</v>
      </c>
      <c r="I404" s="50"/>
      <c r="J404" s="52">
        <v>3657.6</v>
      </c>
      <c r="K404" s="49" t="s">
        <v>131</v>
      </c>
      <c r="L404" s="53">
        <v>3145.5360000000001</v>
      </c>
      <c r="M404" s="53">
        <v>3657.6</v>
      </c>
      <c r="N404" s="53">
        <v>478.7</v>
      </c>
      <c r="O404" s="53">
        <v>411.68199999999996</v>
      </c>
      <c r="P404" s="53">
        <v>478.7</v>
      </c>
      <c r="Q404" s="54">
        <v>0.13087817147856518</v>
      </c>
      <c r="R404" s="55">
        <v>6</v>
      </c>
      <c r="S404" s="55">
        <v>2025</v>
      </c>
      <c r="T404" s="49">
        <v>7</v>
      </c>
      <c r="U404" s="49">
        <v>2025</v>
      </c>
      <c r="V404" s="56">
        <v>45894</v>
      </c>
      <c r="W404" s="49" t="s">
        <v>160</v>
      </c>
      <c r="X404" s="49">
        <v>2025</v>
      </c>
    </row>
    <row r="405" spans="1:24" ht="15.95">
      <c r="A405" s="49" t="s">
        <v>176</v>
      </c>
      <c r="B405" s="50">
        <v>424</v>
      </c>
      <c r="C405" s="50">
        <v>0</v>
      </c>
      <c r="D405" s="51">
        <v>45822</v>
      </c>
      <c r="E405" s="51">
        <v>45897</v>
      </c>
      <c r="F405" s="51">
        <v>45907</v>
      </c>
      <c r="G405" s="49" t="s">
        <v>39</v>
      </c>
      <c r="H405" s="49">
        <v>24</v>
      </c>
      <c r="I405" s="50"/>
      <c r="J405" s="52">
        <v>130395.5</v>
      </c>
      <c r="K405" s="49" t="s">
        <v>151</v>
      </c>
      <c r="L405" s="53">
        <v>130395.5</v>
      </c>
      <c r="M405" s="53">
        <v>151258.78</v>
      </c>
      <c r="N405" s="53">
        <v>11853.67</v>
      </c>
      <c r="O405" s="53">
        <v>11853.67</v>
      </c>
      <c r="P405" s="53">
        <v>13750.2572</v>
      </c>
      <c r="Q405" s="54">
        <v>9.090551437741333E-2</v>
      </c>
      <c r="R405" s="55">
        <v>6</v>
      </c>
      <c r="S405" s="55">
        <v>2025</v>
      </c>
      <c r="T405" s="49">
        <v>8</v>
      </c>
      <c r="U405" s="49">
        <v>2025</v>
      </c>
      <c r="V405" s="56">
        <v>45952</v>
      </c>
      <c r="W405" s="49" t="s">
        <v>161</v>
      </c>
      <c r="X405" s="49">
        <v>2025</v>
      </c>
    </row>
    <row r="406" spans="1:24" ht="15.95">
      <c r="A406" s="49" t="s">
        <v>176</v>
      </c>
      <c r="B406" s="50">
        <v>425</v>
      </c>
      <c r="C406" s="50">
        <v>0</v>
      </c>
      <c r="D406" s="51">
        <v>45823</v>
      </c>
      <c r="E406" s="51">
        <v>45943</v>
      </c>
      <c r="F406" s="51">
        <v>45955</v>
      </c>
      <c r="G406" s="49" t="s">
        <v>24</v>
      </c>
      <c r="H406" s="49">
        <v>25</v>
      </c>
      <c r="I406" s="50" t="s">
        <v>177</v>
      </c>
      <c r="J406" s="52">
        <v>73552.25</v>
      </c>
      <c r="K406" s="49" t="s">
        <v>131</v>
      </c>
      <c r="L406" s="53">
        <v>63254.934999999998</v>
      </c>
      <c r="M406" s="53">
        <v>73552.25</v>
      </c>
      <c r="N406" s="53">
        <v>12202.25</v>
      </c>
      <c r="O406" s="53">
        <v>10493.934999999999</v>
      </c>
      <c r="P406" s="53">
        <v>12202.25</v>
      </c>
      <c r="Q406" s="54">
        <v>0.16589907174831497</v>
      </c>
      <c r="R406" s="55">
        <v>6</v>
      </c>
      <c r="S406" s="55">
        <v>2025</v>
      </c>
      <c r="T406" s="49">
        <v>10</v>
      </c>
      <c r="U406" s="49">
        <v>2025</v>
      </c>
      <c r="V406" s="56">
        <v>46000</v>
      </c>
      <c r="W406" s="49" t="s">
        <v>132</v>
      </c>
      <c r="X406" s="49">
        <v>2025</v>
      </c>
    </row>
    <row r="407" spans="1:24" ht="15.95">
      <c r="A407" s="49" t="s">
        <v>176</v>
      </c>
      <c r="B407" s="50">
        <v>426</v>
      </c>
      <c r="C407" s="50">
        <v>1</v>
      </c>
      <c r="D407" s="51">
        <v>45824</v>
      </c>
      <c r="E407" s="51">
        <v>45828</v>
      </c>
      <c r="F407" s="51">
        <v>45830</v>
      </c>
      <c r="G407" s="49" t="s">
        <v>49</v>
      </c>
      <c r="H407" s="49">
        <v>25</v>
      </c>
      <c r="I407" s="50"/>
      <c r="J407" s="52">
        <v>23777.56</v>
      </c>
      <c r="K407" s="49" t="s">
        <v>178</v>
      </c>
      <c r="L407" s="53">
        <v>1141.3228800000002</v>
      </c>
      <c r="M407" s="53">
        <v>1331.5433600000001</v>
      </c>
      <c r="N407" s="53">
        <v>2348.1</v>
      </c>
      <c r="O407" s="53">
        <v>112.7088</v>
      </c>
      <c r="P407" s="53">
        <v>131.49359999999999</v>
      </c>
      <c r="Q407" s="54">
        <v>9.8752773623534101E-2</v>
      </c>
      <c r="R407" s="55">
        <v>6</v>
      </c>
      <c r="S407" s="55">
        <v>2025</v>
      </c>
      <c r="T407" s="49">
        <v>6</v>
      </c>
      <c r="U407" s="49">
        <v>2025</v>
      </c>
      <c r="V407" s="56">
        <v>45875</v>
      </c>
      <c r="W407" s="49" t="s">
        <v>160</v>
      </c>
      <c r="X407" s="49">
        <v>2025</v>
      </c>
    </row>
    <row r="408" spans="1:24" ht="15.95">
      <c r="A408" s="49" t="s">
        <v>176</v>
      </c>
      <c r="B408" s="50">
        <v>427</v>
      </c>
      <c r="C408" s="50">
        <v>0</v>
      </c>
      <c r="D408" s="51">
        <v>45824</v>
      </c>
      <c r="E408" s="51">
        <v>45827</v>
      </c>
      <c r="F408" s="51">
        <v>46037</v>
      </c>
      <c r="G408" s="49" t="s">
        <v>54</v>
      </c>
      <c r="H408" s="49">
        <v>25</v>
      </c>
      <c r="I408" s="50" t="s">
        <v>149</v>
      </c>
      <c r="J408" s="52">
        <v>13985.54</v>
      </c>
      <c r="K408" s="49" t="s">
        <v>131</v>
      </c>
      <c r="L408" s="53">
        <v>12027.564400000001</v>
      </c>
      <c r="M408" s="53">
        <v>13985.54</v>
      </c>
      <c r="N408" s="53">
        <v>9.18</v>
      </c>
      <c r="O408" s="53">
        <v>7.8948</v>
      </c>
      <c r="P408" s="53">
        <v>9.18</v>
      </c>
      <c r="Q408" s="54">
        <v>6.5639224513318751E-4</v>
      </c>
      <c r="R408" s="55">
        <v>6</v>
      </c>
      <c r="S408" s="55">
        <v>2025</v>
      </c>
      <c r="T408" s="49">
        <v>6</v>
      </c>
      <c r="U408" s="49">
        <v>2025</v>
      </c>
      <c r="V408" s="56">
        <v>46082</v>
      </c>
      <c r="W408" s="49" t="s">
        <v>150</v>
      </c>
      <c r="X408" s="49">
        <v>2026</v>
      </c>
    </row>
    <row r="409" spans="1:24" ht="15.95">
      <c r="A409" s="49" t="s">
        <v>176</v>
      </c>
      <c r="B409" s="50">
        <v>428</v>
      </c>
      <c r="C409" s="50">
        <v>0</v>
      </c>
      <c r="D409" s="51">
        <v>45825</v>
      </c>
      <c r="E409" s="51">
        <v>45928</v>
      </c>
      <c r="F409" s="51">
        <v>45935</v>
      </c>
      <c r="G409" s="49" t="s">
        <v>29</v>
      </c>
      <c r="H409" s="49">
        <v>25</v>
      </c>
      <c r="I409" s="50" t="s">
        <v>149</v>
      </c>
      <c r="J409" s="52">
        <v>9708.82</v>
      </c>
      <c r="K409" s="49" t="s">
        <v>151</v>
      </c>
      <c r="L409" s="53">
        <v>9708.82</v>
      </c>
      <c r="M409" s="53">
        <v>11262.231199999998</v>
      </c>
      <c r="N409" s="53">
        <v>986.63</v>
      </c>
      <c r="O409" s="53">
        <v>986.63</v>
      </c>
      <c r="P409" s="53">
        <v>1144.4907999999998</v>
      </c>
      <c r="Q409" s="54">
        <v>0.10162203027762386</v>
      </c>
      <c r="R409" s="55">
        <v>6</v>
      </c>
      <c r="S409" s="55">
        <v>2025</v>
      </c>
      <c r="T409" s="49">
        <v>9</v>
      </c>
      <c r="U409" s="49">
        <v>2025</v>
      </c>
      <c r="V409" s="56">
        <v>45980</v>
      </c>
      <c r="W409" s="49" t="s">
        <v>159</v>
      </c>
      <c r="X409" s="49">
        <v>2025</v>
      </c>
    </row>
    <row r="410" spans="1:24" ht="15.95">
      <c r="A410" s="49" t="s">
        <v>176</v>
      </c>
      <c r="B410" s="50">
        <v>429</v>
      </c>
      <c r="C410" s="50">
        <v>1</v>
      </c>
      <c r="D410" s="51">
        <v>45825</v>
      </c>
      <c r="E410" s="51">
        <v>45855</v>
      </c>
      <c r="F410" s="51">
        <v>45858</v>
      </c>
      <c r="G410" s="49" t="s">
        <v>44</v>
      </c>
      <c r="H410" s="49">
        <v>25</v>
      </c>
      <c r="I410" s="50"/>
      <c r="J410" s="52">
        <v>18950.68</v>
      </c>
      <c r="K410" s="49" t="s">
        <v>131</v>
      </c>
      <c r="L410" s="53">
        <v>16297.584800000001</v>
      </c>
      <c r="M410" s="53">
        <v>18950.68</v>
      </c>
      <c r="N410" s="53">
        <v>930</v>
      </c>
      <c r="O410" s="53">
        <v>799.8</v>
      </c>
      <c r="P410" s="53">
        <v>930</v>
      </c>
      <c r="Q410" s="54">
        <v>4.9074756156507311E-2</v>
      </c>
      <c r="R410" s="55">
        <v>6</v>
      </c>
      <c r="S410" s="55">
        <v>2025</v>
      </c>
      <c r="T410" s="49">
        <v>7</v>
      </c>
      <c r="U410" s="49">
        <v>2025</v>
      </c>
      <c r="V410" s="56">
        <v>45903</v>
      </c>
      <c r="W410" s="49" t="s">
        <v>153</v>
      </c>
      <c r="X410" s="49">
        <v>2025</v>
      </c>
    </row>
    <row r="411" spans="1:24" ht="15.95">
      <c r="A411" s="49" t="s">
        <v>176</v>
      </c>
      <c r="B411" s="50">
        <v>430</v>
      </c>
      <c r="C411" s="50">
        <v>1</v>
      </c>
      <c r="D411" s="51">
        <v>45825</v>
      </c>
      <c r="E411" s="51">
        <v>45875</v>
      </c>
      <c r="F411" s="51">
        <v>45892</v>
      </c>
      <c r="G411" s="49" t="s">
        <v>45</v>
      </c>
      <c r="H411" s="49">
        <v>25</v>
      </c>
      <c r="I411" s="50"/>
      <c r="J411" s="52">
        <v>39624.06</v>
      </c>
      <c r="K411" s="49" t="s">
        <v>131</v>
      </c>
      <c r="L411" s="53">
        <v>34076.691599999998</v>
      </c>
      <c r="M411" s="53">
        <v>39624.06</v>
      </c>
      <c r="N411" s="53">
        <v>2027.06</v>
      </c>
      <c r="O411" s="53">
        <v>1743.2716</v>
      </c>
      <c r="P411" s="53">
        <v>2027.06</v>
      </c>
      <c r="Q411" s="54">
        <v>5.1157301901925245E-2</v>
      </c>
      <c r="R411" s="55">
        <v>6</v>
      </c>
      <c r="S411" s="55">
        <v>2025</v>
      </c>
      <c r="T411" s="49">
        <v>8</v>
      </c>
      <c r="U411" s="49">
        <v>2025</v>
      </c>
      <c r="V411" s="56">
        <v>45937</v>
      </c>
      <c r="W411" s="49" t="s">
        <v>161</v>
      </c>
      <c r="X411" s="49">
        <v>2025</v>
      </c>
    </row>
    <row r="412" spans="1:24" ht="15.95">
      <c r="A412" s="49" t="s">
        <v>176</v>
      </c>
      <c r="B412" s="50">
        <v>431</v>
      </c>
      <c r="C412" s="50">
        <v>1</v>
      </c>
      <c r="D412" s="51">
        <v>45825</v>
      </c>
      <c r="E412" s="51">
        <v>45903</v>
      </c>
      <c r="F412" s="51">
        <v>45913</v>
      </c>
      <c r="G412" s="49" t="s">
        <v>49</v>
      </c>
      <c r="H412" s="49">
        <v>25</v>
      </c>
      <c r="I412" s="50"/>
      <c r="J412" s="52">
        <v>23702.83</v>
      </c>
      <c r="K412" s="49" t="s">
        <v>131</v>
      </c>
      <c r="L412" s="53">
        <v>20384.433800000003</v>
      </c>
      <c r="M412" s="53">
        <v>23702.83</v>
      </c>
      <c r="N412" s="53">
        <v>2056.1</v>
      </c>
      <c r="O412" s="53">
        <v>1768.2459999999999</v>
      </c>
      <c r="P412" s="53">
        <v>2056.1</v>
      </c>
      <c r="Q412" s="54">
        <v>8.6744916113392356E-2</v>
      </c>
      <c r="R412" s="55">
        <v>6</v>
      </c>
      <c r="S412" s="55">
        <v>2025</v>
      </c>
      <c r="T412" s="49">
        <v>9</v>
      </c>
      <c r="U412" s="49">
        <v>2025</v>
      </c>
      <c r="V412" s="56">
        <v>45958</v>
      </c>
      <c r="W412" s="49" t="s">
        <v>161</v>
      </c>
      <c r="X412" s="49">
        <v>2025</v>
      </c>
    </row>
    <row r="413" spans="1:24" ht="15.95">
      <c r="A413" s="49" t="s">
        <v>176</v>
      </c>
      <c r="B413" s="50">
        <v>432</v>
      </c>
      <c r="C413" s="50">
        <v>1</v>
      </c>
      <c r="D413" s="51">
        <v>45825</v>
      </c>
      <c r="E413" s="51">
        <v>45847</v>
      </c>
      <c r="F413" s="51">
        <v>45853</v>
      </c>
      <c r="G413" s="49" t="s">
        <v>49</v>
      </c>
      <c r="H413" s="49">
        <v>25</v>
      </c>
      <c r="I413" s="50"/>
      <c r="J413" s="52">
        <v>26949.24</v>
      </c>
      <c r="K413" s="49" t="s">
        <v>131</v>
      </c>
      <c r="L413" s="53">
        <v>23176.346400000002</v>
      </c>
      <c r="M413" s="53">
        <v>26949.24</v>
      </c>
      <c r="N413" s="53">
        <v>3536</v>
      </c>
      <c r="O413" s="53">
        <v>3040.96</v>
      </c>
      <c r="P413" s="53">
        <v>3536</v>
      </c>
      <c r="Q413" s="54">
        <v>0.13120963708067462</v>
      </c>
      <c r="R413" s="55">
        <v>6</v>
      </c>
      <c r="S413" s="55">
        <v>2025</v>
      </c>
      <c r="T413" s="49">
        <v>7</v>
      </c>
      <c r="U413" s="49">
        <v>2025</v>
      </c>
      <c r="V413" s="56">
        <v>45898</v>
      </c>
      <c r="W413" s="49" t="s">
        <v>160</v>
      </c>
      <c r="X413" s="49">
        <v>2025</v>
      </c>
    </row>
    <row r="414" spans="1:24" ht="15.95">
      <c r="A414" s="49" t="s">
        <v>176</v>
      </c>
      <c r="B414" s="50">
        <v>433</v>
      </c>
      <c r="C414" s="50">
        <v>1</v>
      </c>
      <c r="D414" s="51">
        <v>45826</v>
      </c>
      <c r="E414" s="51">
        <v>45848</v>
      </c>
      <c r="F414" s="51">
        <v>45861</v>
      </c>
      <c r="G414" s="49" t="s">
        <v>24</v>
      </c>
      <c r="H414" s="49">
        <v>25</v>
      </c>
      <c r="I414" s="50" t="s">
        <v>149</v>
      </c>
      <c r="J414" s="52">
        <v>13377.54</v>
      </c>
      <c r="K414" s="49" t="s">
        <v>151</v>
      </c>
      <c r="L414" s="53">
        <v>13377.54</v>
      </c>
      <c r="M414" s="53">
        <v>15517.946400000001</v>
      </c>
      <c r="N414" s="53">
        <v>2007.08</v>
      </c>
      <c r="O414" s="53">
        <v>2007.08</v>
      </c>
      <c r="P414" s="53">
        <v>2328.2127999999998</v>
      </c>
      <c r="Q414" s="54">
        <v>0.15003356371948803</v>
      </c>
      <c r="R414" s="55">
        <v>6</v>
      </c>
      <c r="S414" s="55">
        <v>2025</v>
      </c>
      <c r="T414" s="49">
        <v>7</v>
      </c>
      <c r="U414" s="49">
        <v>2025</v>
      </c>
      <c r="V414" s="56">
        <v>45906</v>
      </c>
      <c r="W414" s="49" t="s">
        <v>153</v>
      </c>
      <c r="X414" s="49">
        <v>2025</v>
      </c>
    </row>
    <row r="415" spans="1:24" ht="15.95">
      <c r="A415" s="49" t="s">
        <v>176</v>
      </c>
      <c r="B415" s="50">
        <v>434</v>
      </c>
      <c r="C415" s="50">
        <v>1</v>
      </c>
      <c r="D415" s="51">
        <v>45826</v>
      </c>
      <c r="E415" s="51">
        <v>45826</v>
      </c>
      <c r="F415" s="51">
        <v>45827</v>
      </c>
      <c r="G415" s="49" t="s">
        <v>48</v>
      </c>
      <c r="H415" s="49">
        <v>25</v>
      </c>
      <c r="I415" s="50"/>
      <c r="J415" s="52">
        <v>1445</v>
      </c>
      <c r="K415" s="49" t="s">
        <v>163</v>
      </c>
      <c r="L415" s="53">
        <v>1661.7499999999998</v>
      </c>
      <c r="M415" s="53">
        <v>1936.3000000000002</v>
      </c>
      <c r="N415" s="53">
        <v>113.2</v>
      </c>
      <c r="O415" s="53">
        <v>130.18</v>
      </c>
      <c r="P415" s="53">
        <v>151.68800000000002</v>
      </c>
      <c r="Q415" s="54">
        <v>7.8339100346020776E-2</v>
      </c>
      <c r="R415" s="55">
        <v>6</v>
      </c>
      <c r="S415" s="55">
        <v>2025</v>
      </c>
      <c r="T415" s="49">
        <v>6</v>
      </c>
      <c r="U415" s="49">
        <v>2025</v>
      </c>
      <c r="V415" s="56">
        <v>45872</v>
      </c>
      <c r="W415" s="49" t="s">
        <v>160</v>
      </c>
      <c r="X415" s="49">
        <v>2025</v>
      </c>
    </row>
    <row r="416" spans="1:24" ht="15.95">
      <c r="A416" s="49" t="s">
        <v>176</v>
      </c>
      <c r="B416" s="50">
        <v>435</v>
      </c>
      <c r="C416" s="50">
        <v>0</v>
      </c>
      <c r="D416" s="51">
        <v>45826</v>
      </c>
      <c r="E416" s="51">
        <v>45848</v>
      </c>
      <c r="F416" s="51">
        <v>45866</v>
      </c>
      <c r="G416" s="49" t="s">
        <v>56</v>
      </c>
      <c r="H416" s="49">
        <v>25</v>
      </c>
      <c r="I416" s="50" t="s">
        <v>188</v>
      </c>
      <c r="J416" s="52">
        <v>73341.97</v>
      </c>
      <c r="K416" s="49" t="s">
        <v>131</v>
      </c>
      <c r="L416" s="53">
        <v>63074.0942</v>
      </c>
      <c r="M416" s="53">
        <v>73341.97</v>
      </c>
      <c r="N416" s="53">
        <v>9967.5499999999993</v>
      </c>
      <c r="O416" s="53">
        <v>8572.0929999999989</v>
      </c>
      <c r="P416" s="53">
        <v>9967.5499999999993</v>
      </c>
      <c r="Q416" s="54">
        <v>0.1359051304457734</v>
      </c>
      <c r="R416" s="55">
        <v>6</v>
      </c>
      <c r="S416" s="55">
        <v>2025</v>
      </c>
      <c r="T416" s="49">
        <v>7</v>
      </c>
      <c r="U416" s="49">
        <v>2025</v>
      </c>
      <c r="V416" s="56">
        <v>45911</v>
      </c>
      <c r="W416" s="49" t="s">
        <v>153</v>
      </c>
      <c r="X416" s="49">
        <v>2025</v>
      </c>
    </row>
    <row r="417" spans="1:24" ht="15.95">
      <c r="A417" s="49" t="s">
        <v>176</v>
      </c>
      <c r="B417" s="50">
        <v>436</v>
      </c>
      <c r="C417" s="50">
        <v>1</v>
      </c>
      <c r="D417" s="51">
        <v>45827</v>
      </c>
      <c r="E417" s="51">
        <v>45875</v>
      </c>
      <c r="F417" s="51">
        <v>45892</v>
      </c>
      <c r="G417" s="49" t="s">
        <v>45</v>
      </c>
      <c r="H417" s="49">
        <v>25</v>
      </c>
      <c r="I417" s="50"/>
      <c r="J417" s="52">
        <v>254934</v>
      </c>
      <c r="K417" s="49" t="s">
        <v>178</v>
      </c>
      <c r="L417" s="53">
        <v>12236.832</v>
      </c>
      <c r="M417" s="53">
        <v>14276.304</v>
      </c>
      <c r="N417" s="53">
        <v>600</v>
      </c>
      <c r="O417" s="53">
        <v>28.8</v>
      </c>
      <c r="P417" s="53">
        <v>33.6</v>
      </c>
      <c r="Q417" s="54">
        <v>2.3535503306738215E-3</v>
      </c>
      <c r="R417" s="55">
        <v>6</v>
      </c>
      <c r="S417" s="55">
        <v>2025</v>
      </c>
      <c r="T417" s="49">
        <v>8</v>
      </c>
      <c r="U417" s="49">
        <v>2025</v>
      </c>
      <c r="V417" s="56">
        <v>45937</v>
      </c>
      <c r="W417" s="49" t="s">
        <v>161</v>
      </c>
      <c r="X417" s="49">
        <v>2025</v>
      </c>
    </row>
    <row r="418" spans="1:24" ht="15.95">
      <c r="A418" s="49" t="s">
        <v>176</v>
      </c>
      <c r="B418" s="50">
        <v>437</v>
      </c>
      <c r="C418" s="50">
        <v>1</v>
      </c>
      <c r="D418" s="51">
        <v>45827</v>
      </c>
      <c r="E418" s="51">
        <v>45876</v>
      </c>
      <c r="F418" s="51">
        <v>45895</v>
      </c>
      <c r="G418" s="49" t="s">
        <v>29</v>
      </c>
      <c r="H418" s="49">
        <v>25</v>
      </c>
      <c r="I418" s="50" t="s">
        <v>177</v>
      </c>
      <c r="J418" s="52">
        <v>40897.86</v>
      </c>
      <c r="K418" s="49" t="s">
        <v>151</v>
      </c>
      <c r="L418" s="53">
        <v>40897.86</v>
      </c>
      <c r="M418" s="53">
        <v>47441.517599999999</v>
      </c>
      <c r="N418" s="53">
        <v>5838.8</v>
      </c>
      <c r="O418" s="53">
        <v>5838.8</v>
      </c>
      <c r="P418" s="53">
        <v>6773.0079999999998</v>
      </c>
      <c r="Q418" s="54">
        <v>0.14276541608778553</v>
      </c>
      <c r="R418" s="55">
        <v>6</v>
      </c>
      <c r="S418" s="55">
        <v>2025</v>
      </c>
      <c r="T418" s="49">
        <v>8</v>
      </c>
      <c r="U418" s="49">
        <v>2025</v>
      </c>
      <c r="V418" s="56">
        <v>45940</v>
      </c>
      <c r="W418" s="49" t="s">
        <v>161</v>
      </c>
      <c r="X418" s="49">
        <v>2025</v>
      </c>
    </row>
    <row r="419" spans="1:24" ht="15.95">
      <c r="A419" s="49" t="s">
        <v>176</v>
      </c>
      <c r="B419" s="50">
        <v>438</v>
      </c>
      <c r="C419" s="50">
        <v>0</v>
      </c>
      <c r="D419" s="51">
        <v>45827</v>
      </c>
      <c r="E419" s="51">
        <v>45845</v>
      </c>
      <c r="F419" s="51">
        <v>45848</v>
      </c>
      <c r="G419" s="49" t="s">
        <v>24</v>
      </c>
      <c r="H419" s="49">
        <v>25</v>
      </c>
      <c r="I419" s="50" t="s">
        <v>149</v>
      </c>
      <c r="J419" s="52">
        <v>12177.42</v>
      </c>
      <c r="K419" s="49" t="s">
        <v>131</v>
      </c>
      <c r="L419" s="53">
        <v>10472.581200000001</v>
      </c>
      <c r="M419" s="53">
        <v>12177.42</v>
      </c>
      <c r="N419" s="53">
        <v>894.79</v>
      </c>
      <c r="O419" s="53">
        <v>769.51939999999991</v>
      </c>
      <c r="P419" s="53">
        <v>894.79</v>
      </c>
      <c r="Q419" s="54">
        <v>7.3479439815658798E-2</v>
      </c>
      <c r="R419" s="55">
        <v>6</v>
      </c>
      <c r="S419" s="55">
        <v>2025</v>
      </c>
      <c r="T419" s="49">
        <v>7</v>
      </c>
      <c r="U419" s="49">
        <v>2025</v>
      </c>
      <c r="V419" s="56">
        <v>45893</v>
      </c>
      <c r="W419" s="49" t="s">
        <v>160</v>
      </c>
      <c r="X419" s="49">
        <v>2025</v>
      </c>
    </row>
    <row r="420" spans="1:24" ht="15.95">
      <c r="A420" s="49" t="s">
        <v>176</v>
      </c>
      <c r="B420" s="50">
        <v>439</v>
      </c>
      <c r="C420" s="50">
        <v>0</v>
      </c>
      <c r="D420" s="51">
        <v>45827</v>
      </c>
      <c r="E420" s="51">
        <v>45908</v>
      </c>
      <c r="F420" s="51">
        <v>46008</v>
      </c>
      <c r="G420" s="49" t="s">
        <v>49</v>
      </c>
      <c r="H420" s="49">
        <v>25</v>
      </c>
      <c r="I420" s="50" t="s">
        <v>189</v>
      </c>
      <c r="J420" s="52">
        <v>7923.54</v>
      </c>
      <c r="K420" s="49" t="s">
        <v>131</v>
      </c>
      <c r="L420" s="53">
        <v>6814.2443999999996</v>
      </c>
      <c r="M420" s="53">
        <v>7923.54</v>
      </c>
      <c r="N420" s="53">
        <v>0</v>
      </c>
      <c r="O420" s="53">
        <v>0</v>
      </c>
      <c r="P420" s="53">
        <v>0</v>
      </c>
      <c r="Q420" s="54">
        <v>0</v>
      </c>
      <c r="R420" s="55">
        <v>6</v>
      </c>
      <c r="S420" s="55">
        <v>2025</v>
      </c>
      <c r="T420" s="49">
        <v>9</v>
      </c>
      <c r="U420" s="49">
        <v>2025</v>
      </c>
      <c r="V420" s="56">
        <v>46053</v>
      </c>
      <c r="W420" s="49" t="s">
        <v>157</v>
      </c>
      <c r="X420" s="49">
        <v>2026</v>
      </c>
    </row>
    <row r="421" spans="1:24" ht="15.95">
      <c r="A421" s="49" t="s">
        <v>176</v>
      </c>
      <c r="B421" s="50">
        <v>440</v>
      </c>
      <c r="C421" s="50">
        <v>0</v>
      </c>
      <c r="D421" s="51">
        <v>45827</v>
      </c>
      <c r="E421" s="51">
        <v>45951</v>
      </c>
      <c r="F421" s="51">
        <v>45969</v>
      </c>
      <c r="G421" s="49" t="s">
        <v>49</v>
      </c>
      <c r="H421" s="49">
        <v>25</v>
      </c>
      <c r="I421" s="50" t="s">
        <v>194</v>
      </c>
      <c r="J421" s="52">
        <v>1998049.98</v>
      </c>
      <c r="K421" s="49" t="s">
        <v>178</v>
      </c>
      <c r="L421" s="53">
        <v>95906.399040000004</v>
      </c>
      <c r="M421" s="53">
        <v>111890.79888</v>
      </c>
      <c r="N421" s="53">
        <v>40250.53</v>
      </c>
      <c r="O421" s="53">
        <v>1932.0254399999999</v>
      </c>
      <c r="P421" s="53">
        <v>2254.0296800000001</v>
      </c>
      <c r="Q421" s="54">
        <v>2.0144906485272205E-2</v>
      </c>
      <c r="R421" s="55">
        <v>6</v>
      </c>
      <c r="S421" s="55">
        <v>2025</v>
      </c>
      <c r="T421" s="49">
        <v>10</v>
      </c>
      <c r="U421" s="49">
        <v>2025</v>
      </c>
      <c r="V421" s="56">
        <v>46014</v>
      </c>
      <c r="W421" s="49" t="s">
        <v>132</v>
      </c>
      <c r="X421" s="49">
        <v>2025</v>
      </c>
    </row>
    <row r="422" spans="1:24" ht="15.95">
      <c r="A422" s="49" t="s">
        <v>176</v>
      </c>
      <c r="B422" s="50">
        <v>441</v>
      </c>
      <c r="C422" s="50">
        <v>1</v>
      </c>
      <c r="D422" s="51">
        <v>45827</v>
      </c>
      <c r="E422" s="51">
        <v>45828</v>
      </c>
      <c r="F422" s="51">
        <v>45830</v>
      </c>
      <c r="G422" s="49" t="s">
        <v>49</v>
      </c>
      <c r="H422" s="49">
        <v>25</v>
      </c>
      <c r="I422" s="50"/>
      <c r="J422" s="52">
        <v>2363.8000000000002</v>
      </c>
      <c r="K422" s="49" t="s">
        <v>131</v>
      </c>
      <c r="L422" s="53">
        <v>2032.8680000000002</v>
      </c>
      <c r="M422" s="53">
        <v>2363.8000000000002</v>
      </c>
      <c r="N422" s="53">
        <v>347.66</v>
      </c>
      <c r="O422" s="53">
        <v>298.98760000000004</v>
      </c>
      <c r="P422" s="53">
        <v>347.66</v>
      </c>
      <c r="Q422" s="54">
        <v>0.14707674084101871</v>
      </c>
      <c r="R422" s="55">
        <v>6</v>
      </c>
      <c r="S422" s="55">
        <v>2025</v>
      </c>
      <c r="T422" s="49">
        <v>6</v>
      </c>
      <c r="U422" s="49">
        <v>2025</v>
      </c>
      <c r="V422" s="56">
        <v>45875</v>
      </c>
      <c r="W422" s="49" t="s">
        <v>160</v>
      </c>
      <c r="X422" s="49">
        <v>2025</v>
      </c>
    </row>
    <row r="423" spans="1:24" ht="15.95">
      <c r="A423" s="49" t="s">
        <v>176</v>
      </c>
      <c r="B423" s="50">
        <v>442</v>
      </c>
      <c r="C423" s="50">
        <v>1</v>
      </c>
      <c r="D423" s="51">
        <v>45828</v>
      </c>
      <c r="E423" s="51">
        <v>45838</v>
      </c>
      <c r="F423" s="51">
        <v>45838</v>
      </c>
      <c r="G423" s="49" t="s">
        <v>45</v>
      </c>
      <c r="H423" s="49">
        <v>25</v>
      </c>
      <c r="I423" s="50"/>
      <c r="J423" s="52">
        <v>672.41</v>
      </c>
      <c r="K423" s="49" t="s">
        <v>151</v>
      </c>
      <c r="L423" s="53">
        <v>672.41</v>
      </c>
      <c r="M423" s="53">
        <v>779.99559999999985</v>
      </c>
      <c r="N423" s="53">
        <v>82.41</v>
      </c>
      <c r="O423" s="53">
        <v>82.41</v>
      </c>
      <c r="P423" s="53">
        <v>95.59559999999999</v>
      </c>
      <c r="Q423" s="54">
        <v>0.12255915289778557</v>
      </c>
      <c r="R423" s="55">
        <v>6</v>
      </c>
      <c r="S423" s="55">
        <v>2025</v>
      </c>
      <c r="T423" s="49">
        <v>6</v>
      </c>
      <c r="U423" s="49">
        <v>2025</v>
      </c>
      <c r="V423" s="56">
        <v>45883</v>
      </c>
      <c r="W423" s="49" t="s">
        <v>160</v>
      </c>
      <c r="X423" s="49">
        <v>2025</v>
      </c>
    </row>
    <row r="424" spans="1:24" ht="15.95">
      <c r="A424" s="49" t="s">
        <v>176</v>
      </c>
      <c r="B424" s="50">
        <v>443</v>
      </c>
      <c r="C424" s="50">
        <v>1</v>
      </c>
      <c r="D424" s="51">
        <v>45828</v>
      </c>
      <c r="E424" s="51">
        <v>45831</v>
      </c>
      <c r="F424" s="51">
        <v>45831</v>
      </c>
      <c r="G424" s="49" t="s">
        <v>49</v>
      </c>
      <c r="H424" s="49">
        <v>25</v>
      </c>
      <c r="I424" s="50"/>
      <c r="J424" s="52">
        <v>41650.400000000001</v>
      </c>
      <c r="K424" s="49" t="s">
        <v>178</v>
      </c>
      <c r="L424" s="53">
        <v>1999.2192</v>
      </c>
      <c r="M424" s="53">
        <v>2332.4223999999999</v>
      </c>
      <c r="N424" s="53">
        <v>2668.4</v>
      </c>
      <c r="O424" s="53">
        <v>128.08320000000001</v>
      </c>
      <c r="P424" s="53">
        <v>149.43040000000002</v>
      </c>
      <c r="Q424" s="54">
        <v>6.4066611605170659E-2</v>
      </c>
      <c r="R424" s="55">
        <v>6</v>
      </c>
      <c r="S424" s="55">
        <v>2025</v>
      </c>
      <c r="T424" s="49">
        <v>6</v>
      </c>
      <c r="U424" s="49">
        <v>2025</v>
      </c>
      <c r="V424" s="56">
        <v>45876</v>
      </c>
      <c r="W424" s="49" t="s">
        <v>160</v>
      </c>
      <c r="X424" s="49">
        <v>2025</v>
      </c>
    </row>
    <row r="425" spans="1:24" ht="15.95">
      <c r="A425" s="49" t="s">
        <v>176</v>
      </c>
      <c r="B425" s="50">
        <v>444</v>
      </c>
      <c r="C425" s="50">
        <v>0</v>
      </c>
      <c r="D425" s="51">
        <v>45831</v>
      </c>
      <c r="E425" s="51">
        <v>45840</v>
      </c>
      <c r="F425" s="51">
        <v>45845</v>
      </c>
      <c r="G425" s="49" t="s">
        <v>54</v>
      </c>
      <c r="H425" s="49">
        <v>26</v>
      </c>
      <c r="I425" s="50"/>
      <c r="J425" s="52">
        <v>113849</v>
      </c>
      <c r="K425" s="49" t="s">
        <v>178</v>
      </c>
      <c r="L425" s="53">
        <v>5464.7520000000004</v>
      </c>
      <c r="M425" s="53">
        <v>6375.5439999999999</v>
      </c>
      <c r="N425" s="53">
        <v>650</v>
      </c>
      <c r="O425" s="53">
        <v>31.2</v>
      </c>
      <c r="P425" s="53">
        <v>36.4</v>
      </c>
      <c r="Q425" s="54">
        <v>5.7093167265412957E-3</v>
      </c>
      <c r="R425" s="55">
        <v>6</v>
      </c>
      <c r="S425" s="55">
        <v>2025</v>
      </c>
      <c r="T425" s="49">
        <v>7</v>
      </c>
      <c r="U425" s="49">
        <v>2025</v>
      </c>
      <c r="V425" s="56">
        <v>45890</v>
      </c>
      <c r="W425" s="49" t="s">
        <v>160</v>
      </c>
      <c r="X425" s="49">
        <v>2025</v>
      </c>
    </row>
    <row r="426" spans="1:24" ht="15.95">
      <c r="A426" s="49" t="s">
        <v>176</v>
      </c>
      <c r="B426" s="50">
        <v>445</v>
      </c>
      <c r="C426" s="50">
        <v>0</v>
      </c>
      <c r="D426" s="51">
        <v>45831</v>
      </c>
      <c r="E426" s="51">
        <v>45956</v>
      </c>
      <c r="F426" s="51">
        <v>46378</v>
      </c>
      <c r="G426" s="49" t="s">
        <v>51</v>
      </c>
      <c r="H426" s="49">
        <v>26</v>
      </c>
      <c r="I426" s="50" t="s">
        <v>184</v>
      </c>
      <c r="J426" s="52">
        <v>150519.92000000001</v>
      </c>
      <c r="K426" s="49" t="s">
        <v>131</v>
      </c>
      <c r="L426" s="53">
        <v>129447.1312</v>
      </c>
      <c r="M426" s="53">
        <v>150519.92000000001</v>
      </c>
      <c r="N426" s="53">
        <v>28020.73</v>
      </c>
      <c r="O426" s="53">
        <v>24097.827799999999</v>
      </c>
      <c r="P426" s="53">
        <v>28020.73</v>
      </c>
      <c r="Q426" s="54">
        <v>0.18615961262801628</v>
      </c>
      <c r="R426" s="55">
        <v>6</v>
      </c>
      <c r="S426" s="55">
        <v>2025</v>
      </c>
      <c r="T426" s="49">
        <v>10</v>
      </c>
      <c r="U426" s="49">
        <v>2025</v>
      </c>
      <c r="V426" s="56">
        <v>46423</v>
      </c>
      <c r="W426" s="49" t="s">
        <v>164</v>
      </c>
      <c r="X426" s="49">
        <v>2027</v>
      </c>
    </row>
    <row r="427" spans="1:24" ht="15.95">
      <c r="A427" s="49" t="s">
        <v>176</v>
      </c>
      <c r="B427" s="50">
        <v>446</v>
      </c>
      <c r="C427" s="50">
        <v>1</v>
      </c>
      <c r="D427" s="51">
        <v>45831</v>
      </c>
      <c r="E427" s="51">
        <v>45790</v>
      </c>
      <c r="F427" s="51">
        <v>45802</v>
      </c>
      <c r="G427" s="49" t="s">
        <v>49</v>
      </c>
      <c r="H427" s="49">
        <v>26</v>
      </c>
      <c r="I427" s="50" t="s">
        <v>177</v>
      </c>
      <c r="J427" s="52">
        <v>20159.509999999998</v>
      </c>
      <c r="K427" s="49" t="s">
        <v>131</v>
      </c>
      <c r="L427" s="53">
        <v>17337.178599999999</v>
      </c>
      <c r="M427" s="53">
        <v>20159.509999999998</v>
      </c>
      <c r="N427" s="53">
        <v>1970.49</v>
      </c>
      <c r="O427" s="53">
        <v>1694.6214</v>
      </c>
      <c r="P427" s="53">
        <v>1970.49</v>
      </c>
      <c r="Q427" s="54">
        <v>9.7744935268763974E-2</v>
      </c>
      <c r="R427" s="55">
        <v>6</v>
      </c>
      <c r="S427" s="55">
        <v>2025</v>
      </c>
      <c r="T427" s="49">
        <v>5</v>
      </c>
      <c r="U427" s="49">
        <v>2025</v>
      </c>
      <c r="V427" s="56">
        <v>45847</v>
      </c>
      <c r="W427" s="49" t="s">
        <v>154</v>
      </c>
      <c r="X427" s="49">
        <v>2025</v>
      </c>
    </row>
    <row r="428" spans="1:24" ht="15.95">
      <c r="A428" s="49" t="s">
        <v>176</v>
      </c>
      <c r="B428" s="50">
        <v>447</v>
      </c>
      <c r="C428" s="50">
        <v>1</v>
      </c>
      <c r="D428" s="51">
        <v>45831</v>
      </c>
      <c r="E428" s="51" t="s">
        <v>190</v>
      </c>
      <c r="F428" s="51">
        <v>45848</v>
      </c>
      <c r="G428" s="49" t="s">
        <v>37</v>
      </c>
      <c r="H428" s="49">
        <v>26</v>
      </c>
      <c r="I428" s="50"/>
      <c r="J428" s="52">
        <v>11123.36</v>
      </c>
      <c r="K428" s="49" t="s">
        <v>131</v>
      </c>
      <c r="L428" s="53">
        <v>9566.0896000000012</v>
      </c>
      <c r="M428" s="53">
        <v>11123.36</v>
      </c>
      <c r="N428" s="53">
        <v>535.41999999999996</v>
      </c>
      <c r="O428" s="53">
        <v>460.46119999999996</v>
      </c>
      <c r="P428" s="53">
        <v>535.41999999999996</v>
      </c>
      <c r="Q428" s="54">
        <v>4.8134736266739538E-2</v>
      </c>
      <c r="R428" s="55">
        <v>6</v>
      </c>
      <c r="S428" s="55">
        <v>2025</v>
      </c>
      <c r="T428" s="49" t="e">
        <v>#VALUE!</v>
      </c>
      <c r="U428" s="49" t="e">
        <v>#VALUE!</v>
      </c>
      <c r="V428" s="56">
        <v>45893</v>
      </c>
      <c r="W428" s="49" t="s">
        <v>160</v>
      </c>
      <c r="X428" s="49">
        <v>2025</v>
      </c>
    </row>
    <row r="429" spans="1:24" ht="15.95">
      <c r="A429" s="49" t="s">
        <v>176</v>
      </c>
      <c r="B429" s="50">
        <v>448</v>
      </c>
      <c r="C429" s="50">
        <v>1</v>
      </c>
      <c r="D429" s="51">
        <v>45831</v>
      </c>
      <c r="E429" s="51">
        <v>45844</v>
      </c>
      <c r="F429" s="51">
        <v>45871</v>
      </c>
      <c r="G429" s="49" t="s">
        <v>49</v>
      </c>
      <c r="H429" s="49">
        <v>26</v>
      </c>
      <c r="I429" s="50"/>
      <c r="J429" s="52">
        <v>57613.7</v>
      </c>
      <c r="K429" s="49" t="s">
        <v>131</v>
      </c>
      <c r="L429" s="53">
        <v>49547.781999999999</v>
      </c>
      <c r="M429" s="53">
        <v>57613.7</v>
      </c>
      <c r="N429" s="53">
        <v>4736.95</v>
      </c>
      <c r="O429" s="53">
        <v>4073.7769999999996</v>
      </c>
      <c r="P429" s="53">
        <v>4736.95</v>
      </c>
      <c r="Q429" s="54">
        <v>8.2219159679034662E-2</v>
      </c>
      <c r="R429" s="55">
        <v>6</v>
      </c>
      <c r="S429" s="55">
        <v>2025</v>
      </c>
      <c r="T429" s="49">
        <v>7</v>
      </c>
      <c r="U429" s="49">
        <v>2025</v>
      </c>
      <c r="V429" s="56">
        <v>45916</v>
      </c>
      <c r="W429" s="49" t="s">
        <v>153</v>
      </c>
      <c r="X429" s="49">
        <v>2025</v>
      </c>
    </row>
    <row r="430" spans="1:24" ht="15.95">
      <c r="A430" s="49" t="s">
        <v>176</v>
      </c>
      <c r="B430" s="50">
        <v>449</v>
      </c>
      <c r="C430" s="50">
        <v>0</v>
      </c>
      <c r="D430" s="51">
        <v>45832</v>
      </c>
      <c r="E430" s="51">
        <v>45973</v>
      </c>
      <c r="F430" s="51">
        <v>46008</v>
      </c>
      <c r="G430" s="49" t="s">
        <v>45</v>
      </c>
      <c r="H430" s="49">
        <v>26</v>
      </c>
      <c r="I430" s="50"/>
      <c r="J430" s="52">
        <v>175520.27</v>
      </c>
      <c r="K430" s="49" t="s">
        <v>131</v>
      </c>
      <c r="L430" s="53">
        <v>150947.43219999998</v>
      </c>
      <c r="M430" s="53">
        <v>175520.27</v>
      </c>
      <c r="N430" s="53">
        <v>25356.27</v>
      </c>
      <c r="O430" s="53">
        <v>21806.392199999998</v>
      </c>
      <c r="P430" s="53">
        <v>25356.27</v>
      </c>
      <c r="Q430" s="54">
        <v>0.14446348561337105</v>
      </c>
      <c r="R430" s="55">
        <v>6</v>
      </c>
      <c r="S430" s="55">
        <v>2025</v>
      </c>
      <c r="T430" s="49">
        <v>11</v>
      </c>
      <c r="U430" s="49">
        <v>2025</v>
      </c>
      <c r="V430" s="56">
        <v>46053</v>
      </c>
      <c r="W430" s="49" t="s">
        <v>157</v>
      </c>
      <c r="X430" s="49">
        <v>2026</v>
      </c>
    </row>
    <row r="431" spans="1:24" ht="15.95">
      <c r="A431" s="49" t="s">
        <v>176</v>
      </c>
      <c r="B431" s="50">
        <v>451</v>
      </c>
      <c r="C431" s="50">
        <v>1</v>
      </c>
      <c r="D431" s="51">
        <v>45832</v>
      </c>
      <c r="E431" s="51">
        <v>45851</v>
      </c>
      <c r="F431" s="51">
        <v>45875</v>
      </c>
      <c r="G431" s="49" t="s">
        <v>37</v>
      </c>
      <c r="H431" s="49">
        <v>26</v>
      </c>
      <c r="I431" s="50"/>
      <c r="J431" s="52">
        <v>1494.49</v>
      </c>
      <c r="K431" s="49" t="s">
        <v>131</v>
      </c>
      <c r="L431" s="53">
        <v>1285.2614000000001</v>
      </c>
      <c r="M431" s="53">
        <v>1494.49</v>
      </c>
      <c r="N431" s="53">
        <v>29.45</v>
      </c>
      <c r="O431" s="53">
        <v>25.326999999999998</v>
      </c>
      <c r="P431" s="53">
        <v>29.45</v>
      </c>
      <c r="Q431" s="54">
        <v>1.9705719007822062E-2</v>
      </c>
      <c r="R431" s="55">
        <v>6</v>
      </c>
      <c r="S431" s="55">
        <v>2025</v>
      </c>
      <c r="T431" s="49">
        <v>7</v>
      </c>
      <c r="U431" s="49">
        <v>2025</v>
      </c>
      <c r="V431" s="56">
        <v>45920</v>
      </c>
      <c r="W431" s="49" t="s">
        <v>153</v>
      </c>
      <c r="X431" s="49">
        <v>2025</v>
      </c>
    </row>
    <row r="432" spans="1:24" ht="15.95">
      <c r="A432" s="49" t="s">
        <v>176</v>
      </c>
      <c r="B432" s="50">
        <v>452</v>
      </c>
      <c r="C432" s="50">
        <v>0</v>
      </c>
      <c r="D432" s="51">
        <v>45832</v>
      </c>
      <c r="E432" s="51">
        <v>46009</v>
      </c>
      <c r="F432" s="51">
        <v>46020</v>
      </c>
      <c r="G432" s="49" t="s">
        <v>37</v>
      </c>
      <c r="H432" s="49">
        <v>26</v>
      </c>
      <c r="I432" s="50"/>
      <c r="J432" s="52">
        <v>61281.79</v>
      </c>
      <c r="K432" s="49" t="s">
        <v>131</v>
      </c>
      <c r="L432" s="53">
        <v>52702.339399999997</v>
      </c>
      <c r="M432" s="53">
        <v>61281.79</v>
      </c>
      <c r="N432" s="53">
        <v>6629</v>
      </c>
      <c r="O432" s="53">
        <v>5700.94</v>
      </c>
      <c r="P432" s="53">
        <v>6629</v>
      </c>
      <c r="Q432" s="54">
        <v>0.10817242773097849</v>
      </c>
      <c r="R432" s="55">
        <v>6</v>
      </c>
      <c r="S432" s="55">
        <v>2025</v>
      </c>
      <c r="T432" s="49">
        <v>12</v>
      </c>
      <c r="U432" s="49">
        <v>2025</v>
      </c>
      <c r="V432" s="56">
        <v>46065</v>
      </c>
      <c r="W432" s="49" t="s">
        <v>164</v>
      </c>
      <c r="X432" s="49">
        <v>2026</v>
      </c>
    </row>
    <row r="433" spans="1:24" ht="15.95">
      <c r="A433" s="49" t="s">
        <v>176</v>
      </c>
      <c r="B433" s="50">
        <v>453</v>
      </c>
      <c r="C433" s="50">
        <v>0</v>
      </c>
      <c r="D433" s="51">
        <v>45833</v>
      </c>
      <c r="E433" s="51">
        <v>46013</v>
      </c>
      <c r="F433" s="51">
        <v>46019</v>
      </c>
      <c r="G433" s="49" t="s">
        <v>57</v>
      </c>
      <c r="H433" s="49">
        <v>26</v>
      </c>
      <c r="I433" s="50"/>
      <c r="J433" s="52">
        <v>82243</v>
      </c>
      <c r="K433" s="49" t="s">
        <v>131</v>
      </c>
      <c r="L433" s="53">
        <v>70728.98</v>
      </c>
      <c r="M433" s="53">
        <v>82243</v>
      </c>
      <c r="N433" s="53">
        <v>20093</v>
      </c>
      <c r="O433" s="53">
        <v>17279.98</v>
      </c>
      <c r="P433" s="53">
        <v>20093</v>
      </c>
      <c r="Q433" s="54">
        <v>0.2443125858735698</v>
      </c>
      <c r="R433" s="55">
        <v>6</v>
      </c>
      <c r="S433" s="55">
        <v>2025</v>
      </c>
      <c r="T433" s="49">
        <v>12</v>
      </c>
      <c r="U433" s="49">
        <v>2025</v>
      </c>
      <c r="V433" s="56">
        <v>46064</v>
      </c>
      <c r="W433" s="49" t="s">
        <v>164</v>
      </c>
      <c r="X433" s="49">
        <v>2026</v>
      </c>
    </row>
    <row r="434" spans="1:24" ht="15.95">
      <c r="A434" s="49" t="s">
        <v>176</v>
      </c>
      <c r="B434" s="50">
        <v>454</v>
      </c>
      <c r="C434" s="50">
        <v>1</v>
      </c>
      <c r="D434" s="51">
        <v>45833</v>
      </c>
      <c r="E434" s="51">
        <v>45871</v>
      </c>
      <c r="F434" s="51">
        <v>45878</v>
      </c>
      <c r="G434" s="49" t="s">
        <v>49</v>
      </c>
      <c r="H434" s="49">
        <v>26</v>
      </c>
      <c r="I434" s="50" t="s">
        <v>189</v>
      </c>
      <c r="J434" s="52">
        <v>44002.8</v>
      </c>
      <c r="K434" s="49" t="s">
        <v>131</v>
      </c>
      <c r="L434" s="53">
        <v>37842.408000000003</v>
      </c>
      <c r="M434" s="53">
        <v>44002.8</v>
      </c>
      <c r="N434" s="53">
        <v>8077.64</v>
      </c>
      <c r="O434" s="53">
        <v>6946.7704000000003</v>
      </c>
      <c r="P434" s="53">
        <v>8077.64</v>
      </c>
      <c r="Q434" s="54">
        <v>0.18357104547892406</v>
      </c>
      <c r="R434" s="55">
        <v>6</v>
      </c>
      <c r="S434" s="55">
        <v>2025</v>
      </c>
      <c r="T434" s="49">
        <v>8</v>
      </c>
      <c r="U434" s="49">
        <v>2025</v>
      </c>
      <c r="V434" s="56">
        <v>45923</v>
      </c>
      <c r="W434" s="49" t="s">
        <v>153</v>
      </c>
      <c r="X434" s="49">
        <v>2025</v>
      </c>
    </row>
    <row r="435" spans="1:24" ht="15.95">
      <c r="A435" s="49" t="s">
        <v>176</v>
      </c>
      <c r="B435" s="50">
        <v>455</v>
      </c>
      <c r="C435" s="50">
        <v>0</v>
      </c>
      <c r="D435" s="51">
        <v>45833</v>
      </c>
      <c r="E435" s="51">
        <v>46137</v>
      </c>
      <c r="F435" s="51">
        <v>46146</v>
      </c>
      <c r="G435" s="49" t="s">
        <v>51</v>
      </c>
      <c r="H435" s="49">
        <v>26</v>
      </c>
      <c r="I435" s="50" t="s">
        <v>195</v>
      </c>
      <c r="J435" s="52">
        <v>22200</v>
      </c>
      <c r="K435" s="49" t="s">
        <v>131</v>
      </c>
      <c r="L435" s="53">
        <v>19092</v>
      </c>
      <c r="M435" s="53">
        <v>22200</v>
      </c>
      <c r="N435" s="53">
        <v>3996</v>
      </c>
      <c r="O435" s="53">
        <v>3436.56</v>
      </c>
      <c r="P435" s="53">
        <v>3996</v>
      </c>
      <c r="Q435" s="54">
        <v>0.18</v>
      </c>
      <c r="R435" s="55">
        <v>6</v>
      </c>
      <c r="S435" s="55">
        <v>2025</v>
      </c>
      <c r="T435" s="49">
        <v>4</v>
      </c>
      <c r="U435" s="49">
        <v>2026</v>
      </c>
      <c r="V435" s="56">
        <v>46191</v>
      </c>
      <c r="W435" s="49" t="s">
        <v>152</v>
      </c>
      <c r="X435" s="49">
        <v>2026</v>
      </c>
    </row>
    <row r="436" spans="1:24" ht="15.95">
      <c r="A436" s="49" t="s">
        <v>176</v>
      </c>
      <c r="B436" s="50">
        <v>456</v>
      </c>
      <c r="C436" s="50">
        <v>1</v>
      </c>
      <c r="D436" s="51">
        <v>45833</v>
      </c>
      <c r="E436" s="51">
        <v>45721</v>
      </c>
      <c r="F436" s="51">
        <v>45723</v>
      </c>
      <c r="G436" s="49" t="s">
        <v>37</v>
      </c>
      <c r="H436" s="49">
        <v>26</v>
      </c>
      <c r="I436" s="50"/>
      <c r="J436" s="52">
        <v>1205</v>
      </c>
      <c r="K436" s="49" t="s">
        <v>131</v>
      </c>
      <c r="L436" s="53">
        <v>1036.3</v>
      </c>
      <c r="M436" s="53">
        <v>1205</v>
      </c>
      <c r="N436" s="53">
        <v>180.75</v>
      </c>
      <c r="O436" s="53">
        <v>155.44499999999999</v>
      </c>
      <c r="P436" s="53">
        <v>180.75</v>
      </c>
      <c r="Q436" s="54">
        <v>0.15</v>
      </c>
      <c r="R436" s="55">
        <v>6</v>
      </c>
      <c r="S436" s="55">
        <v>2025</v>
      </c>
      <c r="T436" s="49">
        <v>3</v>
      </c>
      <c r="U436" s="49">
        <v>2025</v>
      </c>
      <c r="V436" s="56">
        <v>45768</v>
      </c>
      <c r="W436" s="49" t="s">
        <v>173</v>
      </c>
      <c r="X436" s="49">
        <v>2025</v>
      </c>
    </row>
    <row r="437" spans="1:24" ht="15.95">
      <c r="A437" s="49" t="s">
        <v>176</v>
      </c>
      <c r="B437" s="50">
        <v>457</v>
      </c>
      <c r="C437" s="50">
        <v>1</v>
      </c>
      <c r="D437" s="51">
        <v>45834</v>
      </c>
      <c r="E437" s="51">
        <v>45754</v>
      </c>
      <c r="F437" s="51">
        <v>45758</v>
      </c>
      <c r="G437" s="49" t="s">
        <v>45</v>
      </c>
      <c r="H437" s="49">
        <v>26</v>
      </c>
      <c r="I437" s="50"/>
      <c r="J437" s="52">
        <v>780</v>
      </c>
      <c r="K437" s="49" t="s">
        <v>131</v>
      </c>
      <c r="L437" s="53">
        <v>670.8</v>
      </c>
      <c r="M437" s="53">
        <v>780</v>
      </c>
      <c r="N437" s="53">
        <v>117</v>
      </c>
      <c r="O437" s="53">
        <v>100.62</v>
      </c>
      <c r="P437" s="53">
        <v>117</v>
      </c>
      <c r="Q437" s="54">
        <v>0.15000000000000002</v>
      </c>
      <c r="R437" s="55">
        <v>6</v>
      </c>
      <c r="S437" s="55">
        <v>2025</v>
      </c>
      <c r="T437" s="49">
        <v>4</v>
      </c>
      <c r="U437" s="49">
        <v>2025</v>
      </c>
      <c r="V437" s="56">
        <v>45803</v>
      </c>
      <c r="W437" s="49" t="s">
        <v>172</v>
      </c>
      <c r="X437" s="49">
        <v>2025</v>
      </c>
    </row>
    <row r="438" spans="1:24" ht="15.95">
      <c r="A438" s="49" t="s">
        <v>176</v>
      </c>
      <c r="B438" s="50">
        <v>458</v>
      </c>
      <c r="C438" s="50">
        <v>1</v>
      </c>
      <c r="D438" s="51">
        <v>45834</v>
      </c>
      <c r="E438" s="51">
        <v>45795</v>
      </c>
      <c r="F438" s="51">
        <v>45826</v>
      </c>
      <c r="G438" s="49" t="s">
        <v>45</v>
      </c>
      <c r="H438" s="49">
        <v>26</v>
      </c>
      <c r="I438" s="50"/>
      <c r="J438" s="52">
        <v>1465</v>
      </c>
      <c r="K438" s="49" t="s">
        <v>131</v>
      </c>
      <c r="L438" s="53">
        <v>1259.9000000000001</v>
      </c>
      <c r="M438" s="53">
        <v>1465</v>
      </c>
      <c r="N438" s="53">
        <v>150.75</v>
      </c>
      <c r="O438" s="53">
        <v>129.64500000000001</v>
      </c>
      <c r="P438" s="53">
        <v>150.75</v>
      </c>
      <c r="Q438" s="54">
        <v>0.10290102389078498</v>
      </c>
      <c r="R438" s="55">
        <v>6</v>
      </c>
      <c r="S438" s="55">
        <v>2025</v>
      </c>
      <c r="T438" s="49">
        <v>5</v>
      </c>
      <c r="U438" s="49">
        <v>2025</v>
      </c>
      <c r="V438" s="56">
        <v>45871</v>
      </c>
      <c r="W438" s="49" t="s">
        <v>160</v>
      </c>
      <c r="X438" s="49">
        <v>2025</v>
      </c>
    </row>
    <row r="439" spans="1:24" ht="15.95">
      <c r="A439" s="49" t="s">
        <v>176</v>
      </c>
      <c r="B439" s="50">
        <v>459</v>
      </c>
      <c r="C439" s="50">
        <v>1</v>
      </c>
      <c r="D439" s="51">
        <v>45834</v>
      </c>
      <c r="E439" s="51">
        <v>45804</v>
      </c>
      <c r="F439" s="51">
        <v>45804</v>
      </c>
      <c r="G439" s="49" t="s">
        <v>45</v>
      </c>
      <c r="H439" s="49">
        <v>26</v>
      </c>
      <c r="I439" s="50"/>
      <c r="J439" s="52">
        <v>305</v>
      </c>
      <c r="K439" s="49" t="s">
        <v>131</v>
      </c>
      <c r="L439" s="53">
        <v>262.3</v>
      </c>
      <c r="M439" s="53">
        <v>305</v>
      </c>
      <c r="N439" s="53">
        <v>45.75</v>
      </c>
      <c r="O439" s="53">
        <v>39.344999999999999</v>
      </c>
      <c r="P439" s="53">
        <v>45.75</v>
      </c>
      <c r="Q439" s="54">
        <v>0.15</v>
      </c>
      <c r="R439" s="55">
        <v>6</v>
      </c>
      <c r="S439" s="55">
        <v>2025</v>
      </c>
      <c r="T439" s="49">
        <v>5</v>
      </c>
      <c r="U439" s="49">
        <v>2025</v>
      </c>
      <c r="V439" s="56">
        <v>45849</v>
      </c>
      <c r="W439" s="49" t="s">
        <v>154</v>
      </c>
      <c r="X439" s="49">
        <v>2025</v>
      </c>
    </row>
    <row r="440" spans="1:24" ht="15.95">
      <c r="A440" s="49" t="s">
        <v>176</v>
      </c>
      <c r="B440" s="50">
        <v>460</v>
      </c>
      <c r="C440" s="50">
        <v>1</v>
      </c>
      <c r="D440" s="51">
        <v>45834</v>
      </c>
      <c r="E440" s="51">
        <v>45840</v>
      </c>
      <c r="F440" s="51">
        <v>45844</v>
      </c>
      <c r="G440" s="49" t="s">
        <v>51</v>
      </c>
      <c r="H440" s="49">
        <v>26</v>
      </c>
      <c r="I440" s="50" t="s">
        <v>184</v>
      </c>
      <c r="J440" s="52">
        <v>2832</v>
      </c>
      <c r="K440" s="49" t="s">
        <v>131</v>
      </c>
      <c r="L440" s="53">
        <v>2435.52</v>
      </c>
      <c r="M440" s="53">
        <v>2832</v>
      </c>
      <c r="N440" s="53">
        <v>219.96</v>
      </c>
      <c r="O440" s="53">
        <v>189.16560000000001</v>
      </c>
      <c r="P440" s="53">
        <v>219.96</v>
      </c>
      <c r="Q440" s="54">
        <v>7.7669491525423739E-2</v>
      </c>
      <c r="R440" s="55">
        <v>6</v>
      </c>
      <c r="S440" s="55">
        <v>2025</v>
      </c>
      <c r="T440" s="49">
        <v>7</v>
      </c>
      <c r="U440" s="49">
        <v>2025</v>
      </c>
      <c r="V440" s="56">
        <v>45889</v>
      </c>
      <c r="W440" s="49" t="s">
        <v>160</v>
      </c>
      <c r="X440" s="49">
        <v>2025</v>
      </c>
    </row>
    <row r="441" spans="1:24" ht="15.95">
      <c r="A441" s="49" t="s">
        <v>176</v>
      </c>
      <c r="B441" s="50">
        <v>461</v>
      </c>
      <c r="C441" s="50">
        <v>0</v>
      </c>
      <c r="D441" s="51">
        <v>45834</v>
      </c>
      <c r="E441" s="51">
        <v>45862</v>
      </c>
      <c r="F441" s="51">
        <v>45870</v>
      </c>
      <c r="G441" s="49" t="s">
        <v>54</v>
      </c>
      <c r="H441" s="49">
        <v>26</v>
      </c>
      <c r="I441" s="50"/>
      <c r="J441" s="52">
        <v>10222</v>
      </c>
      <c r="K441" s="49" t="s">
        <v>178</v>
      </c>
      <c r="L441" s="53">
        <v>490.65600000000001</v>
      </c>
      <c r="M441" s="53">
        <v>572.43200000000002</v>
      </c>
      <c r="N441" s="53">
        <v>0</v>
      </c>
      <c r="O441" s="53">
        <v>0</v>
      </c>
      <c r="P441" s="53">
        <v>0</v>
      </c>
      <c r="Q441" s="54">
        <v>0</v>
      </c>
      <c r="R441" s="55">
        <v>6</v>
      </c>
      <c r="S441" s="55">
        <v>2025</v>
      </c>
      <c r="T441" s="49">
        <v>7</v>
      </c>
      <c r="U441" s="49">
        <v>2025</v>
      </c>
      <c r="V441" s="56">
        <v>45915</v>
      </c>
      <c r="W441" s="49" t="s">
        <v>153</v>
      </c>
      <c r="X441" s="49">
        <v>2025</v>
      </c>
    </row>
    <row r="442" spans="1:24" ht="15.95">
      <c r="A442" s="49" t="s">
        <v>176</v>
      </c>
      <c r="B442" s="50">
        <v>462</v>
      </c>
      <c r="C442" s="50">
        <v>0</v>
      </c>
      <c r="D442" s="51">
        <v>45834</v>
      </c>
      <c r="E442" s="51">
        <v>45902</v>
      </c>
      <c r="F442" s="51">
        <v>45969</v>
      </c>
      <c r="G442" s="49" t="s">
        <v>45</v>
      </c>
      <c r="H442" s="49">
        <v>26</v>
      </c>
      <c r="I442" s="50"/>
      <c r="J442" s="52">
        <v>17546.89</v>
      </c>
      <c r="K442" s="49" t="s">
        <v>131</v>
      </c>
      <c r="L442" s="53">
        <v>15090.3254</v>
      </c>
      <c r="M442" s="53">
        <v>17546.89</v>
      </c>
      <c r="N442" s="53">
        <v>70</v>
      </c>
      <c r="O442" s="53">
        <v>60.199999999999996</v>
      </c>
      <c r="P442" s="53">
        <v>70</v>
      </c>
      <c r="Q442" s="54">
        <v>3.989310926323696E-3</v>
      </c>
      <c r="R442" s="55">
        <v>6</v>
      </c>
      <c r="S442" s="55">
        <v>2025</v>
      </c>
      <c r="T442" s="49">
        <v>9</v>
      </c>
      <c r="U442" s="49">
        <v>2025</v>
      </c>
      <c r="V442" s="56">
        <v>46014</v>
      </c>
      <c r="W442" s="49" t="s">
        <v>132</v>
      </c>
      <c r="X442" s="49">
        <v>2025</v>
      </c>
    </row>
    <row r="443" spans="1:24" ht="15.95">
      <c r="A443" s="49" t="s">
        <v>176</v>
      </c>
      <c r="B443" s="50">
        <v>463</v>
      </c>
      <c r="C443" s="50">
        <v>0</v>
      </c>
      <c r="D443" s="51">
        <v>45836</v>
      </c>
      <c r="E443" s="51">
        <v>45847</v>
      </c>
      <c r="F443" s="51">
        <v>45850</v>
      </c>
      <c r="G443" s="49" t="s">
        <v>62</v>
      </c>
      <c r="H443" s="49">
        <v>26</v>
      </c>
      <c r="I443" s="50" t="s">
        <v>184</v>
      </c>
      <c r="J443" s="52">
        <v>34866</v>
      </c>
      <c r="K443" s="49" t="s">
        <v>178</v>
      </c>
      <c r="L443" s="53">
        <v>1673.568</v>
      </c>
      <c r="M443" s="53">
        <v>1952.4960000000001</v>
      </c>
      <c r="N443" s="53">
        <v>0</v>
      </c>
      <c r="O443" s="53">
        <v>0</v>
      </c>
      <c r="P443" s="53">
        <v>0</v>
      </c>
      <c r="Q443" s="54">
        <v>0</v>
      </c>
      <c r="R443" s="55">
        <v>6</v>
      </c>
      <c r="S443" s="55">
        <v>2025</v>
      </c>
      <c r="T443" s="49">
        <v>7</v>
      </c>
      <c r="U443" s="49">
        <v>2025</v>
      </c>
      <c r="V443" s="56">
        <v>45895</v>
      </c>
      <c r="W443" s="49" t="s">
        <v>160</v>
      </c>
      <c r="X443" s="49">
        <v>2025</v>
      </c>
    </row>
    <row r="444" spans="1:24" ht="15.95">
      <c r="A444" s="49" t="s">
        <v>176</v>
      </c>
      <c r="B444" s="50">
        <v>464</v>
      </c>
      <c r="C444" s="50">
        <v>0</v>
      </c>
      <c r="D444" s="51">
        <v>45838</v>
      </c>
      <c r="E444" s="51">
        <v>45838</v>
      </c>
      <c r="F444" s="51">
        <v>45838</v>
      </c>
      <c r="G444" s="49" t="s">
        <v>29</v>
      </c>
      <c r="H444" s="49">
        <v>27</v>
      </c>
      <c r="I444" s="50" t="s">
        <v>149</v>
      </c>
      <c r="J444" s="52">
        <v>2267.5</v>
      </c>
      <c r="K444" s="49" t="s">
        <v>131</v>
      </c>
      <c r="L444" s="53">
        <v>1950.05</v>
      </c>
      <c r="M444" s="53">
        <v>2267.5</v>
      </c>
      <c r="N444" s="53">
        <v>0</v>
      </c>
      <c r="O444" s="53">
        <v>0</v>
      </c>
      <c r="P444" s="53">
        <v>0</v>
      </c>
      <c r="Q444" s="54">
        <v>0</v>
      </c>
      <c r="R444" s="55">
        <v>6</v>
      </c>
      <c r="S444" s="55">
        <v>2025</v>
      </c>
      <c r="T444" s="49">
        <v>6</v>
      </c>
      <c r="U444" s="49">
        <v>2025</v>
      </c>
      <c r="V444" s="56">
        <v>45883</v>
      </c>
      <c r="W444" s="49" t="s">
        <v>160</v>
      </c>
      <c r="X444" s="49">
        <v>2025</v>
      </c>
    </row>
    <row r="445" spans="1:24" ht="15.95">
      <c r="A445" s="49" t="s">
        <v>176</v>
      </c>
      <c r="B445" s="50">
        <v>465</v>
      </c>
      <c r="C445" s="50">
        <v>1</v>
      </c>
      <c r="D445" s="51">
        <v>45838</v>
      </c>
      <c r="E445" s="51">
        <v>45869</v>
      </c>
      <c r="F445" s="51">
        <v>45874</v>
      </c>
      <c r="G445" s="49" t="s">
        <v>44</v>
      </c>
      <c r="H445" s="49">
        <v>27</v>
      </c>
      <c r="I445" s="50"/>
      <c r="J445" s="52">
        <v>9065</v>
      </c>
      <c r="K445" s="49" t="s">
        <v>151</v>
      </c>
      <c r="L445" s="53">
        <v>9065</v>
      </c>
      <c r="M445" s="53">
        <v>10515.4</v>
      </c>
      <c r="N445" s="53">
        <v>774.64</v>
      </c>
      <c r="O445" s="53">
        <v>774.64</v>
      </c>
      <c r="P445" s="53">
        <v>898.58239999999989</v>
      </c>
      <c r="Q445" s="54">
        <v>8.545394373965802E-2</v>
      </c>
      <c r="R445" s="55">
        <v>6</v>
      </c>
      <c r="S445" s="55">
        <v>2025</v>
      </c>
      <c r="T445" s="49">
        <v>7</v>
      </c>
      <c r="U445" s="49">
        <v>2025</v>
      </c>
      <c r="V445" s="56">
        <v>45919</v>
      </c>
      <c r="W445" s="49" t="s">
        <v>153</v>
      </c>
      <c r="X445" s="49">
        <v>2025</v>
      </c>
    </row>
    <row r="446" spans="1:24" ht="15.95">
      <c r="A446" s="49" t="s">
        <v>176</v>
      </c>
      <c r="B446" s="50">
        <v>466</v>
      </c>
      <c r="C446" s="50">
        <v>1</v>
      </c>
      <c r="D446" s="51">
        <v>45838</v>
      </c>
      <c r="E446" s="51">
        <v>45950</v>
      </c>
      <c r="F446" s="51">
        <v>45960</v>
      </c>
      <c r="G446" s="49" t="s">
        <v>35</v>
      </c>
      <c r="H446" s="49">
        <v>27</v>
      </c>
      <c r="I446" s="50"/>
      <c r="J446" s="52">
        <v>7936.29</v>
      </c>
      <c r="K446" s="49" t="s">
        <v>131</v>
      </c>
      <c r="L446" s="53">
        <v>6825.2093999999997</v>
      </c>
      <c r="M446" s="53">
        <v>7936.29</v>
      </c>
      <c r="N446" s="53">
        <v>1962.44</v>
      </c>
      <c r="O446" s="53">
        <v>1687.6984</v>
      </c>
      <c r="P446" s="53">
        <v>1962.44</v>
      </c>
      <c r="Q446" s="54">
        <v>0.24727423015035993</v>
      </c>
      <c r="R446" s="55">
        <v>6</v>
      </c>
      <c r="S446" s="55">
        <v>2025</v>
      </c>
      <c r="T446" s="49">
        <v>10</v>
      </c>
      <c r="U446" s="49">
        <v>2025</v>
      </c>
      <c r="V446" s="56">
        <v>46005</v>
      </c>
      <c r="W446" s="49" t="s">
        <v>132</v>
      </c>
      <c r="X446" s="49">
        <v>2025</v>
      </c>
    </row>
    <row r="447" spans="1:24" ht="15.95">
      <c r="A447" s="49" t="s">
        <v>176</v>
      </c>
      <c r="B447" s="50">
        <v>467</v>
      </c>
      <c r="C447" s="50">
        <v>1</v>
      </c>
      <c r="D447" s="51">
        <v>45838</v>
      </c>
      <c r="E447" s="51">
        <v>45805</v>
      </c>
      <c r="F447" s="51">
        <v>45810</v>
      </c>
      <c r="G447" s="49" t="s">
        <v>40</v>
      </c>
      <c r="H447" s="49">
        <v>27</v>
      </c>
      <c r="I447" s="50"/>
      <c r="J447" s="52">
        <v>80360.45</v>
      </c>
      <c r="K447" s="49" t="s">
        <v>178</v>
      </c>
      <c r="L447" s="53">
        <v>3857.3015999999998</v>
      </c>
      <c r="M447" s="53">
        <v>4500.1851999999999</v>
      </c>
      <c r="N447" s="53">
        <v>5800.4</v>
      </c>
      <c r="O447" s="53">
        <v>278.41919999999999</v>
      </c>
      <c r="P447" s="53">
        <v>324.82239999999996</v>
      </c>
      <c r="Q447" s="54">
        <v>7.2179784956405799E-2</v>
      </c>
      <c r="R447" s="55">
        <v>6</v>
      </c>
      <c r="S447" s="55">
        <v>2025</v>
      </c>
      <c r="T447" s="49">
        <v>5</v>
      </c>
      <c r="U447" s="49">
        <v>2025</v>
      </c>
      <c r="V447" s="56">
        <v>45855</v>
      </c>
      <c r="W447" s="49" t="s">
        <v>154</v>
      </c>
      <c r="X447" s="49">
        <v>2025</v>
      </c>
    </row>
    <row r="448" spans="1:24" ht="15.95">
      <c r="A448" s="49" t="s">
        <v>176</v>
      </c>
      <c r="B448" s="50">
        <v>468</v>
      </c>
      <c r="C448" s="50">
        <v>0</v>
      </c>
      <c r="D448" s="51">
        <v>45838</v>
      </c>
      <c r="E448" s="51">
        <v>45945</v>
      </c>
      <c r="F448" s="51">
        <v>45966</v>
      </c>
      <c r="G448" s="49" t="s">
        <v>49</v>
      </c>
      <c r="H448" s="49">
        <v>27</v>
      </c>
      <c r="I448" s="50" t="s">
        <v>196</v>
      </c>
      <c r="J448" s="52">
        <v>31335.84</v>
      </c>
      <c r="K448" s="49" t="s">
        <v>131</v>
      </c>
      <c r="L448" s="53">
        <v>26948.822400000001</v>
      </c>
      <c r="M448" s="53">
        <v>31335.84</v>
      </c>
      <c r="N448" s="53">
        <v>2275.2800000000002</v>
      </c>
      <c r="O448" s="53">
        <v>1956.7408</v>
      </c>
      <c r="P448" s="53">
        <v>2275.2800000000002</v>
      </c>
      <c r="Q448" s="54">
        <v>7.260951038810512E-2</v>
      </c>
      <c r="R448" s="55">
        <v>6</v>
      </c>
      <c r="S448" s="55">
        <v>2025</v>
      </c>
      <c r="T448" s="49">
        <v>10</v>
      </c>
      <c r="U448" s="49">
        <v>2025</v>
      </c>
      <c r="V448" s="56">
        <v>46011</v>
      </c>
      <c r="W448" s="49" t="s">
        <v>132</v>
      </c>
      <c r="X448" s="49">
        <v>2025</v>
      </c>
    </row>
    <row r="449" spans="1:24" ht="15.95">
      <c r="A449" s="49" t="s">
        <v>176</v>
      </c>
      <c r="B449" s="50">
        <v>469</v>
      </c>
      <c r="C449" s="50">
        <v>1</v>
      </c>
      <c r="D449" s="51">
        <v>45839</v>
      </c>
      <c r="E449" s="51">
        <v>45766</v>
      </c>
      <c r="F449" s="51">
        <v>45767</v>
      </c>
      <c r="G449" s="49" t="s">
        <v>45</v>
      </c>
      <c r="H449" s="49">
        <v>27</v>
      </c>
      <c r="I449" s="50"/>
      <c r="J449" s="52">
        <v>670.22</v>
      </c>
      <c r="K449" s="49" t="s">
        <v>131</v>
      </c>
      <c r="L449" s="53">
        <v>576.38919999999996</v>
      </c>
      <c r="M449" s="53">
        <v>670.22</v>
      </c>
      <c r="N449" s="53">
        <v>67.02</v>
      </c>
      <c r="O449" s="53">
        <v>57.637199999999993</v>
      </c>
      <c r="P449" s="53">
        <v>67.02</v>
      </c>
      <c r="Q449" s="54">
        <v>9.9997015905225139E-2</v>
      </c>
      <c r="R449" s="55">
        <v>7</v>
      </c>
      <c r="S449" s="55">
        <v>2025</v>
      </c>
      <c r="T449" s="49">
        <v>4</v>
      </c>
      <c r="U449" s="49">
        <v>2025</v>
      </c>
      <c r="V449" s="56">
        <v>45812</v>
      </c>
      <c r="W449" s="49" t="s">
        <v>152</v>
      </c>
      <c r="X449" s="49">
        <v>2025</v>
      </c>
    </row>
    <row r="450" spans="1:24" ht="15.95">
      <c r="A450" s="49" t="s">
        <v>176</v>
      </c>
      <c r="B450" s="50">
        <v>470</v>
      </c>
      <c r="C450" s="50">
        <v>1</v>
      </c>
      <c r="D450" s="51">
        <v>45839</v>
      </c>
      <c r="E450" s="51">
        <v>45847</v>
      </c>
      <c r="F450" s="51">
        <v>45964</v>
      </c>
      <c r="G450" s="49" t="s">
        <v>35</v>
      </c>
      <c r="H450" s="49">
        <v>27</v>
      </c>
      <c r="I450" s="50"/>
      <c r="J450" s="52">
        <v>16761.98</v>
      </c>
      <c r="K450" s="49" t="s">
        <v>131</v>
      </c>
      <c r="L450" s="53">
        <v>14415.302799999999</v>
      </c>
      <c r="M450" s="53">
        <v>16761.98</v>
      </c>
      <c r="N450" s="53">
        <v>1972.45</v>
      </c>
      <c r="O450" s="53">
        <v>1696.307</v>
      </c>
      <c r="P450" s="53">
        <v>1972.45</v>
      </c>
      <c r="Q450" s="54">
        <v>0.11767404566763592</v>
      </c>
      <c r="R450" s="55">
        <v>7</v>
      </c>
      <c r="S450" s="55">
        <v>2025</v>
      </c>
      <c r="T450" s="49">
        <v>7</v>
      </c>
      <c r="U450" s="49">
        <v>2025</v>
      </c>
      <c r="V450" s="56">
        <v>46009</v>
      </c>
      <c r="W450" s="49" t="s">
        <v>132</v>
      </c>
      <c r="X450" s="49">
        <v>2025</v>
      </c>
    </row>
    <row r="451" spans="1:24" ht="15.95">
      <c r="A451" s="49" t="s">
        <v>176</v>
      </c>
      <c r="B451" s="50">
        <v>471</v>
      </c>
      <c r="C451" s="50">
        <v>1</v>
      </c>
      <c r="D451" s="51">
        <v>45839</v>
      </c>
      <c r="E451" s="51">
        <v>45767</v>
      </c>
      <c r="F451" s="51">
        <v>45786</v>
      </c>
      <c r="G451" s="49" t="s">
        <v>45</v>
      </c>
      <c r="H451" s="49">
        <v>27</v>
      </c>
      <c r="I451" s="57"/>
      <c r="J451" s="52">
        <v>62621</v>
      </c>
      <c r="K451" s="49" t="s">
        <v>131</v>
      </c>
      <c r="L451" s="53">
        <v>53854.06</v>
      </c>
      <c r="M451" s="53">
        <v>62621</v>
      </c>
      <c r="N451" s="53">
        <v>5743.25</v>
      </c>
      <c r="O451" s="53">
        <v>4939.1949999999997</v>
      </c>
      <c r="P451" s="53">
        <v>5743.25</v>
      </c>
      <c r="Q451" s="54">
        <v>9.171444084252886E-2</v>
      </c>
      <c r="R451" s="55">
        <v>7</v>
      </c>
      <c r="S451" s="55">
        <v>2025</v>
      </c>
      <c r="T451" s="49">
        <v>4</v>
      </c>
      <c r="U451" s="49">
        <v>2025</v>
      </c>
      <c r="V451" s="56">
        <v>45831</v>
      </c>
      <c r="W451" s="49" t="s">
        <v>152</v>
      </c>
      <c r="X451" s="49">
        <v>2025</v>
      </c>
    </row>
    <row r="452" spans="1:24" ht="15.95">
      <c r="A452" s="49" t="s">
        <v>176</v>
      </c>
      <c r="B452" s="50">
        <v>472</v>
      </c>
      <c r="C452" s="50">
        <v>1</v>
      </c>
      <c r="D452" s="51">
        <v>45840</v>
      </c>
      <c r="E452" s="51">
        <v>45712</v>
      </c>
      <c r="F452" s="51">
        <v>45771</v>
      </c>
      <c r="G452" s="49" t="s">
        <v>37</v>
      </c>
      <c r="H452" s="49">
        <v>27</v>
      </c>
      <c r="I452" s="57"/>
      <c r="J452" s="52">
        <v>5320.72</v>
      </c>
      <c r="K452" s="49" t="s">
        <v>131</v>
      </c>
      <c r="L452" s="53">
        <v>4575.8191999999999</v>
      </c>
      <c r="M452" s="53">
        <v>5320.72</v>
      </c>
      <c r="N452" s="53">
        <v>384.01</v>
      </c>
      <c r="O452" s="53">
        <v>330.24860000000001</v>
      </c>
      <c r="P452" s="53">
        <v>384.01</v>
      </c>
      <c r="Q452" s="54">
        <v>7.2172563111759319E-2</v>
      </c>
      <c r="R452" s="55">
        <v>7</v>
      </c>
      <c r="S452" s="55">
        <v>2025</v>
      </c>
      <c r="T452" s="49">
        <v>2</v>
      </c>
      <c r="U452" s="49">
        <v>2025</v>
      </c>
      <c r="V452" s="56">
        <v>45816</v>
      </c>
      <c r="W452" s="49" t="s">
        <v>152</v>
      </c>
      <c r="X452" s="49">
        <v>2025</v>
      </c>
    </row>
    <row r="453" spans="1:24" ht="15.95">
      <c r="A453" s="49" t="s">
        <v>176</v>
      </c>
      <c r="B453" s="50">
        <v>473</v>
      </c>
      <c r="C453" s="50">
        <v>1</v>
      </c>
      <c r="D453" s="51">
        <v>45840</v>
      </c>
      <c r="E453" s="51">
        <v>45839</v>
      </c>
      <c r="F453" s="51">
        <v>45840</v>
      </c>
      <c r="G453" s="49" t="s">
        <v>48</v>
      </c>
      <c r="H453" s="49">
        <v>27</v>
      </c>
      <c r="I453" s="50"/>
      <c r="J453" s="52">
        <v>570</v>
      </c>
      <c r="K453" s="49" t="s">
        <v>151</v>
      </c>
      <c r="L453" s="53">
        <v>570</v>
      </c>
      <c r="M453" s="53">
        <v>661.19999999999993</v>
      </c>
      <c r="N453" s="53">
        <v>85.5</v>
      </c>
      <c r="O453" s="53">
        <v>85.5</v>
      </c>
      <c r="P453" s="53">
        <v>99.179999999999993</v>
      </c>
      <c r="Q453" s="54">
        <v>0.15</v>
      </c>
      <c r="R453" s="55">
        <v>7</v>
      </c>
      <c r="S453" s="55">
        <v>2025</v>
      </c>
      <c r="T453" s="49">
        <v>7</v>
      </c>
      <c r="U453" s="49">
        <v>2025</v>
      </c>
      <c r="V453" s="56">
        <v>45885</v>
      </c>
      <c r="W453" s="49" t="s">
        <v>160</v>
      </c>
      <c r="X453" s="49">
        <v>2025</v>
      </c>
    </row>
    <row r="454" spans="1:24" ht="15.95">
      <c r="A454" s="49" t="s">
        <v>176</v>
      </c>
      <c r="B454" s="50">
        <v>474</v>
      </c>
      <c r="C454" s="50">
        <v>1</v>
      </c>
      <c r="D454" s="51">
        <v>45841</v>
      </c>
      <c r="E454" s="51">
        <v>45896</v>
      </c>
      <c r="F454" s="51">
        <v>45909</v>
      </c>
      <c r="G454" s="49" t="s">
        <v>44</v>
      </c>
      <c r="H454" s="49">
        <v>27</v>
      </c>
      <c r="I454" s="57"/>
      <c r="J454" s="52">
        <v>5334.66</v>
      </c>
      <c r="K454" s="49" t="s">
        <v>131</v>
      </c>
      <c r="L454" s="53">
        <v>4587.8076000000001</v>
      </c>
      <c r="M454" s="53">
        <v>5334.66</v>
      </c>
      <c r="N454" s="53">
        <v>0</v>
      </c>
      <c r="O454" s="53">
        <v>0</v>
      </c>
      <c r="P454" s="53">
        <v>0</v>
      </c>
      <c r="Q454" s="54">
        <v>0</v>
      </c>
      <c r="R454" s="55">
        <v>7</v>
      </c>
      <c r="S454" s="55">
        <v>2025</v>
      </c>
      <c r="T454" s="49">
        <v>8</v>
      </c>
      <c r="U454" s="49">
        <v>2025</v>
      </c>
      <c r="V454" s="56">
        <v>45954</v>
      </c>
      <c r="W454" s="49" t="s">
        <v>161</v>
      </c>
      <c r="X454" s="49">
        <v>2025</v>
      </c>
    </row>
    <row r="455" spans="1:24" ht="15.95">
      <c r="A455" s="49" t="s">
        <v>176</v>
      </c>
      <c r="B455" s="50">
        <v>477</v>
      </c>
      <c r="C455" s="50">
        <v>1</v>
      </c>
      <c r="D455" s="51">
        <v>45842</v>
      </c>
      <c r="E455" s="51">
        <v>45854</v>
      </c>
      <c r="F455" s="51">
        <v>45856</v>
      </c>
      <c r="G455" s="49" t="s">
        <v>29</v>
      </c>
      <c r="H455" s="49">
        <v>27</v>
      </c>
      <c r="I455" s="57" t="s">
        <v>149</v>
      </c>
      <c r="J455" s="52">
        <v>1437.5</v>
      </c>
      <c r="K455" s="49" t="s">
        <v>151</v>
      </c>
      <c r="L455" s="53">
        <v>1437.5</v>
      </c>
      <c r="M455" s="53">
        <v>1667.4999999999998</v>
      </c>
      <c r="N455" s="53">
        <v>810.5</v>
      </c>
      <c r="O455" s="53">
        <v>810.5</v>
      </c>
      <c r="P455" s="53">
        <v>940.18</v>
      </c>
      <c r="Q455" s="54">
        <v>0.5638260869565217</v>
      </c>
      <c r="R455" s="55">
        <v>7</v>
      </c>
      <c r="S455" s="55">
        <v>2025</v>
      </c>
      <c r="T455" s="49">
        <v>7</v>
      </c>
      <c r="U455" s="49">
        <v>2025</v>
      </c>
      <c r="V455" s="56">
        <v>45901</v>
      </c>
      <c r="W455" s="49" t="s">
        <v>153</v>
      </c>
      <c r="X455" s="49">
        <v>2025</v>
      </c>
    </row>
    <row r="456" spans="1:24" ht="15.95">
      <c r="A456" s="49" t="s">
        <v>176</v>
      </c>
      <c r="B456" s="50">
        <v>478</v>
      </c>
      <c r="C456" s="50">
        <v>1</v>
      </c>
      <c r="D456" s="51">
        <v>45842</v>
      </c>
      <c r="E456" s="51">
        <v>45851</v>
      </c>
      <c r="F456" s="51">
        <v>45855</v>
      </c>
      <c r="G456" s="49" t="s">
        <v>46</v>
      </c>
      <c r="H456" s="49">
        <v>27</v>
      </c>
      <c r="I456" s="50"/>
      <c r="J456" s="52">
        <v>8311</v>
      </c>
      <c r="K456" s="49" t="s">
        <v>131</v>
      </c>
      <c r="L456" s="53">
        <v>7147.46</v>
      </c>
      <c r="M456" s="53">
        <v>8311</v>
      </c>
      <c r="N456" s="53">
        <v>696.84</v>
      </c>
      <c r="O456" s="53">
        <v>599.28240000000005</v>
      </c>
      <c r="P456" s="53">
        <v>696.84</v>
      </c>
      <c r="Q456" s="54">
        <v>8.3845505955961991E-2</v>
      </c>
      <c r="R456" s="55">
        <v>7</v>
      </c>
      <c r="S456" s="55">
        <v>2025</v>
      </c>
      <c r="T456" s="49">
        <v>7</v>
      </c>
      <c r="U456" s="49">
        <v>2025</v>
      </c>
      <c r="V456" s="56">
        <v>45900</v>
      </c>
      <c r="W456" s="49" t="s">
        <v>160</v>
      </c>
      <c r="X456" s="49">
        <v>2025</v>
      </c>
    </row>
    <row r="457" spans="1:24" ht="15.95">
      <c r="A457" s="49" t="s">
        <v>176</v>
      </c>
      <c r="B457" s="50">
        <v>479</v>
      </c>
      <c r="C457" s="50">
        <v>1</v>
      </c>
      <c r="D457" s="51">
        <v>45842</v>
      </c>
      <c r="E457" s="51">
        <v>45855</v>
      </c>
      <c r="F457" s="51">
        <v>45857</v>
      </c>
      <c r="G457" s="49" t="s">
        <v>46</v>
      </c>
      <c r="H457" s="49">
        <v>27</v>
      </c>
      <c r="I457" s="50"/>
      <c r="J457" s="52">
        <v>3878</v>
      </c>
      <c r="K457" s="49" t="s">
        <v>131</v>
      </c>
      <c r="L457" s="53">
        <v>3335.08</v>
      </c>
      <c r="M457" s="53">
        <v>3878</v>
      </c>
      <c r="N457" s="53">
        <v>341.94</v>
      </c>
      <c r="O457" s="53">
        <v>294.0684</v>
      </c>
      <c r="P457" s="53">
        <v>341.94</v>
      </c>
      <c r="Q457" s="54">
        <v>8.817431665807117E-2</v>
      </c>
      <c r="R457" s="55">
        <v>7</v>
      </c>
      <c r="S457" s="55">
        <v>2025</v>
      </c>
      <c r="T457" s="49">
        <v>7</v>
      </c>
      <c r="U457" s="49">
        <v>2025</v>
      </c>
      <c r="V457" s="56">
        <v>45902</v>
      </c>
      <c r="W457" s="49" t="s">
        <v>153</v>
      </c>
      <c r="X457" s="49">
        <v>2025</v>
      </c>
    </row>
    <row r="458" spans="1:24" ht="15.95">
      <c r="A458" s="49" t="s">
        <v>176</v>
      </c>
      <c r="B458" s="50">
        <v>480</v>
      </c>
      <c r="C458" s="50">
        <v>1</v>
      </c>
      <c r="D458" s="51">
        <v>45842</v>
      </c>
      <c r="E458" s="51">
        <v>45863</v>
      </c>
      <c r="F458" s="51">
        <v>45865</v>
      </c>
      <c r="G458" s="49" t="s">
        <v>46</v>
      </c>
      <c r="H458" s="49">
        <v>27</v>
      </c>
      <c r="I458" s="57"/>
      <c r="J458" s="52">
        <v>4998</v>
      </c>
      <c r="K458" s="49" t="s">
        <v>131</v>
      </c>
      <c r="L458" s="53">
        <v>4298.28</v>
      </c>
      <c r="M458" s="53">
        <v>4998</v>
      </c>
      <c r="N458" s="53">
        <v>390.33</v>
      </c>
      <c r="O458" s="53">
        <v>335.68379999999996</v>
      </c>
      <c r="P458" s="53">
        <v>390.33</v>
      </c>
      <c r="Q458" s="54">
        <v>7.8097238895558224E-2</v>
      </c>
      <c r="R458" s="55">
        <v>7</v>
      </c>
      <c r="S458" s="55">
        <v>2025</v>
      </c>
      <c r="T458" s="49">
        <v>7</v>
      </c>
      <c r="U458" s="49">
        <v>2025</v>
      </c>
      <c r="V458" s="56">
        <v>45910</v>
      </c>
      <c r="W458" s="49" t="s">
        <v>153</v>
      </c>
      <c r="X458" s="49">
        <v>2025</v>
      </c>
    </row>
    <row r="459" spans="1:24" ht="15.95">
      <c r="A459" s="49" t="s">
        <v>176</v>
      </c>
      <c r="B459" s="50">
        <v>481</v>
      </c>
      <c r="C459" s="50">
        <v>1</v>
      </c>
      <c r="D459" s="51">
        <v>45842</v>
      </c>
      <c r="E459" s="51">
        <v>45860</v>
      </c>
      <c r="F459" s="51">
        <v>45872</v>
      </c>
      <c r="G459" s="49" t="s">
        <v>35</v>
      </c>
      <c r="H459" s="49">
        <v>27</v>
      </c>
      <c r="I459" s="57"/>
      <c r="J459" s="52">
        <v>5122.76</v>
      </c>
      <c r="K459" s="49" t="s">
        <v>131</v>
      </c>
      <c r="L459" s="53">
        <v>4405.5735999999997</v>
      </c>
      <c r="M459" s="53">
        <v>5122.76</v>
      </c>
      <c r="N459" s="53">
        <v>158.63999999999999</v>
      </c>
      <c r="O459" s="53">
        <v>136.43039999999999</v>
      </c>
      <c r="P459" s="53">
        <v>158.63999999999999</v>
      </c>
      <c r="Q459" s="54">
        <v>3.0967681484199924E-2</v>
      </c>
      <c r="R459" s="55">
        <v>7</v>
      </c>
      <c r="S459" s="55">
        <v>2025</v>
      </c>
      <c r="T459" s="49">
        <v>7</v>
      </c>
      <c r="U459" s="49">
        <v>2025</v>
      </c>
      <c r="V459" s="56">
        <v>45917</v>
      </c>
      <c r="W459" s="49" t="s">
        <v>153</v>
      </c>
      <c r="X459" s="49">
        <v>2025</v>
      </c>
    </row>
    <row r="460" spans="1:24" ht="15.95">
      <c r="A460" s="49" t="s">
        <v>176</v>
      </c>
      <c r="B460" s="50">
        <v>482</v>
      </c>
      <c r="C460" s="50">
        <v>0</v>
      </c>
      <c r="D460" s="51">
        <v>45842</v>
      </c>
      <c r="E460" s="51">
        <v>45843</v>
      </c>
      <c r="F460" s="51">
        <v>45885</v>
      </c>
      <c r="G460" s="49" t="s">
        <v>54</v>
      </c>
      <c r="H460" s="49">
        <v>27</v>
      </c>
      <c r="I460" s="50"/>
      <c r="J460" s="52">
        <v>13118.4</v>
      </c>
      <c r="K460" s="49" t="s">
        <v>151</v>
      </c>
      <c r="L460" s="53">
        <v>13118.4</v>
      </c>
      <c r="M460" s="53">
        <v>15217.343999999999</v>
      </c>
      <c r="N460" s="53">
        <v>1497.81</v>
      </c>
      <c r="O460" s="53">
        <v>1497.81</v>
      </c>
      <c r="P460" s="53">
        <v>1737.4595999999999</v>
      </c>
      <c r="Q460" s="54">
        <v>0.11417627149652397</v>
      </c>
      <c r="R460" s="55">
        <v>7</v>
      </c>
      <c r="S460" s="55">
        <v>2025</v>
      </c>
      <c r="T460" s="49">
        <v>7</v>
      </c>
      <c r="U460" s="49">
        <v>2025</v>
      </c>
      <c r="V460" s="56">
        <v>45930</v>
      </c>
      <c r="W460" s="49" t="s">
        <v>153</v>
      </c>
      <c r="X460" s="49">
        <v>2025</v>
      </c>
    </row>
    <row r="461" spans="1:24" ht="15.95">
      <c r="A461" s="49" t="s">
        <v>176</v>
      </c>
      <c r="B461" s="50">
        <v>483</v>
      </c>
      <c r="C461" s="50">
        <v>1</v>
      </c>
      <c r="D461" s="51">
        <v>45842</v>
      </c>
      <c r="E461" s="51">
        <v>45845</v>
      </c>
      <c r="F461" s="51">
        <v>45849</v>
      </c>
      <c r="G461" s="49" t="s">
        <v>54</v>
      </c>
      <c r="H461" s="49">
        <v>27</v>
      </c>
      <c r="I461" s="50"/>
      <c r="J461" s="52">
        <v>11170</v>
      </c>
      <c r="K461" s="49" t="s">
        <v>163</v>
      </c>
      <c r="L461" s="53">
        <v>12845.499999999998</v>
      </c>
      <c r="M461" s="53">
        <v>14967.800000000001</v>
      </c>
      <c r="N461" s="53">
        <v>930.84</v>
      </c>
      <c r="O461" s="53">
        <v>1070.4659999999999</v>
      </c>
      <c r="P461" s="53">
        <v>1247.3256000000001</v>
      </c>
      <c r="Q461" s="54">
        <v>8.3333930170098477E-2</v>
      </c>
      <c r="R461" s="55">
        <v>7</v>
      </c>
      <c r="S461" s="55">
        <v>2025</v>
      </c>
      <c r="T461" s="49">
        <v>7</v>
      </c>
      <c r="U461" s="49">
        <v>2025</v>
      </c>
      <c r="V461" s="56">
        <v>45894</v>
      </c>
      <c r="W461" s="49" t="s">
        <v>160</v>
      </c>
      <c r="X461" s="49">
        <v>2025</v>
      </c>
    </row>
    <row r="462" spans="1:24" ht="15.95">
      <c r="A462" s="49" t="s">
        <v>176</v>
      </c>
      <c r="B462" s="50">
        <v>484</v>
      </c>
      <c r="C462" s="50">
        <v>1</v>
      </c>
      <c r="D462" s="51">
        <v>45842</v>
      </c>
      <c r="E462" s="51">
        <v>45825</v>
      </c>
      <c r="F462" s="61">
        <v>45835</v>
      </c>
      <c r="G462" s="49" t="s">
        <v>49</v>
      </c>
      <c r="H462" s="49">
        <v>27</v>
      </c>
      <c r="I462" s="50" t="s">
        <v>182</v>
      </c>
      <c r="J462" s="52">
        <v>6901.05</v>
      </c>
      <c r="K462" s="49" t="s">
        <v>131</v>
      </c>
      <c r="L462" s="53">
        <v>5934.9030000000002</v>
      </c>
      <c r="M462" s="53">
        <v>6901.05</v>
      </c>
      <c r="N462" s="53">
        <v>843.22</v>
      </c>
      <c r="O462" s="53">
        <v>725.16920000000005</v>
      </c>
      <c r="P462" s="53">
        <v>843.22</v>
      </c>
      <c r="Q462" s="54">
        <v>0.12218720339658458</v>
      </c>
      <c r="R462" s="55">
        <v>7</v>
      </c>
      <c r="S462" s="55">
        <v>2025</v>
      </c>
      <c r="T462" s="49">
        <v>6</v>
      </c>
      <c r="U462" s="49">
        <v>2025</v>
      </c>
      <c r="V462" s="56">
        <v>45880</v>
      </c>
      <c r="W462" s="49" t="s">
        <v>160</v>
      </c>
      <c r="X462" s="49">
        <v>2025</v>
      </c>
    </row>
    <row r="463" spans="1:24" ht="15.95">
      <c r="A463" s="49" t="s">
        <v>176</v>
      </c>
      <c r="B463" s="50">
        <v>485</v>
      </c>
      <c r="C463" s="50">
        <v>1</v>
      </c>
      <c r="D463" s="51">
        <v>45842</v>
      </c>
      <c r="E463" s="51">
        <v>45874</v>
      </c>
      <c r="F463" s="51">
        <v>45881</v>
      </c>
      <c r="G463" s="49" t="s">
        <v>49</v>
      </c>
      <c r="H463" s="49">
        <v>27</v>
      </c>
      <c r="I463" s="50" t="s">
        <v>182</v>
      </c>
      <c r="J463" s="52">
        <v>13303.2</v>
      </c>
      <c r="K463" s="49" t="s">
        <v>131</v>
      </c>
      <c r="L463" s="53">
        <v>11440.752</v>
      </c>
      <c r="M463" s="53">
        <v>13303.2</v>
      </c>
      <c r="N463" s="53">
        <v>1721.2</v>
      </c>
      <c r="O463" s="53">
        <v>1480.232</v>
      </c>
      <c r="P463" s="53">
        <v>1721.2</v>
      </c>
      <c r="Q463" s="54">
        <v>0.12938240423356787</v>
      </c>
      <c r="R463" s="55">
        <v>7</v>
      </c>
      <c r="S463" s="55">
        <v>2025</v>
      </c>
      <c r="T463" s="49">
        <v>8</v>
      </c>
      <c r="U463" s="49">
        <v>2025</v>
      </c>
      <c r="V463" s="56">
        <v>45926</v>
      </c>
      <c r="W463" s="49" t="s">
        <v>153</v>
      </c>
      <c r="X463" s="49">
        <v>2025</v>
      </c>
    </row>
    <row r="464" spans="1:24" ht="15.95">
      <c r="A464" s="49" t="s">
        <v>176</v>
      </c>
      <c r="B464" s="50">
        <v>486</v>
      </c>
      <c r="C464" s="50">
        <v>0</v>
      </c>
      <c r="D464" s="51">
        <v>45845</v>
      </c>
      <c r="E464" s="61">
        <v>45861</v>
      </c>
      <c r="F464" s="51">
        <v>45876</v>
      </c>
      <c r="G464" s="49" t="s">
        <v>43</v>
      </c>
      <c r="H464" s="49">
        <v>28</v>
      </c>
      <c r="I464" s="50"/>
      <c r="J464" s="52">
        <v>32878</v>
      </c>
      <c r="K464" s="49" t="s">
        <v>151</v>
      </c>
      <c r="L464" s="53">
        <v>32878</v>
      </c>
      <c r="M464" s="53">
        <v>38138.479999999996</v>
      </c>
      <c r="N464" s="53">
        <v>2830.39</v>
      </c>
      <c r="O464" s="53">
        <v>2830.39</v>
      </c>
      <c r="P464" s="53">
        <v>3283.2523999999999</v>
      </c>
      <c r="Q464" s="54">
        <v>8.6087657400085157E-2</v>
      </c>
      <c r="R464" s="55">
        <v>7</v>
      </c>
      <c r="S464" s="55">
        <v>2025</v>
      </c>
      <c r="T464" s="49">
        <v>7</v>
      </c>
      <c r="U464" s="49">
        <v>2025</v>
      </c>
      <c r="V464" s="56">
        <v>45921</v>
      </c>
      <c r="W464" s="49" t="s">
        <v>153</v>
      </c>
      <c r="X464" s="49">
        <v>2025</v>
      </c>
    </row>
    <row r="465" spans="1:24" ht="15.95">
      <c r="A465" s="49" t="s">
        <v>176</v>
      </c>
      <c r="B465" s="50">
        <v>487</v>
      </c>
      <c r="C465" s="50">
        <v>1</v>
      </c>
      <c r="D465" s="51">
        <v>45845</v>
      </c>
      <c r="E465" s="51">
        <v>45845</v>
      </c>
      <c r="F465" s="51">
        <v>45852</v>
      </c>
      <c r="G465" s="49" t="s">
        <v>45</v>
      </c>
      <c r="H465" s="49">
        <v>28</v>
      </c>
      <c r="I465" s="50"/>
      <c r="J465" s="52">
        <v>9628.11</v>
      </c>
      <c r="K465" s="49" t="s">
        <v>131</v>
      </c>
      <c r="L465" s="53">
        <v>8280.1746000000003</v>
      </c>
      <c r="M465" s="53">
        <v>9628.11</v>
      </c>
      <c r="N465" s="53">
        <v>637.58000000000004</v>
      </c>
      <c r="O465" s="53">
        <v>548.31880000000001</v>
      </c>
      <c r="P465" s="53">
        <v>637.58000000000004</v>
      </c>
      <c r="Q465" s="54">
        <v>6.6220680902066967E-2</v>
      </c>
      <c r="R465" s="55">
        <v>7</v>
      </c>
      <c r="S465" s="55">
        <v>2025</v>
      </c>
      <c r="T465" s="49">
        <v>7</v>
      </c>
      <c r="U465" s="49">
        <v>2025</v>
      </c>
      <c r="V465" s="56">
        <v>45897</v>
      </c>
      <c r="W465" s="49" t="s">
        <v>160</v>
      </c>
      <c r="X465" s="49">
        <v>2025</v>
      </c>
    </row>
    <row r="466" spans="1:24" ht="15.95">
      <c r="A466" s="49" t="s">
        <v>176</v>
      </c>
      <c r="B466" s="50">
        <v>488</v>
      </c>
      <c r="C466" s="50">
        <v>0</v>
      </c>
      <c r="D466" s="51">
        <v>45846</v>
      </c>
      <c r="E466" s="51">
        <v>46012</v>
      </c>
      <c r="F466" s="51">
        <v>46018</v>
      </c>
      <c r="G466" s="49" t="s">
        <v>43</v>
      </c>
      <c r="H466" s="49">
        <v>28</v>
      </c>
      <c r="I466" s="50"/>
      <c r="J466" s="52">
        <v>73954.7</v>
      </c>
      <c r="K466" s="49" t="s">
        <v>151</v>
      </c>
      <c r="L466" s="53">
        <v>73954.7</v>
      </c>
      <c r="M466" s="53">
        <v>85787.45199999999</v>
      </c>
      <c r="N466" s="53">
        <v>12875</v>
      </c>
      <c r="O466" s="53">
        <v>12875</v>
      </c>
      <c r="P466" s="53">
        <v>14934.999999999998</v>
      </c>
      <c r="Q466" s="54">
        <v>0.17409305967031169</v>
      </c>
      <c r="R466" s="55">
        <v>7</v>
      </c>
      <c r="S466" s="55">
        <v>2025</v>
      </c>
      <c r="T466" s="49">
        <v>12</v>
      </c>
      <c r="U466" s="49">
        <v>2025</v>
      </c>
      <c r="V466" s="56">
        <v>46063</v>
      </c>
      <c r="W466" s="49" t="s">
        <v>164</v>
      </c>
      <c r="X466" s="49">
        <v>2026</v>
      </c>
    </row>
    <row r="467" spans="1:24" ht="15.95">
      <c r="A467" s="49" t="s">
        <v>176</v>
      </c>
      <c r="B467" s="50">
        <v>489</v>
      </c>
      <c r="C467" s="50">
        <v>1</v>
      </c>
      <c r="D467" s="51">
        <v>45846</v>
      </c>
      <c r="E467" s="51">
        <v>45901</v>
      </c>
      <c r="F467" s="51">
        <v>45925</v>
      </c>
      <c r="G467" s="49" t="s">
        <v>49</v>
      </c>
      <c r="H467" s="49">
        <v>28</v>
      </c>
      <c r="I467" s="50" t="s">
        <v>182</v>
      </c>
      <c r="J467" s="52">
        <v>75742.37</v>
      </c>
      <c r="K467" s="49" t="s">
        <v>131</v>
      </c>
      <c r="L467" s="53">
        <v>65138.438199999997</v>
      </c>
      <c r="M467" s="53">
        <v>75742.37</v>
      </c>
      <c r="N467" s="53">
        <v>7862.64</v>
      </c>
      <c r="O467" s="53">
        <v>6761.8703999999998</v>
      </c>
      <c r="P467" s="53">
        <v>7862.64</v>
      </c>
      <c r="Q467" s="54">
        <v>0.10380768386307426</v>
      </c>
      <c r="R467" s="55">
        <v>7</v>
      </c>
      <c r="S467" s="55">
        <v>2025</v>
      </c>
      <c r="T467" s="49">
        <v>9</v>
      </c>
      <c r="U467" s="49">
        <v>2025</v>
      </c>
      <c r="V467" s="56">
        <v>45970</v>
      </c>
      <c r="W467" s="49" t="s">
        <v>159</v>
      </c>
      <c r="X467" s="49">
        <v>2025</v>
      </c>
    </row>
    <row r="468" spans="1:24" ht="15.95">
      <c r="A468" s="49" t="s">
        <v>176</v>
      </c>
      <c r="B468" s="50">
        <v>490</v>
      </c>
      <c r="C468" s="50">
        <v>0</v>
      </c>
      <c r="D468" s="51">
        <v>45847</v>
      </c>
      <c r="E468" s="51">
        <v>45865</v>
      </c>
      <c r="F468" s="51">
        <v>45867</v>
      </c>
      <c r="G468" s="49" t="s">
        <v>46</v>
      </c>
      <c r="H468" s="49">
        <v>28</v>
      </c>
      <c r="I468" s="50"/>
      <c r="J468" s="52">
        <v>2648</v>
      </c>
      <c r="K468" s="49" t="s">
        <v>131</v>
      </c>
      <c r="L468" s="53">
        <v>2277.2799999999997</v>
      </c>
      <c r="M468" s="53">
        <v>2648</v>
      </c>
      <c r="N468" s="53">
        <v>264.8</v>
      </c>
      <c r="O468" s="53">
        <v>227.72800000000001</v>
      </c>
      <c r="P468" s="53">
        <v>264.8</v>
      </c>
      <c r="Q468" s="54">
        <v>0.10000000000000002</v>
      </c>
      <c r="R468" s="55">
        <v>7</v>
      </c>
      <c r="S468" s="55">
        <v>2025</v>
      </c>
      <c r="T468" s="49">
        <v>7</v>
      </c>
      <c r="U468" s="49">
        <v>2025</v>
      </c>
      <c r="V468" s="56">
        <v>45912</v>
      </c>
      <c r="W468" s="49" t="s">
        <v>153</v>
      </c>
      <c r="X468" s="49">
        <v>2025</v>
      </c>
    </row>
    <row r="469" spans="1:24" ht="15.95">
      <c r="A469" s="49" t="s">
        <v>176</v>
      </c>
      <c r="B469" s="50">
        <v>491</v>
      </c>
      <c r="C469" s="50">
        <v>1</v>
      </c>
      <c r="D469" s="51">
        <v>45847</v>
      </c>
      <c r="E469" s="51">
        <v>45867</v>
      </c>
      <c r="F469" s="51">
        <v>45870</v>
      </c>
      <c r="G469" s="49" t="s">
        <v>46</v>
      </c>
      <c r="H469" s="49">
        <v>28</v>
      </c>
      <c r="I469" s="50"/>
      <c r="J469" s="52">
        <v>5691</v>
      </c>
      <c r="K469" s="49" t="s">
        <v>131</v>
      </c>
      <c r="L469" s="53">
        <v>4894.26</v>
      </c>
      <c r="M469" s="53">
        <v>5691</v>
      </c>
      <c r="N469" s="53">
        <v>464.61</v>
      </c>
      <c r="O469" s="53">
        <v>399.56459999999998</v>
      </c>
      <c r="P469" s="53">
        <v>464.61</v>
      </c>
      <c r="Q469" s="54">
        <v>8.163943068002108E-2</v>
      </c>
      <c r="R469" s="55">
        <v>7</v>
      </c>
      <c r="S469" s="55">
        <v>2025</v>
      </c>
      <c r="T469" s="49">
        <v>7</v>
      </c>
      <c r="U469" s="49">
        <v>2025</v>
      </c>
      <c r="V469" s="56">
        <v>45915</v>
      </c>
      <c r="W469" s="49" t="s">
        <v>153</v>
      </c>
      <c r="X469" s="49">
        <v>2025</v>
      </c>
    </row>
    <row r="470" spans="1:24" ht="15.95">
      <c r="A470" s="49" t="s">
        <v>176</v>
      </c>
      <c r="B470" s="50">
        <v>492</v>
      </c>
      <c r="C470" s="50">
        <v>0</v>
      </c>
      <c r="D470" s="51">
        <v>45847</v>
      </c>
      <c r="E470" s="51">
        <v>45848</v>
      </c>
      <c r="F470" s="51">
        <v>45853</v>
      </c>
      <c r="G470" s="49" t="s">
        <v>54</v>
      </c>
      <c r="H470" s="49">
        <v>28</v>
      </c>
      <c r="I470" s="50"/>
      <c r="J470" s="52">
        <v>85053.78</v>
      </c>
      <c r="K470" s="49" t="s">
        <v>178</v>
      </c>
      <c r="L470" s="53">
        <v>4082.5814399999999</v>
      </c>
      <c r="M470" s="53">
        <v>4763.0116799999996</v>
      </c>
      <c r="N470" s="53">
        <v>746.78</v>
      </c>
      <c r="O470" s="53">
        <v>35.845439999999996</v>
      </c>
      <c r="P470" s="53">
        <v>41.819679999999998</v>
      </c>
      <c r="Q470" s="54">
        <v>8.7800918430668215E-3</v>
      </c>
      <c r="R470" s="55">
        <v>7</v>
      </c>
      <c r="S470" s="55">
        <v>2025</v>
      </c>
      <c r="T470" s="49">
        <v>7</v>
      </c>
      <c r="U470" s="49">
        <v>2025</v>
      </c>
      <c r="V470" s="56">
        <v>45898</v>
      </c>
      <c r="W470" s="49" t="s">
        <v>160</v>
      </c>
      <c r="X470" s="49">
        <v>2025</v>
      </c>
    </row>
    <row r="471" spans="1:24" ht="15.95">
      <c r="A471" s="49" t="s">
        <v>176</v>
      </c>
      <c r="B471" s="50">
        <v>493</v>
      </c>
      <c r="C471" s="50">
        <v>1</v>
      </c>
      <c r="D471" s="51">
        <v>45847</v>
      </c>
      <c r="E471" s="51">
        <v>45850</v>
      </c>
      <c r="F471" s="51">
        <v>45850</v>
      </c>
      <c r="G471" s="49" t="s">
        <v>49</v>
      </c>
      <c r="H471" s="49">
        <v>28</v>
      </c>
      <c r="I471" s="50"/>
      <c r="J471" s="52">
        <v>645.15</v>
      </c>
      <c r="K471" s="49" t="s">
        <v>131</v>
      </c>
      <c r="L471" s="53">
        <v>554.82899999999995</v>
      </c>
      <c r="M471" s="53">
        <v>645.15</v>
      </c>
      <c r="N471" s="53">
        <v>35</v>
      </c>
      <c r="O471" s="53">
        <v>30.099999999999998</v>
      </c>
      <c r="P471" s="53">
        <v>35</v>
      </c>
      <c r="Q471" s="54">
        <v>5.4250949391614352E-2</v>
      </c>
      <c r="R471" s="55">
        <v>7</v>
      </c>
      <c r="S471" s="55">
        <v>2025</v>
      </c>
      <c r="T471" s="49">
        <v>7</v>
      </c>
      <c r="U471" s="49">
        <v>2025</v>
      </c>
      <c r="V471" s="56">
        <v>45895</v>
      </c>
      <c r="W471" s="49" t="s">
        <v>160</v>
      </c>
      <c r="X471" s="49">
        <v>2025</v>
      </c>
    </row>
    <row r="472" spans="1:24" ht="15.95">
      <c r="A472" s="49" t="s">
        <v>176</v>
      </c>
      <c r="B472" s="50">
        <v>494</v>
      </c>
      <c r="C472" s="50">
        <v>0</v>
      </c>
      <c r="D472" s="51">
        <v>45847</v>
      </c>
      <c r="E472" s="51">
        <v>45935</v>
      </c>
      <c r="F472" s="51">
        <v>45942</v>
      </c>
      <c r="G472" s="49" t="s">
        <v>57</v>
      </c>
      <c r="H472" s="49">
        <v>28</v>
      </c>
      <c r="I472" s="50" t="s">
        <v>188</v>
      </c>
      <c r="J472" s="52">
        <v>27414.18</v>
      </c>
      <c r="K472" s="49" t="s">
        <v>131</v>
      </c>
      <c r="L472" s="53">
        <v>23576.194800000001</v>
      </c>
      <c r="M472" s="53">
        <v>27414.18</v>
      </c>
      <c r="N472" s="53">
        <v>4504.18</v>
      </c>
      <c r="O472" s="53">
        <v>3873.5948000000003</v>
      </c>
      <c r="P472" s="53">
        <v>4504.18</v>
      </c>
      <c r="Q472" s="54">
        <v>0.16430110256808703</v>
      </c>
      <c r="R472" s="55">
        <v>7</v>
      </c>
      <c r="S472" s="55">
        <v>2025</v>
      </c>
      <c r="T472" s="49">
        <v>10</v>
      </c>
      <c r="U472" s="49">
        <v>2025</v>
      </c>
      <c r="V472" s="56">
        <v>45987</v>
      </c>
      <c r="W472" s="49" t="s">
        <v>159</v>
      </c>
      <c r="X472" s="49">
        <v>2025</v>
      </c>
    </row>
    <row r="473" spans="1:24" ht="15.95">
      <c r="A473" s="49" t="s">
        <v>176</v>
      </c>
      <c r="B473" s="50">
        <v>495</v>
      </c>
      <c r="C473" s="50">
        <v>0</v>
      </c>
      <c r="D473" s="51">
        <v>45848</v>
      </c>
      <c r="E473" s="51">
        <v>46016</v>
      </c>
      <c r="F473" s="51">
        <v>46026</v>
      </c>
      <c r="G473" s="49" t="s">
        <v>54</v>
      </c>
      <c r="H473" s="49">
        <v>28</v>
      </c>
      <c r="I473" s="57"/>
      <c r="J473" s="52">
        <v>74118.3</v>
      </c>
      <c r="K473" s="49" t="s">
        <v>131</v>
      </c>
      <c r="L473" s="53">
        <v>63741.738000000005</v>
      </c>
      <c r="M473" s="53">
        <v>74118.3</v>
      </c>
      <c r="N473" s="53">
        <v>9800</v>
      </c>
      <c r="O473" s="53">
        <v>8428</v>
      </c>
      <c r="P473" s="53">
        <v>9800</v>
      </c>
      <c r="Q473" s="54">
        <v>0.13222105741766876</v>
      </c>
      <c r="R473" s="55">
        <v>7</v>
      </c>
      <c r="S473" s="55">
        <v>2025</v>
      </c>
      <c r="T473" s="49">
        <v>12</v>
      </c>
      <c r="U473" s="49">
        <v>2025</v>
      </c>
      <c r="V473" s="56">
        <v>46071</v>
      </c>
      <c r="W473" s="49" t="s">
        <v>164</v>
      </c>
      <c r="X473" s="49">
        <v>2026</v>
      </c>
    </row>
    <row r="474" spans="1:24" ht="15.95">
      <c r="A474" s="49" t="s">
        <v>176</v>
      </c>
      <c r="B474" s="50">
        <v>496</v>
      </c>
      <c r="C474" s="50">
        <v>1</v>
      </c>
      <c r="D474" s="51">
        <v>45848</v>
      </c>
      <c r="E474" s="51">
        <v>45864</v>
      </c>
      <c r="F474" s="51">
        <v>45869</v>
      </c>
      <c r="G474" s="49" t="s">
        <v>49</v>
      </c>
      <c r="H474" s="49">
        <v>28</v>
      </c>
      <c r="I474" s="50" t="s">
        <v>177</v>
      </c>
      <c r="J474" s="52">
        <v>11461.99</v>
      </c>
      <c r="K474" s="49" t="s">
        <v>131</v>
      </c>
      <c r="L474" s="53">
        <v>9857.3114000000005</v>
      </c>
      <c r="M474" s="53">
        <v>11461.99</v>
      </c>
      <c r="N474" s="53">
        <v>852.27</v>
      </c>
      <c r="O474" s="53">
        <v>732.95219999999995</v>
      </c>
      <c r="P474" s="53">
        <v>852.27</v>
      </c>
      <c r="Q474" s="54">
        <v>7.4356198181991073E-2</v>
      </c>
      <c r="R474" s="55">
        <v>7</v>
      </c>
      <c r="S474" s="55">
        <v>2025</v>
      </c>
      <c r="T474" s="49">
        <v>7</v>
      </c>
      <c r="U474" s="49">
        <v>2025</v>
      </c>
      <c r="V474" s="56">
        <v>45914</v>
      </c>
      <c r="W474" s="49" t="s">
        <v>153</v>
      </c>
      <c r="X474" s="49">
        <v>2025</v>
      </c>
    </row>
    <row r="475" spans="1:24" ht="15.95">
      <c r="A475" s="49" t="s">
        <v>176</v>
      </c>
      <c r="B475" s="50">
        <v>497</v>
      </c>
      <c r="C475" s="50">
        <v>1</v>
      </c>
      <c r="D475" s="51">
        <v>45848</v>
      </c>
      <c r="E475" s="61">
        <v>45850</v>
      </c>
      <c r="F475" s="51">
        <v>45850</v>
      </c>
      <c r="G475" s="49" t="s">
        <v>35</v>
      </c>
      <c r="H475" s="49">
        <v>28</v>
      </c>
      <c r="I475" s="50"/>
      <c r="J475" s="52">
        <v>5102.3</v>
      </c>
      <c r="K475" s="49" t="s">
        <v>178</v>
      </c>
      <c r="L475" s="53">
        <v>244.91040000000001</v>
      </c>
      <c r="M475" s="53">
        <v>285.72880000000004</v>
      </c>
      <c r="N475" s="53">
        <v>664.3</v>
      </c>
      <c r="O475" s="53">
        <v>31.886399999999998</v>
      </c>
      <c r="P475" s="53">
        <v>37.200800000000001</v>
      </c>
      <c r="Q475" s="54">
        <v>0.13019618603374947</v>
      </c>
      <c r="R475" s="55">
        <v>7</v>
      </c>
      <c r="S475" s="55">
        <v>2025</v>
      </c>
      <c r="T475" s="49">
        <v>7</v>
      </c>
      <c r="U475" s="49">
        <v>2025</v>
      </c>
      <c r="V475" s="56">
        <v>45895</v>
      </c>
      <c r="W475" s="49" t="s">
        <v>160</v>
      </c>
      <c r="X475" s="49">
        <v>2025</v>
      </c>
    </row>
    <row r="476" spans="1:24" ht="15.95">
      <c r="A476" s="49" t="s">
        <v>176</v>
      </c>
      <c r="B476" s="50">
        <v>498</v>
      </c>
      <c r="C476" s="50">
        <v>0</v>
      </c>
      <c r="D476" s="51">
        <v>45848</v>
      </c>
      <c r="E476" s="51">
        <v>45850</v>
      </c>
      <c r="F476" s="51">
        <v>45855</v>
      </c>
      <c r="G476" s="49" t="s">
        <v>45</v>
      </c>
      <c r="H476" s="49">
        <v>28</v>
      </c>
      <c r="I476" s="50"/>
      <c r="J476" s="52">
        <v>25884.35</v>
      </c>
      <c r="K476" s="49" t="s">
        <v>163</v>
      </c>
      <c r="L476" s="53">
        <v>29767.002499999995</v>
      </c>
      <c r="M476" s="53">
        <v>34685.029000000002</v>
      </c>
      <c r="N476" s="53">
        <v>2038.35</v>
      </c>
      <c r="O476" s="53">
        <v>2344.1024999999995</v>
      </c>
      <c r="P476" s="53">
        <v>2731.3890000000001</v>
      </c>
      <c r="Q476" s="54">
        <v>7.8748355666647993E-2</v>
      </c>
      <c r="R476" s="55">
        <v>7</v>
      </c>
      <c r="S476" s="55">
        <v>2025</v>
      </c>
      <c r="T476" s="49">
        <v>7</v>
      </c>
      <c r="U476" s="49">
        <v>2025</v>
      </c>
      <c r="V476" s="56">
        <v>45900</v>
      </c>
      <c r="W476" s="49" t="s">
        <v>160</v>
      </c>
      <c r="X476" s="49">
        <v>2025</v>
      </c>
    </row>
    <row r="477" spans="1:24" ht="15.95">
      <c r="A477" s="49" t="s">
        <v>176</v>
      </c>
      <c r="B477" s="50">
        <v>499</v>
      </c>
      <c r="C477" s="50">
        <v>1</v>
      </c>
      <c r="D477" s="51">
        <v>45848</v>
      </c>
      <c r="E477" s="51">
        <v>45753</v>
      </c>
      <c r="F477" s="51">
        <v>45867</v>
      </c>
      <c r="G477" s="49" t="s">
        <v>45</v>
      </c>
      <c r="H477" s="49">
        <v>28</v>
      </c>
      <c r="I477" s="50"/>
      <c r="J477" s="52">
        <v>19682.599999999999</v>
      </c>
      <c r="K477" s="49" t="s">
        <v>131</v>
      </c>
      <c r="L477" s="53">
        <v>16927.036</v>
      </c>
      <c r="M477" s="53">
        <v>19682.599999999999</v>
      </c>
      <c r="N477" s="53">
        <v>971.32</v>
      </c>
      <c r="O477" s="53">
        <v>835.33519999999999</v>
      </c>
      <c r="P477" s="53">
        <v>971.32</v>
      </c>
      <c r="Q477" s="54">
        <v>4.9349171349313603E-2</v>
      </c>
      <c r="R477" s="55">
        <v>7</v>
      </c>
      <c r="S477" s="55">
        <v>2025</v>
      </c>
      <c r="T477" s="49">
        <v>4</v>
      </c>
      <c r="U477" s="49">
        <v>2025</v>
      </c>
      <c r="V477" s="56">
        <v>45912</v>
      </c>
      <c r="W477" s="49" t="s">
        <v>153</v>
      </c>
      <c r="X477" s="49">
        <v>2025</v>
      </c>
    </row>
    <row r="478" spans="1:24" ht="15.95">
      <c r="A478" s="49" t="s">
        <v>176</v>
      </c>
      <c r="B478" s="50">
        <v>500</v>
      </c>
      <c r="C478" s="50">
        <v>0</v>
      </c>
      <c r="D478" s="51">
        <v>45849</v>
      </c>
      <c r="E478" s="51">
        <v>45937</v>
      </c>
      <c r="F478" s="51">
        <v>45946</v>
      </c>
      <c r="G478" s="49" t="s">
        <v>44</v>
      </c>
      <c r="H478" s="49">
        <v>28</v>
      </c>
      <c r="I478" s="50"/>
      <c r="J478" s="52">
        <v>11054.87</v>
      </c>
      <c r="K478" s="49" t="s">
        <v>151</v>
      </c>
      <c r="L478" s="53">
        <v>11054.87</v>
      </c>
      <c r="M478" s="53">
        <v>12823.6492</v>
      </c>
      <c r="N478" s="53">
        <v>938.08</v>
      </c>
      <c r="O478" s="53">
        <v>938.08</v>
      </c>
      <c r="P478" s="53">
        <v>1088.1728000000001</v>
      </c>
      <c r="Q478" s="54">
        <v>8.4856719255857374E-2</v>
      </c>
      <c r="R478" s="55">
        <v>7</v>
      </c>
      <c r="S478" s="55">
        <v>2025</v>
      </c>
      <c r="T478" s="49">
        <v>10</v>
      </c>
      <c r="U478" s="49">
        <v>2025</v>
      </c>
      <c r="V478" s="56">
        <v>45991</v>
      </c>
      <c r="W478" s="49" t="s">
        <v>159</v>
      </c>
      <c r="X478" s="49">
        <v>2025</v>
      </c>
    </row>
    <row r="479" spans="1:24" ht="15.95">
      <c r="A479" s="49" t="s">
        <v>176</v>
      </c>
      <c r="B479" s="50">
        <v>501</v>
      </c>
      <c r="C479" s="50">
        <v>0</v>
      </c>
      <c r="D479" s="51">
        <v>45849</v>
      </c>
      <c r="E479" s="51">
        <v>46111</v>
      </c>
      <c r="F479" s="51">
        <v>46116</v>
      </c>
      <c r="G479" s="49" t="s">
        <v>46</v>
      </c>
      <c r="H479" s="49">
        <v>28</v>
      </c>
      <c r="I479" s="50"/>
      <c r="J479" s="52">
        <v>11490</v>
      </c>
      <c r="K479" s="49" t="s">
        <v>131</v>
      </c>
      <c r="L479" s="53">
        <v>9881.4</v>
      </c>
      <c r="M479" s="53">
        <v>11490</v>
      </c>
      <c r="N479" s="53">
        <v>1149</v>
      </c>
      <c r="O479" s="53">
        <v>988.14</v>
      </c>
      <c r="P479" s="53">
        <v>1149</v>
      </c>
      <c r="Q479" s="54">
        <v>0.1</v>
      </c>
      <c r="R479" s="55">
        <v>7</v>
      </c>
      <c r="S479" s="55">
        <v>2025</v>
      </c>
      <c r="T479" s="49">
        <v>3</v>
      </c>
      <c r="U479" s="49">
        <v>2026</v>
      </c>
      <c r="V479" s="56">
        <v>46161</v>
      </c>
      <c r="W479" s="49" t="s">
        <v>172</v>
      </c>
      <c r="X479" s="49">
        <v>2026</v>
      </c>
    </row>
    <row r="480" spans="1:24" ht="15.95">
      <c r="A480" s="49" t="s">
        <v>176</v>
      </c>
      <c r="B480" s="50">
        <v>502</v>
      </c>
      <c r="C480" s="50">
        <v>1</v>
      </c>
      <c r="D480" s="51">
        <v>45851</v>
      </c>
      <c r="E480" s="51">
        <v>45956</v>
      </c>
      <c r="F480" s="51">
        <v>45966</v>
      </c>
      <c r="G480" s="49" t="s">
        <v>45</v>
      </c>
      <c r="H480" s="49">
        <v>29</v>
      </c>
      <c r="I480" s="57"/>
      <c r="J480" s="52">
        <v>16384.55</v>
      </c>
      <c r="K480" s="49" t="s">
        <v>131</v>
      </c>
      <c r="L480" s="53">
        <v>14090.713</v>
      </c>
      <c r="M480" s="53">
        <v>16384.55</v>
      </c>
      <c r="N480" s="53">
        <v>2038.08</v>
      </c>
      <c r="O480" s="53">
        <v>1752.7487999999998</v>
      </c>
      <c r="P480" s="53">
        <v>2038.08</v>
      </c>
      <c r="Q480" s="54">
        <v>0.12439035554836721</v>
      </c>
      <c r="R480" s="55">
        <v>7</v>
      </c>
      <c r="S480" s="55">
        <v>2025</v>
      </c>
      <c r="T480" s="49">
        <v>10</v>
      </c>
      <c r="U480" s="49">
        <v>2025</v>
      </c>
      <c r="V480" s="56">
        <v>46011</v>
      </c>
      <c r="W480" s="49" t="s">
        <v>132</v>
      </c>
      <c r="X480" s="49">
        <v>2025</v>
      </c>
    </row>
    <row r="481" spans="1:24" ht="15.95">
      <c r="A481" s="49" t="s">
        <v>176</v>
      </c>
      <c r="B481" s="50">
        <v>503</v>
      </c>
      <c r="C481" s="50">
        <v>1</v>
      </c>
      <c r="D481" s="51">
        <v>45852</v>
      </c>
      <c r="E481" s="51">
        <v>45756</v>
      </c>
      <c r="F481" s="51">
        <v>45862</v>
      </c>
      <c r="G481" s="49" t="s">
        <v>45</v>
      </c>
      <c r="H481" s="49">
        <v>29</v>
      </c>
      <c r="I481" s="50"/>
      <c r="J481" s="52">
        <v>73991</v>
      </c>
      <c r="K481" s="49" t="s">
        <v>131</v>
      </c>
      <c r="L481" s="53">
        <v>63632.26</v>
      </c>
      <c r="M481" s="53">
        <v>73991</v>
      </c>
      <c r="N481" s="53">
        <v>2634.65</v>
      </c>
      <c r="O481" s="53">
        <v>2265.799</v>
      </c>
      <c r="P481" s="53">
        <v>2634.65</v>
      </c>
      <c r="Q481" s="54">
        <v>3.5607709045694748E-2</v>
      </c>
      <c r="R481" s="55">
        <v>7</v>
      </c>
      <c r="S481" s="55">
        <v>2025</v>
      </c>
      <c r="T481" s="49">
        <v>4</v>
      </c>
      <c r="U481" s="49">
        <v>2025</v>
      </c>
      <c r="V481" s="56">
        <v>45907</v>
      </c>
      <c r="W481" s="49" t="s">
        <v>153</v>
      </c>
      <c r="X481" s="49">
        <v>2025</v>
      </c>
    </row>
    <row r="482" spans="1:24" ht="15.95">
      <c r="A482" s="49" t="s">
        <v>176</v>
      </c>
      <c r="B482" s="50">
        <v>504</v>
      </c>
      <c r="C482" s="50">
        <v>0</v>
      </c>
      <c r="D482" s="51">
        <v>45852</v>
      </c>
      <c r="E482" s="51">
        <v>46026</v>
      </c>
      <c r="F482" s="51">
        <v>46034</v>
      </c>
      <c r="G482" s="49" t="s">
        <v>57</v>
      </c>
      <c r="H482" s="49">
        <v>29</v>
      </c>
      <c r="I482" s="50"/>
      <c r="J482" s="52">
        <v>22527.7</v>
      </c>
      <c r="K482" s="49" t="s">
        <v>131</v>
      </c>
      <c r="L482" s="53">
        <v>19373.822</v>
      </c>
      <c r="M482" s="53">
        <v>22527.7</v>
      </c>
      <c r="N482" s="53">
        <v>4642.7</v>
      </c>
      <c r="O482" s="53">
        <v>3992.7219999999998</v>
      </c>
      <c r="P482" s="53">
        <v>4642.7</v>
      </c>
      <c r="Q482" s="54">
        <v>0.20608850437461435</v>
      </c>
      <c r="R482" s="55">
        <v>7</v>
      </c>
      <c r="S482" s="55">
        <v>2025</v>
      </c>
      <c r="T482" s="49">
        <v>1</v>
      </c>
      <c r="U482" s="49">
        <v>2026</v>
      </c>
      <c r="V482" s="56">
        <v>46079</v>
      </c>
      <c r="W482" s="49" t="s">
        <v>164</v>
      </c>
      <c r="X482" s="49">
        <v>2026</v>
      </c>
    </row>
    <row r="483" spans="1:24" ht="15.95">
      <c r="A483" s="49" t="s">
        <v>176</v>
      </c>
      <c r="B483" s="50">
        <v>505</v>
      </c>
      <c r="C483" s="50">
        <v>1</v>
      </c>
      <c r="D483" s="51">
        <v>45852</v>
      </c>
      <c r="E483" s="51">
        <v>45852</v>
      </c>
      <c r="F483" s="51">
        <v>45866</v>
      </c>
      <c r="G483" s="49" t="s">
        <v>54</v>
      </c>
      <c r="H483" s="49">
        <v>29</v>
      </c>
      <c r="I483" s="50"/>
      <c r="J483" s="52">
        <v>8631.9599999999991</v>
      </c>
      <c r="K483" s="49" t="s">
        <v>151</v>
      </c>
      <c r="L483" s="53">
        <v>8631.9599999999991</v>
      </c>
      <c r="M483" s="53">
        <v>10013.073599999998</v>
      </c>
      <c r="N483" s="53">
        <v>1263.75</v>
      </c>
      <c r="O483" s="53">
        <v>1263.75</v>
      </c>
      <c r="P483" s="53">
        <v>1465.9499999999998</v>
      </c>
      <c r="Q483" s="54">
        <v>0.14640359779239015</v>
      </c>
      <c r="R483" s="55">
        <v>7</v>
      </c>
      <c r="S483" s="55">
        <v>2025</v>
      </c>
      <c r="T483" s="49">
        <v>7</v>
      </c>
      <c r="U483" s="49">
        <v>2025</v>
      </c>
      <c r="V483" s="56">
        <v>45911</v>
      </c>
      <c r="W483" s="49" t="s">
        <v>153</v>
      </c>
      <c r="X483" s="49">
        <v>2025</v>
      </c>
    </row>
    <row r="484" spans="1:24" ht="15.95">
      <c r="A484" s="49" t="s">
        <v>176</v>
      </c>
      <c r="B484" s="50">
        <v>506</v>
      </c>
      <c r="C484" s="50">
        <v>0</v>
      </c>
      <c r="D484" s="51">
        <v>45852</v>
      </c>
      <c r="E484" s="51">
        <v>45841</v>
      </c>
      <c r="F484" s="51">
        <v>45896</v>
      </c>
      <c r="G484" s="49" t="s">
        <v>29</v>
      </c>
      <c r="H484" s="49">
        <v>29</v>
      </c>
      <c r="I484" s="50" t="s">
        <v>149</v>
      </c>
      <c r="J484" s="52">
        <v>25058.92</v>
      </c>
      <c r="K484" s="49" t="s">
        <v>131</v>
      </c>
      <c r="L484" s="53">
        <v>21550.671199999997</v>
      </c>
      <c r="M484" s="53">
        <v>25058.92</v>
      </c>
      <c r="N484" s="53">
        <v>2585.46</v>
      </c>
      <c r="O484" s="53">
        <v>2223.4956000000002</v>
      </c>
      <c r="P484" s="53">
        <v>2585.46</v>
      </c>
      <c r="Q484" s="54">
        <v>0.10317523660237554</v>
      </c>
      <c r="R484" s="55">
        <v>7</v>
      </c>
      <c r="S484" s="55">
        <v>2025</v>
      </c>
      <c r="T484" s="49">
        <v>7</v>
      </c>
      <c r="U484" s="49">
        <v>2025</v>
      </c>
      <c r="V484" s="56">
        <v>45941</v>
      </c>
      <c r="W484" s="49" t="s">
        <v>161</v>
      </c>
      <c r="X484" s="49">
        <v>2025</v>
      </c>
    </row>
    <row r="485" spans="1:24" ht="15.95">
      <c r="A485" s="49" t="s">
        <v>176</v>
      </c>
      <c r="B485" s="50">
        <v>507</v>
      </c>
      <c r="C485" s="50">
        <v>1</v>
      </c>
      <c r="D485" s="51">
        <v>45853</v>
      </c>
      <c r="E485" s="51">
        <v>45821</v>
      </c>
      <c r="F485" s="51">
        <v>45855</v>
      </c>
      <c r="G485" s="49" t="s">
        <v>49</v>
      </c>
      <c r="H485" s="49">
        <v>29</v>
      </c>
      <c r="I485" s="50" t="s">
        <v>182</v>
      </c>
      <c r="J485" s="52">
        <v>10798.04</v>
      </c>
      <c r="K485" s="49" t="s">
        <v>131</v>
      </c>
      <c r="L485" s="53">
        <v>9286.3144000000011</v>
      </c>
      <c r="M485" s="53">
        <v>10798.04</v>
      </c>
      <c r="N485" s="53">
        <v>850.21</v>
      </c>
      <c r="O485" s="53">
        <v>731.18060000000003</v>
      </c>
      <c r="P485" s="53">
        <v>850.21</v>
      </c>
      <c r="Q485" s="54">
        <v>7.8737437534960042E-2</v>
      </c>
      <c r="R485" s="55">
        <v>7</v>
      </c>
      <c r="S485" s="55">
        <v>2025</v>
      </c>
      <c r="T485" s="49">
        <v>6</v>
      </c>
      <c r="U485" s="49">
        <v>2025</v>
      </c>
      <c r="V485" s="56">
        <v>45900</v>
      </c>
      <c r="W485" s="49" t="s">
        <v>160</v>
      </c>
      <c r="X485" s="49">
        <v>2025</v>
      </c>
    </row>
    <row r="486" spans="1:24" ht="15.95">
      <c r="A486" s="49" t="s">
        <v>176</v>
      </c>
      <c r="B486" s="50">
        <v>508</v>
      </c>
      <c r="C486" s="50">
        <v>1</v>
      </c>
      <c r="D486" s="51">
        <v>45853</v>
      </c>
      <c r="E486" s="61">
        <v>45759</v>
      </c>
      <c r="F486" s="51">
        <v>45762</v>
      </c>
      <c r="G486" s="49" t="s">
        <v>57</v>
      </c>
      <c r="H486" s="49">
        <v>29</v>
      </c>
      <c r="I486" s="50"/>
      <c r="J486" s="52">
        <v>7119</v>
      </c>
      <c r="K486" s="49" t="s">
        <v>163</v>
      </c>
      <c r="L486" s="53">
        <v>8186.8499999999995</v>
      </c>
      <c r="M486" s="53">
        <v>9539.4600000000009</v>
      </c>
      <c r="N486" s="53">
        <v>528.02</v>
      </c>
      <c r="O486" s="53">
        <v>607.22299999999996</v>
      </c>
      <c r="P486" s="53">
        <v>707.54679999999996</v>
      </c>
      <c r="Q486" s="54">
        <v>7.4170529568759663E-2</v>
      </c>
      <c r="R486" s="55">
        <v>7</v>
      </c>
      <c r="S486" s="55">
        <v>2025</v>
      </c>
      <c r="T486" s="49">
        <v>4</v>
      </c>
      <c r="U486" s="49">
        <v>2025</v>
      </c>
      <c r="V486" s="56">
        <v>45807</v>
      </c>
      <c r="W486" s="49" t="s">
        <v>172</v>
      </c>
      <c r="X486" s="49">
        <v>2025</v>
      </c>
    </row>
    <row r="487" spans="1:24" ht="15.95">
      <c r="A487" s="49" t="s">
        <v>176</v>
      </c>
      <c r="B487" s="50">
        <v>509</v>
      </c>
      <c r="C487" s="50">
        <v>0</v>
      </c>
      <c r="D487" s="51">
        <v>45853</v>
      </c>
      <c r="E487" s="51">
        <v>45883</v>
      </c>
      <c r="F487" s="51">
        <v>45886</v>
      </c>
      <c r="G487" s="49" t="s">
        <v>49</v>
      </c>
      <c r="H487" s="49">
        <v>29</v>
      </c>
      <c r="I487" s="50"/>
      <c r="J487" s="52">
        <v>5915.36</v>
      </c>
      <c r="K487" s="49" t="s">
        <v>131</v>
      </c>
      <c r="L487" s="53">
        <v>5087.2095999999992</v>
      </c>
      <c r="M487" s="53">
        <v>5915.36</v>
      </c>
      <c r="N487" s="53">
        <v>394.46</v>
      </c>
      <c r="O487" s="53">
        <v>339.23559999999998</v>
      </c>
      <c r="P487" s="53">
        <v>394.46</v>
      </c>
      <c r="Q487" s="54">
        <v>6.6684022612317762E-2</v>
      </c>
      <c r="R487" s="55">
        <v>7</v>
      </c>
      <c r="S487" s="55">
        <v>2025</v>
      </c>
      <c r="T487" s="49">
        <v>8</v>
      </c>
      <c r="U487" s="49">
        <v>2025</v>
      </c>
      <c r="V487" s="56">
        <v>45931</v>
      </c>
      <c r="W487" s="49" t="s">
        <v>161</v>
      </c>
      <c r="X487" s="49">
        <v>2025</v>
      </c>
    </row>
    <row r="488" spans="1:24" ht="15.95">
      <c r="A488" s="49" t="s">
        <v>176</v>
      </c>
      <c r="B488" s="50">
        <v>510</v>
      </c>
      <c r="C488" s="50">
        <v>1</v>
      </c>
      <c r="D488" s="51">
        <v>45853</v>
      </c>
      <c r="E488" s="51">
        <v>45846</v>
      </c>
      <c r="F488" s="51">
        <v>45860</v>
      </c>
      <c r="G488" s="49" t="s">
        <v>36</v>
      </c>
      <c r="H488" s="49">
        <v>29</v>
      </c>
      <c r="I488" s="50"/>
      <c r="J488" s="52">
        <v>19967.13</v>
      </c>
      <c r="K488" s="49" t="s">
        <v>131</v>
      </c>
      <c r="L488" s="53">
        <v>17171.731800000001</v>
      </c>
      <c r="M488" s="53">
        <v>19967.13</v>
      </c>
      <c r="N488" s="53">
        <v>1743.85</v>
      </c>
      <c r="O488" s="53">
        <v>1499.7109999999998</v>
      </c>
      <c r="P488" s="53">
        <v>1743.85</v>
      </c>
      <c r="Q488" s="54">
        <v>8.7336036776442069E-2</v>
      </c>
      <c r="R488" s="55">
        <v>7</v>
      </c>
      <c r="S488" s="55">
        <v>2025</v>
      </c>
      <c r="T488" s="49">
        <v>7</v>
      </c>
      <c r="U488" s="49">
        <v>2025</v>
      </c>
      <c r="V488" s="56">
        <v>45905</v>
      </c>
      <c r="W488" s="49" t="s">
        <v>153</v>
      </c>
      <c r="X488" s="49">
        <v>2025</v>
      </c>
    </row>
    <row r="489" spans="1:24" ht="15.95">
      <c r="A489" s="49" t="s">
        <v>176</v>
      </c>
      <c r="B489" s="50">
        <v>511</v>
      </c>
      <c r="C489" s="50">
        <v>0</v>
      </c>
      <c r="D489" s="51">
        <v>45853</v>
      </c>
      <c r="E489" s="51">
        <v>45892</v>
      </c>
      <c r="F489" s="51">
        <v>45898</v>
      </c>
      <c r="G489" s="49" t="s">
        <v>54</v>
      </c>
      <c r="H489" s="49">
        <v>29</v>
      </c>
      <c r="I489" s="50"/>
      <c r="J489" s="52">
        <v>25252.01</v>
      </c>
      <c r="K489" s="49" t="s">
        <v>187</v>
      </c>
      <c r="L489" s="53">
        <v>27019.650699999998</v>
      </c>
      <c r="M489" s="53">
        <v>31565.012499999997</v>
      </c>
      <c r="N489" s="53">
        <v>2439.34</v>
      </c>
      <c r="O489" s="53">
        <v>2610.0938000000001</v>
      </c>
      <c r="P489" s="53">
        <v>3049.1750000000002</v>
      </c>
      <c r="Q489" s="54">
        <v>9.659983502303382E-2</v>
      </c>
      <c r="R489" s="55">
        <v>7</v>
      </c>
      <c r="S489" s="55">
        <v>2025</v>
      </c>
      <c r="T489" s="49">
        <v>8</v>
      </c>
      <c r="U489" s="49">
        <v>2025</v>
      </c>
      <c r="V489" s="56">
        <v>45943</v>
      </c>
      <c r="W489" s="49" t="s">
        <v>161</v>
      </c>
      <c r="X489" s="49">
        <v>2025</v>
      </c>
    </row>
    <row r="490" spans="1:24" ht="15.95">
      <c r="A490" s="49" t="s">
        <v>176</v>
      </c>
      <c r="B490" s="50">
        <v>512</v>
      </c>
      <c r="C490" s="50">
        <v>1</v>
      </c>
      <c r="D490" s="51">
        <v>45853</v>
      </c>
      <c r="E490" s="51">
        <v>45881</v>
      </c>
      <c r="F490" s="51">
        <v>45890</v>
      </c>
      <c r="G490" s="49" t="s">
        <v>39</v>
      </c>
      <c r="H490" s="49">
        <v>29</v>
      </c>
      <c r="I490" s="50"/>
      <c r="J490" s="52">
        <v>16537</v>
      </c>
      <c r="K490" s="49" t="s">
        <v>131</v>
      </c>
      <c r="L490" s="53">
        <v>14221.82</v>
      </c>
      <c r="M490" s="53">
        <v>16537</v>
      </c>
      <c r="N490" s="53">
        <v>2157</v>
      </c>
      <c r="O490" s="53">
        <v>1855.02</v>
      </c>
      <c r="P490" s="53">
        <v>2157</v>
      </c>
      <c r="Q490" s="54">
        <v>0.13043478260869565</v>
      </c>
      <c r="R490" s="55">
        <v>7</v>
      </c>
      <c r="S490" s="55">
        <v>2025</v>
      </c>
      <c r="T490" s="49">
        <v>8</v>
      </c>
      <c r="U490" s="49">
        <v>2025</v>
      </c>
      <c r="V490" s="56">
        <v>45935</v>
      </c>
      <c r="W490" s="49" t="s">
        <v>161</v>
      </c>
      <c r="X490" s="49">
        <v>2025</v>
      </c>
    </row>
    <row r="491" spans="1:24" ht="15.95">
      <c r="A491" s="49" t="s">
        <v>176</v>
      </c>
      <c r="B491" s="50">
        <v>513</v>
      </c>
      <c r="C491" s="50">
        <v>1</v>
      </c>
      <c r="D491" s="51">
        <v>45853</v>
      </c>
      <c r="E491" s="51">
        <v>45867</v>
      </c>
      <c r="F491" s="51">
        <v>45908</v>
      </c>
      <c r="G491" s="49" t="s">
        <v>38</v>
      </c>
      <c r="H491" s="49">
        <v>29</v>
      </c>
      <c r="I491" s="50" t="s">
        <v>166</v>
      </c>
      <c r="J491" s="52">
        <v>71421.67</v>
      </c>
      <c r="K491" s="49" t="s">
        <v>131</v>
      </c>
      <c r="L491" s="53">
        <v>61422.636200000001</v>
      </c>
      <c r="M491" s="53">
        <v>71421.67</v>
      </c>
      <c r="N491" s="53">
        <v>5493.19</v>
      </c>
      <c r="O491" s="53">
        <v>4724.1433999999999</v>
      </c>
      <c r="P491" s="53">
        <v>5493.19</v>
      </c>
      <c r="Q491" s="54">
        <v>7.6912091246256212E-2</v>
      </c>
      <c r="R491" s="55">
        <v>7</v>
      </c>
      <c r="S491" s="55">
        <v>2025</v>
      </c>
      <c r="T491" s="49">
        <v>7</v>
      </c>
      <c r="U491" s="49">
        <v>2025</v>
      </c>
      <c r="V491" s="56">
        <v>45953</v>
      </c>
      <c r="W491" s="49" t="s">
        <v>161</v>
      </c>
      <c r="X491" s="49">
        <v>2025</v>
      </c>
    </row>
    <row r="492" spans="1:24" ht="15.95">
      <c r="A492" s="49" t="s">
        <v>176</v>
      </c>
      <c r="B492" s="50">
        <v>514</v>
      </c>
      <c r="C492" s="50">
        <v>1</v>
      </c>
      <c r="D492" s="51">
        <v>45854</v>
      </c>
      <c r="E492" s="51">
        <v>45818</v>
      </c>
      <c r="F492" s="51">
        <v>45849</v>
      </c>
      <c r="G492" s="49" t="s">
        <v>57</v>
      </c>
      <c r="H492" s="49">
        <v>29</v>
      </c>
      <c r="I492" s="57"/>
      <c r="J492" s="52">
        <v>60840</v>
      </c>
      <c r="K492" s="49" t="s">
        <v>178</v>
      </c>
      <c r="L492" s="53">
        <v>2920.32</v>
      </c>
      <c r="M492" s="53">
        <v>3407.04</v>
      </c>
      <c r="N492" s="53">
        <v>6385.84</v>
      </c>
      <c r="O492" s="53">
        <v>306.52032000000003</v>
      </c>
      <c r="P492" s="53">
        <v>357.60704000000004</v>
      </c>
      <c r="Q492" s="54">
        <v>0.1049612097304405</v>
      </c>
      <c r="R492" s="55">
        <v>7</v>
      </c>
      <c r="S492" s="55">
        <v>2025</v>
      </c>
      <c r="T492" s="49">
        <v>6</v>
      </c>
      <c r="U492" s="49">
        <v>2025</v>
      </c>
      <c r="V492" s="56">
        <v>45894</v>
      </c>
      <c r="W492" s="49" t="s">
        <v>160</v>
      </c>
      <c r="X492" s="49">
        <v>2025</v>
      </c>
    </row>
    <row r="493" spans="1:24" ht="15.95">
      <c r="A493" s="49" t="s">
        <v>176</v>
      </c>
      <c r="B493" s="50">
        <v>515</v>
      </c>
      <c r="C493" s="50">
        <v>0</v>
      </c>
      <c r="D493" s="51">
        <v>45854</v>
      </c>
      <c r="E493" s="51">
        <v>45653</v>
      </c>
      <c r="F493" s="51">
        <v>45659</v>
      </c>
      <c r="G493" s="49" t="s">
        <v>58</v>
      </c>
      <c r="H493" s="49">
        <v>29</v>
      </c>
      <c r="I493" s="50"/>
      <c r="J493" s="52">
        <v>11020.8</v>
      </c>
      <c r="K493" s="49" t="s">
        <v>151</v>
      </c>
      <c r="L493" s="53">
        <v>11020.8</v>
      </c>
      <c r="M493" s="53">
        <v>12784.127999999999</v>
      </c>
      <c r="N493" s="53">
        <v>881.66</v>
      </c>
      <c r="O493" s="53">
        <v>881.66</v>
      </c>
      <c r="P493" s="53">
        <v>1022.7255999999999</v>
      </c>
      <c r="Q493" s="54">
        <v>7.9999637049941924E-2</v>
      </c>
      <c r="R493" s="55">
        <v>7</v>
      </c>
      <c r="S493" s="55">
        <v>2025</v>
      </c>
      <c r="T493" s="49">
        <v>12</v>
      </c>
      <c r="U493" s="49">
        <v>2024</v>
      </c>
      <c r="V493" s="56">
        <v>45704</v>
      </c>
      <c r="W493" s="49" t="s">
        <v>164</v>
      </c>
      <c r="X493" s="49">
        <v>2025</v>
      </c>
    </row>
    <row r="494" spans="1:24" ht="15.95">
      <c r="A494" s="49" t="s">
        <v>176</v>
      </c>
      <c r="B494" s="50">
        <v>516</v>
      </c>
      <c r="C494" s="50">
        <v>0</v>
      </c>
      <c r="D494" s="51">
        <v>45854</v>
      </c>
      <c r="E494" s="51">
        <v>45653</v>
      </c>
      <c r="F494" s="51">
        <v>45659</v>
      </c>
      <c r="G494" s="49" t="s">
        <v>58</v>
      </c>
      <c r="H494" s="49">
        <v>29</v>
      </c>
      <c r="I494" s="50"/>
      <c r="J494" s="52">
        <v>7872</v>
      </c>
      <c r="K494" s="49" t="s">
        <v>151</v>
      </c>
      <c r="L494" s="53">
        <v>7872</v>
      </c>
      <c r="M494" s="53">
        <v>9131.5199999999986</v>
      </c>
      <c r="N494" s="53">
        <v>629.76</v>
      </c>
      <c r="O494" s="53">
        <v>629.76</v>
      </c>
      <c r="P494" s="53">
        <v>730.52159999999992</v>
      </c>
      <c r="Q494" s="54">
        <v>0.08</v>
      </c>
      <c r="R494" s="55">
        <v>7</v>
      </c>
      <c r="S494" s="55">
        <v>2025</v>
      </c>
      <c r="T494" s="49">
        <v>12</v>
      </c>
      <c r="U494" s="49">
        <v>2024</v>
      </c>
      <c r="V494" s="56">
        <v>45704</v>
      </c>
      <c r="W494" s="49" t="s">
        <v>164</v>
      </c>
      <c r="X494" s="49">
        <v>2025</v>
      </c>
    </row>
    <row r="495" spans="1:24" ht="15.95">
      <c r="A495" s="49" t="s">
        <v>176</v>
      </c>
      <c r="B495" s="50">
        <v>517</v>
      </c>
      <c r="C495" s="50">
        <v>0</v>
      </c>
      <c r="D495" s="51">
        <v>45855</v>
      </c>
      <c r="E495" s="51">
        <v>45870</v>
      </c>
      <c r="F495" s="51">
        <v>45870</v>
      </c>
      <c r="G495" s="49" t="s">
        <v>61</v>
      </c>
      <c r="H495" s="49">
        <v>29</v>
      </c>
      <c r="I495" s="50"/>
      <c r="J495" s="52">
        <v>15</v>
      </c>
      <c r="K495" s="49" t="s">
        <v>131</v>
      </c>
      <c r="L495" s="53">
        <v>12.9</v>
      </c>
      <c r="M495" s="53">
        <v>15</v>
      </c>
      <c r="N495" s="53">
        <v>0</v>
      </c>
      <c r="O495" s="53">
        <v>0</v>
      </c>
      <c r="P495" s="53">
        <v>0</v>
      </c>
      <c r="Q495" s="54">
        <v>0</v>
      </c>
      <c r="R495" s="55">
        <v>7</v>
      </c>
      <c r="S495" s="55">
        <v>2025</v>
      </c>
      <c r="T495" s="49">
        <v>8</v>
      </c>
      <c r="U495" s="49">
        <v>2025</v>
      </c>
      <c r="V495" s="56">
        <v>45915</v>
      </c>
      <c r="W495" s="49" t="s">
        <v>153</v>
      </c>
      <c r="X495" s="49">
        <v>2025</v>
      </c>
    </row>
    <row r="496" spans="1:24" ht="15.95">
      <c r="A496" s="49" t="s">
        <v>176</v>
      </c>
      <c r="B496" s="50">
        <v>518</v>
      </c>
      <c r="C496" s="50">
        <v>1</v>
      </c>
      <c r="D496" s="51">
        <v>45855</v>
      </c>
      <c r="E496" s="51">
        <v>45855</v>
      </c>
      <c r="F496" s="51">
        <v>45857</v>
      </c>
      <c r="G496" s="49" t="s">
        <v>44</v>
      </c>
      <c r="H496" s="49">
        <v>29</v>
      </c>
      <c r="I496" s="50"/>
      <c r="J496" s="52">
        <v>1497.6</v>
      </c>
      <c r="K496" s="49" t="s">
        <v>131</v>
      </c>
      <c r="L496" s="53">
        <v>1287.9359999999999</v>
      </c>
      <c r="M496" s="53">
        <v>1497.6</v>
      </c>
      <c r="N496" s="53">
        <v>117</v>
      </c>
      <c r="O496" s="53">
        <v>100.62</v>
      </c>
      <c r="P496" s="53">
        <v>117</v>
      </c>
      <c r="Q496" s="54">
        <v>7.8125000000000014E-2</v>
      </c>
      <c r="R496" s="55">
        <v>7</v>
      </c>
      <c r="S496" s="55">
        <v>2025</v>
      </c>
      <c r="T496" s="49">
        <v>7</v>
      </c>
      <c r="U496" s="49">
        <v>2025</v>
      </c>
      <c r="V496" s="56">
        <v>45902</v>
      </c>
      <c r="W496" s="49" t="s">
        <v>153</v>
      </c>
      <c r="X496" s="49">
        <v>2025</v>
      </c>
    </row>
    <row r="497" spans="1:24" ht="15.95">
      <c r="A497" s="49" t="s">
        <v>176</v>
      </c>
      <c r="B497" s="50">
        <v>519</v>
      </c>
      <c r="C497" s="50">
        <v>1</v>
      </c>
      <c r="D497" s="51">
        <v>45856</v>
      </c>
      <c r="E497" s="51">
        <v>45821</v>
      </c>
      <c r="F497" s="51">
        <v>45903</v>
      </c>
      <c r="G497" s="49" t="s">
        <v>45</v>
      </c>
      <c r="H497" s="49">
        <v>29</v>
      </c>
      <c r="I497" s="50"/>
      <c r="J497" s="52">
        <v>1648.65</v>
      </c>
      <c r="K497" s="49" t="s">
        <v>131</v>
      </c>
      <c r="L497" s="53">
        <v>1417.8390000000002</v>
      </c>
      <c r="M497" s="53">
        <v>1648.65</v>
      </c>
      <c r="N497" s="53">
        <v>0</v>
      </c>
      <c r="O497" s="53">
        <v>0</v>
      </c>
      <c r="P497" s="53">
        <v>0</v>
      </c>
      <c r="Q497" s="54">
        <v>0</v>
      </c>
      <c r="R497" s="55">
        <v>7</v>
      </c>
      <c r="S497" s="55">
        <v>2025</v>
      </c>
      <c r="T497" s="49">
        <v>6</v>
      </c>
      <c r="U497" s="49">
        <v>2025</v>
      </c>
      <c r="V497" s="56">
        <v>45948</v>
      </c>
      <c r="W497" s="49" t="s">
        <v>161</v>
      </c>
      <c r="X497" s="49">
        <v>2025</v>
      </c>
    </row>
    <row r="498" spans="1:24" ht="15.95">
      <c r="A498" s="49" t="s">
        <v>176</v>
      </c>
      <c r="B498" s="50">
        <v>520</v>
      </c>
      <c r="C498" s="50">
        <v>0</v>
      </c>
      <c r="D498" s="51">
        <v>45859</v>
      </c>
      <c r="E498" s="51">
        <v>45960</v>
      </c>
      <c r="F498" s="51">
        <v>45980</v>
      </c>
      <c r="G498" s="49" t="s">
        <v>26</v>
      </c>
      <c r="H498" s="49">
        <v>30</v>
      </c>
      <c r="I498" s="50" t="s">
        <v>158</v>
      </c>
      <c r="J498" s="52">
        <v>87532.67</v>
      </c>
      <c r="K498" s="49" t="s">
        <v>151</v>
      </c>
      <c r="L498" s="53">
        <v>87532.67</v>
      </c>
      <c r="M498" s="53">
        <v>101537.89719999999</v>
      </c>
      <c r="N498" s="53">
        <v>12010</v>
      </c>
      <c r="O498" s="53">
        <v>12010</v>
      </c>
      <c r="P498" s="53">
        <v>13931.599999999999</v>
      </c>
      <c r="Q498" s="54">
        <v>0.13720591408899099</v>
      </c>
      <c r="R498" s="55">
        <v>7</v>
      </c>
      <c r="S498" s="55">
        <v>2025</v>
      </c>
      <c r="T498" s="49">
        <v>10</v>
      </c>
      <c r="U498" s="49">
        <v>2025</v>
      </c>
      <c r="V498" s="56">
        <v>46025</v>
      </c>
      <c r="W498" s="49" t="s">
        <v>157</v>
      </c>
      <c r="X498" s="49">
        <v>2026</v>
      </c>
    </row>
    <row r="499" spans="1:24" ht="15.95">
      <c r="A499" s="49" t="s">
        <v>176</v>
      </c>
      <c r="B499" s="50">
        <v>521</v>
      </c>
      <c r="C499" s="50">
        <v>1</v>
      </c>
      <c r="D499" s="51">
        <v>45860</v>
      </c>
      <c r="E499" s="51">
        <v>45845</v>
      </c>
      <c r="F499" s="51">
        <v>45856</v>
      </c>
      <c r="G499" s="49" t="s">
        <v>45</v>
      </c>
      <c r="H499" s="49">
        <v>30</v>
      </c>
      <c r="I499" s="50"/>
      <c r="J499" s="52">
        <v>194772</v>
      </c>
      <c r="K499" s="49" t="s">
        <v>178</v>
      </c>
      <c r="L499" s="53">
        <v>9349.0560000000005</v>
      </c>
      <c r="M499" s="53">
        <v>10907.232</v>
      </c>
      <c r="N499" s="53">
        <v>0</v>
      </c>
      <c r="O499" s="53">
        <v>0</v>
      </c>
      <c r="P499" s="53">
        <v>0</v>
      </c>
      <c r="Q499" s="54">
        <v>0</v>
      </c>
      <c r="R499" s="55">
        <v>7</v>
      </c>
      <c r="S499" s="55">
        <v>2025</v>
      </c>
      <c r="T499" s="49">
        <v>7</v>
      </c>
      <c r="U499" s="49">
        <v>2025</v>
      </c>
      <c r="V499" s="56">
        <v>45901</v>
      </c>
      <c r="W499" s="49" t="s">
        <v>153</v>
      </c>
      <c r="X499" s="49">
        <v>2025</v>
      </c>
    </row>
    <row r="500" spans="1:24" ht="15.95">
      <c r="A500" s="49" t="s">
        <v>176</v>
      </c>
      <c r="B500" s="50">
        <v>522</v>
      </c>
      <c r="C500" s="50">
        <v>1</v>
      </c>
      <c r="D500" s="51">
        <v>45860</v>
      </c>
      <c r="E500" s="51">
        <v>45860</v>
      </c>
      <c r="F500" s="51">
        <v>45865</v>
      </c>
      <c r="G500" s="49" t="s">
        <v>39</v>
      </c>
      <c r="H500" s="49">
        <v>30</v>
      </c>
      <c r="I500" s="50"/>
      <c r="J500" s="52">
        <v>23340</v>
      </c>
      <c r="K500" s="49" t="s">
        <v>151</v>
      </c>
      <c r="L500" s="53">
        <v>23340</v>
      </c>
      <c r="M500" s="53">
        <v>27074.399999999998</v>
      </c>
      <c r="N500" s="53">
        <v>2145</v>
      </c>
      <c r="O500" s="53">
        <v>2145</v>
      </c>
      <c r="P500" s="53">
        <v>2488.1999999999998</v>
      </c>
      <c r="Q500" s="54">
        <v>9.1902313624678669E-2</v>
      </c>
      <c r="R500" s="55">
        <v>7</v>
      </c>
      <c r="S500" s="55">
        <v>2025</v>
      </c>
      <c r="T500" s="49">
        <v>7</v>
      </c>
      <c r="U500" s="49">
        <v>2025</v>
      </c>
      <c r="V500" s="56">
        <v>45910</v>
      </c>
      <c r="W500" s="49" t="s">
        <v>153</v>
      </c>
      <c r="X500" s="49">
        <v>2025</v>
      </c>
    </row>
    <row r="501" spans="1:24" ht="15.95">
      <c r="A501" s="49" t="s">
        <v>176</v>
      </c>
      <c r="B501" s="50">
        <v>523</v>
      </c>
      <c r="C501" s="50">
        <v>1</v>
      </c>
      <c r="D501" s="51">
        <v>45860</v>
      </c>
      <c r="E501" s="51">
        <v>45842</v>
      </c>
      <c r="F501" s="51">
        <v>45844</v>
      </c>
      <c r="G501" s="49" t="s">
        <v>39</v>
      </c>
      <c r="H501" s="49">
        <v>30</v>
      </c>
      <c r="I501" s="50"/>
      <c r="J501" s="52">
        <v>2100</v>
      </c>
      <c r="K501" s="49" t="s">
        <v>151</v>
      </c>
      <c r="L501" s="53">
        <v>2100</v>
      </c>
      <c r="M501" s="53">
        <v>2436</v>
      </c>
      <c r="N501" s="53">
        <v>358.91</v>
      </c>
      <c r="O501" s="53">
        <v>358.91</v>
      </c>
      <c r="P501" s="53">
        <v>416.3356</v>
      </c>
      <c r="Q501" s="54">
        <v>0.17090952380952382</v>
      </c>
      <c r="R501" s="55">
        <v>7</v>
      </c>
      <c r="S501" s="55">
        <v>2025</v>
      </c>
      <c r="T501" s="49">
        <v>7</v>
      </c>
      <c r="U501" s="49">
        <v>2025</v>
      </c>
      <c r="V501" s="56">
        <v>45889</v>
      </c>
      <c r="W501" s="49" t="s">
        <v>160</v>
      </c>
      <c r="X501" s="49">
        <v>2025</v>
      </c>
    </row>
    <row r="502" spans="1:24" ht="15.95">
      <c r="A502" s="49" t="s">
        <v>176</v>
      </c>
      <c r="B502" s="50">
        <v>524</v>
      </c>
      <c r="C502" s="50">
        <v>1</v>
      </c>
      <c r="D502" s="51">
        <v>45860</v>
      </c>
      <c r="E502" s="51">
        <v>45864</v>
      </c>
      <c r="F502" s="51">
        <v>45876</v>
      </c>
      <c r="G502" s="49" t="s">
        <v>53</v>
      </c>
      <c r="H502" s="49">
        <v>30</v>
      </c>
      <c r="I502" s="50" t="s">
        <v>149</v>
      </c>
      <c r="J502" s="52">
        <v>274863.65000000002</v>
      </c>
      <c r="K502" s="49" t="s">
        <v>131</v>
      </c>
      <c r="L502" s="53">
        <v>236382.73900000003</v>
      </c>
      <c r="M502" s="53">
        <v>274863.65000000002</v>
      </c>
      <c r="N502" s="53">
        <v>36309.410000000003</v>
      </c>
      <c r="O502" s="53">
        <v>31226.092600000004</v>
      </c>
      <c r="P502" s="53">
        <v>36309.410000000003</v>
      </c>
      <c r="Q502" s="54">
        <v>0.13209971562263689</v>
      </c>
      <c r="R502" s="55">
        <v>7</v>
      </c>
      <c r="S502" s="55">
        <v>2025</v>
      </c>
      <c r="T502" s="49">
        <v>7</v>
      </c>
      <c r="U502" s="49">
        <v>2025</v>
      </c>
      <c r="V502" s="56">
        <v>45921</v>
      </c>
      <c r="W502" s="49" t="s">
        <v>153</v>
      </c>
      <c r="X502" s="49">
        <v>2025</v>
      </c>
    </row>
    <row r="503" spans="1:24" ht="15.95">
      <c r="A503" s="49" t="s">
        <v>176</v>
      </c>
      <c r="B503" s="50">
        <v>525</v>
      </c>
      <c r="C503" s="50">
        <v>0</v>
      </c>
      <c r="D503" s="51">
        <v>45861</v>
      </c>
      <c r="E503" s="51">
        <v>45935</v>
      </c>
      <c r="F503" s="51">
        <v>45952</v>
      </c>
      <c r="G503" s="49" t="s">
        <v>35</v>
      </c>
      <c r="H503" s="49">
        <v>30</v>
      </c>
      <c r="I503" s="50"/>
      <c r="J503" s="52">
        <v>24593.55</v>
      </c>
      <c r="K503" s="49" t="s">
        <v>131</v>
      </c>
      <c r="L503" s="53">
        <v>21150.452999999998</v>
      </c>
      <c r="M503" s="53">
        <v>24593.55</v>
      </c>
      <c r="N503" s="53">
        <v>1043.73</v>
      </c>
      <c r="O503" s="53">
        <v>897.6078</v>
      </c>
      <c r="P503" s="53">
        <v>1043.73</v>
      </c>
      <c r="Q503" s="54">
        <v>4.2439176125447529E-2</v>
      </c>
      <c r="R503" s="55">
        <v>7</v>
      </c>
      <c r="S503" s="55">
        <v>2025</v>
      </c>
      <c r="T503" s="49">
        <v>10</v>
      </c>
      <c r="U503" s="49">
        <v>2025</v>
      </c>
      <c r="V503" s="56">
        <v>45997</v>
      </c>
      <c r="W503" s="49" t="s">
        <v>132</v>
      </c>
      <c r="X503" s="49">
        <v>2025</v>
      </c>
    </row>
    <row r="504" spans="1:24" ht="15.95">
      <c r="A504" s="49" t="s">
        <v>176</v>
      </c>
      <c r="B504" s="50">
        <v>526</v>
      </c>
      <c r="C504" s="50">
        <v>1</v>
      </c>
      <c r="D504" s="51">
        <v>45861</v>
      </c>
      <c r="E504" s="51">
        <v>45868</v>
      </c>
      <c r="F504" s="51">
        <v>45871</v>
      </c>
      <c r="G504" s="49" t="s">
        <v>49</v>
      </c>
      <c r="H504" s="49">
        <v>30</v>
      </c>
      <c r="I504" s="50"/>
      <c r="J504" s="52">
        <v>1318.98</v>
      </c>
      <c r="K504" s="49" t="s">
        <v>131</v>
      </c>
      <c r="L504" s="53">
        <v>1134.3227999999999</v>
      </c>
      <c r="M504" s="53">
        <v>1318.98</v>
      </c>
      <c r="N504" s="53">
        <v>0</v>
      </c>
      <c r="O504" s="53">
        <v>0</v>
      </c>
      <c r="P504" s="53">
        <v>0</v>
      </c>
      <c r="Q504" s="54">
        <v>0</v>
      </c>
      <c r="R504" s="55">
        <v>7</v>
      </c>
      <c r="S504" s="55">
        <v>2025</v>
      </c>
      <c r="T504" s="49">
        <v>7</v>
      </c>
      <c r="U504" s="49">
        <v>2025</v>
      </c>
      <c r="V504" s="56">
        <v>45916</v>
      </c>
      <c r="W504" s="49" t="s">
        <v>153</v>
      </c>
      <c r="X504" s="49">
        <v>2025</v>
      </c>
    </row>
    <row r="505" spans="1:24" ht="15.95">
      <c r="A505" s="49" t="s">
        <v>176</v>
      </c>
      <c r="B505" s="50">
        <v>527</v>
      </c>
      <c r="C505" s="50">
        <v>1</v>
      </c>
      <c r="D505" s="51">
        <v>45862</v>
      </c>
      <c r="E505" s="51">
        <v>45882</v>
      </c>
      <c r="F505" s="51">
        <v>45882</v>
      </c>
      <c r="G505" s="49" t="s">
        <v>49</v>
      </c>
      <c r="H505" s="49">
        <v>30</v>
      </c>
      <c r="I505" s="50"/>
      <c r="J505" s="52">
        <v>5116.8500000000004</v>
      </c>
      <c r="K505" s="49" t="s">
        <v>131</v>
      </c>
      <c r="L505" s="53">
        <v>4400.491</v>
      </c>
      <c r="M505" s="53">
        <v>5116.8500000000004</v>
      </c>
      <c r="N505" s="53">
        <v>50</v>
      </c>
      <c r="O505" s="53">
        <v>43</v>
      </c>
      <c r="P505" s="53">
        <v>50</v>
      </c>
      <c r="Q505" s="54">
        <v>9.771636846888223E-3</v>
      </c>
      <c r="R505" s="55">
        <v>7</v>
      </c>
      <c r="S505" s="55">
        <v>2025</v>
      </c>
      <c r="T505" s="49">
        <v>8</v>
      </c>
      <c r="U505" s="49">
        <v>2025</v>
      </c>
      <c r="V505" s="56">
        <v>45927</v>
      </c>
      <c r="W505" s="49" t="s">
        <v>153</v>
      </c>
      <c r="X505" s="49">
        <v>2025</v>
      </c>
    </row>
    <row r="506" spans="1:24" ht="15.95">
      <c r="A506" s="49" t="s">
        <v>176</v>
      </c>
      <c r="B506" s="50">
        <v>528</v>
      </c>
      <c r="C506" s="50">
        <v>0</v>
      </c>
      <c r="D506" s="51">
        <v>45865</v>
      </c>
      <c r="E506" s="51">
        <v>46016</v>
      </c>
      <c r="F506" s="51">
        <v>46021</v>
      </c>
      <c r="G506" s="49" t="s">
        <v>35</v>
      </c>
      <c r="H506" s="49">
        <v>31</v>
      </c>
      <c r="I506" s="50"/>
      <c r="J506" s="52">
        <v>6395</v>
      </c>
      <c r="K506" s="49" t="s">
        <v>131</v>
      </c>
      <c r="L506" s="53">
        <v>5499.7</v>
      </c>
      <c r="M506" s="53">
        <v>6395</v>
      </c>
      <c r="N506" s="53">
        <v>465</v>
      </c>
      <c r="O506" s="53">
        <v>399.9</v>
      </c>
      <c r="P506" s="53">
        <v>465</v>
      </c>
      <c r="Q506" s="54">
        <v>7.2713057075840498E-2</v>
      </c>
      <c r="R506" s="55">
        <v>7</v>
      </c>
      <c r="S506" s="55">
        <v>2025</v>
      </c>
      <c r="T506" s="49">
        <v>12</v>
      </c>
      <c r="U506" s="49">
        <v>2025</v>
      </c>
      <c r="V506" s="56">
        <v>46066</v>
      </c>
      <c r="W506" s="49" t="s">
        <v>164</v>
      </c>
      <c r="X506" s="49">
        <v>2026</v>
      </c>
    </row>
    <row r="507" spans="1:24" ht="15.95">
      <c r="A507" s="49" t="s">
        <v>176</v>
      </c>
      <c r="B507" s="50">
        <v>529</v>
      </c>
      <c r="C507" s="50">
        <v>0</v>
      </c>
      <c r="D507" s="51">
        <v>45866</v>
      </c>
      <c r="E507" s="51">
        <v>45866</v>
      </c>
      <c r="F507" s="51">
        <v>45868</v>
      </c>
      <c r="G507" s="49" t="s">
        <v>29</v>
      </c>
      <c r="H507" s="49">
        <v>31</v>
      </c>
      <c r="I507" s="50" t="s">
        <v>149</v>
      </c>
      <c r="J507" s="52">
        <v>2802</v>
      </c>
      <c r="K507" s="49" t="s">
        <v>187</v>
      </c>
      <c r="L507" s="53">
        <v>2998.1400000000003</v>
      </c>
      <c r="M507" s="53">
        <v>3502.5</v>
      </c>
      <c r="N507" s="53">
        <v>216</v>
      </c>
      <c r="O507" s="53">
        <v>231.12</v>
      </c>
      <c r="P507" s="53">
        <v>270</v>
      </c>
      <c r="Q507" s="54">
        <v>7.7087794432548179E-2</v>
      </c>
      <c r="R507" s="55">
        <v>7</v>
      </c>
      <c r="S507" s="55">
        <v>2025</v>
      </c>
      <c r="T507" s="49">
        <v>7</v>
      </c>
      <c r="U507" s="49">
        <v>2025</v>
      </c>
      <c r="V507" s="56">
        <v>45913</v>
      </c>
      <c r="W507" s="49" t="s">
        <v>153</v>
      </c>
      <c r="X507" s="49">
        <v>2025</v>
      </c>
    </row>
    <row r="508" spans="1:24" ht="15.95">
      <c r="A508" s="49" t="s">
        <v>176</v>
      </c>
      <c r="B508" s="50">
        <v>530</v>
      </c>
      <c r="C508" s="50">
        <v>1</v>
      </c>
      <c r="D508" s="51">
        <v>45866</v>
      </c>
      <c r="E508" s="51">
        <v>45935</v>
      </c>
      <c r="F508" s="51">
        <v>45950</v>
      </c>
      <c r="G508" s="49" t="s">
        <v>35</v>
      </c>
      <c r="H508" s="49">
        <v>31</v>
      </c>
      <c r="I508" s="50"/>
      <c r="J508" s="52">
        <v>48859.88</v>
      </c>
      <c r="K508" s="49" t="s">
        <v>131</v>
      </c>
      <c r="L508" s="53">
        <v>42019.496799999994</v>
      </c>
      <c r="M508" s="53">
        <v>48859.88</v>
      </c>
      <c r="N508" s="53">
        <v>5210.03</v>
      </c>
      <c r="O508" s="53">
        <v>4480.6257999999998</v>
      </c>
      <c r="P508" s="53">
        <v>5210.03</v>
      </c>
      <c r="Q508" s="54">
        <v>0.10663206704560062</v>
      </c>
      <c r="R508" s="55">
        <v>7</v>
      </c>
      <c r="S508" s="55">
        <v>2025</v>
      </c>
      <c r="T508" s="49">
        <v>10</v>
      </c>
      <c r="U508" s="49">
        <v>2025</v>
      </c>
      <c r="V508" s="56">
        <v>45995</v>
      </c>
      <c r="W508" s="49" t="s">
        <v>132</v>
      </c>
      <c r="X508" s="49">
        <v>2025</v>
      </c>
    </row>
    <row r="509" spans="1:24" ht="15.95">
      <c r="A509" s="49" t="s">
        <v>176</v>
      </c>
      <c r="B509" s="50">
        <v>531</v>
      </c>
      <c r="C509" s="50">
        <v>1</v>
      </c>
      <c r="D509" s="51">
        <v>45866</v>
      </c>
      <c r="E509" s="51">
        <v>45864</v>
      </c>
      <c r="F509" s="51">
        <v>45927</v>
      </c>
      <c r="G509" s="49" t="s">
        <v>49</v>
      </c>
      <c r="H509" s="49">
        <v>31</v>
      </c>
      <c r="I509" s="50"/>
      <c r="J509" s="52">
        <v>33581.879999999997</v>
      </c>
      <c r="K509" s="49" t="s">
        <v>131</v>
      </c>
      <c r="L509" s="53">
        <v>28880.416799999999</v>
      </c>
      <c r="M509" s="53">
        <v>33581.879999999997</v>
      </c>
      <c r="N509" s="53">
        <v>2970.88</v>
      </c>
      <c r="O509" s="53">
        <v>2554.9567999999999</v>
      </c>
      <c r="P509" s="53">
        <v>2970.88</v>
      </c>
      <c r="Q509" s="54">
        <v>8.846675647700486E-2</v>
      </c>
      <c r="R509" s="55">
        <v>7</v>
      </c>
      <c r="S509" s="55">
        <v>2025</v>
      </c>
      <c r="T509" s="49">
        <v>7</v>
      </c>
      <c r="U509" s="49">
        <v>2025</v>
      </c>
      <c r="V509" s="56">
        <v>45972</v>
      </c>
      <c r="W509" s="49" t="s">
        <v>159</v>
      </c>
      <c r="X509" s="49">
        <v>2025</v>
      </c>
    </row>
    <row r="510" spans="1:24" ht="15.95">
      <c r="A510" s="49" t="s">
        <v>176</v>
      </c>
      <c r="B510" s="50">
        <v>532</v>
      </c>
      <c r="C510" s="50">
        <v>1</v>
      </c>
      <c r="D510" s="51">
        <v>45867</v>
      </c>
      <c r="E510" s="51">
        <v>45903</v>
      </c>
      <c r="F510" s="51">
        <v>45912</v>
      </c>
      <c r="G510" s="49" t="s">
        <v>53</v>
      </c>
      <c r="H510" s="49">
        <v>31</v>
      </c>
      <c r="I510" s="57"/>
      <c r="J510" s="52">
        <v>0</v>
      </c>
      <c r="K510" s="49" t="s">
        <v>131</v>
      </c>
      <c r="L510" s="53">
        <v>0</v>
      </c>
      <c r="M510" s="53">
        <v>0</v>
      </c>
      <c r="N510" s="53">
        <v>-2831.43</v>
      </c>
      <c r="O510" s="53">
        <v>-2435.0297999999998</v>
      </c>
      <c r="P510" s="53">
        <v>-2831.43</v>
      </c>
      <c r="Q510" s="54" t="e">
        <v>#DIV/0!</v>
      </c>
      <c r="R510" s="55">
        <v>7</v>
      </c>
      <c r="S510" s="55">
        <v>2025</v>
      </c>
      <c r="T510" s="49">
        <v>9</v>
      </c>
      <c r="U510" s="49">
        <v>2025</v>
      </c>
      <c r="V510" s="56">
        <v>45957</v>
      </c>
      <c r="W510" s="49" t="s">
        <v>161</v>
      </c>
      <c r="X510" s="49">
        <v>2025</v>
      </c>
    </row>
    <row r="511" spans="1:24" ht="15.95">
      <c r="A511" s="49" t="s">
        <v>176</v>
      </c>
      <c r="B511" s="50">
        <v>533</v>
      </c>
      <c r="C511" s="50">
        <v>1</v>
      </c>
      <c r="D511" s="51">
        <v>45867</v>
      </c>
      <c r="E511" s="51">
        <v>45830</v>
      </c>
      <c r="F511" s="51">
        <v>45835</v>
      </c>
      <c r="G511" s="49" t="s">
        <v>48</v>
      </c>
      <c r="H511" s="49">
        <v>31</v>
      </c>
      <c r="I511" s="50"/>
      <c r="J511" s="52">
        <v>2722.85</v>
      </c>
      <c r="K511" s="49" t="s">
        <v>131</v>
      </c>
      <c r="L511" s="53">
        <v>2341.6509999999998</v>
      </c>
      <c r="M511" s="53">
        <v>2722.85</v>
      </c>
      <c r="N511" s="53">
        <v>196.08</v>
      </c>
      <c r="O511" s="53">
        <v>168.62880000000001</v>
      </c>
      <c r="P511" s="53">
        <v>196.08</v>
      </c>
      <c r="Q511" s="54">
        <v>7.2012780726077461E-2</v>
      </c>
      <c r="R511" s="55">
        <v>7</v>
      </c>
      <c r="S511" s="55">
        <v>2025</v>
      </c>
      <c r="T511" s="49">
        <v>6</v>
      </c>
      <c r="U511" s="49">
        <v>2025</v>
      </c>
      <c r="V511" s="56">
        <v>45880</v>
      </c>
      <c r="W511" s="49" t="s">
        <v>160</v>
      </c>
      <c r="X511" s="49">
        <v>2025</v>
      </c>
    </row>
    <row r="512" spans="1:24" ht="15.95">
      <c r="A512" s="49" t="s">
        <v>176</v>
      </c>
      <c r="B512" s="50">
        <v>534</v>
      </c>
      <c r="C512" s="50">
        <v>1</v>
      </c>
      <c r="D512" s="51">
        <v>45867</v>
      </c>
      <c r="E512" s="51">
        <v>45869</v>
      </c>
      <c r="F512" s="51">
        <v>45881</v>
      </c>
      <c r="G512" s="49" t="s">
        <v>49</v>
      </c>
      <c r="H512" s="49">
        <v>31</v>
      </c>
      <c r="I512" s="50"/>
      <c r="J512" s="52">
        <v>46069.59</v>
      </c>
      <c r="K512" s="49" t="s">
        <v>131</v>
      </c>
      <c r="L512" s="53">
        <v>39619.847399999999</v>
      </c>
      <c r="M512" s="53">
        <v>46069.59</v>
      </c>
      <c r="N512" s="53">
        <v>3897.57</v>
      </c>
      <c r="O512" s="53">
        <v>3351.9102000000003</v>
      </c>
      <c r="P512" s="53">
        <v>3897.57</v>
      </c>
      <c r="Q512" s="54">
        <v>8.4601794806509034E-2</v>
      </c>
      <c r="R512" s="55">
        <v>7</v>
      </c>
      <c r="S512" s="55">
        <v>2025</v>
      </c>
      <c r="T512" s="49">
        <v>7</v>
      </c>
      <c r="U512" s="49">
        <v>2025</v>
      </c>
      <c r="V512" s="56">
        <v>45926</v>
      </c>
      <c r="W512" s="49" t="s">
        <v>153</v>
      </c>
      <c r="X512" s="49">
        <v>2025</v>
      </c>
    </row>
    <row r="513" spans="1:24" ht="15.95">
      <c r="A513" s="49" t="s">
        <v>176</v>
      </c>
      <c r="B513" s="50">
        <v>535</v>
      </c>
      <c r="C513" s="50">
        <v>1</v>
      </c>
      <c r="D513" s="51">
        <v>45867</v>
      </c>
      <c r="E513" s="51">
        <v>45812</v>
      </c>
      <c r="F513" s="51">
        <v>45844</v>
      </c>
      <c r="G513" s="49" t="s">
        <v>45</v>
      </c>
      <c r="H513" s="49">
        <v>31</v>
      </c>
      <c r="I513" s="50"/>
      <c r="J513" s="52">
        <v>2861.4</v>
      </c>
      <c r="K513" s="49" t="s">
        <v>131</v>
      </c>
      <c r="L513" s="53">
        <v>2460.8040000000001</v>
      </c>
      <c r="M513" s="53">
        <v>2861.4</v>
      </c>
      <c r="N513" s="53">
        <v>251</v>
      </c>
      <c r="O513" s="53">
        <v>215.85999999999999</v>
      </c>
      <c r="P513" s="53">
        <v>251</v>
      </c>
      <c r="Q513" s="54">
        <v>8.771929824561403E-2</v>
      </c>
      <c r="R513" s="55">
        <v>7</v>
      </c>
      <c r="S513" s="55">
        <v>2025</v>
      </c>
      <c r="T513" s="49">
        <v>6</v>
      </c>
      <c r="U513" s="49">
        <v>2025</v>
      </c>
      <c r="V513" s="56">
        <v>45889</v>
      </c>
      <c r="W513" s="49" t="s">
        <v>160</v>
      </c>
      <c r="X513" s="49">
        <v>2025</v>
      </c>
    </row>
    <row r="514" spans="1:24" ht="15.95">
      <c r="A514" s="49" t="s">
        <v>176</v>
      </c>
      <c r="B514" s="50">
        <v>536</v>
      </c>
      <c r="C514" s="50">
        <v>1</v>
      </c>
      <c r="D514" s="51">
        <v>45868</v>
      </c>
      <c r="E514" s="51">
        <v>45822</v>
      </c>
      <c r="F514" s="51">
        <v>45871</v>
      </c>
      <c r="G514" s="49" t="s">
        <v>49</v>
      </c>
      <c r="H514" s="49">
        <v>31</v>
      </c>
      <c r="I514" s="50" t="s">
        <v>182</v>
      </c>
      <c r="J514" s="52">
        <v>81706.59</v>
      </c>
      <c r="K514" s="49" t="s">
        <v>131</v>
      </c>
      <c r="L514" s="53">
        <v>70267.667399999991</v>
      </c>
      <c r="M514" s="53">
        <v>81706.59</v>
      </c>
      <c r="N514" s="53">
        <v>10031.5</v>
      </c>
      <c r="O514" s="53">
        <v>8627.09</v>
      </c>
      <c r="P514" s="53">
        <v>10031.5</v>
      </c>
      <c r="Q514" s="54">
        <v>0.12277467460091042</v>
      </c>
      <c r="R514" s="55">
        <v>7</v>
      </c>
      <c r="S514" s="55">
        <v>2025</v>
      </c>
      <c r="T514" s="49">
        <v>6</v>
      </c>
      <c r="U514" s="49">
        <v>2025</v>
      </c>
      <c r="V514" s="56">
        <v>45916</v>
      </c>
      <c r="W514" s="49" t="s">
        <v>153</v>
      </c>
      <c r="X514" s="49">
        <v>2025</v>
      </c>
    </row>
    <row r="515" spans="1:24" ht="15.95">
      <c r="A515" s="49" t="s">
        <v>176</v>
      </c>
      <c r="B515" s="50">
        <v>537</v>
      </c>
      <c r="C515" s="50">
        <v>0</v>
      </c>
      <c r="D515" s="51">
        <v>45868</v>
      </c>
      <c r="E515" s="51">
        <v>45915</v>
      </c>
      <c r="F515" s="51">
        <v>45930</v>
      </c>
      <c r="G515" s="49" t="s">
        <v>54</v>
      </c>
      <c r="H515" s="49">
        <v>31</v>
      </c>
      <c r="I515" s="50"/>
      <c r="J515" s="52">
        <v>6322.25</v>
      </c>
      <c r="K515" s="49" t="s">
        <v>151</v>
      </c>
      <c r="L515" s="53">
        <v>6322.25</v>
      </c>
      <c r="M515" s="53">
        <v>7333.8099999999995</v>
      </c>
      <c r="N515" s="53">
        <v>600.9</v>
      </c>
      <c r="O515" s="53">
        <v>600.9</v>
      </c>
      <c r="P515" s="53">
        <v>697.04399999999987</v>
      </c>
      <c r="Q515" s="54">
        <v>9.5045276602475387E-2</v>
      </c>
      <c r="R515" s="55">
        <v>7</v>
      </c>
      <c r="S515" s="55">
        <v>2025</v>
      </c>
      <c r="T515" s="49">
        <v>9</v>
      </c>
      <c r="U515" s="49">
        <v>2025</v>
      </c>
      <c r="V515" s="56">
        <v>45975</v>
      </c>
      <c r="W515" s="49" t="s">
        <v>159</v>
      </c>
      <c r="X515" s="49">
        <v>2025</v>
      </c>
    </row>
    <row r="516" spans="1:24" ht="15.95">
      <c r="A516" s="49" t="s">
        <v>176</v>
      </c>
      <c r="B516" s="50">
        <v>538</v>
      </c>
      <c r="C516" s="50">
        <v>0</v>
      </c>
      <c r="D516" s="51">
        <v>45868</v>
      </c>
      <c r="E516" s="51">
        <v>45982</v>
      </c>
      <c r="F516" s="51">
        <v>45985</v>
      </c>
      <c r="G516" s="49" t="s">
        <v>49</v>
      </c>
      <c r="H516" s="49">
        <v>31</v>
      </c>
      <c r="I516" s="50"/>
      <c r="J516" s="52">
        <v>1044.98</v>
      </c>
      <c r="K516" s="49" t="s">
        <v>131</v>
      </c>
      <c r="L516" s="53">
        <v>898.68280000000004</v>
      </c>
      <c r="M516" s="53">
        <v>1044.98</v>
      </c>
      <c r="N516" s="53">
        <v>70</v>
      </c>
      <c r="O516" s="53">
        <v>60.199999999999996</v>
      </c>
      <c r="P516" s="53">
        <v>70</v>
      </c>
      <c r="Q516" s="54">
        <v>6.6986927979482858E-2</v>
      </c>
      <c r="R516" s="55">
        <v>7</v>
      </c>
      <c r="S516" s="55">
        <v>2025</v>
      </c>
      <c r="T516" s="49">
        <v>11</v>
      </c>
      <c r="U516" s="49">
        <v>2025</v>
      </c>
      <c r="V516" s="56">
        <v>46030</v>
      </c>
      <c r="W516" s="49" t="s">
        <v>157</v>
      </c>
      <c r="X516" s="49">
        <v>2026</v>
      </c>
    </row>
    <row r="517" spans="1:24" ht="15.95">
      <c r="A517" s="49" t="s">
        <v>176</v>
      </c>
      <c r="B517" s="50">
        <v>539</v>
      </c>
      <c r="C517" s="50">
        <v>1</v>
      </c>
      <c r="D517" s="51">
        <v>45868</v>
      </c>
      <c r="E517" s="51">
        <v>45792</v>
      </c>
      <c r="F517" s="51">
        <v>45798</v>
      </c>
      <c r="G517" s="49" t="s">
        <v>45</v>
      </c>
      <c r="H517" s="49">
        <v>31</v>
      </c>
      <c r="I517" s="50"/>
      <c r="J517" s="52">
        <v>7198.65</v>
      </c>
      <c r="K517" s="49" t="s">
        <v>131</v>
      </c>
      <c r="L517" s="53">
        <v>6190.8389999999999</v>
      </c>
      <c r="M517" s="53">
        <v>7198.65</v>
      </c>
      <c r="N517" s="53">
        <v>587.97</v>
      </c>
      <c r="O517" s="53">
        <v>505.6542</v>
      </c>
      <c r="P517" s="53">
        <v>587.97</v>
      </c>
      <c r="Q517" s="54">
        <v>8.1677814590235667E-2</v>
      </c>
      <c r="R517" s="55">
        <v>7</v>
      </c>
      <c r="S517" s="55">
        <v>2025</v>
      </c>
      <c r="T517" s="49">
        <v>5</v>
      </c>
      <c r="U517" s="49">
        <v>2025</v>
      </c>
      <c r="V517" s="56">
        <v>45843</v>
      </c>
      <c r="W517" s="49" t="s">
        <v>154</v>
      </c>
      <c r="X517" s="49">
        <v>2025</v>
      </c>
    </row>
    <row r="518" spans="1:24" ht="15.95">
      <c r="A518" s="49" t="s">
        <v>176</v>
      </c>
      <c r="B518" s="50">
        <v>540</v>
      </c>
      <c r="C518" s="50">
        <v>0</v>
      </c>
      <c r="D518" s="51">
        <v>45869</v>
      </c>
      <c r="E518" s="51">
        <v>45869</v>
      </c>
      <c r="F518" s="51">
        <v>45873</v>
      </c>
      <c r="G518" s="49" t="s">
        <v>49</v>
      </c>
      <c r="H518" s="49">
        <v>31</v>
      </c>
      <c r="I518" s="50"/>
      <c r="J518" s="52">
        <v>42853.67</v>
      </c>
      <c r="K518" s="49" t="s">
        <v>131</v>
      </c>
      <c r="L518" s="53">
        <v>36854.156199999998</v>
      </c>
      <c r="M518" s="53">
        <v>42853.67</v>
      </c>
      <c r="N518" s="53">
        <v>8705.64</v>
      </c>
      <c r="O518" s="53">
        <v>7486.8503999999994</v>
      </c>
      <c r="P518" s="53">
        <v>8705.64</v>
      </c>
      <c r="Q518" s="54">
        <v>0.20314806176460498</v>
      </c>
      <c r="R518" s="55">
        <v>7</v>
      </c>
      <c r="S518" s="55">
        <v>2025</v>
      </c>
      <c r="T518" s="49">
        <v>7</v>
      </c>
      <c r="U518" s="49">
        <v>2025</v>
      </c>
      <c r="V518" s="56">
        <v>45918</v>
      </c>
      <c r="W518" s="49" t="s">
        <v>153</v>
      </c>
      <c r="X518" s="49">
        <v>2025</v>
      </c>
    </row>
    <row r="519" spans="1:24" ht="15.95">
      <c r="A519" s="49" t="s">
        <v>176</v>
      </c>
      <c r="B519" s="50">
        <v>541</v>
      </c>
      <c r="C519" s="50">
        <v>1</v>
      </c>
      <c r="D519" s="51">
        <v>45869</v>
      </c>
      <c r="E519" s="51">
        <v>45737</v>
      </c>
      <c r="F519" s="51">
        <v>45740</v>
      </c>
      <c r="G519" s="49" t="s">
        <v>45</v>
      </c>
      <c r="H519" s="49">
        <v>31</v>
      </c>
      <c r="I519" s="50"/>
      <c r="J519" s="52">
        <v>14819.43</v>
      </c>
      <c r="K519" s="49" t="s">
        <v>131</v>
      </c>
      <c r="L519" s="53">
        <v>12744.709800000001</v>
      </c>
      <c r="M519" s="53">
        <v>14819.43</v>
      </c>
      <c r="N519" s="53">
        <v>769.17</v>
      </c>
      <c r="O519" s="53">
        <v>661.48619999999994</v>
      </c>
      <c r="P519" s="53">
        <v>769.17</v>
      </c>
      <c r="Q519" s="54">
        <v>5.1902805978367585E-2</v>
      </c>
      <c r="R519" s="55">
        <v>7</v>
      </c>
      <c r="S519" s="55">
        <v>2025</v>
      </c>
      <c r="T519" s="49">
        <v>3</v>
      </c>
      <c r="U519" s="49">
        <v>2025</v>
      </c>
      <c r="V519" s="56">
        <v>45785</v>
      </c>
      <c r="W519" s="49" t="s">
        <v>172</v>
      </c>
      <c r="X519" s="49">
        <v>2025</v>
      </c>
    </row>
    <row r="520" spans="1:24" ht="15.95">
      <c r="A520" s="49" t="s">
        <v>176</v>
      </c>
      <c r="B520" s="50">
        <v>542</v>
      </c>
      <c r="C520" s="50">
        <v>1</v>
      </c>
      <c r="D520" s="51">
        <v>45869</v>
      </c>
      <c r="E520" s="51">
        <v>45699</v>
      </c>
      <c r="F520" s="51">
        <v>45795</v>
      </c>
      <c r="G520" s="49" t="s">
        <v>45</v>
      </c>
      <c r="H520" s="49">
        <v>31</v>
      </c>
      <c r="I520" s="50"/>
      <c r="J520" s="52">
        <v>3185.04</v>
      </c>
      <c r="K520" s="49" t="s">
        <v>131</v>
      </c>
      <c r="L520" s="53">
        <v>2739.1343999999999</v>
      </c>
      <c r="M520" s="53">
        <v>3185.04</v>
      </c>
      <c r="N520" s="53">
        <v>76.14</v>
      </c>
      <c r="O520" s="53">
        <v>65.480400000000003</v>
      </c>
      <c r="P520" s="53">
        <v>76.14</v>
      </c>
      <c r="Q520" s="54">
        <v>2.3905508251073772E-2</v>
      </c>
      <c r="R520" s="55">
        <v>7</v>
      </c>
      <c r="S520" s="55">
        <v>2025</v>
      </c>
      <c r="T520" s="49">
        <v>2</v>
      </c>
      <c r="U520" s="49">
        <v>2025</v>
      </c>
      <c r="V520" s="56">
        <v>45840</v>
      </c>
      <c r="W520" s="49" t="s">
        <v>154</v>
      </c>
      <c r="X520" s="49">
        <v>2025</v>
      </c>
    </row>
    <row r="521" spans="1:24" ht="15.95">
      <c r="A521" s="49" t="s">
        <v>176</v>
      </c>
      <c r="B521" s="50">
        <v>544</v>
      </c>
      <c r="C521" s="50">
        <v>0</v>
      </c>
      <c r="D521" s="51">
        <v>45870</v>
      </c>
      <c r="E521" s="51">
        <v>45978</v>
      </c>
      <c r="F521" s="51">
        <v>45980</v>
      </c>
      <c r="G521" s="49" t="s">
        <v>56</v>
      </c>
      <c r="H521" s="49">
        <v>31</v>
      </c>
      <c r="I521" s="50" t="s">
        <v>188</v>
      </c>
      <c r="J521" s="52">
        <v>38204.58</v>
      </c>
      <c r="K521" s="49" t="s">
        <v>178</v>
      </c>
      <c r="L521" s="53">
        <v>1833.8198400000001</v>
      </c>
      <c r="M521" s="53">
        <v>2139.4564800000003</v>
      </c>
      <c r="N521" s="53">
        <v>9704.58</v>
      </c>
      <c r="O521" s="53">
        <v>465.81984</v>
      </c>
      <c r="P521" s="53">
        <v>543.45648000000006</v>
      </c>
      <c r="Q521" s="54">
        <v>0.25401614152020513</v>
      </c>
      <c r="R521" s="55">
        <v>8</v>
      </c>
      <c r="S521" s="55">
        <v>2025</v>
      </c>
      <c r="T521" s="49">
        <v>11</v>
      </c>
      <c r="U521" s="49">
        <v>2025</v>
      </c>
      <c r="V521" s="56">
        <v>46025</v>
      </c>
      <c r="W521" s="49" t="s">
        <v>157</v>
      </c>
      <c r="X521" s="49">
        <v>2026</v>
      </c>
    </row>
    <row r="522" spans="1:24" ht="15.95">
      <c r="A522" s="49" t="s">
        <v>176</v>
      </c>
      <c r="B522" s="50">
        <v>545</v>
      </c>
      <c r="C522" s="50">
        <v>1</v>
      </c>
      <c r="D522" s="51">
        <v>45872</v>
      </c>
      <c r="E522" s="51">
        <v>45695</v>
      </c>
      <c r="F522" s="51">
        <v>45767</v>
      </c>
      <c r="G522" s="49" t="s">
        <v>45</v>
      </c>
      <c r="H522" s="49">
        <v>32</v>
      </c>
      <c r="I522" s="50"/>
      <c r="J522" s="52">
        <v>4522.3100000000004</v>
      </c>
      <c r="K522" s="49" t="s">
        <v>131</v>
      </c>
      <c r="L522" s="53">
        <v>3889.1866000000005</v>
      </c>
      <c r="M522" s="53">
        <v>4522.3100000000004</v>
      </c>
      <c r="N522" s="53">
        <v>0</v>
      </c>
      <c r="O522" s="53">
        <v>0</v>
      </c>
      <c r="P522" s="53">
        <v>0</v>
      </c>
      <c r="Q522" s="54">
        <v>0</v>
      </c>
      <c r="R522" s="55">
        <v>8</v>
      </c>
      <c r="S522" s="55">
        <v>2025</v>
      </c>
      <c r="T522" s="49">
        <v>2</v>
      </c>
      <c r="U522" s="49">
        <v>2025</v>
      </c>
      <c r="V522" s="56">
        <v>45812</v>
      </c>
      <c r="W522" s="49" t="s">
        <v>152</v>
      </c>
      <c r="X522" s="49">
        <v>2025</v>
      </c>
    </row>
    <row r="523" spans="1:24" ht="15.95">
      <c r="A523" s="49" t="s">
        <v>176</v>
      </c>
      <c r="B523" s="50">
        <v>546</v>
      </c>
      <c r="C523" s="50">
        <v>1</v>
      </c>
      <c r="D523" s="51">
        <v>45873</v>
      </c>
      <c r="E523" s="51">
        <v>45835</v>
      </c>
      <c r="F523" s="51">
        <v>45875</v>
      </c>
      <c r="G523" s="49" t="s">
        <v>45</v>
      </c>
      <c r="H523" s="49">
        <v>32</v>
      </c>
      <c r="I523" s="50"/>
      <c r="J523" s="52">
        <v>75606</v>
      </c>
      <c r="K523" s="49" t="s">
        <v>178</v>
      </c>
      <c r="L523" s="53">
        <v>3629.0880000000002</v>
      </c>
      <c r="M523" s="53">
        <v>4233.9359999999997</v>
      </c>
      <c r="N523" s="53">
        <v>2150</v>
      </c>
      <c r="O523" s="53">
        <v>103.2</v>
      </c>
      <c r="P523" s="53">
        <v>120.4</v>
      </c>
      <c r="Q523" s="54">
        <v>2.8436896542602438E-2</v>
      </c>
      <c r="R523" s="55">
        <v>8</v>
      </c>
      <c r="S523" s="55">
        <v>2025</v>
      </c>
      <c r="T523" s="49">
        <v>6</v>
      </c>
      <c r="U523" s="49">
        <v>2025</v>
      </c>
      <c r="V523" s="56">
        <v>45920</v>
      </c>
      <c r="W523" s="49" t="s">
        <v>153</v>
      </c>
      <c r="X523" s="49">
        <v>2025</v>
      </c>
    </row>
    <row r="524" spans="1:24" ht="15.95">
      <c r="A524" s="49" t="s">
        <v>176</v>
      </c>
      <c r="B524" s="50">
        <v>547</v>
      </c>
      <c r="C524" s="50">
        <v>1</v>
      </c>
      <c r="D524" s="51">
        <v>45873</v>
      </c>
      <c r="E524" s="51">
        <v>45837</v>
      </c>
      <c r="F524" s="51">
        <v>45885</v>
      </c>
      <c r="G524" s="49" t="s">
        <v>45</v>
      </c>
      <c r="H524" s="49">
        <v>32</v>
      </c>
      <c r="I524" s="50"/>
      <c r="J524" s="52">
        <v>4307.1499999999996</v>
      </c>
      <c r="K524" s="49" t="s">
        <v>131</v>
      </c>
      <c r="L524" s="53">
        <v>3704.1489999999994</v>
      </c>
      <c r="M524" s="53">
        <v>4307.1499999999996</v>
      </c>
      <c r="N524" s="53">
        <v>742.03</v>
      </c>
      <c r="O524" s="53">
        <v>638.14580000000001</v>
      </c>
      <c r="P524" s="53">
        <v>742.03</v>
      </c>
      <c r="Q524" s="54">
        <v>0.17227865293755734</v>
      </c>
      <c r="R524" s="55">
        <v>8</v>
      </c>
      <c r="S524" s="55">
        <v>2025</v>
      </c>
      <c r="T524" s="49">
        <v>6</v>
      </c>
      <c r="U524" s="49">
        <v>2025</v>
      </c>
      <c r="V524" s="56">
        <v>45930</v>
      </c>
      <c r="W524" s="49" t="s">
        <v>153</v>
      </c>
      <c r="X524" s="49">
        <v>2025</v>
      </c>
    </row>
    <row r="525" spans="1:24" ht="15.95">
      <c r="A525" s="49" t="s">
        <v>176</v>
      </c>
      <c r="B525" s="50">
        <v>548</v>
      </c>
      <c r="C525" s="50">
        <v>0</v>
      </c>
      <c r="D525" s="51">
        <v>45873</v>
      </c>
      <c r="E525" s="51">
        <v>45858</v>
      </c>
      <c r="F525" s="51">
        <v>45865</v>
      </c>
      <c r="G525" s="49" t="s">
        <v>45</v>
      </c>
      <c r="H525" s="49">
        <v>32</v>
      </c>
      <c r="I525" s="50"/>
      <c r="J525" s="52">
        <v>62135</v>
      </c>
      <c r="K525" s="49" t="s">
        <v>151</v>
      </c>
      <c r="L525" s="53">
        <v>62135</v>
      </c>
      <c r="M525" s="53">
        <v>72076.599999999991</v>
      </c>
      <c r="N525" s="53">
        <v>6080.3</v>
      </c>
      <c r="O525" s="53">
        <v>6080.3</v>
      </c>
      <c r="P525" s="53">
        <v>7053.1480000000001</v>
      </c>
      <c r="Q525" s="54">
        <v>9.7856280679166338E-2</v>
      </c>
      <c r="R525" s="55">
        <v>8</v>
      </c>
      <c r="S525" s="55">
        <v>2025</v>
      </c>
      <c r="T525" s="49">
        <v>7</v>
      </c>
      <c r="U525" s="49">
        <v>2025</v>
      </c>
      <c r="V525" s="56">
        <v>45910</v>
      </c>
      <c r="W525" s="49" t="s">
        <v>153</v>
      </c>
      <c r="X525" s="49">
        <v>2025</v>
      </c>
    </row>
    <row r="526" spans="1:24" ht="15.95">
      <c r="A526" s="49" t="s">
        <v>176</v>
      </c>
      <c r="B526" s="50">
        <v>549</v>
      </c>
      <c r="C526" s="50">
        <v>0</v>
      </c>
      <c r="D526" s="51">
        <v>45873</v>
      </c>
      <c r="E526" s="51">
        <v>45855</v>
      </c>
      <c r="F526" s="51">
        <v>45858</v>
      </c>
      <c r="G526" s="49" t="s">
        <v>45</v>
      </c>
      <c r="H526" s="49">
        <v>32</v>
      </c>
      <c r="I526" s="50"/>
      <c r="J526" s="52">
        <v>32910</v>
      </c>
      <c r="K526" s="49" t="s">
        <v>187</v>
      </c>
      <c r="L526" s="53">
        <v>35213.700000000004</v>
      </c>
      <c r="M526" s="53">
        <v>41137.5</v>
      </c>
      <c r="N526" s="53">
        <v>3291</v>
      </c>
      <c r="O526" s="53">
        <v>3521.3700000000003</v>
      </c>
      <c r="P526" s="53">
        <v>4113.75</v>
      </c>
      <c r="Q526" s="54">
        <v>9.9999999999999992E-2</v>
      </c>
      <c r="R526" s="55">
        <v>8</v>
      </c>
      <c r="S526" s="55">
        <v>2025</v>
      </c>
      <c r="T526" s="49">
        <v>7</v>
      </c>
      <c r="U526" s="49">
        <v>2025</v>
      </c>
      <c r="V526" s="56">
        <v>45903</v>
      </c>
      <c r="W526" s="49" t="s">
        <v>153</v>
      </c>
      <c r="X526" s="49">
        <v>2025</v>
      </c>
    </row>
    <row r="527" spans="1:24" ht="15.95">
      <c r="A527" s="49" t="s">
        <v>176</v>
      </c>
      <c r="B527" s="50">
        <v>550</v>
      </c>
      <c r="C527" s="50">
        <v>1</v>
      </c>
      <c r="D527" s="51">
        <v>45873</v>
      </c>
      <c r="E527" s="51">
        <v>45843</v>
      </c>
      <c r="F527" s="51">
        <v>45877</v>
      </c>
      <c r="G527" s="49" t="s">
        <v>45</v>
      </c>
      <c r="H527" s="49">
        <v>32</v>
      </c>
      <c r="I527" s="50"/>
      <c r="J527" s="52">
        <v>43995.07</v>
      </c>
      <c r="K527" s="49" t="s">
        <v>131</v>
      </c>
      <c r="L527" s="53">
        <v>37835.760199999997</v>
      </c>
      <c r="M527" s="53">
        <v>43995.07</v>
      </c>
      <c r="N527" s="53">
        <v>3348.9</v>
      </c>
      <c r="O527" s="53">
        <v>2880.0540000000001</v>
      </c>
      <c r="P527" s="53">
        <v>3348.9</v>
      </c>
      <c r="Q527" s="54">
        <v>7.6119892524321484E-2</v>
      </c>
      <c r="R527" s="55">
        <v>8</v>
      </c>
      <c r="S527" s="55">
        <v>2025</v>
      </c>
      <c r="T527" s="49">
        <v>7</v>
      </c>
      <c r="U527" s="49">
        <v>2025</v>
      </c>
      <c r="V527" s="56">
        <v>45922</v>
      </c>
      <c r="W527" s="49" t="s">
        <v>153</v>
      </c>
      <c r="X527" s="49">
        <v>2025</v>
      </c>
    </row>
    <row r="528" spans="1:24" ht="15.95">
      <c r="A528" s="49" t="s">
        <v>176</v>
      </c>
      <c r="B528" s="50">
        <v>551</v>
      </c>
      <c r="C528" s="50">
        <v>0</v>
      </c>
      <c r="D528" s="51">
        <v>45873</v>
      </c>
      <c r="E528" s="51">
        <v>45887</v>
      </c>
      <c r="F528" s="51">
        <v>45892</v>
      </c>
      <c r="G528" s="49" t="s">
        <v>54</v>
      </c>
      <c r="H528" s="49">
        <v>32</v>
      </c>
      <c r="I528" s="50"/>
      <c r="J528" s="52">
        <v>51806.6</v>
      </c>
      <c r="K528" s="49" t="s">
        <v>178</v>
      </c>
      <c r="L528" s="53">
        <v>2486.7168000000001</v>
      </c>
      <c r="M528" s="53">
        <v>2901.1696000000002</v>
      </c>
      <c r="N528" s="53">
        <v>1328.6</v>
      </c>
      <c r="O528" s="53">
        <v>63.772799999999997</v>
      </c>
      <c r="P528" s="53">
        <v>74.401600000000002</v>
      </c>
      <c r="Q528" s="54">
        <v>2.5645381090440213E-2</v>
      </c>
      <c r="R528" s="55">
        <v>8</v>
      </c>
      <c r="S528" s="55">
        <v>2025</v>
      </c>
      <c r="T528" s="49">
        <v>8</v>
      </c>
      <c r="U528" s="49">
        <v>2025</v>
      </c>
      <c r="V528" s="56">
        <v>45937</v>
      </c>
      <c r="W528" s="49" t="s">
        <v>161</v>
      </c>
      <c r="X528" s="49">
        <v>2025</v>
      </c>
    </row>
    <row r="529" spans="1:24" ht="15.95">
      <c r="A529" s="49" t="s">
        <v>176</v>
      </c>
      <c r="B529" s="50">
        <v>552</v>
      </c>
      <c r="C529" s="50">
        <v>0</v>
      </c>
      <c r="D529" s="51">
        <v>45874</v>
      </c>
      <c r="E529" s="51">
        <v>45876</v>
      </c>
      <c r="F529" s="51">
        <v>46026</v>
      </c>
      <c r="G529" s="49" t="s">
        <v>38</v>
      </c>
      <c r="H529" s="49">
        <v>32</v>
      </c>
      <c r="I529" s="55" t="s">
        <v>197</v>
      </c>
      <c r="J529" s="52">
        <v>39469.199999999997</v>
      </c>
      <c r="K529" s="49" t="s">
        <v>131</v>
      </c>
      <c r="L529" s="53">
        <v>33943.511999999995</v>
      </c>
      <c r="M529" s="53">
        <v>39469.199999999997</v>
      </c>
      <c r="N529" s="53">
        <v>4288</v>
      </c>
      <c r="O529" s="53">
        <v>3687.68</v>
      </c>
      <c r="P529" s="53">
        <v>4288</v>
      </c>
      <c r="Q529" s="54">
        <v>0.10864167502761649</v>
      </c>
      <c r="R529" s="55">
        <v>8</v>
      </c>
      <c r="S529" s="55">
        <v>2025</v>
      </c>
      <c r="T529" s="49">
        <v>8</v>
      </c>
      <c r="U529" s="49">
        <v>2025</v>
      </c>
      <c r="V529" s="56">
        <v>46071</v>
      </c>
      <c r="W529" s="49" t="s">
        <v>164</v>
      </c>
      <c r="X529" s="49">
        <v>2026</v>
      </c>
    </row>
    <row r="530" spans="1:24" ht="15.95">
      <c r="A530" s="49" t="s">
        <v>176</v>
      </c>
      <c r="B530" s="50">
        <v>553</v>
      </c>
      <c r="C530" s="50">
        <v>0</v>
      </c>
      <c r="D530" s="51">
        <v>45874</v>
      </c>
      <c r="E530" s="51">
        <v>45903</v>
      </c>
      <c r="F530" s="51">
        <v>45910</v>
      </c>
      <c r="G530" s="49" t="s">
        <v>43</v>
      </c>
      <c r="H530" s="49">
        <v>32</v>
      </c>
      <c r="I530" s="55"/>
      <c r="J530" s="52">
        <v>77583</v>
      </c>
      <c r="K530" s="49" t="s">
        <v>151</v>
      </c>
      <c r="L530" s="53">
        <v>77583</v>
      </c>
      <c r="M530" s="53">
        <v>89996.28</v>
      </c>
      <c r="N530" s="53">
        <v>7809.64</v>
      </c>
      <c r="O530" s="53">
        <v>7809.64</v>
      </c>
      <c r="P530" s="53">
        <v>9059.1823999999997</v>
      </c>
      <c r="Q530" s="54">
        <v>0.10066174290759575</v>
      </c>
      <c r="R530" s="55">
        <v>8</v>
      </c>
      <c r="S530" s="55">
        <v>2025</v>
      </c>
      <c r="T530" s="49">
        <v>9</v>
      </c>
      <c r="U530" s="49">
        <v>2025</v>
      </c>
      <c r="V530" s="56">
        <v>45955</v>
      </c>
      <c r="W530" s="49" t="s">
        <v>161</v>
      </c>
      <c r="X530" s="49">
        <v>2025</v>
      </c>
    </row>
    <row r="531" spans="1:24" ht="15.95">
      <c r="A531" s="49" t="s">
        <v>176</v>
      </c>
      <c r="B531" s="50">
        <v>554</v>
      </c>
      <c r="C531" s="50">
        <v>1</v>
      </c>
      <c r="D531" s="51">
        <v>45874</v>
      </c>
      <c r="E531" s="51">
        <v>45871</v>
      </c>
      <c r="F531" s="51">
        <v>45872</v>
      </c>
      <c r="G531" s="49" t="s">
        <v>44</v>
      </c>
      <c r="H531" s="49">
        <v>32</v>
      </c>
      <c r="J531" s="52">
        <v>1613.45</v>
      </c>
      <c r="K531" s="49" t="s">
        <v>131</v>
      </c>
      <c r="L531" s="53">
        <v>1387.567</v>
      </c>
      <c r="M531" s="53">
        <v>1613.45</v>
      </c>
      <c r="N531" s="53">
        <v>137.9</v>
      </c>
      <c r="O531" s="53">
        <v>118.59400000000001</v>
      </c>
      <c r="P531" s="53">
        <v>137.9</v>
      </c>
      <c r="Q531" s="54">
        <v>8.5469026000185938E-2</v>
      </c>
      <c r="R531" s="55">
        <v>8</v>
      </c>
      <c r="S531" s="55">
        <v>2025</v>
      </c>
      <c r="T531" s="49">
        <v>8</v>
      </c>
      <c r="U531" s="49">
        <v>2025</v>
      </c>
      <c r="V531" s="56">
        <v>45917</v>
      </c>
      <c r="W531" s="49" t="s">
        <v>153</v>
      </c>
      <c r="X531" s="49">
        <v>2025</v>
      </c>
    </row>
    <row r="532" spans="1:24" ht="15.95">
      <c r="A532" s="49" t="s">
        <v>176</v>
      </c>
      <c r="B532" s="50">
        <v>555</v>
      </c>
      <c r="C532" s="50">
        <v>1</v>
      </c>
      <c r="D532" s="51">
        <v>45874</v>
      </c>
      <c r="E532" s="51">
        <v>45878</v>
      </c>
      <c r="F532" s="51">
        <v>45884</v>
      </c>
      <c r="G532" s="49" t="s">
        <v>49</v>
      </c>
      <c r="H532" s="49">
        <v>32</v>
      </c>
      <c r="I532" s="55"/>
      <c r="J532" s="52">
        <v>5682</v>
      </c>
      <c r="K532" s="49" t="s">
        <v>131</v>
      </c>
      <c r="L532" s="53">
        <v>4886.5199999999995</v>
      </c>
      <c r="M532" s="53">
        <v>5682</v>
      </c>
      <c r="N532" s="53">
        <v>534.11</v>
      </c>
      <c r="O532" s="53">
        <v>459.33460000000002</v>
      </c>
      <c r="P532" s="53">
        <v>534.11</v>
      </c>
      <c r="Q532" s="54">
        <v>9.400035198873638E-2</v>
      </c>
      <c r="R532" s="55">
        <v>8</v>
      </c>
      <c r="S532" s="55">
        <v>2025</v>
      </c>
      <c r="T532" s="49">
        <v>8</v>
      </c>
      <c r="U532" s="49">
        <v>2025</v>
      </c>
      <c r="V532" s="56">
        <v>45929</v>
      </c>
      <c r="W532" s="49" t="s">
        <v>153</v>
      </c>
      <c r="X532" s="49">
        <v>2025</v>
      </c>
    </row>
    <row r="533" spans="1:24" ht="15.95">
      <c r="A533" s="49" t="s">
        <v>176</v>
      </c>
      <c r="B533" s="50">
        <v>556</v>
      </c>
      <c r="C533" s="50">
        <v>1</v>
      </c>
      <c r="D533" s="51">
        <v>45874</v>
      </c>
      <c r="E533" s="51">
        <v>45874</v>
      </c>
      <c r="F533" s="51">
        <v>45874</v>
      </c>
      <c r="G533" s="49" t="s">
        <v>49</v>
      </c>
      <c r="H533" s="49">
        <v>32</v>
      </c>
      <c r="I533" s="55"/>
      <c r="J533" s="52">
        <v>13220.5</v>
      </c>
      <c r="K533" s="49" t="s">
        <v>131</v>
      </c>
      <c r="L533" s="53">
        <v>11369.63</v>
      </c>
      <c r="M533" s="53">
        <v>13220.5</v>
      </c>
      <c r="N533" s="53">
        <v>609.14</v>
      </c>
      <c r="O533" s="53">
        <v>523.86040000000003</v>
      </c>
      <c r="P533" s="53">
        <v>609.14</v>
      </c>
      <c r="Q533" s="54">
        <v>4.6075413184070199E-2</v>
      </c>
      <c r="R533" s="55">
        <v>8</v>
      </c>
      <c r="S533" s="55">
        <v>2025</v>
      </c>
      <c r="T533" s="49">
        <v>8</v>
      </c>
      <c r="U533" s="49">
        <v>2025</v>
      </c>
      <c r="V533" s="56">
        <v>45919</v>
      </c>
      <c r="W533" s="49" t="s">
        <v>153</v>
      </c>
      <c r="X533" s="49">
        <v>2025</v>
      </c>
    </row>
    <row r="534" spans="1:24" ht="15.95">
      <c r="A534" s="49" t="s">
        <v>176</v>
      </c>
      <c r="B534" s="50">
        <v>557</v>
      </c>
      <c r="C534" s="50">
        <v>1</v>
      </c>
      <c r="D534" s="51">
        <v>45874</v>
      </c>
      <c r="E534" s="51">
        <v>45779</v>
      </c>
      <c r="F534" s="51">
        <v>45855</v>
      </c>
      <c r="G534" s="49" t="s">
        <v>45</v>
      </c>
      <c r="H534" s="49">
        <v>32</v>
      </c>
      <c r="J534" s="52">
        <v>8329.19</v>
      </c>
      <c r="K534" s="49" t="s">
        <v>131</v>
      </c>
      <c r="L534" s="53">
        <v>7163.1034</v>
      </c>
      <c r="M534" s="53">
        <v>8329.19</v>
      </c>
      <c r="N534" s="53">
        <v>761.59</v>
      </c>
      <c r="O534" s="53">
        <v>654.9674</v>
      </c>
      <c r="P534" s="53">
        <v>761.59</v>
      </c>
      <c r="Q534" s="54">
        <v>9.1436262109520855E-2</v>
      </c>
      <c r="R534" s="55">
        <v>8</v>
      </c>
      <c r="S534" s="55">
        <v>2025</v>
      </c>
      <c r="T534" s="49">
        <v>5</v>
      </c>
      <c r="U534" s="49">
        <v>2025</v>
      </c>
      <c r="V534" s="56">
        <v>45900</v>
      </c>
      <c r="W534" s="49" t="s">
        <v>160</v>
      </c>
      <c r="X534" s="49">
        <v>2025</v>
      </c>
    </row>
    <row r="535" spans="1:24" ht="15.95">
      <c r="A535" s="49" t="s">
        <v>176</v>
      </c>
      <c r="B535" s="50">
        <v>558</v>
      </c>
      <c r="C535" s="50">
        <v>1</v>
      </c>
      <c r="D535" s="51">
        <v>45875</v>
      </c>
      <c r="E535" s="51">
        <v>45861</v>
      </c>
      <c r="F535" s="51">
        <v>45881</v>
      </c>
      <c r="G535" s="49" t="s">
        <v>49</v>
      </c>
      <c r="H535" s="49">
        <v>32</v>
      </c>
      <c r="I535" t="s">
        <v>182</v>
      </c>
      <c r="J535" s="52">
        <v>16034.17</v>
      </c>
      <c r="K535" s="49" t="s">
        <v>131</v>
      </c>
      <c r="L535" s="53">
        <v>13789.386199999999</v>
      </c>
      <c r="M535" s="53">
        <v>16034.17</v>
      </c>
      <c r="N535" s="53">
        <v>1559.84</v>
      </c>
      <c r="O535" s="53">
        <v>1341.4623999999999</v>
      </c>
      <c r="P535" s="53">
        <v>1559.84</v>
      </c>
      <c r="Q535" s="54">
        <v>9.7282241612755754E-2</v>
      </c>
      <c r="R535" s="55">
        <v>8</v>
      </c>
      <c r="S535" s="55">
        <v>2025</v>
      </c>
      <c r="T535" s="49">
        <v>7</v>
      </c>
      <c r="U535" s="49">
        <v>2025</v>
      </c>
      <c r="V535" s="56">
        <v>45926</v>
      </c>
      <c r="W535" s="49" t="s">
        <v>153</v>
      </c>
      <c r="X535" s="49">
        <v>2025</v>
      </c>
    </row>
    <row r="536" spans="1:24" ht="15.95">
      <c r="A536" s="55" t="s">
        <v>176</v>
      </c>
      <c r="B536" s="50">
        <v>559</v>
      </c>
      <c r="C536" s="50">
        <v>0</v>
      </c>
      <c r="D536" s="51">
        <v>45875</v>
      </c>
      <c r="E536" s="51">
        <v>45912</v>
      </c>
      <c r="F536" s="51">
        <v>45916</v>
      </c>
      <c r="G536" s="49" t="s">
        <v>52</v>
      </c>
      <c r="H536" s="49">
        <v>32</v>
      </c>
      <c r="I536" s="55" t="s">
        <v>177</v>
      </c>
      <c r="J536" s="52">
        <v>1725.06</v>
      </c>
      <c r="K536" s="49" t="s">
        <v>131</v>
      </c>
      <c r="L536" s="53">
        <v>1483.5516</v>
      </c>
      <c r="M536" s="53">
        <v>1725.06</v>
      </c>
      <c r="N536" s="53">
        <v>70</v>
      </c>
      <c r="O536" s="53">
        <v>60.199999999999996</v>
      </c>
      <c r="P536" s="53">
        <v>70</v>
      </c>
      <c r="Q536" s="54">
        <v>4.0578298725841414E-2</v>
      </c>
      <c r="R536" s="55">
        <v>8</v>
      </c>
      <c r="S536" s="55">
        <v>2025</v>
      </c>
      <c r="T536" s="49">
        <v>9</v>
      </c>
      <c r="U536" s="49">
        <v>2025</v>
      </c>
      <c r="V536" s="56">
        <v>45961</v>
      </c>
      <c r="W536" s="49" t="s">
        <v>161</v>
      </c>
      <c r="X536" s="49">
        <v>2025</v>
      </c>
    </row>
    <row r="537" spans="1:24" ht="15.95">
      <c r="A537" s="55" t="s">
        <v>176</v>
      </c>
      <c r="B537" s="50">
        <v>560</v>
      </c>
      <c r="C537" s="50">
        <v>0</v>
      </c>
      <c r="D537" s="51">
        <v>45875</v>
      </c>
      <c r="E537" s="51">
        <v>45885</v>
      </c>
      <c r="F537" s="51">
        <v>45887</v>
      </c>
      <c r="G537" s="49" t="s">
        <v>52</v>
      </c>
      <c r="H537" s="49">
        <v>32</v>
      </c>
      <c r="I537" s="55" t="s">
        <v>177</v>
      </c>
      <c r="J537" s="52">
        <v>1725</v>
      </c>
      <c r="K537" s="49" t="s">
        <v>163</v>
      </c>
      <c r="L537" s="53">
        <v>1983.7499999999998</v>
      </c>
      <c r="M537" s="53">
        <v>2311.5</v>
      </c>
      <c r="N537" s="53">
        <v>138</v>
      </c>
      <c r="O537" s="53">
        <v>158.69999999999999</v>
      </c>
      <c r="P537" s="53">
        <v>184.92000000000002</v>
      </c>
      <c r="Q537" s="54">
        <v>0.08</v>
      </c>
      <c r="R537" s="55">
        <v>8</v>
      </c>
      <c r="S537" s="55">
        <v>2025</v>
      </c>
      <c r="T537" s="49">
        <v>8</v>
      </c>
      <c r="U537" s="49">
        <v>2025</v>
      </c>
      <c r="V537" s="56">
        <v>45932</v>
      </c>
      <c r="W537" s="49" t="s">
        <v>161</v>
      </c>
      <c r="X537" s="49">
        <v>2025</v>
      </c>
    </row>
    <row r="538" spans="1:24" ht="15.95">
      <c r="A538" s="55" t="s">
        <v>176</v>
      </c>
      <c r="B538" s="50">
        <v>561</v>
      </c>
      <c r="C538" s="50">
        <v>0</v>
      </c>
      <c r="D538" s="51">
        <v>45875</v>
      </c>
      <c r="E538" s="51">
        <v>45931</v>
      </c>
      <c r="F538" s="51">
        <v>45946</v>
      </c>
      <c r="G538" s="49" t="s">
        <v>54</v>
      </c>
      <c r="H538" s="49">
        <v>32</v>
      </c>
      <c r="I538" s="55" t="s">
        <v>198</v>
      </c>
      <c r="J538" s="52">
        <v>145386.9</v>
      </c>
      <c r="K538" s="49" t="s">
        <v>178</v>
      </c>
      <c r="L538" s="53">
        <v>6978.5712000000003</v>
      </c>
      <c r="M538" s="53">
        <v>8141.6664000000001</v>
      </c>
      <c r="N538" s="53">
        <v>5006.95</v>
      </c>
      <c r="O538" s="53">
        <v>240.33359999999999</v>
      </c>
      <c r="P538" s="53">
        <v>280.38920000000002</v>
      </c>
      <c r="Q538" s="54">
        <v>3.4438797443235941E-2</v>
      </c>
      <c r="R538" s="55">
        <v>8</v>
      </c>
      <c r="S538" s="55">
        <v>2025</v>
      </c>
      <c r="T538" s="49">
        <v>10</v>
      </c>
      <c r="U538" s="49">
        <v>2025</v>
      </c>
      <c r="V538" s="56">
        <v>45991</v>
      </c>
      <c r="W538" s="49" t="s">
        <v>159</v>
      </c>
      <c r="X538" s="49">
        <v>2025</v>
      </c>
    </row>
    <row r="539" spans="1:24" ht="15.95">
      <c r="A539" s="55" t="s">
        <v>176</v>
      </c>
      <c r="B539" s="50">
        <v>562</v>
      </c>
      <c r="C539" s="50">
        <v>1</v>
      </c>
      <c r="D539" s="51">
        <v>45877</v>
      </c>
      <c r="E539" s="51">
        <v>45891</v>
      </c>
      <c r="F539" s="51">
        <v>45892</v>
      </c>
      <c r="G539" s="49" t="s">
        <v>52</v>
      </c>
      <c r="H539" s="49">
        <v>32</v>
      </c>
      <c r="I539" s="55" t="s">
        <v>177</v>
      </c>
      <c r="J539" s="52">
        <v>2837.24</v>
      </c>
      <c r="K539" s="49" t="s">
        <v>131</v>
      </c>
      <c r="L539" s="53">
        <v>2440.0263999999997</v>
      </c>
      <c r="M539" s="53">
        <v>2837.24</v>
      </c>
      <c r="N539" s="53">
        <v>345.45</v>
      </c>
      <c r="O539" s="53">
        <v>297.08699999999999</v>
      </c>
      <c r="P539" s="53">
        <v>345.45</v>
      </c>
      <c r="Q539" s="54">
        <v>0.12175564985690319</v>
      </c>
      <c r="R539" s="55">
        <v>8</v>
      </c>
      <c r="S539" s="55">
        <v>2025</v>
      </c>
      <c r="T539" s="49">
        <v>8</v>
      </c>
      <c r="U539" s="49">
        <v>2025</v>
      </c>
      <c r="V539" s="56">
        <v>45937</v>
      </c>
      <c r="W539" s="49" t="s">
        <v>161</v>
      </c>
      <c r="X539" s="49">
        <v>2025</v>
      </c>
    </row>
    <row r="540" spans="1:24" ht="15.95">
      <c r="A540" s="55" t="s">
        <v>176</v>
      </c>
      <c r="B540" s="50">
        <v>563</v>
      </c>
      <c r="C540" s="50">
        <v>0</v>
      </c>
      <c r="D540" s="51">
        <v>45877</v>
      </c>
      <c r="E540" s="51">
        <v>45926</v>
      </c>
      <c r="F540" s="51">
        <v>45928</v>
      </c>
      <c r="G540" s="49" t="s">
        <v>52</v>
      </c>
      <c r="H540" s="49">
        <v>32</v>
      </c>
      <c r="I540" s="55" t="s">
        <v>177</v>
      </c>
      <c r="J540" s="52">
        <v>8838.56</v>
      </c>
      <c r="K540" s="49" t="s">
        <v>131</v>
      </c>
      <c r="L540" s="53">
        <v>7601.1615999999995</v>
      </c>
      <c r="M540" s="53">
        <v>8838.56</v>
      </c>
      <c r="N540" s="53">
        <v>759</v>
      </c>
      <c r="O540" s="53">
        <v>652.74</v>
      </c>
      <c r="P540" s="53">
        <v>759</v>
      </c>
      <c r="Q540" s="54">
        <v>8.5873716985572321E-2</v>
      </c>
      <c r="R540" s="55">
        <v>8</v>
      </c>
      <c r="S540" s="55">
        <v>2025</v>
      </c>
      <c r="T540" s="49">
        <v>9</v>
      </c>
      <c r="U540" s="49">
        <v>2025</v>
      </c>
      <c r="V540" s="56">
        <v>45973</v>
      </c>
      <c r="W540" s="49" t="s">
        <v>159</v>
      </c>
      <c r="X540" s="49">
        <v>2025</v>
      </c>
    </row>
    <row r="541" spans="1:24" ht="15.95">
      <c r="A541" s="55" t="s">
        <v>176</v>
      </c>
      <c r="B541" s="50">
        <v>564</v>
      </c>
      <c r="C541" s="50">
        <v>0</v>
      </c>
      <c r="D541" s="51">
        <v>45877</v>
      </c>
      <c r="E541" s="51">
        <v>45936</v>
      </c>
      <c r="F541" s="51">
        <v>46067</v>
      </c>
      <c r="G541" s="49" t="s">
        <v>45</v>
      </c>
      <c r="H541" s="49">
        <v>32</v>
      </c>
      <c r="I541" s="55"/>
      <c r="J541" s="52">
        <v>100779.49</v>
      </c>
      <c r="K541" s="49" t="s">
        <v>131</v>
      </c>
      <c r="L541" s="53">
        <v>86670.361400000009</v>
      </c>
      <c r="M541" s="53">
        <v>100779.49</v>
      </c>
      <c r="N541" s="53">
        <v>4325.25</v>
      </c>
      <c r="O541" s="53">
        <v>3719.7150000000001</v>
      </c>
      <c r="P541" s="53">
        <v>4325.25</v>
      </c>
      <c r="Q541" s="54">
        <v>4.2917958802927064E-2</v>
      </c>
      <c r="R541" s="55">
        <v>8</v>
      </c>
      <c r="S541" s="55">
        <v>2025</v>
      </c>
      <c r="T541" s="49">
        <v>10</v>
      </c>
      <c r="U541" s="49">
        <v>2025</v>
      </c>
      <c r="V541" s="56">
        <v>46112</v>
      </c>
      <c r="W541" s="49" t="s">
        <v>150</v>
      </c>
      <c r="X541" s="49">
        <v>2026</v>
      </c>
    </row>
    <row r="542" spans="1:24" ht="15.95">
      <c r="A542" s="55" t="s">
        <v>176</v>
      </c>
      <c r="B542" s="50">
        <v>565</v>
      </c>
      <c r="C542" s="50">
        <v>0</v>
      </c>
      <c r="D542" s="51">
        <v>45880</v>
      </c>
      <c r="E542" s="51">
        <v>45954</v>
      </c>
      <c r="F542" s="51">
        <v>45958</v>
      </c>
      <c r="G542" s="49" t="s">
        <v>49</v>
      </c>
      <c r="H542" s="49">
        <v>33</v>
      </c>
      <c r="I542" s="55"/>
      <c r="J542" s="52">
        <v>1896.82</v>
      </c>
      <c r="K542" s="49" t="s">
        <v>131</v>
      </c>
      <c r="L542" s="53">
        <v>1631.2651999999998</v>
      </c>
      <c r="M542" s="53">
        <v>1896.82</v>
      </c>
      <c r="N542" s="53">
        <v>70</v>
      </c>
      <c r="O542" s="53">
        <v>60.199999999999996</v>
      </c>
      <c r="P542" s="53">
        <v>70</v>
      </c>
      <c r="Q542" s="54">
        <v>3.6903870688837111E-2</v>
      </c>
      <c r="R542" s="55">
        <v>8</v>
      </c>
      <c r="S542" s="55">
        <v>2025</v>
      </c>
      <c r="T542" s="49">
        <v>10</v>
      </c>
      <c r="U542" s="49">
        <v>2025</v>
      </c>
      <c r="V542" s="56">
        <v>46003</v>
      </c>
      <c r="W542" s="49" t="s">
        <v>132</v>
      </c>
      <c r="X542" s="49">
        <v>2025</v>
      </c>
    </row>
    <row r="543" spans="1:24" ht="15.95">
      <c r="A543" s="55" t="s">
        <v>176</v>
      </c>
      <c r="B543" s="50">
        <v>566</v>
      </c>
      <c r="C543" s="50">
        <v>0</v>
      </c>
      <c r="D543" s="51">
        <v>45880</v>
      </c>
      <c r="E543" s="51">
        <v>45937</v>
      </c>
      <c r="F543" s="51">
        <v>45954</v>
      </c>
      <c r="G543" s="49" t="s">
        <v>40</v>
      </c>
      <c r="H543" s="49">
        <v>33</v>
      </c>
      <c r="I543" s="55" t="s">
        <v>177</v>
      </c>
      <c r="J543" s="52">
        <v>519094.96</v>
      </c>
      <c r="K543" s="49" t="s">
        <v>178</v>
      </c>
      <c r="L543" s="53">
        <v>24916.558080000003</v>
      </c>
      <c r="M543" s="53">
        <v>29069.317760000002</v>
      </c>
      <c r="N543" s="53">
        <v>91497.33</v>
      </c>
      <c r="O543" s="53">
        <v>4391.8718399999998</v>
      </c>
      <c r="P543" s="53">
        <v>5123.8504800000001</v>
      </c>
      <c r="Q543" s="54">
        <v>0.17626318313705067</v>
      </c>
      <c r="R543" s="55">
        <v>8</v>
      </c>
      <c r="S543" s="55">
        <v>2025</v>
      </c>
      <c r="T543" s="49">
        <v>10</v>
      </c>
      <c r="U543" s="49">
        <v>2025</v>
      </c>
      <c r="V543" s="56">
        <v>45999</v>
      </c>
      <c r="W543" s="49" t="s">
        <v>132</v>
      </c>
      <c r="X543" s="49">
        <v>2025</v>
      </c>
    </row>
    <row r="544" spans="1:24" ht="15.95">
      <c r="A544" s="55" t="s">
        <v>176</v>
      </c>
      <c r="B544" s="50">
        <v>567</v>
      </c>
      <c r="C544" s="50">
        <v>0</v>
      </c>
      <c r="D544" s="51">
        <v>45881</v>
      </c>
      <c r="E544" s="51">
        <v>45891</v>
      </c>
      <c r="F544" s="51">
        <v>45894</v>
      </c>
      <c r="G544" s="49" t="s">
        <v>61</v>
      </c>
      <c r="H544" s="49">
        <v>33</v>
      </c>
      <c r="I544" s="55" t="s">
        <v>177</v>
      </c>
      <c r="J544" s="52">
        <v>1717.76</v>
      </c>
      <c r="K544" s="49" t="s">
        <v>131</v>
      </c>
      <c r="L544" s="53">
        <v>1477.2736</v>
      </c>
      <c r="M544" s="53">
        <v>1717.76</v>
      </c>
      <c r="N544" s="53">
        <v>70</v>
      </c>
      <c r="O544" s="53">
        <v>60.199999999999996</v>
      </c>
      <c r="P544" s="53">
        <v>70</v>
      </c>
      <c r="Q544" s="54">
        <v>4.0750745156482859E-2</v>
      </c>
      <c r="R544" s="55">
        <v>8</v>
      </c>
      <c r="S544" s="55">
        <v>2025</v>
      </c>
      <c r="T544" s="49">
        <v>8</v>
      </c>
      <c r="U544" s="49">
        <v>2025</v>
      </c>
      <c r="V544" s="56">
        <v>45939</v>
      </c>
      <c r="W544" s="49" t="s">
        <v>161</v>
      </c>
      <c r="X544" s="49">
        <v>2025</v>
      </c>
    </row>
    <row r="545" spans="1:24" ht="15.95">
      <c r="A545" s="55" t="s">
        <v>176</v>
      </c>
      <c r="B545" s="50">
        <v>568</v>
      </c>
      <c r="C545" s="50">
        <v>1</v>
      </c>
      <c r="D545" s="51">
        <v>45881</v>
      </c>
      <c r="E545" s="51">
        <v>45757</v>
      </c>
      <c r="F545" s="51">
        <v>45759</v>
      </c>
      <c r="G545" s="49" t="s">
        <v>57</v>
      </c>
      <c r="H545" s="49">
        <v>33</v>
      </c>
      <c r="J545" s="52">
        <v>2700</v>
      </c>
      <c r="K545" s="49" t="s">
        <v>163</v>
      </c>
      <c r="L545" s="53">
        <v>3104.9999999999995</v>
      </c>
      <c r="M545" s="53">
        <v>3618</v>
      </c>
      <c r="N545" s="53">
        <v>178.74</v>
      </c>
      <c r="O545" s="53">
        <v>205.55099999999999</v>
      </c>
      <c r="P545" s="53">
        <v>239.51160000000002</v>
      </c>
      <c r="Q545" s="54">
        <v>6.6200000000000009E-2</v>
      </c>
      <c r="R545" s="55">
        <v>8</v>
      </c>
      <c r="S545" s="55">
        <v>2025</v>
      </c>
      <c r="T545" s="49">
        <v>4</v>
      </c>
      <c r="U545" s="49">
        <v>2025</v>
      </c>
      <c r="V545" s="56">
        <v>45804</v>
      </c>
      <c r="W545" s="49" t="s">
        <v>172</v>
      </c>
      <c r="X545" s="49">
        <v>2025</v>
      </c>
    </row>
    <row r="546" spans="1:24" ht="15.95">
      <c r="A546" s="55" t="s">
        <v>176</v>
      </c>
      <c r="B546" s="50">
        <v>569</v>
      </c>
      <c r="C546" s="50">
        <v>0</v>
      </c>
      <c r="D546" s="51">
        <v>45881</v>
      </c>
      <c r="E546" s="51">
        <v>45900</v>
      </c>
      <c r="F546" s="51">
        <v>45904</v>
      </c>
      <c r="G546" s="49" t="s">
        <v>56</v>
      </c>
      <c r="H546" s="49">
        <v>33</v>
      </c>
      <c r="J546" s="52">
        <v>123600</v>
      </c>
      <c r="K546" s="49" t="s">
        <v>178</v>
      </c>
      <c r="L546" s="53">
        <v>5932.8</v>
      </c>
      <c r="M546" s="53">
        <v>6921.6</v>
      </c>
      <c r="N546" s="53">
        <v>13200</v>
      </c>
      <c r="O546" s="53">
        <v>633.6</v>
      </c>
      <c r="P546" s="53">
        <v>739.2</v>
      </c>
      <c r="Q546" s="54">
        <v>0.10679611650485436</v>
      </c>
      <c r="R546" s="55">
        <v>8</v>
      </c>
      <c r="S546" s="55">
        <v>2025</v>
      </c>
      <c r="T546" s="49">
        <v>8</v>
      </c>
      <c r="U546" s="49">
        <v>2025</v>
      </c>
      <c r="V546" s="56">
        <v>45949</v>
      </c>
      <c r="W546" s="49" t="s">
        <v>161</v>
      </c>
      <c r="X546" s="49">
        <v>2025</v>
      </c>
    </row>
    <row r="547" spans="1:24" ht="15.95">
      <c r="A547" s="55" t="s">
        <v>176</v>
      </c>
      <c r="B547" s="50">
        <v>570</v>
      </c>
      <c r="C547" s="50">
        <v>0</v>
      </c>
      <c r="D547" s="51">
        <v>45881</v>
      </c>
      <c r="E547" s="51">
        <v>45762</v>
      </c>
      <c r="F547" s="51">
        <v>45765</v>
      </c>
      <c r="G547" s="49" t="s">
        <v>57</v>
      </c>
      <c r="H547" s="49">
        <v>33</v>
      </c>
      <c r="I547" s="55"/>
      <c r="J547" s="52">
        <v>2504</v>
      </c>
      <c r="K547" s="49" t="s">
        <v>163</v>
      </c>
      <c r="L547" s="53">
        <v>2879.6</v>
      </c>
      <c r="M547" s="53">
        <v>3355.36</v>
      </c>
      <c r="N547" s="53">
        <v>226.46</v>
      </c>
      <c r="O547" s="53">
        <v>260.42899999999997</v>
      </c>
      <c r="P547" s="53">
        <v>303.45640000000003</v>
      </c>
      <c r="Q547" s="54">
        <v>9.0439297124600637E-2</v>
      </c>
      <c r="R547" s="55">
        <v>8</v>
      </c>
      <c r="S547" s="55">
        <v>2025</v>
      </c>
      <c r="T547" s="49">
        <v>4</v>
      </c>
      <c r="U547" s="49">
        <v>2025</v>
      </c>
      <c r="V547" s="56">
        <v>45810</v>
      </c>
      <c r="W547" s="49" t="s">
        <v>152</v>
      </c>
      <c r="X547" s="49">
        <v>2025</v>
      </c>
    </row>
    <row r="548" spans="1:24" ht="15.95">
      <c r="A548" s="55" t="s">
        <v>176</v>
      </c>
      <c r="B548" s="50">
        <v>571</v>
      </c>
      <c r="C548" s="50">
        <v>0</v>
      </c>
      <c r="D548" s="51">
        <v>45881</v>
      </c>
      <c r="E548" s="51">
        <v>45884</v>
      </c>
      <c r="F548" s="51">
        <v>45889</v>
      </c>
      <c r="G548" s="49" t="s">
        <v>56</v>
      </c>
      <c r="H548" s="49">
        <v>33</v>
      </c>
      <c r="I548" s="55"/>
      <c r="J548" s="52">
        <v>11942</v>
      </c>
      <c r="K548" s="49" t="s">
        <v>178</v>
      </c>
      <c r="L548" s="53">
        <v>573.21600000000001</v>
      </c>
      <c r="M548" s="53">
        <v>668.75200000000007</v>
      </c>
      <c r="N548" s="53">
        <v>84</v>
      </c>
      <c r="O548" s="53">
        <v>4.032</v>
      </c>
      <c r="P548" s="53">
        <v>4.7039999999999997</v>
      </c>
      <c r="Q548" s="54">
        <v>7.0339976553341153E-3</v>
      </c>
      <c r="R548" s="55">
        <v>8</v>
      </c>
      <c r="S548" s="55">
        <v>2025</v>
      </c>
      <c r="T548" s="49">
        <v>8</v>
      </c>
      <c r="U548" s="49">
        <v>2025</v>
      </c>
      <c r="V548" s="56">
        <v>45934</v>
      </c>
      <c r="W548" s="49" t="s">
        <v>161</v>
      </c>
      <c r="X548" s="49">
        <v>2025</v>
      </c>
    </row>
    <row r="549" spans="1:24" ht="15.95">
      <c r="A549" s="55" t="s">
        <v>176</v>
      </c>
      <c r="B549" s="50">
        <v>572</v>
      </c>
      <c r="C549" s="50">
        <v>1</v>
      </c>
      <c r="D549" s="51">
        <v>45882</v>
      </c>
      <c r="E549" s="51">
        <v>45803</v>
      </c>
      <c r="F549" s="51">
        <v>45823</v>
      </c>
      <c r="G549" s="49" t="s">
        <v>45</v>
      </c>
      <c r="H549" s="49">
        <v>33</v>
      </c>
      <c r="I549" s="55"/>
      <c r="J549" s="52">
        <v>10105.09</v>
      </c>
      <c r="K549" s="49" t="s">
        <v>131</v>
      </c>
      <c r="L549" s="53">
        <v>8690.3773999999994</v>
      </c>
      <c r="M549" s="53">
        <v>10105.09</v>
      </c>
      <c r="N549" s="53">
        <v>819.34</v>
      </c>
      <c r="O549" s="53">
        <v>704.63239999999996</v>
      </c>
      <c r="P549" s="53">
        <v>819.34</v>
      </c>
      <c r="Q549" s="54">
        <v>8.1081910205648838E-2</v>
      </c>
      <c r="R549" s="55">
        <v>8</v>
      </c>
      <c r="S549" s="55">
        <v>2025</v>
      </c>
      <c r="T549" s="49">
        <v>5</v>
      </c>
      <c r="U549" s="49">
        <v>2025</v>
      </c>
      <c r="V549" s="56">
        <v>45868</v>
      </c>
      <c r="W549" s="49" t="s">
        <v>154</v>
      </c>
      <c r="X549" s="49">
        <v>2025</v>
      </c>
    </row>
    <row r="550" spans="1:24" ht="15.95">
      <c r="A550" s="55" t="s">
        <v>176</v>
      </c>
      <c r="B550" s="50">
        <v>573</v>
      </c>
      <c r="C550" s="50">
        <v>1</v>
      </c>
      <c r="D550" s="51">
        <v>45882</v>
      </c>
      <c r="E550" s="51">
        <v>45807</v>
      </c>
      <c r="F550" s="51">
        <v>45810</v>
      </c>
      <c r="G550" s="49" t="s">
        <v>45</v>
      </c>
      <c r="H550" s="49">
        <v>33</v>
      </c>
      <c r="I550" s="55"/>
      <c r="J550" s="52">
        <v>6668</v>
      </c>
      <c r="K550" s="49" t="s">
        <v>131</v>
      </c>
      <c r="L550" s="53">
        <v>5734.48</v>
      </c>
      <c r="M550" s="53">
        <v>6668</v>
      </c>
      <c r="N550" s="53">
        <v>669.28</v>
      </c>
      <c r="O550" s="53">
        <v>575.58079999999995</v>
      </c>
      <c r="P550" s="53">
        <v>669.28</v>
      </c>
      <c r="Q550" s="54">
        <v>0.10037192561487703</v>
      </c>
      <c r="R550" s="55">
        <v>8</v>
      </c>
      <c r="S550" s="55">
        <v>2025</v>
      </c>
      <c r="T550" s="49">
        <v>5</v>
      </c>
      <c r="U550" s="49">
        <v>2025</v>
      </c>
      <c r="V550" s="56">
        <v>45855</v>
      </c>
      <c r="W550" s="49" t="s">
        <v>154</v>
      </c>
      <c r="X550" s="49">
        <v>2025</v>
      </c>
    </row>
    <row r="551" spans="1:24" ht="15.95">
      <c r="A551" s="55" t="s">
        <v>176</v>
      </c>
      <c r="B551" s="50">
        <v>574</v>
      </c>
      <c r="C551" s="50">
        <v>0</v>
      </c>
      <c r="D551" s="51">
        <v>45882</v>
      </c>
      <c r="E551" s="51">
        <v>45996</v>
      </c>
      <c r="F551" s="51">
        <v>46001</v>
      </c>
      <c r="G551" s="49" t="s">
        <v>49</v>
      </c>
      <c r="H551" s="49">
        <v>33</v>
      </c>
      <c r="I551" t="s">
        <v>199</v>
      </c>
      <c r="J551" s="52">
        <v>11329.09</v>
      </c>
      <c r="K551" s="49" t="s">
        <v>131</v>
      </c>
      <c r="L551" s="53">
        <v>9743.0174000000006</v>
      </c>
      <c r="M551" s="53">
        <v>11329.09</v>
      </c>
      <c r="N551" s="53">
        <v>817.5</v>
      </c>
      <c r="O551" s="53">
        <v>703.05</v>
      </c>
      <c r="P551" s="53">
        <v>817.5</v>
      </c>
      <c r="Q551" s="54">
        <v>7.2159370258334951E-2</v>
      </c>
      <c r="R551" s="55">
        <v>8</v>
      </c>
      <c r="S551" s="55">
        <v>2025</v>
      </c>
      <c r="T551" s="49">
        <v>12</v>
      </c>
      <c r="U551" s="49">
        <v>2025</v>
      </c>
      <c r="V551" s="56">
        <v>46046</v>
      </c>
      <c r="W551" s="49" t="s">
        <v>157</v>
      </c>
      <c r="X551" s="49">
        <v>2026</v>
      </c>
    </row>
    <row r="552" spans="1:24" ht="15.95">
      <c r="A552" s="55" t="s">
        <v>176</v>
      </c>
      <c r="B552" s="50">
        <v>575</v>
      </c>
      <c r="C552" s="50">
        <v>1</v>
      </c>
      <c r="D552" s="51">
        <v>45882</v>
      </c>
      <c r="E552" s="51">
        <v>45864</v>
      </c>
      <c r="F552" s="51">
        <v>45887</v>
      </c>
      <c r="G552" s="49" t="s">
        <v>49</v>
      </c>
      <c r="H552" s="49">
        <v>33</v>
      </c>
      <c r="J552" s="52">
        <v>21032.86</v>
      </c>
      <c r="K552" s="49" t="s">
        <v>131</v>
      </c>
      <c r="L552" s="53">
        <v>18088.259600000001</v>
      </c>
      <c r="M552" s="53">
        <v>21032.86</v>
      </c>
      <c r="N552" s="53">
        <v>2150.3000000000002</v>
      </c>
      <c r="O552" s="53">
        <v>1849.258</v>
      </c>
      <c r="P552" s="53">
        <v>2150.3000000000002</v>
      </c>
      <c r="Q552" s="54">
        <v>0.1022352642484189</v>
      </c>
      <c r="R552" s="55">
        <v>8</v>
      </c>
      <c r="S552" s="55">
        <v>2025</v>
      </c>
      <c r="T552" s="49">
        <v>7</v>
      </c>
      <c r="U552" s="49">
        <v>2025</v>
      </c>
      <c r="V552" s="56">
        <v>45932</v>
      </c>
      <c r="W552" s="49" t="s">
        <v>161</v>
      </c>
      <c r="X552" s="49">
        <v>2025</v>
      </c>
    </row>
    <row r="553" spans="1:24" ht="15.95">
      <c r="A553" s="55" t="s">
        <v>176</v>
      </c>
      <c r="B553" s="50">
        <v>576</v>
      </c>
      <c r="C553" s="50">
        <v>1</v>
      </c>
      <c r="D553" s="51">
        <v>45882</v>
      </c>
      <c r="E553" s="51">
        <v>45902</v>
      </c>
      <c r="F553" s="51">
        <v>45905</v>
      </c>
      <c r="G553" s="49" t="s">
        <v>49</v>
      </c>
      <c r="H553" s="49">
        <v>33</v>
      </c>
      <c r="I553" t="s">
        <v>199</v>
      </c>
      <c r="J553" s="52">
        <v>10684</v>
      </c>
      <c r="K553" s="49" t="s">
        <v>131</v>
      </c>
      <c r="L553" s="53">
        <v>9188.24</v>
      </c>
      <c r="M553" s="53">
        <v>10684</v>
      </c>
      <c r="N553" s="53">
        <v>608.79</v>
      </c>
      <c r="O553" s="53">
        <v>523.55939999999998</v>
      </c>
      <c r="P553" s="53">
        <v>608.79</v>
      </c>
      <c r="Q553" s="54">
        <v>5.6981467615125424E-2</v>
      </c>
      <c r="R553" s="55">
        <v>8</v>
      </c>
      <c r="S553" s="55">
        <v>2025</v>
      </c>
      <c r="T553" s="49">
        <v>9</v>
      </c>
      <c r="U553" s="49">
        <v>2025</v>
      </c>
      <c r="V553" s="56">
        <v>45950</v>
      </c>
      <c r="W553" s="49" t="s">
        <v>161</v>
      </c>
      <c r="X553" s="49">
        <v>2025</v>
      </c>
    </row>
    <row r="554" spans="1:24" ht="15.95">
      <c r="A554" s="55" t="s">
        <v>176</v>
      </c>
      <c r="B554" s="50">
        <v>577</v>
      </c>
      <c r="C554" s="50">
        <v>0</v>
      </c>
      <c r="D554" s="51">
        <v>45882</v>
      </c>
      <c r="E554" s="51">
        <v>45870</v>
      </c>
      <c r="F554" s="51">
        <v>45878</v>
      </c>
      <c r="G554" s="49" t="s">
        <v>42</v>
      </c>
      <c r="H554" s="49">
        <v>33</v>
      </c>
      <c r="J554" s="52">
        <v>22553.15</v>
      </c>
      <c r="K554" s="49" t="s">
        <v>131</v>
      </c>
      <c r="L554" s="53">
        <v>19395.709000000003</v>
      </c>
      <c r="M554" s="53">
        <v>22553.15</v>
      </c>
      <c r="N554" s="53">
        <v>2083.59</v>
      </c>
      <c r="O554" s="53">
        <v>1791.8874000000001</v>
      </c>
      <c r="P554" s="53">
        <v>2083.59</v>
      </c>
      <c r="Q554" s="54">
        <v>9.238576429456638E-2</v>
      </c>
      <c r="R554" s="55">
        <v>8</v>
      </c>
      <c r="S554" s="55">
        <v>2025</v>
      </c>
      <c r="T554" s="49">
        <v>8</v>
      </c>
      <c r="U554" s="49">
        <v>2025</v>
      </c>
      <c r="V554" s="56">
        <v>45923</v>
      </c>
      <c r="W554" s="49" t="s">
        <v>153</v>
      </c>
      <c r="X554" s="49">
        <v>2025</v>
      </c>
    </row>
    <row r="555" spans="1:24" ht="15.95">
      <c r="A555" s="55" t="s">
        <v>176</v>
      </c>
      <c r="B555" s="50">
        <v>578</v>
      </c>
      <c r="C555" s="50">
        <v>0</v>
      </c>
      <c r="D555" s="51">
        <v>45882</v>
      </c>
      <c r="E555" s="51">
        <v>45888</v>
      </c>
      <c r="F555" s="51">
        <v>45916</v>
      </c>
      <c r="G555" s="49" t="s">
        <v>49</v>
      </c>
      <c r="H555" s="49">
        <v>33</v>
      </c>
      <c r="J555" s="52">
        <v>4612.22</v>
      </c>
      <c r="K555" s="49" t="s">
        <v>131</v>
      </c>
      <c r="L555" s="53">
        <v>3966.5092</v>
      </c>
      <c r="M555" s="53">
        <v>4612.22</v>
      </c>
      <c r="N555" s="53">
        <v>50</v>
      </c>
      <c r="O555" s="53">
        <v>43</v>
      </c>
      <c r="P555" s="53">
        <v>50</v>
      </c>
      <c r="Q555" s="54">
        <v>1.0840766485553596E-2</v>
      </c>
      <c r="R555" s="55">
        <v>8</v>
      </c>
      <c r="S555" s="55">
        <v>2025</v>
      </c>
      <c r="T555" s="49">
        <v>8</v>
      </c>
      <c r="U555" s="49">
        <v>2025</v>
      </c>
      <c r="V555" s="56">
        <v>45961</v>
      </c>
      <c r="W555" s="49" t="s">
        <v>161</v>
      </c>
      <c r="X555" s="49">
        <v>2025</v>
      </c>
    </row>
    <row r="556" spans="1:24" ht="15.95">
      <c r="A556" s="55" t="s">
        <v>176</v>
      </c>
      <c r="B556" s="50">
        <v>579</v>
      </c>
      <c r="C556" s="50">
        <v>0</v>
      </c>
      <c r="D556" s="51">
        <v>45883</v>
      </c>
      <c r="E556" s="51">
        <v>45912</v>
      </c>
      <c r="F556" s="51">
        <v>46072</v>
      </c>
      <c r="G556" s="49" t="s">
        <v>49</v>
      </c>
      <c r="H556" s="49">
        <v>33</v>
      </c>
      <c r="I556" s="55" t="s">
        <v>189</v>
      </c>
      <c r="J556" s="52">
        <v>3274.53</v>
      </c>
      <c r="K556" s="49" t="s">
        <v>131</v>
      </c>
      <c r="L556" s="53">
        <v>2816.0958000000001</v>
      </c>
      <c r="M556" s="53">
        <v>3274.53</v>
      </c>
      <c r="N556" s="53">
        <v>70</v>
      </c>
      <c r="O556" s="53">
        <v>60.199999999999996</v>
      </c>
      <c r="P556" s="53">
        <v>70</v>
      </c>
      <c r="Q556" s="54">
        <v>2.137711366211334E-2</v>
      </c>
      <c r="R556" s="55">
        <v>8</v>
      </c>
      <c r="S556" s="55">
        <v>2025</v>
      </c>
      <c r="T556" s="49">
        <v>9</v>
      </c>
      <c r="U556" s="49">
        <v>2025</v>
      </c>
      <c r="V556" s="56">
        <v>46117</v>
      </c>
      <c r="W556" s="49" t="s">
        <v>173</v>
      </c>
      <c r="X556" s="49">
        <v>2026</v>
      </c>
    </row>
    <row r="557" spans="1:24" ht="15.95">
      <c r="A557" s="55" t="s">
        <v>176</v>
      </c>
      <c r="B557" s="50">
        <v>580</v>
      </c>
      <c r="C557" s="50">
        <v>0</v>
      </c>
      <c r="D557" s="51">
        <v>45883</v>
      </c>
      <c r="E557" s="51">
        <v>45970</v>
      </c>
      <c r="F557" s="51">
        <v>45976</v>
      </c>
      <c r="G557" s="49" t="s">
        <v>49</v>
      </c>
      <c r="H557" s="49">
        <v>33</v>
      </c>
      <c r="I557" s="55" t="s">
        <v>189</v>
      </c>
      <c r="J557" s="52">
        <v>799.1</v>
      </c>
      <c r="K557" s="49" t="s">
        <v>131</v>
      </c>
      <c r="L557" s="53">
        <v>687.226</v>
      </c>
      <c r="M557" s="53">
        <v>799.1</v>
      </c>
      <c r="N557" s="53">
        <v>70</v>
      </c>
      <c r="O557" s="53">
        <v>60.199999999999996</v>
      </c>
      <c r="P557" s="53">
        <v>70</v>
      </c>
      <c r="Q557" s="54">
        <v>8.7598548366912776E-2</v>
      </c>
      <c r="R557" s="55">
        <v>8</v>
      </c>
      <c r="S557" s="55">
        <v>2025</v>
      </c>
      <c r="T557" s="49">
        <v>11</v>
      </c>
      <c r="U557" s="49">
        <v>2025</v>
      </c>
      <c r="V557" s="56">
        <v>46021</v>
      </c>
      <c r="W557" s="49" t="s">
        <v>132</v>
      </c>
      <c r="X557" s="49">
        <v>2025</v>
      </c>
    </row>
    <row r="558" spans="1:24" ht="15.95">
      <c r="A558" s="55" t="s">
        <v>176</v>
      </c>
      <c r="B558" s="50">
        <v>581</v>
      </c>
      <c r="C558" s="50">
        <v>1</v>
      </c>
      <c r="D558" s="51">
        <v>45883</v>
      </c>
      <c r="E558" s="51">
        <v>45884</v>
      </c>
      <c r="F558" s="51">
        <v>45886</v>
      </c>
      <c r="G558" s="49" t="s">
        <v>52</v>
      </c>
      <c r="H558" s="49">
        <v>33</v>
      </c>
      <c r="I558" s="55" t="s">
        <v>177</v>
      </c>
      <c r="J558" s="52">
        <v>1917.44</v>
      </c>
      <c r="K558" s="49" t="s">
        <v>131</v>
      </c>
      <c r="L558" s="53">
        <v>1648.9983999999999</v>
      </c>
      <c r="M558" s="53">
        <v>1917.44</v>
      </c>
      <c r="N558" s="53">
        <v>211.22</v>
      </c>
      <c r="O558" s="53">
        <v>181.64920000000001</v>
      </c>
      <c r="P558" s="53">
        <v>211.22</v>
      </c>
      <c r="Q558" s="54">
        <v>0.11015729305740989</v>
      </c>
      <c r="R558" s="55">
        <v>8</v>
      </c>
      <c r="S558" s="55">
        <v>2025</v>
      </c>
      <c r="T558" s="49">
        <v>8</v>
      </c>
      <c r="U558" s="49">
        <v>2025</v>
      </c>
      <c r="V558" s="56">
        <v>45931</v>
      </c>
      <c r="W558" s="49" t="s">
        <v>161</v>
      </c>
      <c r="X558" s="49">
        <v>2025</v>
      </c>
    </row>
    <row r="559" spans="1:24" ht="15.95">
      <c r="A559" s="55" t="s">
        <v>176</v>
      </c>
      <c r="B559" s="50">
        <v>582</v>
      </c>
      <c r="C559" s="50">
        <v>0</v>
      </c>
      <c r="D559" s="51">
        <v>45883</v>
      </c>
      <c r="E559" s="51">
        <v>45907</v>
      </c>
      <c r="F559" s="51">
        <v>45918</v>
      </c>
      <c r="G559" s="49" t="s">
        <v>35</v>
      </c>
      <c r="H559" s="49">
        <v>33</v>
      </c>
      <c r="I559" s="55"/>
      <c r="J559" s="52">
        <v>26761.16</v>
      </c>
      <c r="K559" s="49" t="s">
        <v>151</v>
      </c>
      <c r="L559" s="53">
        <v>26761.16</v>
      </c>
      <c r="M559" s="53">
        <v>31042.945599999999</v>
      </c>
      <c r="N559" s="53">
        <v>3460.67</v>
      </c>
      <c r="O559" s="53">
        <v>3460.67</v>
      </c>
      <c r="P559" s="53">
        <v>4014.3771999999999</v>
      </c>
      <c r="Q559" s="54">
        <v>0.1293168905981654</v>
      </c>
      <c r="R559" s="55">
        <v>8</v>
      </c>
      <c r="S559" s="55">
        <v>2025</v>
      </c>
      <c r="T559" s="49">
        <v>9</v>
      </c>
      <c r="U559" s="49">
        <v>2025</v>
      </c>
      <c r="V559" s="56">
        <v>45963</v>
      </c>
      <c r="W559" s="49" t="s">
        <v>159</v>
      </c>
      <c r="X559" s="49">
        <v>2025</v>
      </c>
    </row>
    <row r="560" spans="1:24" ht="15.95">
      <c r="A560" s="55" t="s">
        <v>176</v>
      </c>
      <c r="B560" s="50">
        <v>583</v>
      </c>
      <c r="C560" s="50">
        <v>1</v>
      </c>
      <c r="D560" s="51">
        <v>45884</v>
      </c>
      <c r="E560" s="51">
        <v>45874</v>
      </c>
      <c r="F560" s="51">
        <v>45879</v>
      </c>
      <c r="G560" s="49" t="s">
        <v>53</v>
      </c>
      <c r="H560" s="49">
        <v>33</v>
      </c>
      <c r="I560" s="57" t="s">
        <v>149</v>
      </c>
      <c r="J560" s="52">
        <v>13550</v>
      </c>
      <c r="K560" s="49" t="s">
        <v>151</v>
      </c>
      <c r="L560" s="53">
        <v>13550</v>
      </c>
      <c r="M560" s="53">
        <v>15717.999999999998</v>
      </c>
      <c r="N560" s="53">
        <v>350.2</v>
      </c>
      <c r="O560" s="53">
        <v>350.2</v>
      </c>
      <c r="P560" s="53">
        <v>406.23199999999997</v>
      </c>
      <c r="Q560" s="54">
        <v>2.5845018450184502E-2</v>
      </c>
      <c r="R560" s="55">
        <v>8</v>
      </c>
      <c r="S560" s="55">
        <v>2025</v>
      </c>
      <c r="T560" s="49">
        <v>8</v>
      </c>
      <c r="U560" s="49">
        <v>2025</v>
      </c>
      <c r="V560" s="56">
        <v>45924</v>
      </c>
      <c r="W560" s="49" t="s">
        <v>153</v>
      </c>
      <c r="X560" s="49">
        <v>2025</v>
      </c>
    </row>
    <row r="561" spans="1:24" ht="15.95">
      <c r="A561" s="55" t="s">
        <v>176</v>
      </c>
      <c r="B561" s="50">
        <v>585</v>
      </c>
      <c r="C561" s="50">
        <v>0</v>
      </c>
      <c r="D561" s="51">
        <v>45884</v>
      </c>
      <c r="E561" s="51">
        <v>45899</v>
      </c>
      <c r="F561" s="51">
        <v>46024</v>
      </c>
      <c r="G561" s="49" t="s">
        <v>51</v>
      </c>
      <c r="H561" s="49">
        <v>33</v>
      </c>
      <c r="I561" s="55" t="s">
        <v>184</v>
      </c>
      <c r="J561" s="52">
        <v>163658.25</v>
      </c>
      <c r="K561" s="49" t="s">
        <v>178</v>
      </c>
      <c r="L561" s="53">
        <v>7855.5960000000005</v>
      </c>
      <c r="M561" s="53">
        <v>9164.862000000001</v>
      </c>
      <c r="N561" s="53">
        <v>3249.45</v>
      </c>
      <c r="O561" s="53">
        <v>155.9736</v>
      </c>
      <c r="P561" s="53">
        <v>181.9692</v>
      </c>
      <c r="Q561" s="54">
        <v>1.9855094381126523E-2</v>
      </c>
      <c r="R561" s="55">
        <v>8</v>
      </c>
      <c r="S561" s="55">
        <v>2025</v>
      </c>
      <c r="T561" s="49">
        <v>8</v>
      </c>
      <c r="U561" s="49">
        <v>2025</v>
      </c>
      <c r="V561" s="56">
        <v>46069</v>
      </c>
      <c r="W561" s="49" t="s">
        <v>164</v>
      </c>
      <c r="X561" s="49">
        <v>2026</v>
      </c>
    </row>
    <row r="562" spans="1:24" ht="15.95">
      <c r="A562" s="55" t="s">
        <v>176</v>
      </c>
      <c r="B562" s="50">
        <v>586</v>
      </c>
      <c r="C562" s="50">
        <v>1</v>
      </c>
      <c r="D562" s="51">
        <v>45884</v>
      </c>
      <c r="E562" s="51">
        <v>45894</v>
      </c>
      <c r="F562" s="51">
        <v>45926</v>
      </c>
      <c r="G562" s="49" t="s">
        <v>45</v>
      </c>
      <c r="H562" s="49">
        <v>33</v>
      </c>
      <c r="I562" s="55"/>
      <c r="J562" s="52">
        <v>3217.4</v>
      </c>
      <c r="K562" s="49" t="s">
        <v>131</v>
      </c>
      <c r="L562" s="53">
        <v>2766.9639999999999</v>
      </c>
      <c r="M562" s="53">
        <v>3217.4</v>
      </c>
      <c r="N562" s="53">
        <v>151.5</v>
      </c>
      <c r="O562" s="53">
        <v>130.29</v>
      </c>
      <c r="P562" s="53">
        <v>151.5</v>
      </c>
      <c r="Q562" s="54">
        <v>4.7087710573755201E-2</v>
      </c>
      <c r="R562" s="55">
        <v>8</v>
      </c>
      <c r="S562" s="55">
        <v>2025</v>
      </c>
      <c r="T562" s="49">
        <v>8</v>
      </c>
      <c r="U562" s="49">
        <v>2025</v>
      </c>
      <c r="V562" s="56">
        <v>45971</v>
      </c>
      <c r="W562" s="49" t="s">
        <v>159</v>
      </c>
      <c r="X562" s="49">
        <v>2025</v>
      </c>
    </row>
    <row r="563" spans="1:24" ht="15.95">
      <c r="A563" s="55" t="s">
        <v>176</v>
      </c>
      <c r="B563" s="50">
        <v>587</v>
      </c>
      <c r="C563" s="50">
        <v>1</v>
      </c>
      <c r="D563" s="51">
        <v>45884</v>
      </c>
      <c r="E563" s="51">
        <v>45891</v>
      </c>
      <c r="F563" s="51">
        <v>45892</v>
      </c>
      <c r="G563" s="49" t="s">
        <v>53</v>
      </c>
      <c r="H563" s="49">
        <v>33</v>
      </c>
      <c r="I563" s="55"/>
      <c r="J563" s="52">
        <v>1971.8</v>
      </c>
      <c r="K563" s="49" t="s">
        <v>131</v>
      </c>
      <c r="L563" s="53">
        <v>1695.748</v>
      </c>
      <c r="M563" s="53">
        <v>1971.8</v>
      </c>
      <c r="N563" s="53">
        <v>149.93</v>
      </c>
      <c r="O563" s="53">
        <v>128.93979999999999</v>
      </c>
      <c r="P563" s="53">
        <v>149.93</v>
      </c>
      <c r="Q563" s="54">
        <v>7.6037123440511195E-2</v>
      </c>
      <c r="R563" s="55">
        <v>8</v>
      </c>
      <c r="S563" s="55">
        <v>2025</v>
      </c>
      <c r="T563" s="49">
        <v>8</v>
      </c>
      <c r="U563" s="49">
        <v>2025</v>
      </c>
      <c r="V563" s="56">
        <v>45937</v>
      </c>
      <c r="W563" s="49" t="s">
        <v>161</v>
      </c>
      <c r="X563" s="49">
        <v>2025</v>
      </c>
    </row>
    <row r="564" spans="1:24" ht="15.95">
      <c r="A564" s="55" t="s">
        <v>176</v>
      </c>
      <c r="B564" s="50">
        <v>588</v>
      </c>
      <c r="C564" s="50">
        <v>1</v>
      </c>
      <c r="D564" s="51">
        <v>45884</v>
      </c>
      <c r="E564" s="51">
        <v>45911</v>
      </c>
      <c r="F564" s="51">
        <v>45915</v>
      </c>
      <c r="G564" s="49" t="s">
        <v>52</v>
      </c>
      <c r="H564" s="49">
        <v>33</v>
      </c>
      <c r="I564" s="55" t="s">
        <v>177</v>
      </c>
      <c r="J564" s="52">
        <v>1299</v>
      </c>
      <c r="K564" s="49" t="s">
        <v>151</v>
      </c>
      <c r="L564" s="53">
        <v>1299</v>
      </c>
      <c r="M564" s="53">
        <v>1506.84</v>
      </c>
      <c r="N564" s="53">
        <v>105.71</v>
      </c>
      <c r="O564" s="53">
        <v>105.71</v>
      </c>
      <c r="P564" s="53">
        <v>122.62359999999998</v>
      </c>
      <c r="Q564" s="54">
        <v>8.1377983063895293E-2</v>
      </c>
      <c r="R564" s="55">
        <v>8</v>
      </c>
      <c r="S564" s="55">
        <v>2025</v>
      </c>
      <c r="T564" s="49">
        <v>9</v>
      </c>
      <c r="U564" s="49">
        <v>2025</v>
      </c>
      <c r="V564" s="56">
        <v>45960</v>
      </c>
      <c r="W564" s="49" t="s">
        <v>161</v>
      </c>
      <c r="X564" s="49">
        <v>2025</v>
      </c>
    </row>
    <row r="565" spans="1:24" ht="15.95">
      <c r="A565" s="55" t="s">
        <v>176</v>
      </c>
      <c r="B565" s="50">
        <v>589</v>
      </c>
      <c r="C565" s="50">
        <v>1</v>
      </c>
      <c r="D565" s="51">
        <v>45884</v>
      </c>
      <c r="E565" s="51">
        <v>45887</v>
      </c>
      <c r="F565" s="51">
        <v>45889</v>
      </c>
      <c r="G565" s="49" t="s">
        <v>52</v>
      </c>
      <c r="H565" s="49">
        <v>33</v>
      </c>
      <c r="I565" s="55" t="s">
        <v>200</v>
      </c>
      <c r="J565" s="52">
        <v>1500</v>
      </c>
      <c r="K565" s="49" t="s">
        <v>163</v>
      </c>
      <c r="L565" s="53">
        <v>1724.9999999999998</v>
      </c>
      <c r="M565" s="53">
        <v>2010.0000000000002</v>
      </c>
      <c r="N565" s="53">
        <v>117.5</v>
      </c>
      <c r="O565" s="53">
        <v>135.125</v>
      </c>
      <c r="P565" s="53">
        <v>157.45000000000002</v>
      </c>
      <c r="Q565" s="54">
        <v>7.8333333333333338E-2</v>
      </c>
      <c r="R565" s="55">
        <v>8</v>
      </c>
      <c r="S565" s="55">
        <v>2025</v>
      </c>
      <c r="T565" s="49">
        <v>8</v>
      </c>
      <c r="U565" s="49">
        <v>2025</v>
      </c>
      <c r="V565" s="56">
        <v>45934</v>
      </c>
      <c r="W565" s="49" t="s">
        <v>161</v>
      </c>
      <c r="X565" s="49">
        <v>2025</v>
      </c>
    </row>
    <row r="566" spans="1:24" ht="15.95">
      <c r="A566" s="55" t="s">
        <v>176</v>
      </c>
      <c r="B566" s="50">
        <v>590</v>
      </c>
      <c r="C566" s="50">
        <v>1</v>
      </c>
      <c r="D566" s="51">
        <v>45887</v>
      </c>
      <c r="E566" s="51">
        <v>45842</v>
      </c>
      <c r="F566" s="51">
        <v>45846</v>
      </c>
      <c r="G566" s="49" t="s">
        <v>34</v>
      </c>
      <c r="H566" s="49">
        <v>34</v>
      </c>
      <c r="I566" s="55"/>
      <c r="J566" s="52">
        <v>3097.62</v>
      </c>
      <c r="K566" s="49" t="s">
        <v>131</v>
      </c>
      <c r="L566" s="53">
        <v>2663.9531999999999</v>
      </c>
      <c r="M566" s="53">
        <v>3097.62</v>
      </c>
      <c r="N566" s="53">
        <v>169.76</v>
      </c>
      <c r="O566" s="53">
        <v>145.99359999999999</v>
      </c>
      <c r="P566" s="53">
        <v>169.76</v>
      </c>
      <c r="Q566" s="54">
        <v>5.480336516422285E-2</v>
      </c>
      <c r="R566" s="55">
        <v>8</v>
      </c>
      <c r="S566" s="55">
        <v>2025</v>
      </c>
      <c r="T566" s="49">
        <v>7</v>
      </c>
      <c r="U566" s="49">
        <v>2025</v>
      </c>
      <c r="V566" s="56">
        <v>45891</v>
      </c>
      <c r="W566" s="49" t="s">
        <v>160</v>
      </c>
      <c r="X566" s="49">
        <v>2025</v>
      </c>
    </row>
    <row r="567" spans="1:24" ht="15.95">
      <c r="A567" s="55" t="s">
        <v>176</v>
      </c>
      <c r="B567" s="50">
        <v>591</v>
      </c>
      <c r="C567" s="50">
        <v>0</v>
      </c>
      <c r="D567" s="51">
        <v>45887</v>
      </c>
      <c r="E567" s="51">
        <v>45845</v>
      </c>
      <c r="F567" s="51">
        <v>45848</v>
      </c>
      <c r="G567" s="49" t="s">
        <v>34</v>
      </c>
      <c r="H567" s="49">
        <v>34</v>
      </c>
      <c r="I567" s="55"/>
      <c r="J567" s="52">
        <v>4711.78</v>
      </c>
      <c r="K567" s="49" t="s">
        <v>131</v>
      </c>
      <c r="L567" s="53">
        <v>4052.1307999999999</v>
      </c>
      <c r="M567" s="53">
        <v>4711.78</v>
      </c>
      <c r="N567" s="53">
        <v>463.4</v>
      </c>
      <c r="O567" s="53">
        <v>398.524</v>
      </c>
      <c r="P567" s="53">
        <v>463.4</v>
      </c>
      <c r="Q567" s="54">
        <v>9.8349243810194872E-2</v>
      </c>
      <c r="R567" s="55">
        <v>8</v>
      </c>
      <c r="S567" s="55">
        <v>2025</v>
      </c>
      <c r="T567" s="49">
        <v>7</v>
      </c>
      <c r="U567" s="49">
        <v>2025</v>
      </c>
      <c r="V567" s="56">
        <v>45893</v>
      </c>
      <c r="W567" s="49" t="s">
        <v>160</v>
      </c>
      <c r="X567" s="49">
        <v>2025</v>
      </c>
    </row>
    <row r="568" spans="1:24" ht="15.95">
      <c r="A568" s="55" t="s">
        <v>176</v>
      </c>
      <c r="B568" s="50">
        <v>592</v>
      </c>
      <c r="C568" s="50">
        <v>0</v>
      </c>
      <c r="D568" s="51">
        <v>45887</v>
      </c>
      <c r="E568" s="51">
        <v>45900</v>
      </c>
      <c r="F568" s="51">
        <v>45903</v>
      </c>
      <c r="G568" s="49" t="s">
        <v>34</v>
      </c>
      <c r="H568" s="49">
        <v>34</v>
      </c>
      <c r="J568" s="52">
        <v>2528.67</v>
      </c>
      <c r="K568" s="49" t="s">
        <v>131</v>
      </c>
      <c r="L568" s="53">
        <v>2174.6561999999999</v>
      </c>
      <c r="M568" s="53">
        <v>2528.67</v>
      </c>
      <c r="N568" s="53">
        <v>303.44</v>
      </c>
      <c r="O568" s="53">
        <v>260.95839999999998</v>
      </c>
      <c r="P568" s="53">
        <v>303.44</v>
      </c>
      <c r="Q568" s="54">
        <v>0.11999984181407618</v>
      </c>
      <c r="R568" s="55">
        <v>8</v>
      </c>
      <c r="S568" s="55">
        <v>2025</v>
      </c>
      <c r="T568" s="49">
        <v>8</v>
      </c>
      <c r="U568" s="49">
        <v>2025</v>
      </c>
      <c r="V568" s="56">
        <v>45948</v>
      </c>
      <c r="W568" s="49" t="s">
        <v>161</v>
      </c>
      <c r="X568" s="49">
        <v>2025</v>
      </c>
    </row>
    <row r="569" spans="1:24" ht="15.95">
      <c r="A569" s="55" t="s">
        <v>176</v>
      </c>
      <c r="B569" s="50">
        <v>593</v>
      </c>
      <c r="C569" s="50">
        <v>1</v>
      </c>
      <c r="D569" s="51">
        <v>45887</v>
      </c>
      <c r="E569" s="51">
        <v>45868</v>
      </c>
      <c r="F569" s="51">
        <v>45869</v>
      </c>
      <c r="G569" s="49" t="s">
        <v>45</v>
      </c>
      <c r="H569" s="49">
        <v>34</v>
      </c>
      <c r="J569" s="52">
        <v>1877</v>
      </c>
      <c r="K569" s="49" t="s">
        <v>131</v>
      </c>
      <c r="L569" s="53">
        <v>1614.22</v>
      </c>
      <c r="M569" s="53">
        <v>1877</v>
      </c>
      <c r="N569" s="53">
        <v>128.72999999999999</v>
      </c>
      <c r="O569" s="53">
        <v>110.70779999999999</v>
      </c>
      <c r="P569" s="53">
        <v>128.72999999999999</v>
      </c>
      <c r="Q569" s="54">
        <v>6.858284496537026E-2</v>
      </c>
      <c r="R569" s="55">
        <v>8</v>
      </c>
      <c r="S569" s="55">
        <v>2025</v>
      </c>
      <c r="T569" s="49">
        <v>7</v>
      </c>
      <c r="U569" s="49">
        <v>2025</v>
      </c>
      <c r="V569" s="56">
        <v>45914</v>
      </c>
      <c r="W569" s="49" t="s">
        <v>153</v>
      </c>
      <c r="X569" s="49">
        <v>2025</v>
      </c>
    </row>
    <row r="570" spans="1:24" ht="15.95">
      <c r="A570" s="55" t="s">
        <v>176</v>
      </c>
      <c r="B570" s="50">
        <v>594</v>
      </c>
      <c r="C570" s="50">
        <v>0</v>
      </c>
      <c r="D570" s="51">
        <v>45887</v>
      </c>
      <c r="E570" s="51">
        <v>45893</v>
      </c>
      <c r="F570" s="51">
        <v>45904</v>
      </c>
      <c r="G570" s="49" t="s">
        <v>36</v>
      </c>
      <c r="H570" s="49">
        <v>34</v>
      </c>
      <c r="I570" s="55"/>
      <c r="J570" s="52">
        <v>6278.28</v>
      </c>
      <c r="K570" s="49" t="s">
        <v>163</v>
      </c>
      <c r="L570" s="53">
        <v>7220.021999999999</v>
      </c>
      <c r="M570" s="53">
        <v>8412.8952000000008</v>
      </c>
      <c r="N570" s="53">
        <v>489.62</v>
      </c>
      <c r="O570" s="53">
        <v>563.06299999999999</v>
      </c>
      <c r="P570" s="53">
        <v>656.09080000000006</v>
      </c>
      <c r="Q570" s="54">
        <v>7.7986327465484187E-2</v>
      </c>
      <c r="R570" s="55">
        <v>8</v>
      </c>
      <c r="S570" s="55">
        <v>2025</v>
      </c>
      <c r="T570" s="49">
        <v>8</v>
      </c>
      <c r="U570" s="49">
        <v>2025</v>
      </c>
      <c r="V570" s="56">
        <v>45949</v>
      </c>
      <c r="W570" s="49" t="s">
        <v>161</v>
      </c>
      <c r="X570" s="49">
        <v>2025</v>
      </c>
    </row>
    <row r="571" spans="1:24" ht="15.95">
      <c r="A571" s="55" t="s">
        <v>176</v>
      </c>
      <c r="B571" s="50">
        <v>595</v>
      </c>
      <c r="C571" s="50">
        <v>1</v>
      </c>
      <c r="D571" s="51">
        <v>45887</v>
      </c>
      <c r="E571" s="51">
        <v>45907</v>
      </c>
      <c r="F571" s="51">
        <v>45926</v>
      </c>
      <c r="G571" s="49" t="s">
        <v>45</v>
      </c>
      <c r="H571" s="49">
        <v>34</v>
      </c>
      <c r="I571" s="55"/>
      <c r="J571" s="52">
        <v>17817.63</v>
      </c>
      <c r="K571" s="49" t="s">
        <v>151</v>
      </c>
      <c r="L571" s="53">
        <v>17817.63</v>
      </c>
      <c r="M571" s="53">
        <v>20668.450799999999</v>
      </c>
      <c r="N571" s="53">
        <v>2721.63</v>
      </c>
      <c r="O571" s="53">
        <v>2721.63</v>
      </c>
      <c r="P571" s="53">
        <v>3157.0907999999999</v>
      </c>
      <c r="Q571" s="54">
        <v>0.15274927136774083</v>
      </c>
      <c r="R571" s="55">
        <v>8</v>
      </c>
      <c r="S571" s="55">
        <v>2025</v>
      </c>
      <c r="T571" s="49">
        <v>9</v>
      </c>
      <c r="U571" s="49">
        <v>2025</v>
      </c>
      <c r="V571" s="56">
        <v>45971</v>
      </c>
      <c r="W571" s="49" t="s">
        <v>159</v>
      </c>
      <c r="X571" s="49">
        <v>2025</v>
      </c>
    </row>
    <row r="572" spans="1:24" ht="15.95">
      <c r="A572" s="55" t="s">
        <v>176</v>
      </c>
      <c r="B572" s="50">
        <v>596</v>
      </c>
      <c r="C572" s="50">
        <v>0</v>
      </c>
      <c r="D572" s="51">
        <v>45888</v>
      </c>
      <c r="E572" s="51">
        <v>45915</v>
      </c>
      <c r="F572" s="51">
        <v>45975</v>
      </c>
      <c r="G572" s="49" t="s">
        <v>24</v>
      </c>
      <c r="H572" s="49">
        <v>34</v>
      </c>
      <c r="I572" s="55" t="s">
        <v>197</v>
      </c>
      <c r="J572" s="52">
        <v>268000.69</v>
      </c>
      <c r="K572" s="49" t="s">
        <v>131</v>
      </c>
      <c r="L572" s="53">
        <v>230480.59340000001</v>
      </c>
      <c r="M572" s="53">
        <v>268000.69</v>
      </c>
      <c r="N572" s="53">
        <v>71347</v>
      </c>
      <c r="O572" s="53">
        <v>61358.42</v>
      </c>
      <c r="P572" s="53">
        <v>71347</v>
      </c>
      <c r="Q572" s="54">
        <v>0.26621946383794753</v>
      </c>
      <c r="R572" s="55">
        <v>8</v>
      </c>
      <c r="S572" s="55">
        <v>2025</v>
      </c>
      <c r="T572" s="49">
        <v>9</v>
      </c>
      <c r="U572" s="49">
        <v>2025</v>
      </c>
      <c r="V572" s="56">
        <v>46020</v>
      </c>
      <c r="W572" s="49" t="s">
        <v>132</v>
      </c>
      <c r="X572" s="49">
        <v>2025</v>
      </c>
    </row>
    <row r="573" spans="1:24" ht="15.95">
      <c r="A573" s="55" t="s">
        <v>176</v>
      </c>
      <c r="B573" s="50">
        <v>597</v>
      </c>
      <c r="C573" s="50">
        <v>0</v>
      </c>
      <c r="D573" s="51">
        <v>45888</v>
      </c>
      <c r="E573" s="51">
        <v>46054</v>
      </c>
      <c r="F573" s="51">
        <v>46340</v>
      </c>
      <c r="G573" s="49" t="s">
        <v>45</v>
      </c>
      <c r="H573" s="49">
        <v>34</v>
      </c>
      <c r="I573" s="55"/>
      <c r="J573" s="52">
        <v>392498.13</v>
      </c>
      <c r="K573" s="49" t="s">
        <v>131</v>
      </c>
      <c r="L573" s="53">
        <v>337548.39179999998</v>
      </c>
      <c r="M573" s="53">
        <v>392498.13</v>
      </c>
      <c r="N573" s="53">
        <v>53088</v>
      </c>
      <c r="O573" s="53">
        <v>45655.68</v>
      </c>
      <c r="P573" s="53">
        <v>53088</v>
      </c>
      <c r="Q573" s="54">
        <v>0.13525669536310914</v>
      </c>
      <c r="R573" s="55">
        <v>8</v>
      </c>
      <c r="S573" s="55">
        <v>2025</v>
      </c>
      <c r="T573" s="49">
        <v>2</v>
      </c>
      <c r="U573" s="49">
        <v>2026</v>
      </c>
      <c r="V573" s="56">
        <v>46385</v>
      </c>
      <c r="W573" s="49" t="s">
        <v>132</v>
      </c>
      <c r="X573" s="49">
        <v>2026</v>
      </c>
    </row>
    <row r="574" spans="1:24" ht="15.95">
      <c r="A574" s="55" t="s">
        <v>176</v>
      </c>
      <c r="B574" s="50">
        <v>598</v>
      </c>
      <c r="C574" s="50">
        <v>1</v>
      </c>
      <c r="D574" s="51">
        <v>45888</v>
      </c>
      <c r="E574" s="51">
        <v>45876</v>
      </c>
      <c r="F574" s="51">
        <v>45879</v>
      </c>
      <c r="G574" s="49" t="s">
        <v>38</v>
      </c>
      <c r="H574" s="49">
        <v>34</v>
      </c>
      <c r="I574" s="57"/>
      <c r="J574" s="52">
        <v>2856</v>
      </c>
      <c r="K574" s="49" t="s">
        <v>151</v>
      </c>
      <c r="L574" s="53">
        <v>2856</v>
      </c>
      <c r="M574" s="53">
        <v>3312.9599999999996</v>
      </c>
      <c r="N574" s="53">
        <v>402.69</v>
      </c>
      <c r="O574" s="53">
        <v>402.69</v>
      </c>
      <c r="P574" s="53">
        <v>467.12039999999996</v>
      </c>
      <c r="Q574" s="54">
        <v>0.14099789915966388</v>
      </c>
      <c r="R574" s="55">
        <v>8</v>
      </c>
      <c r="S574" s="55">
        <v>2025</v>
      </c>
      <c r="T574" s="49">
        <v>8</v>
      </c>
      <c r="U574" s="49">
        <v>2025</v>
      </c>
      <c r="V574" s="56">
        <v>45924</v>
      </c>
      <c r="W574" s="49" t="s">
        <v>153</v>
      </c>
      <c r="X574" s="49">
        <v>2025</v>
      </c>
    </row>
    <row r="575" spans="1:24" ht="15.95">
      <c r="A575" s="55" t="s">
        <v>176</v>
      </c>
      <c r="B575" s="50">
        <v>600</v>
      </c>
      <c r="C575" s="50">
        <v>0</v>
      </c>
      <c r="D575" s="51">
        <v>45889</v>
      </c>
      <c r="E575" s="51">
        <v>45939</v>
      </c>
      <c r="F575" s="51">
        <v>45945</v>
      </c>
      <c r="G575" s="49" t="s">
        <v>54</v>
      </c>
      <c r="H575" s="49">
        <v>34</v>
      </c>
      <c r="I575" s="55" t="s">
        <v>198</v>
      </c>
      <c r="J575" s="52">
        <v>1796.16</v>
      </c>
      <c r="K575" s="49" t="s">
        <v>131</v>
      </c>
      <c r="L575" s="53">
        <v>1544.6976</v>
      </c>
      <c r="M575" s="53">
        <v>1796.16</v>
      </c>
      <c r="N575" s="53">
        <v>191.06</v>
      </c>
      <c r="O575" s="53">
        <v>164.3116</v>
      </c>
      <c r="P575" s="53">
        <v>191.06</v>
      </c>
      <c r="Q575" s="54">
        <v>0.10637137003385</v>
      </c>
      <c r="R575" s="55">
        <v>8</v>
      </c>
      <c r="S575" s="55">
        <v>2025</v>
      </c>
      <c r="T575" s="49">
        <v>10</v>
      </c>
      <c r="U575" s="49">
        <v>2025</v>
      </c>
      <c r="V575" s="56">
        <v>45990</v>
      </c>
      <c r="W575" s="49" t="s">
        <v>159</v>
      </c>
      <c r="X575" s="49">
        <v>2025</v>
      </c>
    </row>
    <row r="576" spans="1:24" ht="15.95">
      <c r="A576" s="55" t="s">
        <v>176</v>
      </c>
      <c r="B576" s="50">
        <v>601</v>
      </c>
      <c r="C576" s="50">
        <v>0</v>
      </c>
      <c r="D576" s="51">
        <v>45890</v>
      </c>
      <c r="E576" s="51">
        <v>45896</v>
      </c>
      <c r="F576" s="51">
        <v>45901</v>
      </c>
      <c r="G576" s="49" t="s">
        <v>52</v>
      </c>
      <c r="H576" s="49">
        <v>34</v>
      </c>
      <c r="I576" s="55" t="s">
        <v>177</v>
      </c>
      <c r="J576" s="52">
        <v>6150</v>
      </c>
      <c r="K576" s="49" t="s">
        <v>187</v>
      </c>
      <c r="L576" s="53">
        <v>6580.5</v>
      </c>
      <c r="M576" s="53">
        <v>7687.5</v>
      </c>
      <c r="N576" s="53">
        <v>817.44</v>
      </c>
      <c r="O576" s="53">
        <v>874.66080000000011</v>
      </c>
      <c r="P576" s="53">
        <v>1021.8000000000001</v>
      </c>
      <c r="Q576" s="54">
        <v>0.13291707317073173</v>
      </c>
      <c r="R576" s="55">
        <v>8</v>
      </c>
      <c r="S576" s="55">
        <v>2025</v>
      </c>
      <c r="T576" s="49">
        <v>8</v>
      </c>
      <c r="U576" s="49">
        <v>2025</v>
      </c>
      <c r="V576" s="56">
        <v>45946</v>
      </c>
      <c r="W576" s="49" t="s">
        <v>161</v>
      </c>
      <c r="X576" s="49">
        <v>2025</v>
      </c>
    </row>
    <row r="577" spans="1:24" ht="15.95">
      <c r="A577" s="55" t="s">
        <v>176</v>
      </c>
      <c r="B577" s="50">
        <v>602</v>
      </c>
      <c r="C577" s="50">
        <v>1</v>
      </c>
      <c r="D577" s="51">
        <v>45890</v>
      </c>
      <c r="E577" s="51">
        <v>45910</v>
      </c>
      <c r="F577" s="51">
        <v>45914</v>
      </c>
      <c r="G577" s="49" t="s">
        <v>47</v>
      </c>
      <c r="H577" s="49">
        <v>34</v>
      </c>
      <c r="I577" s="55"/>
      <c r="J577" s="52">
        <v>4020</v>
      </c>
      <c r="K577" s="49" t="s">
        <v>151</v>
      </c>
      <c r="L577" s="53">
        <v>4020</v>
      </c>
      <c r="M577" s="53">
        <v>4663.2</v>
      </c>
      <c r="N577" s="53">
        <v>515.35</v>
      </c>
      <c r="O577" s="53">
        <v>515.35</v>
      </c>
      <c r="P577" s="53">
        <v>597.80600000000004</v>
      </c>
      <c r="Q577" s="54">
        <v>0.12819651741293533</v>
      </c>
      <c r="R577" s="55">
        <v>8</v>
      </c>
      <c r="S577" s="55">
        <v>2025</v>
      </c>
      <c r="T577" s="49">
        <v>9</v>
      </c>
      <c r="U577" s="49">
        <v>2025</v>
      </c>
      <c r="V577" s="56">
        <v>45959</v>
      </c>
      <c r="W577" s="49" t="s">
        <v>161</v>
      </c>
      <c r="X577" s="49">
        <v>2025</v>
      </c>
    </row>
    <row r="578" spans="1:24" ht="15.95">
      <c r="A578" s="55" t="s">
        <v>176</v>
      </c>
      <c r="B578" s="50">
        <v>603</v>
      </c>
      <c r="C578" s="50">
        <v>1</v>
      </c>
      <c r="D578" s="51">
        <v>45890</v>
      </c>
      <c r="E578" s="51">
        <v>45893</v>
      </c>
      <c r="F578" s="51">
        <v>45896</v>
      </c>
      <c r="G578" s="49" t="s">
        <v>47</v>
      </c>
      <c r="H578" s="49">
        <v>34</v>
      </c>
      <c r="I578" s="55"/>
      <c r="J578" s="52">
        <v>5322</v>
      </c>
      <c r="K578" s="49" t="s">
        <v>131</v>
      </c>
      <c r="L578" s="53">
        <v>4576.92</v>
      </c>
      <c r="M578" s="53">
        <v>5322</v>
      </c>
      <c r="N578" s="53">
        <v>750.4</v>
      </c>
      <c r="O578" s="53">
        <v>645.34399999999994</v>
      </c>
      <c r="P578" s="53">
        <v>750.4</v>
      </c>
      <c r="Q578" s="54">
        <v>0.14099962420142803</v>
      </c>
      <c r="R578" s="55">
        <v>8</v>
      </c>
      <c r="S578" s="55">
        <v>2025</v>
      </c>
      <c r="T578" s="49">
        <v>8</v>
      </c>
      <c r="U578" s="49">
        <v>2025</v>
      </c>
      <c r="V578" s="56">
        <v>45941</v>
      </c>
      <c r="W578" s="49" t="s">
        <v>161</v>
      </c>
      <c r="X578" s="49">
        <v>2025</v>
      </c>
    </row>
    <row r="579" spans="1:24" ht="15.95">
      <c r="A579" s="55" t="s">
        <v>176</v>
      </c>
      <c r="B579" s="50">
        <v>604</v>
      </c>
      <c r="C579" s="50">
        <v>0</v>
      </c>
      <c r="D579" s="51">
        <v>45890</v>
      </c>
      <c r="E579" s="51">
        <v>45878</v>
      </c>
      <c r="F579" s="51">
        <v>45895</v>
      </c>
      <c r="G579" s="49" t="s">
        <v>47</v>
      </c>
      <c r="H579" s="49">
        <v>34</v>
      </c>
      <c r="I579" s="55"/>
      <c r="J579" s="52">
        <v>2020.5</v>
      </c>
      <c r="K579" s="49" t="s">
        <v>151</v>
      </c>
      <c r="L579" s="53">
        <v>2020.5</v>
      </c>
      <c r="M579" s="53">
        <v>2343.7799999999997</v>
      </c>
      <c r="N579" s="53">
        <v>195.14</v>
      </c>
      <c r="O579" s="53">
        <v>195.14</v>
      </c>
      <c r="P579" s="53">
        <v>226.36239999999998</v>
      </c>
      <c r="Q579" s="54">
        <v>9.6580054441969806E-2</v>
      </c>
      <c r="R579" s="55">
        <v>8</v>
      </c>
      <c r="S579" s="55">
        <v>2025</v>
      </c>
      <c r="T579" s="49">
        <v>8</v>
      </c>
      <c r="U579" s="49">
        <v>2025</v>
      </c>
      <c r="V579" s="56">
        <v>45940</v>
      </c>
      <c r="W579" s="49" t="s">
        <v>161</v>
      </c>
      <c r="X579" s="49">
        <v>2025</v>
      </c>
    </row>
    <row r="580" spans="1:24" ht="15.95">
      <c r="A580" s="55" t="s">
        <v>176</v>
      </c>
      <c r="B580" s="50">
        <v>605</v>
      </c>
      <c r="C580" s="50">
        <v>1</v>
      </c>
      <c r="D580" s="51">
        <v>45890</v>
      </c>
      <c r="E580" s="51">
        <v>45925</v>
      </c>
      <c r="F580" s="51">
        <v>45929</v>
      </c>
      <c r="G580" s="49" t="s">
        <v>47</v>
      </c>
      <c r="H580" s="49">
        <v>34</v>
      </c>
      <c r="J580" s="52">
        <v>4226</v>
      </c>
      <c r="K580" s="49" t="s">
        <v>131</v>
      </c>
      <c r="L580" s="53">
        <v>3634.36</v>
      </c>
      <c r="M580" s="53">
        <v>4226</v>
      </c>
      <c r="N580" s="53">
        <v>388.4</v>
      </c>
      <c r="O580" s="53">
        <v>334.024</v>
      </c>
      <c r="P580" s="53">
        <v>388.4</v>
      </c>
      <c r="Q580" s="54">
        <v>9.1907240889730235E-2</v>
      </c>
      <c r="R580" s="55">
        <v>8</v>
      </c>
      <c r="S580" s="55">
        <v>2025</v>
      </c>
      <c r="T580" s="49">
        <v>9</v>
      </c>
      <c r="U580" s="49">
        <v>2025</v>
      </c>
      <c r="V580" s="56">
        <v>45974</v>
      </c>
      <c r="W580" s="49" t="s">
        <v>159</v>
      </c>
      <c r="X580" s="49">
        <v>2025</v>
      </c>
    </row>
    <row r="581" spans="1:24" ht="15.95">
      <c r="A581" s="49" t="s">
        <v>176</v>
      </c>
      <c r="B581" s="50">
        <v>607</v>
      </c>
      <c r="C581" s="50">
        <v>1</v>
      </c>
      <c r="D581" s="51">
        <v>45890</v>
      </c>
      <c r="E581" s="51">
        <v>45869</v>
      </c>
      <c r="F581" s="51">
        <v>45872</v>
      </c>
      <c r="G581" s="58" t="s">
        <v>47</v>
      </c>
      <c r="H581" s="49">
        <v>34</v>
      </c>
      <c r="I581" s="50"/>
      <c r="J581" s="52">
        <v>9570</v>
      </c>
      <c r="K581" s="49" t="s">
        <v>151</v>
      </c>
      <c r="L581" s="53">
        <v>9570</v>
      </c>
      <c r="M581" s="53">
        <v>11101.199999999999</v>
      </c>
      <c r="N581" s="53">
        <v>1023.93</v>
      </c>
      <c r="O581" s="53">
        <v>1023.93</v>
      </c>
      <c r="P581" s="53">
        <v>1187.7587999999998</v>
      </c>
      <c r="Q581" s="54">
        <v>0.10699373040752351</v>
      </c>
      <c r="R581" s="55">
        <v>8</v>
      </c>
      <c r="S581" s="55">
        <v>2025</v>
      </c>
      <c r="T581" s="49">
        <v>7</v>
      </c>
      <c r="U581" s="49">
        <v>2025</v>
      </c>
      <c r="V581" s="56">
        <v>45917</v>
      </c>
      <c r="W581" s="49" t="s">
        <v>153</v>
      </c>
      <c r="X581" s="49">
        <v>2025</v>
      </c>
    </row>
    <row r="582" spans="1:24" ht="15.95">
      <c r="A582" s="49" t="s">
        <v>176</v>
      </c>
      <c r="B582" s="50">
        <v>608</v>
      </c>
      <c r="C582" s="50">
        <v>0</v>
      </c>
      <c r="D582" s="51">
        <v>45890</v>
      </c>
      <c r="E582" s="51">
        <v>45907</v>
      </c>
      <c r="F582" s="51">
        <v>45910</v>
      </c>
      <c r="G582" s="49" t="s">
        <v>47</v>
      </c>
      <c r="H582" s="49">
        <v>34</v>
      </c>
      <c r="I582" s="57"/>
      <c r="J582" s="52">
        <v>7395</v>
      </c>
      <c r="K582" s="49" t="s">
        <v>151</v>
      </c>
      <c r="L582" s="53">
        <v>7395</v>
      </c>
      <c r="M582" s="53">
        <v>8578.1999999999989</v>
      </c>
      <c r="N582" s="53">
        <v>739.5</v>
      </c>
      <c r="O582" s="53">
        <v>739.5</v>
      </c>
      <c r="P582" s="53">
        <v>857.81999999999994</v>
      </c>
      <c r="Q582" s="54">
        <v>0.1</v>
      </c>
      <c r="R582" s="55">
        <v>8</v>
      </c>
      <c r="S582" s="55">
        <v>2025</v>
      </c>
      <c r="T582" s="49">
        <v>9</v>
      </c>
      <c r="U582" s="49">
        <v>2025</v>
      </c>
      <c r="V582" s="56">
        <v>45955</v>
      </c>
      <c r="W582" s="49" t="s">
        <v>161</v>
      </c>
      <c r="X582" s="49">
        <v>2025</v>
      </c>
    </row>
    <row r="583" spans="1:24" ht="15.95">
      <c r="A583" s="55" t="s">
        <v>176</v>
      </c>
      <c r="B583" s="50">
        <v>609</v>
      </c>
      <c r="C583" s="50">
        <v>0</v>
      </c>
      <c r="D583" s="51">
        <v>45891</v>
      </c>
      <c r="E583" s="51">
        <v>45889</v>
      </c>
      <c r="F583" s="51">
        <v>45954</v>
      </c>
      <c r="G583" s="49" t="s">
        <v>59</v>
      </c>
      <c r="H583" s="49">
        <v>34</v>
      </c>
      <c r="I583" s="55" t="s">
        <v>166</v>
      </c>
      <c r="J583" s="52">
        <v>35119.279999999999</v>
      </c>
      <c r="K583" s="49" t="s">
        <v>131</v>
      </c>
      <c r="L583" s="53">
        <v>30202.5808</v>
      </c>
      <c r="M583" s="53">
        <v>35119.279999999999</v>
      </c>
      <c r="N583" s="53">
        <v>544645.94999999995</v>
      </c>
      <c r="O583" s="53">
        <v>468395.51699999993</v>
      </c>
      <c r="P583" s="53">
        <v>544645.94999999995</v>
      </c>
      <c r="Q583" s="54">
        <v>15.508460025376372</v>
      </c>
      <c r="R583" s="55">
        <v>8</v>
      </c>
      <c r="S583" s="55">
        <v>2025</v>
      </c>
      <c r="T583" s="49">
        <v>8</v>
      </c>
      <c r="U583" s="49">
        <v>2025</v>
      </c>
      <c r="V583" s="56">
        <v>45999</v>
      </c>
      <c r="W583" s="49" t="s">
        <v>132</v>
      </c>
      <c r="X583" s="49">
        <v>2025</v>
      </c>
    </row>
    <row r="584" spans="1:24" ht="15.95">
      <c r="A584" s="55" t="s">
        <v>176</v>
      </c>
      <c r="B584" s="50">
        <v>610</v>
      </c>
      <c r="C584" s="50">
        <v>0</v>
      </c>
      <c r="D584" s="51">
        <v>45891</v>
      </c>
      <c r="E584" s="51">
        <v>45928</v>
      </c>
      <c r="F584" s="51">
        <v>45934</v>
      </c>
      <c r="G584" s="49" t="s">
        <v>47</v>
      </c>
      <c r="H584" s="49">
        <v>34</v>
      </c>
      <c r="I584" s="55"/>
      <c r="J584" s="52">
        <v>8958</v>
      </c>
      <c r="K584" s="49" t="s">
        <v>131</v>
      </c>
      <c r="L584" s="53">
        <v>7703.88</v>
      </c>
      <c r="M584" s="53">
        <v>8958</v>
      </c>
      <c r="N584" s="53">
        <v>679.84</v>
      </c>
      <c r="O584" s="53">
        <v>584.66240000000005</v>
      </c>
      <c r="P584" s="53">
        <v>679.84</v>
      </c>
      <c r="Q584" s="54">
        <v>7.5891940165215457E-2</v>
      </c>
      <c r="R584" s="55">
        <v>8</v>
      </c>
      <c r="S584" s="55">
        <v>2025</v>
      </c>
      <c r="T584" s="49">
        <v>9</v>
      </c>
      <c r="U584" s="49">
        <v>2025</v>
      </c>
      <c r="V584" s="56">
        <v>45979</v>
      </c>
      <c r="W584" s="49" t="s">
        <v>159</v>
      </c>
      <c r="X584" s="49">
        <v>2025</v>
      </c>
    </row>
    <row r="585" spans="1:24" ht="15.95">
      <c r="A585" s="55" t="s">
        <v>176</v>
      </c>
      <c r="B585" s="50">
        <v>613</v>
      </c>
      <c r="C585" s="50">
        <v>0</v>
      </c>
      <c r="D585" s="51">
        <v>45894</v>
      </c>
      <c r="E585" s="51">
        <v>45952</v>
      </c>
      <c r="F585" s="51">
        <v>45963</v>
      </c>
      <c r="G585" s="49" t="s">
        <v>59</v>
      </c>
      <c r="H585" s="49">
        <v>35</v>
      </c>
      <c r="I585" s="55"/>
      <c r="J585" s="52">
        <v>18638.25</v>
      </c>
      <c r="K585" s="49" t="s">
        <v>131</v>
      </c>
      <c r="L585" s="53">
        <v>16028.895</v>
      </c>
      <c r="M585" s="53">
        <v>18638.25</v>
      </c>
      <c r="N585" s="53">
        <v>3727.65</v>
      </c>
      <c r="O585" s="53">
        <v>3205.779</v>
      </c>
      <c r="P585" s="53">
        <v>3727.65</v>
      </c>
      <c r="Q585" s="54">
        <v>0.19999999999999998</v>
      </c>
      <c r="R585" s="55">
        <v>8</v>
      </c>
      <c r="S585" s="55">
        <v>2025</v>
      </c>
      <c r="T585" s="49">
        <v>10</v>
      </c>
      <c r="U585" s="49">
        <v>2025</v>
      </c>
      <c r="V585" s="56">
        <v>46008</v>
      </c>
      <c r="W585" s="49" t="s">
        <v>132</v>
      </c>
      <c r="X585" s="49">
        <v>2025</v>
      </c>
    </row>
    <row r="586" spans="1:24" ht="15.95">
      <c r="A586" s="55" t="s">
        <v>176</v>
      </c>
      <c r="B586" s="50">
        <v>614</v>
      </c>
      <c r="C586" s="50">
        <v>0</v>
      </c>
      <c r="D586" s="51">
        <v>45894</v>
      </c>
      <c r="E586" s="51">
        <v>45918</v>
      </c>
      <c r="F586" s="51">
        <v>45926</v>
      </c>
      <c r="G586" s="49" t="s">
        <v>38</v>
      </c>
      <c r="H586" s="49">
        <v>35</v>
      </c>
      <c r="I586" s="55" t="s">
        <v>166</v>
      </c>
      <c r="J586" s="52">
        <v>12500</v>
      </c>
      <c r="K586" s="49" t="s">
        <v>131</v>
      </c>
      <c r="L586" s="53">
        <v>10750</v>
      </c>
      <c r="M586" s="53">
        <v>12500</v>
      </c>
      <c r="N586" s="53">
        <v>2175.4899999999998</v>
      </c>
      <c r="O586" s="53">
        <v>1870.9213999999997</v>
      </c>
      <c r="P586" s="53">
        <v>2175.4899999999998</v>
      </c>
      <c r="Q586" s="54">
        <v>0.17403919999999998</v>
      </c>
      <c r="R586" s="55">
        <v>8</v>
      </c>
      <c r="S586" s="55">
        <v>2025</v>
      </c>
      <c r="T586" s="49">
        <v>9</v>
      </c>
      <c r="U586" s="49">
        <v>2025</v>
      </c>
      <c r="V586" s="56">
        <v>45971</v>
      </c>
      <c r="W586" s="49" t="s">
        <v>159</v>
      </c>
      <c r="X586" s="49">
        <v>2025</v>
      </c>
    </row>
    <row r="587" spans="1:24" ht="15.95">
      <c r="A587" s="55" t="s">
        <v>176</v>
      </c>
      <c r="B587" s="50">
        <v>615</v>
      </c>
      <c r="C587" s="50">
        <v>1</v>
      </c>
      <c r="D587" s="51">
        <v>45894</v>
      </c>
      <c r="E587" s="61">
        <v>45930</v>
      </c>
      <c r="F587" s="51">
        <v>45935</v>
      </c>
      <c r="G587" s="49" t="s">
        <v>44</v>
      </c>
      <c r="H587" s="49">
        <v>35</v>
      </c>
      <c r="I587" s="55"/>
      <c r="J587" s="52">
        <v>7230</v>
      </c>
      <c r="K587" s="49" t="s">
        <v>151</v>
      </c>
      <c r="L587" s="53">
        <v>7230</v>
      </c>
      <c r="M587" s="53">
        <v>8386.7999999999993</v>
      </c>
      <c r="N587" s="53">
        <v>679.72</v>
      </c>
      <c r="O587" s="53">
        <v>679.72</v>
      </c>
      <c r="P587" s="53">
        <v>788.47519999999997</v>
      </c>
      <c r="Q587" s="54">
        <v>9.4013831258644542E-2</v>
      </c>
      <c r="R587" s="55">
        <v>8</v>
      </c>
      <c r="S587" s="55">
        <v>2025</v>
      </c>
      <c r="T587" s="49">
        <v>9</v>
      </c>
      <c r="U587" s="49">
        <v>2025</v>
      </c>
      <c r="V587" s="56">
        <v>45980</v>
      </c>
      <c r="W587" s="49" t="s">
        <v>159</v>
      </c>
      <c r="X587" s="49">
        <v>2025</v>
      </c>
    </row>
    <row r="588" spans="1:24" ht="15.95">
      <c r="A588" s="55" t="s">
        <v>176</v>
      </c>
      <c r="B588" s="50">
        <v>616</v>
      </c>
      <c r="C588" s="50">
        <v>1</v>
      </c>
      <c r="D588" s="51">
        <v>45894</v>
      </c>
      <c r="E588" s="51">
        <v>45870</v>
      </c>
      <c r="F588" s="51">
        <v>45879</v>
      </c>
      <c r="G588" s="49" t="s">
        <v>47</v>
      </c>
      <c r="H588" s="49">
        <v>35</v>
      </c>
      <c r="I588" s="55"/>
      <c r="J588" s="52">
        <v>4752</v>
      </c>
      <c r="K588" s="49" t="s">
        <v>187</v>
      </c>
      <c r="L588" s="53">
        <v>5084.6400000000003</v>
      </c>
      <c r="M588" s="53">
        <v>5940</v>
      </c>
      <c r="N588" s="53">
        <v>445.99</v>
      </c>
      <c r="O588" s="53">
        <v>477.20930000000004</v>
      </c>
      <c r="P588" s="53">
        <v>557.48749999999995</v>
      </c>
      <c r="Q588" s="54">
        <v>9.385311447811448E-2</v>
      </c>
      <c r="R588" s="55">
        <v>8</v>
      </c>
      <c r="S588" s="55">
        <v>2025</v>
      </c>
      <c r="T588" s="49">
        <v>8</v>
      </c>
      <c r="U588" s="49">
        <v>2025</v>
      </c>
      <c r="V588" s="56">
        <v>45924</v>
      </c>
      <c r="W588" s="49" t="s">
        <v>153</v>
      </c>
      <c r="X588" s="49">
        <v>2025</v>
      </c>
    </row>
    <row r="589" spans="1:24" ht="15.95">
      <c r="A589" s="55" t="s">
        <v>176</v>
      </c>
      <c r="B589" s="50">
        <v>617</v>
      </c>
      <c r="C589" s="50">
        <v>1</v>
      </c>
      <c r="D589" s="51">
        <v>45894</v>
      </c>
      <c r="E589" s="51">
        <v>45914</v>
      </c>
      <c r="F589" s="51">
        <v>45925</v>
      </c>
      <c r="G589" s="49" t="s">
        <v>35</v>
      </c>
      <c r="H589" s="49">
        <v>35</v>
      </c>
      <c r="I589" s="55"/>
      <c r="J589" s="52">
        <v>7061.39</v>
      </c>
      <c r="K589" s="49" t="s">
        <v>131</v>
      </c>
      <c r="L589" s="53">
        <v>6072.7954</v>
      </c>
      <c r="M589" s="53">
        <v>7061.39</v>
      </c>
      <c r="N589" s="53">
        <v>706.69</v>
      </c>
      <c r="O589" s="53">
        <v>607.75340000000006</v>
      </c>
      <c r="P589" s="53">
        <v>706.69</v>
      </c>
      <c r="Q589" s="54">
        <v>0.10007802996293932</v>
      </c>
      <c r="R589" s="55">
        <v>8</v>
      </c>
      <c r="S589" s="55">
        <v>2025</v>
      </c>
      <c r="T589" s="49">
        <v>9</v>
      </c>
      <c r="U589" s="49">
        <v>2025</v>
      </c>
      <c r="V589" s="56">
        <v>45970</v>
      </c>
      <c r="W589" s="49" t="s">
        <v>159</v>
      </c>
      <c r="X589" s="49">
        <v>2025</v>
      </c>
    </row>
    <row r="590" spans="1:24" ht="15.95">
      <c r="A590" s="55" t="s">
        <v>176</v>
      </c>
      <c r="B590" s="50">
        <v>618</v>
      </c>
      <c r="C590" s="50">
        <v>0</v>
      </c>
      <c r="D590" s="51">
        <v>45894</v>
      </c>
      <c r="E590" s="51">
        <v>45897</v>
      </c>
      <c r="F590" s="51">
        <v>45901</v>
      </c>
      <c r="G590" s="49" t="s">
        <v>54</v>
      </c>
      <c r="H590" s="49">
        <v>35</v>
      </c>
      <c r="I590" s="57"/>
      <c r="J590" s="52">
        <v>1920</v>
      </c>
      <c r="K590" s="49" t="s">
        <v>151</v>
      </c>
      <c r="L590" s="53">
        <v>1920</v>
      </c>
      <c r="M590" s="53">
        <v>2227.1999999999998</v>
      </c>
      <c r="N590" s="53">
        <v>192</v>
      </c>
      <c r="O590" s="53">
        <v>192</v>
      </c>
      <c r="P590" s="53">
        <v>222.71999999999997</v>
      </c>
      <c r="Q590" s="54">
        <v>0.1</v>
      </c>
      <c r="R590" s="55">
        <v>8</v>
      </c>
      <c r="S590" s="55">
        <v>2025</v>
      </c>
      <c r="T590" s="49">
        <v>8</v>
      </c>
      <c r="U590" s="49">
        <v>2025</v>
      </c>
      <c r="V590" s="56">
        <v>45946</v>
      </c>
      <c r="W590" s="49" t="s">
        <v>161</v>
      </c>
      <c r="X590" s="49">
        <v>2025</v>
      </c>
    </row>
    <row r="591" spans="1:24" ht="15.95">
      <c r="A591" s="55" t="s">
        <v>176</v>
      </c>
      <c r="B591" s="50">
        <v>621</v>
      </c>
      <c r="C591" s="50">
        <v>0</v>
      </c>
      <c r="D591" s="51">
        <v>45895</v>
      </c>
      <c r="E591" s="51">
        <v>45896</v>
      </c>
      <c r="F591" s="51">
        <v>45897</v>
      </c>
      <c r="G591" s="49" t="s">
        <v>24</v>
      </c>
      <c r="H591" s="49">
        <v>35</v>
      </c>
      <c r="I591" s="55" t="s">
        <v>149</v>
      </c>
      <c r="J591" s="52">
        <v>69666</v>
      </c>
      <c r="K591" s="49" t="s">
        <v>178</v>
      </c>
      <c r="L591" s="53">
        <v>3343.9679999999998</v>
      </c>
      <c r="M591" s="53">
        <v>3901.2960000000003</v>
      </c>
      <c r="N591" s="53">
        <v>11167.33</v>
      </c>
      <c r="O591" s="53">
        <v>536.03183999999999</v>
      </c>
      <c r="P591" s="53">
        <v>625.37048000000004</v>
      </c>
      <c r="Q591" s="54">
        <v>0.16029813682427582</v>
      </c>
      <c r="R591" s="55">
        <v>8</v>
      </c>
      <c r="S591" s="55">
        <v>2025</v>
      </c>
      <c r="T591" s="49">
        <v>8</v>
      </c>
      <c r="U591" s="49">
        <v>2025</v>
      </c>
      <c r="V591" s="56">
        <v>45942</v>
      </c>
      <c r="W591" s="49" t="s">
        <v>161</v>
      </c>
      <c r="X591" s="49">
        <v>2025</v>
      </c>
    </row>
    <row r="592" spans="1:24" ht="15.95">
      <c r="A592" s="55" t="s">
        <v>176</v>
      </c>
      <c r="B592" s="50">
        <v>622</v>
      </c>
      <c r="C592" s="50">
        <v>1</v>
      </c>
      <c r="D592" s="51">
        <v>45895</v>
      </c>
      <c r="E592" s="51">
        <v>45928</v>
      </c>
      <c r="F592" s="51">
        <v>45931</v>
      </c>
      <c r="G592" s="49" t="s">
        <v>47</v>
      </c>
      <c r="H592" s="49">
        <v>35</v>
      </c>
      <c r="J592" s="52">
        <v>3010</v>
      </c>
      <c r="K592" s="49" t="s">
        <v>151</v>
      </c>
      <c r="L592" s="53">
        <v>3010</v>
      </c>
      <c r="M592" s="53">
        <v>3491.6</v>
      </c>
      <c r="N592" s="53">
        <v>376.76</v>
      </c>
      <c r="O592" s="53">
        <v>376.76</v>
      </c>
      <c r="P592" s="53">
        <v>437.04159999999996</v>
      </c>
      <c r="Q592" s="54">
        <v>0.12516943521594684</v>
      </c>
      <c r="R592" s="55">
        <v>8</v>
      </c>
      <c r="S592" s="55">
        <v>2025</v>
      </c>
      <c r="T592" s="49">
        <v>9</v>
      </c>
      <c r="U592" s="49">
        <v>2025</v>
      </c>
      <c r="V592" s="56">
        <v>45976</v>
      </c>
      <c r="W592" s="49" t="s">
        <v>159</v>
      </c>
      <c r="X592" s="49">
        <v>2025</v>
      </c>
    </row>
    <row r="593" spans="1:24" ht="15.95">
      <c r="A593" s="55" t="s">
        <v>176</v>
      </c>
      <c r="B593" s="50">
        <v>624</v>
      </c>
      <c r="C593" s="50">
        <v>1</v>
      </c>
      <c r="D593" s="51">
        <v>45895</v>
      </c>
      <c r="E593" s="51">
        <v>45843</v>
      </c>
      <c r="F593" s="51">
        <v>45851</v>
      </c>
      <c r="G593" s="49" t="s">
        <v>53</v>
      </c>
      <c r="H593" s="49">
        <v>35</v>
      </c>
      <c r="I593" s="55" t="s">
        <v>177</v>
      </c>
      <c r="J593" s="52">
        <v>7360.8</v>
      </c>
      <c r="K593" s="49" t="s">
        <v>131</v>
      </c>
      <c r="L593" s="53">
        <v>6330.2880000000005</v>
      </c>
      <c r="M593" s="53">
        <v>7360.8</v>
      </c>
      <c r="N593" s="53">
        <v>909.87</v>
      </c>
      <c r="O593" s="53">
        <v>782.48820000000001</v>
      </c>
      <c r="P593" s="53">
        <v>909.87</v>
      </c>
      <c r="Q593" s="54">
        <v>0.12361020541245515</v>
      </c>
      <c r="R593" s="55">
        <v>8</v>
      </c>
      <c r="S593" s="55">
        <v>2025</v>
      </c>
      <c r="T593" s="49">
        <v>7</v>
      </c>
      <c r="U593" s="49">
        <v>2025</v>
      </c>
      <c r="V593" s="56">
        <v>45896</v>
      </c>
      <c r="W593" s="49" t="s">
        <v>160</v>
      </c>
      <c r="X593" s="49">
        <v>2025</v>
      </c>
    </row>
    <row r="594" spans="1:24" ht="15.95">
      <c r="A594" s="55" t="s">
        <v>176</v>
      </c>
      <c r="B594" s="50">
        <v>625</v>
      </c>
      <c r="C594" s="50">
        <v>0</v>
      </c>
      <c r="D594" s="51">
        <v>45895</v>
      </c>
      <c r="E594" s="51">
        <v>45960</v>
      </c>
      <c r="F594" s="51">
        <v>45964</v>
      </c>
      <c r="G594" s="49" t="s">
        <v>47</v>
      </c>
      <c r="H594" s="49">
        <v>35</v>
      </c>
      <c r="I594" s="55"/>
      <c r="J594" s="52">
        <v>379735</v>
      </c>
      <c r="K594" s="49" t="s">
        <v>193</v>
      </c>
      <c r="L594" s="53">
        <v>2088.5425</v>
      </c>
      <c r="M594" s="53">
        <v>2430.3040000000001</v>
      </c>
      <c r="N594" s="53">
        <v>37973.5</v>
      </c>
      <c r="O594" s="53">
        <v>208.85424999999998</v>
      </c>
      <c r="P594" s="53">
        <v>243.03040000000001</v>
      </c>
      <c r="Q594" s="54">
        <v>9.9999999999999992E-2</v>
      </c>
      <c r="R594" s="55">
        <v>8</v>
      </c>
      <c r="S594" s="55">
        <v>2025</v>
      </c>
      <c r="T594" s="49">
        <v>10</v>
      </c>
      <c r="U594" s="49">
        <v>2025</v>
      </c>
      <c r="V594" s="56">
        <v>46009</v>
      </c>
      <c r="W594" s="49" t="s">
        <v>132</v>
      </c>
      <c r="X594" s="49">
        <v>2025</v>
      </c>
    </row>
    <row r="595" spans="1:24" ht="15.95">
      <c r="A595" s="55" t="s">
        <v>176</v>
      </c>
      <c r="B595" s="50">
        <v>626</v>
      </c>
      <c r="C595" s="50">
        <v>0</v>
      </c>
      <c r="D595" s="51">
        <v>45895</v>
      </c>
      <c r="E595" s="51">
        <v>45955</v>
      </c>
      <c r="F595" s="51">
        <v>45962</v>
      </c>
      <c r="G595" s="49" t="s">
        <v>47</v>
      </c>
      <c r="H595" s="49">
        <v>35</v>
      </c>
      <c r="I595" s="55"/>
      <c r="J595" s="52">
        <v>3851364.86</v>
      </c>
      <c r="K595" s="49" t="s">
        <v>193</v>
      </c>
      <c r="L595" s="53">
        <v>21182.506729999997</v>
      </c>
      <c r="M595" s="53">
        <v>24648.735103999999</v>
      </c>
      <c r="N595" s="53">
        <v>308462.8</v>
      </c>
      <c r="O595" s="53">
        <v>1696.5453999999997</v>
      </c>
      <c r="P595" s="53">
        <v>1974.16192</v>
      </c>
      <c r="Q595" s="54">
        <v>8.0091814515854509E-2</v>
      </c>
      <c r="R595" s="55">
        <v>8</v>
      </c>
      <c r="S595" s="55">
        <v>2025</v>
      </c>
      <c r="T595" s="49">
        <v>10</v>
      </c>
      <c r="U595" s="49">
        <v>2025</v>
      </c>
      <c r="V595" s="56">
        <v>46007</v>
      </c>
      <c r="W595" s="49" t="s">
        <v>132</v>
      </c>
      <c r="X595" s="49">
        <v>2025</v>
      </c>
    </row>
    <row r="596" spans="1:24" ht="15.95">
      <c r="A596" s="55" t="s">
        <v>176</v>
      </c>
      <c r="B596" s="50">
        <v>627</v>
      </c>
      <c r="C596" s="50">
        <v>0</v>
      </c>
      <c r="D596" s="51">
        <v>45895</v>
      </c>
      <c r="E596" s="51">
        <v>45928</v>
      </c>
      <c r="F596" s="51">
        <v>45931</v>
      </c>
      <c r="G596" s="49" t="s">
        <v>47</v>
      </c>
      <c r="H596" s="49">
        <v>35</v>
      </c>
      <c r="I596" s="55"/>
      <c r="J596" s="52">
        <v>1230.3</v>
      </c>
      <c r="K596" s="49" t="s">
        <v>163</v>
      </c>
      <c r="L596" s="53">
        <v>1414.8449999999998</v>
      </c>
      <c r="M596" s="53">
        <v>1648.6020000000001</v>
      </c>
      <c r="N596" s="53">
        <v>123.03</v>
      </c>
      <c r="O596" s="53">
        <v>141.4845</v>
      </c>
      <c r="P596" s="53">
        <v>164.86020000000002</v>
      </c>
      <c r="Q596" s="54">
        <v>0.1</v>
      </c>
      <c r="R596" s="55">
        <v>8</v>
      </c>
      <c r="S596" s="55">
        <v>2025</v>
      </c>
      <c r="T596" s="49">
        <v>9</v>
      </c>
      <c r="U596" s="49">
        <v>2025</v>
      </c>
      <c r="V596" s="56">
        <v>45976</v>
      </c>
      <c r="W596" s="49" t="s">
        <v>159</v>
      </c>
      <c r="X596" s="49">
        <v>2025</v>
      </c>
    </row>
    <row r="597" spans="1:24" ht="15.95">
      <c r="A597" s="55" t="s">
        <v>176</v>
      </c>
      <c r="B597" s="50">
        <v>628</v>
      </c>
      <c r="C597" s="50">
        <v>0</v>
      </c>
      <c r="D597" s="51">
        <v>45895</v>
      </c>
      <c r="E597" s="51">
        <v>45902</v>
      </c>
      <c r="F597" s="51">
        <v>46032</v>
      </c>
      <c r="G597" s="49" t="s">
        <v>53</v>
      </c>
      <c r="H597" s="49">
        <v>35</v>
      </c>
      <c r="I597" t="s">
        <v>201</v>
      </c>
      <c r="J597" s="52">
        <v>37236.660000000003</v>
      </c>
      <c r="K597" s="49" t="s">
        <v>131</v>
      </c>
      <c r="L597" s="53">
        <v>32023.527600000001</v>
      </c>
      <c r="M597" s="53">
        <v>37236.660000000003</v>
      </c>
      <c r="N597" s="53">
        <v>5122.91</v>
      </c>
      <c r="O597" s="53">
        <v>4405.7025999999996</v>
      </c>
      <c r="P597" s="53">
        <v>5122.91</v>
      </c>
      <c r="Q597" s="54">
        <v>0.13757705444043583</v>
      </c>
      <c r="R597" s="55">
        <v>8</v>
      </c>
      <c r="S597" s="55">
        <v>2025</v>
      </c>
      <c r="T597" s="49">
        <v>9</v>
      </c>
      <c r="U597" s="49">
        <v>2025</v>
      </c>
      <c r="V597" s="56">
        <v>46077</v>
      </c>
      <c r="W597" s="49" t="s">
        <v>164</v>
      </c>
      <c r="X597" s="49">
        <v>2026</v>
      </c>
    </row>
    <row r="598" spans="1:24" ht="15.95">
      <c r="A598" s="55" t="s">
        <v>176</v>
      </c>
      <c r="B598" s="50">
        <v>629</v>
      </c>
      <c r="C598" s="50">
        <v>0</v>
      </c>
      <c r="D598" s="51">
        <v>45895</v>
      </c>
      <c r="E598" s="51">
        <v>45897</v>
      </c>
      <c r="F598" s="51">
        <v>46017</v>
      </c>
      <c r="G598" s="49" t="s">
        <v>49</v>
      </c>
      <c r="H598" s="49">
        <v>35</v>
      </c>
      <c r="I598" s="55"/>
      <c r="J598" s="52">
        <v>9146.83</v>
      </c>
      <c r="K598" s="49" t="s">
        <v>131</v>
      </c>
      <c r="L598" s="53">
        <v>7866.2737999999999</v>
      </c>
      <c r="M598" s="53">
        <v>9146.83</v>
      </c>
      <c r="N598" s="53">
        <v>252.16</v>
      </c>
      <c r="O598" s="53">
        <v>216.85759999999999</v>
      </c>
      <c r="P598" s="53">
        <v>252.16</v>
      </c>
      <c r="Q598" s="54">
        <v>2.7568020833447216E-2</v>
      </c>
      <c r="R598" s="55">
        <v>8</v>
      </c>
      <c r="S598" s="55">
        <v>2025</v>
      </c>
      <c r="T598" s="49">
        <v>8</v>
      </c>
      <c r="U598" s="49">
        <v>2025</v>
      </c>
      <c r="V598" s="56">
        <v>46062</v>
      </c>
      <c r="W598" s="49" t="s">
        <v>164</v>
      </c>
      <c r="X598" s="49">
        <v>2026</v>
      </c>
    </row>
    <row r="599" spans="1:24" ht="15.95">
      <c r="A599" s="55" t="s">
        <v>176</v>
      </c>
      <c r="B599" s="50">
        <v>630</v>
      </c>
      <c r="C599" s="50">
        <v>0</v>
      </c>
      <c r="D599" s="51">
        <v>45895</v>
      </c>
      <c r="E599" s="51">
        <v>45660</v>
      </c>
      <c r="F599" s="51">
        <v>46035</v>
      </c>
      <c r="G599" s="49" t="s">
        <v>53</v>
      </c>
      <c r="H599" s="49">
        <v>35</v>
      </c>
      <c r="I599" s="55" t="s">
        <v>149</v>
      </c>
      <c r="J599" s="52">
        <v>43656.639999999999</v>
      </c>
      <c r="K599" s="49" t="s">
        <v>131</v>
      </c>
      <c r="L599" s="53">
        <v>37544.710399999996</v>
      </c>
      <c r="M599" s="53">
        <v>43656.639999999999</v>
      </c>
      <c r="N599" s="53">
        <v>3874.48</v>
      </c>
      <c r="O599" s="53">
        <v>3332.0527999999999</v>
      </c>
      <c r="P599" s="53">
        <v>3874.48</v>
      </c>
      <c r="Q599" s="54">
        <v>8.8748927998123547E-2</v>
      </c>
      <c r="R599" s="55">
        <v>8</v>
      </c>
      <c r="S599" s="55">
        <v>2025</v>
      </c>
      <c r="T599" s="49">
        <v>1</v>
      </c>
      <c r="U599" s="49">
        <v>2025</v>
      </c>
      <c r="V599" s="56">
        <v>46080</v>
      </c>
      <c r="W599" s="49" t="s">
        <v>164</v>
      </c>
      <c r="X599" s="49">
        <v>2026</v>
      </c>
    </row>
    <row r="600" spans="1:24" ht="15.95">
      <c r="A600" s="55" t="s">
        <v>176</v>
      </c>
      <c r="B600" s="50">
        <v>631</v>
      </c>
      <c r="C600" s="50">
        <v>1</v>
      </c>
      <c r="D600" s="51">
        <v>45895</v>
      </c>
      <c r="E600" s="51">
        <v>45897</v>
      </c>
      <c r="F600" s="51">
        <v>45916</v>
      </c>
      <c r="G600" s="49" t="s">
        <v>49</v>
      </c>
      <c r="H600" s="49">
        <v>35</v>
      </c>
      <c r="I600" s="57"/>
      <c r="J600" s="52">
        <v>10037.469999999999</v>
      </c>
      <c r="K600" s="49" t="s">
        <v>131</v>
      </c>
      <c r="L600" s="53">
        <v>8632.2241999999987</v>
      </c>
      <c r="M600" s="53">
        <v>10037.469999999999</v>
      </c>
      <c r="N600" s="53">
        <v>1052.1099999999999</v>
      </c>
      <c r="O600" s="53">
        <v>904.81459999999993</v>
      </c>
      <c r="P600" s="53">
        <v>1052.1099999999999</v>
      </c>
      <c r="Q600" s="54">
        <v>0.10481824603211766</v>
      </c>
      <c r="R600" s="55">
        <v>8</v>
      </c>
      <c r="S600" s="55">
        <v>2025</v>
      </c>
      <c r="T600" s="49">
        <v>8</v>
      </c>
      <c r="U600" s="49">
        <v>2025</v>
      </c>
      <c r="V600" s="56">
        <v>45961</v>
      </c>
      <c r="W600" s="49" t="s">
        <v>161</v>
      </c>
      <c r="X600" s="49">
        <v>2025</v>
      </c>
    </row>
    <row r="601" spans="1:24" ht="15.95">
      <c r="A601" s="55" t="s">
        <v>176</v>
      </c>
      <c r="B601" s="50">
        <v>633</v>
      </c>
      <c r="C601" s="50">
        <v>1</v>
      </c>
      <c r="D601" s="51">
        <v>45896</v>
      </c>
      <c r="E601" s="51">
        <v>45930</v>
      </c>
      <c r="F601" s="51">
        <v>45933</v>
      </c>
      <c r="G601" s="49" t="s">
        <v>44</v>
      </c>
      <c r="H601" s="49">
        <v>35</v>
      </c>
      <c r="I601" s="57"/>
      <c r="J601" s="52">
        <v>3630</v>
      </c>
      <c r="K601" s="49" t="s">
        <v>151</v>
      </c>
      <c r="L601" s="53">
        <v>3630</v>
      </c>
      <c r="M601" s="53">
        <v>4210.7999999999993</v>
      </c>
      <c r="N601" s="53">
        <v>341.22</v>
      </c>
      <c r="O601" s="53">
        <v>341.22</v>
      </c>
      <c r="P601" s="53">
        <v>395.8152</v>
      </c>
      <c r="Q601" s="54">
        <v>9.4000000000000014E-2</v>
      </c>
      <c r="R601" s="55">
        <v>8</v>
      </c>
      <c r="S601" s="55">
        <v>2025</v>
      </c>
      <c r="T601" s="49">
        <v>9</v>
      </c>
      <c r="U601" s="49">
        <v>2025</v>
      </c>
      <c r="V601" s="56">
        <v>45978</v>
      </c>
      <c r="W601" s="49" t="s">
        <v>159</v>
      </c>
      <c r="X601" s="49">
        <v>2025</v>
      </c>
    </row>
    <row r="602" spans="1:24" ht="15.95">
      <c r="A602" s="55" t="s">
        <v>176</v>
      </c>
      <c r="B602" s="50">
        <v>634</v>
      </c>
      <c r="C602" s="50">
        <v>1</v>
      </c>
      <c r="D602" s="51">
        <v>45896</v>
      </c>
      <c r="E602" s="51">
        <v>45930</v>
      </c>
      <c r="F602" s="51">
        <v>45934</v>
      </c>
      <c r="G602" s="49" t="s">
        <v>44</v>
      </c>
      <c r="H602" s="49">
        <v>35</v>
      </c>
      <c r="I602" s="57"/>
      <c r="J602" s="52">
        <v>3528</v>
      </c>
      <c r="K602" s="49" t="s">
        <v>151</v>
      </c>
      <c r="L602" s="53">
        <v>3528</v>
      </c>
      <c r="M602" s="53">
        <v>4092.4799999999996</v>
      </c>
      <c r="N602" s="53">
        <v>331.63</v>
      </c>
      <c r="O602" s="53">
        <v>331.63</v>
      </c>
      <c r="P602" s="53">
        <v>384.69079999999997</v>
      </c>
      <c r="Q602" s="54">
        <v>9.3999433106575964E-2</v>
      </c>
      <c r="R602" s="55">
        <v>8</v>
      </c>
      <c r="S602" s="55">
        <v>2025</v>
      </c>
      <c r="T602" s="49">
        <v>9</v>
      </c>
      <c r="U602" s="49">
        <v>2025</v>
      </c>
      <c r="V602" s="56">
        <v>45979</v>
      </c>
      <c r="W602" s="49" t="s">
        <v>159</v>
      </c>
      <c r="X602" s="49">
        <v>2025</v>
      </c>
    </row>
    <row r="603" spans="1:24" ht="15.95">
      <c r="A603" s="55" t="s">
        <v>176</v>
      </c>
      <c r="B603" s="50">
        <v>635</v>
      </c>
      <c r="C603" s="50">
        <v>1</v>
      </c>
      <c r="D603" s="51">
        <v>45896</v>
      </c>
      <c r="E603" s="51">
        <v>45899</v>
      </c>
      <c r="F603" s="51">
        <v>45904</v>
      </c>
      <c r="G603" s="49" t="s">
        <v>47</v>
      </c>
      <c r="H603" s="49">
        <v>35</v>
      </c>
      <c r="I603" s="55"/>
      <c r="J603" s="52">
        <v>5000</v>
      </c>
      <c r="K603" s="49" t="s">
        <v>163</v>
      </c>
      <c r="L603" s="53">
        <v>5750</v>
      </c>
      <c r="M603" s="53">
        <v>6700</v>
      </c>
      <c r="N603" s="53">
        <v>391.67</v>
      </c>
      <c r="O603" s="53">
        <v>450.4205</v>
      </c>
      <c r="P603" s="53">
        <v>524.83780000000002</v>
      </c>
      <c r="Q603" s="54">
        <v>7.8334000000000001E-2</v>
      </c>
      <c r="R603" s="55">
        <v>8</v>
      </c>
      <c r="S603" s="55">
        <v>2025</v>
      </c>
      <c r="T603" s="49">
        <v>8</v>
      </c>
      <c r="U603" s="49">
        <v>2025</v>
      </c>
      <c r="V603" s="56">
        <v>45949</v>
      </c>
      <c r="W603" s="49" t="s">
        <v>161</v>
      </c>
      <c r="X603" s="49">
        <v>2025</v>
      </c>
    </row>
    <row r="604" spans="1:24" ht="15.95">
      <c r="A604" s="55" t="s">
        <v>176</v>
      </c>
      <c r="B604" s="50">
        <v>636</v>
      </c>
      <c r="C604" s="50">
        <v>1</v>
      </c>
      <c r="D604" s="51">
        <v>45896</v>
      </c>
      <c r="E604" s="51">
        <v>45907</v>
      </c>
      <c r="F604" s="51">
        <v>45908</v>
      </c>
      <c r="G604" s="49" t="s">
        <v>47</v>
      </c>
      <c r="H604" s="49">
        <v>35</v>
      </c>
      <c r="I604" s="55"/>
      <c r="J604" s="52">
        <v>1221</v>
      </c>
      <c r="K604" s="49" t="s">
        <v>151</v>
      </c>
      <c r="L604" s="53">
        <v>1221</v>
      </c>
      <c r="M604" s="53">
        <v>1416.36</v>
      </c>
      <c r="N604" s="53">
        <v>358.14</v>
      </c>
      <c r="O604" s="53">
        <v>358.14</v>
      </c>
      <c r="P604" s="53">
        <v>415.44239999999996</v>
      </c>
      <c r="Q604" s="54">
        <v>0.29331695331695329</v>
      </c>
      <c r="R604" s="55">
        <v>8</v>
      </c>
      <c r="S604" s="55">
        <v>2025</v>
      </c>
      <c r="T604" s="49">
        <v>9</v>
      </c>
      <c r="U604" s="49">
        <v>2025</v>
      </c>
      <c r="V604" s="56">
        <v>45953</v>
      </c>
      <c r="W604" s="49" t="s">
        <v>161</v>
      </c>
      <c r="X604" s="49">
        <v>2025</v>
      </c>
    </row>
    <row r="605" spans="1:24" ht="15.95">
      <c r="A605" s="55" t="s">
        <v>176</v>
      </c>
      <c r="B605" s="50">
        <v>637</v>
      </c>
      <c r="C605" s="50">
        <v>0</v>
      </c>
      <c r="D605" s="51">
        <v>45896</v>
      </c>
      <c r="E605" s="51">
        <v>45914</v>
      </c>
      <c r="F605" s="51">
        <v>45915</v>
      </c>
      <c r="G605" s="49" t="s">
        <v>47</v>
      </c>
      <c r="H605" s="49">
        <v>35</v>
      </c>
      <c r="I605" s="55"/>
      <c r="J605" s="52">
        <v>1158.04</v>
      </c>
      <c r="K605" s="49" t="s">
        <v>151</v>
      </c>
      <c r="L605" s="53">
        <v>1158.04</v>
      </c>
      <c r="M605" s="53">
        <v>1343.3263999999999</v>
      </c>
      <c r="N605" s="53">
        <v>105.35</v>
      </c>
      <c r="O605" s="53">
        <v>105.35</v>
      </c>
      <c r="P605" s="53">
        <v>122.20599999999999</v>
      </c>
      <c r="Q605" s="54">
        <v>9.0972677973127011E-2</v>
      </c>
      <c r="R605" s="55">
        <v>8</v>
      </c>
      <c r="S605" s="55">
        <v>2025</v>
      </c>
      <c r="T605" s="49">
        <v>9</v>
      </c>
      <c r="U605" s="49">
        <v>2025</v>
      </c>
      <c r="V605" s="56">
        <v>45960</v>
      </c>
      <c r="W605" s="49" t="s">
        <v>161</v>
      </c>
      <c r="X605" s="49">
        <v>2025</v>
      </c>
    </row>
    <row r="606" spans="1:24" ht="15.95">
      <c r="A606" s="55" t="s">
        <v>176</v>
      </c>
      <c r="B606" s="50">
        <v>638</v>
      </c>
      <c r="C606" s="50">
        <v>0</v>
      </c>
      <c r="D606" s="51">
        <v>45896</v>
      </c>
      <c r="E606" s="51">
        <v>45869</v>
      </c>
      <c r="F606" s="51">
        <v>45872</v>
      </c>
      <c r="G606" s="49" t="s">
        <v>47</v>
      </c>
      <c r="H606" s="49">
        <v>35</v>
      </c>
      <c r="I606" s="55"/>
      <c r="J606" s="52">
        <v>9570</v>
      </c>
      <c r="K606" s="49" t="s">
        <v>151</v>
      </c>
      <c r="L606" s="53">
        <v>9570</v>
      </c>
      <c r="M606" s="53">
        <v>11101.199999999999</v>
      </c>
      <c r="N606" s="53">
        <v>890.35</v>
      </c>
      <c r="O606" s="53">
        <v>890.35</v>
      </c>
      <c r="P606" s="53">
        <v>1032.806</v>
      </c>
      <c r="Q606" s="54">
        <v>9.3035527690700101E-2</v>
      </c>
      <c r="R606" s="55">
        <v>8</v>
      </c>
      <c r="S606" s="55">
        <v>2025</v>
      </c>
      <c r="T606" s="49">
        <v>7</v>
      </c>
      <c r="U606" s="49">
        <v>2025</v>
      </c>
      <c r="V606" s="56">
        <v>45917</v>
      </c>
      <c r="W606" s="49" t="s">
        <v>153</v>
      </c>
      <c r="X606" s="49">
        <v>2025</v>
      </c>
    </row>
    <row r="607" spans="1:24" ht="15.95">
      <c r="A607" s="55" t="s">
        <v>176</v>
      </c>
      <c r="B607" s="50">
        <v>640</v>
      </c>
      <c r="C607" s="50">
        <v>0</v>
      </c>
      <c r="D607" s="51">
        <v>45897</v>
      </c>
      <c r="E607" s="51">
        <v>45901</v>
      </c>
      <c r="F607" s="51">
        <v>45901</v>
      </c>
      <c r="G607" s="49" t="s">
        <v>54</v>
      </c>
      <c r="H607" s="49">
        <v>35</v>
      </c>
      <c r="I607" s="55"/>
      <c r="J607" s="52">
        <v>200</v>
      </c>
      <c r="K607" s="49" t="s">
        <v>151</v>
      </c>
      <c r="L607" s="53">
        <v>200</v>
      </c>
      <c r="M607" s="53">
        <v>231.99999999999997</v>
      </c>
      <c r="N607" s="53">
        <v>69.400000000000006</v>
      </c>
      <c r="O607" s="53">
        <v>69.400000000000006</v>
      </c>
      <c r="P607" s="53">
        <v>80.504000000000005</v>
      </c>
      <c r="Q607" s="54">
        <v>0.34700000000000003</v>
      </c>
      <c r="R607" s="55">
        <v>8</v>
      </c>
      <c r="S607" s="55">
        <v>2025</v>
      </c>
      <c r="T607" s="49">
        <v>9</v>
      </c>
      <c r="U607" s="49">
        <v>2025</v>
      </c>
      <c r="V607" s="56">
        <v>45946</v>
      </c>
      <c r="W607" s="49" t="s">
        <v>161</v>
      </c>
      <c r="X607" s="49">
        <v>2025</v>
      </c>
    </row>
    <row r="608" spans="1:24" ht="15.95">
      <c r="A608" s="55" t="s">
        <v>176</v>
      </c>
      <c r="B608" s="50">
        <v>641</v>
      </c>
      <c r="C608" s="50">
        <v>0</v>
      </c>
      <c r="D608" s="51">
        <v>45897</v>
      </c>
      <c r="E608" s="51">
        <v>46006</v>
      </c>
      <c r="F608" s="51">
        <v>46030</v>
      </c>
      <c r="G608" s="49" t="s">
        <v>53</v>
      </c>
      <c r="H608" s="49">
        <v>35</v>
      </c>
      <c r="I608" s="55" t="s">
        <v>202</v>
      </c>
      <c r="J608" s="52">
        <v>55249.23</v>
      </c>
      <c r="K608" s="49" t="s">
        <v>131</v>
      </c>
      <c r="L608" s="53">
        <v>47514.337800000001</v>
      </c>
      <c r="M608" s="53">
        <v>55249.23</v>
      </c>
      <c r="N608" s="53">
        <v>5531.55</v>
      </c>
      <c r="O608" s="53">
        <v>4757.1329999999998</v>
      </c>
      <c r="P608" s="53">
        <v>5531.55</v>
      </c>
      <c r="Q608" s="54">
        <v>0.10011994737302221</v>
      </c>
      <c r="R608" s="55">
        <v>8</v>
      </c>
      <c r="S608" s="55">
        <v>2025</v>
      </c>
      <c r="T608" s="49">
        <v>12</v>
      </c>
      <c r="U608" s="49">
        <v>2025</v>
      </c>
      <c r="V608" s="56">
        <v>46075</v>
      </c>
      <c r="W608" s="49" t="s">
        <v>164</v>
      </c>
      <c r="X608" s="49">
        <v>2026</v>
      </c>
    </row>
    <row r="609" spans="1:24" ht="15.95">
      <c r="A609" s="55" t="s">
        <v>176</v>
      </c>
      <c r="B609" s="50">
        <v>642</v>
      </c>
      <c r="C609" s="50">
        <v>1</v>
      </c>
      <c r="D609" s="51">
        <v>45897</v>
      </c>
      <c r="E609" s="51">
        <v>45907</v>
      </c>
      <c r="F609" s="51">
        <v>45910</v>
      </c>
      <c r="G609" s="49" t="s">
        <v>47</v>
      </c>
      <c r="H609" s="49">
        <v>35</v>
      </c>
      <c r="I609" s="55"/>
      <c r="J609" s="52">
        <v>7395</v>
      </c>
      <c r="K609" s="49" t="s">
        <v>151</v>
      </c>
      <c r="L609" s="53">
        <v>7395</v>
      </c>
      <c r="M609" s="53">
        <v>8578.1999999999989</v>
      </c>
      <c r="N609" s="53">
        <v>720.46</v>
      </c>
      <c r="O609" s="53">
        <v>720.46</v>
      </c>
      <c r="P609" s="53">
        <v>835.73360000000002</v>
      </c>
      <c r="Q609" s="54">
        <v>9.7425287356321846E-2</v>
      </c>
      <c r="R609" s="55">
        <v>8</v>
      </c>
      <c r="S609" s="55">
        <v>2025</v>
      </c>
      <c r="T609" s="49">
        <v>9</v>
      </c>
      <c r="U609" s="49">
        <v>2025</v>
      </c>
      <c r="V609" s="56">
        <v>45955</v>
      </c>
      <c r="W609" s="49" t="s">
        <v>161</v>
      </c>
      <c r="X609" s="49">
        <v>2025</v>
      </c>
    </row>
    <row r="610" spans="1:24" ht="15.95">
      <c r="A610" s="55" t="s">
        <v>176</v>
      </c>
      <c r="B610" s="50">
        <v>643</v>
      </c>
      <c r="C610" s="50">
        <v>0</v>
      </c>
      <c r="D610" s="51">
        <v>45897</v>
      </c>
      <c r="E610" s="51">
        <v>45964</v>
      </c>
      <c r="F610" s="51">
        <v>45969</v>
      </c>
      <c r="G610" s="49" t="s">
        <v>47</v>
      </c>
      <c r="H610" s="49">
        <v>35</v>
      </c>
      <c r="J610" s="52">
        <v>1320000</v>
      </c>
      <c r="K610" s="49" t="s">
        <v>193</v>
      </c>
      <c r="L610" s="53">
        <v>7260</v>
      </c>
      <c r="M610" s="53">
        <v>8448</v>
      </c>
      <c r="N610" s="53">
        <v>120000</v>
      </c>
      <c r="O610" s="53">
        <v>660</v>
      </c>
      <c r="P610" s="53">
        <v>768</v>
      </c>
      <c r="Q610" s="54">
        <v>9.0909090909090912E-2</v>
      </c>
      <c r="R610" s="55">
        <v>8</v>
      </c>
      <c r="S610" s="55">
        <v>2025</v>
      </c>
      <c r="T610" s="49">
        <v>11</v>
      </c>
      <c r="U610" s="49">
        <v>2025</v>
      </c>
      <c r="V610" s="56">
        <v>46014</v>
      </c>
      <c r="W610" s="49" t="s">
        <v>132</v>
      </c>
      <c r="X610" s="49">
        <v>2025</v>
      </c>
    </row>
    <row r="611" spans="1:24" ht="15.95">
      <c r="A611" s="55" t="s">
        <v>176</v>
      </c>
      <c r="B611" s="50">
        <v>644</v>
      </c>
      <c r="C611" s="50">
        <v>0</v>
      </c>
      <c r="D611" s="51">
        <v>45897</v>
      </c>
      <c r="E611" s="51">
        <v>45802</v>
      </c>
      <c r="F611" s="51">
        <v>45898</v>
      </c>
      <c r="G611" s="49" t="s">
        <v>47</v>
      </c>
      <c r="H611" s="49">
        <v>35</v>
      </c>
      <c r="I611" s="55"/>
      <c r="J611" s="52">
        <v>3017.44</v>
      </c>
      <c r="K611" s="49" t="s">
        <v>131</v>
      </c>
      <c r="L611" s="53">
        <v>2594.9983999999999</v>
      </c>
      <c r="M611" s="53">
        <v>3017.44</v>
      </c>
      <c r="N611" s="53">
        <v>286.61</v>
      </c>
      <c r="O611" s="53">
        <v>246.4846</v>
      </c>
      <c r="P611" s="53">
        <v>286.61</v>
      </c>
      <c r="Q611" s="54">
        <v>9.4984490163847496E-2</v>
      </c>
      <c r="R611" s="55">
        <v>8</v>
      </c>
      <c r="S611" s="55">
        <v>2025</v>
      </c>
      <c r="T611" s="49">
        <v>5</v>
      </c>
      <c r="U611" s="49">
        <v>2025</v>
      </c>
      <c r="V611" s="56">
        <v>45943</v>
      </c>
      <c r="W611" s="49" t="s">
        <v>161</v>
      </c>
      <c r="X611" s="49">
        <v>2025</v>
      </c>
    </row>
    <row r="612" spans="1:24" ht="15.95">
      <c r="A612" s="55" t="s">
        <v>176</v>
      </c>
      <c r="B612" s="50">
        <v>645</v>
      </c>
      <c r="C612" s="50">
        <v>0</v>
      </c>
      <c r="D612" s="51">
        <v>45897</v>
      </c>
      <c r="E612" s="51">
        <v>45789</v>
      </c>
      <c r="F612" s="51">
        <v>45793</v>
      </c>
      <c r="G612" s="49" t="s">
        <v>47</v>
      </c>
      <c r="H612" s="49">
        <v>35</v>
      </c>
      <c r="I612" s="55"/>
      <c r="J612" s="52">
        <v>2566.4</v>
      </c>
      <c r="K612" s="49" t="s">
        <v>131</v>
      </c>
      <c r="L612" s="53">
        <v>2207.1040000000003</v>
      </c>
      <c r="M612" s="53">
        <v>2566.4</v>
      </c>
      <c r="N612" s="53">
        <v>256.64</v>
      </c>
      <c r="O612" s="53">
        <v>220.71039999999999</v>
      </c>
      <c r="P612" s="53">
        <v>256.64</v>
      </c>
      <c r="Q612" s="54">
        <v>9.9999999999999978E-2</v>
      </c>
      <c r="R612" s="55">
        <v>8</v>
      </c>
      <c r="S612" s="55">
        <v>2025</v>
      </c>
      <c r="T612" s="49">
        <v>5</v>
      </c>
      <c r="U612" s="49">
        <v>2025</v>
      </c>
      <c r="V612" s="56">
        <v>45838</v>
      </c>
      <c r="W612" s="49" t="s">
        <v>152</v>
      </c>
      <c r="X612" s="49">
        <v>2025</v>
      </c>
    </row>
    <row r="613" spans="1:24" ht="15.95">
      <c r="A613" s="55" t="s">
        <v>176</v>
      </c>
      <c r="B613" s="50">
        <v>646</v>
      </c>
      <c r="C613" s="50">
        <v>0</v>
      </c>
      <c r="D613" s="51">
        <v>45897</v>
      </c>
      <c r="E613" s="51">
        <v>45800</v>
      </c>
      <c r="F613" s="51">
        <v>45894</v>
      </c>
      <c r="G613" s="49" t="s">
        <v>47</v>
      </c>
      <c r="H613" s="49">
        <v>35</v>
      </c>
      <c r="I613" s="55"/>
      <c r="J613" s="52">
        <v>1515.02</v>
      </c>
      <c r="K613" s="49" t="s">
        <v>131</v>
      </c>
      <c r="L613" s="53">
        <v>1302.9171999999999</v>
      </c>
      <c r="M613" s="53">
        <v>1515.02</v>
      </c>
      <c r="N613" s="53">
        <v>201.72</v>
      </c>
      <c r="O613" s="53">
        <v>173.47919999999999</v>
      </c>
      <c r="P613" s="53">
        <v>201.72</v>
      </c>
      <c r="Q613" s="54">
        <v>0.13314675713851962</v>
      </c>
      <c r="R613" s="55">
        <v>8</v>
      </c>
      <c r="S613" s="55">
        <v>2025</v>
      </c>
      <c r="T613" s="49">
        <v>5</v>
      </c>
      <c r="U613" s="49">
        <v>2025</v>
      </c>
      <c r="V613" s="56">
        <v>45939</v>
      </c>
      <c r="W613" s="49" t="s">
        <v>161</v>
      </c>
      <c r="X613" s="49">
        <v>2025</v>
      </c>
    </row>
    <row r="614" spans="1:24" ht="15.95">
      <c r="A614" s="55" t="s">
        <v>176</v>
      </c>
      <c r="B614" s="50">
        <v>647</v>
      </c>
      <c r="C614" s="50">
        <v>0</v>
      </c>
      <c r="D614" s="51">
        <v>45897</v>
      </c>
      <c r="E614" s="51">
        <v>45796</v>
      </c>
      <c r="F614" s="51">
        <v>45800</v>
      </c>
      <c r="G614" s="49" t="s">
        <v>47</v>
      </c>
      <c r="H614" s="49">
        <v>35</v>
      </c>
      <c r="J614" s="52">
        <v>1200</v>
      </c>
      <c r="K614" s="49" t="s">
        <v>131</v>
      </c>
      <c r="L614" s="53">
        <v>1032</v>
      </c>
      <c r="M614" s="53">
        <v>1200</v>
      </c>
      <c r="N614" s="53">
        <v>120</v>
      </c>
      <c r="O614" s="53">
        <v>103.2</v>
      </c>
      <c r="P614" s="53">
        <v>120</v>
      </c>
      <c r="Q614" s="54">
        <v>0.1</v>
      </c>
      <c r="R614" s="55">
        <v>8</v>
      </c>
      <c r="S614" s="55">
        <v>2025</v>
      </c>
      <c r="T614" s="49">
        <v>5</v>
      </c>
      <c r="U614" s="49">
        <v>2025</v>
      </c>
      <c r="V614" s="56">
        <v>45845</v>
      </c>
      <c r="W614" s="49" t="s">
        <v>154</v>
      </c>
      <c r="X614" s="49">
        <v>2025</v>
      </c>
    </row>
    <row r="615" spans="1:24" ht="15.95">
      <c r="A615" s="55" t="s">
        <v>176</v>
      </c>
      <c r="B615" s="50">
        <v>648</v>
      </c>
      <c r="C615" s="50">
        <v>0</v>
      </c>
      <c r="D615" s="51">
        <v>45897</v>
      </c>
      <c r="E615" s="51">
        <v>46094</v>
      </c>
      <c r="F615" s="51">
        <v>46107</v>
      </c>
      <c r="G615" s="49" t="s">
        <v>47</v>
      </c>
      <c r="H615" s="49">
        <v>35</v>
      </c>
      <c r="J615" s="52">
        <v>3120143</v>
      </c>
      <c r="K615" s="49" t="s">
        <v>193</v>
      </c>
      <c r="L615" s="53">
        <v>17160.786499999998</v>
      </c>
      <c r="M615" s="53">
        <v>19968.915199999999</v>
      </c>
      <c r="N615" s="53">
        <v>265258.40000000002</v>
      </c>
      <c r="O615" s="53">
        <v>1458.9212</v>
      </c>
      <c r="P615" s="53">
        <v>1697.6537600000001</v>
      </c>
      <c r="Q615" s="54">
        <v>8.501482143606881E-2</v>
      </c>
      <c r="R615" s="55">
        <v>8</v>
      </c>
      <c r="S615" s="55">
        <v>2025</v>
      </c>
      <c r="T615" s="49">
        <v>3</v>
      </c>
      <c r="U615" s="49">
        <v>2026</v>
      </c>
      <c r="V615" s="56">
        <v>46152</v>
      </c>
      <c r="W615" s="49" t="s">
        <v>172</v>
      </c>
      <c r="X615" s="49">
        <v>2026</v>
      </c>
    </row>
    <row r="616" spans="1:24" ht="15.95">
      <c r="A616" s="55" t="s">
        <v>176</v>
      </c>
      <c r="B616" s="50">
        <v>649</v>
      </c>
      <c r="C616" s="50">
        <v>0</v>
      </c>
      <c r="D616" s="51">
        <v>45897</v>
      </c>
      <c r="E616" s="51">
        <v>46009</v>
      </c>
      <c r="F616" s="51">
        <v>46046</v>
      </c>
      <c r="G616" s="49" t="s">
        <v>47</v>
      </c>
      <c r="H616" s="49">
        <v>35</v>
      </c>
      <c r="I616" s="55" t="s">
        <v>188</v>
      </c>
      <c r="J616" s="52">
        <v>12413.13</v>
      </c>
      <c r="K616" s="49" t="s">
        <v>131</v>
      </c>
      <c r="L616" s="53">
        <v>10675.291799999999</v>
      </c>
      <c r="M616" s="53">
        <v>12413.13</v>
      </c>
      <c r="N616" s="53">
        <v>964.92</v>
      </c>
      <c r="O616" s="53">
        <v>829.83119999999997</v>
      </c>
      <c r="P616" s="53">
        <v>964.92</v>
      </c>
      <c r="Q616" s="54">
        <v>7.7733818948162156E-2</v>
      </c>
      <c r="R616" s="55">
        <v>8</v>
      </c>
      <c r="S616" s="55">
        <v>2025</v>
      </c>
      <c r="T616" s="49">
        <v>12</v>
      </c>
      <c r="U616" s="49">
        <v>2025</v>
      </c>
      <c r="V616" s="56">
        <v>46091</v>
      </c>
      <c r="W616" s="49" t="s">
        <v>150</v>
      </c>
      <c r="X616" s="49">
        <v>2026</v>
      </c>
    </row>
    <row r="617" spans="1:24" ht="15.95">
      <c r="A617" s="55" t="s">
        <v>176</v>
      </c>
      <c r="B617" s="50">
        <v>650</v>
      </c>
      <c r="C617" s="50">
        <v>1</v>
      </c>
      <c r="D617" s="51">
        <v>45897</v>
      </c>
      <c r="E617" s="51">
        <v>45896</v>
      </c>
      <c r="F617" s="51">
        <v>45899</v>
      </c>
      <c r="G617" s="49" t="s">
        <v>47</v>
      </c>
      <c r="H617" s="49">
        <v>35</v>
      </c>
      <c r="J617" s="52">
        <v>1928.28</v>
      </c>
      <c r="K617" s="49" t="s">
        <v>151</v>
      </c>
      <c r="L617" s="53">
        <v>1928.28</v>
      </c>
      <c r="M617" s="53">
        <v>2236.8047999999999</v>
      </c>
      <c r="N617" s="53">
        <v>174.84</v>
      </c>
      <c r="O617" s="53">
        <v>174.84</v>
      </c>
      <c r="P617" s="53">
        <v>202.81439999999998</v>
      </c>
      <c r="Q617" s="54">
        <v>9.0671479245752695E-2</v>
      </c>
      <c r="R617" s="55">
        <v>8</v>
      </c>
      <c r="S617" s="55">
        <v>2025</v>
      </c>
      <c r="T617" s="49">
        <v>8</v>
      </c>
      <c r="U617" s="49">
        <v>2025</v>
      </c>
      <c r="V617" s="56">
        <v>45944</v>
      </c>
      <c r="W617" s="49" t="s">
        <v>161</v>
      </c>
      <c r="X617" s="49">
        <v>2025</v>
      </c>
    </row>
    <row r="618" spans="1:24" ht="15.95">
      <c r="A618" s="55" t="s">
        <v>176</v>
      </c>
      <c r="B618" s="50">
        <v>651</v>
      </c>
      <c r="C618" s="50">
        <v>1</v>
      </c>
      <c r="D618" s="51">
        <v>45897</v>
      </c>
      <c r="E618" s="51">
        <v>45953</v>
      </c>
      <c r="F618" s="51">
        <v>45956</v>
      </c>
      <c r="G618" s="49" t="s">
        <v>47</v>
      </c>
      <c r="H618" s="49">
        <v>35</v>
      </c>
      <c r="I618" s="55"/>
      <c r="J618" s="52">
        <v>4760</v>
      </c>
      <c r="K618" s="49" t="s">
        <v>131</v>
      </c>
      <c r="L618" s="53">
        <v>4093.6</v>
      </c>
      <c r="M618" s="53">
        <v>4760</v>
      </c>
      <c r="N618" s="53">
        <v>493.5</v>
      </c>
      <c r="O618" s="53">
        <v>424.40999999999997</v>
      </c>
      <c r="P618" s="53">
        <v>493.5</v>
      </c>
      <c r="Q618" s="54">
        <v>0.10367647058823529</v>
      </c>
      <c r="R618" s="55">
        <v>8</v>
      </c>
      <c r="S618" s="55">
        <v>2025</v>
      </c>
      <c r="T618" s="49">
        <v>10</v>
      </c>
      <c r="U618" s="49">
        <v>2025</v>
      </c>
      <c r="V618" s="56">
        <v>46001</v>
      </c>
      <c r="W618" s="49" t="s">
        <v>132</v>
      </c>
      <c r="X618" s="49">
        <v>2025</v>
      </c>
    </row>
    <row r="619" spans="1:24" ht="15.95">
      <c r="A619" s="55" t="s">
        <v>176</v>
      </c>
      <c r="B619" s="50">
        <v>652</v>
      </c>
      <c r="C619" s="50">
        <v>1</v>
      </c>
      <c r="D619" s="51">
        <v>45897</v>
      </c>
      <c r="E619" s="51">
        <v>45921</v>
      </c>
      <c r="F619" s="51">
        <v>45924</v>
      </c>
      <c r="G619" s="49" t="s">
        <v>47</v>
      </c>
      <c r="H619" s="49">
        <v>35</v>
      </c>
      <c r="I619" s="55"/>
      <c r="J619" s="52">
        <v>1990</v>
      </c>
      <c r="K619" s="49" t="s">
        <v>151</v>
      </c>
      <c r="L619" s="53">
        <v>1990</v>
      </c>
      <c r="M619" s="53">
        <v>2308.3999999999996</v>
      </c>
      <c r="N619" s="53">
        <v>187.06</v>
      </c>
      <c r="O619" s="53">
        <v>187.06</v>
      </c>
      <c r="P619" s="53">
        <v>216.9896</v>
      </c>
      <c r="Q619" s="54">
        <v>9.4E-2</v>
      </c>
      <c r="R619" s="55">
        <v>8</v>
      </c>
      <c r="S619" s="55">
        <v>2025</v>
      </c>
      <c r="T619" s="49">
        <v>9</v>
      </c>
      <c r="U619" s="49">
        <v>2025</v>
      </c>
      <c r="V619" s="56">
        <v>45969</v>
      </c>
      <c r="W619" s="49" t="s">
        <v>159</v>
      </c>
      <c r="X619" s="49">
        <v>2025</v>
      </c>
    </row>
    <row r="620" spans="1:24" ht="15.95">
      <c r="A620" s="55" t="s">
        <v>176</v>
      </c>
      <c r="B620" s="50">
        <v>653</v>
      </c>
      <c r="C620" s="50">
        <v>0</v>
      </c>
      <c r="D620" s="51">
        <v>45897</v>
      </c>
      <c r="E620" s="51">
        <v>46153</v>
      </c>
      <c r="F620" s="51">
        <v>46154</v>
      </c>
      <c r="G620" s="49" t="s">
        <v>47</v>
      </c>
      <c r="H620" s="49">
        <v>35</v>
      </c>
      <c r="I620" s="57"/>
      <c r="J620" s="52">
        <v>260</v>
      </c>
      <c r="K620" s="49" t="s">
        <v>131</v>
      </c>
      <c r="L620" s="53">
        <v>223.6</v>
      </c>
      <c r="M620" s="53">
        <v>260</v>
      </c>
      <c r="N620" s="53">
        <v>26</v>
      </c>
      <c r="O620" s="53">
        <v>22.36</v>
      </c>
      <c r="P620" s="53">
        <v>26</v>
      </c>
      <c r="Q620" s="54">
        <v>0.1</v>
      </c>
      <c r="R620" s="55">
        <v>8</v>
      </c>
      <c r="S620" s="55">
        <v>2025</v>
      </c>
      <c r="T620" s="49">
        <v>5</v>
      </c>
      <c r="U620" s="49">
        <v>2026</v>
      </c>
      <c r="V620" s="56">
        <v>46199</v>
      </c>
      <c r="W620" s="49" t="s">
        <v>152</v>
      </c>
      <c r="X620" s="49">
        <v>2026</v>
      </c>
    </row>
    <row r="621" spans="1:24" ht="15.95">
      <c r="A621" s="55" t="s">
        <v>176</v>
      </c>
      <c r="B621" s="50">
        <v>654</v>
      </c>
      <c r="C621" s="50">
        <v>0</v>
      </c>
      <c r="D621" s="51">
        <v>45897</v>
      </c>
      <c r="E621" s="51">
        <v>46158</v>
      </c>
      <c r="F621" s="51">
        <v>46161</v>
      </c>
      <c r="G621" s="49" t="s">
        <v>47</v>
      </c>
      <c r="H621" s="49">
        <v>35</v>
      </c>
      <c r="I621" s="57"/>
      <c r="J621" s="52">
        <v>1980</v>
      </c>
      <c r="K621" s="49" t="s">
        <v>131</v>
      </c>
      <c r="L621" s="53">
        <v>1702.8</v>
      </c>
      <c r="M621" s="53">
        <v>1980</v>
      </c>
      <c r="N621" s="53">
        <v>193.5</v>
      </c>
      <c r="O621" s="53">
        <v>166.41</v>
      </c>
      <c r="P621" s="53">
        <v>193.5</v>
      </c>
      <c r="Q621" s="54">
        <v>9.7727272727272732E-2</v>
      </c>
      <c r="R621" s="55">
        <v>8</v>
      </c>
      <c r="S621" s="55">
        <v>2025</v>
      </c>
      <c r="T621" s="49">
        <v>5</v>
      </c>
      <c r="U621" s="49">
        <v>2026</v>
      </c>
      <c r="V621" s="56">
        <v>46206</v>
      </c>
      <c r="W621" s="49" t="s">
        <v>154</v>
      </c>
      <c r="X621" s="49">
        <v>2026</v>
      </c>
    </row>
    <row r="622" spans="1:24" ht="15.95">
      <c r="A622" s="49" t="s">
        <v>176</v>
      </c>
      <c r="B622" s="50">
        <v>655</v>
      </c>
      <c r="C622" s="50">
        <v>0</v>
      </c>
      <c r="D622" s="51">
        <v>45898</v>
      </c>
      <c r="E622" s="51">
        <v>45921</v>
      </c>
      <c r="F622" s="51">
        <v>45930</v>
      </c>
      <c r="G622" s="49" t="s">
        <v>54</v>
      </c>
      <c r="H622" s="49">
        <v>35</v>
      </c>
      <c r="I622" s="50" t="s">
        <v>188</v>
      </c>
      <c r="J622" s="52">
        <v>5384.78</v>
      </c>
      <c r="K622" s="49" t="s">
        <v>131</v>
      </c>
      <c r="L622" s="53">
        <v>4630.9107999999997</v>
      </c>
      <c r="M622" s="53">
        <v>5384.78</v>
      </c>
      <c r="N622" s="53">
        <v>0</v>
      </c>
      <c r="O622" s="53">
        <v>0</v>
      </c>
      <c r="P622" s="53">
        <v>0</v>
      </c>
      <c r="Q622" s="54">
        <v>0</v>
      </c>
      <c r="R622" s="55">
        <v>8</v>
      </c>
      <c r="S622" s="55">
        <v>2025</v>
      </c>
      <c r="T622" s="49">
        <v>9</v>
      </c>
      <c r="U622" s="49">
        <v>2025</v>
      </c>
      <c r="V622" s="56">
        <v>45975</v>
      </c>
      <c r="W622" s="49" t="s">
        <v>159</v>
      </c>
      <c r="X622" s="49">
        <v>2025</v>
      </c>
    </row>
    <row r="623" spans="1:24" ht="15.95">
      <c r="A623" s="55" t="s">
        <v>176</v>
      </c>
      <c r="B623" s="50">
        <v>656</v>
      </c>
      <c r="C623" s="50">
        <v>0</v>
      </c>
      <c r="D623" s="51">
        <v>45901</v>
      </c>
      <c r="E623" s="51">
        <v>45929</v>
      </c>
      <c r="F623" s="51">
        <v>45929</v>
      </c>
      <c r="G623" s="49" t="s">
        <v>54</v>
      </c>
      <c r="H623" s="49">
        <v>36</v>
      </c>
      <c r="I623" s="55"/>
      <c r="J623" s="52">
        <v>691.98</v>
      </c>
      <c r="K623" s="49" t="s">
        <v>131</v>
      </c>
      <c r="L623" s="53">
        <v>595.1028</v>
      </c>
      <c r="M623" s="53">
        <v>691.98</v>
      </c>
      <c r="N623" s="53">
        <v>0</v>
      </c>
      <c r="O623" s="53">
        <v>0</v>
      </c>
      <c r="P623" s="53">
        <v>0</v>
      </c>
      <c r="Q623" s="54">
        <v>0</v>
      </c>
      <c r="R623" s="55">
        <v>9</v>
      </c>
      <c r="S623" s="55">
        <v>2025</v>
      </c>
      <c r="T623" s="49">
        <v>9</v>
      </c>
      <c r="U623" s="49">
        <v>2025</v>
      </c>
      <c r="V623" s="56">
        <v>45974</v>
      </c>
      <c r="W623" s="49" t="s">
        <v>159</v>
      </c>
      <c r="X623" s="49">
        <v>2025</v>
      </c>
    </row>
    <row r="624" spans="1:24" ht="15.95">
      <c r="A624" s="55" t="s">
        <v>176</v>
      </c>
      <c r="B624" s="50">
        <v>657</v>
      </c>
      <c r="C624" s="50">
        <v>1</v>
      </c>
      <c r="D624" s="51">
        <v>45902</v>
      </c>
      <c r="E624" s="51">
        <v>45826</v>
      </c>
      <c r="F624" s="51">
        <v>45829</v>
      </c>
      <c r="G624" s="49" t="s">
        <v>37</v>
      </c>
      <c r="H624" s="49">
        <v>36</v>
      </c>
      <c r="J624" s="52">
        <v>2724.75</v>
      </c>
      <c r="K624" s="49" t="s">
        <v>131</v>
      </c>
      <c r="L624" s="53">
        <v>2343.2849999999999</v>
      </c>
      <c r="M624" s="53">
        <v>2724.75</v>
      </c>
      <c r="N624" s="53">
        <v>217.52</v>
      </c>
      <c r="O624" s="53">
        <v>187.06720000000001</v>
      </c>
      <c r="P624" s="53">
        <v>217.52</v>
      </c>
      <c r="Q624" s="54">
        <v>7.9831177172217646E-2</v>
      </c>
      <c r="R624" s="55">
        <v>9</v>
      </c>
      <c r="S624" s="55">
        <v>2025</v>
      </c>
      <c r="T624" s="49">
        <v>6</v>
      </c>
      <c r="U624" s="49">
        <v>2025</v>
      </c>
      <c r="V624" s="56">
        <v>45874</v>
      </c>
      <c r="W624" s="49" t="s">
        <v>160</v>
      </c>
      <c r="X624" s="49">
        <v>2025</v>
      </c>
    </row>
    <row r="625" spans="1:24" ht="15.95">
      <c r="A625" s="55" t="s">
        <v>176</v>
      </c>
      <c r="B625" s="50">
        <v>658</v>
      </c>
      <c r="C625" s="50">
        <v>0</v>
      </c>
      <c r="D625" s="51">
        <v>45902</v>
      </c>
      <c r="E625" s="51">
        <v>45904</v>
      </c>
      <c r="F625" s="51">
        <v>45911</v>
      </c>
      <c r="G625" s="49" t="s">
        <v>49</v>
      </c>
      <c r="H625" s="49">
        <v>36</v>
      </c>
      <c r="J625" s="52">
        <v>2482.65</v>
      </c>
      <c r="K625" s="49" t="s">
        <v>131</v>
      </c>
      <c r="L625" s="53">
        <v>2135.0790000000002</v>
      </c>
      <c r="M625" s="53">
        <v>2482.65</v>
      </c>
      <c r="N625" s="53">
        <v>140</v>
      </c>
      <c r="O625" s="53">
        <v>120.39999999999999</v>
      </c>
      <c r="P625" s="53">
        <v>140</v>
      </c>
      <c r="Q625" s="54">
        <v>5.639135601071435E-2</v>
      </c>
      <c r="R625" s="55">
        <v>9</v>
      </c>
      <c r="S625" s="55">
        <v>2025</v>
      </c>
      <c r="T625" s="49">
        <v>9</v>
      </c>
      <c r="U625" s="49">
        <v>2025</v>
      </c>
      <c r="V625" s="56">
        <v>45956</v>
      </c>
      <c r="W625" s="49" t="s">
        <v>161</v>
      </c>
      <c r="X625" s="49">
        <v>2025</v>
      </c>
    </row>
    <row r="626" spans="1:24" ht="15.95">
      <c r="A626" s="55" t="s">
        <v>176</v>
      </c>
      <c r="B626" s="50">
        <v>660</v>
      </c>
      <c r="C626" s="50">
        <v>1</v>
      </c>
      <c r="D626" s="51">
        <v>45902</v>
      </c>
      <c r="E626" s="51">
        <v>45878</v>
      </c>
      <c r="F626" s="51">
        <v>45884</v>
      </c>
      <c r="G626" s="49" t="s">
        <v>45</v>
      </c>
      <c r="H626" s="49">
        <v>36</v>
      </c>
      <c r="I626" s="57"/>
      <c r="J626" s="52">
        <v>20000</v>
      </c>
      <c r="K626" s="49" t="s">
        <v>131</v>
      </c>
      <c r="L626" s="53">
        <v>17200</v>
      </c>
      <c r="M626" s="53">
        <v>20000</v>
      </c>
      <c r="N626" s="53">
        <v>1500</v>
      </c>
      <c r="O626" s="53">
        <v>1290</v>
      </c>
      <c r="P626" s="53">
        <v>1500</v>
      </c>
      <c r="Q626" s="54">
        <v>7.4999999999999997E-2</v>
      </c>
      <c r="R626" s="55">
        <v>9</v>
      </c>
      <c r="S626" s="55">
        <v>2025</v>
      </c>
      <c r="T626" s="49">
        <v>8</v>
      </c>
      <c r="U626" s="49">
        <v>2025</v>
      </c>
      <c r="V626" s="56">
        <v>45929</v>
      </c>
      <c r="W626" s="49" t="s">
        <v>153</v>
      </c>
      <c r="X626" s="49">
        <v>2025</v>
      </c>
    </row>
    <row r="627" spans="1:24" ht="15.95">
      <c r="A627" s="55" t="s">
        <v>176</v>
      </c>
      <c r="B627" s="50">
        <v>661</v>
      </c>
      <c r="C627" s="50">
        <v>0</v>
      </c>
      <c r="D627" s="51">
        <v>45902</v>
      </c>
      <c r="E627" s="51">
        <v>45919</v>
      </c>
      <c r="F627" s="51">
        <v>45921</v>
      </c>
      <c r="G627" s="49" t="s">
        <v>37</v>
      </c>
      <c r="H627" s="49">
        <v>36</v>
      </c>
      <c r="J627" s="52">
        <v>11434</v>
      </c>
      <c r="K627" s="49" t="s">
        <v>178</v>
      </c>
      <c r="L627" s="53">
        <v>548.83199999999999</v>
      </c>
      <c r="M627" s="53">
        <v>640.30399999999997</v>
      </c>
      <c r="N627" s="53">
        <v>490</v>
      </c>
      <c r="O627" s="53">
        <v>23.52</v>
      </c>
      <c r="P627" s="53">
        <v>27.44</v>
      </c>
      <c r="Q627" s="54">
        <v>4.2854644044079064E-2</v>
      </c>
      <c r="R627" s="55">
        <v>9</v>
      </c>
      <c r="S627" s="55">
        <v>2025</v>
      </c>
      <c r="T627" s="49">
        <v>9</v>
      </c>
      <c r="U627" s="49">
        <v>2025</v>
      </c>
      <c r="V627" s="56">
        <v>45966</v>
      </c>
      <c r="W627" s="49" t="s">
        <v>159</v>
      </c>
      <c r="X627" s="49">
        <v>2025</v>
      </c>
    </row>
    <row r="628" spans="1:24" ht="15.95">
      <c r="A628" s="55" t="s">
        <v>176</v>
      </c>
      <c r="B628" s="50">
        <v>662</v>
      </c>
      <c r="C628" s="50">
        <v>0</v>
      </c>
      <c r="D628" s="51">
        <v>45903</v>
      </c>
      <c r="E628" s="51">
        <v>45919</v>
      </c>
      <c r="F628" s="51">
        <v>45921</v>
      </c>
      <c r="G628" s="49" t="s">
        <v>54</v>
      </c>
      <c r="H628" s="49">
        <v>36</v>
      </c>
      <c r="J628" s="52">
        <v>13936</v>
      </c>
      <c r="K628" s="49" t="s">
        <v>178</v>
      </c>
      <c r="L628" s="53">
        <v>668.928</v>
      </c>
      <c r="M628" s="53">
        <v>780.41600000000005</v>
      </c>
      <c r="N628" s="53">
        <v>1330</v>
      </c>
      <c r="O628" s="53">
        <v>63.84</v>
      </c>
      <c r="P628" s="53">
        <v>74.48</v>
      </c>
      <c r="Q628" s="54">
        <v>9.543628013777268E-2</v>
      </c>
      <c r="R628" s="55">
        <v>9</v>
      </c>
      <c r="S628" s="55">
        <v>2025</v>
      </c>
      <c r="T628" s="49">
        <v>9</v>
      </c>
      <c r="U628" s="49">
        <v>2025</v>
      </c>
      <c r="V628" s="56">
        <v>45966</v>
      </c>
      <c r="W628" s="49" t="s">
        <v>159</v>
      </c>
      <c r="X628" s="49">
        <v>2025</v>
      </c>
    </row>
    <row r="629" spans="1:24" ht="15.95">
      <c r="A629" s="55" t="s">
        <v>176</v>
      </c>
      <c r="B629" s="50">
        <v>663</v>
      </c>
      <c r="C629" s="50">
        <v>0</v>
      </c>
      <c r="D629" s="51">
        <v>45903</v>
      </c>
      <c r="E629" s="51">
        <v>46011</v>
      </c>
      <c r="F629" s="51">
        <v>46018</v>
      </c>
      <c r="G629" s="49" t="s">
        <v>54</v>
      </c>
      <c r="H629" s="49">
        <v>36</v>
      </c>
      <c r="J629" s="52">
        <v>400000</v>
      </c>
      <c r="K629" s="49" t="s">
        <v>151</v>
      </c>
      <c r="L629" s="53">
        <v>400000</v>
      </c>
      <c r="M629" s="53">
        <v>463999.99999999994</v>
      </c>
      <c r="N629" s="53">
        <v>40000</v>
      </c>
      <c r="O629" s="53">
        <v>40000</v>
      </c>
      <c r="P629" s="53">
        <v>46400</v>
      </c>
      <c r="Q629" s="54">
        <v>0.1</v>
      </c>
      <c r="R629" s="55">
        <v>9</v>
      </c>
      <c r="S629" s="55">
        <v>2025</v>
      </c>
      <c r="T629" s="49">
        <v>12</v>
      </c>
      <c r="U629" s="49">
        <v>2025</v>
      </c>
      <c r="V629" s="56">
        <v>46063</v>
      </c>
      <c r="W629" s="49" t="s">
        <v>164</v>
      </c>
      <c r="X629" s="49">
        <v>2026</v>
      </c>
    </row>
    <row r="630" spans="1:24" ht="15.95">
      <c r="A630" s="55" t="s">
        <v>176</v>
      </c>
      <c r="B630" s="50">
        <v>664</v>
      </c>
      <c r="C630" s="50">
        <v>1</v>
      </c>
      <c r="D630" s="51">
        <v>45903</v>
      </c>
      <c r="E630" s="51">
        <v>45861</v>
      </c>
      <c r="F630" s="51">
        <v>45862</v>
      </c>
      <c r="G630" s="49" t="s">
        <v>47</v>
      </c>
      <c r="H630" s="49">
        <v>36</v>
      </c>
      <c r="J630" s="52">
        <v>940</v>
      </c>
      <c r="K630" s="49" t="s">
        <v>131</v>
      </c>
      <c r="L630" s="53">
        <v>808.4</v>
      </c>
      <c r="M630" s="53">
        <v>940</v>
      </c>
      <c r="N630" s="53">
        <v>80.25</v>
      </c>
      <c r="O630" s="53">
        <v>69.015000000000001</v>
      </c>
      <c r="P630" s="53">
        <v>80.25</v>
      </c>
      <c r="Q630" s="54">
        <v>8.537234042553192E-2</v>
      </c>
      <c r="R630" s="55">
        <v>9</v>
      </c>
      <c r="S630" s="55">
        <v>2025</v>
      </c>
      <c r="T630" s="49">
        <v>7</v>
      </c>
      <c r="U630" s="49">
        <v>2025</v>
      </c>
      <c r="V630" s="56">
        <v>45907</v>
      </c>
      <c r="W630" s="49" t="s">
        <v>153</v>
      </c>
      <c r="X630" s="49">
        <v>2025</v>
      </c>
    </row>
    <row r="631" spans="1:24" ht="15.95">
      <c r="A631" s="55" t="s">
        <v>176</v>
      </c>
      <c r="B631" s="50">
        <v>665</v>
      </c>
      <c r="C631" s="50">
        <v>0</v>
      </c>
      <c r="D631" s="51">
        <v>45903</v>
      </c>
      <c r="E631" s="51">
        <v>45815</v>
      </c>
      <c r="F631" s="51">
        <v>45820</v>
      </c>
      <c r="G631" s="49" t="s">
        <v>45</v>
      </c>
      <c r="H631" s="49">
        <v>36</v>
      </c>
      <c r="J631" s="52">
        <v>5733.7</v>
      </c>
      <c r="K631" s="49" t="s">
        <v>131</v>
      </c>
      <c r="L631" s="53">
        <v>4930.982</v>
      </c>
      <c r="M631" s="53">
        <v>5733.7</v>
      </c>
      <c r="N631" s="53">
        <v>484.18</v>
      </c>
      <c r="O631" s="53">
        <v>416.39479999999998</v>
      </c>
      <c r="P631" s="53">
        <v>484.18</v>
      </c>
      <c r="Q631" s="54">
        <v>8.44445994732895E-2</v>
      </c>
      <c r="R631" s="55">
        <v>9</v>
      </c>
      <c r="S631" s="55">
        <v>2025</v>
      </c>
      <c r="T631" s="49">
        <v>6</v>
      </c>
      <c r="U631" s="49">
        <v>2025</v>
      </c>
      <c r="V631" s="56">
        <v>45865</v>
      </c>
      <c r="W631" s="49" t="s">
        <v>154</v>
      </c>
      <c r="X631" s="49">
        <v>2025</v>
      </c>
    </row>
    <row r="632" spans="1:24" ht="15.95">
      <c r="A632" s="55" t="s">
        <v>176</v>
      </c>
      <c r="B632" s="50">
        <v>666</v>
      </c>
      <c r="C632" s="50">
        <v>1</v>
      </c>
      <c r="D632" s="51">
        <v>45904</v>
      </c>
      <c r="E632" s="51">
        <v>45910</v>
      </c>
      <c r="F632" s="51">
        <v>45912</v>
      </c>
      <c r="G632" s="49" t="s">
        <v>37</v>
      </c>
      <c r="H632" s="49">
        <v>36</v>
      </c>
      <c r="J632" s="52">
        <v>2955</v>
      </c>
      <c r="K632" s="49" t="s">
        <v>151</v>
      </c>
      <c r="L632" s="53">
        <v>2955</v>
      </c>
      <c r="M632" s="53">
        <v>3427.7999999999997</v>
      </c>
      <c r="N632" s="53">
        <v>590</v>
      </c>
      <c r="O632" s="53">
        <v>590</v>
      </c>
      <c r="P632" s="53">
        <v>684.4</v>
      </c>
      <c r="Q632" s="54">
        <v>0.19966159052453469</v>
      </c>
      <c r="R632" s="55">
        <v>9</v>
      </c>
      <c r="S632" s="55">
        <v>2025</v>
      </c>
      <c r="T632" s="49">
        <v>9</v>
      </c>
      <c r="U632" s="49">
        <v>2025</v>
      </c>
      <c r="V632" s="56">
        <v>45957</v>
      </c>
      <c r="W632" s="49" t="s">
        <v>161</v>
      </c>
      <c r="X632" s="49">
        <v>2025</v>
      </c>
    </row>
    <row r="633" spans="1:24" ht="15.95">
      <c r="A633" s="55" t="s">
        <v>176</v>
      </c>
      <c r="B633" s="50">
        <v>667</v>
      </c>
      <c r="C633" s="50">
        <v>0</v>
      </c>
      <c r="D633" s="51">
        <v>45904</v>
      </c>
      <c r="E633" s="51">
        <v>45951</v>
      </c>
      <c r="F633" s="51">
        <v>45955</v>
      </c>
      <c r="G633" s="49" t="s">
        <v>38</v>
      </c>
      <c r="H633" s="49">
        <v>36</v>
      </c>
      <c r="J633" s="52">
        <v>8228</v>
      </c>
      <c r="K633" s="49" t="s">
        <v>131</v>
      </c>
      <c r="L633" s="53">
        <v>7076.08</v>
      </c>
      <c r="M633" s="53">
        <v>8228</v>
      </c>
      <c r="N633" s="53">
        <v>822.8</v>
      </c>
      <c r="O633" s="53">
        <v>707.60799999999995</v>
      </c>
      <c r="P633" s="53">
        <v>822.8</v>
      </c>
      <c r="Q633" s="54">
        <v>9.9999999999999992E-2</v>
      </c>
      <c r="R633" s="55">
        <v>9</v>
      </c>
      <c r="S633" s="55">
        <v>2025</v>
      </c>
      <c r="T633" s="49">
        <v>10</v>
      </c>
      <c r="U633" s="49">
        <v>2025</v>
      </c>
      <c r="V633" s="56">
        <v>46000</v>
      </c>
      <c r="W633" s="49" t="s">
        <v>132</v>
      </c>
      <c r="X633" s="49">
        <v>2025</v>
      </c>
    </row>
    <row r="634" spans="1:24" ht="15.95">
      <c r="A634" s="55" t="s">
        <v>176</v>
      </c>
      <c r="B634" s="50">
        <v>668</v>
      </c>
      <c r="C634" s="50">
        <v>1</v>
      </c>
      <c r="D634" s="51">
        <v>45904</v>
      </c>
      <c r="E634" s="51">
        <v>45772</v>
      </c>
      <c r="F634" s="51">
        <v>45776</v>
      </c>
      <c r="G634" s="49" t="s">
        <v>47</v>
      </c>
      <c r="H634" s="49">
        <v>36</v>
      </c>
      <c r="I634" s="57"/>
      <c r="J634" s="52">
        <v>4700</v>
      </c>
      <c r="K634" s="49" t="s">
        <v>151</v>
      </c>
      <c r="L634" s="53">
        <v>4700</v>
      </c>
      <c r="M634" s="53">
        <v>5452</v>
      </c>
      <c r="N634" s="53">
        <v>364.25</v>
      </c>
      <c r="O634" s="53">
        <v>364.25</v>
      </c>
      <c r="P634" s="53">
        <v>422.53</v>
      </c>
      <c r="Q634" s="54">
        <v>7.7499999999999999E-2</v>
      </c>
      <c r="R634" s="55">
        <v>9</v>
      </c>
      <c r="S634" s="55">
        <v>2025</v>
      </c>
      <c r="T634" s="49">
        <v>4</v>
      </c>
      <c r="U634" s="49">
        <v>2025</v>
      </c>
      <c r="V634" s="56">
        <v>45821</v>
      </c>
      <c r="W634" s="49" t="s">
        <v>152</v>
      </c>
      <c r="X634" s="49">
        <v>2025</v>
      </c>
    </row>
    <row r="635" spans="1:24" ht="15.95">
      <c r="A635" s="55" t="s">
        <v>176</v>
      </c>
      <c r="B635" s="50">
        <v>669</v>
      </c>
      <c r="C635" s="50">
        <v>1</v>
      </c>
      <c r="D635" s="51">
        <v>45904</v>
      </c>
      <c r="E635" s="51">
        <v>45854</v>
      </c>
      <c r="F635" s="51">
        <v>45855</v>
      </c>
      <c r="G635" s="49" t="s">
        <v>58</v>
      </c>
      <c r="H635" s="49">
        <v>36</v>
      </c>
      <c r="I635" s="57"/>
      <c r="J635" s="52">
        <v>2004.02</v>
      </c>
      <c r="K635" s="49" t="s">
        <v>131</v>
      </c>
      <c r="L635" s="53">
        <v>1723.4572000000001</v>
      </c>
      <c r="M635" s="53">
        <v>2004.02</v>
      </c>
      <c r="N635" s="53">
        <v>283.58999999999997</v>
      </c>
      <c r="O635" s="53">
        <v>243.88739999999999</v>
      </c>
      <c r="P635" s="53">
        <v>283.58999999999997</v>
      </c>
      <c r="Q635" s="54">
        <v>0.14151056376682866</v>
      </c>
      <c r="R635" s="55">
        <v>9</v>
      </c>
      <c r="S635" s="55">
        <v>2025</v>
      </c>
      <c r="T635" s="49">
        <v>7</v>
      </c>
      <c r="U635" s="49">
        <v>2025</v>
      </c>
      <c r="V635" s="56">
        <v>45900</v>
      </c>
      <c r="W635" s="49" t="s">
        <v>160</v>
      </c>
      <c r="X635" s="49">
        <v>2025</v>
      </c>
    </row>
    <row r="636" spans="1:24" ht="15.95">
      <c r="A636" s="49" t="s">
        <v>176</v>
      </c>
      <c r="B636" s="50">
        <v>670</v>
      </c>
      <c r="C636" s="50">
        <v>1</v>
      </c>
      <c r="D636" s="51">
        <v>45905</v>
      </c>
      <c r="E636" s="51">
        <v>45911</v>
      </c>
      <c r="F636" s="51">
        <v>45915</v>
      </c>
      <c r="G636" s="49" t="s">
        <v>58</v>
      </c>
      <c r="H636" s="49">
        <v>36</v>
      </c>
      <c r="I636" s="57"/>
      <c r="J636" s="52">
        <v>4956.01</v>
      </c>
      <c r="K636" s="49" t="s">
        <v>131</v>
      </c>
      <c r="L636" s="53">
        <v>4262.1686</v>
      </c>
      <c r="M636" s="53">
        <v>4956.01</v>
      </c>
      <c r="N636" s="53">
        <v>394.28</v>
      </c>
      <c r="O636" s="53">
        <v>339.08079999999995</v>
      </c>
      <c r="P636" s="53">
        <v>394.28</v>
      </c>
      <c r="Q636" s="54">
        <v>7.9555933099408588E-2</v>
      </c>
      <c r="R636" s="55">
        <v>9</v>
      </c>
      <c r="S636" s="55">
        <v>2025</v>
      </c>
      <c r="T636" s="49">
        <v>9</v>
      </c>
      <c r="U636" s="49">
        <v>2025</v>
      </c>
      <c r="V636" s="56">
        <v>45960</v>
      </c>
      <c r="W636" s="49" t="s">
        <v>161</v>
      </c>
      <c r="X636" s="49">
        <v>2025</v>
      </c>
    </row>
    <row r="637" spans="1:24" ht="15.95">
      <c r="A637" s="49" t="s">
        <v>176</v>
      </c>
      <c r="B637" s="50">
        <v>671</v>
      </c>
      <c r="C637" s="50">
        <v>0</v>
      </c>
      <c r="D637" s="51">
        <v>45905</v>
      </c>
      <c r="E637" s="51">
        <v>46143</v>
      </c>
      <c r="F637" s="51">
        <v>46147</v>
      </c>
      <c r="G637" s="49" t="s">
        <v>47</v>
      </c>
      <c r="H637" s="49">
        <v>36</v>
      </c>
      <c r="I637" s="57"/>
      <c r="J637" s="52">
        <v>5985</v>
      </c>
      <c r="K637" s="49" t="s">
        <v>131</v>
      </c>
      <c r="L637" s="53">
        <v>5147.1000000000004</v>
      </c>
      <c r="M637" s="53">
        <v>5985</v>
      </c>
      <c r="N637" s="53">
        <v>598.5</v>
      </c>
      <c r="O637" s="53">
        <v>514.71</v>
      </c>
      <c r="P637" s="53">
        <v>598.5</v>
      </c>
      <c r="Q637" s="54">
        <v>0.1</v>
      </c>
      <c r="R637" s="55">
        <v>9</v>
      </c>
      <c r="S637" s="55">
        <v>2025</v>
      </c>
      <c r="T637" s="49">
        <v>5</v>
      </c>
      <c r="U637" s="49">
        <v>2026</v>
      </c>
      <c r="V637" s="56">
        <v>46192</v>
      </c>
      <c r="W637" s="49" t="s">
        <v>152</v>
      </c>
      <c r="X637" s="49">
        <v>2026</v>
      </c>
    </row>
    <row r="638" spans="1:24" ht="15.95">
      <c r="A638" s="49" t="s">
        <v>176</v>
      </c>
      <c r="B638" s="50">
        <v>672</v>
      </c>
      <c r="C638" s="50">
        <v>0</v>
      </c>
      <c r="D638" s="51">
        <v>45905</v>
      </c>
      <c r="E638" s="51">
        <v>45904</v>
      </c>
      <c r="F638" s="51">
        <v>45930</v>
      </c>
      <c r="G638" s="49" t="s">
        <v>47</v>
      </c>
      <c r="H638" s="49">
        <v>36</v>
      </c>
      <c r="I638" s="57"/>
      <c r="J638" s="52">
        <v>20193.97</v>
      </c>
      <c r="K638" s="49" t="s">
        <v>151</v>
      </c>
      <c r="L638" s="53">
        <v>20193.97</v>
      </c>
      <c r="M638" s="53">
        <v>23425.0052</v>
      </c>
      <c r="N638" s="53">
        <v>1683.75</v>
      </c>
      <c r="O638" s="53">
        <v>1683.75</v>
      </c>
      <c r="P638" s="53">
        <v>1953.1499999999999</v>
      </c>
      <c r="Q638" s="54">
        <v>8.3378850221130368E-2</v>
      </c>
      <c r="R638" s="55">
        <v>9</v>
      </c>
      <c r="S638" s="55">
        <v>2025</v>
      </c>
      <c r="T638" s="49">
        <v>9</v>
      </c>
      <c r="U638" s="49">
        <v>2025</v>
      </c>
      <c r="V638" s="56">
        <v>45975</v>
      </c>
      <c r="W638" s="49" t="s">
        <v>159</v>
      </c>
      <c r="X638" s="49">
        <v>2025</v>
      </c>
    </row>
    <row r="639" spans="1:24" ht="15.95">
      <c r="A639" s="49" t="s">
        <v>176</v>
      </c>
      <c r="B639" s="50">
        <v>673</v>
      </c>
      <c r="C639" s="50">
        <v>0</v>
      </c>
      <c r="D639" s="51">
        <v>45905</v>
      </c>
      <c r="E639" s="51">
        <v>46172</v>
      </c>
      <c r="F639" s="51">
        <v>46176</v>
      </c>
      <c r="G639" s="49" t="s">
        <v>35</v>
      </c>
      <c r="H639" s="49">
        <v>36</v>
      </c>
      <c r="I639" s="57"/>
      <c r="J639" s="52">
        <v>1876.62</v>
      </c>
      <c r="K639" s="49" t="s">
        <v>131</v>
      </c>
      <c r="L639" s="53">
        <v>1613.8932</v>
      </c>
      <c r="M639" s="53">
        <v>1876.62</v>
      </c>
      <c r="N639" s="53">
        <v>178.84</v>
      </c>
      <c r="O639" s="53">
        <v>153.80240000000001</v>
      </c>
      <c r="P639" s="53">
        <v>178.84</v>
      </c>
      <c r="Q639" s="54">
        <v>9.5298995001651912E-2</v>
      </c>
      <c r="R639" s="55">
        <v>9</v>
      </c>
      <c r="S639" s="55">
        <v>2025</v>
      </c>
      <c r="T639" s="49">
        <v>5</v>
      </c>
      <c r="U639" s="49">
        <v>2026</v>
      </c>
      <c r="V639" s="56">
        <v>46221</v>
      </c>
      <c r="W639" s="49" t="s">
        <v>154</v>
      </c>
      <c r="X639" s="49">
        <v>2026</v>
      </c>
    </row>
    <row r="640" spans="1:24" ht="15.95">
      <c r="A640" s="55" t="s">
        <v>176</v>
      </c>
      <c r="B640" s="50">
        <v>674</v>
      </c>
      <c r="C640" s="50">
        <v>0</v>
      </c>
      <c r="D640" s="51">
        <v>45905</v>
      </c>
      <c r="E640" s="51">
        <v>46171</v>
      </c>
      <c r="F640" s="51">
        <v>46179</v>
      </c>
      <c r="G640" s="49" t="s">
        <v>47</v>
      </c>
      <c r="H640" s="49">
        <v>36</v>
      </c>
      <c r="I640" s="55"/>
      <c r="J640" s="52">
        <v>3108.73</v>
      </c>
      <c r="K640" s="49" t="s">
        <v>131</v>
      </c>
      <c r="L640" s="53">
        <v>2673.5077999999999</v>
      </c>
      <c r="M640" s="53">
        <v>3108.73</v>
      </c>
      <c r="N640" s="53">
        <v>268.75</v>
      </c>
      <c r="O640" s="53">
        <v>231.125</v>
      </c>
      <c r="P640" s="53">
        <v>268.75</v>
      </c>
      <c r="Q640" s="54">
        <v>8.6450093768194736E-2</v>
      </c>
      <c r="R640" s="55">
        <v>9</v>
      </c>
      <c r="S640" s="55">
        <v>2025</v>
      </c>
      <c r="T640" s="49">
        <v>5</v>
      </c>
      <c r="U640" s="49">
        <v>2026</v>
      </c>
      <c r="V640" s="56">
        <v>46224</v>
      </c>
      <c r="W640" s="49" t="s">
        <v>154</v>
      </c>
      <c r="X640" s="49">
        <v>2026</v>
      </c>
    </row>
    <row r="641" spans="1:24" ht="15.95">
      <c r="A641" s="55" t="s">
        <v>176</v>
      </c>
      <c r="B641" s="50">
        <v>675</v>
      </c>
      <c r="C641" s="50">
        <v>0</v>
      </c>
      <c r="D641" s="51">
        <v>45908</v>
      </c>
      <c r="E641" s="51">
        <v>45916</v>
      </c>
      <c r="F641" s="51">
        <v>45926</v>
      </c>
      <c r="G641" s="49" t="s">
        <v>47</v>
      </c>
      <c r="H641" s="49">
        <v>37</v>
      </c>
      <c r="I641" s="55"/>
      <c r="J641" s="52">
        <v>929.01</v>
      </c>
      <c r="K641" s="49" t="s">
        <v>131</v>
      </c>
      <c r="L641" s="53">
        <v>798.94859999999994</v>
      </c>
      <c r="M641" s="53">
        <v>929.01</v>
      </c>
      <c r="N641" s="53">
        <v>0</v>
      </c>
      <c r="O641" s="53">
        <v>0</v>
      </c>
      <c r="P641" s="53">
        <v>0</v>
      </c>
      <c r="Q641" s="54">
        <v>0</v>
      </c>
      <c r="R641" s="55">
        <v>9</v>
      </c>
      <c r="S641" s="55">
        <v>2025</v>
      </c>
      <c r="T641" s="49">
        <v>9</v>
      </c>
      <c r="U641" s="49">
        <v>2025</v>
      </c>
      <c r="V641" s="56">
        <v>45971</v>
      </c>
      <c r="W641" s="49" t="s">
        <v>159</v>
      </c>
      <c r="X641" s="49">
        <v>2025</v>
      </c>
    </row>
    <row r="642" spans="1:24" ht="15.95">
      <c r="A642" s="55" t="s">
        <v>176</v>
      </c>
      <c r="B642" s="50">
        <v>676</v>
      </c>
      <c r="C642" s="50">
        <v>1</v>
      </c>
      <c r="D642" s="51">
        <v>45908</v>
      </c>
      <c r="E642" s="51">
        <v>45946</v>
      </c>
      <c r="F642" s="51">
        <v>45957</v>
      </c>
      <c r="G642" s="49" t="s">
        <v>29</v>
      </c>
      <c r="H642" s="49">
        <v>37</v>
      </c>
      <c r="I642" s="55" t="s">
        <v>203</v>
      </c>
      <c r="J642" s="52">
        <v>19036.89</v>
      </c>
      <c r="K642" s="49" t="s">
        <v>151</v>
      </c>
      <c r="L642" s="53">
        <v>19036.89</v>
      </c>
      <c r="M642" s="53">
        <v>22082.792399999998</v>
      </c>
      <c r="N642" s="53">
        <v>1304.33</v>
      </c>
      <c r="O642" s="53">
        <v>1304.33</v>
      </c>
      <c r="P642" s="53">
        <v>1513.0227999999997</v>
      </c>
      <c r="Q642" s="54">
        <v>6.8515918303882622E-2</v>
      </c>
      <c r="R642" s="55">
        <v>9</v>
      </c>
      <c r="S642" s="55">
        <v>2025</v>
      </c>
      <c r="T642" s="49">
        <v>10</v>
      </c>
      <c r="U642" s="49">
        <v>2025</v>
      </c>
      <c r="V642" s="56">
        <v>46002</v>
      </c>
      <c r="W642" s="49" t="s">
        <v>132</v>
      </c>
      <c r="X642" s="49">
        <v>2025</v>
      </c>
    </row>
    <row r="643" spans="1:24" ht="15.95">
      <c r="A643" s="55" t="s">
        <v>176</v>
      </c>
      <c r="B643" s="50">
        <v>677</v>
      </c>
      <c r="C643" s="50">
        <v>1</v>
      </c>
      <c r="D643" s="51">
        <v>45908</v>
      </c>
      <c r="E643" s="51">
        <v>45924</v>
      </c>
      <c r="F643" s="51">
        <v>45929</v>
      </c>
      <c r="G643" s="49" t="s">
        <v>24</v>
      </c>
      <c r="H643" s="49">
        <v>37</v>
      </c>
      <c r="I643" s="55" t="s">
        <v>177</v>
      </c>
      <c r="J643" s="52">
        <v>10350.17</v>
      </c>
      <c r="K643" s="49" t="s">
        <v>151</v>
      </c>
      <c r="L643" s="53">
        <v>10350.17</v>
      </c>
      <c r="M643" s="53">
        <v>12006.197199999999</v>
      </c>
      <c r="N643" s="53">
        <v>2045.75</v>
      </c>
      <c r="O643" s="53">
        <v>2045.75</v>
      </c>
      <c r="P643" s="53">
        <v>2373.0699999999997</v>
      </c>
      <c r="Q643" s="54">
        <v>0.19765375834406584</v>
      </c>
      <c r="R643" s="55">
        <v>9</v>
      </c>
      <c r="S643" s="55">
        <v>2025</v>
      </c>
      <c r="T643" s="49">
        <v>9</v>
      </c>
      <c r="U643" s="49">
        <v>2025</v>
      </c>
      <c r="V643" s="56">
        <v>45974</v>
      </c>
      <c r="W643" s="49" t="s">
        <v>159</v>
      </c>
      <c r="X643" s="49">
        <v>2025</v>
      </c>
    </row>
    <row r="644" spans="1:24" ht="15.95">
      <c r="A644" s="55" t="s">
        <v>176</v>
      </c>
      <c r="B644" s="50">
        <v>678</v>
      </c>
      <c r="C644" s="50">
        <v>1</v>
      </c>
      <c r="D644" s="51">
        <v>45908</v>
      </c>
      <c r="E644" s="51">
        <v>45885</v>
      </c>
      <c r="F644" s="51">
        <v>45887</v>
      </c>
      <c r="G644" s="49" t="s">
        <v>24</v>
      </c>
      <c r="H644" s="49">
        <v>37</v>
      </c>
      <c r="I644" s="55" t="s">
        <v>158</v>
      </c>
      <c r="J644" s="52">
        <v>2313.5</v>
      </c>
      <c r="K644" s="49" t="s">
        <v>131</v>
      </c>
      <c r="L644" s="53">
        <v>1989.61</v>
      </c>
      <c r="M644" s="53">
        <v>2313.5</v>
      </c>
      <c r="N644" s="53">
        <v>142.11000000000001</v>
      </c>
      <c r="O644" s="53">
        <v>122.2146</v>
      </c>
      <c r="P644" s="53">
        <v>142.11000000000001</v>
      </c>
      <c r="Q644" s="54">
        <v>6.1426410200994166E-2</v>
      </c>
      <c r="R644" s="55">
        <v>9</v>
      </c>
      <c r="S644" s="55">
        <v>2025</v>
      </c>
      <c r="T644" s="49">
        <v>8</v>
      </c>
      <c r="U644" s="49">
        <v>2025</v>
      </c>
      <c r="V644" s="56">
        <v>45932</v>
      </c>
      <c r="W644" s="49" t="s">
        <v>161</v>
      </c>
      <c r="X644" s="49">
        <v>2025</v>
      </c>
    </row>
    <row r="645" spans="1:24" ht="15.95">
      <c r="A645" s="55" t="s">
        <v>176</v>
      </c>
      <c r="B645" s="50">
        <v>679</v>
      </c>
      <c r="C645" s="50">
        <v>1</v>
      </c>
      <c r="D645" s="51">
        <v>45908</v>
      </c>
      <c r="E645" s="51">
        <v>45911</v>
      </c>
      <c r="F645" s="51">
        <v>45916</v>
      </c>
      <c r="G645" s="49" t="s">
        <v>49</v>
      </c>
      <c r="H645" s="49">
        <v>37</v>
      </c>
      <c r="J645" s="52">
        <v>11383</v>
      </c>
      <c r="K645" s="49" t="s">
        <v>131</v>
      </c>
      <c r="L645" s="53">
        <v>9789.3799999999992</v>
      </c>
      <c r="M645" s="53">
        <v>11383</v>
      </c>
      <c r="N645" s="53">
        <v>907.57</v>
      </c>
      <c r="O645" s="53">
        <v>780.51020000000005</v>
      </c>
      <c r="P645" s="53">
        <v>907.57</v>
      </c>
      <c r="Q645" s="54">
        <v>7.9730299569533522E-2</v>
      </c>
      <c r="R645" s="55">
        <v>9</v>
      </c>
      <c r="S645" s="55">
        <v>2025</v>
      </c>
      <c r="T645" s="49">
        <v>9</v>
      </c>
      <c r="U645" s="49">
        <v>2025</v>
      </c>
      <c r="V645" s="56">
        <v>45961</v>
      </c>
      <c r="W645" s="49" t="s">
        <v>161</v>
      </c>
      <c r="X645" s="49">
        <v>2025</v>
      </c>
    </row>
    <row r="646" spans="1:24" ht="15.95">
      <c r="A646" s="55" t="s">
        <v>176</v>
      </c>
      <c r="B646" s="50">
        <v>680</v>
      </c>
      <c r="C646" s="50">
        <v>0</v>
      </c>
      <c r="D646" s="51">
        <v>45908</v>
      </c>
      <c r="E646" s="51">
        <v>45973</v>
      </c>
      <c r="F646" s="51">
        <v>45977</v>
      </c>
      <c r="G646" s="49" t="s">
        <v>47</v>
      </c>
      <c r="H646" s="49">
        <v>37</v>
      </c>
      <c r="I646" s="55"/>
      <c r="J646" s="52">
        <v>10081.59</v>
      </c>
      <c r="K646" s="49" t="s">
        <v>131</v>
      </c>
      <c r="L646" s="53">
        <v>8670.1674000000003</v>
      </c>
      <c r="M646" s="53">
        <v>10081.59</v>
      </c>
      <c r="N646" s="53">
        <v>462.8</v>
      </c>
      <c r="O646" s="53">
        <v>398.00799999999998</v>
      </c>
      <c r="P646" s="53">
        <v>462.8</v>
      </c>
      <c r="Q646" s="54">
        <v>4.5905457373291311E-2</v>
      </c>
      <c r="R646" s="55">
        <v>9</v>
      </c>
      <c r="S646" s="55">
        <v>2025</v>
      </c>
      <c r="T646" s="49">
        <v>11</v>
      </c>
      <c r="U646" s="49">
        <v>2025</v>
      </c>
      <c r="V646" s="56">
        <v>46022</v>
      </c>
      <c r="W646" s="49" t="s">
        <v>132</v>
      </c>
      <c r="X646" s="49">
        <v>2025</v>
      </c>
    </row>
    <row r="647" spans="1:24" ht="15.95">
      <c r="A647" s="55" t="s">
        <v>176</v>
      </c>
      <c r="B647" s="50">
        <v>681</v>
      </c>
      <c r="C647" s="50">
        <v>1</v>
      </c>
      <c r="D647" s="51">
        <v>45908</v>
      </c>
      <c r="E647" s="51">
        <v>45947</v>
      </c>
      <c r="F647" s="51">
        <v>45958</v>
      </c>
      <c r="G647" s="49" t="s">
        <v>51</v>
      </c>
      <c r="H647" s="49">
        <v>37</v>
      </c>
      <c r="I647" s="55" t="s">
        <v>184</v>
      </c>
      <c r="J647" s="52">
        <v>7045.5</v>
      </c>
      <c r="K647" s="49" t="s">
        <v>151</v>
      </c>
      <c r="L647" s="53">
        <v>7045.5</v>
      </c>
      <c r="M647" s="53">
        <v>8172.78</v>
      </c>
      <c r="N647" s="53">
        <v>1609.26</v>
      </c>
      <c r="O647" s="53">
        <v>1609.26</v>
      </c>
      <c r="P647" s="53">
        <v>1866.7415999999998</v>
      </c>
      <c r="Q647" s="54">
        <v>0.22840962316372151</v>
      </c>
      <c r="R647" s="55">
        <v>9</v>
      </c>
      <c r="S647" s="55">
        <v>2025</v>
      </c>
      <c r="T647" s="49">
        <v>10</v>
      </c>
      <c r="U647" s="49">
        <v>2025</v>
      </c>
      <c r="V647" s="56">
        <v>46003</v>
      </c>
      <c r="W647" s="49" t="s">
        <v>132</v>
      </c>
      <c r="X647" s="49">
        <v>2025</v>
      </c>
    </row>
    <row r="648" spans="1:24" ht="15.95">
      <c r="A648" s="55" t="s">
        <v>176</v>
      </c>
      <c r="B648" s="50">
        <v>683</v>
      </c>
      <c r="C648" s="50">
        <v>1</v>
      </c>
      <c r="D648" s="51">
        <v>45909</v>
      </c>
      <c r="E648" s="51">
        <v>45908</v>
      </c>
      <c r="F648" s="51">
        <v>45914</v>
      </c>
      <c r="G648" s="49" t="s">
        <v>39</v>
      </c>
      <c r="H648" s="49">
        <v>37</v>
      </c>
      <c r="I648" s="55"/>
      <c r="J648" s="52">
        <v>3081</v>
      </c>
      <c r="K648" s="49" t="s">
        <v>163</v>
      </c>
      <c r="L648" s="53">
        <v>3543.1499999999996</v>
      </c>
      <c r="M648" s="53">
        <v>4128.54</v>
      </c>
      <c r="N648" s="53">
        <v>256.75</v>
      </c>
      <c r="O648" s="53">
        <v>295.26249999999999</v>
      </c>
      <c r="P648" s="53">
        <v>344.04500000000002</v>
      </c>
      <c r="Q648" s="54">
        <v>8.3333333333333343E-2</v>
      </c>
      <c r="R648" s="55">
        <v>9</v>
      </c>
      <c r="S648" s="55">
        <v>2025</v>
      </c>
      <c r="T648" s="49">
        <v>9</v>
      </c>
      <c r="U648" s="49">
        <v>2025</v>
      </c>
      <c r="V648" s="56">
        <v>45959</v>
      </c>
      <c r="W648" s="49" t="s">
        <v>161</v>
      </c>
      <c r="X648" s="49">
        <v>2025</v>
      </c>
    </row>
    <row r="649" spans="1:24" ht="15.95">
      <c r="A649" s="55" t="s">
        <v>176</v>
      </c>
      <c r="B649" s="50">
        <v>684</v>
      </c>
      <c r="C649" s="50">
        <v>1</v>
      </c>
      <c r="D649" s="51">
        <v>45909</v>
      </c>
      <c r="E649" s="51">
        <v>45887</v>
      </c>
      <c r="F649" s="51">
        <v>45889</v>
      </c>
      <c r="G649" s="49" t="s">
        <v>29</v>
      </c>
      <c r="H649" s="49">
        <v>37</v>
      </c>
      <c r="I649" s="55" t="s">
        <v>149</v>
      </c>
      <c r="J649" s="52">
        <v>194.6</v>
      </c>
      <c r="K649" s="49" t="s">
        <v>131</v>
      </c>
      <c r="L649" s="53">
        <v>167.35599999999999</v>
      </c>
      <c r="M649" s="53">
        <v>194.6</v>
      </c>
      <c r="N649" s="53">
        <v>19.46</v>
      </c>
      <c r="O649" s="53">
        <v>16.735600000000002</v>
      </c>
      <c r="P649" s="53">
        <v>19.46</v>
      </c>
      <c r="Q649" s="54">
        <v>0.10000000000000002</v>
      </c>
      <c r="R649" s="55">
        <v>9</v>
      </c>
      <c r="S649" s="55">
        <v>2025</v>
      </c>
      <c r="T649" s="49">
        <v>8</v>
      </c>
      <c r="U649" s="49">
        <v>2025</v>
      </c>
      <c r="V649" s="56">
        <v>45934</v>
      </c>
      <c r="W649" s="49" t="s">
        <v>161</v>
      </c>
      <c r="X649" s="49">
        <v>2025</v>
      </c>
    </row>
    <row r="650" spans="1:24" ht="15.95">
      <c r="A650" s="55" t="s">
        <v>176</v>
      </c>
      <c r="B650" s="50">
        <v>686</v>
      </c>
      <c r="C650" s="50">
        <v>1</v>
      </c>
      <c r="D650" s="51">
        <v>45909</v>
      </c>
      <c r="E650" s="51">
        <v>45923</v>
      </c>
      <c r="F650" s="51">
        <v>45929</v>
      </c>
      <c r="G650" s="49" t="s">
        <v>49</v>
      </c>
      <c r="H650" s="49">
        <v>37</v>
      </c>
      <c r="I650" s="55"/>
      <c r="J650" s="52">
        <v>2417.65</v>
      </c>
      <c r="K650" s="49" t="s">
        <v>151</v>
      </c>
      <c r="L650" s="53">
        <v>2417.65</v>
      </c>
      <c r="M650" s="53">
        <v>2804.4739999999997</v>
      </c>
      <c r="N650" s="53">
        <v>233.7</v>
      </c>
      <c r="O650" s="53">
        <v>233.7</v>
      </c>
      <c r="P650" s="53">
        <v>271.09199999999998</v>
      </c>
      <c r="Q650" s="54">
        <v>9.6664115980394177E-2</v>
      </c>
      <c r="R650" s="55">
        <v>9</v>
      </c>
      <c r="S650" s="55">
        <v>2025</v>
      </c>
      <c r="T650" s="49">
        <v>9</v>
      </c>
      <c r="U650" s="49">
        <v>2025</v>
      </c>
      <c r="V650" s="56">
        <v>45974</v>
      </c>
      <c r="W650" s="49" t="s">
        <v>159</v>
      </c>
      <c r="X650" s="49">
        <v>2025</v>
      </c>
    </row>
    <row r="651" spans="1:24" ht="15.95">
      <c r="A651" s="55" t="s">
        <v>176</v>
      </c>
      <c r="B651" s="50">
        <v>687</v>
      </c>
      <c r="C651" s="50">
        <v>0</v>
      </c>
      <c r="D651" s="51">
        <v>45909</v>
      </c>
      <c r="E651" s="51">
        <v>45903</v>
      </c>
      <c r="F651" s="51">
        <v>45970</v>
      </c>
      <c r="G651" s="49" t="s">
        <v>35</v>
      </c>
      <c r="H651" s="49">
        <v>37</v>
      </c>
      <c r="I651" s="55"/>
      <c r="J651" s="52">
        <v>1975.2</v>
      </c>
      <c r="K651" s="49" t="s">
        <v>131</v>
      </c>
      <c r="L651" s="53">
        <v>1698.672</v>
      </c>
      <c r="M651" s="53">
        <v>1975.2</v>
      </c>
      <c r="N651" s="53">
        <v>70</v>
      </c>
      <c r="O651" s="53">
        <v>60.199999999999996</v>
      </c>
      <c r="P651" s="53">
        <v>70</v>
      </c>
      <c r="Q651" s="54">
        <v>3.5439449169704332E-2</v>
      </c>
      <c r="R651" s="55">
        <v>9</v>
      </c>
      <c r="S651" s="55">
        <v>2025</v>
      </c>
      <c r="T651" s="49">
        <v>9</v>
      </c>
      <c r="U651" s="49">
        <v>2025</v>
      </c>
      <c r="V651" s="56">
        <v>46015</v>
      </c>
      <c r="W651" s="49" t="s">
        <v>132</v>
      </c>
      <c r="X651" s="49">
        <v>2025</v>
      </c>
    </row>
    <row r="652" spans="1:24" ht="15.95">
      <c r="A652" s="55" t="s">
        <v>176</v>
      </c>
      <c r="B652" s="50">
        <v>688</v>
      </c>
      <c r="C652" s="50">
        <v>1</v>
      </c>
      <c r="D652" s="51">
        <v>45909</v>
      </c>
      <c r="E652" s="51">
        <v>45923</v>
      </c>
      <c r="F652" s="51">
        <v>45927</v>
      </c>
      <c r="G652" s="49" t="s">
        <v>52</v>
      </c>
      <c r="H652" s="49">
        <v>37</v>
      </c>
      <c r="I652" s="55"/>
      <c r="J652" s="52">
        <v>10324.98</v>
      </c>
      <c r="K652" s="49" t="s">
        <v>151</v>
      </c>
      <c r="L652" s="53">
        <v>10324.98</v>
      </c>
      <c r="M652" s="53">
        <v>11976.976799999999</v>
      </c>
      <c r="N652" s="53">
        <v>1549.08</v>
      </c>
      <c r="O652" s="53">
        <v>1549.08</v>
      </c>
      <c r="P652" s="53">
        <v>1796.9327999999998</v>
      </c>
      <c r="Q652" s="54">
        <v>0.15003225187845401</v>
      </c>
      <c r="R652" s="55">
        <v>9</v>
      </c>
      <c r="S652" s="55">
        <v>2025</v>
      </c>
      <c r="T652" s="49">
        <v>9</v>
      </c>
      <c r="U652" s="49">
        <v>2025</v>
      </c>
      <c r="V652" s="56">
        <v>45972</v>
      </c>
      <c r="W652" s="49" t="s">
        <v>159</v>
      </c>
      <c r="X652" s="49">
        <v>2025</v>
      </c>
    </row>
    <row r="653" spans="1:24" ht="15.95">
      <c r="A653" s="55" t="s">
        <v>176</v>
      </c>
      <c r="B653" s="50">
        <v>689</v>
      </c>
      <c r="C653" s="50">
        <v>1</v>
      </c>
      <c r="D653" s="51">
        <v>45910</v>
      </c>
      <c r="E653" s="51">
        <v>45913</v>
      </c>
      <c r="F653" s="51">
        <v>45923</v>
      </c>
      <c r="G653" s="49" t="s">
        <v>35</v>
      </c>
      <c r="H653" s="49">
        <v>37</v>
      </c>
      <c r="I653" s="55"/>
      <c r="J653" s="52">
        <v>13114.49</v>
      </c>
      <c r="K653" s="49" t="s">
        <v>131</v>
      </c>
      <c r="L653" s="53">
        <v>11278.4614</v>
      </c>
      <c r="M653" s="53">
        <v>13114.49</v>
      </c>
      <c r="N653" s="53">
        <v>1889.54</v>
      </c>
      <c r="O653" s="53">
        <v>1625.0044</v>
      </c>
      <c r="P653" s="53">
        <v>1889.54</v>
      </c>
      <c r="Q653" s="54">
        <v>0.14408032641757323</v>
      </c>
      <c r="R653" s="55">
        <v>9</v>
      </c>
      <c r="S653" s="55">
        <v>2025</v>
      </c>
      <c r="T653" s="49">
        <v>9</v>
      </c>
      <c r="U653" s="49">
        <v>2025</v>
      </c>
      <c r="V653" s="56">
        <v>45968</v>
      </c>
      <c r="W653" s="49" t="s">
        <v>159</v>
      </c>
      <c r="X653" s="49">
        <v>2025</v>
      </c>
    </row>
    <row r="654" spans="1:24" ht="15.95">
      <c r="A654" s="55" t="s">
        <v>176</v>
      </c>
      <c r="B654" s="50">
        <v>690</v>
      </c>
      <c r="C654" s="50">
        <v>0</v>
      </c>
      <c r="D654" s="51">
        <v>45910</v>
      </c>
      <c r="E654" s="51">
        <v>45913</v>
      </c>
      <c r="F654" s="51">
        <v>45919</v>
      </c>
      <c r="G654" s="49" t="s">
        <v>45</v>
      </c>
      <c r="H654" s="49">
        <v>37</v>
      </c>
      <c r="I654" s="55"/>
      <c r="J654" s="52">
        <v>24702.13</v>
      </c>
      <c r="K654" s="49" t="s">
        <v>131</v>
      </c>
      <c r="L654" s="53">
        <v>21243.8318</v>
      </c>
      <c r="M654" s="53">
        <v>24702.13</v>
      </c>
      <c r="N654" s="53">
        <v>618.04999999999995</v>
      </c>
      <c r="O654" s="53">
        <v>531.52299999999991</v>
      </c>
      <c r="P654" s="53">
        <v>618.04999999999995</v>
      </c>
      <c r="Q654" s="54">
        <v>2.5020109601884531E-2</v>
      </c>
      <c r="R654" s="55">
        <v>9</v>
      </c>
      <c r="S654" s="55">
        <v>2025</v>
      </c>
      <c r="T654" s="49">
        <v>9</v>
      </c>
      <c r="U654" s="49">
        <v>2025</v>
      </c>
      <c r="V654" s="56">
        <v>45964</v>
      </c>
      <c r="W654" s="49" t="s">
        <v>159</v>
      </c>
      <c r="X654" s="49">
        <v>2025</v>
      </c>
    </row>
    <row r="655" spans="1:24" ht="15.95">
      <c r="A655" s="55" t="s">
        <v>176</v>
      </c>
      <c r="B655" s="50">
        <v>691</v>
      </c>
      <c r="C655" s="50">
        <v>0</v>
      </c>
      <c r="D655" s="51">
        <v>45911</v>
      </c>
      <c r="E655" s="51">
        <v>45923</v>
      </c>
      <c r="F655" s="51">
        <v>45930</v>
      </c>
      <c r="G655" s="49" t="s">
        <v>49</v>
      </c>
      <c r="H655" s="49">
        <v>37</v>
      </c>
      <c r="I655" s="55" t="s">
        <v>179</v>
      </c>
      <c r="J655" s="52">
        <v>1114.08</v>
      </c>
      <c r="K655" s="49" t="s">
        <v>131</v>
      </c>
      <c r="L655" s="53">
        <v>958.10879999999997</v>
      </c>
      <c r="M655" s="53">
        <v>1114.08</v>
      </c>
      <c r="N655" s="53">
        <v>97.1</v>
      </c>
      <c r="O655" s="53">
        <v>83.506</v>
      </c>
      <c r="P655" s="53">
        <v>97.1</v>
      </c>
      <c r="Q655" s="54">
        <v>8.7157116185552205E-2</v>
      </c>
      <c r="R655" s="55">
        <v>9</v>
      </c>
      <c r="S655" s="55">
        <v>2025</v>
      </c>
      <c r="T655" s="49">
        <v>9</v>
      </c>
      <c r="U655" s="49">
        <v>2025</v>
      </c>
      <c r="V655" s="56">
        <v>45975</v>
      </c>
      <c r="W655" s="49" t="s">
        <v>159</v>
      </c>
      <c r="X655" s="49">
        <v>2025</v>
      </c>
    </row>
    <row r="656" spans="1:24" ht="15.95">
      <c r="A656" s="55" t="s">
        <v>176</v>
      </c>
      <c r="B656" s="50">
        <v>692</v>
      </c>
      <c r="C656" s="50">
        <v>1</v>
      </c>
      <c r="D656" s="51">
        <v>45911</v>
      </c>
      <c r="E656" s="51">
        <v>45912</v>
      </c>
      <c r="F656" s="51">
        <v>45917</v>
      </c>
      <c r="G656" s="49" t="s">
        <v>29</v>
      </c>
      <c r="H656" s="49">
        <v>37</v>
      </c>
      <c r="I656" s="57" t="s">
        <v>149</v>
      </c>
      <c r="J656" s="52">
        <v>3288.3</v>
      </c>
      <c r="K656" s="49" t="s">
        <v>131</v>
      </c>
      <c r="L656" s="53">
        <v>2827.9380000000001</v>
      </c>
      <c r="M656" s="53">
        <v>3288.3</v>
      </c>
      <c r="N656" s="53">
        <v>320.5</v>
      </c>
      <c r="O656" s="53">
        <v>275.63</v>
      </c>
      <c r="P656" s="53">
        <v>320.5</v>
      </c>
      <c r="Q656" s="54">
        <v>9.7466776145728795E-2</v>
      </c>
      <c r="R656" s="55">
        <v>9</v>
      </c>
      <c r="S656" s="55">
        <v>2025</v>
      </c>
      <c r="T656" s="49">
        <v>9</v>
      </c>
      <c r="U656" s="49">
        <v>2025</v>
      </c>
      <c r="V656" s="56">
        <v>45962</v>
      </c>
      <c r="W656" s="49" t="s">
        <v>159</v>
      </c>
      <c r="X656" s="49">
        <v>2025</v>
      </c>
    </row>
    <row r="657" spans="1:24" ht="15.95">
      <c r="A657" s="55" t="s">
        <v>176</v>
      </c>
      <c r="B657" s="50">
        <v>693</v>
      </c>
      <c r="C657" s="50">
        <v>0</v>
      </c>
      <c r="D657" s="51">
        <v>45911</v>
      </c>
      <c r="E657" s="51">
        <v>45918</v>
      </c>
      <c r="F657" s="51">
        <v>45922</v>
      </c>
      <c r="G657" s="49" t="s">
        <v>52</v>
      </c>
      <c r="H657" s="49">
        <v>37</v>
      </c>
      <c r="I657" s="57" t="s">
        <v>177</v>
      </c>
      <c r="J657" s="52">
        <v>6460</v>
      </c>
      <c r="K657" s="49" t="s">
        <v>151</v>
      </c>
      <c r="L657" s="53">
        <v>6460</v>
      </c>
      <c r="M657" s="53">
        <v>7493.5999999999995</v>
      </c>
      <c r="N657" s="53">
        <v>638</v>
      </c>
      <c r="O657" s="53">
        <v>638</v>
      </c>
      <c r="P657" s="53">
        <v>740.07999999999993</v>
      </c>
      <c r="Q657" s="54">
        <v>9.876160990712074E-2</v>
      </c>
      <c r="R657" s="55">
        <v>9</v>
      </c>
      <c r="S657" s="55">
        <v>2025</v>
      </c>
      <c r="T657" s="49">
        <v>9</v>
      </c>
      <c r="U657" s="49">
        <v>2025</v>
      </c>
      <c r="V657" s="56">
        <v>45967</v>
      </c>
      <c r="W657" s="49" t="s">
        <v>159</v>
      </c>
      <c r="X657" s="49">
        <v>2025</v>
      </c>
    </row>
    <row r="658" spans="1:24" ht="15.95">
      <c r="A658" s="49" t="s">
        <v>176</v>
      </c>
      <c r="B658" s="50">
        <v>694</v>
      </c>
      <c r="C658" s="50">
        <v>0</v>
      </c>
      <c r="D658" s="51">
        <v>45911</v>
      </c>
      <c r="E658" s="51">
        <v>45907</v>
      </c>
      <c r="F658" s="51">
        <v>45910</v>
      </c>
      <c r="G658" s="49" t="s">
        <v>47</v>
      </c>
      <c r="H658" s="49">
        <v>37</v>
      </c>
      <c r="I658" s="50"/>
      <c r="J658" s="52">
        <v>6975</v>
      </c>
      <c r="K658" s="49" t="s">
        <v>151</v>
      </c>
      <c r="L658" s="53">
        <v>6975</v>
      </c>
      <c r="M658" s="53">
        <v>8090.9999999999991</v>
      </c>
      <c r="N658" s="53">
        <v>972.65</v>
      </c>
      <c r="O658" s="53">
        <v>972.65</v>
      </c>
      <c r="P658" s="53">
        <v>1128.2739999999999</v>
      </c>
      <c r="Q658" s="54">
        <v>0.13944802867383513</v>
      </c>
      <c r="R658" s="55">
        <v>9</v>
      </c>
      <c r="S658" s="55">
        <v>2025</v>
      </c>
      <c r="T658" s="49">
        <v>9</v>
      </c>
      <c r="U658" s="49">
        <v>2025</v>
      </c>
      <c r="V658" s="56">
        <v>45955</v>
      </c>
      <c r="W658" s="49" t="s">
        <v>161</v>
      </c>
      <c r="X658" s="49">
        <v>2025</v>
      </c>
    </row>
    <row r="659" spans="1:24" ht="15.95">
      <c r="A659" s="55" t="s">
        <v>176</v>
      </c>
      <c r="B659" s="50">
        <v>695</v>
      </c>
      <c r="C659" s="50">
        <v>0</v>
      </c>
      <c r="D659" s="51">
        <v>45911</v>
      </c>
      <c r="E659" s="51">
        <v>45937</v>
      </c>
      <c r="F659" s="51">
        <v>45953</v>
      </c>
      <c r="G659" s="49" t="s">
        <v>47</v>
      </c>
      <c r="H659" s="49">
        <v>37</v>
      </c>
      <c r="I659" s="55"/>
      <c r="J659" s="52">
        <v>48028.25</v>
      </c>
      <c r="K659" s="49" t="s">
        <v>131</v>
      </c>
      <c r="L659" s="53">
        <v>41304.294999999998</v>
      </c>
      <c r="M659" s="53">
        <v>48028.25</v>
      </c>
      <c r="N659" s="53">
        <v>5833.67</v>
      </c>
      <c r="O659" s="53">
        <v>5016.9561999999996</v>
      </c>
      <c r="P659" s="53">
        <v>5833.67</v>
      </c>
      <c r="Q659" s="54">
        <v>0.12146330545043801</v>
      </c>
      <c r="R659" s="55">
        <v>9</v>
      </c>
      <c r="S659" s="55">
        <v>2025</v>
      </c>
      <c r="T659" s="49">
        <v>10</v>
      </c>
      <c r="U659" s="49">
        <v>2025</v>
      </c>
      <c r="V659" s="56">
        <v>45998</v>
      </c>
      <c r="W659" s="49" t="s">
        <v>132</v>
      </c>
      <c r="X659" s="49">
        <v>2025</v>
      </c>
    </row>
    <row r="660" spans="1:24" ht="15.95">
      <c r="A660" s="55" t="s">
        <v>176</v>
      </c>
      <c r="B660" s="50">
        <v>696</v>
      </c>
      <c r="C660" s="50">
        <v>0</v>
      </c>
      <c r="D660" s="51">
        <v>45912</v>
      </c>
      <c r="E660" s="51">
        <v>45960</v>
      </c>
      <c r="F660" s="51">
        <v>45970</v>
      </c>
      <c r="G660" s="49" t="s">
        <v>51</v>
      </c>
      <c r="H660" s="49">
        <v>37</v>
      </c>
      <c r="I660" s="57" t="s">
        <v>184</v>
      </c>
      <c r="J660" s="52">
        <v>25152.21</v>
      </c>
      <c r="K660" s="49" t="s">
        <v>131</v>
      </c>
      <c r="L660" s="53">
        <v>21630.900599999997</v>
      </c>
      <c r="M660" s="53">
        <v>25152.21</v>
      </c>
      <c r="N660" s="53">
        <v>1775.82</v>
      </c>
      <c r="O660" s="53">
        <v>1527.2051999999999</v>
      </c>
      <c r="P660" s="53">
        <v>1775.82</v>
      </c>
      <c r="Q660" s="54">
        <v>7.0602941053688723E-2</v>
      </c>
      <c r="R660" s="55">
        <v>9</v>
      </c>
      <c r="S660" s="55">
        <v>2025</v>
      </c>
      <c r="T660" s="49">
        <v>10</v>
      </c>
      <c r="U660" s="49">
        <v>2025</v>
      </c>
      <c r="V660" s="56">
        <v>46015</v>
      </c>
      <c r="W660" s="49" t="s">
        <v>132</v>
      </c>
      <c r="X660" s="49">
        <v>2025</v>
      </c>
    </row>
    <row r="661" spans="1:24" ht="15.95">
      <c r="A661" s="55" t="s">
        <v>176</v>
      </c>
      <c r="B661" s="50">
        <v>697</v>
      </c>
      <c r="C661" s="50">
        <v>0</v>
      </c>
      <c r="D661" s="51">
        <v>45913</v>
      </c>
      <c r="E661" s="51">
        <v>45914</v>
      </c>
      <c r="F661" s="51">
        <v>45940</v>
      </c>
      <c r="G661" s="49" t="s">
        <v>35</v>
      </c>
      <c r="H661" s="49">
        <v>37</v>
      </c>
      <c r="I661" s="55"/>
      <c r="J661" s="52">
        <v>4907.4799999999996</v>
      </c>
      <c r="K661" s="49" t="s">
        <v>131</v>
      </c>
      <c r="L661" s="53">
        <v>4220.4327999999996</v>
      </c>
      <c r="M661" s="53">
        <v>4907.4799999999996</v>
      </c>
      <c r="N661" s="53">
        <v>429.48</v>
      </c>
      <c r="O661" s="53">
        <v>369.3528</v>
      </c>
      <c r="P661" s="53">
        <v>429.48</v>
      </c>
      <c r="Q661" s="54">
        <v>8.7515384678083258E-2</v>
      </c>
      <c r="R661" s="55">
        <v>9</v>
      </c>
      <c r="S661" s="55">
        <v>2025</v>
      </c>
      <c r="T661" s="49">
        <v>9</v>
      </c>
      <c r="U661" s="49">
        <v>2025</v>
      </c>
      <c r="V661" s="56">
        <v>45985</v>
      </c>
      <c r="W661" s="49" t="s">
        <v>159</v>
      </c>
      <c r="X661" s="49">
        <v>2025</v>
      </c>
    </row>
    <row r="662" spans="1:24" ht="15.95">
      <c r="A662" s="55" t="s">
        <v>176</v>
      </c>
      <c r="B662" s="50">
        <v>698</v>
      </c>
      <c r="C662" s="50">
        <v>0</v>
      </c>
      <c r="D662" s="51">
        <v>45913</v>
      </c>
      <c r="E662" s="51">
        <v>46223</v>
      </c>
      <c r="F662" s="51">
        <v>46230</v>
      </c>
      <c r="G662" s="49" t="s">
        <v>29</v>
      </c>
      <c r="H662" s="49">
        <v>37</v>
      </c>
      <c r="I662" s="55" t="s">
        <v>149</v>
      </c>
      <c r="J662" s="52">
        <v>4878</v>
      </c>
      <c r="K662" s="49" t="s">
        <v>131</v>
      </c>
      <c r="L662" s="53">
        <v>4195.08</v>
      </c>
      <c r="M662" s="53">
        <v>4878</v>
      </c>
      <c r="N662" s="53">
        <v>0</v>
      </c>
      <c r="O662" s="53">
        <v>0</v>
      </c>
      <c r="P662" s="53">
        <v>0</v>
      </c>
      <c r="Q662" s="54">
        <v>0</v>
      </c>
      <c r="R662" s="55">
        <v>9</v>
      </c>
      <c r="S662" s="55">
        <v>2025</v>
      </c>
      <c r="T662" s="49">
        <v>7</v>
      </c>
      <c r="U662" s="49">
        <v>2026</v>
      </c>
      <c r="V662" s="56">
        <v>46275</v>
      </c>
      <c r="W662" s="49" t="s">
        <v>153</v>
      </c>
      <c r="X662" s="49">
        <v>2026</v>
      </c>
    </row>
    <row r="663" spans="1:24" ht="15.95">
      <c r="A663" s="55" t="s">
        <v>176</v>
      </c>
      <c r="B663" s="50">
        <v>699</v>
      </c>
      <c r="C663" s="50">
        <v>1</v>
      </c>
      <c r="D663" s="51">
        <v>45915</v>
      </c>
      <c r="E663" s="51">
        <v>45819</v>
      </c>
      <c r="F663" s="51">
        <v>45845</v>
      </c>
      <c r="G663" s="49" t="s">
        <v>51</v>
      </c>
      <c r="H663" s="49">
        <v>38</v>
      </c>
      <c r="I663" s="55"/>
      <c r="J663" s="52">
        <v>1825</v>
      </c>
      <c r="K663" s="49" t="s">
        <v>131</v>
      </c>
      <c r="L663" s="53">
        <v>1569.5</v>
      </c>
      <c r="M663" s="53">
        <v>1825</v>
      </c>
      <c r="N663" s="53">
        <v>273.75</v>
      </c>
      <c r="O663" s="53">
        <v>235.42499999999998</v>
      </c>
      <c r="P663" s="53">
        <v>273.75</v>
      </c>
      <c r="Q663" s="54">
        <v>0.15</v>
      </c>
      <c r="R663" s="55">
        <v>9</v>
      </c>
      <c r="S663" s="55">
        <v>2025</v>
      </c>
      <c r="T663" s="49">
        <v>6</v>
      </c>
      <c r="U663" s="49">
        <v>2025</v>
      </c>
      <c r="V663" s="56">
        <v>45890</v>
      </c>
      <c r="W663" s="49" t="s">
        <v>160</v>
      </c>
      <c r="X663" s="49">
        <v>2025</v>
      </c>
    </row>
    <row r="664" spans="1:24" ht="15.95">
      <c r="A664" s="55" t="s">
        <v>176</v>
      </c>
      <c r="B664" s="50">
        <v>700</v>
      </c>
      <c r="C664" s="50">
        <v>1</v>
      </c>
      <c r="D664" s="51">
        <v>45915</v>
      </c>
      <c r="E664" s="51">
        <v>45844</v>
      </c>
      <c r="F664" s="51">
        <v>45844</v>
      </c>
      <c r="G664" s="49" t="s">
        <v>45</v>
      </c>
      <c r="H664" s="49">
        <v>38</v>
      </c>
      <c r="J664" s="52">
        <v>260</v>
      </c>
      <c r="K664" s="49" t="s">
        <v>131</v>
      </c>
      <c r="L664" s="53">
        <v>223.6</v>
      </c>
      <c r="M664" s="53">
        <v>260</v>
      </c>
      <c r="N664" s="53">
        <v>39</v>
      </c>
      <c r="O664" s="53">
        <v>33.54</v>
      </c>
      <c r="P664" s="53">
        <v>39</v>
      </c>
      <c r="Q664" s="54">
        <v>0.15</v>
      </c>
      <c r="R664" s="55">
        <v>9</v>
      </c>
      <c r="S664" s="55">
        <v>2025</v>
      </c>
      <c r="T664" s="49">
        <v>7</v>
      </c>
      <c r="U664" s="49">
        <v>2025</v>
      </c>
      <c r="V664" s="56">
        <v>45889</v>
      </c>
      <c r="W664" s="49" t="s">
        <v>160</v>
      </c>
      <c r="X664" s="49">
        <v>2025</v>
      </c>
    </row>
    <row r="665" spans="1:24" ht="15.95">
      <c r="A665" s="55" t="s">
        <v>176</v>
      </c>
      <c r="B665" s="50">
        <v>701</v>
      </c>
      <c r="C665" s="50">
        <v>1</v>
      </c>
      <c r="D665" s="51">
        <v>45916</v>
      </c>
      <c r="E665" s="51">
        <v>45885</v>
      </c>
      <c r="F665" s="51">
        <v>45889</v>
      </c>
      <c r="G665" s="49" t="s">
        <v>45</v>
      </c>
      <c r="H665" s="49">
        <v>38</v>
      </c>
      <c r="I665" s="55"/>
      <c r="J665" s="52">
        <v>3915</v>
      </c>
      <c r="K665" s="49" t="s">
        <v>131</v>
      </c>
      <c r="L665" s="53">
        <v>3366.9</v>
      </c>
      <c r="M665" s="53">
        <v>3915</v>
      </c>
      <c r="N665" s="53">
        <v>544.02</v>
      </c>
      <c r="O665" s="53">
        <v>467.85719999999998</v>
      </c>
      <c r="P665" s="53">
        <v>544.02</v>
      </c>
      <c r="Q665" s="54">
        <v>0.13895785440613026</v>
      </c>
      <c r="R665" s="55">
        <v>9</v>
      </c>
      <c r="S665" s="55">
        <v>2025</v>
      </c>
      <c r="T665" s="49">
        <v>8</v>
      </c>
      <c r="U665" s="49">
        <v>2025</v>
      </c>
      <c r="V665" s="56">
        <v>45934</v>
      </c>
      <c r="W665" s="49" t="s">
        <v>161</v>
      </c>
      <c r="X665" s="49">
        <v>2025</v>
      </c>
    </row>
    <row r="666" spans="1:24" ht="15.95">
      <c r="A666" s="55" t="s">
        <v>176</v>
      </c>
      <c r="B666" s="50">
        <v>702</v>
      </c>
      <c r="C666" s="50">
        <v>0</v>
      </c>
      <c r="D666" s="51">
        <v>45916</v>
      </c>
      <c r="E666" s="51">
        <v>45962</v>
      </c>
      <c r="F666" s="51">
        <v>45963</v>
      </c>
      <c r="G666" s="49" t="s">
        <v>45</v>
      </c>
      <c r="H666" s="49">
        <v>38</v>
      </c>
      <c r="I666" s="55"/>
      <c r="J666" s="52">
        <v>1756</v>
      </c>
      <c r="K666" s="49" t="s">
        <v>131</v>
      </c>
      <c r="L666" s="53">
        <v>1510.16</v>
      </c>
      <c r="M666" s="53">
        <v>1756</v>
      </c>
      <c r="N666" s="53">
        <v>175.6</v>
      </c>
      <c r="O666" s="53">
        <v>151.01599999999999</v>
      </c>
      <c r="P666" s="53">
        <v>175.6</v>
      </c>
      <c r="Q666" s="54">
        <v>9.9999999999999992E-2</v>
      </c>
      <c r="R666" s="55">
        <v>9</v>
      </c>
      <c r="S666" s="55">
        <v>2025</v>
      </c>
      <c r="T666" s="49">
        <v>11</v>
      </c>
      <c r="U666" s="49">
        <v>2025</v>
      </c>
      <c r="V666" s="56">
        <v>46008</v>
      </c>
      <c r="W666" s="49" t="s">
        <v>132</v>
      </c>
      <c r="X666" s="49">
        <v>2025</v>
      </c>
    </row>
    <row r="667" spans="1:24" ht="15.95">
      <c r="A667" s="55" t="s">
        <v>176</v>
      </c>
      <c r="B667" s="50">
        <v>703</v>
      </c>
      <c r="C667" s="50">
        <v>0</v>
      </c>
      <c r="D667" s="51">
        <v>45917</v>
      </c>
      <c r="E667" s="51">
        <v>46161</v>
      </c>
      <c r="F667" s="51">
        <v>46191</v>
      </c>
      <c r="G667" s="49" t="s">
        <v>45</v>
      </c>
      <c r="H667" s="49">
        <v>38</v>
      </c>
      <c r="J667" s="52">
        <v>129987.86</v>
      </c>
      <c r="K667" s="49" t="s">
        <v>131</v>
      </c>
      <c r="L667" s="53">
        <v>111789.55959999999</v>
      </c>
      <c r="M667" s="53">
        <v>129987.86</v>
      </c>
      <c r="N667" s="53">
        <v>16192.88</v>
      </c>
      <c r="O667" s="53">
        <v>13925.8768</v>
      </c>
      <c r="P667" s="53">
        <v>16192.88</v>
      </c>
      <c r="Q667" s="54">
        <v>0.12457224851613066</v>
      </c>
      <c r="R667" s="55">
        <v>9</v>
      </c>
      <c r="S667" s="55">
        <v>2025</v>
      </c>
      <c r="T667" s="49">
        <v>5</v>
      </c>
      <c r="U667" s="49">
        <v>2026</v>
      </c>
      <c r="V667" s="56">
        <v>46236</v>
      </c>
      <c r="W667" s="49" t="s">
        <v>160</v>
      </c>
      <c r="X667" s="49">
        <v>2026</v>
      </c>
    </row>
    <row r="668" spans="1:24" ht="15.95">
      <c r="A668" s="55" t="s">
        <v>176</v>
      </c>
      <c r="B668" s="50">
        <v>704</v>
      </c>
      <c r="C668" s="50">
        <v>1</v>
      </c>
      <c r="D668" s="51">
        <v>45917</v>
      </c>
      <c r="E668" s="51">
        <v>45876</v>
      </c>
      <c r="F668" s="51">
        <v>45879</v>
      </c>
      <c r="G668" s="49" t="s">
        <v>26</v>
      </c>
      <c r="H668" s="49">
        <v>38</v>
      </c>
      <c r="I668" t="s">
        <v>204</v>
      </c>
      <c r="J668" s="52">
        <v>9825.94</v>
      </c>
      <c r="K668" s="49" t="s">
        <v>131</v>
      </c>
      <c r="L668" s="53">
        <v>8450.3083999999999</v>
      </c>
      <c r="M668" s="53">
        <v>9825.94</v>
      </c>
      <c r="N668" s="53">
        <v>455.5</v>
      </c>
      <c r="O668" s="53">
        <v>391.73</v>
      </c>
      <c r="P668" s="53">
        <v>455.5</v>
      </c>
      <c r="Q668" s="54">
        <v>4.6356887992395644E-2</v>
      </c>
      <c r="R668" s="55">
        <v>9</v>
      </c>
      <c r="S668" s="55">
        <v>2025</v>
      </c>
      <c r="T668" s="49">
        <v>8</v>
      </c>
      <c r="U668" s="49">
        <v>2025</v>
      </c>
      <c r="V668" s="56">
        <v>45924</v>
      </c>
      <c r="W668" s="49" t="s">
        <v>153</v>
      </c>
      <c r="X668" s="49">
        <v>2025</v>
      </c>
    </row>
    <row r="669" spans="1:24" ht="15.95">
      <c r="A669" s="55" t="s">
        <v>176</v>
      </c>
      <c r="B669" s="50">
        <v>706</v>
      </c>
      <c r="C669" s="50">
        <v>0</v>
      </c>
      <c r="D669" s="51">
        <v>45917</v>
      </c>
      <c r="E669" s="51">
        <v>45950</v>
      </c>
      <c r="F669" s="51">
        <v>45958</v>
      </c>
      <c r="G669" s="49" t="s">
        <v>47</v>
      </c>
      <c r="H669" s="49">
        <v>38</v>
      </c>
      <c r="J669" s="52">
        <v>27801.64</v>
      </c>
      <c r="K669" s="49" t="s">
        <v>131</v>
      </c>
      <c r="L669" s="53">
        <v>23909.410400000001</v>
      </c>
      <c r="M669" s="53">
        <v>27801.64</v>
      </c>
      <c r="N669" s="53">
        <v>200</v>
      </c>
      <c r="O669" s="53">
        <v>172</v>
      </c>
      <c r="P669" s="53">
        <v>200</v>
      </c>
      <c r="Q669" s="54">
        <v>7.193820220677629E-3</v>
      </c>
      <c r="R669" s="55">
        <v>9</v>
      </c>
      <c r="S669" s="55">
        <v>2025</v>
      </c>
      <c r="T669" s="49">
        <v>10</v>
      </c>
      <c r="U669" s="49">
        <v>2025</v>
      </c>
      <c r="V669" s="56">
        <v>46003</v>
      </c>
      <c r="W669" s="49" t="s">
        <v>132</v>
      </c>
      <c r="X669" s="49">
        <v>2025</v>
      </c>
    </row>
    <row r="670" spans="1:24" ht="15.95">
      <c r="A670" s="55" t="s">
        <v>176</v>
      </c>
      <c r="B670" s="50">
        <v>707</v>
      </c>
      <c r="C670" s="50">
        <v>0</v>
      </c>
      <c r="D670" s="51">
        <v>45917</v>
      </c>
      <c r="E670" s="51">
        <v>45669</v>
      </c>
      <c r="F670" s="51">
        <v>46046</v>
      </c>
      <c r="G670" s="49" t="s">
        <v>49</v>
      </c>
      <c r="H670" s="49">
        <v>38</v>
      </c>
      <c r="J670" s="52">
        <v>37825.47</v>
      </c>
      <c r="K670" s="49" t="s">
        <v>131</v>
      </c>
      <c r="L670" s="53">
        <v>32529.904200000001</v>
      </c>
      <c r="M670" s="53">
        <v>37825.47</v>
      </c>
      <c r="N670" s="53">
        <v>4336.45</v>
      </c>
      <c r="O670" s="53">
        <v>3729.3469999999998</v>
      </c>
      <c r="P670" s="53">
        <v>4336.45</v>
      </c>
      <c r="Q670" s="54">
        <v>0.11464365148668343</v>
      </c>
      <c r="R670" s="55">
        <v>9</v>
      </c>
      <c r="S670" s="55">
        <v>2025</v>
      </c>
      <c r="T670" s="49">
        <v>1</v>
      </c>
      <c r="U670" s="49">
        <v>2025</v>
      </c>
      <c r="V670" s="56">
        <v>46091</v>
      </c>
      <c r="W670" s="49" t="s">
        <v>150</v>
      </c>
      <c r="X670" s="49">
        <v>2026</v>
      </c>
    </row>
    <row r="671" spans="1:24" ht="15.95">
      <c r="A671" s="55" t="s">
        <v>176</v>
      </c>
      <c r="B671" s="50">
        <v>708</v>
      </c>
      <c r="C671" s="50">
        <v>0</v>
      </c>
      <c r="D671" s="51">
        <v>45917</v>
      </c>
      <c r="E671" s="51">
        <v>46046</v>
      </c>
      <c r="F671" s="51">
        <v>46050</v>
      </c>
      <c r="G671" s="49" t="s">
        <v>53</v>
      </c>
      <c r="H671" s="49">
        <v>38</v>
      </c>
      <c r="I671" s="57" t="s">
        <v>177</v>
      </c>
      <c r="J671" s="52">
        <v>1986.98</v>
      </c>
      <c r="K671" s="49" t="s">
        <v>131</v>
      </c>
      <c r="L671" s="53">
        <v>1708.8027999999999</v>
      </c>
      <c r="M671" s="53">
        <v>1986.98</v>
      </c>
      <c r="N671" s="53">
        <v>180.64</v>
      </c>
      <c r="O671" s="53">
        <v>155.35039999999998</v>
      </c>
      <c r="P671" s="53">
        <v>180.64</v>
      </c>
      <c r="Q671" s="54">
        <v>9.0911836052703088E-2</v>
      </c>
      <c r="R671" s="55">
        <v>9</v>
      </c>
      <c r="S671" s="55">
        <v>2025</v>
      </c>
      <c r="T671" s="49">
        <v>1</v>
      </c>
      <c r="U671" s="49">
        <v>2026</v>
      </c>
      <c r="V671" s="56">
        <v>46095</v>
      </c>
      <c r="W671" s="49" t="s">
        <v>150</v>
      </c>
      <c r="X671" s="49">
        <v>2026</v>
      </c>
    </row>
    <row r="672" spans="1:24" ht="15.95">
      <c r="A672" s="55" t="s">
        <v>176</v>
      </c>
      <c r="B672" s="50">
        <v>709</v>
      </c>
      <c r="C672" s="50">
        <v>1</v>
      </c>
      <c r="D672" s="51">
        <v>45917</v>
      </c>
      <c r="E672" s="51">
        <v>45865</v>
      </c>
      <c r="F672" s="51">
        <v>45866</v>
      </c>
      <c r="G672" s="49" t="s">
        <v>47</v>
      </c>
      <c r="H672" s="49">
        <v>38</v>
      </c>
      <c r="I672" s="55"/>
      <c r="J672" s="52">
        <v>3780</v>
      </c>
      <c r="K672" s="49" t="s">
        <v>187</v>
      </c>
      <c r="L672" s="53">
        <v>4044.6000000000004</v>
      </c>
      <c r="M672" s="53">
        <v>4725</v>
      </c>
      <c r="N672" s="53">
        <v>351.93</v>
      </c>
      <c r="O672" s="53">
        <v>376.56510000000003</v>
      </c>
      <c r="P672" s="53">
        <v>439.91250000000002</v>
      </c>
      <c r="Q672" s="54">
        <v>9.3103174603174604E-2</v>
      </c>
      <c r="R672" s="55">
        <v>9</v>
      </c>
      <c r="S672" s="55">
        <v>2025</v>
      </c>
      <c r="T672" s="49">
        <v>7</v>
      </c>
      <c r="U672" s="49">
        <v>2025</v>
      </c>
      <c r="V672" s="56">
        <v>45911</v>
      </c>
      <c r="W672" s="49" t="s">
        <v>153</v>
      </c>
      <c r="X672" s="49">
        <v>2025</v>
      </c>
    </row>
    <row r="673" spans="1:24" ht="15.95">
      <c r="A673" s="55" t="s">
        <v>176</v>
      </c>
      <c r="B673" s="50">
        <v>710</v>
      </c>
      <c r="C673" s="50">
        <v>0</v>
      </c>
      <c r="D673" s="51">
        <v>45918</v>
      </c>
      <c r="E673" s="51">
        <v>45919</v>
      </c>
      <c r="F673" s="51">
        <v>45929</v>
      </c>
      <c r="G673" s="49" t="s">
        <v>54</v>
      </c>
      <c r="H673" s="49">
        <v>38</v>
      </c>
      <c r="I673" s="55"/>
      <c r="J673" s="52">
        <v>6025</v>
      </c>
      <c r="K673" s="49" t="s">
        <v>151</v>
      </c>
      <c r="L673" s="53">
        <v>6025</v>
      </c>
      <c r="M673" s="53">
        <v>6988.9999999999991</v>
      </c>
      <c r="N673" s="53">
        <v>503.63</v>
      </c>
      <c r="O673" s="53">
        <v>503.63</v>
      </c>
      <c r="P673" s="53">
        <v>584.21079999999995</v>
      </c>
      <c r="Q673" s="54">
        <v>8.3590041493775927E-2</v>
      </c>
      <c r="R673" s="55">
        <v>9</v>
      </c>
      <c r="S673" s="55">
        <v>2025</v>
      </c>
      <c r="T673" s="49">
        <v>9</v>
      </c>
      <c r="U673" s="49">
        <v>2025</v>
      </c>
      <c r="V673" s="56">
        <v>45974</v>
      </c>
      <c r="W673" s="49" t="s">
        <v>159</v>
      </c>
      <c r="X673" s="49">
        <v>2025</v>
      </c>
    </row>
    <row r="674" spans="1:24" ht="15.95">
      <c r="A674" s="55" t="s">
        <v>176</v>
      </c>
      <c r="B674" s="50">
        <v>711</v>
      </c>
      <c r="C674" s="50">
        <v>0</v>
      </c>
      <c r="D674" s="51">
        <v>45918</v>
      </c>
      <c r="E674" s="51">
        <v>45919</v>
      </c>
      <c r="F674" s="51">
        <v>45921</v>
      </c>
      <c r="G674" s="49" t="s">
        <v>29</v>
      </c>
      <c r="H674" s="49">
        <v>38</v>
      </c>
      <c r="I674" s="57" t="s">
        <v>149</v>
      </c>
      <c r="J674" s="52">
        <v>8104.1</v>
      </c>
      <c r="K674" s="49" t="s">
        <v>151</v>
      </c>
      <c r="L674" s="53">
        <v>8104.1</v>
      </c>
      <c r="M674" s="53">
        <v>9400.7559999999994</v>
      </c>
      <c r="N674" s="53">
        <v>829.99</v>
      </c>
      <c r="O674" s="53">
        <v>829.99</v>
      </c>
      <c r="P674" s="53">
        <v>962.78839999999991</v>
      </c>
      <c r="Q674" s="54">
        <v>0.10241606100615737</v>
      </c>
      <c r="R674" s="55">
        <v>9</v>
      </c>
      <c r="S674" s="55">
        <v>2025</v>
      </c>
      <c r="T674" s="49">
        <v>9</v>
      </c>
      <c r="U674" s="49">
        <v>2025</v>
      </c>
      <c r="V674" s="56">
        <v>45966</v>
      </c>
      <c r="W674" s="49" t="s">
        <v>159</v>
      </c>
      <c r="X674" s="49">
        <v>2025</v>
      </c>
    </row>
    <row r="675" spans="1:24" ht="15.95">
      <c r="A675" s="55" t="s">
        <v>176</v>
      </c>
      <c r="B675" s="50">
        <v>712</v>
      </c>
      <c r="C675" s="50">
        <v>1</v>
      </c>
      <c r="D675" s="51">
        <v>45918</v>
      </c>
      <c r="E675" s="51">
        <v>45873</v>
      </c>
      <c r="F675" s="51">
        <v>45877</v>
      </c>
      <c r="G675" s="49" t="s">
        <v>27</v>
      </c>
      <c r="H675" s="49">
        <v>38</v>
      </c>
      <c r="I675" s="55" t="s">
        <v>158</v>
      </c>
      <c r="J675" s="52">
        <v>12080</v>
      </c>
      <c r="K675" s="49" t="s">
        <v>151</v>
      </c>
      <c r="L675" s="53">
        <v>12080</v>
      </c>
      <c r="M675" s="53">
        <v>14012.8</v>
      </c>
      <c r="N675" s="53">
        <v>1032.28</v>
      </c>
      <c r="O675" s="53">
        <v>1032.28</v>
      </c>
      <c r="P675" s="53">
        <v>1197.4448</v>
      </c>
      <c r="Q675" s="54">
        <v>8.5453642384105952E-2</v>
      </c>
      <c r="R675" s="55">
        <v>9</v>
      </c>
      <c r="S675" s="55">
        <v>2025</v>
      </c>
      <c r="T675" s="49">
        <v>8</v>
      </c>
      <c r="U675" s="49">
        <v>2025</v>
      </c>
      <c r="V675" s="56">
        <v>45922</v>
      </c>
      <c r="W675" s="49" t="s">
        <v>153</v>
      </c>
      <c r="X675" s="49">
        <v>2025</v>
      </c>
    </row>
    <row r="676" spans="1:24" ht="15.95">
      <c r="A676" s="55" t="s">
        <v>176</v>
      </c>
      <c r="B676" s="50">
        <v>713</v>
      </c>
      <c r="C676" s="50">
        <v>0</v>
      </c>
      <c r="D676" s="51">
        <v>45918</v>
      </c>
      <c r="E676" s="51">
        <v>45931</v>
      </c>
      <c r="F676" s="51">
        <v>45961</v>
      </c>
      <c r="G676" s="49" t="s">
        <v>46</v>
      </c>
      <c r="H676" s="49">
        <v>38</v>
      </c>
      <c r="I676" s="55"/>
      <c r="J676" s="52">
        <v>0</v>
      </c>
      <c r="K676" s="49" t="s">
        <v>163</v>
      </c>
      <c r="L676" s="53">
        <v>0</v>
      </c>
      <c r="M676" s="53">
        <v>0</v>
      </c>
      <c r="N676" s="53">
        <v>0</v>
      </c>
      <c r="O676" s="53">
        <v>0</v>
      </c>
      <c r="P676" s="53">
        <v>0</v>
      </c>
      <c r="Q676" s="54" t="e">
        <v>#DIV/0!</v>
      </c>
      <c r="R676" s="55">
        <v>9</v>
      </c>
      <c r="S676" s="55">
        <v>2025</v>
      </c>
      <c r="T676" s="49">
        <v>10</v>
      </c>
      <c r="U676" s="49">
        <v>2025</v>
      </c>
      <c r="V676" s="56">
        <v>46006</v>
      </c>
      <c r="W676" s="49" t="s">
        <v>132</v>
      </c>
      <c r="X676" s="49">
        <v>2025</v>
      </c>
    </row>
    <row r="677" spans="1:24" ht="15.95">
      <c r="A677" s="55" t="s">
        <v>176</v>
      </c>
      <c r="B677" s="50">
        <v>714</v>
      </c>
      <c r="C677" s="50">
        <v>0</v>
      </c>
      <c r="D677" s="51">
        <v>45918</v>
      </c>
      <c r="E677" s="51">
        <v>45753</v>
      </c>
      <c r="F677" s="51">
        <v>45757</v>
      </c>
      <c r="G677" s="49" t="s">
        <v>37</v>
      </c>
      <c r="H677" s="49">
        <v>38</v>
      </c>
      <c r="I677" s="55"/>
      <c r="J677" s="52">
        <v>35813</v>
      </c>
      <c r="K677" s="49" t="s">
        <v>131</v>
      </c>
      <c r="L677" s="53">
        <v>30799.18</v>
      </c>
      <c r="M677" s="53">
        <v>35813</v>
      </c>
      <c r="N677" s="53">
        <v>1271.1199999999999</v>
      </c>
      <c r="O677" s="53">
        <v>1093.1632</v>
      </c>
      <c r="P677" s="53">
        <v>1271.1199999999999</v>
      </c>
      <c r="Q677" s="54">
        <v>3.5493256638650765E-2</v>
      </c>
      <c r="R677" s="55">
        <v>9</v>
      </c>
      <c r="S677" s="55">
        <v>2025</v>
      </c>
      <c r="T677" s="49">
        <v>4</v>
      </c>
      <c r="U677" s="49">
        <v>2025</v>
      </c>
      <c r="V677" s="56">
        <v>45802</v>
      </c>
      <c r="W677" s="49" t="s">
        <v>172</v>
      </c>
      <c r="X677" s="49">
        <v>2025</v>
      </c>
    </row>
    <row r="678" spans="1:24" ht="15.95">
      <c r="A678" s="55" t="s">
        <v>176</v>
      </c>
      <c r="B678" s="50">
        <v>715</v>
      </c>
      <c r="C678" s="50">
        <v>1</v>
      </c>
      <c r="D678" s="51">
        <v>45918</v>
      </c>
      <c r="E678" s="51">
        <v>45897</v>
      </c>
      <c r="F678" s="51">
        <v>45900</v>
      </c>
      <c r="G678" s="49" t="s">
        <v>57</v>
      </c>
      <c r="H678" s="49">
        <v>38</v>
      </c>
      <c r="I678" s="55"/>
      <c r="J678" s="52">
        <v>30166.35</v>
      </c>
      <c r="K678" s="49" t="s">
        <v>178</v>
      </c>
      <c r="L678" s="53">
        <v>1447.9848</v>
      </c>
      <c r="M678" s="53">
        <v>1689.3155999999999</v>
      </c>
      <c r="N678" s="53">
        <v>3744.43</v>
      </c>
      <c r="O678" s="53">
        <v>179.73264</v>
      </c>
      <c r="P678" s="53">
        <v>209.68807999999999</v>
      </c>
      <c r="Q678" s="54">
        <v>0.12412605436189662</v>
      </c>
      <c r="R678" s="55">
        <v>9</v>
      </c>
      <c r="S678" s="55">
        <v>2025</v>
      </c>
      <c r="T678" s="49">
        <v>8</v>
      </c>
      <c r="U678" s="49">
        <v>2025</v>
      </c>
      <c r="V678" s="56">
        <v>45945</v>
      </c>
      <c r="W678" s="49" t="s">
        <v>161</v>
      </c>
      <c r="X678" s="49">
        <v>2025</v>
      </c>
    </row>
    <row r="679" spans="1:24" ht="15.95">
      <c r="A679" s="49" t="s">
        <v>176</v>
      </c>
      <c r="B679" s="50">
        <v>716</v>
      </c>
      <c r="C679" s="50">
        <v>0</v>
      </c>
      <c r="D679" s="51">
        <v>45918</v>
      </c>
      <c r="E679" s="51">
        <v>45830</v>
      </c>
      <c r="F679" s="51">
        <v>45831</v>
      </c>
      <c r="G679" s="49" t="s">
        <v>58</v>
      </c>
      <c r="H679" s="49">
        <v>38</v>
      </c>
      <c r="I679" s="57"/>
      <c r="J679" s="52">
        <v>384.51</v>
      </c>
      <c r="K679" s="49" t="s">
        <v>131</v>
      </c>
      <c r="L679" s="53">
        <v>330.67859999999996</v>
      </c>
      <c r="M679" s="53">
        <v>384.51</v>
      </c>
      <c r="N679" s="53">
        <v>27.75</v>
      </c>
      <c r="O679" s="53">
        <v>23.864999999999998</v>
      </c>
      <c r="P679" s="53">
        <v>27.75</v>
      </c>
      <c r="Q679" s="54">
        <v>7.2169774518218002E-2</v>
      </c>
      <c r="R679" s="55">
        <v>9</v>
      </c>
      <c r="S679" s="55">
        <v>2025</v>
      </c>
      <c r="T679" s="49">
        <v>6</v>
      </c>
      <c r="U679" s="49">
        <v>2025</v>
      </c>
      <c r="V679" s="56">
        <v>45876</v>
      </c>
      <c r="W679" s="49" t="s">
        <v>160</v>
      </c>
      <c r="X679" s="49">
        <v>2025</v>
      </c>
    </row>
    <row r="680" spans="1:24" ht="15.95">
      <c r="A680" s="49" t="s">
        <v>176</v>
      </c>
      <c r="B680" s="50">
        <v>721</v>
      </c>
      <c r="C680" s="50">
        <v>0</v>
      </c>
      <c r="D680" s="51">
        <v>45922</v>
      </c>
      <c r="E680" s="51">
        <v>45953</v>
      </c>
      <c r="F680" s="51">
        <v>45957</v>
      </c>
      <c r="G680" s="49" t="s">
        <v>34</v>
      </c>
      <c r="H680" s="49">
        <v>39</v>
      </c>
      <c r="I680" s="57"/>
      <c r="J680" s="52">
        <v>63818.35</v>
      </c>
      <c r="K680" s="49" t="s">
        <v>178</v>
      </c>
      <c r="L680" s="53">
        <v>3063.2808</v>
      </c>
      <c r="M680" s="53">
        <v>3573.8276000000001</v>
      </c>
      <c r="N680" s="53">
        <v>14265.49</v>
      </c>
      <c r="O680" s="53">
        <v>684.74351999999999</v>
      </c>
      <c r="P680" s="53">
        <v>798.86743999999999</v>
      </c>
      <c r="Q680" s="54">
        <v>0.2235327300063383</v>
      </c>
      <c r="R680" s="55">
        <v>9</v>
      </c>
      <c r="S680" s="55">
        <v>2025</v>
      </c>
      <c r="T680" s="49">
        <v>10</v>
      </c>
      <c r="U680" s="49">
        <v>2025</v>
      </c>
      <c r="V680" s="56">
        <v>46002</v>
      </c>
      <c r="W680" s="49" t="s">
        <v>132</v>
      </c>
      <c r="X680" s="49">
        <v>2025</v>
      </c>
    </row>
    <row r="681" spans="1:24" ht="15.95">
      <c r="A681" s="49" t="s">
        <v>176</v>
      </c>
      <c r="B681" s="50">
        <v>722</v>
      </c>
      <c r="C681" s="50">
        <v>1</v>
      </c>
      <c r="D681" s="51">
        <v>45922</v>
      </c>
      <c r="E681" s="51">
        <v>45871</v>
      </c>
      <c r="F681" s="51">
        <v>45872</v>
      </c>
      <c r="G681" s="49" t="s">
        <v>37</v>
      </c>
      <c r="H681" s="49">
        <v>39</v>
      </c>
      <c r="I681" s="57"/>
      <c r="J681" s="52">
        <v>1349</v>
      </c>
      <c r="K681" s="49" t="s">
        <v>131</v>
      </c>
      <c r="L681" s="53">
        <v>1160.1399999999999</v>
      </c>
      <c r="M681" s="53">
        <v>1349</v>
      </c>
      <c r="N681" s="53">
        <v>136.41</v>
      </c>
      <c r="O681" s="53">
        <v>117.31259999999999</v>
      </c>
      <c r="P681" s="53">
        <v>136.41</v>
      </c>
      <c r="Q681" s="54">
        <v>0.10111934766493699</v>
      </c>
      <c r="R681" s="55">
        <v>9</v>
      </c>
      <c r="S681" s="55">
        <v>2025</v>
      </c>
      <c r="T681" s="49">
        <v>8</v>
      </c>
      <c r="U681" s="49">
        <v>2025</v>
      </c>
      <c r="V681" s="56">
        <v>45917</v>
      </c>
      <c r="W681" s="49" t="s">
        <v>153</v>
      </c>
      <c r="X681" s="49">
        <v>2025</v>
      </c>
    </row>
    <row r="682" spans="1:24" ht="15.95">
      <c r="A682" s="49" t="s">
        <v>176</v>
      </c>
      <c r="B682" s="50">
        <v>723</v>
      </c>
      <c r="C682" s="50">
        <v>0</v>
      </c>
      <c r="D682" s="51">
        <v>45922</v>
      </c>
      <c r="E682" s="51">
        <v>45954</v>
      </c>
      <c r="F682" s="51">
        <v>45964</v>
      </c>
      <c r="G682" s="49" t="s">
        <v>49</v>
      </c>
      <c r="H682" s="49">
        <v>39</v>
      </c>
      <c r="I682" s="57"/>
      <c r="J682" s="52">
        <v>0</v>
      </c>
      <c r="K682" s="49" t="s">
        <v>131</v>
      </c>
      <c r="L682" s="53">
        <v>0</v>
      </c>
      <c r="M682" s="53">
        <v>0</v>
      </c>
      <c r="N682" s="53">
        <v>0</v>
      </c>
      <c r="O682" s="53">
        <v>0</v>
      </c>
      <c r="P682" s="53">
        <v>0</v>
      </c>
      <c r="Q682" s="54" t="e">
        <v>#DIV/0!</v>
      </c>
      <c r="R682" s="55">
        <v>9</v>
      </c>
      <c r="S682" s="55">
        <v>2025</v>
      </c>
      <c r="T682" s="49">
        <v>10</v>
      </c>
      <c r="U682" s="49">
        <v>2025</v>
      </c>
      <c r="V682" s="56">
        <v>46009</v>
      </c>
      <c r="W682" s="49" t="s">
        <v>132</v>
      </c>
      <c r="X682" s="49">
        <v>2025</v>
      </c>
    </row>
    <row r="683" spans="1:24" ht="15.95">
      <c r="A683" s="55" t="s">
        <v>176</v>
      </c>
      <c r="B683" s="50">
        <v>724</v>
      </c>
      <c r="C683" s="50">
        <v>0</v>
      </c>
      <c r="D683" s="51">
        <v>45922</v>
      </c>
      <c r="E683" s="51">
        <v>45658</v>
      </c>
      <c r="F683" s="51">
        <v>46023</v>
      </c>
      <c r="G683" s="49" t="s">
        <v>49</v>
      </c>
      <c r="H683" s="49">
        <v>39</v>
      </c>
      <c r="J683" s="52">
        <v>1960.46</v>
      </c>
      <c r="K683" s="49" t="s">
        <v>131</v>
      </c>
      <c r="L683" s="53">
        <v>1685.9956</v>
      </c>
      <c r="M683" s="53">
        <v>1960.46</v>
      </c>
      <c r="N683" s="53">
        <v>70</v>
      </c>
      <c r="O683" s="53">
        <v>60.199999999999996</v>
      </c>
      <c r="P683" s="53">
        <v>70</v>
      </c>
      <c r="Q683" s="54">
        <v>3.5705905756812172E-2</v>
      </c>
      <c r="R683" s="55">
        <v>9</v>
      </c>
      <c r="S683" s="55">
        <v>2025</v>
      </c>
      <c r="T683" s="49">
        <v>1</v>
      </c>
      <c r="U683" s="49">
        <v>2025</v>
      </c>
      <c r="V683" s="56">
        <v>46068</v>
      </c>
      <c r="W683" s="49" t="s">
        <v>164</v>
      </c>
      <c r="X683" s="49">
        <v>2026</v>
      </c>
    </row>
    <row r="684" spans="1:24" ht="15.95">
      <c r="A684" s="55" t="s">
        <v>176</v>
      </c>
      <c r="B684" s="50">
        <v>725</v>
      </c>
      <c r="C684" s="50">
        <v>1</v>
      </c>
      <c r="D684" s="51">
        <v>45923</v>
      </c>
      <c r="E684" s="51">
        <v>45937</v>
      </c>
      <c r="F684" s="51">
        <v>45945</v>
      </c>
      <c r="G684" s="49" t="s">
        <v>39</v>
      </c>
      <c r="H684" s="49">
        <v>39</v>
      </c>
      <c r="J684" s="52">
        <v>28105.18</v>
      </c>
      <c r="K684" s="49" t="s">
        <v>131</v>
      </c>
      <c r="L684" s="53">
        <v>24170.4548</v>
      </c>
      <c r="M684" s="53">
        <v>28105.18</v>
      </c>
      <c r="N684" s="53">
        <v>5023.9799999999996</v>
      </c>
      <c r="O684" s="53">
        <v>4320.6227999999992</v>
      </c>
      <c r="P684" s="53">
        <v>5023.9799999999996</v>
      </c>
      <c r="Q684" s="54">
        <v>0.17875637160124927</v>
      </c>
      <c r="R684" s="55">
        <v>9</v>
      </c>
      <c r="S684" s="55">
        <v>2025</v>
      </c>
      <c r="T684" s="49">
        <v>10</v>
      </c>
      <c r="U684" s="49">
        <v>2025</v>
      </c>
      <c r="V684" s="56">
        <v>45990</v>
      </c>
      <c r="W684" s="49" t="s">
        <v>159</v>
      </c>
      <c r="X684" s="49">
        <v>2025</v>
      </c>
    </row>
    <row r="685" spans="1:24" ht="15.95">
      <c r="A685" s="55" t="s">
        <v>176</v>
      </c>
      <c r="B685" s="50">
        <v>727</v>
      </c>
      <c r="C685" s="50">
        <v>0</v>
      </c>
      <c r="D685" s="51">
        <v>45923</v>
      </c>
      <c r="E685" s="51">
        <v>45975</v>
      </c>
      <c r="F685" s="51">
        <v>45991</v>
      </c>
      <c r="G685" s="49" t="s">
        <v>45</v>
      </c>
      <c r="H685" s="49">
        <v>39</v>
      </c>
      <c r="I685" s="57"/>
      <c r="J685" s="52">
        <v>99136.08</v>
      </c>
      <c r="K685" s="49" t="s">
        <v>131</v>
      </c>
      <c r="L685" s="53">
        <v>85257.0288</v>
      </c>
      <c r="M685" s="53">
        <v>99136.08</v>
      </c>
      <c r="N685" s="53">
        <v>1436.95</v>
      </c>
      <c r="O685" s="53">
        <v>1235.777</v>
      </c>
      <c r="P685" s="53">
        <v>1436.95</v>
      </c>
      <c r="Q685" s="54">
        <v>1.4494722809294053E-2</v>
      </c>
      <c r="R685" s="55">
        <v>9</v>
      </c>
      <c r="S685" s="55">
        <v>2025</v>
      </c>
      <c r="T685" s="49">
        <v>11</v>
      </c>
      <c r="U685" s="49">
        <v>2025</v>
      </c>
      <c r="V685" s="56">
        <v>46036</v>
      </c>
      <c r="W685" s="49" t="s">
        <v>157</v>
      </c>
      <c r="X685" s="49">
        <v>2026</v>
      </c>
    </row>
    <row r="686" spans="1:24" ht="15.95">
      <c r="A686" s="55" t="s">
        <v>176</v>
      </c>
      <c r="B686" s="50">
        <v>728</v>
      </c>
      <c r="C686" s="50">
        <v>1</v>
      </c>
      <c r="D686" s="51">
        <v>45924</v>
      </c>
      <c r="E686" s="51">
        <v>45914</v>
      </c>
      <c r="F686" s="51">
        <v>45916</v>
      </c>
      <c r="G686" s="49" t="s">
        <v>54</v>
      </c>
      <c r="H686" s="49">
        <v>39</v>
      </c>
      <c r="I686" s="55"/>
      <c r="J686" s="52">
        <v>6075</v>
      </c>
      <c r="K686" s="49" t="s">
        <v>131</v>
      </c>
      <c r="L686" s="53">
        <v>5224.5</v>
      </c>
      <c r="M686" s="53">
        <v>6075</v>
      </c>
      <c r="N686" s="53">
        <v>498</v>
      </c>
      <c r="O686" s="53">
        <v>428.28</v>
      </c>
      <c r="P686" s="53">
        <v>498</v>
      </c>
      <c r="Q686" s="54">
        <v>8.1975308641975303E-2</v>
      </c>
      <c r="R686" s="55">
        <v>9</v>
      </c>
      <c r="S686" s="55">
        <v>2025</v>
      </c>
      <c r="T686" s="49">
        <v>9</v>
      </c>
      <c r="U686" s="49">
        <v>2025</v>
      </c>
      <c r="V686" s="56">
        <v>45961</v>
      </c>
      <c r="W686" s="49" t="s">
        <v>161</v>
      </c>
      <c r="X686" s="49">
        <v>2025</v>
      </c>
    </row>
    <row r="687" spans="1:24" ht="15.95">
      <c r="A687" s="55" t="s">
        <v>176</v>
      </c>
      <c r="B687" s="50">
        <v>729</v>
      </c>
      <c r="C687" s="50">
        <v>0</v>
      </c>
      <c r="D687" s="51">
        <v>45924</v>
      </c>
      <c r="E687" s="51">
        <v>45857</v>
      </c>
      <c r="F687" s="51">
        <v>45888</v>
      </c>
      <c r="G687" s="49" t="s">
        <v>45</v>
      </c>
      <c r="H687" s="49">
        <v>39</v>
      </c>
      <c r="I687" s="55"/>
      <c r="J687" s="52">
        <v>17512</v>
      </c>
      <c r="K687" s="49" t="s">
        <v>131</v>
      </c>
      <c r="L687" s="53">
        <v>15060.32</v>
      </c>
      <c r="M687" s="53">
        <v>17512</v>
      </c>
      <c r="N687" s="53">
        <v>1751.2</v>
      </c>
      <c r="O687" s="53">
        <v>1506.0319999999999</v>
      </c>
      <c r="P687" s="53">
        <v>1751.2</v>
      </c>
      <c r="Q687" s="54">
        <v>9.9999999999999992E-2</v>
      </c>
      <c r="R687" s="55">
        <v>9</v>
      </c>
      <c r="S687" s="55">
        <v>2025</v>
      </c>
      <c r="T687" s="49">
        <v>7</v>
      </c>
      <c r="U687" s="49">
        <v>2025</v>
      </c>
      <c r="V687" s="56">
        <v>45933</v>
      </c>
      <c r="W687" s="49" t="s">
        <v>161</v>
      </c>
      <c r="X687" s="49">
        <v>2025</v>
      </c>
    </row>
    <row r="688" spans="1:24" ht="15.95">
      <c r="A688" s="55" t="s">
        <v>176</v>
      </c>
      <c r="B688" s="50">
        <v>730</v>
      </c>
      <c r="C688" s="50">
        <v>1</v>
      </c>
      <c r="D688" s="51">
        <v>45924</v>
      </c>
      <c r="E688" s="51">
        <v>45861</v>
      </c>
      <c r="F688" s="51">
        <v>45862</v>
      </c>
      <c r="G688" s="49" t="s">
        <v>45</v>
      </c>
      <c r="H688" s="49">
        <v>39</v>
      </c>
      <c r="I688" s="55"/>
      <c r="J688" s="52">
        <v>9701.2199999999993</v>
      </c>
      <c r="K688" s="49" t="s">
        <v>131</v>
      </c>
      <c r="L688" s="53">
        <v>8343.0491999999995</v>
      </c>
      <c r="M688" s="53">
        <v>9701.2199999999993</v>
      </c>
      <c r="N688" s="53">
        <v>1015.2</v>
      </c>
      <c r="O688" s="53">
        <v>873.072</v>
      </c>
      <c r="P688" s="53">
        <v>1015.2</v>
      </c>
      <c r="Q688" s="54">
        <v>0.10464663207307948</v>
      </c>
      <c r="R688" s="55">
        <v>9</v>
      </c>
      <c r="S688" s="55">
        <v>2025</v>
      </c>
      <c r="T688" s="49">
        <v>7</v>
      </c>
      <c r="U688" s="49">
        <v>2025</v>
      </c>
      <c r="V688" s="56">
        <v>45907</v>
      </c>
      <c r="W688" s="49" t="s">
        <v>153</v>
      </c>
      <c r="X688" s="49">
        <v>2025</v>
      </c>
    </row>
    <row r="689" spans="1:24" ht="15.95">
      <c r="A689" s="55" t="s">
        <v>176</v>
      </c>
      <c r="B689" s="50">
        <v>731</v>
      </c>
      <c r="C689" s="50">
        <v>0</v>
      </c>
      <c r="D689" s="51">
        <v>45925</v>
      </c>
      <c r="E689" s="61">
        <v>46022</v>
      </c>
      <c r="F689" s="61">
        <v>46037</v>
      </c>
      <c r="G689" s="49" t="s">
        <v>39</v>
      </c>
      <c r="H689" s="49">
        <v>39</v>
      </c>
      <c r="I689" s="57"/>
      <c r="J689" s="52">
        <v>18000</v>
      </c>
      <c r="K689" s="49" t="s">
        <v>131</v>
      </c>
      <c r="L689" s="53">
        <v>15480</v>
      </c>
      <c r="M689" s="53">
        <v>18000</v>
      </c>
      <c r="N689" s="53">
        <v>1350</v>
      </c>
      <c r="O689" s="53">
        <v>1161</v>
      </c>
      <c r="P689" s="53">
        <v>1350</v>
      </c>
      <c r="Q689" s="54">
        <v>7.4999999999999997E-2</v>
      </c>
      <c r="R689" s="55">
        <v>9</v>
      </c>
      <c r="S689" s="55">
        <v>2025</v>
      </c>
      <c r="T689" s="49">
        <v>12</v>
      </c>
      <c r="U689" s="49">
        <v>2025</v>
      </c>
      <c r="V689" s="56">
        <v>46082</v>
      </c>
      <c r="W689" s="49" t="s">
        <v>150</v>
      </c>
      <c r="X689" s="49">
        <v>2026</v>
      </c>
    </row>
    <row r="690" spans="1:24" ht="15.95">
      <c r="A690" s="55" t="s">
        <v>176</v>
      </c>
      <c r="B690" s="50">
        <v>732</v>
      </c>
      <c r="C690" s="50">
        <v>0</v>
      </c>
      <c r="D690" s="51">
        <v>45925</v>
      </c>
      <c r="E690" s="51">
        <v>45995</v>
      </c>
      <c r="F690" s="51">
        <v>45998</v>
      </c>
      <c r="G690" s="49" t="s">
        <v>21</v>
      </c>
      <c r="H690" s="49">
        <v>39</v>
      </c>
      <c r="I690" s="55"/>
      <c r="J690" s="52">
        <v>2563.04</v>
      </c>
      <c r="K690" s="49" t="s">
        <v>131</v>
      </c>
      <c r="L690" s="53">
        <v>2204.2143999999998</v>
      </c>
      <c r="M690" s="53">
        <v>2563.04</v>
      </c>
      <c r="N690" s="53">
        <v>110.36</v>
      </c>
      <c r="O690" s="53">
        <v>94.909599999999998</v>
      </c>
      <c r="P690" s="53">
        <v>110.36</v>
      </c>
      <c r="Q690" s="54">
        <v>4.3058243336038457E-2</v>
      </c>
      <c r="R690" s="55">
        <v>9</v>
      </c>
      <c r="S690" s="55">
        <v>2025</v>
      </c>
      <c r="T690" s="49">
        <v>12</v>
      </c>
      <c r="U690" s="49">
        <v>2025</v>
      </c>
      <c r="V690" s="56">
        <v>46043</v>
      </c>
      <c r="W690" s="49" t="s">
        <v>157</v>
      </c>
      <c r="X690" s="49">
        <v>2026</v>
      </c>
    </row>
    <row r="691" spans="1:24" ht="15.95">
      <c r="A691" s="49" t="s">
        <v>176</v>
      </c>
      <c r="B691" s="50">
        <v>733</v>
      </c>
      <c r="C691" s="50">
        <v>0</v>
      </c>
      <c r="D691" s="51">
        <v>45926</v>
      </c>
      <c r="E691" s="51">
        <v>46062</v>
      </c>
      <c r="F691" s="51">
        <v>46169</v>
      </c>
      <c r="G691" s="49" t="s">
        <v>42</v>
      </c>
      <c r="H691" s="49">
        <v>39</v>
      </c>
      <c r="I691" s="57" t="s">
        <v>199</v>
      </c>
      <c r="J691" s="52">
        <v>101329.3</v>
      </c>
      <c r="K691" s="49" t="s">
        <v>131</v>
      </c>
      <c r="L691" s="53">
        <v>87143.198000000004</v>
      </c>
      <c r="M691" s="53">
        <v>101329.3</v>
      </c>
      <c r="N691" s="53">
        <v>11479.52</v>
      </c>
      <c r="O691" s="53">
        <v>9872.387200000001</v>
      </c>
      <c r="P691" s="53">
        <v>11479.52</v>
      </c>
      <c r="Q691" s="54">
        <v>0.11328924605222775</v>
      </c>
      <c r="R691" s="55">
        <v>9</v>
      </c>
      <c r="S691" s="55">
        <v>2025</v>
      </c>
      <c r="T691" s="49">
        <v>2</v>
      </c>
      <c r="U691" s="49">
        <v>2026</v>
      </c>
      <c r="V691" s="56">
        <v>46214</v>
      </c>
      <c r="W691" s="49" t="s">
        <v>154</v>
      </c>
      <c r="X691" s="49">
        <v>2026</v>
      </c>
    </row>
    <row r="692" spans="1:24" ht="15.95">
      <c r="A692" s="49" t="s">
        <v>176</v>
      </c>
      <c r="B692" s="50">
        <v>734</v>
      </c>
      <c r="C692" s="50">
        <v>1</v>
      </c>
      <c r="D692" s="51">
        <v>45926</v>
      </c>
      <c r="E692" s="51">
        <v>45940</v>
      </c>
      <c r="F692" s="51">
        <v>45946</v>
      </c>
      <c r="G692" s="49" t="s">
        <v>45</v>
      </c>
      <c r="H692" s="49">
        <v>39</v>
      </c>
      <c r="I692" s="57"/>
      <c r="J692" s="52">
        <v>9616.31</v>
      </c>
      <c r="K692" s="49" t="s">
        <v>131</v>
      </c>
      <c r="L692" s="53">
        <v>8270.0265999999992</v>
      </c>
      <c r="M692" s="53">
        <v>9616.31</v>
      </c>
      <c r="N692" s="53">
        <v>635.54999999999995</v>
      </c>
      <c r="O692" s="53">
        <v>546.57299999999998</v>
      </c>
      <c r="P692" s="53">
        <v>635.54999999999995</v>
      </c>
      <c r="Q692" s="54">
        <v>6.6090839417614455E-2</v>
      </c>
      <c r="R692" s="55">
        <v>9</v>
      </c>
      <c r="S692" s="55">
        <v>2025</v>
      </c>
      <c r="T692" s="49">
        <v>10</v>
      </c>
      <c r="U692" s="49">
        <v>2025</v>
      </c>
      <c r="V692" s="56">
        <v>45991</v>
      </c>
      <c r="W692" s="49" t="s">
        <v>159</v>
      </c>
      <c r="X692" s="49">
        <v>2025</v>
      </c>
    </row>
    <row r="693" spans="1:24" ht="15.95">
      <c r="A693" s="49" t="s">
        <v>176</v>
      </c>
      <c r="B693" s="50">
        <v>735</v>
      </c>
      <c r="C693" s="50">
        <v>0</v>
      </c>
      <c r="D693" s="51">
        <v>45926</v>
      </c>
      <c r="E693" s="51">
        <v>45953</v>
      </c>
      <c r="F693" s="51">
        <v>46140</v>
      </c>
      <c r="G693" s="49" t="s">
        <v>44</v>
      </c>
      <c r="H693" s="49">
        <v>39</v>
      </c>
      <c r="I693" s="57"/>
      <c r="J693" s="52">
        <v>73781.8</v>
      </c>
      <c r="K693" s="49" t="s">
        <v>131</v>
      </c>
      <c r="L693" s="53">
        <v>63452.347999999998</v>
      </c>
      <c r="M693" s="53">
        <v>73781.8</v>
      </c>
      <c r="N693" s="53">
        <v>8788</v>
      </c>
      <c r="O693" s="53">
        <v>7557.68</v>
      </c>
      <c r="P693" s="53">
        <v>8788</v>
      </c>
      <c r="Q693" s="54">
        <v>0.11910796429471768</v>
      </c>
      <c r="R693" s="55">
        <v>9</v>
      </c>
      <c r="S693" s="55">
        <v>2025</v>
      </c>
      <c r="T693" s="49">
        <v>10</v>
      </c>
      <c r="U693" s="49">
        <v>2025</v>
      </c>
      <c r="V693" s="56">
        <v>46185</v>
      </c>
      <c r="W693" s="49" t="s">
        <v>152</v>
      </c>
      <c r="X693" s="49">
        <v>2026</v>
      </c>
    </row>
    <row r="694" spans="1:24" ht="15.95">
      <c r="A694" s="49" t="s">
        <v>176</v>
      </c>
      <c r="B694" s="50">
        <v>736</v>
      </c>
      <c r="C694" s="50">
        <v>0</v>
      </c>
      <c r="D694" s="51">
        <v>45926</v>
      </c>
      <c r="E694" s="51">
        <v>46184</v>
      </c>
      <c r="F694" s="51">
        <v>46184</v>
      </c>
      <c r="G694" s="49" t="s">
        <v>39</v>
      </c>
      <c r="H694" s="49">
        <v>39</v>
      </c>
      <c r="I694" s="57"/>
      <c r="J694" s="52">
        <v>13900</v>
      </c>
      <c r="K694" s="49" t="s">
        <v>131</v>
      </c>
      <c r="L694" s="53">
        <v>11954</v>
      </c>
      <c r="M694" s="53">
        <v>13900</v>
      </c>
      <c r="N694" s="53">
        <v>1390</v>
      </c>
      <c r="O694" s="53">
        <v>1195.4000000000001</v>
      </c>
      <c r="P694" s="53">
        <v>1390</v>
      </c>
      <c r="Q694" s="54">
        <v>0.1</v>
      </c>
      <c r="R694" s="55">
        <v>9</v>
      </c>
      <c r="S694" s="55">
        <v>2025</v>
      </c>
      <c r="T694" s="49">
        <v>6</v>
      </c>
      <c r="U694" s="49">
        <v>2026</v>
      </c>
      <c r="V694" s="56">
        <v>46229</v>
      </c>
      <c r="W694" s="49" t="s">
        <v>154</v>
      </c>
      <c r="X694" s="49">
        <v>2026</v>
      </c>
    </row>
    <row r="695" spans="1:24" ht="15.95">
      <c r="A695" s="49" t="s">
        <v>176</v>
      </c>
      <c r="B695" s="50">
        <v>737</v>
      </c>
      <c r="C695" s="50">
        <v>1</v>
      </c>
      <c r="D695" s="51">
        <v>45927</v>
      </c>
      <c r="E695" s="51">
        <v>45893</v>
      </c>
      <c r="F695" s="51">
        <v>45899</v>
      </c>
      <c r="G695" s="49" t="s">
        <v>37</v>
      </c>
      <c r="H695" s="49">
        <v>39</v>
      </c>
      <c r="I695" s="57"/>
      <c r="J695" s="52">
        <v>5070</v>
      </c>
      <c r="K695" s="49" t="s">
        <v>151</v>
      </c>
      <c r="L695" s="53">
        <v>5070</v>
      </c>
      <c r="M695" s="53">
        <v>5881.2</v>
      </c>
      <c r="N695" s="53">
        <v>451.32</v>
      </c>
      <c r="O695" s="53">
        <v>451.32</v>
      </c>
      <c r="P695" s="53">
        <v>523.53120000000001</v>
      </c>
      <c r="Q695" s="54">
        <v>8.9017751479289933E-2</v>
      </c>
      <c r="R695" s="55">
        <v>9</v>
      </c>
      <c r="S695" s="55">
        <v>2025</v>
      </c>
      <c r="T695" s="49">
        <v>8</v>
      </c>
      <c r="U695" s="49">
        <v>2025</v>
      </c>
      <c r="V695" s="56">
        <v>45944</v>
      </c>
      <c r="W695" s="49" t="s">
        <v>161</v>
      </c>
      <c r="X695" s="49">
        <v>2025</v>
      </c>
    </row>
    <row r="696" spans="1:24" ht="15.95">
      <c r="A696" s="49" t="s">
        <v>176</v>
      </c>
      <c r="B696" s="50">
        <v>738</v>
      </c>
      <c r="C696" s="50">
        <v>1</v>
      </c>
      <c r="D696" s="51">
        <v>45927</v>
      </c>
      <c r="E696" s="51">
        <v>45848</v>
      </c>
      <c r="F696" s="51">
        <v>45857</v>
      </c>
      <c r="G696" s="49" t="s">
        <v>58</v>
      </c>
      <c r="H696" s="49">
        <v>39</v>
      </c>
      <c r="I696" s="57"/>
      <c r="J696" s="52">
        <v>2253.0500000000002</v>
      </c>
      <c r="K696" s="49" t="s">
        <v>151</v>
      </c>
      <c r="L696" s="53">
        <v>2253.0500000000002</v>
      </c>
      <c r="M696" s="53">
        <v>2613.538</v>
      </c>
      <c r="N696" s="53">
        <v>218.69</v>
      </c>
      <c r="O696" s="53">
        <v>218.69</v>
      </c>
      <c r="P696" s="53">
        <v>253.68039999999999</v>
      </c>
      <c r="Q696" s="54">
        <v>9.7063979938305844E-2</v>
      </c>
      <c r="R696" s="55">
        <v>9</v>
      </c>
      <c r="S696" s="55">
        <v>2025</v>
      </c>
      <c r="T696" s="49">
        <v>7</v>
      </c>
      <c r="U696" s="49">
        <v>2025</v>
      </c>
      <c r="V696" s="56">
        <v>45902</v>
      </c>
      <c r="W696" s="49" t="s">
        <v>153</v>
      </c>
      <c r="X696" s="49">
        <v>2025</v>
      </c>
    </row>
    <row r="697" spans="1:24" ht="15.95">
      <c r="A697" s="55" t="s">
        <v>176</v>
      </c>
      <c r="B697" s="50">
        <v>739</v>
      </c>
      <c r="C697" s="50">
        <v>0</v>
      </c>
      <c r="D697" s="51">
        <v>45929</v>
      </c>
      <c r="E697" s="51">
        <v>46030</v>
      </c>
      <c r="F697" s="51">
        <v>46040</v>
      </c>
      <c r="G697" s="49" t="s">
        <v>58</v>
      </c>
      <c r="H697" s="49">
        <v>40</v>
      </c>
      <c r="I697" s="55"/>
      <c r="J697" s="52">
        <v>7753.12</v>
      </c>
      <c r="K697" s="49" t="s">
        <v>151</v>
      </c>
      <c r="L697" s="53">
        <v>7753.12</v>
      </c>
      <c r="M697" s="53">
        <v>8993.6191999999992</v>
      </c>
      <c r="N697" s="53">
        <v>621.16999999999996</v>
      </c>
      <c r="O697" s="53">
        <v>621.16999999999996</v>
      </c>
      <c r="P697" s="53">
        <v>720.55719999999985</v>
      </c>
      <c r="Q697" s="54">
        <v>8.0118713498565738E-2</v>
      </c>
      <c r="R697" s="55">
        <v>9</v>
      </c>
      <c r="S697" s="55">
        <v>2025</v>
      </c>
      <c r="T697" s="49">
        <v>1</v>
      </c>
      <c r="U697" s="49">
        <v>2026</v>
      </c>
      <c r="V697" s="56">
        <v>46085</v>
      </c>
      <c r="W697" s="49" t="s">
        <v>150</v>
      </c>
      <c r="X697" s="49">
        <v>2026</v>
      </c>
    </row>
    <row r="698" spans="1:24" ht="15.95">
      <c r="A698" s="55" t="s">
        <v>176</v>
      </c>
      <c r="B698" s="50">
        <v>740</v>
      </c>
      <c r="C698" s="50">
        <v>1</v>
      </c>
      <c r="D698" s="51">
        <v>45929</v>
      </c>
      <c r="E698" s="51">
        <v>45846</v>
      </c>
      <c r="F698" s="51">
        <v>45869</v>
      </c>
      <c r="G698" s="49" t="s">
        <v>47</v>
      </c>
      <c r="H698" s="49">
        <v>40</v>
      </c>
      <c r="I698" s="55"/>
      <c r="J698" s="52">
        <v>20705.8</v>
      </c>
      <c r="K698" s="49" t="s">
        <v>131</v>
      </c>
      <c r="L698" s="53">
        <v>17806.987999999998</v>
      </c>
      <c r="M698" s="53">
        <v>20705.8</v>
      </c>
      <c r="N698" s="53">
        <v>2070.58</v>
      </c>
      <c r="O698" s="53">
        <v>1780.6987999999999</v>
      </c>
      <c r="P698" s="53">
        <v>2070.58</v>
      </c>
      <c r="Q698" s="54">
        <v>0.1</v>
      </c>
      <c r="R698" s="55">
        <v>9</v>
      </c>
      <c r="S698" s="55">
        <v>2025</v>
      </c>
      <c r="T698" s="49">
        <v>7</v>
      </c>
      <c r="U698" s="49">
        <v>2025</v>
      </c>
      <c r="V698" s="56">
        <v>45914</v>
      </c>
      <c r="W698" s="49" t="s">
        <v>153</v>
      </c>
      <c r="X698" s="49">
        <v>2025</v>
      </c>
    </row>
    <row r="699" spans="1:24" ht="15.95">
      <c r="A699" s="55" t="s">
        <v>176</v>
      </c>
      <c r="B699" s="50">
        <v>741</v>
      </c>
      <c r="C699" s="50">
        <v>0</v>
      </c>
      <c r="D699" s="51">
        <v>45929</v>
      </c>
      <c r="E699" s="51">
        <v>46063</v>
      </c>
      <c r="F699" s="51">
        <v>46070</v>
      </c>
      <c r="G699" s="49" t="s">
        <v>49</v>
      </c>
      <c r="H699" s="49">
        <v>40</v>
      </c>
      <c r="I699" s="55"/>
      <c r="J699" s="52">
        <v>24500</v>
      </c>
      <c r="K699" s="49" t="s">
        <v>187</v>
      </c>
      <c r="L699" s="53">
        <v>26215</v>
      </c>
      <c r="M699" s="53">
        <v>30625</v>
      </c>
      <c r="N699" s="53">
        <v>2440.7600000000002</v>
      </c>
      <c r="O699" s="53">
        <v>2611.6132000000002</v>
      </c>
      <c r="P699" s="53">
        <v>3050.9500000000003</v>
      </c>
      <c r="Q699" s="54">
        <v>9.9622857142857152E-2</v>
      </c>
      <c r="R699" s="55">
        <v>9</v>
      </c>
      <c r="S699" s="55">
        <v>2025</v>
      </c>
      <c r="T699" s="49">
        <v>2</v>
      </c>
      <c r="U699" s="49">
        <v>2026</v>
      </c>
      <c r="V699" s="56">
        <v>46115</v>
      </c>
      <c r="W699" s="49" t="s">
        <v>173</v>
      </c>
      <c r="X699" s="49">
        <v>2026</v>
      </c>
    </row>
    <row r="700" spans="1:24" ht="15.95">
      <c r="A700" s="55" t="s">
        <v>176</v>
      </c>
      <c r="B700" s="50">
        <v>742</v>
      </c>
      <c r="C700" s="50">
        <v>0</v>
      </c>
      <c r="D700" s="51">
        <v>45930</v>
      </c>
      <c r="E700" s="51">
        <v>45933</v>
      </c>
      <c r="F700" s="51">
        <v>45935</v>
      </c>
      <c r="G700" s="49" t="s">
        <v>52</v>
      </c>
      <c r="H700" s="49">
        <v>40</v>
      </c>
      <c r="I700" s="55" t="s">
        <v>177</v>
      </c>
      <c r="J700" s="52">
        <v>15206.6</v>
      </c>
      <c r="K700" s="49" t="s">
        <v>151</v>
      </c>
      <c r="L700" s="53">
        <v>15206.6</v>
      </c>
      <c r="M700" s="53">
        <v>17639.655999999999</v>
      </c>
      <c r="N700" s="53">
        <v>1273.3399999999999</v>
      </c>
      <c r="O700" s="53">
        <v>1273.3399999999999</v>
      </c>
      <c r="P700" s="53">
        <v>1477.0743999999997</v>
      </c>
      <c r="Q700" s="54">
        <v>8.3736009364354949E-2</v>
      </c>
      <c r="R700" s="55">
        <v>9</v>
      </c>
      <c r="S700" s="55">
        <v>2025</v>
      </c>
      <c r="T700" s="49">
        <v>10</v>
      </c>
      <c r="U700" s="49">
        <v>2025</v>
      </c>
      <c r="V700" s="56">
        <v>45980</v>
      </c>
      <c r="W700" s="49" t="s">
        <v>159</v>
      </c>
      <c r="X700" s="49">
        <v>2025</v>
      </c>
    </row>
    <row r="701" spans="1:24" ht="15.95">
      <c r="A701" s="55" t="s">
        <v>176</v>
      </c>
      <c r="B701" s="55">
        <v>743</v>
      </c>
      <c r="C701" s="50">
        <v>0</v>
      </c>
      <c r="D701" s="51">
        <v>45930</v>
      </c>
      <c r="E701" s="51">
        <v>45972</v>
      </c>
      <c r="F701" s="51">
        <v>45990</v>
      </c>
      <c r="G701" s="49" t="s">
        <v>27</v>
      </c>
      <c r="H701" s="49">
        <v>40</v>
      </c>
      <c r="I701" t="s">
        <v>166</v>
      </c>
      <c r="J701" s="52">
        <v>47401.39</v>
      </c>
      <c r="K701" s="49" t="s">
        <v>131</v>
      </c>
      <c r="L701" s="53">
        <v>40765.195399999997</v>
      </c>
      <c r="M701" s="53">
        <v>47401.39</v>
      </c>
      <c r="N701" s="53">
        <v>4257.09</v>
      </c>
      <c r="O701" s="53">
        <v>3661.0974000000001</v>
      </c>
      <c r="P701" s="53">
        <v>4257.09</v>
      </c>
      <c r="Q701" s="54">
        <v>8.9809391665518684E-2</v>
      </c>
      <c r="R701" s="55">
        <v>9</v>
      </c>
      <c r="S701" s="55">
        <v>2025</v>
      </c>
      <c r="T701" s="49">
        <v>11</v>
      </c>
      <c r="U701" s="49">
        <v>2025</v>
      </c>
      <c r="V701" s="56">
        <v>46035</v>
      </c>
      <c r="W701" s="49" t="s">
        <v>157</v>
      </c>
      <c r="X701" s="49">
        <v>2026</v>
      </c>
    </row>
    <row r="702" spans="1:24" ht="15.95">
      <c r="A702" s="55" t="s">
        <v>176</v>
      </c>
      <c r="B702" s="55">
        <v>744</v>
      </c>
      <c r="C702" s="50">
        <v>0</v>
      </c>
      <c r="D702" s="51">
        <v>45930</v>
      </c>
      <c r="E702" s="51">
        <v>45966</v>
      </c>
      <c r="F702" s="51">
        <v>46021</v>
      </c>
      <c r="G702" s="49" t="s">
        <v>35</v>
      </c>
      <c r="H702" s="49">
        <v>40</v>
      </c>
      <c r="I702" s="55"/>
      <c r="J702" s="52">
        <v>22168.98</v>
      </c>
      <c r="K702" s="49" t="s">
        <v>131</v>
      </c>
      <c r="L702" s="53">
        <v>19065.322799999998</v>
      </c>
      <c r="M702" s="53">
        <v>22168.98</v>
      </c>
      <c r="N702" s="53">
        <v>351.33</v>
      </c>
      <c r="O702" s="53">
        <v>302.1438</v>
      </c>
      <c r="P702" s="53">
        <v>351.33</v>
      </c>
      <c r="Q702" s="54">
        <v>1.584781979143831E-2</v>
      </c>
      <c r="R702" s="55">
        <v>9</v>
      </c>
      <c r="S702" s="55">
        <v>2025</v>
      </c>
      <c r="T702" s="49">
        <v>11</v>
      </c>
      <c r="U702" s="49">
        <v>2025</v>
      </c>
      <c r="V702" s="56">
        <v>46066</v>
      </c>
      <c r="W702" s="49" t="s">
        <v>164</v>
      </c>
      <c r="X702" s="49">
        <v>2026</v>
      </c>
    </row>
    <row r="703" spans="1:24" ht="15.95">
      <c r="A703" s="55" t="s">
        <v>176</v>
      </c>
      <c r="B703" s="55">
        <v>745</v>
      </c>
      <c r="C703" s="50">
        <v>0</v>
      </c>
      <c r="D703" s="51">
        <v>45930</v>
      </c>
      <c r="E703" s="51">
        <v>45967</v>
      </c>
      <c r="F703" s="51">
        <v>45970</v>
      </c>
      <c r="G703" s="49" t="s">
        <v>45</v>
      </c>
      <c r="H703" s="49">
        <v>40</v>
      </c>
      <c r="I703" s="55"/>
      <c r="J703" s="52">
        <v>11714.05</v>
      </c>
      <c r="K703" s="49" t="s">
        <v>131</v>
      </c>
      <c r="L703" s="53">
        <v>10074.082999999999</v>
      </c>
      <c r="M703" s="53">
        <v>11714.05</v>
      </c>
      <c r="N703" s="53">
        <v>958.24</v>
      </c>
      <c r="O703" s="53">
        <v>824.08640000000003</v>
      </c>
      <c r="P703" s="53">
        <v>958.24</v>
      </c>
      <c r="Q703" s="54">
        <v>8.1802621638118342E-2</v>
      </c>
      <c r="R703" s="55">
        <v>9</v>
      </c>
      <c r="S703" s="55">
        <v>2025</v>
      </c>
      <c r="T703" s="49">
        <v>11</v>
      </c>
      <c r="U703" s="49">
        <v>2025</v>
      </c>
      <c r="V703" s="56">
        <v>46015</v>
      </c>
      <c r="W703" s="49" t="s">
        <v>132</v>
      </c>
      <c r="X703" s="49">
        <v>2025</v>
      </c>
    </row>
    <row r="704" spans="1:24" ht="15.95">
      <c r="A704" s="55" t="s">
        <v>176</v>
      </c>
      <c r="B704" s="55">
        <v>746</v>
      </c>
      <c r="C704" s="50">
        <v>0</v>
      </c>
      <c r="D704" s="51">
        <v>45930</v>
      </c>
      <c r="E704" s="51">
        <v>46106</v>
      </c>
      <c r="F704" s="51">
        <v>46130</v>
      </c>
      <c r="G704" s="49" t="s">
        <v>53</v>
      </c>
      <c r="H704" s="49">
        <v>40</v>
      </c>
      <c r="I704" s="55" t="s">
        <v>149</v>
      </c>
      <c r="J704" s="52">
        <v>14720.13</v>
      </c>
      <c r="K704" s="49" t="s">
        <v>131</v>
      </c>
      <c r="L704" s="53">
        <v>12659.311799999999</v>
      </c>
      <c r="M704" s="53">
        <v>14720.13</v>
      </c>
      <c r="N704" s="53">
        <v>1377.61</v>
      </c>
      <c r="O704" s="53">
        <v>1184.7446</v>
      </c>
      <c r="P704" s="53">
        <v>1377.61</v>
      </c>
      <c r="Q704" s="54">
        <v>9.3586809355623898E-2</v>
      </c>
      <c r="R704" s="55">
        <v>9</v>
      </c>
      <c r="S704" s="55">
        <v>2025</v>
      </c>
      <c r="T704" s="49">
        <v>3</v>
      </c>
      <c r="U704" s="49">
        <v>2026</v>
      </c>
      <c r="V704" s="56">
        <v>46175</v>
      </c>
      <c r="W704" s="49" t="s">
        <v>152</v>
      </c>
      <c r="X704" s="49">
        <v>2026</v>
      </c>
    </row>
    <row r="705" spans="1:24" ht="15.95">
      <c r="A705" s="55" t="s">
        <v>176</v>
      </c>
      <c r="B705" s="55">
        <v>747</v>
      </c>
      <c r="C705" s="50">
        <v>0</v>
      </c>
      <c r="D705" s="51">
        <v>45931</v>
      </c>
      <c r="E705" s="51">
        <v>46074</v>
      </c>
      <c r="F705" s="51">
        <v>46081</v>
      </c>
      <c r="G705" s="49" t="s">
        <v>21</v>
      </c>
      <c r="H705" s="49">
        <v>40</v>
      </c>
      <c r="I705" s="57"/>
      <c r="J705" s="52">
        <v>10332</v>
      </c>
      <c r="K705" s="49" t="s">
        <v>151</v>
      </c>
      <c r="L705" s="53">
        <v>10332</v>
      </c>
      <c r="M705" s="53">
        <v>11985.119999999999</v>
      </c>
      <c r="N705" s="53">
        <v>1033.2</v>
      </c>
      <c r="O705" s="53">
        <v>1033.2</v>
      </c>
      <c r="P705" s="53">
        <v>1198.5119999999999</v>
      </c>
      <c r="Q705" s="54">
        <v>0.1</v>
      </c>
      <c r="R705" s="55">
        <v>10</v>
      </c>
      <c r="S705" s="55">
        <v>2025</v>
      </c>
      <c r="T705" s="49">
        <v>2</v>
      </c>
      <c r="U705" s="49">
        <v>2026</v>
      </c>
      <c r="V705" s="56">
        <v>46126</v>
      </c>
      <c r="W705" s="49" t="s">
        <v>173</v>
      </c>
      <c r="X705" s="49">
        <v>2026</v>
      </c>
    </row>
    <row r="706" spans="1:24" ht="15.95">
      <c r="A706" s="55" t="s">
        <v>176</v>
      </c>
      <c r="B706" s="55">
        <v>748</v>
      </c>
      <c r="C706" s="50">
        <v>0</v>
      </c>
      <c r="D706" s="51">
        <v>45931</v>
      </c>
      <c r="E706" s="51">
        <v>45958</v>
      </c>
      <c r="F706" s="51">
        <v>45963</v>
      </c>
      <c r="G706" s="49" t="s">
        <v>27</v>
      </c>
      <c r="H706" s="49">
        <v>40</v>
      </c>
      <c r="I706" s="57" t="s">
        <v>149</v>
      </c>
      <c r="J706" s="52">
        <v>63360</v>
      </c>
      <c r="K706" s="49" t="s">
        <v>131</v>
      </c>
      <c r="L706" s="53">
        <v>54489.599999999999</v>
      </c>
      <c r="M706" s="53">
        <v>63360</v>
      </c>
      <c r="N706" s="53">
        <v>9129</v>
      </c>
      <c r="O706" s="53">
        <v>7850.94</v>
      </c>
      <c r="P706" s="53">
        <v>9129</v>
      </c>
      <c r="Q706" s="54">
        <v>0.14408143939393939</v>
      </c>
      <c r="R706" s="55">
        <v>10</v>
      </c>
      <c r="S706" s="55">
        <v>2025</v>
      </c>
      <c r="T706" s="49">
        <v>10</v>
      </c>
      <c r="U706" s="49">
        <v>2025</v>
      </c>
      <c r="V706" s="56">
        <v>46008</v>
      </c>
      <c r="W706" s="49" t="s">
        <v>132</v>
      </c>
      <c r="X706" s="49">
        <v>2025</v>
      </c>
    </row>
    <row r="707" spans="1:24" ht="15.95">
      <c r="A707" s="55" t="s">
        <v>176</v>
      </c>
      <c r="B707" s="55">
        <v>749</v>
      </c>
      <c r="C707" s="50">
        <v>1</v>
      </c>
      <c r="D707" s="51">
        <v>45931</v>
      </c>
      <c r="E707" s="51">
        <v>45934</v>
      </c>
      <c r="F707" s="51">
        <v>45940</v>
      </c>
      <c r="G707" s="49" t="s">
        <v>24</v>
      </c>
      <c r="H707" s="49">
        <v>40</v>
      </c>
      <c r="I707" t="s">
        <v>149</v>
      </c>
      <c r="J707" s="52">
        <v>13873.49</v>
      </c>
      <c r="K707" s="49" t="s">
        <v>131</v>
      </c>
      <c r="L707" s="53">
        <v>11931.2014</v>
      </c>
      <c r="M707" s="53">
        <v>13873.49</v>
      </c>
      <c r="N707" s="53">
        <v>1105.1600000000001</v>
      </c>
      <c r="O707" s="53">
        <v>950.43760000000009</v>
      </c>
      <c r="P707" s="53">
        <v>1105.1600000000001</v>
      </c>
      <c r="Q707" s="54">
        <v>7.9659840458312953E-2</v>
      </c>
      <c r="R707" s="55">
        <v>10</v>
      </c>
      <c r="S707" s="55">
        <v>2025</v>
      </c>
      <c r="T707" s="49">
        <v>10</v>
      </c>
      <c r="U707" s="49">
        <v>2025</v>
      </c>
      <c r="V707" s="56">
        <v>45985</v>
      </c>
      <c r="W707" s="49" t="s">
        <v>159</v>
      </c>
      <c r="X707" s="49">
        <v>2025</v>
      </c>
    </row>
    <row r="708" spans="1:24" ht="15.95">
      <c r="A708" s="55" t="s">
        <v>176</v>
      </c>
      <c r="B708" s="55">
        <v>750</v>
      </c>
      <c r="C708" s="50">
        <v>0</v>
      </c>
      <c r="D708" s="51">
        <v>45936</v>
      </c>
      <c r="E708" s="51">
        <v>45960</v>
      </c>
      <c r="F708" s="51">
        <v>45973</v>
      </c>
      <c r="G708" s="49" t="s">
        <v>53</v>
      </c>
      <c r="H708" s="49">
        <v>41</v>
      </c>
      <c r="I708" s="55" t="s">
        <v>177</v>
      </c>
      <c r="J708" s="52">
        <v>59139</v>
      </c>
      <c r="K708" s="49" t="s">
        <v>131</v>
      </c>
      <c r="L708" s="53">
        <v>50859.54</v>
      </c>
      <c r="M708" s="53">
        <v>59139</v>
      </c>
      <c r="N708" s="53">
        <v>5977</v>
      </c>
      <c r="O708" s="53">
        <v>5140.22</v>
      </c>
      <c r="P708" s="53">
        <v>5977</v>
      </c>
      <c r="Q708" s="54">
        <v>0.10106697779806896</v>
      </c>
      <c r="R708" s="55">
        <v>10</v>
      </c>
      <c r="S708" s="55">
        <v>2025</v>
      </c>
      <c r="T708" s="49">
        <v>10</v>
      </c>
      <c r="U708" s="49">
        <v>2025</v>
      </c>
      <c r="V708" s="56">
        <v>46018</v>
      </c>
      <c r="W708" s="49" t="s">
        <v>132</v>
      </c>
      <c r="X708" s="49">
        <v>2025</v>
      </c>
    </row>
    <row r="709" spans="1:24" ht="15.95">
      <c r="A709" s="55" t="s">
        <v>176</v>
      </c>
      <c r="B709" s="55">
        <v>751</v>
      </c>
      <c r="C709" s="50">
        <v>0</v>
      </c>
      <c r="D709" s="51">
        <v>45936</v>
      </c>
      <c r="E709" s="51">
        <v>45980</v>
      </c>
      <c r="F709" s="51">
        <v>45985</v>
      </c>
      <c r="G709" s="49" t="s">
        <v>44</v>
      </c>
      <c r="H709" s="49">
        <v>41</v>
      </c>
      <c r="I709" s="55"/>
      <c r="J709" s="52">
        <v>27327</v>
      </c>
      <c r="K709" s="49" t="s">
        <v>151</v>
      </c>
      <c r="L709" s="53">
        <v>27327</v>
      </c>
      <c r="M709" s="53">
        <v>31699.319999999996</v>
      </c>
      <c r="N709" s="53">
        <v>2432.5</v>
      </c>
      <c r="O709" s="53">
        <v>2432.5</v>
      </c>
      <c r="P709" s="53">
        <v>2821.7</v>
      </c>
      <c r="Q709" s="54">
        <v>8.9014527756431372E-2</v>
      </c>
      <c r="R709" s="55">
        <v>10</v>
      </c>
      <c r="S709" s="55">
        <v>2025</v>
      </c>
      <c r="T709" s="49">
        <v>11</v>
      </c>
      <c r="U709" s="49">
        <v>2025</v>
      </c>
      <c r="V709" s="56">
        <v>46030</v>
      </c>
      <c r="W709" s="49" t="s">
        <v>157</v>
      </c>
      <c r="X709" s="49">
        <v>2026</v>
      </c>
    </row>
    <row r="710" spans="1:24" ht="15.95">
      <c r="A710" s="55" t="s">
        <v>176</v>
      </c>
      <c r="B710" s="55">
        <v>752</v>
      </c>
      <c r="C710" s="50">
        <v>0</v>
      </c>
      <c r="D710" s="51">
        <v>45936</v>
      </c>
      <c r="E710" s="51">
        <v>45952</v>
      </c>
      <c r="F710" s="51">
        <v>45973</v>
      </c>
      <c r="G710" s="49" t="s">
        <v>24</v>
      </c>
      <c r="H710" s="49">
        <v>41</v>
      </c>
      <c r="I710" s="57" t="s">
        <v>149</v>
      </c>
      <c r="J710" s="52">
        <v>60434.3</v>
      </c>
      <c r="K710" s="49" t="s">
        <v>178</v>
      </c>
      <c r="L710" s="53">
        <v>2900.8464000000004</v>
      </c>
      <c r="M710" s="53">
        <v>3384.3208000000004</v>
      </c>
      <c r="N710" s="53">
        <v>8966.7800000000007</v>
      </c>
      <c r="O710" s="53">
        <v>430.40544000000006</v>
      </c>
      <c r="P710" s="53">
        <v>502.13968000000006</v>
      </c>
      <c r="Q710" s="54">
        <v>0.14837236470017853</v>
      </c>
      <c r="R710" s="55">
        <v>10</v>
      </c>
      <c r="S710" s="55">
        <v>2025</v>
      </c>
      <c r="T710" s="49">
        <v>10</v>
      </c>
      <c r="U710" s="49">
        <v>2025</v>
      </c>
      <c r="V710" s="56">
        <v>46018</v>
      </c>
      <c r="W710" s="49" t="s">
        <v>132</v>
      </c>
      <c r="X710" s="49">
        <v>2025</v>
      </c>
    </row>
    <row r="711" spans="1:24" ht="15.95">
      <c r="A711" s="55" t="s">
        <v>176</v>
      </c>
      <c r="B711" s="55">
        <v>753</v>
      </c>
      <c r="C711" s="50">
        <v>1</v>
      </c>
      <c r="D711" s="51">
        <v>45937</v>
      </c>
      <c r="E711" s="51">
        <v>45956</v>
      </c>
      <c r="F711" s="51">
        <v>45960</v>
      </c>
      <c r="G711" s="49" t="s">
        <v>54</v>
      </c>
      <c r="H711" s="49">
        <v>41</v>
      </c>
      <c r="I711" s="55"/>
      <c r="J711" s="52">
        <v>9702.5400000000009</v>
      </c>
      <c r="K711" s="49" t="s">
        <v>131</v>
      </c>
      <c r="L711" s="53">
        <v>8344.1844000000001</v>
      </c>
      <c r="M711" s="53">
        <v>9702.5400000000009</v>
      </c>
      <c r="N711" s="53">
        <v>858.29</v>
      </c>
      <c r="O711" s="53">
        <v>738.12939999999992</v>
      </c>
      <c r="P711" s="53">
        <v>858.29</v>
      </c>
      <c r="Q711" s="54">
        <v>8.846034131268718E-2</v>
      </c>
      <c r="R711" s="55">
        <v>10</v>
      </c>
      <c r="S711" s="55">
        <v>2025</v>
      </c>
      <c r="T711" s="49">
        <v>10</v>
      </c>
      <c r="U711" s="49">
        <v>2025</v>
      </c>
      <c r="V711" s="56">
        <v>46005</v>
      </c>
      <c r="W711" s="49" t="s">
        <v>132</v>
      </c>
      <c r="X711" s="49">
        <v>2025</v>
      </c>
    </row>
    <row r="712" spans="1:24" ht="15.95">
      <c r="A712" s="55" t="s">
        <v>176</v>
      </c>
      <c r="B712" s="55">
        <v>754</v>
      </c>
      <c r="C712" s="50">
        <v>1</v>
      </c>
      <c r="D712" s="51">
        <v>45937</v>
      </c>
      <c r="E712" s="51">
        <v>46005</v>
      </c>
      <c r="F712" s="51">
        <v>46025</v>
      </c>
      <c r="G712" s="49" t="s">
        <v>49</v>
      </c>
      <c r="H712" s="49">
        <v>41</v>
      </c>
      <c r="I712" s="55"/>
      <c r="J712" s="52">
        <v>78626</v>
      </c>
      <c r="K712" s="49" t="s">
        <v>131</v>
      </c>
      <c r="L712" s="53">
        <v>67618.36</v>
      </c>
      <c r="M712" s="53">
        <v>78626</v>
      </c>
      <c r="N712" s="53">
        <v>3783.16</v>
      </c>
      <c r="O712" s="53">
        <v>3253.5175999999997</v>
      </c>
      <c r="P712" s="53">
        <v>3783.16</v>
      </c>
      <c r="Q712" s="54">
        <v>4.8115890417927909E-2</v>
      </c>
      <c r="R712" s="55">
        <v>10</v>
      </c>
      <c r="S712" s="55">
        <v>2025</v>
      </c>
      <c r="T712" s="49">
        <v>12</v>
      </c>
      <c r="U712" s="49">
        <v>2025</v>
      </c>
      <c r="V712" s="56">
        <v>46070</v>
      </c>
      <c r="W712" s="49" t="s">
        <v>164</v>
      </c>
      <c r="X712" s="49">
        <v>2026</v>
      </c>
    </row>
    <row r="713" spans="1:24" ht="15.95">
      <c r="A713" s="49" t="s">
        <v>176</v>
      </c>
      <c r="B713" s="50">
        <v>755</v>
      </c>
      <c r="C713" s="50">
        <v>1</v>
      </c>
      <c r="D713" s="51">
        <v>45937</v>
      </c>
      <c r="E713" s="51">
        <v>45968</v>
      </c>
      <c r="F713" s="51">
        <v>45991</v>
      </c>
      <c r="G713" s="49" t="s">
        <v>45</v>
      </c>
      <c r="H713" s="49">
        <v>41</v>
      </c>
      <c r="I713" s="57"/>
      <c r="J713" s="52">
        <v>31647.17</v>
      </c>
      <c r="K713" s="49" t="s">
        <v>131</v>
      </c>
      <c r="L713" s="53">
        <v>27216.566199999997</v>
      </c>
      <c r="M713" s="53">
        <v>31647.17</v>
      </c>
      <c r="N713" s="53">
        <v>5208.53</v>
      </c>
      <c r="O713" s="53">
        <v>4479.3357999999998</v>
      </c>
      <c r="P713" s="53">
        <v>5208.53</v>
      </c>
      <c r="Q713" s="54">
        <v>0.16458122479829951</v>
      </c>
      <c r="R713" s="55">
        <v>10</v>
      </c>
      <c r="S713" s="55">
        <v>2025</v>
      </c>
      <c r="T713" s="49">
        <v>11</v>
      </c>
      <c r="U713" s="49">
        <v>2025</v>
      </c>
      <c r="V713" s="56">
        <v>46036</v>
      </c>
      <c r="W713" s="49" t="s">
        <v>157</v>
      </c>
      <c r="X713" s="49">
        <v>2026</v>
      </c>
    </row>
    <row r="714" spans="1:24" ht="15.95">
      <c r="A714" s="49" t="s">
        <v>176</v>
      </c>
      <c r="B714" s="50">
        <v>756</v>
      </c>
      <c r="C714" s="50">
        <v>1</v>
      </c>
      <c r="D714" s="51">
        <v>45938</v>
      </c>
      <c r="E714" s="51">
        <v>45947</v>
      </c>
      <c r="F714" s="51">
        <v>45954</v>
      </c>
      <c r="G714" s="49" t="s">
        <v>45</v>
      </c>
      <c r="H714" s="49">
        <v>41</v>
      </c>
      <c r="I714" s="57"/>
      <c r="J714" s="52">
        <v>33091</v>
      </c>
      <c r="K714" s="49" t="s">
        <v>131</v>
      </c>
      <c r="L714" s="53">
        <v>28458.26</v>
      </c>
      <c r="M714" s="53">
        <v>33091</v>
      </c>
      <c r="N714" s="53">
        <v>5674.52</v>
      </c>
      <c r="O714" s="53">
        <v>4880.0871999999999</v>
      </c>
      <c r="P714" s="53">
        <v>5674.52</v>
      </c>
      <c r="Q714" s="54">
        <v>0.17148227614759301</v>
      </c>
      <c r="R714" s="55">
        <v>10</v>
      </c>
      <c r="S714" s="55">
        <v>2025</v>
      </c>
      <c r="T714" s="49">
        <v>10</v>
      </c>
      <c r="U714" s="49">
        <v>2025</v>
      </c>
      <c r="V714" s="56">
        <v>45999</v>
      </c>
      <c r="W714" s="49" t="s">
        <v>132</v>
      </c>
      <c r="X714" s="49">
        <v>2025</v>
      </c>
    </row>
    <row r="715" spans="1:24" ht="15.95">
      <c r="A715" s="49" t="s">
        <v>176</v>
      </c>
      <c r="B715" s="50">
        <v>757</v>
      </c>
      <c r="C715" s="50">
        <v>1</v>
      </c>
      <c r="D715" s="51">
        <v>45938</v>
      </c>
      <c r="E715" s="51">
        <v>45911</v>
      </c>
      <c r="F715" s="51">
        <v>45916</v>
      </c>
      <c r="G715" s="49" t="s">
        <v>53</v>
      </c>
      <c r="H715" s="49">
        <v>41</v>
      </c>
      <c r="I715" s="57" t="s">
        <v>149</v>
      </c>
      <c r="J715" s="52">
        <v>1067.6400000000001</v>
      </c>
      <c r="K715" s="49" t="s">
        <v>131</v>
      </c>
      <c r="L715" s="53">
        <v>918.17040000000009</v>
      </c>
      <c r="M715" s="53">
        <v>1067.6400000000001</v>
      </c>
      <c r="N715" s="53">
        <v>106.76</v>
      </c>
      <c r="O715" s="53">
        <v>91.813600000000008</v>
      </c>
      <c r="P715" s="53">
        <v>106.76</v>
      </c>
      <c r="Q715" s="54">
        <v>9.9996253418755385E-2</v>
      </c>
      <c r="R715" s="55">
        <v>10</v>
      </c>
      <c r="S715" s="55">
        <v>2025</v>
      </c>
      <c r="T715" s="49">
        <v>9</v>
      </c>
      <c r="U715" s="49">
        <v>2025</v>
      </c>
      <c r="V715" s="56">
        <v>45961</v>
      </c>
      <c r="W715" s="49" t="s">
        <v>161</v>
      </c>
      <c r="X715" s="49">
        <v>2025</v>
      </c>
    </row>
    <row r="716" spans="1:24" ht="15.95">
      <c r="A716" s="49" t="s">
        <v>176</v>
      </c>
      <c r="B716" s="50">
        <v>758</v>
      </c>
      <c r="C716" s="50">
        <v>1</v>
      </c>
      <c r="D716" s="51">
        <v>45938</v>
      </c>
      <c r="E716" s="51">
        <v>45899</v>
      </c>
      <c r="F716" s="51">
        <v>45901</v>
      </c>
      <c r="G716" s="49" t="s">
        <v>58</v>
      </c>
      <c r="H716" s="49">
        <v>41</v>
      </c>
      <c r="I716" s="50"/>
      <c r="J716" s="52">
        <v>1002.1</v>
      </c>
      <c r="K716" s="49" t="s">
        <v>151</v>
      </c>
      <c r="L716" s="53">
        <v>1002.1</v>
      </c>
      <c r="M716" s="53">
        <v>1162.4359999999999</v>
      </c>
      <c r="N716" s="53">
        <v>102.1</v>
      </c>
      <c r="O716" s="53">
        <v>102.1</v>
      </c>
      <c r="P716" s="53">
        <v>118.43599999999998</v>
      </c>
      <c r="Q716" s="54">
        <v>0.10188603931743338</v>
      </c>
      <c r="R716" s="55">
        <v>10</v>
      </c>
      <c r="S716" s="55">
        <v>2025</v>
      </c>
      <c r="T716" s="49">
        <v>8</v>
      </c>
      <c r="U716" s="49">
        <v>2025</v>
      </c>
      <c r="V716" s="56">
        <v>45946</v>
      </c>
      <c r="W716" s="49" t="s">
        <v>161</v>
      </c>
      <c r="X716" s="49">
        <v>2025</v>
      </c>
    </row>
    <row r="717" spans="1:24" ht="15.95">
      <c r="A717" s="49" t="s">
        <v>176</v>
      </c>
      <c r="B717" s="50">
        <v>759</v>
      </c>
      <c r="C717" s="50">
        <v>0</v>
      </c>
      <c r="D717" s="51">
        <v>45938</v>
      </c>
      <c r="E717" s="51">
        <v>45894</v>
      </c>
      <c r="F717" s="51">
        <v>45952</v>
      </c>
      <c r="G717" s="49" t="s">
        <v>58</v>
      </c>
      <c r="H717" s="49">
        <v>41</v>
      </c>
      <c r="I717" s="57"/>
      <c r="J717" s="52">
        <v>66948.31</v>
      </c>
      <c r="K717" s="49" t="s">
        <v>131</v>
      </c>
      <c r="L717" s="53">
        <v>57575.546599999994</v>
      </c>
      <c r="M717" s="53">
        <v>66948.31</v>
      </c>
      <c r="N717" s="53">
        <v>7518.4</v>
      </c>
      <c r="O717" s="53">
        <v>6465.8239999999996</v>
      </c>
      <c r="P717" s="53">
        <v>7518.4</v>
      </c>
      <c r="Q717" s="54">
        <v>0.11230156519260905</v>
      </c>
      <c r="R717" s="55">
        <v>10</v>
      </c>
      <c r="S717" s="55">
        <v>2025</v>
      </c>
      <c r="T717" s="49">
        <v>8</v>
      </c>
      <c r="U717" s="49">
        <v>2025</v>
      </c>
      <c r="V717" s="56">
        <v>45997</v>
      </c>
      <c r="W717" s="49" t="s">
        <v>132</v>
      </c>
      <c r="X717" s="49">
        <v>2025</v>
      </c>
    </row>
    <row r="718" spans="1:24" ht="15.95">
      <c r="A718" s="49" t="s">
        <v>176</v>
      </c>
      <c r="B718" s="50">
        <v>760</v>
      </c>
      <c r="C718" s="50">
        <v>0</v>
      </c>
      <c r="D718" s="51">
        <v>45938</v>
      </c>
      <c r="E718" s="51">
        <v>45941</v>
      </c>
      <c r="F718" s="51">
        <v>45948</v>
      </c>
      <c r="G718" s="49" t="s">
        <v>34</v>
      </c>
      <c r="H718" s="49">
        <v>41</v>
      </c>
      <c r="I718" s="57"/>
      <c r="J718" s="52">
        <v>31900</v>
      </c>
      <c r="K718" s="49" t="s">
        <v>131</v>
      </c>
      <c r="L718" s="53">
        <v>27434</v>
      </c>
      <c r="M718" s="53">
        <v>31900</v>
      </c>
      <c r="N718" s="53">
        <v>4360</v>
      </c>
      <c r="O718" s="53">
        <v>3749.6</v>
      </c>
      <c r="P718" s="53">
        <v>4360</v>
      </c>
      <c r="Q718" s="54">
        <v>0.13667711598746082</v>
      </c>
      <c r="R718" s="55">
        <v>10</v>
      </c>
      <c r="S718" s="55">
        <v>2025</v>
      </c>
      <c r="T718" s="49">
        <v>10</v>
      </c>
      <c r="U718" s="49">
        <v>2025</v>
      </c>
      <c r="V718" s="56">
        <v>45993</v>
      </c>
      <c r="W718" s="49" t="s">
        <v>132</v>
      </c>
      <c r="X718" s="49">
        <v>2025</v>
      </c>
    </row>
    <row r="719" spans="1:24" ht="15.95">
      <c r="A719" s="49" t="s">
        <v>176</v>
      </c>
      <c r="B719" s="50">
        <v>761</v>
      </c>
      <c r="C719" s="50">
        <v>1</v>
      </c>
      <c r="D719" s="51">
        <v>45938</v>
      </c>
      <c r="E719" s="51">
        <v>45997</v>
      </c>
      <c r="F719" s="51">
        <v>46029</v>
      </c>
      <c r="G719" s="49" t="s">
        <v>34</v>
      </c>
      <c r="H719" s="49">
        <v>41</v>
      </c>
      <c r="I719" s="57"/>
      <c r="J719" s="52">
        <v>161501.70000000001</v>
      </c>
      <c r="K719" s="49" t="s">
        <v>131</v>
      </c>
      <c r="L719" s="53">
        <v>138891.462</v>
      </c>
      <c r="M719" s="53">
        <v>161501.70000000001</v>
      </c>
      <c r="N719" s="53">
        <v>21386.21</v>
      </c>
      <c r="O719" s="53">
        <v>18392.140599999999</v>
      </c>
      <c r="P719" s="53">
        <v>21386.21</v>
      </c>
      <c r="Q719" s="54">
        <v>0.13242095903634449</v>
      </c>
      <c r="R719" s="55">
        <v>10</v>
      </c>
      <c r="S719" s="55">
        <v>2025</v>
      </c>
      <c r="T719" s="49">
        <v>12</v>
      </c>
      <c r="U719" s="49">
        <v>2025</v>
      </c>
      <c r="V719" s="56">
        <v>46074</v>
      </c>
      <c r="W719" s="49" t="s">
        <v>164</v>
      </c>
      <c r="X719" s="49">
        <v>2026</v>
      </c>
    </row>
    <row r="720" spans="1:24" ht="15.95">
      <c r="A720" s="49" t="s">
        <v>176</v>
      </c>
      <c r="B720" s="50">
        <v>762</v>
      </c>
      <c r="C720" s="50">
        <v>1</v>
      </c>
      <c r="D720" s="51">
        <v>45939</v>
      </c>
      <c r="E720" s="51">
        <v>45973</v>
      </c>
      <c r="F720" s="51">
        <v>45996</v>
      </c>
      <c r="G720" s="49" t="s">
        <v>45</v>
      </c>
      <c r="H720" s="49">
        <v>41</v>
      </c>
      <c r="I720" s="57"/>
      <c r="J720" s="52">
        <v>85590.5</v>
      </c>
      <c r="K720" s="49" t="s">
        <v>131</v>
      </c>
      <c r="L720" s="53">
        <v>73607.83</v>
      </c>
      <c r="M720" s="53">
        <v>85590.5</v>
      </c>
      <c r="N720" s="53">
        <v>13578.83</v>
      </c>
      <c r="O720" s="53">
        <v>11677.793799999999</v>
      </c>
      <c r="P720" s="53">
        <v>13578.83</v>
      </c>
      <c r="Q720" s="54">
        <v>0.15864879864003598</v>
      </c>
      <c r="R720" s="55">
        <v>10</v>
      </c>
      <c r="S720" s="55">
        <v>2025</v>
      </c>
      <c r="T720" s="49">
        <v>11</v>
      </c>
      <c r="U720" s="49">
        <v>2025</v>
      </c>
      <c r="V720" s="56">
        <v>46041</v>
      </c>
      <c r="W720" s="49" t="s">
        <v>157</v>
      </c>
      <c r="X720" s="49">
        <v>2026</v>
      </c>
    </row>
    <row r="721" spans="1:24" ht="15.95">
      <c r="A721" s="55" t="s">
        <v>176</v>
      </c>
      <c r="B721" s="55">
        <v>763</v>
      </c>
      <c r="C721" s="50">
        <v>0</v>
      </c>
      <c r="D721" s="51">
        <v>45939</v>
      </c>
      <c r="E721" s="51">
        <v>45996</v>
      </c>
      <c r="F721" s="51">
        <v>45999</v>
      </c>
      <c r="G721" s="49" t="s">
        <v>45</v>
      </c>
      <c r="H721" s="49">
        <v>41</v>
      </c>
      <c r="I721" s="57"/>
      <c r="J721" s="52">
        <v>6904.56</v>
      </c>
      <c r="K721" s="49" t="s">
        <v>151</v>
      </c>
      <c r="L721" s="53">
        <v>6904.56</v>
      </c>
      <c r="M721" s="53">
        <v>8009.2896000000001</v>
      </c>
      <c r="N721" s="53">
        <v>889.61</v>
      </c>
      <c r="O721" s="53">
        <v>889.61</v>
      </c>
      <c r="P721" s="53">
        <v>1031.9476</v>
      </c>
      <c r="Q721" s="54">
        <v>0.1288438365370132</v>
      </c>
      <c r="R721" s="55">
        <v>10</v>
      </c>
      <c r="S721" s="55">
        <v>2025</v>
      </c>
      <c r="T721" s="49">
        <v>12</v>
      </c>
      <c r="U721" s="49">
        <v>2025</v>
      </c>
      <c r="V721" s="56">
        <v>46044</v>
      </c>
      <c r="W721" s="49" t="s">
        <v>157</v>
      </c>
      <c r="X721" s="49">
        <v>2026</v>
      </c>
    </row>
    <row r="722" spans="1:24" ht="15.95">
      <c r="A722" s="55" t="s">
        <v>176</v>
      </c>
      <c r="B722" s="55">
        <v>764</v>
      </c>
      <c r="C722" s="50">
        <v>0</v>
      </c>
      <c r="D722" s="51">
        <v>45939</v>
      </c>
      <c r="E722" s="51">
        <v>46137</v>
      </c>
      <c r="F722" s="51">
        <v>46159</v>
      </c>
      <c r="G722" s="49" t="s">
        <v>27</v>
      </c>
      <c r="H722" s="49">
        <v>41</v>
      </c>
      <c r="I722" t="s">
        <v>158</v>
      </c>
      <c r="J722" s="52">
        <v>12874.88</v>
      </c>
      <c r="K722" s="49" t="s">
        <v>131</v>
      </c>
      <c r="L722" s="53">
        <v>11072.396799999999</v>
      </c>
      <c r="M722" s="53">
        <v>12874.88</v>
      </c>
      <c r="N722" s="53">
        <v>784</v>
      </c>
      <c r="O722" s="53">
        <v>674.24</v>
      </c>
      <c r="P722" s="53">
        <v>784</v>
      </c>
      <c r="Q722" s="54">
        <v>6.0893771437093014E-2</v>
      </c>
      <c r="R722" s="55">
        <v>10</v>
      </c>
      <c r="S722" s="55">
        <v>2025</v>
      </c>
      <c r="T722" s="49">
        <v>4</v>
      </c>
      <c r="U722" s="49">
        <v>2026</v>
      </c>
      <c r="V722" s="56">
        <v>46204</v>
      </c>
      <c r="W722" s="49" t="s">
        <v>154</v>
      </c>
      <c r="X722" s="49">
        <v>2026</v>
      </c>
    </row>
    <row r="723" spans="1:24" ht="15.95">
      <c r="A723" s="55" t="s">
        <v>176</v>
      </c>
      <c r="B723" s="55">
        <v>765</v>
      </c>
      <c r="C723" s="50">
        <v>0</v>
      </c>
      <c r="D723" s="51">
        <v>45939</v>
      </c>
      <c r="E723" s="51">
        <v>45999</v>
      </c>
      <c r="F723" s="51">
        <v>46002</v>
      </c>
      <c r="G723" s="49" t="s">
        <v>53</v>
      </c>
      <c r="H723" s="49">
        <v>41</v>
      </c>
      <c r="I723" s="55" t="s">
        <v>149</v>
      </c>
      <c r="J723" s="52">
        <v>418305.1</v>
      </c>
      <c r="K723" s="49" t="s">
        <v>131</v>
      </c>
      <c r="L723" s="53">
        <v>359742.386</v>
      </c>
      <c r="M723" s="53">
        <v>418305.1</v>
      </c>
      <c r="N723" s="53">
        <v>41830.51</v>
      </c>
      <c r="O723" s="53">
        <v>35974.238600000004</v>
      </c>
      <c r="P723" s="53">
        <v>41830.51</v>
      </c>
      <c r="Q723" s="54">
        <v>0.1</v>
      </c>
      <c r="R723" s="55">
        <v>10</v>
      </c>
      <c r="S723" s="55">
        <v>2025</v>
      </c>
      <c r="T723" s="49">
        <v>12</v>
      </c>
      <c r="U723" s="49">
        <v>2025</v>
      </c>
      <c r="V723" s="56">
        <v>46047</v>
      </c>
      <c r="W723" s="49" t="s">
        <v>157</v>
      </c>
      <c r="X723" s="49">
        <v>2026</v>
      </c>
    </row>
    <row r="724" spans="1:24" ht="15.95">
      <c r="A724" s="55" t="s">
        <v>176</v>
      </c>
      <c r="B724" s="55">
        <v>766</v>
      </c>
      <c r="C724" s="50">
        <v>0</v>
      </c>
      <c r="D724" s="51">
        <v>45940</v>
      </c>
      <c r="E724" s="51">
        <v>45944</v>
      </c>
      <c r="F724" s="51">
        <v>45949</v>
      </c>
      <c r="G724" s="49" t="s">
        <v>34</v>
      </c>
      <c r="H724" s="49">
        <v>41</v>
      </c>
      <c r="I724" s="55"/>
      <c r="J724" s="52">
        <v>17247.439999999999</v>
      </c>
      <c r="K724" s="49" t="s">
        <v>131</v>
      </c>
      <c r="L724" s="53">
        <v>14832.798399999998</v>
      </c>
      <c r="M724" s="53">
        <v>17247.439999999999</v>
      </c>
      <c r="N724" s="53">
        <v>1410</v>
      </c>
      <c r="O724" s="53">
        <v>1212.5999999999999</v>
      </c>
      <c r="P724" s="53">
        <v>1410</v>
      </c>
      <c r="Q724" s="54">
        <v>8.1751262796101926E-2</v>
      </c>
      <c r="R724" s="55">
        <v>10</v>
      </c>
      <c r="S724" s="55">
        <v>2025</v>
      </c>
      <c r="T724" s="49">
        <v>10</v>
      </c>
      <c r="U724" s="49">
        <v>2025</v>
      </c>
      <c r="V724" s="56">
        <v>45994</v>
      </c>
      <c r="W724" s="49" t="s">
        <v>132</v>
      </c>
      <c r="X724" s="49">
        <v>2025</v>
      </c>
    </row>
    <row r="725" spans="1:24" ht="15.95">
      <c r="A725" s="55" t="s">
        <v>176</v>
      </c>
      <c r="B725" s="55">
        <v>767</v>
      </c>
      <c r="C725" s="50">
        <v>0</v>
      </c>
      <c r="D725" s="51">
        <v>45940</v>
      </c>
      <c r="E725" s="51">
        <v>45953</v>
      </c>
      <c r="F725" s="51">
        <v>45969</v>
      </c>
      <c r="G725" s="49" t="s">
        <v>52</v>
      </c>
      <c r="H725" s="49">
        <v>41</v>
      </c>
      <c r="I725" s="55" t="s">
        <v>177</v>
      </c>
      <c r="J725" s="52">
        <v>65660.42</v>
      </c>
      <c r="K725" s="49" t="s">
        <v>131</v>
      </c>
      <c r="L725" s="53">
        <v>56467.961199999998</v>
      </c>
      <c r="M725" s="53">
        <v>65660.42</v>
      </c>
      <c r="N725" s="53">
        <v>5293.14</v>
      </c>
      <c r="O725" s="53">
        <v>4552.1004000000003</v>
      </c>
      <c r="P725" s="53">
        <v>5293.14</v>
      </c>
      <c r="Q725" s="54">
        <v>8.0613861440423332E-2</v>
      </c>
      <c r="R725" s="55">
        <v>10</v>
      </c>
      <c r="S725" s="55">
        <v>2025</v>
      </c>
      <c r="T725" s="49">
        <v>10</v>
      </c>
      <c r="U725" s="49">
        <v>2025</v>
      </c>
      <c r="V725" s="56">
        <v>46014</v>
      </c>
      <c r="W725" s="49" t="s">
        <v>132</v>
      </c>
      <c r="X725" s="49">
        <v>2025</v>
      </c>
    </row>
    <row r="726" spans="1:24" ht="15.95">
      <c r="A726" s="55" t="s">
        <v>176</v>
      </c>
      <c r="B726" s="55">
        <v>769</v>
      </c>
      <c r="C726" s="50">
        <v>0</v>
      </c>
      <c r="D726" s="51">
        <v>45943</v>
      </c>
      <c r="E726" s="51">
        <v>45941</v>
      </c>
      <c r="F726" s="51">
        <v>45942</v>
      </c>
      <c r="G726" s="49" t="s">
        <v>52</v>
      </c>
      <c r="H726" s="49">
        <v>42</v>
      </c>
      <c r="I726" s="55" t="s">
        <v>177</v>
      </c>
      <c r="J726" s="52">
        <v>1823</v>
      </c>
      <c r="K726" s="49" t="s">
        <v>151</v>
      </c>
      <c r="L726" s="53">
        <v>1823</v>
      </c>
      <c r="M726" s="53">
        <v>2114.6799999999998</v>
      </c>
      <c r="N726" s="53">
        <v>160</v>
      </c>
      <c r="O726" s="53">
        <v>160</v>
      </c>
      <c r="P726" s="53">
        <v>185.6</v>
      </c>
      <c r="Q726" s="54">
        <v>8.7767416346681296E-2</v>
      </c>
      <c r="R726" s="55">
        <v>10</v>
      </c>
      <c r="S726" s="55">
        <v>2025</v>
      </c>
      <c r="T726" s="49">
        <v>10</v>
      </c>
      <c r="U726" s="49">
        <v>2025</v>
      </c>
      <c r="V726" s="56">
        <v>45987</v>
      </c>
      <c r="W726" s="49" t="s">
        <v>159</v>
      </c>
      <c r="X726" s="49">
        <v>2025</v>
      </c>
    </row>
    <row r="727" spans="1:24" ht="15.95">
      <c r="A727" s="55" t="s">
        <v>176</v>
      </c>
      <c r="B727" s="55">
        <v>770</v>
      </c>
      <c r="C727" s="50">
        <v>0</v>
      </c>
      <c r="D727" s="59">
        <v>45943</v>
      </c>
      <c r="E727" s="59">
        <v>45983</v>
      </c>
      <c r="F727" s="59">
        <v>45986</v>
      </c>
      <c r="G727" s="55" t="s">
        <v>24</v>
      </c>
      <c r="H727" s="49">
        <v>42</v>
      </c>
      <c r="I727" s="55"/>
      <c r="J727" s="60">
        <v>5943.6</v>
      </c>
      <c r="K727" s="49" t="s">
        <v>151</v>
      </c>
      <c r="L727" s="53">
        <v>5943.6</v>
      </c>
      <c r="M727" s="53">
        <v>6894.576</v>
      </c>
      <c r="N727" s="53">
        <v>585</v>
      </c>
      <c r="O727" s="53">
        <v>585</v>
      </c>
      <c r="P727" s="53">
        <v>678.59999999999991</v>
      </c>
      <c r="Q727" s="54">
        <v>9.8425196850393692E-2</v>
      </c>
      <c r="R727" s="55">
        <v>10</v>
      </c>
      <c r="S727" s="55">
        <v>2025</v>
      </c>
      <c r="T727" s="49">
        <v>11</v>
      </c>
      <c r="U727" s="49">
        <v>2025</v>
      </c>
      <c r="V727" s="56">
        <v>46031</v>
      </c>
      <c r="W727" s="49" t="s">
        <v>157</v>
      </c>
      <c r="X727" s="49">
        <v>2026</v>
      </c>
    </row>
    <row r="728" spans="1:24" ht="15.95">
      <c r="A728" s="55" t="s">
        <v>176</v>
      </c>
      <c r="B728" s="55">
        <v>772</v>
      </c>
      <c r="C728" s="50">
        <v>0</v>
      </c>
      <c r="D728" s="59">
        <v>45943</v>
      </c>
      <c r="E728" s="59">
        <v>46017</v>
      </c>
      <c r="F728" s="59">
        <v>46027</v>
      </c>
      <c r="G728" s="55" t="s">
        <v>52</v>
      </c>
      <c r="H728" s="49">
        <v>42</v>
      </c>
      <c r="I728" s="55" t="s">
        <v>177</v>
      </c>
      <c r="J728" s="60">
        <v>16582</v>
      </c>
      <c r="K728" s="49" t="s">
        <v>131</v>
      </c>
      <c r="L728" s="53">
        <v>14260.52</v>
      </c>
      <c r="M728" s="53">
        <v>16582</v>
      </c>
      <c r="N728" s="53">
        <v>1109.2</v>
      </c>
      <c r="O728" s="53">
        <v>953.91200000000003</v>
      </c>
      <c r="P728" s="53">
        <v>1109.2</v>
      </c>
      <c r="Q728" s="54">
        <v>6.6891810396815826E-2</v>
      </c>
      <c r="R728" s="55">
        <v>10</v>
      </c>
      <c r="S728" s="55">
        <v>2025</v>
      </c>
      <c r="T728" s="49">
        <v>12</v>
      </c>
      <c r="U728" s="49">
        <v>2025</v>
      </c>
      <c r="V728" s="56">
        <v>46072</v>
      </c>
      <c r="W728" s="49" t="s">
        <v>164</v>
      </c>
      <c r="X728" s="49">
        <v>2026</v>
      </c>
    </row>
    <row r="729" spans="1:24" ht="15.95">
      <c r="A729" s="55" t="s">
        <v>176</v>
      </c>
      <c r="B729" s="55">
        <v>773</v>
      </c>
      <c r="C729" s="50">
        <v>0</v>
      </c>
      <c r="D729" s="59">
        <v>45943</v>
      </c>
      <c r="E729" s="59">
        <v>45931</v>
      </c>
      <c r="F729" s="59">
        <v>45937</v>
      </c>
      <c r="G729" s="55" t="s">
        <v>49</v>
      </c>
      <c r="H729" s="49">
        <v>42</v>
      </c>
      <c r="I729" s="55"/>
      <c r="J729" s="60">
        <v>14646</v>
      </c>
      <c r="K729" s="55" t="s">
        <v>151</v>
      </c>
      <c r="L729" s="53">
        <v>14646</v>
      </c>
      <c r="M729" s="53">
        <v>16989.36</v>
      </c>
      <c r="N729" s="53">
        <v>1489.57</v>
      </c>
      <c r="O729" s="53">
        <v>1489.57</v>
      </c>
      <c r="P729" s="53">
        <v>1727.9011999999998</v>
      </c>
      <c r="Q729" s="54">
        <v>0.10170490236241977</v>
      </c>
      <c r="R729" s="55">
        <v>10</v>
      </c>
      <c r="S729" s="55">
        <v>2025</v>
      </c>
      <c r="T729" s="49">
        <v>10</v>
      </c>
      <c r="U729" s="49">
        <v>2025</v>
      </c>
      <c r="V729" s="56">
        <v>45982</v>
      </c>
      <c r="W729" s="49" t="s">
        <v>159</v>
      </c>
      <c r="X729" s="49">
        <v>2025</v>
      </c>
    </row>
    <row r="730" spans="1:24" ht="15.95">
      <c r="A730" s="55" t="s">
        <v>176</v>
      </c>
      <c r="B730" s="55">
        <v>774</v>
      </c>
      <c r="C730" s="50">
        <v>0</v>
      </c>
      <c r="D730" s="59">
        <v>45943</v>
      </c>
      <c r="E730" s="59">
        <v>46014</v>
      </c>
      <c r="F730" s="59">
        <v>46036</v>
      </c>
      <c r="G730" s="55" t="s">
        <v>47</v>
      </c>
      <c r="H730" s="49">
        <v>42</v>
      </c>
      <c r="I730" s="57"/>
      <c r="J730" s="60">
        <v>959220</v>
      </c>
      <c r="K730" s="55" t="s">
        <v>193</v>
      </c>
      <c r="L730" s="53">
        <v>5275.71</v>
      </c>
      <c r="M730" s="53">
        <v>6139.0080000000007</v>
      </c>
      <c r="N730" s="53">
        <v>79276</v>
      </c>
      <c r="O730" s="53">
        <v>436.01799999999997</v>
      </c>
      <c r="P730" s="53">
        <v>507.3664</v>
      </c>
      <c r="Q730" s="54">
        <v>8.2646316799065908E-2</v>
      </c>
      <c r="R730" s="55">
        <v>10</v>
      </c>
      <c r="S730" s="55">
        <v>2025</v>
      </c>
      <c r="T730" s="49">
        <v>12</v>
      </c>
      <c r="U730" s="49">
        <v>2025</v>
      </c>
      <c r="V730" s="56">
        <v>46081</v>
      </c>
      <c r="W730" s="49" t="s">
        <v>164</v>
      </c>
      <c r="X730" s="49">
        <v>2026</v>
      </c>
    </row>
    <row r="731" spans="1:24" ht="15.95">
      <c r="A731" s="55" t="s">
        <v>176</v>
      </c>
      <c r="B731" s="55">
        <v>775</v>
      </c>
      <c r="C731" s="50">
        <v>0</v>
      </c>
      <c r="D731" s="59">
        <v>45943</v>
      </c>
      <c r="E731" s="59">
        <v>46015</v>
      </c>
      <c r="F731" s="59">
        <v>46037</v>
      </c>
      <c r="G731" s="55" t="s">
        <v>47</v>
      </c>
      <c r="H731" s="49">
        <v>42</v>
      </c>
      <c r="I731" s="55"/>
      <c r="J731" s="60">
        <v>3689941</v>
      </c>
      <c r="K731" s="55" t="s">
        <v>193</v>
      </c>
      <c r="L731" s="53">
        <v>20294.675499999998</v>
      </c>
      <c r="M731" s="53">
        <v>23615.6224</v>
      </c>
      <c r="N731" s="53">
        <v>321670</v>
      </c>
      <c r="O731" s="53">
        <v>1769.1849999999999</v>
      </c>
      <c r="P731" s="53">
        <v>2058.6880000000001</v>
      </c>
      <c r="Q731" s="54">
        <v>8.7174835586802071E-2</v>
      </c>
      <c r="R731" s="55">
        <v>10</v>
      </c>
      <c r="S731" s="55">
        <v>2025</v>
      </c>
      <c r="T731" s="49">
        <v>12</v>
      </c>
      <c r="U731" s="49">
        <v>2025</v>
      </c>
      <c r="V731" s="56">
        <v>46082</v>
      </c>
      <c r="W731" s="49" t="s">
        <v>150</v>
      </c>
      <c r="X731" s="49">
        <v>2026</v>
      </c>
    </row>
    <row r="732" spans="1:24" ht="15.95">
      <c r="A732" s="55" t="s">
        <v>176</v>
      </c>
      <c r="B732" s="55">
        <v>776</v>
      </c>
      <c r="C732" s="50">
        <v>0</v>
      </c>
      <c r="D732" s="59">
        <v>45943</v>
      </c>
      <c r="E732" s="59">
        <v>46015</v>
      </c>
      <c r="F732" s="59">
        <v>46036</v>
      </c>
      <c r="G732" s="55" t="s">
        <v>47</v>
      </c>
      <c r="H732" s="49">
        <v>42</v>
      </c>
      <c r="I732" s="55"/>
      <c r="J732" s="60">
        <v>3424575</v>
      </c>
      <c r="K732" s="49" t="s">
        <v>193</v>
      </c>
      <c r="L732" s="53">
        <v>18835.162499999999</v>
      </c>
      <c r="M732" s="53">
        <v>21917.280000000002</v>
      </c>
      <c r="N732" s="53">
        <v>255574.34</v>
      </c>
      <c r="O732" s="53">
        <v>1405.65887</v>
      </c>
      <c r="P732" s="53">
        <v>1635.675776</v>
      </c>
      <c r="Q732" s="54">
        <v>7.4629505851091016E-2</v>
      </c>
      <c r="R732" s="55">
        <v>10</v>
      </c>
      <c r="S732" s="55">
        <v>2025</v>
      </c>
      <c r="T732" s="49">
        <v>12</v>
      </c>
      <c r="U732" s="49">
        <v>2025</v>
      </c>
      <c r="V732" s="56">
        <v>46081</v>
      </c>
      <c r="W732" s="49" t="s">
        <v>164</v>
      </c>
      <c r="X732" s="49">
        <v>2026</v>
      </c>
    </row>
    <row r="733" spans="1:24" ht="15.95">
      <c r="A733" s="55" t="s">
        <v>176</v>
      </c>
      <c r="B733" s="55">
        <v>777</v>
      </c>
      <c r="C733" s="50">
        <v>0</v>
      </c>
      <c r="D733" s="59">
        <v>45944</v>
      </c>
      <c r="E733" s="59">
        <v>45966</v>
      </c>
      <c r="F733" s="59">
        <v>46008</v>
      </c>
      <c r="G733" s="55" t="s">
        <v>47</v>
      </c>
      <c r="H733" s="49">
        <v>42</v>
      </c>
      <c r="I733" s="55"/>
      <c r="J733" s="60">
        <v>224728</v>
      </c>
      <c r="K733" s="55" t="s">
        <v>151</v>
      </c>
      <c r="L733" s="53">
        <v>224728</v>
      </c>
      <c r="M733" s="53">
        <v>260684.47999999998</v>
      </c>
      <c r="N733" s="53">
        <v>47381.96</v>
      </c>
      <c r="O733" s="53">
        <v>47381.96</v>
      </c>
      <c r="P733" s="53">
        <v>54963.073599999996</v>
      </c>
      <c r="Q733" s="54">
        <v>0.2108413726816418</v>
      </c>
      <c r="R733" s="55">
        <v>10</v>
      </c>
      <c r="S733" s="55">
        <v>2025</v>
      </c>
      <c r="T733" s="49">
        <v>11</v>
      </c>
      <c r="U733" s="49">
        <v>2025</v>
      </c>
      <c r="V733" s="56">
        <v>46053</v>
      </c>
      <c r="W733" s="49" t="s">
        <v>157</v>
      </c>
      <c r="X733" s="49">
        <v>2026</v>
      </c>
    </row>
    <row r="734" spans="1:24" ht="15.95">
      <c r="A734" s="55" t="s">
        <v>176</v>
      </c>
      <c r="B734" s="55">
        <v>778</v>
      </c>
      <c r="C734" s="50">
        <v>0</v>
      </c>
      <c r="D734" s="59">
        <v>45944</v>
      </c>
      <c r="E734" s="59">
        <v>46006</v>
      </c>
      <c r="F734" s="59">
        <v>46012</v>
      </c>
      <c r="G734" s="55" t="s">
        <v>24</v>
      </c>
      <c r="H734" s="49">
        <v>42</v>
      </c>
      <c r="I734" s="55" t="s">
        <v>158</v>
      </c>
      <c r="J734" s="60">
        <v>5460.56</v>
      </c>
      <c r="K734" s="55" t="s">
        <v>131</v>
      </c>
      <c r="L734" s="53">
        <v>4696.0816000000004</v>
      </c>
      <c r="M734" s="53">
        <v>5460.56</v>
      </c>
      <c r="N734" s="53">
        <v>299.88</v>
      </c>
      <c r="O734" s="53">
        <v>257.89679999999998</v>
      </c>
      <c r="P734" s="53">
        <v>299.88</v>
      </c>
      <c r="Q734" s="54">
        <v>5.4917444364680539E-2</v>
      </c>
      <c r="R734" s="55">
        <v>10</v>
      </c>
      <c r="S734" s="55">
        <v>2025</v>
      </c>
      <c r="T734" s="49">
        <v>12</v>
      </c>
      <c r="U734" s="49">
        <v>2025</v>
      </c>
      <c r="V734" s="56">
        <v>46057</v>
      </c>
      <c r="W734" s="49" t="s">
        <v>164</v>
      </c>
      <c r="X734" s="49">
        <v>2026</v>
      </c>
    </row>
    <row r="735" spans="1:24" ht="15.95">
      <c r="A735" s="49" t="s">
        <v>176</v>
      </c>
      <c r="B735" s="50">
        <v>779</v>
      </c>
      <c r="C735" s="50">
        <v>0</v>
      </c>
      <c r="D735" s="51">
        <v>45944</v>
      </c>
      <c r="E735" s="51">
        <v>46108</v>
      </c>
      <c r="F735" s="51">
        <v>46117</v>
      </c>
      <c r="G735" s="49" t="s">
        <v>51</v>
      </c>
      <c r="H735" s="49">
        <v>42</v>
      </c>
      <c r="I735" s="57"/>
      <c r="J735" s="52">
        <v>88656.25</v>
      </c>
      <c r="K735" s="49" t="s">
        <v>131</v>
      </c>
      <c r="L735" s="53">
        <v>76244.375</v>
      </c>
      <c r="M735" s="53">
        <v>88656.25</v>
      </c>
      <c r="N735" s="53">
        <v>7170.16</v>
      </c>
      <c r="O735" s="53">
        <v>6166.3375999999998</v>
      </c>
      <c r="P735" s="53">
        <v>7170.16</v>
      </c>
      <c r="Q735" s="54">
        <v>8.0875967571378216E-2</v>
      </c>
      <c r="R735" s="55">
        <v>10</v>
      </c>
      <c r="S735" s="55">
        <v>2025</v>
      </c>
      <c r="T735" s="49">
        <v>3</v>
      </c>
      <c r="U735" s="49">
        <v>2026</v>
      </c>
      <c r="V735" s="56">
        <v>46162</v>
      </c>
      <c r="W735" s="49" t="s">
        <v>172</v>
      </c>
      <c r="X735" s="49">
        <v>2026</v>
      </c>
    </row>
    <row r="736" spans="1:24" ht="15.95">
      <c r="A736" s="49" t="s">
        <v>176</v>
      </c>
      <c r="B736" s="50">
        <v>780</v>
      </c>
      <c r="C736" s="50">
        <v>0</v>
      </c>
      <c r="D736" s="51">
        <v>45944</v>
      </c>
      <c r="E736" s="51">
        <v>45973</v>
      </c>
      <c r="F736" s="51">
        <v>45979</v>
      </c>
      <c r="G736" s="49" t="s">
        <v>49</v>
      </c>
      <c r="H736" s="49">
        <v>42</v>
      </c>
      <c r="I736" s="57"/>
      <c r="J736" s="52">
        <v>7927.78</v>
      </c>
      <c r="K736" s="49" t="s">
        <v>131</v>
      </c>
      <c r="L736" s="53">
        <v>6817.8908000000001</v>
      </c>
      <c r="M736" s="53">
        <v>7927.78</v>
      </c>
      <c r="N736" s="53">
        <v>521.4</v>
      </c>
      <c r="O736" s="53">
        <v>448.404</v>
      </c>
      <c r="P736" s="53">
        <v>521.4</v>
      </c>
      <c r="Q736" s="54">
        <v>6.5768727184659509E-2</v>
      </c>
      <c r="R736" s="55">
        <v>10</v>
      </c>
      <c r="S736" s="55">
        <v>2025</v>
      </c>
      <c r="T736" s="49">
        <v>11</v>
      </c>
      <c r="U736" s="49">
        <v>2025</v>
      </c>
      <c r="V736" s="56">
        <v>46024</v>
      </c>
      <c r="W736" s="49" t="s">
        <v>157</v>
      </c>
      <c r="X736" s="49">
        <v>2026</v>
      </c>
    </row>
    <row r="737" spans="1:24" ht="15.95">
      <c r="A737" s="49" t="s">
        <v>176</v>
      </c>
      <c r="B737" s="50">
        <v>781</v>
      </c>
      <c r="C737" s="50">
        <v>0</v>
      </c>
      <c r="D737" s="51">
        <v>45945</v>
      </c>
      <c r="E737" s="51">
        <v>45925</v>
      </c>
      <c r="F737" s="51">
        <v>45939</v>
      </c>
      <c r="G737" s="49" t="s">
        <v>39</v>
      </c>
      <c r="H737" s="49">
        <v>42</v>
      </c>
      <c r="I737" s="57"/>
      <c r="J737" s="52">
        <v>8424</v>
      </c>
      <c r="K737" s="49" t="s">
        <v>131</v>
      </c>
      <c r="L737" s="53">
        <v>7244.64</v>
      </c>
      <c r="M737" s="53">
        <v>8424</v>
      </c>
      <c r="N737" s="53">
        <v>649.57000000000005</v>
      </c>
      <c r="O737" s="53">
        <v>558.63020000000006</v>
      </c>
      <c r="P737" s="53">
        <v>649.57000000000005</v>
      </c>
      <c r="Q737" s="54">
        <v>7.7109449192782537E-2</v>
      </c>
      <c r="R737" s="55">
        <v>10</v>
      </c>
      <c r="S737" s="55">
        <v>2025</v>
      </c>
      <c r="T737" s="49">
        <v>9</v>
      </c>
      <c r="U737" s="49">
        <v>2025</v>
      </c>
      <c r="V737" s="56">
        <v>45984</v>
      </c>
      <c r="W737" s="49" t="s">
        <v>159</v>
      </c>
      <c r="X737" s="49">
        <v>2025</v>
      </c>
    </row>
    <row r="738" spans="1:24" ht="15.95">
      <c r="A738" s="49" t="s">
        <v>176</v>
      </c>
      <c r="B738" s="50">
        <v>782</v>
      </c>
      <c r="C738" s="50">
        <v>0</v>
      </c>
      <c r="D738" s="51">
        <v>45945</v>
      </c>
      <c r="E738" s="51">
        <v>46015</v>
      </c>
      <c r="F738" s="51">
        <v>46050</v>
      </c>
      <c r="G738" s="49" t="s">
        <v>43</v>
      </c>
      <c r="H738" s="49">
        <v>42</v>
      </c>
      <c r="I738" s="57"/>
      <c r="J738" s="52">
        <v>36398.239999999998</v>
      </c>
      <c r="K738" s="49" t="s">
        <v>131</v>
      </c>
      <c r="L738" s="53">
        <v>31302.486399999998</v>
      </c>
      <c r="M738" s="53">
        <v>36398.239999999998</v>
      </c>
      <c r="N738" s="53">
        <v>3459.46</v>
      </c>
      <c r="O738" s="53">
        <v>2975.1356000000001</v>
      </c>
      <c r="P738" s="53">
        <v>3459.46</v>
      </c>
      <c r="Q738" s="54">
        <v>9.5044705458285902E-2</v>
      </c>
      <c r="R738" s="55">
        <v>10</v>
      </c>
      <c r="S738" s="55">
        <v>2025</v>
      </c>
      <c r="T738" s="49">
        <v>12</v>
      </c>
      <c r="U738" s="49">
        <v>2025</v>
      </c>
      <c r="V738" s="56">
        <v>46095</v>
      </c>
      <c r="W738" s="49" t="s">
        <v>150</v>
      </c>
      <c r="X738" s="49">
        <v>2026</v>
      </c>
    </row>
    <row r="739" spans="1:24" ht="15.95">
      <c r="A739" s="49" t="s">
        <v>176</v>
      </c>
      <c r="B739" s="50">
        <v>783</v>
      </c>
      <c r="C739" s="50">
        <v>0</v>
      </c>
      <c r="D739" s="51">
        <v>45946</v>
      </c>
      <c r="E739" s="51">
        <v>45968</v>
      </c>
      <c r="F739" s="51">
        <v>45976</v>
      </c>
      <c r="G739" s="49" t="s">
        <v>52</v>
      </c>
      <c r="H739" s="49">
        <v>42</v>
      </c>
      <c r="I739" s="50" t="s">
        <v>177</v>
      </c>
      <c r="J739" s="52">
        <v>3925</v>
      </c>
      <c r="K739" s="49" t="s">
        <v>205</v>
      </c>
      <c r="L739" s="53">
        <v>4513.75</v>
      </c>
      <c r="M739" s="53">
        <v>5259.5</v>
      </c>
      <c r="N739" s="53">
        <v>327.08</v>
      </c>
      <c r="O739" s="53">
        <v>376.14199999999994</v>
      </c>
      <c r="P739" s="53">
        <v>438.28719999999998</v>
      </c>
      <c r="Q739" s="54">
        <v>8.3332484076433108E-2</v>
      </c>
      <c r="R739" s="55">
        <v>10</v>
      </c>
      <c r="S739" s="55">
        <v>2025</v>
      </c>
      <c r="T739" s="49">
        <v>11</v>
      </c>
      <c r="U739" s="49">
        <v>2025</v>
      </c>
      <c r="V739" s="56">
        <v>46021</v>
      </c>
      <c r="W739" s="49" t="s">
        <v>132</v>
      </c>
      <c r="X739" s="49">
        <v>2025</v>
      </c>
    </row>
    <row r="740" spans="1:24" ht="15.95">
      <c r="A740" s="49" t="s">
        <v>176</v>
      </c>
      <c r="B740" s="50">
        <v>784</v>
      </c>
      <c r="C740" s="50">
        <v>0</v>
      </c>
      <c r="D740" s="51">
        <v>45946</v>
      </c>
      <c r="E740" s="51">
        <v>45953</v>
      </c>
      <c r="F740" s="51">
        <v>45956</v>
      </c>
      <c r="G740" s="49" t="s">
        <v>29</v>
      </c>
      <c r="H740" s="49">
        <v>42</v>
      </c>
      <c r="I740" s="50" t="s">
        <v>149</v>
      </c>
      <c r="J740" s="52">
        <v>1483.59</v>
      </c>
      <c r="K740" s="49" t="s">
        <v>151</v>
      </c>
      <c r="L740" s="53">
        <v>1483.59</v>
      </c>
      <c r="M740" s="53">
        <v>1720.9643999999998</v>
      </c>
      <c r="N740" s="53">
        <v>70</v>
      </c>
      <c r="O740" s="53">
        <v>70</v>
      </c>
      <c r="P740" s="53">
        <v>81.199999999999989</v>
      </c>
      <c r="Q740" s="54">
        <v>4.718284701298877E-2</v>
      </c>
      <c r="R740" s="55">
        <v>10</v>
      </c>
      <c r="S740" s="55">
        <v>2025</v>
      </c>
      <c r="T740" s="49">
        <v>10</v>
      </c>
      <c r="U740" s="49">
        <v>2025</v>
      </c>
      <c r="V740" s="56">
        <v>46001</v>
      </c>
      <c r="W740" s="49" t="s">
        <v>132</v>
      </c>
      <c r="X740" s="49">
        <v>2025</v>
      </c>
    </row>
    <row r="741" spans="1:24" ht="15.95">
      <c r="A741" s="55" t="s">
        <v>176</v>
      </c>
      <c r="B741" s="55">
        <v>785</v>
      </c>
      <c r="C741" s="50">
        <v>0</v>
      </c>
      <c r="D741" s="59">
        <v>45946</v>
      </c>
      <c r="E741" s="59">
        <v>45947</v>
      </c>
      <c r="F741" s="59">
        <v>45951</v>
      </c>
      <c r="G741" s="55" t="s">
        <v>27</v>
      </c>
      <c r="H741" s="49">
        <v>42</v>
      </c>
      <c r="I741" s="55" t="s">
        <v>166</v>
      </c>
      <c r="J741" s="60">
        <v>17118</v>
      </c>
      <c r="K741" s="55" t="s">
        <v>131</v>
      </c>
      <c r="L741" s="53">
        <v>14721.48</v>
      </c>
      <c r="M741" s="53">
        <v>17118</v>
      </c>
      <c r="N741" s="53">
        <v>4559</v>
      </c>
      <c r="O741" s="53">
        <v>3920.74</v>
      </c>
      <c r="P741" s="53">
        <v>4559</v>
      </c>
      <c r="Q741" s="54">
        <v>0.26632784203762122</v>
      </c>
      <c r="R741" s="55">
        <v>10</v>
      </c>
      <c r="S741" s="55">
        <v>2025</v>
      </c>
      <c r="T741" s="49">
        <v>10</v>
      </c>
      <c r="U741" s="49">
        <v>2025</v>
      </c>
      <c r="V741" s="56">
        <v>45996</v>
      </c>
      <c r="W741" s="49" t="s">
        <v>132</v>
      </c>
      <c r="X741" s="49">
        <v>2025</v>
      </c>
    </row>
    <row r="742" spans="1:24" ht="15.95">
      <c r="A742" s="55" t="s">
        <v>176</v>
      </c>
      <c r="B742" s="55">
        <v>786</v>
      </c>
      <c r="C742" s="50">
        <v>0</v>
      </c>
      <c r="D742" s="59">
        <v>45947</v>
      </c>
      <c r="E742" s="59">
        <v>45982</v>
      </c>
      <c r="F742" s="59">
        <v>45991</v>
      </c>
      <c r="G742" s="55" t="s">
        <v>52</v>
      </c>
      <c r="H742" s="49">
        <v>42</v>
      </c>
      <c r="I742" s="55" t="s">
        <v>177</v>
      </c>
      <c r="J742" s="60">
        <v>59243</v>
      </c>
      <c r="K742" s="55" t="s">
        <v>151</v>
      </c>
      <c r="L742" s="53">
        <v>59243</v>
      </c>
      <c r="M742" s="53">
        <v>68721.87999999999</v>
      </c>
      <c r="N742" s="53">
        <v>8080.58</v>
      </c>
      <c r="O742" s="53">
        <v>8080.58</v>
      </c>
      <c r="P742" s="53">
        <v>9373.4727999999996</v>
      </c>
      <c r="Q742" s="54">
        <v>0.13639721148490117</v>
      </c>
      <c r="R742" s="55">
        <v>10</v>
      </c>
      <c r="S742" s="55">
        <v>2025</v>
      </c>
      <c r="T742" s="49">
        <v>11</v>
      </c>
      <c r="U742" s="49">
        <v>2025</v>
      </c>
      <c r="V742" s="56">
        <v>46036</v>
      </c>
      <c r="W742" s="49" t="s">
        <v>157</v>
      </c>
      <c r="X742" s="49">
        <v>2026</v>
      </c>
    </row>
    <row r="743" spans="1:24" ht="15.95">
      <c r="A743" s="55" t="s">
        <v>176</v>
      </c>
      <c r="B743" s="55">
        <v>787</v>
      </c>
      <c r="C743" s="55">
        <v>0</v>
      </c>
      <c r="D743" s="59">
        <v>45947</v>
      </c>
      <c r="E743" s="59">
        <v>45964</v>
      </c>
      <c r="F743" s="59">
        <v>45970</v>
      </c>
      <c r="G743" s="55" t="s">
        <v>24</v>
      </c>
      <c r="H743" s="49">
        <v>42</v>
      </c>
      <c r="I743" s="55" t="s">
        <v>158</v>
      </c>
      <c r="J743" s="60">
        <v>9224.8799999999992</v>
      </c>
      <c r="K743" s="55" t="s">
        <v>131</v>
      </c>
      <c r="L743" s="53">
        <v>7933.3967999999995</v>
      </c>
      <c r="M743" s="53">
        <v>9224.8799999999992</v>
      </c>
      <c r="N743" s="53">
        <v>0</v>
      </c>
      <c r="O743" s="53">
        <v>0</v>
      </c>
      <c r="P743" s="53">
        <v>0</v>
      </c>
      <c r="Q743" s="54">
        <v>0</v>
      </c>
      <c r="R743" s="55">
        <v>10</v>
      </c>
      <c r="S743" s="55">
        <v>2025</v>
      </c>
      <c r="T743" s="49">
        <v>11</v>
      </c>
      <c r="U743" s="49">
        <v>2025</v>
      </c>
      <c r="V743" s="56">
        <v>46015</v>
      </c>
      <c r="W743" s="49" t="s">
        <v>132</v>
      </c>
      <c r="X743" s="49">
        <v>2025</v>
      </c>
    </row>
    <row r="744" spans="1:24" ht="15.95">
      <c r="A744" s="55" t="s">
        <v>176</v>
      </c>
      <c r="B744" s="55">
        <v>788</v>
      </c>
      <c r="C744" s="55">
        <v>0</v>
      </c>
      <c r="D744" s="59">
        <v>45947</v>
      </c>
      <c r="E744" s="59">
        <v>45972</v>
      </c>
      <c r="F744" s="59" t="s">
        <v>190</v>
      </c>
      <c r="G744" s="55" t="s">
        <v>44</v>
      </c>
      <c r="H744" s="49">
        <v>42</v>
      </c>
      <c r="J744" s="60">
        <v>1950</v>
      </c>
      <c r="K744" s="55" t="s">
        <v>131</v>
      </c>
      <c r="L744" s="53">
        <v>1677</v>
      </c>
      <c r="M744" s="53">
        <v>1950</v>
      </c>
      <c r="N744" s="53">
        <v>217.5</v>
      </c>
      <c r="O744" s="53">
        <v>187.04999999999998</v>
      </c>
      <c r="P744" s="53">
        <v>217.5</v>
      </c>
      <c r="Q744" s="54">
        <v>0.11153846153846153</v>
      </c>
      <c r="R744" s="55">
        <v>10</v>
      </c>
      <c r="S744" s="55">
        <v>2025</v>
      </c>
      <c r="T744" s="49">
        <v>11</v>
      </c>
      <c r="U744" s="49">
        <v>2025</v>
      </c>
      <c r="V744" s="56" t="e">
        <v>#VALUE!</v>
      </c>
      <c r="W744" s="49" t="e">
        <v>#VALUE!</v>
      </c>
      <c r="X744" s="49" t="e">
        <v>#VALUE!</v>
      </c>
    </row>
    <row r="745" spans="1:24" ht="15.95">
      <c r="A745" s="55" t="s">
        <v>176</v>
      </c>
      <c r="B745" s="55">
        <v>789</v>
      </c>
      <c r="C745" s="55">
        <v>0</v>
      </c>
      <c r="D745" s="59">
        <v>45948</v>
      </c>
      <c r="E745" s="59">
        <v>46116</v>
      </c>
      <c r="F745" s="59">
        <v>46158</v>
      </c>
      <c r="G745" s="55" t="s">
        <v>37</v>
      </c>
      <c r="H745" s="49">
        <v>42</v>
      </c>
      <c r="J745" s="60">
        <v>62668.97</v>
      </c>
      <c r="K745" s="55" t="s">
        <v>151</v>
      </c>
      <c r="L745" s="53">
        <v>62668.97</v>
      </c>
      <c r="M745" s="53">
        <v>72696.0052</v>
      </c>
      <c r="N745" s="53">
        <v>5291.07</v>
      </c>
      <c r="O745" s="53">
        <v>5291.07</v>
      </c>
      <c r="P745" s="53">
        <v>6137.6411999999991</v>
      </c>
      <c r="Q745" s="54">
        <v>8.4428864875232504E-2</v>
      </c>
      <c r="R745" s="55">
        <v>10</v>
      </c>
      <c r="S745" s="55">
        <v>2025</v>
      </c>
      <c r="T745" s="49">
        <v>4</v>
      </c>
      <c r="U745" s="49">
        <v>2026</v>
      </c>
      <c r="V745" s="56">
        <v>46203</v>
      </c>
      <c r="W745" s="49" t="s">
        <v>152</v>
      </c>
      <c r="X745" s="49">
        <v>2026</v>
      </c>
    </row>
    <row r="746" spans="1:24" ht="15.95">
      <c r="A746" s="55" t="s">
        <v>176</v>
      </c>
      <c r="B746" s="55">
        <v>790</v>
      </c>
      <c r="C746" s="55">
        <v>0</v>
      </c>
      <c r="D746" s="59">
        <v>45950</v>
      </c>
      <c r="E746" s="59">
        <v>46013</v>
      </c>
      <c r="F746" s="59">
        <v>46022</v>
      </c>
      <c r="G746" s="55" t="s">
        <v>29</v>
      </c>
      <c r="H746" s="49">
        <v>43</v>
      </c>
      <c r="I746" s="55" t="s">
        <v>206</v>
      </c>
      <c r="J746" s="60">
        <v>16376.31</v>
      </c>
      <c r="K746" s="55" t="s">
        <v>131</v>
      </c>
      <c r="L746" s="53">
        <v>14083.6266</v>
      </c>
      <c r="M746" s="53">
        <v>16376.31</v>
      </c>
      <c r="N746" s="53">
        <v>0</v>
      </c>
      <c r="O746" s="53">
        <v>0</v>
      </c>
      <c r="P746" s="53">
        <v>0</v>
      </c>
      <c r="Q746" s="54">
        <v>0</v>
      </c>
      <c r="R746" s="55">
        <v>10</v>
      </c>
      <c r="S746" s="55">
        <v>2025</v>
      </c>
      <c r="T746" s="49">
        <v>12</v>
      </c>
      <c r="U746" s="49">
        <v>2025</v>
      </c>
      <c r="V746" s="56">
        <v>46067</v>
      </c>
      <c r="W746" s="49" t="s">
        <v>164</v>
      </c>
      <c r="X746" s="49">
        <v>2026</v>
      </c>
    </row>
    <row r="747" spans="1:24" ht="15.95">
      <c r="A747" s="55" t="s">
        <v>176</v>
      </c>
      <c r="B747" s="55">
        <v>791</v>
      </c>
      <c r="C747" s="55">
        <v>0</v>
      </c>
      <c r="D747" s="59">
        <v>45951</v>
      </c>
      <c r="E747" s="59">
        <v>45957</v>
      </c>
      <c r="F747" s="59">
        <v>45962</v>
      </c>
      <c r="G747" s="55" t="s">
        <v>49</v>
      </c>
      <c r="H747" s="49">
        <v>43</v>
      </c>
      <c r="I747" t="s">
        <v>177</v>
      </c>
      <c r="J747" s="55">
        <v>2042.72</v>
      </c>
      <c r="K747" s="55" t="s">
        <v>151</v>
      </c>
      <c r="L747" s="53">
        <v>2042.72</v>
      </c>
      <c r="M747" s="53">
        <v>2369.5551999999998</v>
      </c>
      <c r="N747" s="53">
        <v>189.1</v>
      </c>
      <c r="O747" s="53">
        <v>189.1</v>
      </c>
      <c r="P747" s="53">
        <v>219.35599999999997</v>
      </c>
      <c r="Q747" s="54">
        <v>9.2572648233727572E-2</v>
      </c>
      <c r="R747" s="55">
        <v>10</v>
      </c>
      <c r="S747" s="55">
        <v>2025</v>
      </c>
      <c r="T747" s="49">
        <v>10</v>
      </c>
      <c r="U747" s="49">
        <v>2025</v>
      </c>
      <c r="V747" s="56">
        <v>46007</v>
      </c>
      <c r="W747" s="49" t="s">
        <v>132</v>
      </c>
      <c r="X747" s="49">
        <v>2025</v>
      </c>
    </row>
    <row r="748" spans="1:24" ht="15.95">
      <c r="A748" s="55" t="s">
        <v>176</v>
      </c>
      <c r="B748" s="55">
        <v>792</v>
      </c>
      <c r="C748" s="55">
        <v>0</v>
      </c>
      <c r="D748" s="59">
        <v>45951</v>
      </c>
      <c r="E748" s="59">
        <v>45952</v>
      </c>
      <c r="F748" s="59">
        <v>45953</v>
      </c>
      <c r="G748" s="55" t="s">
        <v>35</v>
      </c>
      <c r="H748" s="49">
        <v>43</v>
      </c>
      <c r="I748" s="55"/>
      <c r="J748" s="55">
        <v>930</v>
      </c>
      <c r="K748" s="55" t="s">
        <v>205</v>
      </c>
      <c r="L748" s="53">
        <v>1069.5</v>
      </c>
      <c r="M748" s="53">
        <v>1246.2</v>
      </c>
      <c r="N748" s="53">
        <v>72.849999999999994</v>
      </c>
      <c r="O748" s="53">
        <v>83.777499999999989</v>
      </c>
      <c r="P748" s="53">
        <v>97.619</v>
      </c>
      <c r="Q748" s="54">
        <v>7.8333333333333324E-2</v>
      </c>
      <c r="R748" s="55">
        <v>10</v>
      </c>
      <c r="S748" s="55">
        <v>2025</v>
      </c>
      <c r="T748" s="49">
        <v>10</v>
      </c>
      <c r="U748" s="49">
        <v>2025</v>
      </c>
      <c r="V748" s="56">
        <v>45998</v>
      </c>
      <c r="W748" s="49" t="s">
        <v>132</v>
      </c>
      <c r="X748" s="49">
        <v>2025</v>
      </c>
    </row>
    <row r="749" spans="1:24" ht="15.95">
      <c r="A749" s="55" t="s">
        <v>176</v>
      </c>
      <c r="B749" s="55">
        <v>793</v>
      </c>
      <c r="C749" s="55">
        <v>0</v>
      </c>
      <c r="D749" s="59">
        <v>45952</v>
      </c>
      <c r="E749" s="59">
        <v>46140</v>
      </c>
      <c r="F749" s="59">
        <v>46147</v>
      </c>
      <c r="G749" s="55" t="s">
        <v>52</v>
      </c>
      <c r="H749" s="49">
        <v>43</v>
      </c>
      <c r="I749" s="55" t="s">
        <v>177</v>
      </c>
      <c r="J749" s="55">
        <v>4474</v>
      </c>
      <c r="K749" s="55" t="s">
        <v>151</v>
      </c>
      <c r="L749" s="53">
        <v>4474</v>
      </c>
      <c r="M749" s="53">
        <v>5189.8399999999992</v>
      </c>
      <c r="N749" s="53">
        <v>0</v>
      </c>
      <c r="O749" s="53">
        <v>0</v>
      </c>
      <c r="P749" s="53">
        <v>0</v>
      </c>
      <c r="Q749" s="54">
        <v>0</v>
      </c>
      <c r="R749" s="55">
        <v>10</v>
      </c>
      <c r="S749" s="55">
        <v>2025</v>
      </c>
      <c r="T749" s="49">
        <v>4</v>
      </c>
      <c r="U749" s="49">
        <v>2026</v>
      </c>
      <c r="V749" s="56">
        <v>46192</v>
      </c>
      <c r="W749" s="49" t="s">
        <v>152</v>
      </c>
      <c r="X749" s="49">
        <v>2026</v>
      </c>
    </row>
    <row r="750" spans="1:24" ht="15.95">
      <c r="A750" s="55" t="s">
        <v>176</v>
      </c>
      <c r="B750" s="55">
        <v>794</v>
      </c>
      <c r="C750" s="55">
        <v>0</v>
      </c>
      <c r="D750" s="59">
        <v>45953</v>
      </c>
      <c r="E750" s="59">
        <v>46027</v>
      </c>
      <c r="F750" s="59">
        <v>46033</v>
      </c>
      <c r="G750" s="55" t="s">
        <v>47</v>
      </c>
      <c r="H750" s="49">
        <v>43</v>
      </c>
      <c r="I750" s="55"/>
      <c r="J750" s="55">
        <v>145475.42000000001</v>
      </c>
      <c r="K750" s="55" t="s">
        <v>131</v>
      </c>
      <c r="L750" s="53">
        <v>125108.86120000001</v>
      </c>
      <c r="M750" s="53">
        <v>145475.42000000001</v>
      </c>
      <c r="N750" s="53">
        <v>13061.88</v>
      </c>
      <c r="O750" s="53">
        <v>11233.216799999998</v>
      </c>
      <c r="P750" s="53">
        <v>13061.88</v>
      </c>
      <c r="Q750" s="54">
        <v>8.9787539365756744E-2</v>
      </c>
      <c r="R750" s="55">
        <v>10</v>
      </c>
      <c r="S750" s="55">
        <v>2025</v>
      </c>
      <c r="T750" s="49">
        <v>1</v>
      </c>
      <c r="U750" s="49">
        <v>2026</v>
      </c>
      <c r="V750" s="56">
        <v>46078</v>
      </c>
      <c r="W750" s="49" t="s">
        <v>164</v>
      </c>
      <c r="X750" s="49">
        <v>2026</v>
      </c>
    </row>
    <row r="751" spans="1:24" ht="15.95">
      <c r="A751" s="55" t="s">
        <v>176</v>
      </c>
      <c r="B751" s="55">
        <v>795</v>
      </c>
      <c r="C751" s="55">
        <v>0</v>
      </c>
      <c r="D751" s="59">
        <v>45953</v>
      </c>
      <c r="E751" s="59">
        <v>45958</v>
      </c>
      <c r="F751" s="59">
        <v>45961</v>
      </c>
      <c r="G751" s="55" t="s">
        <v>51</v>
      </c>
      <c r="H751" s="49">
        <v>43</v>
      </c>
      <c r="I751" s="55"/>
      <c r="J751" s="60">
        <v>11980.26</v>
      </c>
      <c r="K751" s="55" t="s">
        <v>131</v>
      </c>
      <c r="L751" s="53">
        <v>10303.0236</v>
      </c>
      <c r="M751" s="53">
        <v>11980.26</v>
      </c>
      <c r="N751" s="53">
        <v>0</v>
      </c>
      <c r="O751" s="53">
        <v>0</v>
      </c>
      <c r="P751" s="53">
        <v>0</v>
      </c>
      <c r="Q751" s="54">
        <v>0</v>
      </c>
      <c r="R751" s="55">
        <v>10</v>
      </c>
      <c r="S751" s="55">
        <v>2025</v>
      </c>
      <c r="T751" s="49">
        <v>10</v>
      </c>
      <c r="U751" s="49">
        <v>2025</v>
      </c>
      <c r="V751" s="56">
        <v>46006</v>
      </c>
      <c r="W751" s="49" t="s">
        <v>132</v>
      </c>
      <c r="X751" s="49">
        <v>2025</v>
      </c>
    </row>
    <row r="752" spans="1:24" ht="15.95">
      <c r="A752" s="55" t="s">
        <v>176</v>
      </c>
      <c r="B752" s="55">
        <v>796</v>
      </c>
      <c r="C752" s="55">
        <v>0</v>
      </c>
      <c r="D752" s="59">
        <v>45954</v>
      </c>
      <c r="E752" s="59">
        <v>46441</v>
      </c>
      <c r="F752" s="59">
        <v>46443</v>
      </c>
      <c r="G752" s="55" t="s">
        <v>54</v>
      </c>
      <c r="H752" s="49">
        <v>43</v>
      </c>
      <c r="I752" s="55"/>
      <c r="J752" s="60">
        <v>40526</v>
      </c>
      <c r="K752" s="55" t="s">
        <v>151</v>
      </c>
      <c r="L752" s="53">
        <v>40526</v>
      </c>
      <c r="M752" s="53">
        <v>47010.159999999996</v>
      </c>
      <c r="N752" s="53">
        <v>8201</v>
      </c>
      <c r="O752" s="53">
        <v>8201</v>
      </c>
      <c r="P752" s="53">
        <v>9513.16</v>
      </c>
      <c r="Q752" s="54">
        <v>0.20236391452400929</v>
      </c>
      <c r="R752" s="55">
        <v>10</v>
      </c>
      <c r="S752" s="55">
        <v>2025</v>
      </c>
      <c r="T752" s="49">
        <v>2</v>
      </c>
      <c r="U752" s="49">
        <v>2027</v>
      </c>
      <c r="V752" s="56">
        <v>46488</v>
      </c>
      <c r="W752" s="49" t="s">
        <v>173</v>
      </c>
      <c r="X752" s="49">
        <v>2027</v>
      </c>
    </row>
    <row r="753" spans="1:24" ht="15.95">
      <c r="A753" s="55" t="s">
        <v>176</v>
      </c>
      <c r="B753" s="55">
        <v>797</v>
      </c>
      <c r="C753" s="55">
        <v>0</v>
      </c>
      <c r="D753" s="59">
        <v>45954</v>
      </c>
      <c r="E753" s="59">
        <v>45972</v>
      </c>
      <c r="F753" s="59">
        <v>46017</v>
      </c>
      <c r="G753" s="55" t="s">
        <v>24</v>
      </c>
      <c r="H753" s="49">
        <v>43</v>
      </c>
      <c r="I753" s="55" t="s">
        <v>177</v>
      </c>
      <c r="J753" s="60">
        <v>2383.44</v>
      </c>
      <c r="K753" s="55" t="s">
        <v>131</v>
      </c>
      <c r="L753" s="53">
        <v>2049.7584000000002</v>
      </c>
      <c r="M753" s="53">
        <v>2383.44</v>
      </c>
      <c r="N753" s="53">
        <v>28</v>
      </c>
      <c r="O753" s="53">
        <v>24.08</v>
      </c>
      <c r="P753" s="53">
        <v>28</v>
      </c>
      <c r="Q753" s="54">
        <v>1.1747725975900377E-2</v>
      </c>
      <c r="R753" s="55">
        <v>10</v>
      </c>
      <c r="S753" s="55">
        <v>2025</v>
      </c>
      <c r="T753" s="49">
        <v>11</v>
      </c>
      <c r="U753" s="49">
        <v>2025</v>
      </c>
      <c r="V753" s="56">
        <v>46062</v>
      </c>
      <c r="W753" s="49" t="s">
        <v>164</v>
      </c>
      <c r="X753" s="49">
        <v>2026</v>
      </c>
    </row>
    <row r="754" spans="1:24" ht="15.95">
      <c r="A754" s="49" t="s">
        <v>176</v>
      </c>
      <c r="B754" s="50">
        <v>798</v>
      </c>
      <c r="C754" s="50">
        <v>0</v>
      </c>
      <c r="D754" s="51">
        <v>45957</v>
      </c>
      <c r="E754" s="51">
        <v>45994</v>
      </c>
      <c r="F754" s="51">
        <v>45996</v>
      </c>
      <c r="G754" s="49" t="s">
        <v>63</v>
      </c>
      <c r="H754" s="49">
        <v>44</v>
      </c>
      <c r="I754" s="57"/>
      <c r="J754" s="52">
        <v>5300</v>
      </c>
      <c r="K754" s="49" t="s">
        <v>131</v>
      </c>
      <c r="L754" s="53">
        <v>4558</v>
      </c>
      <c r="M754" s="53">
        <v>5300</v>
      </c>
      <c r="N754" s="53">
        <v>576</v>
      </c>
      <c r="O754" s="53">
        <v>495.36</v>
      </c>
      <c r="P754" s="53">
        <v>576</v>
      </c>
      <c r="Q754" s="54">
        <v>0.10867924528301887</v>
      </c>
      <c r="R754" s="55">
        <v>10</v>
      </c>
      <c r="S754" s="55">
        <v>2025</v>
      </c>
      <c r="T754" s="49">
        <v>12</v>
      </c>
      <c r="U754" s="49">
        <v>2025</v>
      </c>
      <c r="V754" s="56">
        <v>46041</v>
      </c>
      <c r="W754" s="49" t="s">
        <v>157</v>
      </c>
      <c r="X754" s="49">
        <v>2026</v>
      </c>
    </row>
    <row r="755" spans="1:24" ht="15.95">
      <c r="A755" s="49" t="s">
        <v>176</v>
      </c>
      <c r="B755" s="50">
        <v>799</v>
      </c>
      <c r="C755" s="50">
        <v>0</v>
      </c>
      <c r="D755" s="51">
        <v>45957</v>
      </c>
      <c r="E755" s="51">
        <v>46018</v>
      </c>
      <c r="F755" s="51">
        <v>46037</v>
      </c>
      <c r="G755" s="49" t="s">
        <v>43</v>
      </c>
      <c r="H755" s="49">
        <v>44</v>
      </c>
      <c r="I755" s="57"/>
      <c r="J755" s="52">
        <v>2233369</v>
      </c>
      <c r="K755" s="49" t="s">
        <v>193</v>
      </c>
      <c r="L755" s="53">
        <v>12283.529499999999</v>
      </c>
      <c r="M755" s="53">
        <v>14293.561600000001</v>
      </c>
      <c r="N755" s="53">
        <v>194335</v>
      </c>
      <c r="O755" s="53">
        <v>1068.8425</v>
      </c>
      <c r="P755" s="53">
        <v>1243.7440000000001</v>
      </c>
      <c r="Q755" s="54">
        <v>8.7014282010720131E-2</v>
      </c>
      <c r="R755" s="55">
        <v>10</v>
      </c>
      <c r="S755" s="55">
        <v>2025</v>
      </c>
      <c r="T755" s="49">
        <v>12</v>
      </c>
      <c r="U755" s="49">
        <v>2025</v>
      </c>
      <c r="V755" s="56">
        <v>46082</v>
      </c>
      <c r="W755" s="49" t="s">
        <v>150</v>
      </c>
      <c r="X755" s="49">
        <v>2026</v>
      </c>
    </row>
    <row r="756" spans="1:24" ht="15.95">
      <c r="A756" s="55" t="s">
        <v>176</v>
      </c>
      <c r="B756" s="55">
        <v>800</v>
      </c>
      <c r="C756" s="55">
        <v>0</v>
      </c>
      <c r="D756" s="59">
        <v>45958</v>
      </c>
      <c r="E756" s="59">
        <v>45967</v>
      </c>
      <c r="F756" s="59">
        <v>45976</v>
      </c>
      <c r="G756" s="55" t="s">
        <v>47</v>
      </c>
      <c r="H756" s="49">
        <v>44</v>
      </c>
      <c r="I756" s="55"/>
      <c r="J756" s="60">
        <v>21430.04</v>
      </c>
      <c r="K756" s="55" t="s">
        <v>131</v>
      </c>
      <c r="L756" s="53">
        <v>18429.8344</v>
      </c>
      <c r="M756" s="53">
        <v>21430.04</v>
      </c>
      <c r="N756" s="53">
        <v>3464.77</v>
      </c>
      <c r="O756" s="53">
        <v>2979.7021999999997</v>
      </c>
      <c r="P756" s="53">
        <v>3464.77</v>
      </c>
      <c r="Q756" s="54">
        <v>0.16167818632163075</v>
      </c>
      <c r="R756" s="55">
        <v>10</v>
      </c>
      <c r="S756" s="55">
        <v>2025</v>
      </c>
      <c r="T756" s="49">
        <v>11</v>
      </c>
      <c r="U756" s="49">
        <v>2025</v>
      </c>
      <c r="V756" s="56">
        <v>46021</v>
      </c>
      <c r="W756" s="49" t="s">
        <v>132</v>
      </c>
      <c r="X756" s="49">
        <v>2025</v>
      </c>
    </row>
    <row r="757" spans="1:24" ht="15.95">
      <c r="A757" s="55" t="s">
        <v>176</v>
      </c>
      <c r="B757" s="55">
        <v>802</v>
      </c>
      <c r="C757" s="55">
        <v>1</v>
      </c>
      <c r="D757" s="59">
        <v>45958</v>
      </c>
      <c r="E757" s="59">
        <v>45954</v>
      </c>
      <c r="F757" s="59">
        <v>45956</v>
      </c>
      <c r="G757" s="55" t="s">
        <v>27</v>
      </c>
      <c r="H757" s="49">
        <v>44</v>
      </c>
      <c r="I757" s="55" t="s">
        <v>149</v>
      </c>
      <c r="J757" s="60">
        <v>858.4</v>
      </c>
      <c r="K757" s="55" t="s">
        <v>131</v>
      </c>
      <c r="L757" s="53">
        <v>738.22399999999993</v>
      </c>
      <c r="M757" s="53">
        <v>858.4</v>
      </c>
      <c r="N757" s="53">
        <v>66.03</v>
      </c>
      <c r="O757" s="53">
        <v>56.785800000000002</v>
      </c>
      <c r="P757" s="53">
        <v>66.03</v>
      </c>
      <c r="Q757" s="54">
        <v>7.6922180801491158E-2</v>
      </c>
      <c r="R757" s="55">
        <v>10</v>
      </c>
      <c r="S757" s="55">
        <v>2025</v>
      </c>
      <c r="T757" s="49">
        <v>10</v>
      </c>
      <c r="U757" s="49">
        <v>2025</v>
      </c>
      <c r="V757" s="56">
        <v>46001</v>
      </c>
      <c r="W757" s="49" t="s">
        <v>132</v>
      </c>
      <c r="X757" s="49">
        <v>2025</v>
      </c>
    </row>
    <row r="758" spans="1:24" ht="15.95">
      <c r="A758" s="55" t="s">
        <v>176</v>
      </c>
      <c r="B758" s="55">
        <v>803</v>
      </c>
      <c r="C758" s="55">
        <v>1</v>
      </c>
      <c r="D758" s="59">
        <v>45958</v>
      </c>
      <c r="E758" s="59">
        <v>45955</v>
      </c>
      <c r="F758" s="59">
        <v>45958</v>
      </c>
      <c r="G758" s="55" t="s">
        <v>44</v>
      </c>
      <c r="H758" s="49">
        <v>44</v>
      </c>
      <c r="I758" s="55"/>
      <c r="J758" s="60">
        <v>10075</v>
      </c>
      <c r="K758" s="55" t="s">
        <v>178</v>
      </c>
      <c r="L758" s="53">
        <v>483.6</v>
      </c>
      <c r="M758" s="53">
        <v>564.20000000000005</v>
      </c>
      <c r="N758" s="53">
        <v>782.73</v>
      </c>
      <c r="O758" s="53">
        <v>37.571040000000004</v>
      </c>
      <c r="P758" s="53">
        <v>43.832880000000003</v>
      </c>
      <c r="Q758" s="54">
        <v>7.7690322580645163E-2</v>
      </c>
      <c r="R758" s="55">
        <v>10</v>
      </c>
      <c r="S758" s="55">
        <v>2025</v>
      </c>
      <c r="T758" s="49">
        <v>10</v>
      </c>
      <c r="U758" s="49">
        <v>2025</v>
      </c>
      <c r="V758" s="56">
        <v>46003</v>
      </c>
      <c r="W758" s="49" t="s">
        <v>132</v>
      </c>
      <c r="X758" s="49">
        <v>2025</v>
      </c>
    </row>
    <row r="759" spans="1:24" ht="15.95">
      <c r="A759" s="55" t="s">
        <v>176</v>
      </c>
      <c r="B759" s="55">
        <v>804</v>
      </c>
      <c r="C759" s="55">
        <v>1</v>
      </c>
      <c r="D759" s="59">
        <v>45958</v>
      </c>
      <c r="E759" s="59">
        <v>45967</v>
      </c>
      <c r="F759" s="59">
        <v>45970</v>
      </c>
      <c r="G759" s="55" t="s">
        <v>44</v>
      </c>
      <c r="H759" s="49">
        <v>44</v>
      </c>
      <c r="I759" s="55"/>
      <c r="J759" s="60">
        <v>2095.48</v>
      </c>
      <c r="K759" s="55" t="s">
        <v>131</v>
      </c>
      <c r="L759" s="53">
        <v>1802.1127999999999</v>
      </c>
      <c r="M759" s="53">
        <v>2095.48</v>
      </c>
      <c r="N759" s="53">
        <v>422.7</v>
      </c>
      <c r="O759" s="53">
        <v>363.52199999999999</v>
      </c>
      <c r="P759" s="53">
        <v>422.7</v>
      </c>
      <c r="Q759" s="54">
        <v>0.20171989233970261</v>
      </c>
      <c r="R759" s="55">
        <v>10</v>
      </c>
      <c r="S759" s="55">
        <v>2025</v>
      </c>
      <c r="T759" s="49">
        <v>11</v>
      </c>
      <c r="U759" s="49">
        <v>2025</v>
      </c>
      <c r="V759" s="56">
        <v>46015</v>
      </c>
      <c r="W759" s="49" t="s">
        <v>132</v>
      </c>
      <c r="X759" s="49">
        <v>2025</v>
      </c>
    </row>
    <row r="760" spans="1:24" ht="15.95">
      <c r="A760" s="55" t="s">
        <v>176</v>
      </c>
      <c r="B760" s="55">
        <v>805</v>
      </c>
      <c r="C760" s="55">
        <v>0</v>
      </c>
      <c r="D760" s="59">
        <v>45958</v>
      </c>
      <c r="E760" s="59">
        <v>45926</v>
      </c>
      <c r="F760" s="59">
        <v>45930</v>
      </c>
      <c r="G760" s="55" t="s">
        <v>51</v>
      </c>
      <c r="H760" s="49">
        <v>44</v>
      </c>
      <c r="J760" s="60">
        <v>1238.3</v>
      </c>
      <c r="K760" s="55" t="s">
        <v>131</v>
      </c>
      <c r="L760" s="53">
        <v>1064.9379999999999</v>
      </c>
      <c r="M760" s="53">
        <v>1238.3</v>
      </c>
      <c r="N760" s="53">
        <v>173.36</v>
      </c>
      <c r="O760" s="53">
        <v>149.08960000000002</v>
      </c>
      <c r="P760" s="53">
        <v>173.36</v>
      </c>
      <c r="Q760" s="54">
        <v>0.13999838488250024</v>
      </c>
      <c r="R760" s="55">
        <v>10</v>
      </c>
      <c r="S760" s="55">
        <v>2025</v>
      </c>
      <c r="T760" s="49">
        <v>9</v>
      </c>
      <c r="U760" s="49">
        <v>2025</v>
      </c>
      <c r="V760" s="56">
        <v>45975</v>
      </c>
      <c r="W760" s="49" t="s">
        <v>159</v>
      </c>
      <c r="X760" s="49">
        <v>2025</v>
      </c>
    </row>
    <row r="761" spans="1:24" ht="15.95">
      <c r="A761" s="55" t="s">
        <v>176</v>
      </c>
      <c r="B761" s="55">
        <v>806</v>
      </c>
      <c r="C761" s="55">
        <v>0</v>
      </c>
      <c r="D761" s="59">
        <v>45958</v>
      </c>
      <c r="E761" s="59">
        <v>45973</v>
      </c>
      <c r="F761" s="59">
        <v>45978</v>
      </c>
      <c r="G761" s="55" t="s">
        <v>38</v>
      </c>
      <c r="H761" s="49">
        <v>44</v>
      </c>
      <c r="I761" s="55"/>
      <c r="J761" s="60">
        <v>14262</v>
      </c>
      <c r="K761" s="55" t="s">
        <v>131</v>
      </c>
      <c r="L761" s="53">
        <v>12265.32</v>
      </c>
      <c r="M761" s="53">
        <v>14262</v>
      </c>
      <c r="N761" s="53">
        <v>1426.2</v>
      </c>
      <c r="O761" s="53">
        <v>1226.5319999999999</v>
      </c>
      <c r="P761" s="53">
        <v>1426.2</v>
      </c>
      <c r="Q761" s="54">
        <v>9.9999999999999992E-2</v>
      </c>
      <c r="R761" s="55">
        <v>10</v>
      </c>
      <c r="S761" s="55">
        <v>2025</v>
      </c>
      <c r="T761" s="49">
        <v>11</v>
      </c>
      <c r="U761" s="49">
        <v>2025</v>
      </c>
      <c r="V761" s="56">
        <v>46023</v>
      </c>
      <c r="W761" s="49" t="s">
        <v>157</v>
      </c>
      <c r="X761" s="49">
        <v>2026</v>
      </c>
    </row>
    <row r="762" spans="1:24" ht="15.95">
      <c r="A762" s="55" t="s">
        <v>176</v>
      </c>
      <c r="B762" s="55">
        <v>807</v>
      </c>
      <c r="C762" s="55">
        <v>0</v>
      </c>
      <c r="D762" s="59">
        <v>45958</v>
      </c>
      <c r="E762" s="59">
        <v>46005</v>
      </c>
      <c r="F762" s="59">
        <v>46017</v>
      </c>
      <c r="G762" s="55" t="s">
        <v>38</v>
      </c>
      <c r="H762" s="49">
        <v>44</v>
      </c>
      <c r="I762" s="55"/>
      <c r="J762" s="60">
        <v>146203.39000000001</v>
      </c>
      <c r="K762" s="55" t="s">
        <v>131</v>
      </c>
      <c r="L762" s="53">
        <v>125734.91540000001</v>
      </c>
      <c r="M762" s="53">
        <v>146203.39000000001</v>
      </c>
      <c r="N762" s="53">
        <v>16490</v>
      </c>
      <c r="O762" s="53">
        <v>14181.4</v>
      </c>
      <c r="P762" s="53">
        <v>16490</v>
      </c>
      <c r="Q762" s="54">
        <v>0.112788082410401</v>
      </c>
      <c r="R762" s="55">
        <v>10</v>
      </c>
      <c r="S762" s="55">
        <v>2025</v>
      </c>
      <c r="T762" s="49">
        <v>12</v>
      </c>
      <c r="U762" s="49">
        <v>2025</v>
      </c>
      <c r="V762" s="56">
        <v>46062</v>
      </c>
      <c r="W762" s="49" t="s">
        <v>164</v>
      </c>
      <c r="X762" s="49">
        <v>2026</v>
      </c>
    </row>
    <row r="763" spans="1:24" ht="15.95">
      <c r="A763" s="55" t="s">
        <v>176</v>
      </c>
      <c r="B763" s="55">
        <v>808</v>
      </c>
      <c r="C763" s="55">
        <v>0</v>
      </c>
      <c r="D763" s="59">
        <v>45959</v>
      </c>
      <c r="E763" s="59">
        <v>46008</v>
      </c>
      <c r="F763" s="59">
        <v>46012</v>
      </c>
      <c r="G763" s="55" t="s">
        <v>52</v>
      </c>
      <c r="H763" s="49">
        <v>44</v>
      </c>
      <c r="I763" s="55" t="s">
        <v>177</v>
      </c>
      <c r="J763" s="60">
        <v>37849.53</v>
      </c>
      <c r="K763" s="55" t="s">
        <v>151</v>
      </c>
      <c r="L763" s="53">
        <v>37849.53</v>
      </c>
      <c r="M763" s="53">
        <v>43905.454799999992</v>
      </c>
      <c r="N763" s="53">
        <v>4699.47</v>
      </c>
      <c r="O763" s="53">
        <v>4699.47</v>
      </c>
      <c r="P763" s="53">
        <v>5451.3851999999997</v>
      </c>
      <c r="Q763" s="54">
        <v>0.12416191165385675</v>
      </c>
      <c r="R763" s="55">
        <v>10</v>
      </c>
      <c r="S763" s="55">
        <v>2025</v>
      </c>
      <c r="T763" s="49">
        <v>12</v>
      </c>
      <c r="U763" s="49">
        <v>2025</v>
      </c>
      <c r="V763" s="56">
        <v>46057</v>
      </c>
      <c r="W763" s="49" t="s">
        <v>164</v>
      </c>
      <c r="X763" s="49">
        <v>2026</v>
      </c>
    </row>
    <row r="764" spans="1:24" ht="15.95">
      <c r="A764" s="55" t="s">
        <v>176</v>
      </c>
      <c r="B764" s="55">
        <v>809</v>
      </c>
      <c r="C764" s="55">
        <v>0</v>
      </c>
      <c r="D764" s="59">
        <v>45959</v>
      </c>
      <c r="E764" s="59">
        <v>46065</v>
      </c>
      <c r="F764" s="59">
        <v>46068</v>
      </c>
      <c r="G764" s="55" t="s">
        <v>27</v>
      </c>
      <c r="H764" s="49">
        <v>44</v>
      </c>
      <c r="I764" s="55" t="s">
        <v>177</v>
      </c>
      <c r="J764" s="60">
        <v>174190.5</v>
      </c>
      <c r="K764" s="55" t="s">
        <v>178</v>
      </c>
      <c r="L764" s="53">
        <v>8361.1440000000002</v>
      </c>
      <c r="M764" s="53">
        <v>9754.6679999999997</v>
      </c>
      <c r="N764" s="53">
        <v>17419.05</v>
      </c>
      <c r="O764" s="53">
        <v>836.11439999999993</v>
      </c>
      <c r="P764" s="53">
        <v>975.46680000000003</v>
      </c>
      <c r="Q764" s="54">
        <v>9.9999999999999992E-2</v>
      </c>
      <c r="R764" s="55">
        <v>10</v>
      </c>
      <c r="S764" s="55">
        <v>2025</v>
      </c>
      <c r="T764" s="49">
        <v>2</v>
      </c>
      <c r="U764" s="49">
        <v>2026</v>
      </c>
      <c r="V764" s="56">
        <v>46113</v>
      </c>
      <c r="W764" s="49" t="s">
        <v>173</v>
      </c>
      <c r="X764" s="49">
        <v>2026</v>
      </c>
    </row>
    <row r="765" spans="1:24" ht="15.95">
      <c r="A765" s="55" t="s">
        <v>176</v>
      </c>
      <c r="B765" s="55">
        <v>810</v>
      </c>
      <c r="C765" s="55">
        <v>0</v>
      </c>
      <c r="D765" s="59">
        <v>45959</v>
      </c>
      <c r="E765" s="59">
        <v>46060</v>
      </c>
      <c r="F765" s="59">
        <v>46088</v>
      </c>
      <c r="G765" s="55" t="s">
        <v>47</v>
      </c>
      <c r="H765" s="49">
        <v>44</v>
      </c>
      <c r="I765" s="55"/>
      <c r="J765" s="60">
        <v>4646</v>
      </c>
      <c r="K765" s="55" t="s">
        <v>131</v>
      </c>
      <c r="L765" s="53">
        <v>3995.56</v>
      </c>
      <c r="M765" s="53">
        <v>4646</v>
      </c>
      <c r="N765" s="53">
        <v>598.54</v>
      </c>
      <c r="O765" s="53">
        <v>514.74439999999993</v>
      </c>
      <c r="P765" s="53">
        <v>598.54</v>
      </c>
      <c r="Q765" s="54">
        <v>0.12882910030133446</v>
      </c>
      <c r="R765" s="55">
        <v>10</v>
      </c>
      <c r="S765" s="55">
        <v>2025</v>
      </c>
      <c r="T765" s="49">
        <v>2</v>
      </c>
      <c r="U765" s="49">
        <v>2026</v>
      </c>
      <c r="V765" s="56">
        <v>46133</v>
      </c>
      <c r="W765" s="49" t="s">
        <v>173</v>
      </c>
      <c r="X765" s="49">
        <v>2026</v>
      </c>
    </row>
    <row r="766" spans="1:24" ht="15.95">
      <c r="A766" s="55" t="s">
        <v>176</v>
      </c>
      <c r="B766" s="55">
        <v>811</v>
      </c>
      <c r="C766" s="55">
        <v>0</v>
      </c>
      <c r="D766" s="59">
        <v>45961</v>
      </c>
      <c r="E766" s="59">
        <v>45975</v>
      </c>
      <c r="F766" s="59">
        <v>46081</v>
      </c>
      <c r="G766" s="55" t="s">
        <v>49</v>
      </c>
      <c r="H766" s="49">
        <v>44</v>
      </c>
      <c r="I766" s="55"/>
      <c r="J766" s="60">
        <v>3506.65</v>
      </c>
      <c r="K766" s="55" t="s">
        <v>131</v>
      </c>
      <c r="L766" s="53">
        <v>3015.7190000000001</v>
      </c>
      <c r="M766" s="53">
        <v>3506.65</v>
      </c>
      <c r="N766" s="53">
        <v>157.32</v>
      </c>
      <c r="O766" s="53">
        <v>135.29519999999999</v>
      </c>
      <c r="P766" s="53">
        <v>157.32</v>
      </c>
      <c r="Q766" s="54">
        <v>4.4863331099482408E-2</v>
      </c>
      <c r="R766" s="55">
        <v>10</v>
      </c>
      <c r="S766" s="55">
        <v>2025</v>
      </c>
      <c r="T766" s="49">
        <v>11</v>
      </c>
      <c r="U766" s="49">
        <v>2025</v>
      </c>
      <c r="V766" s="56">
        <v>46126</v>
      </c>
      <c r="W766" s="49" t="s">
        <v>173</v>
      </c>
      <c r="X766" s="49">
        <v>2026</v>
      </c>
    </row>
    <row r="767" spans="1:24" ht="15.95">
      <c r="A767" s="49" t="s">
        <v>176</v>
      </c>
      <c r="B767" s="50">
        <v>812</v>
      </c>
      <c r="C767" s="50">
        <v>0</v>
      </c>
      <c r="D767" s="51">
        <v>45961</v>
      </c>
      <c r="E767" s="51">
        <v>45994</v>
      </c>
      <c r="F767" s="51">
        <v>46009</v>
      </c>
      <c r="G767" s="49" t="s">
        <v>45</v>
      </c>
      <c r="H767" s="49">
        <v>44</v>
      </c>
      <c r="I767" s="57"/>
      <c r="J767" s="52">
        <v>32255</v>
      </c>
      <c r="K767" s="49" t="s">
        <v>131</v>
      </c>
      <c r="L767" s="53">
        <v>27739.3</v>
      </c>
      <c r="M767" s="53">
        <v>32255</v>
      </c>
      <c r="N767" s="53">
        <v>6353.03</v>
      </c>
      <c r="O767" s="53">
        <v>5463.6057999999994</v>
      </c>
      <c r="P767" s="53">
        <v>6353.03</v>
      </c>
      <c r="Q767" s="54">
        <v>0.19696264145093781</v>
      </c>
      <c r="R767" s="55">
        <v>10</v>
      </c>
      <c r="S767" s="55">
        <v>2025</v>
      </c>
      <c r="T767" s="49">
        <v>12</v>
      </c>
      <c r="U767" s="49">
        <v>2025</v>
      </c>
      <c r="V767" s="56">
        <v>46054</v>
      </c>
      <c r="W767" s="49" t="s">
        <v>164</v>
      </c>
      <c r="X767" s="49">
        <v>2026</v>
      </c>
    </row>
    <row r="768" spans="1:24" ht="15.95">
      <c r="A768" s="49" t="s">
        <v>176</v>
      </c>
      <c r="B768" s="50">
        <v>813</v>
      </c>
      <c r="C768" s="50">
        <v>1</v>
      </c>
      <c r="D768" s="51">
        <v>45961</v>
      </c>
      <c r="E768" s="51">
        <v>46005</v>
      </c>
      <c r="F768" s="51">
        <v>46024</v>
      </c>
      <c r="G768" s="49" t="s">
        <v>24</v>
      </c>
      <c r="H768" s="49">
        <v>44</v>
      </c>
      <c r="I768" s="57" t="s">
        <v>177</v>
      </c>
      <c r="J768" s="52">
        <v>90178.33</v>
      </c>
      <c r="K768" s="49" t="s">
        <v>151</v>
      </c>
      <c r="L768" s="53">
        <v>90178.33</v>
      </c>
      <c r="M768" s="53">
        <v>104606.86279999999</v>
      </c>
      <c r="N768" s="53">
        <v>12104.35</v>
      </c>
      <c r="O768" s="53">
        <v>12104.35</v>
      </c>
      <c r="P768" s="53">
        <v>14041.046</v>
      </c>
      <c r="Q768" s="54">
        <v>0.13422681480129428</v>
      </c>
      <c r="R768" s="55">
        <v>10</v>
      </c>
      <c r="S768" s="55">
        <v>2025</v>
      </c>
      <c r="T768" s="49">
        <v>12</v>
      </c>
      <c r="U768" s="49">
        <v>2025</v>
      </c>
      <c r="V768" s="56">
        <v>46069</v>
      </c>
      <c r="W768" s="49" t="s">
        <v>164</v>
      </c>
      <c r="X768" s="49">
        <v>2026</v>
      </c>
    </row>
    <row r="769" spans="1:24" ht="15.95">
      <c r="A769" s="49" t="s">
        <v>176</v>
      </c>
      <c r="B769" s="50">
        <v>814</v>
      </c>
      <c r="C769" s="50">
        <v>0</v>
      </c>
      <c r="D769" s="51">
        <v>45961</v>
      </c>
      <c r="E769" s="51">
        <v>46140</v>
      </c>
      <c r="F769" s="51">
        <v>46146</v>
      </c>
      <c r="G769" s="49" t="s">
        <v>45</v>
      </c>
      <c r="H769" s="49">
        <v>44</v>
      </c>
      <c r="I769" s="57"/>
      <c r="J769" s="52">
        <v>11072.64</v>
      </c>
      <c r="K769" s="49" t="s">
        <v>151</v>
      </c>
      <c r="L769" s="53">
        <v>11072.64</v>
      </c>
      <c r="M769" s="53">
        <v>12844.262399999998</v>
      </c>
      <c r="N769" s="53">
        <v>1470</v>
      </c>
      <c r="O769" s="53">
        <v>1470</v>
      </c>
      <c r="P769" s="53">
        <v>1705.1999999999998</v>
      </c>
      <c r="Q769" s="54">
        <v>0.13275966707126757</v>
      </c>
      <c r="R769" s="55">
        <v>10</v>
      </c>
      <c r="S769" s="55">
        <v>2025</v>
      </c>
      <c r="T769" s="49">
        <v>4</v>
      </c>
      <c r="U769" s="49">
        <v>2026</v>
      </c>
      <c r="V769" s="56">
        <v>46191</v>
      </c>
      <c r="W769" s="49" t="s">
        <v>152</v>
      </c>
      <c r="X769" s="49">
        <v>2026</v>
      </c>
    </row>
    <row r="770" spans="1:24" ht="15.95">
      <c r="A770" s="55" t="s">
        <v>176</v>
      </c>
      <c r="B770" s="55">
        <v>815</v>
      </c>
      <c r="C770" s="55">
        <v>0</v>
      </c>
      <c r="D770" s="59">
        <v>45964</v>
      </c>
      <c r="E770" s="59">
        <v>46007</v>
      </c>
      <c r="F770" s="59">
        <v>46012</v>
      </c>
      <c r="G770" s="55" t="s">
        <v>56</v>
      </c>
      <c r="H770" s="49">
        <v>45</v>
      </c>
      <c r="I770" s="55"/>
      <c r="J770" s="60">
        <v>253098.2</v>
      </c>
      <c r="K770" s="55" t="s">
        <v>178</v>
      </c>
      <c r="L770" s="53">
        <v>12148.713600000001</v>
      </c>
      <c r="M770" s="53">
        <v>14173.4992</v>
      </c>
      <c r="N770" s="53">
        <v>37226.769999999997</v>
      </c>
      <c r="O770" s="53">
        <v>1786.8849599999999</v>
      </c>
      <c r="P770" s="53">
        <v>2084.6991199999998</v>
      </c>
      <c r="Q770" s="54">
        <v>0.14708429376423851</v>
      </c>
      <c r="R770" s="55">
        <v>11</v>
      </c>
      <c r="S770" s="55">
        <v>2025</v>
      </c>
      <c r="T770" s="49">
        <v>12</v>
      </c>
      <c r="U770" s="49">
        <v>2025</v>
      </c>
      <c r="V770" s="56">
        <v>46057</v>
      </c>
      <c r="W770" s="49" t="s">
        <v>164</v>
      </c>
      <c r="X770" s="49">
        <v>2026</v>
      </c>
    </row>
    <row r="771" spans="1:24" ht="15.95">
      <c r="A771" s="55" t="s">
        <v>176</v>
      </c>
      <c r="B771" s="55">
        <v>817</v>
      </c>
      <c r="C771" s="55">
        <v>0</v>
      </c>
      <c r="D771" s="59">
        <v>45965</v>
      </c>
      <c r="E771" s="59">
        <v>45987</v>
      </c>
      <c r="F771" s="59">
        <v>45998</v>
      </c>
      <c r="G771" s="55" t="s">
        <v>53</v>
      </c>
      <c r="H771" s="49">
        <v>45</v>
      </c>
      <c r="I771" t="s">
        <v>177</v>
      </c>
      <c r="J771" s="60">
        <v>871.27</v>
      </c>
      <c r="K771" s="55" t="s">
        <v>131</v>
      </c>
      <c r="L771" s="53">
        <v>749.29219999999998</v>
      </c>
      <c r="M771" s="53">
        <v>871.27</v>
      </c>
      <c r="N771" s="53">
        <v>26.6</v>
      </c>
      <c r="O771" s="53">
        <v>22.876000000000001</v>
      </c>
      <c r="P771" s="53">
        <v>26.6</v>
      </c>
      <c r="Q771" s="54">
        <v>3.0530145649454249E-2</v>
      </c>
      <c r="R771" s="55">
        <v>11</v>
      </c>
      <c r="S771" s="55">
        <v>2025</v>
      </c>
      <c r="T771" s="49">
        <v>11</v>
      </c>
      <c r="U771" s="49">
        <v>2025</v>
      </c>
      <c r="V771" s="56">
        <v>46043</v>
      </c>
      <c r="W771" s="49" t="s">
        <v>157</v>
      </c>
      <c r="X771" s="49">
        <v>2026</v>
      </c>
    </row>
    <row r="772" spans="1:24" ht="15.95">
      <c r="A772" s="55" t="s">
        <v>176</v>
      </c>
      <c r="B772" s="55">
        <v>818</v>
      </c>
      <c r="C772" s="55">
        <v>0</v>
      </c>
      <c r="D772" s="59">
        <v>45965</v>
      </c>
      <c r="E772" s="59">
        <v>45973</v>
      </c>
      <c r="F772" s="59">
        <v>45981</v>
      </c>
      <c r="G772" s="55" t="s">
        <v>51</v>
      </c>
      <c r="H772" s="49">
        <v>45</v>
      </c>
      <c r="I772" s="55"/>
      <c r="J772" s="60">
        <v>18497</v>
      </c>
      <c r="K772" s="55" t="s">
        <v>131</v>
      </c>
      <c r="L772" s="53">
        <v>15907.42</v>
      </c>
      <c r="M772" s="53">
        <v>18497</v>
      </c>
      <c r="N772" s="53">
        <v>6901.92</v>
      </c>
      <c r="O772" s="53">
        <v>5935.6512000000002</v>
      </c>
      <c r="P772" s="53">
        <v>6901.92</v>
      </c>
      <c r="Q772" s="54">
        <v>0.37313726550251392</v>
      </c>
      <c r="R772" s="55">
        <v>11</v>
      </c>
      <c r="S772" s="55">
        <v>2025</v>
      </c>
      <c r="T772" s="49">
        <v>11</v>
      </c>
      <c r="U772" s="49">
        <v>2025</v>
      </c>
      <c r="V772" s="56">
        <v>46026</v>
      </c>
      <c r="W772" s="49" t="s">
        <v>157</v>
      </c>
      <c r="X772" s="49">
        <v>2026</v>
      </c>
    </row>
    <row r="773" spans="1:24" ht="15.95">
      <c r="A773" s="55" t="s">
        <v>176</v>
      </c>
      <c r="B773" s="55">
        <v>819</v>
      </c>
      <c r="C773" s="55">
        <v>0</v>
      </c>
      <c r="D773" s="59">
        <v>45965</v>
      </c>
      <c r="E773" s="59">
        <v>45970</v>
      </c>
      <c r="F773" s="59">
        <v>46127</v>
      </c>
      <c r="G773" s="55" t="s">
        <v>26</v>
      </c>
      <c r="H773" s="49">
        <v>45</v>
      </c>
      <c r="I773" s="55"/>
      <c r="J773" s="60">
        <v>3310.97</v>
      </c>
      <c r="K773" s="55" t="s">
        <v>131</v>
      </c>
      <c r="L773" s="53">
        <v>2847.4341999999997</v>
      </c>
      <c r="M773" s="53">
        <v>3310.97</v>
      </c>
      <c r="N773" s="53">
        <v>180.32</v>
      </c>
      <c r="O773" s="53">
        <v>155.0752</v>
      </c>
      <c r="P773" s="53">
        <v>180.32</v>
      </c>
      <c r="Q773" s="54">
        <v>5.446138140786537E-2</v>
      </c>
      <c r="R773" s="55">
        <v>11</v>
      </c>
      <c r="S773" s="55">
        <v>2025</v>
      </c>
      <c r="T773" s="49">
        <v>11</v>
      </c>
      <c r="U773" s="49">
        <v>2025</v>
      </c>
      <c r="V773" s="56">
        <v>46172</v>
      </c>
      <c r="W773" s="49" t="s">
        <v>172</v>
      </c>
      <c r="X773" s="49">
        <v>2026</v>
      </c>
    </row>
    <row r="774" spans="1:24" ht="15.95">
      <c r="A774" s="55" t="s">
        <v>176</v>
      </c>
      <c r="B774" s="55">
        <v>820</v>
      </c>
      <c r="C774" s="55">
        <v>0</v>
      </c>
      <c r="D774" s="59">
        <v>45965</v>
      </c>
      <c r="E774" s="59">
        <v>46001</v>
      </c>
      <c r="F774" s="59">
        <v>46007</v>
      </c>
      <c r="G774" s="55" t="s">
        <v>51</v>
      </c>
      <c r="H774" s="49">
        <v>45</v>
      </c>
      <c r="J774" s="60">
        <v>11855</v>
      </c>
      <c r="K774" s="55" t="s">
        <v>178</v>
      </c>
      <c r="L774" s="53">
        <v>569.04</v>
      </c>
      <c r="M774" s="53">
        <v>663.88</v>
      </c>
      <c r="N774" s="53">
        <v>0</v>
      </c>
      <c r="O774" s="53">
        <v>0</v>
      </c>
      <c r="P774" s="53">
        <v>0</v>
      </c>
      <c r="Q774" s="54">
        <v>0</v>
      </c>
      <c r="R774" s="55">
        <v>11</v>
      </c>
      <c r="S774" s="55">
        <v>2025</v>
      </c>
      <c r="T774" s="49">
        <v>12</v>
      </c>
      <c r="U774" s="49">
        <v>2025</v>
      </c>
      <c r="V774" s="56">
        <v>46052</v>
      </c>
      <c r="W774" s="49" t="s">
        <v>157</v>
      </c>
      <c r="X774" s="49">
        <v>2026</v>
      </c>
    </row>
    <row r="775" spans="1:24" ht="15.95">
      <c r="A775" s="55" t="s">
        <v>176</v>
      </c>
      <c r="B775" s="55">
        <v>821</v>
      </c>
      <c r="C775" s="55">
        <v>0</v>
      </c>
      <c r="D775" s="59">
        <v>45966</v>
      </c>
      <c r="E775" s="59">
        <v>45972</v>
      </c>
      <c r="F775" s="59">
        <v>45973</v>
      </c>
      <c r="G775" s="55" t="s">
        <v>54</v>
      </c>
      <c r="H775" s="49">
        <v>45</v>
      </c>
      <c r="J775" s="60">
        <v>1682</v>
      </c>
      <c r="K775" s="55" t="s">
        <v>151</v>
      </c>
      <c r="L775" s="53">
        <v>1682</v>
      </c>
      <c r="M775" s="53">
        <v>1951.12</v>
      </c>
      <c r="N775" s="53">
        <v>142.63999999999999</v>
      </c>
      <c r="O775" s="53">
        <v>142.63999999999999</v>
      </c>
      <c r="P775" s="53">
        <v>165.46239999999997</v>
      </c>
      <c r="Q775" s="54">
        <v>8.4803804994054682E-2</v>
      </c>
      <c r="R775" s="55">
        <v>11</v>
      </c>
      <c r="S775" s="55">
        <v>2025</v>
      </c>
      <c r="T775" s="49">
        <v>11</v>
      </c>
      <c r="U775" s="49">
        <v>2025</v>
      </c>
      <c r="V775" s="56">
        <v>46018</v>
      </c>
      <c r="W775" s="49" t="s">
        <v>132</v>
      </c>
      <c r="X775" s="49">
        <v>2025</v>
      </c>
    </row>
    <row r="776" spans="1:24" ht="15.95">
      <c r="A776" s="55" t="s">
        <v>176</v>
      </c>
      <c r="B776" s="55">
        <v>822</v>
      </c>
      <c r="C776" s="55">
        <v>0</v>
      </c>
      <c r="D776" s="59">
        <v>45966</v>
      </c>
      <c r="E776" s="59">
        <v>45973</v>
      </c>
      <c r="F776" s="59">
        <v>45977</v>
      </c>
      <c r="G776" s="55" t="s">
        <v>24</v>
      </c>
      <c r="H776" s="49">
        <v>45</v>
      </c>
      <c r="I776" t="s">
        <v>166</v>
      </c>
      <c r="J776" s="60">
        <v>10240</v>
      </c>
      <c r="K776" s="49" t="s">
        <v>131</v>
      </c>
      <c r="L776" s="53">
        <v>8806.4</v>
      </c>
      <c r="M776" s="53">
        <v>10240</v>
      </c>
      <c r="N776" s="53">
        <v>1210</v>
      </c>
      <c r="O776" s="53">
        <v>1040.5999999999999</v>
      </c>
      <c r="P776" s="53">
        <v>1210</v>
      </c>
      <c r="Q776" s="54">
        <v>0.1181640625</v>
      </c>
      <c r="R776" s="55">
        <v>11</v>
      </c>
      <c r="S776" s="55">
        <v>2025</v>
      </c>
      <c r="T776" s="49">
        <v>11</v>
      </c>
      <c r="U776" s="49">
        <v>2025</v>
      </c>
      <c r="V776" s="56">
        <v>46022</v>
      </c>
      <c r="W776" s="49" t="s">
        <v>132</v>
      </c>
      <c r="X776" s="49">
        <v>2025</v>
      </c>
    </row>
    <row r="777" spans="1:24" ht="15.95">
      <c r="A777" s="55" t="s">
        <v>176</v>
      </c>
      <c r="B777" s="55">
        <v>823</v>
      </c>
      <c r="C777" s="55">
        <v>0</v>
      </c>
      <c r="D777" s="59">
        <v>45966</v>
      </c>
      <c r="E777" s="59">
        <v>46210</v>
      </c>
      <c r="F777" s="59">
        <v>46217</v>
      </c>
      <c r="G777" s="55" t="s">
        <v>34</v>
      </c>
      <c r="H777" s="49">
        <v>45</v>
      </c>
      <c r="J777" s="60">
        <v>42367.85</v>
      </c>
      <c r="K777" s="55" t="s">
        <v>205</v>
      </c>
      <c r="L777" s="53">
        <v>48723.027499999997</v>
      </c>
      <c r="M777" s="53">
        <v>56772.919000000002</v>
      </c>
      <c r="N777" s="53">
        <v>5367.85</v>
      </c>
      <c r="O777" s="53">
        <v>6173.0275000000001</v>
      </c>
      <c r="P777" s="53">
        <v>7192.9190000000008</v>
      </c>
      <c r="Q777" s="54">
        <v>0.12669630391912737</v>
      </c>
      <c r="R777" s="55">
        <v>11</v>
      </c>
      <c r="S777" s="55">
        <v>2025</v>
      </c>
      <c r="T777" s="49">
        <v>7</v>
      </c>
      <c r="U777" s="49">
        <v>2026</v>
      </c>
      <c r="V777" s="56">
        <v>46262</v>
      </c>
      <c r="W777" s="49" t="s">
        <v>160</v>
      </c>
      <c r="X777" s="49">
        <v>2026</v>
      </c>
    </row>
    <row r="778" spans="1:24" ht="15.95">
      <c r="A778" s="55" t="s">
        <v>176</v>
      </c>
      <c r="B778" s="55">
        <v>824</v>
      </c>
      <c r="C778" s="55">
        <v>0</v>
      </c>
      <c r="D778" s="59">
        <v>45966</v>
      </c>
      <c r="E778" s="59">
        <v>45981</v>
      </c>
      <c r="F778" s="59">
        <v>45987</v>
      </c>
      <c r="G778" s="55" t="s">
        <v>45</v>
      </c>
      <c r="H778" s="49">
        <v>45</v>
      </c>
      <c r="J778" s="60">
        <v>110875.75</v>
      </c>
      <c r="K778" s="55" t="s">
        <v>178</v>
      </c>
      <c r="L778" s="53">
        <v>5322.0360000000001</v>
      </c>
      <c r="M778" s="53">
        <v>6209.0420000000004</v>
      </c>
      <c r="N778" s="53">
        <v>3298.75</v>
      </c>
      <c r="O778" s="53">
        <v>158.34</v>
      </c>
      <c r="P778" s="53">
        <v>184.73</v>
      </c>
      <c r="Q778" s="54">
        <v>2.9751771690383153E-2</v>
      </c>
      <c r="R778" s="55">
        <v>11</v>
      </c>
      <c r="S778" s="55">
        <v>2025</v>
      </c>
      <c r="T778" s="49">
        <v>11</v>
      </c>
      <c r="U778" s="49">
        <v>2025</v>
      </c>
      <c r="V778" s="56">
        <v>46032</v>
      </c>
      <c r="W778" s="49" t="s">
        <v>157</v>
      </c>
      <c r="X778" s="49">
        <v>2026</v>
      </c>
    </row>
    <row r="779" spans="1:24" ht="15.95">
      <c r="A779" s="55" t="s">
        <v>176</v>
      </c>
      <c r="B779" s="55">
        <v>825</v>
      </c>
      <c r="C779" s="55">
        <v>0</v>
      </c>
      <c r="D779" s="59">
        <v>45967</v>
      </c>
      <c r="E779" s="59">
        <v>45799</v>
      </c>
      <c r="F779" s="59">
        <v>46167</v>
      </c>
      <c r="G779" s="55" t="s">
        <v>51</v>
      </c>
      <c r="H779" s="49">
        <v>45</v>
      </c>
      <c r="I779" t="s">
        <v>184</v>
      </c>
      <c r="J779" s="60">
        <v>10000</v>
      </c>
      <c r="K779" s="55" t="s">
        <v>178</v>
      </c>
      <c r="L779" s="53">
        <v>480</v>
      </c>
      <c r="M779" s="53">
        <v>560</v>
      </c>
      <c r="N779" s="53">
        <v>1000</v>
      </c>
      <c r="O779" s="53">
        <v>48</v>
      </c>
      <c r="P779" s="53">
        <v>56</v>
      </c>
      <c r="Q779" s="54">
        <v>0.1</v>
      </c>
      <c r="R779" s="55">
        <v>11</v>
      </c>
      <c r="S779" s="55">
        <v>2025</v>
      </c>
      <c r="T779" s="49">
        <v>5</v>
      </c>
      <c r="U779" s="49">
        <v>2025</v>
      </c>
      <c r="V779" s="56">
        <v>46212</v>
      </c>
      <c r="W779" s="49" t="s">
        <v>154</v>
      </c>
      <c r="X779" s="49">
        <v>2026</v>
      </c>
    </row>
    <row r="780" spans="1:24" ht="15.95">
      <c r="A780" s="55" t="s">
        <v>176</v>
      </c>
      <c r="B780" s="55">
        <v>826</v>
      </c>
      <c r="C780" s="55">
        <v>0</v>
      </c>
      <c r="D780" s="59">
        <v>45968</v>
      </c>
      <c r="E780" s="59">
        <v>46091</v>
      </c>
      <c r="F780" s="59">
        <v>46130</v>
      </c>
      <c r="G780" s="55" t="s">
        <v>53</v>
      </c>
      <c r="H780" s="49">
        <v>45</v>
      </c>
      <c r="I780" t="s">
        <v>177</v>
      </c>
      <c r="J780" s="60">
        <v>10010</v>
      </c>
      <c r="K780" s="55" t="s">
        <v>151</v>
      </c>
      <c r="L780" s="53">
        <v>10010</v>
      </c>
      <c r="M780" s="53">
        <v>11611.599999999999</v>
      </c>
      <c r="N780" s="53">
        <v>399.63</v>
      </c>
      <c r="O780" s="53">
        <v>399.63</v>
      </c>
      <c r="P780" s="53">
        <v>463.57079999999996</v>
      </c>
      <c r="Q780" s="54">
        <v>3.9923076923076922E-2</v>
      </c>
      <c r="R780" s="55">
        <v>11</v>
      </c>
      <c r="S780" s="55">
        <v>2025</v>
      </c>
      <c r="T780" s="49">
        <v>3</v>
      </c>
      <c r="U780" s="49">
        <v>2026</v>
      </c>
      <c r="V780" s="56">
        <v>46175</v>
      </c>
      <c r="W780" s="49" t="s">
        <v>152</v>
      </c>
      <c r="X780" s="49">
        <v>2026</v>
      </c>
    </row>
    <row r="781" spans="1:24" ht="15.95">
      <c r="A781" s="55" t="s">
        <v>176</v>
      </c>
      <c r="B781" s="55">
        <v>827</v>
      </c>
      <c r="C781" s="55">
        <v>0</v>
      </c>
      <c r="D781" s="59">
        <v>45968</v>
      </c>
      <c r="E781" s="59">
        <v>45969</v>
      </c>
      <c r="F781" s="59">
        <v>45976</v>
      </c>
      <c r="G781" s="55" t="s">
        <v>29</v>
      </c>
      <c r="H781" s="49">
        <v>45</v>
      </c>
      <c r="I781" s="57" t="s">
        <v>149</v>
      </c>
      <c r="J781" s="60">
        <v>5500</v>
      </c>
      <c r="K781" s="55" t="s">
        <v>131</v>
      </c>
      <c r="L781" s="53">
        <v>4730</v>
      </c>
      <c r="M781" s="53">
        <v>5500</v>
      </c>
      <c r="N781" s="53">
        <v>0</v>
      </c>
      <c r="O781" s="53">
        <v>0</v>
      </c>
      <c r="P781" s="53">
        <v>0</v>
      </c>
      <c r="Q781" s="54">
        <v>0</v>
      </c>
      <c r="R781" s="55">
        <v>11</v>
      </c>
      <c r="S781" s="55">
        <v>2025</v>
      </c>
      <c r="T781" s="49">
        <v>11</v>
      </c>
      <c r="U781" s="49">
        <v>2025</v>
      </c>
      <c r="V781" s="56">
        <v>46021</v>
      </c>
      <c r="W781" s="49" t="s">
        <v>132</v>
      </c>
      <c r="X781" s="49">
        <v>2025</v>
      </c>
    </row>
    <row r="782" spans="1:24" ht="15.95">
      <c r="A782" s="55" t="s">
        <v>176</v>
      </c>
      <c r="B782" s="55">
        <v>828</v>
      </c>
      <c r="C782" s="55">
        <v>0</v>
      </c>
      <c r="D782" s="59">
        <v>45968</v>
      </c>
      <c r="E782" s="59">
        <v>46011</v>
      </c>
      <c r="F782" s="59">
        <v>46018</v>
      </c>
      <c r="G782" s="55" t="s">
        <v>207</v>
      </c>
      <c r="H782" s="49">
        <v>45</v>
      </c>
      <c r="I782" s="55"/>
      <c r="J782" s="60">
        <v>124392</v>
      </c>
      <c r="K782" s="55" t="s">
        <v>178</v>
      </c>
      <c r="L782" s="53">
        <v>5970.8159999999998</v>
      </c>
      <c r="M782" s="53">
        <v>6965.9520000000002</v>
      </c>
      <c r="N782" s="53">
        <v>0</v>
      </c>
      <c r="O782" s="53">
        <v>0</v>
      </c>
      <c r="P782" s="53">
        <v>0</v>
      </c>
      <c r="Q782" s="54">
        <v>0</v>
      </c>
      <c r="R782" s="55">
        <v>11</v>
      </c>
      <c r="S782" s="55">
        <v>2025</v>
      </c>
      <c r="T782" s="49">
        <v>12</v>
      </c>
      <c r="U782" s="49">
        <v>2025</v>
      </c>
      <c r="V782" s="56">
        <v>46063</v>
      </c>
      <c r="W782" s="49" t="s">
        <v>164</v>
      </c>
      <c r="X782" s="49">
        <v>2026</v>
      </c>
    </row>
    <row r="783" spans="1:24" ht="15.95">
      <c r="A783" s="55" t="s">
        <v>176</v>
      </c>
      <c r="B783" s="55">
        <v>829</v>
      </c>
      <c r="C783" s="55">
        <v>0</v>
      </c>
      <c r="D783" s="59">
        <v>45969</v>
      </c>
      <c r="E783" s="59">
        <v>45954</v>
      </c>
      <c r="F783" s="59">
        <v>45964</v>
      </c>
      <c r="G783" s="55" t="s">
        <v>54</v>
      </c>
      <c r="H783" s="49">
        <v>45</v>
      </c>
      <c r="J783" s="60">
        <v>6388.26</v>
      </c>
      <c r="K783" s="55" t="s">
        <v>131</v>
      </c>
      <c r="L783" s="53">
        <v>5493.9036000000006</v>
      </c>
      <c r="M783" s="53">
        <v>6388.26</v>
      </c>
      <c r="N783" s="53">
        <v>0</v>
      </c>
      <c r="O783" s="53">
        <v>0</v>
      </c>
      <c r="P783" s="53">
        <v>0</v>
      </c>
      <c r="Q783" s="54">
        <v>0</v>
      </c>
      <c r="R783" s="55">
        <v>11</v>
      </c>
      <c r="S783" s="55">
        <v>2025</v>
      </c>
      <c r="T783" s="49">
        <v>10</v>
      </c>
      <c r="U783" s="49">
        <v>2025</v>
      </c>
      <c r="V783" s="56">
        <v>46009</v>
      </c>
      <c r="W783" s="49" t="s">
        <v>132</v>
      </c>
      <c r="X783" s="49">
        <v>2025</v>
      </c>
    </row>
    <row r="784" spans="1:24" ht="15.95">
      <c r="A784" s="55" t="s">
        <v>176</v>
      </c>
      <c r="B784">
        <v>830</v>
      </c>
      <c r="C784">
        <v>0</v>
      </c>
      <c r="D784" s="18">
        <v>45971</v>
      </c>
      <c r="E784" s="18">
        <v>46015</v>
      </c>
      <c r="F784" s="18">
        <v>46024</v>
      </c>
      <c r="G784" t="s">
        <v>21</v>
      </c>
      <c r="H784" s="49">
        <v>46</v>
      </c>
      <c r="J784" s="60">
        <v>117747</v>
      </c>
      <c r="K784" t="s">
        <v>131</v>
      </c>
      <c r="L784" s="53">
        <v>101262.42</v>
      </c>
      <c r="M784" s="53">
        <v>117747</v>
      </c>
      <c r="N784" s="53">
        <v>13125</v>
      </c>
      <c r="O784" s="53">
        <v>11287.5</v>
      </c>
      <c r="P784" s="53">
        <v>13125</v>
      </c>
      <c r="Q784" s="54">
        <v>0.11146780809702159</v>
      </c>
      <c r="R784" s="55">
        <v>11</v>
      </c>
      <c r="S784" s="55">
        <v>2025</v>
      </c>
      <c r="T784" s="49">
        <v>12</v>
      </c>
      <c r="U784" s="49">
        <v>2025</v>
      </c>
      <c r="V784" s="56">
        <v>46069</v>
      </c>
      <c r="W784" s="49" t="s">
        <v>164</v>
      </c>
      <c r="X784" s="49">
        <v>2026</v>
      </c>
    </row>
    <row r="785" spans="1:24" ht="15.95">
      <c r="A785" s="55" t="s">
        <v>176</v>
      </c>
      <c r="B785">
        <v>831</v>
      </c>
      <c r="C785">
        <v>0</v>
      </c>
      <c r="D785" s="18">
        <v>45971</v>
      </c>
      <c r="E785" s="18">
        <v>46010</v>
      </c>
      <c r="F785" s="18">
        <v>46027</v>
      </c>
      <c r="G785" t="s">
        <v>24</v>
      </c>
      <c r="H785" s="49">
        <v>46</v>
      </c>
      <c r="I785" t="s">
        <v>200</v>
      </c>
      <c r="J785" s="60">
        <v>3162.11</v>
      </c>
      <c r="K785" t="s">
        <v>131</v>
      </c>
      <c r="L785" s="53">
        <v>2719.4146000000001</v>
      </c>
      <c r="M785" s="53">
        <v>3162.11</v>
      </c>
      <c r="N785" s="53">
        <v>-995.69</v>
      </c>
      <c r="O785" s="53">
        <v>-856.29340000000002</v>
      </c>
      <c r="P785" s="53">
        <v>-995.69</v>
      </c>
      <c r="Q785" s="54">
        <v>-0.31488151898574052</v>
      </c>
      <c r="R785" s="55">
        <v>11</v>
      </c>
      <c r="S785" s="55">
        <v>2025</v>
      </c>
      <c r="T785" s="49">
        <v>12</v>
      </c>
      <c r="U785" s="49">
        <v>2025</v>
      </c>
      <c r="V785" s="56">
        <v>46072</v>
      </c>
      <c r="W785" s="49" t="s">
        <v>164</v>
      </c>
      <c r="X785" s="49">
        <v>2026</v>
      </c>
    </row>
    <row r="786" spans="1:24" ht="15.95">
      <c r="A786" s="49" t="s">
        <v>176</v>
      </c>
      <c r="B786" s="50">
        <v>832</v>
      </c>
      <c r="C786" s="50">
        <v>0</v>
      </c>
      <c r="D786" s="51">
        <v>45971</v>
      </c>
      <c r="E786" s="51">
        <v>46008</v>
      </c>
      <c r="F786" s="51">
        <v>46017</v>
      </c>
      <c r="G786" s="49" t="s">
        <v>29</v>
      </c>
      <c r="H786" s="49">
        <v>46</v>
      </c>
      <c r="I786" s="57" t="s">
        <v>149</v>
      </c>
      <c r="J786" s="52">
        <v>52769.41</v>
      </c>
      <c r="K786" s="49" t="s">
        <v>131</v>
      </c>
      <c r="L786" s="53">
        <v>45381.692600000002</v>
      </c>
      <c r="M786" s="53">
        <v>52769.41</v>
      </c>
      <c r="N786" s="53">
        <v>5048.3500000000004</v>
      </c>
      <c r="O786" s="53">
        <v>4341.5810000000001</v>
      </c>
      <c r="P786" s="53">
        <v>5048.3500000000004</v>
      </c>
      <c r="Q786" s="54">
        <v>9.5668115296343087E-2</v>
      </c>
      <c r="R786" s="55">
        <v>11</v>
      </c>
      <c r="S786" s="55">
        <v>2025</v>
      </c>
      <c r="T786" s="49">
        <v>12</v>
      </c>
      <c r="U786" s="49">
        <v>2025</v>
      </c>
      <c r="V786" s="56">
        <v>46062</v>
      </c>
      <c r="W786" s="49" t="s">
        <v>164</v>
      </c>
      <c r="X786" s="49">
        <v>2026</v>
      </c>
    </row>
    <row r="787" spans="1:24" ht="15.95">
      <c r="A787" s="49" t="s">
        <v>176</v>
      </c>
      <c r="B787" s="50">
        <v>833</v>
      </c>
      <c r="C787" s="50">
        <v>0</v>
      </c>
      <c r="D787" s="51">
        <v>45971</v>
      </c>
      <c r="E787" s="51">
        <v>45983</v>
      </c>
      <c r="F787" s="51">
        <v>45991</v>
      </c>
      <c r="G787" s="49" t="s">
        <v>24</v>
      </c>
      <c r="H787" s="49">
        <v>46</v>
      </c>
      <c r="I787" s="57" t="s">
        <v>158</v>
      </c>
      <c r="J787" s="52">
        <v>9930</v>
      </c>
      <c r="K787" s="49" t="s">
        <v>131</v>
      </c>
      <c r="L787" s="53">
        <v>8539.7999999999993</v>
      </c>
      <c r="M787" s="53">
        <v>9930</v>
      </c>
      <c r="N787" s="53">
        <v>1392</v>
      </c>
      <c r="O787" s="53">
        <v>1197.1199999999999</v>
      </c>
      <c r="P787" s="53">
        <v>1392</v>
      </c>
      <c r="Q787" s="54">
        <v>0.14018126888217522</v>
      </c>
      <c r="R787" s="55">
        <v>11</v>
      </c>
      <c r="S787" s="55">
        <v>2025</v>
      </c>
      <c r="T787" s="49">
        <v>11</v>
      </c>
      <c r="U787" s="49">
        <v>2025</v>
      </c>
      <c r="V787" s="56">
        <v>46036</v>
      </c>
      <c r="W787" s="49" t="s">
        <v>157</v>
      </c>
      <c r="X787" s="49">
        <v>2026</v>
      </c>
    </row>
    <row r="788" spans="1:24" ht="15.95">
      <c r="A788" s="49" t="s">
        <v>176</v>
      </c>
      <c r="B788" s="50">
        <v>834</v>
      </c>
      <c r="C788" s="50">
        <v>0</v>
      </c>
      <c r="D788" s="51">
        <v>45972</v>
      </c>
      <c r="E788" s="51">
        <v>46008</v>
      </c>
      <c r="F788" s="51">
        <v>46042</v>
      </c>
      <c r="G788" s="49" t="s">
        <v>43</v>
      </c>
      <c r="H788" s="49">
        <v>46</v>
      </c>
      <c r="I788" s="50"/>
      <c r="J788" s="52">
        <v>88339.62</v>
      </c>
      <c r="K788" s="49" t="s">
        <v>131</v>
      </c>
      <c r="L788" s="53">
        <v>75972.073199999999</v>
      </c>
      <c r="M788" s="53">
        <v>88339.62</v>
      </c>
      <c r="N788" s="53">
        <v>8394.68</v>
      </c>
      <c r="O788" s="53">
        <v>7219.4247999999998</v>
      </c>
      <c r="P788" s="53">
        <v>8394.68</v>
      </c>
      <c r="Q788" s="54">
        <v>9.502735012896818E-2</v>
      </c>
      <c r="R788" s="55">
        <v>11</v>
      </c>
      <c r="S788" s="55">
        <v>2025</v>
      </c>
      <c r="T788" s="49">
        <v>12</v>
      </c>
      <c r="U788" s="49">
        <v>2025</v>
      </c>
      <c r="V788" s="56">
        <v>46087</v>
      </c>
      <c r="W788" s="49" t="s">
        <v>150</v>
      </c>
      <c r="X788" s="49">
        <v>2026</v>
      </c>
    </row>
    <row r="789" spans="1:24" ht="15.95">
      <c r="A789" s="49" t="s">
        <v>176</v>
      </c>
      <c r="B789" s="50">
        <v>835</v>
      </c>
      <c r="C789" s="50">
        <v>0</v>
      </c>
      <c r="D789" s="51">
        <v>45972</v>
      </c>
      <c r="E789" s="51">
        <v>46130</v>
      </c>
      <c r="F789" s="51">
        <v>46145</v>
      </c>
      <c r="G789" s="49" t="s">
        <v>26</v>
      </c>
      <c r="H789" s="49">
        <v>46</v>
      </c>
      <c r="I789" s="50" t="s">
        <v>204</v>
      </c>
      <c r="J789" s="52">
        <v>68976.97</v>
      </c>
      <c r="K789" s="49" t="s">
        <v>131</v>
      </c>
      <c r="L789" s="53">
        <v>59320.194199999998</v>
      </c>
      <c r="M789" s="53">
        <v>68976.97</v>
      </c>
      <c r="N789" s="53">
        <v>7424.28</v>
      </c>
      <c r="O789" s="53">
        <v>6384.8807999999999</v>
      </c>
      <c r="P789" s="53">
        <v>7424.28</v>
      </c>
      <c r="Q789" s="54">
        <v>0.10763418572894692</v>
      </c>
      <c r="R789" s="55">
        <v>11</v>
      </c>
      <c r="S789" s="55">
        <v>2025</v>
      </c>
      <c r="T789" s="49">
        <v>4</v>
      </c>
      <c r="U789" s="49">
        <v>2026</v>
      </c>
      <c r="V789" s="56">
        <v>46190</v>
      </c>
      <c r="W789" s="49" t="s">
        <v>152</v>
      </c>
      <c r="X789" s="49">
        <v>2026</v>
      </c>
    </row>
    <row r="790" spans="1:24" ht="15.95">
      <c r="A790" s="49" t="s">
        <v>176</v>
      </c>
      <c r="B790" s="50">
        <v>836</v>
      </c>
      <c r="C790" s="50">
        <v>0</v>
      </c>
      <c r="D790" s="51">
        <v>45973</v>
      </c>
      <c r="E790" s="51">
        <v>45995</v>
      </c>
      <c r="F790" s="51">
        <v>46017</v>
      </c>
      <c r="G790" s="49" t="s">
        <v>35</v>
      </c>
      <c r="H790" s="49">
        <v>46</v>
      </c>
      <c r="I790" s="57"/>
      <c r="J790" s="52">
        <v>27115.5</v>
      </c>
      <c r="K790" s="49" t="s">
        <v>131</v>
      </c>
      <c r="L790" s="53">
        <v>23319.329999999998</v>
      </c>
      <c r="M790" s="53">
        <v>27115.5</v>
      </c>
      <c r="N790" s="53">
        <v>100</v>
      </c>
      <c r="O790" s="53">
        <v>86</v>
      </c>
      <c r="P790" s="53">
        <v>100</v>
      </c>
      <c r="Q790" s="54">
        <v>3.687927569102543E-3</v>
      </c>
      <c r="R790" s="55">
        <v>11</v>
      </c>
      <c r="S790" s="55">
        <v>2025</v>
      </c>
      <c r="T790" s="49">
        <v>12</v>
      </c>
      <c r="U790" s="49">
        <v>2025</v>
      </c>
      <c r="V790" s="56">
        <v>46062</v>
      </c>
      <c r="W790" s="49" t="s">
        <v>164</v>
      </c>
      <c r="X790" s="49">
        <v>2026</v>
      </c>
    </row>
    <row r="791" spans="1:24" ht="15.95">
      <c r="A791" s="55" t="s">
        <v>176</v>
      </c>
      <c r="B791" s="50">
        <v>837</v>
      </c>
      <c r="C791" s="50">
        <v>0</v>
      </c>
      <c r="D791" s="51">
        <v>45973</v>
      </c>
      <c r="E791" s="51">
        <v>46033</v>
      </c>
      <c r="F791" s="51">
        <v>46040</v>
      </c>
      <c r="G791" s="49" t="s">
        <v>20</v>
      </c>
      <c r="H791" s="49">
        <v>46</v>
      </c>
      <c r="I791" s="55" t="s">
        <v>166</v>
      </c>
      <c r="J791" s="52">
        <v>5821.37</v>
      </c>
      <c r="K791" s="49" t="s">
        <v>131</v>
      </c>
      <c r="L791" s="53">
        <v>5006.3782000000001</v>
      </c>
      <c r="M791" s="53">
        <v>5821.37</v>
      </c>
      <c r="N791" s="53">
        <v>369.14</v>
      </c>
      <c r="O791" s="53">
        <v>317.46039999999999</v>
      </c>
      <c r="P791" s="53">
        <v>369.14</v>
      </c>
      <c r="Q791" s="54">
        <v>6.341119014939782E-2</v>
      </c>
      <c r="R791" s="55">
        <v>11</v>
      </c>
      <c r="S791" s="55">
        <v>2025</v>
      </c>
      <c r="T791" s="49">
        <v>1</v>
      </c>
      <c r="U791" s="49">
        <v>2026</v>
      </c>
      <c r="V791" s="56">
        <v>46085</v>
      </c>
      <c r="W791" s="49" t="s">
        <v>150</v>
      </c>
      <c r="X791" s="49">
        <v>2026</v>
      </c>
    </row>
    <row r="792" spans="1:24" ht="15.95">
      <c r="A792" s="55" t="s">
        <v>176</v>
      </c>
      <c r="B792">
        <v>838</v>
      </c>
      <c r="C792">
        <v>0</v>
      </c>
      <c r="D792" s="18">
        <v>45973</v>
      </c>
      <c r="E792" s="18">
        <v>46104</v>
      </c>
      <c r="F792" s="18">
        <v>46116</v>
      </c>
      <c r="G792" t="s">
        <v>47</v>
      </c>
      <c r="H792" s="49">
        <v>46</v>
      </c>
      <c r="J792" s="60">
        <v>36173.800000000003</v>
      </c>
      <c r="K792" t="s">
        <v>131</v>
      </c>
      <c r="L792" s="53">
        <v>31109.468000000001</v>
      </c>
      <c r="M792" s="53">
        <v>36173.800000000003</v>
      </c>
      <c r="N792" s="53">
        <v>3299.52</v>
      </c>
      <c r="O792" s="53">
        <v>2837.5871999999999</v>
      </c>
      <c r="P792" s="53">
        <v>3299.52</v>
      </c>
      <c r="Q792" s="54">
        <v>9.1212977348246516E-2</v>
      </c>
      <c r="R792" s="55">
        <v>11</v>
      </c>
      <c r="S792" s="55">
        <v>2025</v>
      </c>
      <c r="T792" s="49">
        <v>3</v>
      </c>
      <c r="U792" s="49">
        <v>2026</v>
      </c>
      <c r="V792" s="56">
        <v>46161</v>
      </c>
      <c r="W792" s="49" t="s">
        <v>172</v>
      </c>
      <c r="X792" s="49">
        <v>2026</v>
      </c>
    </row>
    <row r="793" spans="1:24" ht="15.95">
      <c r="A793" s="55" t="s">
        <v>176</v>
      </c>
      <c r="B793">
        <v>839</v>
      </c>
      <c r="C793">
        <v>0</v>
      </c>
      <c r="D793" s="18">
        <v>45973</v>
      </c>
      <c r="E793" s="18">
        <v>46009</v>
      </c>
      <c r="F793" s="18">
        <v>46009</v>
      </c>
      <c r="G793" t="s">
        <v>35</v>
      </c>
      <c r="H793" s="49">
        <v>46</v>
      </c>
      <c r="J793" s="60">
        <v>41196.300000000003</v>
      </c>
      <c r="K793" t="s">
        <v>178</v>
      </c>
      <c r="L793" s="53">
        <v>1977.4224000000002</v>
      </c>
      <c r="M793" s="53">
        <v>2306.9928</v>
      </c>
      <c r="N793" s="53">
        <v>664.3</v>
      </c>
      <c r="O793" s="53">
        <v>31.886399999999998</v>
      </c>
      <c r="P793" s="53">
        <v>37.200800000000001</v>
      </c>
      <c r="Q793" s="54">
        <v>1.6125234547762782E-2</v>
      </c>
      <c r="R793" s="55">
        <v>11</v>
      </c>
      <c r="S793" s="55">
        <v>2025</v>
      </c>
      <c r="T793" s="49">
        <v>12</v>
      </c>
      <c r="U793" s="49">
        <v>2025</v>
      </c>
      <c r="V793" s="56">
        <v>46054</v>
      </c>
      <c r="W793" s="49" t="s">
        <v>164</v>
      </c>
      <c r="X793" s="49">
        <v>2026</v>
      </c>
    </row>
    <row r="794" spans="1:24" ht="15.95">
      <c r="A794" s="55" t="s">
        <v>176</v>
      </c>
      <c r="B794">
        <v>840</v>
      </c>
      <c r="C794">
        <v>0</v>
      </c>
      <c r="D794" s="18">
        <v>45974</v>
      </c>
      <c r="E794" s="18">
        <v>45980</v>
      </c>
      <c r="F794" s="18">
        <v>45987</v>
      </c>
      <c r="G794" t="s">
        <v>51</v>
      </c>
      <c r="H794" s="49">
        <v>46</v>
      </c>
      <c r="J794" s="60">
        <v>6083.58</v>
      </c>
      <c r="K794" t="s">
        <v>131</v>
      </c>
      <c r="L794" s="53">
        <v>5231.8787999999995</v>
      </c>
      <c r="M794" s="53">
        <v>6083.58</v>
      </c>
      <c r="N794" s="53">
        <v>0</v>
      </c>
      <c r="O794" s="53">
        <v>0</v>
      </c>
      <c r="P794" s="53">
        <v>0</v>
      </c>
      <c r="Q794" s="54">
        <v>0</v>
      </c>
      <c r="R794" s="55">
        <v>11</v>
      </c>
      <c r="S794" s="55">
        <v>2025</v>
      </c>
      <c r="T794" s="49">
        <v>11</v>
      </c>
      <c r="U794" s="49">
        <v>2025</v>
      </c>
      <c r="V794" s="56">
        <v>46032</v>
      </c>
      <c r="W794" s="49" t="s">
        <v>157</v>
      </c>
      <c r="X794" s="49">
        <v>2026</v>
      </c>
    </row>
    <row r="795" spans="1:24" ht="15.95">
      <c r="A795" s="55" t="s">
        <v>176</v>
      </c>
      <c r="B795">
        <v>841</v>
      </c>
      <c r="C795">
        <v>1</v>
      </c>
      <c r="D795" s="18">
        <v>45974</v>
      </c>
      <c r="E795" s="18">
        <v>46017</v>
      </c>
      <c r="F795" s="18">
        <v>46028</v>
      </c>
      <c r="G795" t="s">
        <v>29</v>
      </c>
      <c r="H795" s="49">
        <v>46</v>
      </c>
      <c r="I795" s="57" t="s">
        <v>149</v>
      </c>
      <c r="J795" s="60">
        <v>56571.9</v>
      </c>
      <c r="K795" t="s">
        <v>131</v>
      </c>
      <c r="L795" s="53">
        <v>48651.834000000003</v>
      </c>
      <c r="M795" s="53">
        <v>56571.9</v>
      </c>
      <c r="N795" s="53">
        <v>5286.72</v>
      </c>
      <c r="O795" s="53">
        <v>4546.5792000000001</v>
      </c>
      <c r="P795" s="53">
        <v>5286.72</v>
      </c>
      <c r="Q795" s="54">
        <v>9.3451342450934116E-2</v>
      </c>
      <c r="R795" s="55">
        <v>11</v>
      </c>
      <c r="S795" s="55">
        <v>2025</v>
      </c>
      <c r="T795" s="49">
        <v>12</v>
      </c>
      <c r="U795" s="49">
        <v>2025</v>
      </c>
      <c r="V795" s="56">
        <v>46073</v>
      </c>
      <c r="W795" s="49" t="s">
        <v>164</v>
      </c>
      <c r="X795" s="49">
        <v>2026</v>
      </c>
    </row>
    <row r="796" spans="1:24" ht="15.95">
      <c r="A796" s="55" t="s">
        <v>176</v>
      </c>
      <c r="B796">
        <v>842</v>
      </c>
      <c r="C796">
        <v>0</v>
      </c>
      <c r="D796" s="18">
        <v>45975</v>
      </c>
      <c r="E796" s="18">
        <v>46066</v>
      </c>
      <c r="F796" s="18">
        <v>46073</v>
      </c>
      <c r="G796" t="s">
        <v>45</v>
      </c>
      <c r="H796" s="49">
        <v>46</v>
      </c>
      <c r="J796" s="60">
        <v>1210.2</v>
      </c>
      <c r="K796" t="s">
        <v>131</v>
      </c>
      <c r="L796" s="53">
        <v>1040.7719999999999</v>
      </c>
      <c r="M796" s="53">
        <v>1210.2</v>
      </c>
      <c r="N796" s="53">
        <v>1</v>
      </c>
      <c r="O796" s="53">
        <v>0.86</v>
      </c>
      <c r="P796" s="53">
        <v>1</v>
      </c>
      <c r="Q796" s="54">
        <v>8.2630970087588837E-4</v>
      </c>
      <c r="R796" s="55">
        <v>11</v>
      </c>
      <c r="S796" s="55">
        <v>2025</v>
      </c>
      <c r="T796" s="49">
        <v>2</v>
      </c>
      <c r="U796" s="49">
        <v>2026</v>
      </c>
      <c r="V796" s="56">
        <v>46118</v>
      </c>
      <c r="W796" s="49" t="s">
        <v>173</v>
      </c>
      <c r="X796" s="49">
        <v>2026</v>
      </c>
    </row>
    <row r="797" spans="1:24" ht="15.95">
      <c r="A797" s="55" t="s">
        <v>176</v>
      </c>
      <c r="B797">
        <v>843</v>
      </c>
      <c r="C797">
        <v>0</v>
      </c>
      <c r="D797" s="18">
        <v>45978</v>
      </c>
      <c r="E797" s="18">
        <v>45984</v>
      </c>
      <c r="F797" s="18">
        <v>46039</v>
      </c>
      <c r="G797" t="s">
        <v>47</v>
      </c>
      <c r="H797" s="49">
        <v>47</v>
      </c>
      <c r="J797" s="60">
        <v>4699.7</v>
      </c>
      <c r="K797" t="s">
        <v>131</v>
      </c>
      <c r="L797" s="53">
        <v>4041.7419999999997</v>
      </c>
      <c r="M797" s="53">
        <v>4699.7</v>
      </c>
      <c r="N797" s="53">
        <v>378.45</v>
      </c>
      <c r="O797" s="53">
        <v>325.46699999999998</v>
      </c>
      <c r="P797" s="53">
        <v>378.45</v>
      </c>
      <c r="Q797" s="54">
        <v>8.0526416579781684E-2</v>
      </c>
      <c r="R797" s="55">
        <v>11</v>
      </c>
      <c r="S797" s="55">
        <v>2025</v>
      </c>
      <c r="T797" s="49">
        <v>11</v>
      </c>
      <c r="U797" s="49">
        <v>2025</v>
      </c>
      <c r="V797" s="56">
        <v>46084</v>
      </c>
      <c r="W797" s="49" t="s">
        <v>150</v>
      </c>
      <c r="X797" s="49">
        <v>2026</v>
      </c>
    </row>
    <row r="798" spans="1:24" ht="15.95">
      <c r="A798" s="55" t="s">
        <v>176</v>
      </c>
      <c r="B798">
        <v>844</v>
      </c>
      <c r="C798">
        <v>0</v>
      </c>
      <c r="D798" s="18">
        <v>45979</v>
      </c>
      <c r="E798" s="18">
        <v>46016</v>
      </c>
      <c r="F798" s="18">
        <v>46021</v>
      </c>
      <c r="G798" t="s">
        <v>45</v>
      </c>
      <c r="H798" s="49">
        <v>47</v>
      </c>
      <c r="J798" s="60">
        <v>12165.93</v>
      </c>
      <c r="K798" t="s">
        <v>151</v>
      </c>
      <c r="L798" s="53">
        <v>12165.93</v>
      </c>
      <c r="M798" s="53">
        <v>14112.478799999999</v>
      </c>
      <c r="N798" s="53">
        <v>1216.5899999999999</v>
      </c>
      <c r="O798" s="53">
        <v>1216.5899999999999</v>
      </c>
      <c r="P798" s="53">
        <v>1411.2443999999998</v>
      </c>
      <c r="Q798" s="54">
        <v>9.9999753409726985E-2</v>
      </c>
      <c r="R798" s="55">
        <v>11</v>
      </c>
      <c r="S798" s="55">
        <v>2025</v>
      </c>
      <c r="T798" s="49">
        <v>12</v>
      </c>
      <c r="U798" s="49">
        <v>2025</v>
      </c>
      <c r="V798" s="56">
        <v>46066</v>
      </c>
      <c r="W798" s="49" t="s">
        <v>164</v>
      </c>
      <c r="X798" s="49">
        <v>2026</v>
      </c>
    </row>
    <row r="799" spans="1:24" ht="15.95">
      <c r="A799" s="55" t="s">
        <v>176</v>
      </c>
      <c r="B799">
        <v>845</v>
      </c>
      <c r="C799">
        <v>0</v>
      </c>
      <c r="D799" s="18">
        <v>45979</v>
      </c>
      <c r="E799" s="18">
        <v>46113</v>
      </c>
      <c r="F799" s="18">
        <v>46124</v>
      </c>
      <c r="G799" t="s">
        <v>53</v>
      </c>
      <c r="H799" s="49">
        <v>47</v>
      </c>
      <c r="J799" s="60">
        <v>5694.04</v>
      </c>
      <c r="K799" t="s">
        <v>131</v>
      </c>
      <c r="L799" s="53">
        <v>4896.8743999999997</v>
      </c>
      <c r="M799" s="53">
        <v>5694.04</v>
      </c>
      <c r="N799" s="53">
        <v>724.61</v>
      </c>
      <c r="O799" s="53">
        <v>623.16459999999995</v>
      </c>
      <c r="P799" s="53">
        <v>724.61</v>
      </c>
      <c r="Q799" s="54">
        <v>0.12725762376098518</v>
      </c>
      <c r="R799" s="55">
        <v>11</v>
      </c>
      <c r="S799" s="55">
        <v>2025</v>
      </c>
      <c r="T799" s="49">
        <v>4</v>
      </c>
      <c r="U799" s="49">
        <v>2026</v>
      </c>
      <c r="V799" s="56">
        <v>46169</v>
      </c>
      <c r="W799" s="49" t="s">
        <v>172</v>
      </c>
      <c r="X799" s="49">
        <v>2026</v>
      </c>
    </row>
    <row r="800" spans="1:24" ht="15.95">
      <c r="A800" s="55" t="s">
        <v>176</v>
      </c>
      <c r="B800">
        <v>846</v>
      </c>
      <c r="C800">
        <v>0</v>
      </c>
      <c r="D800" s="18">
        <v>45979</v>
      </c>
      <c r="E800" s="18">
        <v>46108</v>
      </c>
      <c r="F800" s="18">
        <v>46115</v>
      </c>
      <c r="G800" t="s">
        <v>34</v>
      </c>
      <c r="H800" s="49">
        <v>47</v>
      </c>
      <c r="J800" s="60">
        <v>101740</v>
      </c>
      <c r="K800" t="s">
        <v>131</v>
      </c>
      <c r="L800" s="53">
        <v>87496.4</v>
      </c>
      <c r="M800" s="53">
        <v>101740</v>
      </c>
      <c r="N800" s="53">
        <v>0</v>
      </c>
      <c r="O800" s="53">
        <v>0</v>
      </c>
      <c r="P800" s="53">
        <v>0</v>
      </c>
      <c r="Q800" s="54">
        <v>0</v>
      </c>
      <c r="R800" s="55">
        <v>11</v>
      </c>
      <c r="S800" s="55">
        <v>2025</v>
      </c>
      <c r="T800" s="49">
        <v>3</v>
      </c>
      <c r="U800" s="49">
        <v>2026</v>
      </c>
      <c r="V800" s="56">
        <v>46160</v>
      </c>
      <c r="W800" s="49" t="s">
        <v>172</v>
      </c>
      <c r="X800" s="49">
        <v>2026</v>
      </c>
    </row>
    <row r="801" spans="1:24" ht="15.95">
      <c r="A801" s="55" t="s">
        <v>176</v>
      </c>
      <c r="B801">
        <v>847</v>
      </c>
      <c r="C801">
        <v>0</v>
      </c>
      <c r="D801" s="18">
        <v>45980</v>
      </c>
      <c r="E801" s="18">
        <v>45982</v>
      </c>
      <c r="F801" s="18">
        <v>45982</v>
      </c>
      <c r="G801" t="s">
        <v>53</v>
      </c>
      <c r="H801" s="49">
        <v>47</v>
      </c>
      <c r="I801" s="57"/>
      <c r="J801" s="60">
        <v>1300.47</v>
      </c>
      <c r="K801" t="s">
        <v>131</v>
      </c>
      <c r="L801" s="53">
        <v>1118.4041999999999</v>
      </c>
      <c r="M801" s="53">
        <v>1300.47</v>
      </c>
      <c r="N801" s="53">
        <v>221.94</v>
      </c>
      <c r="O801" s="53">
        <v>190.86840000000001</v>
      </c>
      <c r="P801" s="53">
        <v>221.94</v>
      </c>
      <c r="Q801" s="54">
        <v>0.17066137627165565</v>
      </c>
      <c r="R801" s="55">
        <v>11</v>
      </c>
      <c r="S801" s="55">
        <v>2025</v>
      </c>
      <c r="T801" s="49">
        <v>11</v>
      </c>
      <c r="U801" s="49">
        <v>2025</v>
      </c>
      <c r="V801" s="56">
        <v>46027</v>
      </c>
      <c r="W801" s="49" t="s">
        <v>157</v>
      </c>
      <c r="X801" s="49">
        <v>2026</v>
      </c>
    </row>
    <row r="802" spans="1:24" ht="15.95">
      <c r="A802" s="55" t="s">
        <v>176</v>
      </c>
      <c r="B802">
        <v>848</v>
      </c>
      <c r="C802">
        <v>0</v>
      </c>
      <c r="D802" s="18">
        <v>45980</v>
      </c>
      <c r="E802" s="18">
        <v>46009</v>
      </c>
      <c r="F802" s="18">
        <v>46029</v>
      </c>
      <c r="G802" t="s">
        <v>49</v>
      </c>
      <c r="H802" s="49">
        <v>47</v>
      </c>
      <c r="J802" s="60">
        <v>83721.759999999995</v>
      </c>
      <c r="K802" t="s">
        <v>131</v>
      </c>
      <c r="L802" s="53">
        <v>72000.713599999988</v>
      </c>
      <c r="M802" s="53">
        <v>83721.759999999995</v>
      </c>
      <c r="N802" s="53">
        <v>13764.13</v>
      </c>
      <c r="O802" s="53">
        <v>11837.1518</v>
      </c>
      <c r="P802" s="53">
        <v>13764.13</v>
      </c>
      <c r="Q802" s="54">
        <v>0.16440325669216702</v>
      </c>
      <c r="R802" s="55">
        <v>11</v>
      </c>
      <c r="S802" s="55">
        <v>2025</v>
      </c>
      <c r="T802" s="49">
        <v>12</v>
      </c>
      <c r="U802" s="49">
        <v>2025</v>
      </c>
      <c r="V802" s="56">
        <v>46074</v>
      </c>
      <c r="W802" s="49" t="s">
        <v>164</v>
      </c>
      <c r="X802" s="49">
        <v>2026</v>
      </c>
    </row>
    <row r="803" spans="1:24" ht="15.95">
      <c r="A803" s="55" t="s">
        <v>176</v>
      </c>
      <c r="B803">
        <v>849</v>
      </c>
      <c r="C803">
        <v>0</v>
      </c>
      <c r="D803" s="18">
        <v>45980</v>
      </c>
      <c r="E803" s="18">
        <v>46013</v>
      </c>
      <c r="F803" s="18">
        <v>46018</v>
      </c>
      <c r="G803" t="s">
        <v>54</v>
      </c>
      <c r="H803" s="49">
        <v>47</v>
      </c>
      <c r="I803" s="57"/>
      <c r="J803" s="60">
        <v>4046.02</v>
      </c>
      <c r="K803" t="s">
        <v>131</v>
      </c>
      <c r="L803" s="53">
        <v>3479.5771999999997</v>
      </c>
      <c r="M803" s="53">
        <v>4046.02</v>
      </c>
      <c r="N803" s="53">
        <v>483.8</v>
      </c>
      <c r="O803" s="53">
        <v>416.06799999999998</v>
      </c>
      <c r="P803" s="53">
        <v>483.8</v>
      </c>
      <c r="Q803" s="54">
        <v>0.11957429770490507</v>
      </c>
      <c r="R803" s="55">
        <v>11</v>
      </c>
      <c r="S803" s="55">
        <v>2025</v>
      </c>
      <c r="T803" s="49">
        <v>12</v>
      </c>
      <c r="U803" s="49">
        <v>2025</v>
      </c>
      <c r="V803" s="56">
        <v>46063</v>
      </c>
      <c r="W803" s="49" t="s">
        <v>164</v>
      </c>
      <c r="X803" s="49">
        <v>2026</v>
      </c>
    </row>
    <row r="804" spans="1:24" ht="15.95">
      <c r="A804" s="55" t="s">
        <v>176</v>
      </c>
      <c r="B804">
        <v>850</v>
      </c>
      <c r="C804">
        <v>0</v>
      </c>
      <c r="D804" s="18">
        <v>45980</v>
      </c>
      <c r="E804" s="18">
        <v>46016</v>
      </c>
      <c r="F804" s="18">
        <v>46029</v>
      </c>
      <c r="G804" t="s">
        <v>36</v>
      </c>
      <c r="H804" s="49">
        <v>47</v>
      </c>
      <c r="J804" s="60">
        <v>179895.07</v>
      </c>
      <c r="K804" t="s">
        <v>131</v>
      </c>
      <c r="L804" s="53">
        <v>154709.76019999999</v>
      </c>
      <c r="M804" s="53">
        <v>179895.07</v>
      </c>
      <c r="N804" s="53">
        <v>20312.3</v>
      </c>
      <c r="O804" s="53">
        <v>17468.577999999998</v>
      </c>
      <c r="P804" s="53">
        <v>20312.3</v>
      </c>
      <c r="Q804" s="54">
        <v>0.11291193249487047</v>
      </c>
      <c r="R804" s="55">
        <v>11</v>
      </c>
      <c r="S804" s="55">
        <v>2025</v>
      </c>
      <c r="T804" s="49">
        <v>12</v>
      </c>
      <c r="U804" s="49">
        <v>2025</v>
      </c>
      <c r="V804" s="56">
        <v>46074</v>
      </c>
      <c r="W804" s="49" t="s">
        <v>164</v>
      </c>
      <c r="X804" s="49">
        <v>2026</v>
      </c>
    </row>
    <row r="805" spans="1:24" ht="15.95">
      <c r="A805" s="55" t="s">
        <v>176</v>
      </c>
      <c r="B805">
        <v>851</v>
      </c>
      <c r="C805">
        <v>0</v>
      </c>
      <c r="D805" s="18">
        <v>45981</v>
      </c>
      <c r="E805" s="18">
        <v>45987</v>
      </c>
      <c r="F805" s="18">
        <v>45989</v>
      </c>
      <c r="G805" t="s">
        <v>38</v>
      </c>
      <c r="H805" s="49">
        <v>47</v>
      </c>
      <c r="I805" t="s">
        <v>208</v>
      </c>
      <c r="J805" s="60">
        <v>430</v>
      </c>
      <c r="K805" t="s">
        <v>131</v>
      </c>
      <c r="L805" s="53">
        <v>369.8</v>
      </c>
      <c r="M805" s="53">
        <v>430</v>
      </c>
      <c r="N805" s="53">
        <v>71.42</v>
      </c>
      <c r="O805" s="53">
        <v>61.421199999999999</v>
      </c>
      <c r="P805" s="53">
        <v>71.42</v>
      </c>
      <c r="Q805" s="54">
        <v>0.16609302325581393</v>
      </c>
      <c r="R805" s="55">
        <v>11</v>
      </c>
      <c r="S805" s="55">
        <v>2025</v>
      </c>
      <c r="T805" s="49">
        <v>11</v>
      </c>
      <c r="U805" s="49">
        <v>2025</v>
      </c>
      <c r="V805" s="56">
        <v>46034</v>
      </c>
      <c r="W805" s="49" t="s">
        <v>157</v>
      </c>
      <c r="X805" s="49">
        <v>2026</v>
      </c>
    </row>
    <row r="806" spans="1:24" ht="15.95">
      <c r="A806" s="55" t="s">
        <v>176</v>
      </c>
      <c r="B806">
        <v>852</v>
      </c>
      <c r="C806">
        <v>0</v>
      </c>
      <c r="D806" s="18">
        <v>45982</v>
      </c>
      <c r="E806" s="18">
        <v>45751</v>
      </c>
      <c r="F806" s="18">
        <v>46123</v>
      </c>
      <c r="G806" t="s">
        <v>51</v>
      </c>
      <c r="H806" s="49">
        <v>47</v>
      </c>
      <c r="J806" s="60">
        <v>11149.92</v>
      </c>
      <c r="K806" t="s">
        <v>131</v>
      </c>
      <c r="L806" s="53">
        <v>9588.9311999999991</v>
      </c>
      <c r="M806" s="53">
        <v>11149.92</v>
      </c>
      <c r="N806" s="53">
        <v>1115</v>
      </c>
      <c r="O806" s="53">
        <v>958.9</v>
      </c>
      <c r="P806" s="53">
        <v>1115</v>
      </c>
      <c r="Q806" s="54">
        <v>0.10000071749393719</v>
      </c>
      <c r="R806" s="55">
        <v>11</v>
      </c>
      <c r="S806" s="55">
        <v>2025</v>
      </c>
      <c r="T806" s="49">
        <v>4</v>
      </c>
      <c r="U806" s="49">
        <v>2025</v>
      </c>
      <c r="V806" s="56">
        <v>46168</v>
      </c>
      <c r="W806" s="49" t="s">
        <v>172</v>
      </c>
      <c r="X806" s="49">
        <v>2026</v>
      </c>
    </row>
    <row r="807" spans="1:24" ht="15.95">
      <c r="A807" s="55" t="s">
        <v>176</v>
      </c>
      <c r="B807">
        <v>853</v>
      </c>
      <c r="C807">
        <v>0</v>
      </c>
      <c r="D807" s="18">
        <v>45982</v>
      </c>
      <c r="E807" s="18">
        <v>46029</v>
      </c>
      <c r="F807" s="18">
        <v>46223</v>
      </c>
      <c r="G807" t="s">
        <v>53</v>
      </c>
      <c r="H807" s="49">
        <v>47</v>
      </c>
      <c r="I807" t="s">
        <v>149</v>
      </c>
      <c r="J807" s="60">
        <v>25203.119999999999</v>
      </c>
      <c r="K807" t="s">
        <v>131</v>
      </c>
      <c r="L807" s="53">
        <v>21674.683199999999</v>
      </c>
      <c r="M807" s="53">
        <v>25203.119999999999</v>
      </c>
      <c r="N807" s="53">
        <v>1928.43</v>
      </c>
      <c r="O807" s="53">
        <v>1658.4498000000001</v>
      </c>
      <c r="P807" s="53">
        <v>1928.43</v>
      </c>
      <c r="Q807" s="54">
        <v>7.6515526649081553E-2</v>
      </c>
      <c r="R807" s="55">
        <v>11</v>
      </c>
      <c r="S807" s="55">
        <v>2025</v>
      </c>
      <c r="T807" s="49">
        <v>1</v>
      </c>
      <c r="U807" s="49">
        <v>2026</v>
      </c>
      <c r="V807" s="56">
        <v>46268</v>
      </c>
      <c r="W807" s="49" t="s">
        <v>153</v>
      </c>
      <c r="X807" s="49">
        <v>2026</v>
      </c>
    </row>
    <row r="808" spans="1:24" ht="15.95">
      <c r="A808" s="55" t="s">
        <v>176</v>
      </c>
      <c r="B808">
        <v>854</v>
      </c>
      <c r="C808">
        <v>0</v>
      </c>
      <c r="D808" s="18">
        <v>45985</v>
      </c>
      <c r="E808" s="18">
        <v>45981</v>
      </c>
      <c r="F808" s="18">
        <v>45982</v>
      </c>
      <c r="G808" t="s">
        <v>50</v>
      </c>
      <c r="H808" s="49">
        <v>48</v>
      </c>
      <c r="J808" s="60">
        <v>2588.88</v>
      </c>
      <c r="K808" t="s">
        <v>131</v>
      </c>
      <c r="L808" s="53">
        <v>2226.4367999999999</v>
      </c>
      <c r="M808" s="53">
        <v>2588.88</v>
      </c>
      <c r="N808" s="53">
        <v>0</v>
      </c>
      <c r="O808" s="53">
        <v>0</v>
      </c>
      <c r="P808" s="53">
        <v>0</v>
      </c>
      <c r="Q808" s="54">
        <v>0</v>
      </c>
      <c r="R808" s="55">
        <v>11</v>
      </c>
      <c r="S808" s="55">
        <v>2025</v>
      </c>
      <c r="T808" s="49">
        <v>11</v>
      </c>
      <c r="U808" s="49">
        <v>2025</v>
      </c>
      <c r="V808" s="56">
        <v>46027</v>
      </c>
      <c r="W808" s="49" t="s">
        <v>157</v>
      </c>
      <c r="X808" s="49">
        <v>2026</v>
      </c>
    </row>
    <row r="809" spans="1:24" ht="15.95">
      <c r="A809" s="55" t="s">
        <v>176</v>
      </c>
      <c r="B809">
        <v>855</v>
      </c>
      <c r="C809">
        <v>0</v>
      </c>
      <c r="D809" s="18">
        <v>45985</v>
      </c>
      <c r="E809" s="18">
        <v>46258</v>
      </c>
      <c r="F809" s="18">
        <v>46271</v>
      </c>
      <c r="G809" t="s">
        <v>39</v>
      </c>
      <c r="H809" s="49">
        <v>48</v>
      </c>
      <c r="J809" s="60">
        <v>500</v>
      </c>
      <c r="K809" t="s">
        <v>131</v>
      </c>
      <c r="L809" s="53">
        <v>430</v>
      </c>
      <c r="M809" s="53">
        <v>500</v>
      </c>
      <c r="N809" s="53">
        <v>500</v>
      </c>
      <c r="O809" s="53">
        <v>430</v>
      </c>
      <c r="P809" s="53">
        <v>500</v>
      </c>
      <c r="Q809" s="54">
        <v>1</v>
      </c>
      <c r="R809" s="55">
        <v>11</v>
      </c>
      <c r="S809" s="55">
        <v>2025</v>
      </c>
      <c r="T809" s="49">
        <v>8</v>
      </c>
      <c r="U809" s="49">
        <v>2026</v>
      </c>
      <c r="V809" s="56">
        <v>46316</v>
      </c>
      <c r="W809" s="49" t="s">
        <v>161</v>
      </c>
      <c r="X809" s="49">
        <v>2026</v>
      </c>
    </row>
    <row r="810" spans="1:24" ht="15.95">
      <c r="A810" s="55" t="s">
        <v>176</v>
      </c>
      <c r="B810">
        <v>856</v>
      </c>
      <c r="C810">
        <v>0</v>
      </c>
      <c r="D810" s="18">
        <v>45985</v>
      </c>
      <c r="E810" s="18">
        <v>45982</v>
      </c>
      <c r="F810" s="18">
        <v>45985</v>
      </c>
      <c r="G810" t="s">
        <v>35</v>
      </c>
      <c r="H810" s="49">
        <v>48</v>
      </c>
      <c r="J810" s="60">
        <v>8775</v>
      </c>
      <c r="K810" t="s">
        <v>151</v>
      </c>
      <c r="L810" s="53">
        <v>8775</v>
      </c>
      <c r="M810" s="53">
        <v>10179</v>
      </c>
      <c r="N810" s="53">
        <v>877.5</v>
      </c>
      <c r="O810" s="53">
        <v>877.5</v>
      </c>
      <c r="P810" s="53">
        <v>1017.9</v>
      </c>
      <c r="Q810" s="54">
        <v>0.1</v>
      </c>
      <c r="R810" s="55">
        <v>11</v>
      </c>
      <c r="S810" s="55">
        <v>2025</v>
      </c>
      <c r="T810" s="49">
        <v>11</v>
      </c>
      <c r="U810" s="49">
        <v>2025</v>
      </c>
      <c r="V810" s="56">
        <v>46030</v>
      </c>
      <c r="W810" s="49" t="s">
        <v>157</v>
      </c>
      <c r="X810" s="49">
        <v>2026</v>
      </c>
    </row>
    <row r="811" spans="1:24" ht="15.95">
      <c r="A811" s="55" t="s">
        <v>176</v>
      </c>
      <c r="B811">
        <v>857</v>
      </c>
      <c r="C811">
        <v>0</v>
      </c>
      <c r="D811" s="18">
        <v>45985</v>
      </c>
      <c r="E811" s="18">
        <v>45984</v>
      </c>
      <c r="F811" s="18">
        <v>45987</v>
      </c>
      <c r="G811" t="s">
        <v>41</v>
      </c>
      <c r="H811" s="49">
        <v>48</v>
      </c>
      <c r="J811" s="60">
        <v>9081</v>
      </c>
      <c r="K811" t="s">
        <v>151</v>
      </c>
      <c r="L811" s="53">
        <v>9081</v>
      </c>
      <c r="M811" s="53">
        <v>10533.96</v>
      </c>
      <c r="N811" s="53">
        <v>908.1</v>
      </c>
      <c r="O811" s="53">
        <v>908.1</v>
      </c>
      <c r="P811" s="53">
        <v>1053.396</v>
      </c>
      <c r="Q811" s="54">
        <v>0.1</v>
      </c>
      <c r="R811" s="55">
        <v>11</v>
      </c>
      <c r="S811" s="55">
        <v>2025</v>
      </c>
      <c r="T811" s="49">
        <v>11</v>
      </c>
      <c r="U811" s="49">
        <v>2025</v>
      </c>
      <c r="V811" s="56">
        <v>46032</v>
      </c>
      <c r="W811" s="49" t="s">
        <v>157</v>
      </c>
      <c r="X811" s="49">
        <v>2026</v>
      </c>
    </row>
    <row r="812" spans="1:24" ht="15.95">
      <c r="A812" s="55" t="s">
        <v>176</v>
      </c>
      <c r="B812">
        <v>858</v>
      </c>
      <c r="C812">
        <v>0</v>
      </c>
      <c r="D812" s="18">
        <v>45985</v>
      </c>
      <c r="E812" s="18">
        <v>45975</v>
      </c>
      <c r="F812" s="18">
        <v>45978</v>
      </c>
      <c r="G812" t="s">
        <v>41</v>
      </c>
      <c r="H812" s="49">
        <v>48</v>
      </c>
      <c r="J812" s="60">
        <v>6523.9</v>
      </c>
      <c r="K812" t="s">
        <v>131</v>
      </c>
      <c r="L812" s="53">
        <v>5610.5539999999992</v>
      </c>
      <c r="M812" s="53">
        <v>6523.9</v>
      </c>
      <c r="N812" s="53">
        <v>782.87</v>
      </c>
      <c r="O812" s="53">
        <v>673.26819999999998</v>
      </c>
      <c r="P812" s="53">
        <v>782.87</v>
      </c>
      <c r="Q812" s="54">
        <v>0.12000030656509145</v>
      </c>
      <c r="R812" s="55">
        <v>11</v>
      </c>
      <c r="S812" s="55">
        <v>2025</v>
      </c>
      <c r="T812" s="49">
        <v>11</v>
      </c>
      <c r="U812" s="49">
        <v>2025</v>
      </c>
      <c r="V812" s="56">
        <v>46023</v>
      </c>
      <c r="W812" s="49" t="s">
        <v>157</v>
      </c>
      <c r="X812" s="49">
        <v>2026</v>
      </c>
    </row>
    <row r="813" spans="1:24" ht="15.95">
      <c r="A813" s="55" t="s">
        <v>176</v>
      </c>
      <c r="B813">
        <v>859</v>
      </c>
      <c r="C813">
        <v>0</v>
      </c>
      <c r="D813" s="18">
        <v>45985</v>
      </c>
      <c r="E813" s="18">
        <v>46351</v>
      </c>
      <c r="F813" s="18">
        <v>46355</v>
      </c>
      <c r="G813" t="s">
        <v>39</v>
      </c>
      <c r="H813" s="49">
        <v>48</v>
      </c>
      <c r="J813" s="60">
        <v>72800</v>
      </c>
      <c r="K813" t="s">
        <v>131</v>
      </c>
      <c r="L813" s="53">
        <v>62608</v>
      </c>
      <c r="M813" s="53">
        <v>72800</v>
      </c>
      <c r="N813" s="53">
        <v>1820</v>
      </c>
      <c r="O813" s="53">
        <v>1565.2</v>
      </c>
      <c r="P813" s="53">
        <v>1820</v>
      </c>
      <c r="Q813" s="54">
        <v>2.5000000000000001E-2</v>
      </c>
      <c r="R813" s="55">
        <v>11</v>
      </c>
      <c r="S813" s="55">
        <v>2025</v>
      </c>
      <c r="T813" s="49">
        <v>11</v>
      </c>
      <c r="U813" s="49">
        <v>2026</v>
      </c>
      <c r="V813" s="56">
        <v>46400</v>
      </c>
      <c r="W813" s="49" t="s">
        <v>157</v>
      </c>
      <c r="X813" s="49">
        <v>2027</v>
      </c>
    </row>
    <row r="814" spans="1:24" ht="15.95">
      <c r="A814" s="55" t="s">
        <v>176</v>
      </c>
      <c r="B814">
        <v>860</v>
      </c>
      <c r="C814">
        <v>0</v>
      </c>
      <c r="D814" s="18">
        <v>45985</v>
      </c>
      <c r="E814" s="18">
        <v>46003</v>
      </c>
      <c r="F814" s="18">
        <v>46006</v>
      </c>
      <c r="G814" t="s">
        <v>41</v>
      </c>
      <c r="H814" s="49">
        <v>48</v>
      </c>
      <c r="J814" s="60">
        <v>10493</v>
      </c>
      <c r="K814" t="s">
        <v>205</v>
      </c>
      <c r="L814" s="53">
        <v>12066.949999999999</v>
      </c>
      <c r="M814" s="53">
        <v>14060.62</v>
      </c>
      <c r="N814" s="53">
        <v>1049.3</v>
      </c>
      <c r="O814" s="53">
        <v>1206.6949999999999</v>
      </c>
      <c r="P814" s="53">
        <v>1406.0620000000001</v>
      </c>
      <c r="Q814" s="54">
        <v>0.1</v>
      </c>
      <c r="R814" s="55">
        <v>11</v>
      </c>
      <c r="S814" s="55">
        <v>2025</v>
      </c>
      <c r="T814" s="49">
        <v>12</v>
      </c>
      <c r="U814" s="49">
        <v>2025</v>
      </c>
      <c r="V814" s="56">
        <v>46051</v>
      </c>
      <c r="W814" s="49" t="s">
        <v>157</v>
      </c>
      <c r="X814" s="49">
        <v>2026</v>
      </c>
    </row>
    <row r="815" spans="1:24" ht="15.95">
      <c r="A815" s="55" t="s">
        <v>176</v>
      </c>
      <c r="B815">
        <v>861</v>
      </c>
      <c r="C815">
        <v>0</v>
      </c>
      <c r="D815" s="18">
        <v>45985</v>
      </c>
      <c r="E815" s="18">
        <v>45930</v>
      </c>
      <c r="F815" s="18">
        <v>45932</v>
      </c>
      <c r="G815" t="s">
        <v>39</v>
      </c>
      <c r="H815" s="49">
        <v>48</v>
      </c>
      <c r="J815" s="60">
        <v>275.92</v>
      </c>
      <c r="K815" t="s">
        <v>151</v>
      </c>
      <c r="L815" s="53">
        <v>275.92</v>
      </c>
      <c r="M815" s="53">
        <v>320.06720000000001</v>
      </c>
      <c r="N815" s="53">
        <v>27.59</v>
      </c>
      <c r="O815" s="53">
        <v>27.59</v>
      </c>
      <c r="P815" s="53">
        <v>32.004399999999997</v>
      </c>
      <c r="Q815" s="54">
        <v>9.9992751522180331E-2</v>
      </c>
      <c r="R815" s="55">
        <v>11</v>
      </c>
      <c r="S815" s="55">
        <v>2025</v>
      </c>
      <c r="T815" s="49">
        <v>9</v>
      </c>
      <c r="U815" s="49">
        <v>2025</v>
      </c>
      <c r="V815" s="56">
        <v>45977</v>
      </c>
      <c r="W815" s="49" t="s">
        <v>159</v>
      </c>
      <c r="X815" s="49">
        <v>2025</v>
      </c>
    </row>
    <row r="816" spans="1:24" ht="15.95">
      <c r="A816" s="55" t="s">
        <v>176</v>
      </c>
      <c r="B816">
        <v>862</v>
      </c>
      <c r="C816">
        <v>0</v>
      </c>
      <c r="D816" s="18">
        <v>45985</v>
      </c>
      <c r="E816" s="18">
        <v>46008</v>
      </c>
      <c r="F816" s="18">
        <v>46009</v>
      </c>
      <c r="G816" t="s">
        <v>39</v>
      </c>
      <c r="H816" s="49">
        <v>48</v>
      </c>
      <c r="J816" s="60">
        <v>263.72000000000003</v>
      </c>
      <c r="K816" t="s">
        <v>131</v>
      </c>
      <c r="L816" s="53">
        <v>226.79920000000001</v>
      </c>
      <c r="M816" s="53">
        <v>263.72000000000003</v>
      </c>
      <c r="N816" s="53">
        <v>0</v>
      </c>
      <c r="O816" s="53">
        <v>0</v>
      </c>
      <c r="P816" s="53">
        <v>0</v>
      </c>
      <c r="Q816" s="54">
        <v>0</v>
      </c>
      <c r="R816" s="55">
        <v>11</v>
      </c>
      <c r="S816" s="55">
        <v>2025</v>
      </c>
      <c r="T816" s="49">
        <v>12</v>
      </c>
      <c r="U816" s="49">
        <v>2025</v>
      </c>
      <c r="V816" s="56">
        <v>46054</v>
      </c>
      <c r="W816" s="49" t="s">
        <v>164</v>
      </c>
      <c r="X816" s="49">
        <v>2026</v>
      </c>
    </row>
    <row r="817" spans="1:24" ht="15.95">
      <c r="A817" s="49" t="s">
        <v>176</v>
      </c>
      <c r="B817" s="50">
        <v>863</v>
      </c>
      <c r="C817" s="50">
        <v>1</v>
      </c>
      <c r="D817" s="51">
        <v>45986</v>
      </c>
      <c r="E817" s="51">
        <v>46020</v>
      </c>
      <c r="F817" s="51">
        <v>46025</v>
      </c>
      <c r="G817" s="49" t="s">
        <v>54</v>
      </c>
      <c r="H817" s="49">
        <v>48</v>
      </c>
      <c r="I817" s="50"/>
      <c r="J817" s="52">
        <v>14492.61</v>
      </c>
      <c r="K817" s="49" t="s">
        <v>151</v>
      </c>
      <c r="L817" s="53">
        <v>14492.61</v>
      </c>
      <c r="M817" s="53">
        <v>16811.427599999999</v>
      </c>
      <c r="N817" s="53">
        <v>1992.61</v>
      </c>
      <c r="O817" s="53">
        <v>1992.61</v>
      </c>
      <c r="P817" s="53">
        <v>2311.4275999999995</v>
      </c>
      <c r="Q817" s="54">
        <v>0.13749145254029466</v>
      </c>
      <c r="R817" s="55">
        <v>11</v>
      </c>
      <c r="S817" s="55">
        <v>2025</v>
      </c>
      <c r="T817" s="49">
        <v>12</v>
      </c>
      <c r="U817" s="49">
        <v>2025</v>
      </c>
      <c r="V817" s="56">
        <v>46070</v>
      </c>
      <c r="W817" s="49" t="s">
        <v>164</v>
      </c>
      <c r="X817" s="49">
        <v>2026</v>
      </c>
    </row>
    <row r="818" spans="1:24" ht="15.95">
      <c r="A818" s="49" t="s">
        <v>176</v>
      </c>
      <c r="B818" s="50">
        <v>864</v>
      </c>
      <c r="C818" s="50">
        <v>0</v>
      </c>
      <c r="D818" s="51">
        <v>45987</v>
      </c>
      <c r="E818" s="51">
        <v>46006</v>
      </c>
      <c r="F818" s="51">
        <v>46006</v>
      </c>
      <c r="G818" s="49" t="s">
        <v>45</v>
      </c>
      <c r="H818" s="49">
        <v>48</v>
      </c>
      <c r="I818" s="57"/>
      <c r="J818" s="52">
        <v>287.76</v>
      </c>
      <c r="K818" s="49" t="s">
        <v>131</v>
      </c>
      <c r="L818" s="53">
        <v>247.47359999999998</v>
      </c>
      <c r="M818" s="53">
        <v>287.76</v>
      </c>
      <c r="N818" s="53">
        <v>36.450000000000003</v>
      </c>
      <c r="O818" s="53">
        <v>31.347000000000001</v>
      </c>
      <c r="P818" s="53">
        <v>36.450000000000003</v>
      </c>
      <c r="Q818" s="54">
        <v>0.12666805671392828</v>
      </c>
      <c r="R818" s="55">
        <v>11</v>
      </c>
      <c r="S818" s="55">
        <v>2025</v>
      </c>
      <c r="T818" s="49">
        <v>12</v>
      </c>
      <c r="U818" s="49">
        <v>2025</v>
      </c>
      <c r="V818" s="56">
        <v>46051</v>
      </c>
      <c r="W818" s="49" t="s">
        <v>157</v>
      </c>
      <c r="X818" s="49">
        <v>2026</v>
      </c>
    </row>
    <row r="819" spans="1:24" ht="15.95">
      <c r="A819" s="49" t="s">
        <v>176</v>
      </c>
      <c r="B819" s="50">
        <v>866</v>
      </c>
      <c r="C819" s="50">
        <v>0</v>
      </c>
      <c r="D819" s="51">
        <v>45988</v>
      </c>
      <c r="E819" s="51">
        <v>46328</v>
      </c>
      <c r="F819" s="51">
        <v>46332</v>
      </c>
      <c r="G819" s="49" t="s">
        <v>52</v>
      </c>
      <c r="H819" s="49">
        <v>48</v>
      </c>
      <c r="I819" s="57" t="s">
        <v>179</v>
      </c>
      <c r="J819" s="52">
        <v>83104</v>
      </c>
      <c r="K819" s="49" t="s">
        <v>178</v>
      </c>
      <c r="L819" s="53">
        <v>3988.9920000000002</v>
      </c>
      <c r="M819" s="53">
        <v>4653.8240000000005</v>
      </c>
      <c r="N819" s="53">
        <v>9972.48</v>
      </c>
      <c r="O819" s="53">
        <v>478.67903999999999</v>
      </c>
      <c r="P819" s="53">
        <v>558.45888000000002</v>
      </c>
      <c r="Q819" s="54">
        <v>0.12</v>
      </c>
      <c r="R819" s="55">
        <v>11</v>
      </c>
      <c r="S819" s="55">
        <v>2025</v>
      </c>
      <c r="T819" s="49">
        <v>11</v>
      </c>
      <c r="U819" s="49">
        <v>2026</v>
      </c>
      <c r="V819" s="56">
        <v>46377</v>
      </c>
      <c r="W819" s="49" t="s">
        <v>132</v>
      </c>
      <c r="X819" s="49">
        <v>2026</v>
      </c>
    </row>
    <row r="820" spans="1:24" ht="15.95">
      <c r="A820" s="49" t="s">
        <v>176</v>
      </c>
      <c r="B820" s="50">
        <v>867</v>
      </c>
      <c r="C820" s="50">
        <v>0</v>
      </c>
      <c r="D820" s="51">
        <v>45988</v>
      </c>
      <c r="E820" s="51">
        <v>46169</v>
      </c>
      <c r="F820" s="51">
        <v>46175</v>
      </c>
      <c r="G820" s="49" t="s">
        <v>33</v>
      </c>
      <c r="H820" s="49">
        <v>48</v>
      </c>
      <c r="I820" s="57"/>
      <c r="J820" s="52">
        <v>16067.26</v>
      </c>
      <c r="K820" s="49" t="s">
        <v>151</v>
      </c>
      <c r="L820" s="53">
        <v>16067.26</v>
      </c>
      <c r="M820" s="53">
        <v>18638.0216</v>
      </c>
      <c r="N820" s="53">
        <v>3410.67</v>
      </c>
      <c r="O820" s="53">
        <v>3410.67</v>
      </c>
      <c r="P820" s="53">
        <v>3956.3771999999999</v>
      </c>
      <c r="Q820" s="54">
        <v>0.21227452596148938</v>
      </c>
      <c r="R820" s="55">
        <v>11</v>
      </c>
      <c r="S820" s="55">
        <v>2025</v>
      </c>
      <c r="T820" s="49">
        <v>5</v>
      </c>
      <c r="U820" s="49">
        <v>2026</v>
      </c>
      <c r="V820" s="56">
        <v>46220</v>
      </c>
      <c r="W820" s="49" t="s">
        <v>154</v>
      </c>
      <c r="X820" s="49">
        <v>2026</v>
      </c>
    </row>
    <row r="821" spans="1:24" ht="15.95">
      <c r="A821" s="49" t="s">
        <v>176</v>
      </c>
      <c r="B821" s="50">
        <v>868</v>
      </c>
      <c r="C821" s="50">
        <v>0</v>
      </c>
      <c r="D821" s="51">
        <v>45988</v>
      </c>
      <c r="E821" s="51">
        <v>46017</v>
      </c>
      <c r="F821" s="51">
        <v>46031</v>
      </c>
      <c r="G821" s="49" t="s">
        <v>29</v>
      </c>
      <c r="H821" s="49">
        <v>48</v>
      </c>
      <c r="I821" s="57" t="s">
        <v>209</v>
      </c>
      <c r="J821" s="52">
        <v>7904.33</v>
      </c>
      <c r="K821" s="49" t="s">
        <v>131</v>
      </c>
      <c r="L821" s="53">
        <v>6797.7237999999998</v>
      </c>
      <c r="M821" s="53">
        <v>7904.33</v>
      </c>
      <c r="N821" s="53">
        <v>165.25</v>
      </c>
      <c r="O821" s="53">
        <v>142.11500000000001</v>
      </c>
      <c r="P821" s="53">
        <v>165.25</v>
      </c>
      <c r="Q821" s="54">
        <v>2.0906262769899538E-2</v>
      </c>
      <c r="R821" s="55">
        <v>11</v>
      </c>
      <c r="S821" s="55">
        <v>2025</v>
      </c>
      <c r="T821" s="49">
        <v>12</v>
      </c>
      <c r="U821" s="49">
        <v>2025</v>
      </c>
      <c r="V821" s="56">
        <v>46076</v>
      </c>
      <c r="W821" s="49" t="s">
        <v>164</v>
      </c>
      <c r="X821" s="49">
        <v>2026</v>
      </c>
    </row>
    <row r="822" spans="1:24" ht="15.95">
      <c r="A822" s="49" t="s">
        <v>176</v>
      </c>
      <c r="B822" s="50">
        <v>869</v>
      </c>
      <c r="C822" s="50">
        <v>0</v>
      </c>
      <c r="D822" s="51">
        <v>45989</v>
      </c>
      <c r="E822" s="51">
        <v>45993</v>
      </c>
      <c r="F822" s="51">
        <v>45996</v>
      </c>
      <c r="G822" s="49" t="s">
        <v>49</v>
      </c>
      <c r="H822" s="49">
        <v>48</v>
      </c>
      <c r="I822" s="57"/>
      <c r="J822" s="52">
        <v>1335.81</v>
      </c>
      <c r="K822" s="49" t="s">
        <v>131</v>
      </c>
      <c r="L822" s="53">
        <v>1148.7965999999999</v>
      </c>
      <c r="M822" s="53">
        <v>1335.81</v>
      </c>
      <c r="N822" s="53">
        <v>56.2</v>
      </c>
      <c r="O822" s="53">
        <v>48.332000000000001</v>
      </c>
      <c r="P822" s="53">
        <v>56.2</v>
      </c>
      <c r="Q822" s="54">
        <v>4.2071851535772309E-2</v>
      </c>
      <c r="R822" s="55">
        <v>11</v>
      </c>
      <c r="S822" s="55">
        <v>2025</v>
      </c>
      <c r="T822" s="49">
        <v>12</v>
      </c>
      <c r="U822" s="49">
        <v>2025</v>
      </c>
      <c r="V822" s="56">
        <v>46041</v>
      </c>
      <c r="W822" s="49" t="s">
        <v>157</v>
      </c>
      <c r="X822" s="49">
        <v>2026</v>
      </c>
    </row>
    <row r="823" spans="1:24" ht="15.95">
      <c r="A823" s="49" t="s">
        <v>176</v>
      </c>
      <c r="B823" s="50">
        <v>870</v>
      </c>
      <c r="C823" s="50">
        <v>0</v>
      </c>
      <c r="D823" s="51">
        <v>45992</v>
      </c>
      <c r="E823" s="51">
        <v>46138</v>
      </c>
      <c r="F823" s="51">
        <v>46144</v>
      </c>
      <c r="G823" s="49" t="s">
        <v>49</v>
      </c>
      <c r="H823" s="49">
        <v>49</v>
      </c>
      <c r="I823" s="50"/>
      <c r="J823" s="52">
        <v>19002</v>
      </c>
      <c r="K823" s="49" t="s">
        <v>131</v>
      </c>
      <c r="L823" s="53">
        <v>16341.72</v>
      </c>
      <c r="M823" s="53">
        <v>19002</v>
      </c>
      <c r="N823" s="53">
        <v>2850.3</v>
      </c>
      <c r="O823" s="53">
        <v>2451.2580000000003</v>
      </c>
      <c r="P823" s="53">
        <v>2850.3</v>
      </c>
      <c r="Q823" s="54">
        <v>0.15000000000000002</v>
      </c>
      <c r="R823" s="55">
        <v>12</v>
      </c>
      <c r="S823" s="55">
        <v>2025</v>
      </c>
      <c r="T823" s="49">
        <v>4</v>
      </c>
      <c r="U823" s="49">
        <v>2026</v>
      </c>
      <c r="V823" s="56">
        <v>46189</v>
      </c>
      <c r="W823" s="49" t="s">
        <v>152</v>
      </c>
      <c r="X823" s="49">
        <v>2026</v>
      </c>
    </row>
    <row r="824" spans="1:24" ht="15.95">
      <c r="A824" s="55" t="s">
        <v>176</v>
      </c>
      <c r="B824">
        <v>871</v>
      </c>
      <c r="C824">
        <v>0</v>
      </c>
      <c r="D824" s="18">
        <v>45992</v>
      </c>
      <c r="E824" s="18">
        <v>45993</v>
      </c>
      <c r="F824" s="18">
        <v>45993</v>
      </c>
      <c r="G824" t="s">
        <v>37</v>
      </c>
      <c r="H824" s="49">
        <v>49</v>
      </c>
      <c r="J824" s="60">
        <v>104592</v>
      </c>
      <c r="K824" t="s">
        <v>178</v>
      </c>
      <c r="L824" s="53">
        <v>5020.4160000000002</v>
      </c>
      <c r="M824" s="53">
        <v>5857.152</v>
      </c>
      <c r="N824" s="53">
        <v>800</v>
      </c>
      <c r="O824" s="53">
        <v>38.4</v>
      </c>
      <c r="P824" s="53">
        <v>44.800000000000004</v>
      </c>
      <c r="Q824" s="54">
        <v>7.6487685482637289E-3</v>
      </c>
      <c r="R824" s="55">
        <v>12</v>
      </c>
      <c r="S824" s="55">
        <v>2025</v>
      </c>
      <c r="T824" s="49">
        <v>12</v>
      </c>
      <c r="U824" s="49">
        <v>2025</v>
      </c>
      <c r="V824" s="56">
        <v>46038</v>
      </c>
      <c r="W824" s="49" t="s">
        <v>157</v>
      </c>
      <c r="X824" s="49">
        <v>2026</v>
      </c>
    </row>
    <row r="825" spans="1:24" ht="15.95">
      <c r="A825" s="55" t="s">
        <v>176</v>
      </c>
      <c r="B825">
        <v>872</v>
      </c>
      <c r="C825">
        <v>0</v>
      </c>
      <c r="D825" s="18">
        <v>45993</v>
      </c>
      <c r="E825" s="18">
        <v>46328</v>
      </c>
      <c r="F825" s="18">
        <v>46332</v>
      </c>
      <c r="G825" t="s">
        <v>54</v>
      </c>
      <c r="H825" s="49">
        <v>49</v>
      </c>
      <c r="J825" s="60">
        <v>41552</v>
      </c>
      <c r="K825" t="s">
        <v>178</v>
      </c>
      <c r="L825" s="53">
        <v>1994.4960000000001</v>
      </c>
      <c r="M825" s="53">
        <v>2326.9120000000003</v>
      </c>
      <c r="N825" s="53">
        <v>4986.24</v>
      </c>
      <c r="O825" s="53">
        <v>239.33951999999999</v>
      </c>
      <c r="P825" s="53">
        <v>279.22944000000001</v>
      </c>
      <c r="Q825" s="54">
        <v>0.12</v>
      </c>
      <c r="R825" s="55">
        <v>12</v>
      </c>
      <c r="S825" s="55">
        <v>2025</v>
      </c>
      <c r="T825" s="49">
        <v>11</v>
      </c>
      <c r="U825" s="49">
        <v>2026</v>
      </c>
      <c r="V825" s="56">
        <v>46377</v>
      </c>
      <c r="W825" s="49" t="s">
        <v>132</v>
      </c>
      <c r="X825" s="49">
        <v>2026</v>
      </c>
    </row>
    <row r="826" spans="1:24" ht="15.95">
      <c r="A826" s="55" t="s">
        <v>176</v>
      </c>
      <c r="B826">
        <v>873</v>
      </c>
      <c r="C826">
        <v>0</v>
      </c>
      <c r="D826" s="18">
        <v>45993</v>
      </c>
      <c r="E826" s="18">
        <v>45957</v>
      </c>
      <c r="F826" s="18">
        <v>46022</v>
      </c>
      <c r="G826" t="s">
        <v>33</v>
      </c>
      <c r="H826" s="49">
        <v>49</v>
      </c>
      <c r="J826" s="60">
        <v>4827</v>
      </c>
      <c r="K826" t="s">
        <v>131</v>
      </c>
      <c r="L826" s="53">
        <v>4151.22</v>
      </c>
      <c r="M826" s="53">
        <v>4827</v>
      </c>
      <c r="N826" s="53">
        <v>536.09</v>
      </c>
      <c r="O826" s="53">
        <v>461.03740000000005</v>
      </c>
      <c r="P826" s="53">
        <v>536.09</v>
      </c>
      <c r="Q826" s="54">
        <v>0.11106070022788482</v>
      </c>
      <c r="R826" s="55">
        <v>12</v>
      </c>
      <c r="S826" s="55">
        <v>2025</v>
      </c>
      <c r="T826" s="49">
        <v>10</v>
      </c>
      <c r="U826" s="49">
        <v>2025</v>
      </c>
      <c r="V826" s="56">
        <v>46067</v>
      </c>
      <c r="W826" s="49" t="s">
        <v>164</v>
      </c>
      <c r="X826" s="49">
        <v>2026</v>
      </c>
    </row>
    <row r="827" spans="1:24" ht="15.95">
      <c r="A827" s="55" t="s">
        <v>176</v>
      </c>
      <c r="B827">
        <v>874</v>
      </c>
      <c r="C827">
        <v>0</v>
      </c>
      <c r="D827" s="18">
        <v>45993</v>
      </c>
      <c r="E827" s="18">
        <v>46230</v>
      </c>
      <c r="F827" s="18">
        <v>46236</v>
      </c>
      <c r="G827" t="s">
        <v>52</v>
      </c>
      <c r="H827" s="49">
        <v>49</v>
      </c>
      <c r="I827" t="s">
        <v>177</v>
      </c>
      <c r="J827" s="60">
        <v>18040</v>
      </c>
      <c r="K827" t="s">
        <v>131</v>
      </c>
      <c r="L827" s="53">
        <v>15514.4</v>
      </c>
      <c r="M827" s="53">
        <v>18040</v>
      </c>
      <c r="N827" s="53">
        <v>3247.2</v>
      </c>
      <c r="O827" s="53">
        <v>2792.5919999999996</v>
      </c>
      <c r="P827" s="53">
        <v>3247.2</v>
      </c>
      <c r="Q827" s="54">
        <v>0.18</v>
      </c>
      <c r="R827" s="55">
        <v>12</v>
      </c>
      <c r="S827" s="55">
        <v>2025</v>
      </c>
      <c r="T827" s="49">
        <v>7</v>
      </c>
      <c r="U827" s="49">
        <v>2026</v>
      </c>
      <c r="V827" s="56">
        <v>46281</v>
      </c>
      <c r="W827" s="49" t="s">
        <v>153</v>
      </c>
      <c r="X827" s="49">
        <v>2026</v>
      </c>
    </row>
    <row r="828" spans="1:24" ht="15.95">
      <c r="A828" s="55" t="s">
        <v>176</v>
      </c>
      <c r="B828">
        <v>875</v>
      </c>
      <c r="C828">
        <v>0</v>
      </c>
      <c r="D828" s="18">
        <v>45993</v>
      </c>
      <c r="E828" s="18">
        <v>46025</v>
      </c>
      <c r="F828" s="18">
        <v>46029</v>
      </c>
      <c r="G828" t="s">
        <v>37</v>
      </c>
      <c r="H828" s="49">
        <v>49</v>
      </c>
      <c r="J828" s="60">
        <v>6617.34</v>
      </c>
      <c r="K828" t="s">
        <v>131</v>
      </c>
      <c r="L828" s="53">
        <v>5690.9124000000002</v>
      </c>
      <c r="M828" s="53">
        <v>6617.34</v>
      </c>
      <c r="N828" s="53">
        <v>284.42</v>
      </c>
      <c r="O828" s="53">
        <v>244.60120000000001</v>
      </c>
      <c r="P828" s="53">
        <v>284.42</v>
      </c>
      <c r="Q828" s="54">
        <v>4.2981016541389742E-2</v>
      </c>
      <c r="R828" s="55">
        <v>12</v>
      </c>
      <c r="S828" s="55">
        <v>2025</v>
      </c>
      <c r="T828" s="49">
        <v>1</v>
      </c>
      <c r="U828" s="49">
        <v>2026</v>
      </c>
      <c r="V828" s="56">
        <v>46074</v>
      </c>
      <c r="W828" s="49" t="s">
        <v>164</v>
      </c>
      <c r="X828" s="49">
        <v>2026</v>
      </c>
    </row>
    <row r="829" spans="1:24" ht="15.95">
      <c r="A829" s="55" t="s">
        <v>176</v>
      </c>
      <c r="B829">
        <v>876</v>
      </c>
      <c r="C829">
        <v>1</v>
      </c>
      <c r="D829" s="18">
        <v>45993</v>
      </c>
      <c r="E829" s="18">
        <v>45807</v>
      </c>
      <c r="F829" s="18">
        <v>45809</v>
      </c>
      <c r="G829" t="s">
        <v>49</v>
      </c>
      <c r="H829" s="49">
        <v>49</v>
      </c>
      <c r="I829" t="s">
        <v>196</v>
      </c>
      <c r="J829" s="60">
        <v>508.64</v>
      </c>
      <c r="K829" t="s">
        <v>131</v>
      </c>
      <c r="L829" s="53">
        <v>437.43039999999996</v>
      </c>
      <c r="M829" s="53">
        <v>508.64</v>
      </c>
      <c r="N829" s="53">
        <v>39.79</v>
      </c>
      <c r="O829" s="53">
        <v>34.2194</v>
      </c>
      <c r="P829" s="53">
        <v>39.79</v>
      </c>
      <c r="Q829" s="54">
        <v>7.8228216420257957E-2</v>
      </c>
      <c r="R829" s="55">
        <v>12</v>
      </c>
      <c r="S829" s="55">
        <v>2025</v>
      </c>
      <c r="T829" s="49">
        <v>5</v>
      </c>
      <c r="U829" s="49">
        <v>2025</v>
      </c>
      <c r="V829" s="56">
        <v>45854</v>
      </c>
      <c r="W829" s="49" t="s">
        <v>154</v>
      </c>
      <c r="X829" s="49">
        <v>2025</v>
      </c>
    </row>
    <row r="830" spans="1:24" ht="15.95">
      <c r="A830" s="55" t="s">
        <v>176</v>
      </c>
      <c r="B830">
        <v>877</v>
      </c>
      <c r="C830">
        <v>1</v>
      </c>
      <c r="D830" s="18">
        <v>45993</v>
      </c>
      <c r="E830" s="18">
        <v>45978</v>
      </c>
      <c r="F830" s="18">
        <v>45987</v>
      </c>
      <c r="G830" t="s">
        <v>35</v>
      </c>
      <c r="H830" s="49">
        <v>49</v>
      </c>
      <c r="J830" s="60">
        <v>10000</v>
      </c>
      <c r="K830" t="s">
        <v>131</v>
      </c>
      <c r="L830" s="53">
        <v>8600</v>
      </c>
      <c r="M830" s="53">
        <v>10000</v>
      </c>
      <c r="N830" s="53">
        <v>1057.5</v>
      </c>
      <c r="O830" s="53">
        <v>909.44999999999993</v>
      </c>
      <c r="P830" s="53">
        <v>1057.5</v>
      </c>
      <c r="Q830" s="54">
        <v>0.10575</v>
      </c>
      <c r="R830" s="55">
        <v>12</v>
      </c>
      <c r="S830" s="55">
        <v>2025</v>
      </c>
      <c r="T830" s="49">
        <v>11</v>
      </c>
      <c r="U830" s="49">
        <v>2025</v>
      </c>
      <c r="V830" s="56">
        <v>46032</v>
      </c>
      <c r="W830" s="49" t="s">
        <v>157</v>
      </c>
      <c r="X830" s="49">
        <v>2026</v>
      </c>
    </row>
    <row r="831" spans="1:24" ht="15.95">
      <c r="A831" s="55" t="s">
        <v>176</v>
      </c>
      <c r="B831">
        <v>878</v>
      </c>
      <c r="C831">
        <v>0</v>
      </c>
      <c r="D831" s="18">
        <v>45994</v>
      </c>
      <c r="E831" s="18">
        <v>45995</v>
      </c>
      <c r="F831" s="18">
        <v>45996</v>
      </c>
      <c r="G831" t="s">
        <v>47</v>
      </c>
      <c r="H831" s="49">
        <v>49</v>
      </c>
      <c r="J831" s="60">
        <v>1100</v>
      </c>
      <c r="K831" t="s">
        <v>151</v>
      </c>
      <c r="L831" s="53">
        <v>1100</v>
      </c>
      <c r="M831" s="53">
        <v>1276</v>
      </c>
      <c r="N831" s="53">
        <v>280</v>
      </c>
      <c r="O831" s="53">
        <v>280</v>
      </c>
      <c r="P831" s="53">
        <v>324.79999999999995</v>
      </c>
      <c r="Q831" s="54">
        <v>0.25454545454545452</v>
      </c>
      <c r="R831" s="55">
        <v>12</v>
      </c>
      <c r="S831" s="55">
        <v>2025</v>
      </c>
      <c r="T831" s="49">
        <v>12</v>
      </c>
      <c r="U831" s="49">
        <v>2025</v>
      </c>
      <c r="V831" s="56">
        <v>46041</v>
      </c>
      <c r="W831" s="49" t="s">
        <v>157</v>
      </c>
      <c r="X831" s="49">
        <v>2026</v>
      </c>
    </row>
    <row r="832" spans="1:24" ht="15.95">
      <c r="A832" s="55" t="s">
        <v>176</v>
      </c>
      <c r="B832">
        <v>879</v>
      </c>
      <c r="C832">
        <v>1</v>
      </c>
      <c r="D832" s="18">
        <v>45994</v>
      </c>
      <c r="E832" s="18">
        <v>45950</v>
      </c>
      <c r="F832" s="18">
        <v>45954</v>
      </c>
      <c r="G832" t="s">
        <v>43</v>
      </c>
      <c r="H832" s="49">
        <v>49</v>
      </c>
      <c r="J832" s="60">
        <v>5281.02</v>
      </c>
      <c r="K832" t="s">
        <v>131</v>
      </c>
      <c r="L832" s="53">
        <v>4541.6772000000001</v>
      </c>
      <c r="M832" s="53">
        <v>5281.02</v>
      </c>
      <c r="N832" s="53">
        <v>647.19000000000005</v>
      </c>
      <c r="O832" s="53">
        <v>556.58339999999998</v>
      </c>
      <c r="P832" s="53">
        <v>647.19000000000005</v>
      </c>
      <c r="Q832" s="54">
        <v>0.12255018916800163</v>
      </c>
      <c r="R832" s="55">
        <v>12</v>
      </c>
      <c r="S832" s="55">
        <v>2025</v>
      </c>
      <c r="T832" s="49">
        <v>10</v>
      </c>
      <c r="U832" s="49">
        <v>2025</v>
      </c>
      <c r="V832" s="56">
        <v>45999</v>
      </c>
      <c r="W832" s="49" t="s">
        <v>132</v>
      </c>
      <c r="X832" s="49">
        <v>2025</v>
      </c>
    </row>
    <row r="833" spans="1:24" ht="15.95">
      <c r="A833" s="55" t="s">
        <v>176</v>
      </c>
      <c r="B833">
        <v>880</v>
      </c>
      <c r="C833">
        <v>1</v>
      </c>
      <c r="D833" s="18">
        <v>45994</v>
      </c>
      <c r="E833" s="18">
        <v>45955</v>
      </c>
      <c r="F833" s="18">
        <v>45959</v>
      </c>
      <c r="G833" t="s">
        <v>52</v>
      </c>
      <c r="H833" s="49">
        <v>49</v>
      </c>
      <c r="I833" t="s">
        <v>177</v>
      </c>
      <c r="J833" s="60">
        <v>7141.22</v>
      </c>
      <c r="K833" t="s">
        <v>131</v>
      </c>
      <c r="L833" s="53">
        <v>6141.4492</v>
      </c>
      <c r="M833" s="53">
        <v>7141.22</v>
      </c>
      <c r="N833" s="53">
        <v>419.24</v>
      </c>
      <c r="O833" s="53">
        <v>360.54640000000001</v>
      </c>
      <c r="P833" s="53">
        <v>419.24</v>
      </c>
      <c r="Q833" s="54">
        <v>5.8707055657156622E-2</v>
      </c>
      <c r="R833" s="55">
        <v>12</v>
      </c>
      <c r="S833" s="55">
        <v>2025</v>
      </c>
      <c r="T833" s="49">
        <v>10</v>
      </c>
      <c r="U833" s="49">
        <v>2025</v>
      </c>
      <c r="V833" s="56">
        <v>46004</v>
      </c>
      <c r="W833" s="49" t="s">
        <v>132</v>
      </c>
      <c r="X833" s="49">
        <v>2025</v>
      </c>
    </row>
    <row r="834" spans="1:24" ht="15.95">
      <c r="A834" s="55" t="s">
        <v>176</v>
      </c>
      <c r="B834">
        <v>881</v>
      </c>
      <c r="C834">
        <v>0</v>
      </c>
      <c r="D834" s="18">
        <v>45994</v>
      </c>
      <c r="E834" s="18">
        <v>46050</v>
      </c>
      <c r="F834" s="18">
        <v>46054</v>
      </c>
      <c r="G834" t="s">
        <v>47</v>
      </c>
      <c r="H834" s="49">
        <v>49</v>
      </c>
      <c r="J834" s="60">
        <v>81600</v>
      </c>
      <c r="K834" t="s">
        <v>178</v>
      </c>
      <c r="L834" s="53">
        <v>3916.8</v>
      </c>
      <c r="M834" s="53">
        <v>4569.6000000000004</v>
      </c>
      <c r="N834" s="53">
        <v>6000</v>
      </c>
      <c r="O834" s="53">
        <v>288</v>
      </c>
      <c r="P834" s="53">
        <v>336</v>
      </c>
      <c r="Q834" s="54">
        <v>7.3529411764705885E-2</v>
      </c>
      <c r="R834" s="55">
        <v>12</v>
      </c>
      <c r="S834" s="55">
        <v>2025</v>
      </c>
      <c r="T834" s="49">
        <v>1</v>
      </c>
      <c r="U834" s="49">
        <v>2026</v>
      </c>
      <c r="V834" s="56">
        <v>46099</v>
      </c>
      <c r="W834" s="49" t="s">
        <v>150</v>
      </c>
      <c r="X834" s="49">
        <v>2026</v>
      </c>
    </row>
    <row r="835" spans="1:24" ht="15.95">
      <c r="A835" s="55" t="s">
        <v>176</v>
      </c>
      <c r="B835">
        <v>882</v>
      </c>
      <c r="C835">
        <v>0</v>
      </c>
      <c r="D835" s="18">
        <v>45994</v>
      </c>
      <c r="E835" s="18">
        <v>46032</v>
      </c>
      <c r="F835" s="18">
        <v>46036</v>
      </c>
      <c r="G835" t="s">
        <v>52</v>
      </c>
      <c r="H835" s="49">
        <v>49</v>
      </c>
      <c r="I835" t="s">
        <v>177</v>
      </c>
      <c r="J835" s="60">
        <v>427120</v>
      </c>
      <c r="K835" t="s">
        <v>193</v>
      </c>
      <c r="L835" s="53">
        <v>2349.16</v>
      </c>
      <c r="M835" s="53">
        <v>2733.5680000000002</v>
      </c>
      <c r="N835" s="53">
        <v>30976</v>
      </c>
      <c r="O835" s="53">
        <v>170.36799999999999</v>
      </c>
      <c r="P835" s="53">
        <v>198.24640000000002</v>
      </c>
      <c r="Q835" s="54">
        <v>7.2522944371605169E-2</v>
      </c>
      <c r="R835" s="55">
        <v>12</v>
      </c>
      <c r="S835" s="55">
        <v>2025</v>
      </c>
      <c r="T835" s="49">
        <v>1</v>
      </c>
      <c r="U835" s="49">
        <v>2026</v>
      </c>
      <c r="V835" s="56">
        <v>46081</v>
      </c>
      <c r="W835" s="49" t="s">
        <v>164</v>
      </c>
      <c r="X835" s="49">
        <v>2026</v>
      </c>
    </row>
    <row r="836" spans="1:24" ht="15.95">
      <c r="A836" s="55" t="s">
        <v>176</v>
      </c>
      <c r="B836">
        <v>883</v>
      </c>
      <c r="C836">
        <v>0</v>
      </c>
      <c r="D836" s="18">
        <v>45994</v>
      </c>
      <c r="E836" s="18">
        <v>46065</v>
      </c>
      <c r="F836" s="18">
        <v>46070</v>
      </c>
      <c r="G836" t="s">
        <v>47</v>
      </c>
      <c r="H836" s="49">
        <v>49</v>
      </c>
      <c r="J836" s="60">
        <v>4849.3900000000003</v>
      </c>
      <c r="K836" t="s">
        <v>131</v>
      </c>
      <c r="L836" s="53">
        <v>4170.4754000000003</v>
      </c>
      <c r="M836" s="53">
        <v>4849.3900000000003</v>
      </c>
      <c r="N836" s="53">
        <v>264.5</v>
      </c>
      <c r="O836" s="53">
        <v>227.47</v>
      </c>
      <c r="P836" s="53">
        <v>264.5</v>
      </c>
      <c r="Q836" s="54">
        <v>5.4542942514419337E-2</v>
      </c>
      <c r="R836" s="55">
        <v>12</v>
      </c>
      <c r="S836" s="55">
        <v>2025</v>
      </c>
      <c r="T836" s="49">
        <v>2</v>
      </c>
      <c r="U836" s="49">
        <v>2026</v>
      </c>
      <c r="V836" s="56">
        <v>46115</v>
      </c>
      <c r="W836" s="49" t="s">
        <v>173</v>
      </c>
      <c r="X836" s="49">
        <v>2026</v>
      </c>
    </row>
    <row r="837" spans="1:24" ht="15.95">
      <c r="A837" s="55" t="s">
        <v>176</v>
      </c>
      <c r="B837">
        <v>884</v>
      </c>
      <c r="C837">
        <v>0</v>
      </c>
      <c r="D837" s="18">
        <v>45994</v>
      </c>
      <c r="E837" s="18">
        <v>45941</v>
      </c>
      <c r="F837" s="18">
        <v>45943</v>
      </c>
      <c r="G837" t="s">
        <v>44</v>
      </c>
      <c r="H837" s="49">
        <v>49</v>
      </c>
      <c r="J837" s="60">
        <v>759.07</v>
      </c>
      <c r="K837" t="s">
        <v>131</v>
      </c>
      <c r="L837" s="53">
        <v>652.80020000000002</v>
      </c>
      <c r="M837" s="53">
        <v>759.07</v>
      </c>
      <c r="N837" s="53">
        <v>63.52</v>
      </c>
      <c r="O837" s="53">
        <v>54.627200000000002</v>
      </c>
      <c r="P837" s="53">
        <v>63.52</v>
      </c>
      <c r="Q837" s="54">
        <v>8.3681346911352053E-2</v>
      </c>
      <c r="R837" s="55">
        <v>12</v>
      </c>
      <c r="S837" s="55">
        <v>2025</v>
      </c>
      <c r="T837" s="49">
        <v>10</v>
      </c>
      <c r="U837" s="49">
        <v>2025</v>
      </c>
      <c r="V837" s="56">
        <v>45988</v>
      </c>
      <c r="W837" s="49" t="s">
        <v>159</v>
      </c>
      <c r="X837" s="49">
        <v>2025</v>
      </c>
    </row>
    <row r="838" spans="1:24" ht="15.95">
      <c r="A838" s="55" t="s">
        <v>176</v>
      </c>
      <c r="B838">
        <v>885</v>
      </c>
      <c r="C838">
        <v>0</v>
      </c>
      <c r="D838" s="18">
        <v>45995</v>
      </c>
      <c r="E838" s="18">
        <v>46011</v>
      </c>
      <c r="F838" s="18">
        <v>46018</v>
      </c>
      <c r="G838" t="s">
        <v>47</v>
      </c>
      <c r="H838" s="49">
        <v>49</v>
      </c>
      <c r="J838" s="60">
        <v>1</v>
      </c>
      <c r="K838" t="s">
        <v>131</v>
      </c>
      <c r="L838" s="53">
        <v>0.86</v>
      </c>
      <c r="M838" s="53">
        <v>1</v>
      </c>
      <c r="N838" s="53">
        <v>1</v>
      </c>
      <c r="O838" s="53">
        <v>0.86</v>
      </c>
      <c r="P838" s="53">
        <v>1</v>
      </c>
      <c r="Q838" s="54">
        <v>1</v>
      </c>
      <c r="R838" s="55">
        <v>12</v>
      </c>
      <c r="S838" s="55">
        <v>2025</v>
      </c>
      <c r="T838" s="49">
        <v>12</v>
      </c>
      <c r="U838" s="49">
        <v>2025</v>
      </c>
      <c r="V838" s="56">
        <v>46063</v>
      </c>
      <c r="W838" s="49" t="s">
        <v>164</v>
      </c>
      <c r="X838" s="49">
        <v>2026</v>
      </c>
    </row>
    <row r="839" spans="1:24" ht="15.95">
      <c r="A839" s="55" t="s">
        <v>176</v>
      </c>
      <c r="B839">
        <v>886</v>
      </c>
      <c r="C839">
        <v>0</v>
      </c>
      <c r="D839" s="18">
        <v>45995</v>
      </c>
      <c r="E839" s="18">
        <v>46226</v>
      </c>
      <c r="F839" s="18">
        <v>46241</v>
      </c>
      <c r="G839" t="s">
        <v>26</v>
      </c>
      <c r="H839" s="49">
        <v>49</v>
      </c>
      <c r="I839" t="s">
        <v>149</v>
      </c>
      <c r="J839" s="60">
        <v>335788</v>
      </c>
      <c r="K839" t="s">
        <v>131</v>
      </c>
      <c r="L839" s="53">
        <v>288777.68</v>
      </c>
      <c r="M839" s="53">
        <v>335788</v>
      </c>
      <c r="N839" s="53">
        <v>50539</v>
      </c>
      <c r="O839" s="53">
        <v>43463.54</v>
      </c>
      <c r="P839" s="53">
        <v>50539</v>
      </c>
      <c r="Q839" s="54">
        <v>0.15050865426995605</v>
      </c>
      <c r="R839" s="55">
        <v>12</v>
      </c>
      <c r="S839" s="55">
        <v>2025</v>
      </c>
      <c r="T839" s="49">
        <v>7</v>
      </c>
      <c r="U839" s="49">
        <v>2026</v>
      </c>
      <c r="V839" s="56">
        <v>46286</v>
      </c>
      <c r="W839" s="49" t="s">
        <v>153</v>
      </c>
      <c r="X839" s="49">
        <v>2026</v>
      </c>
    </row>
    <row r="840" spans="1:24" ht="15.95">
      <c r="A840" s="55" t="s">
        <v>176</v>
      </c>
      <c r="B840">
        <v>887</v>
      </c>
      <c r="C840">
        <v>0</v>
      </c>
      <c r="D840" s="18">
        <v>45995</v>
      </c>
      <c r="E840" s="18">
        <v>45731</v>
      </c>
      <c r="F840" s="18">
        <v>46099</v>
      </c>
      <c r="G840" t="s">
        <v>24</v>
      </c>
      <c r="H840" s="49">
        <v>49</v>
      </c>
      <c r="I840" t="s">
        <v>204</v>
      </c>
      <c r="J840" s="60">
        <v>200000</v>
      </c>
      <c r="K840" t="s">
        <v>178</v>
      </c>
      <c r="L840" s="53">
        <v>9600</v>
      </c>
      <c r="M840" s="53">
        <v>11200</v>
      </c>
      <c r="N840" s="53">
        <v>0</v>
      </c>
      <c r="O840" s="53">
        <v>0</v>
      </c>
      <c r="P840" s="53">
        <v>0</v>
      </c>
      <c r="Q840" s="54">
        <v>0</v>
      </c>
      <c r="R840" s="55">
        <v>12</v>
      </c>
      <c r="S840" s="55">
        <v>2025</v>
      </c>
      <c r="T840" s="49">
        <v>3</v>
      </c>
      <c r="U840" s="49">
        <v>2025</v>
      </c>
      <c r="V840" s="56">
        <v>46144</v>
      </c>
      <c r="W840" s="49" t="s">
        <v>172</v>
      </c>
      <c r="X840" s="49">
        <v>2026</v>
      </c>
    </row>
    <row r="841" spans="1:24" ht="15.95">
      <c r="A841" s="55" t="s">
        <v>176</v>
      </c>
      <c r="B841">
        <v>888</v>
      </c>
      <c r="C841">
        <v>0</v>
      </c>
      <c r="D841" s="18">
        <v>45995</v>
      </c>
      <c r="E841" s="18">
        <v>46013</v>
      </c>
      <c r="F841" s="18">
        <v>46013</v>
      </c>
      <c r="G841" t="s">
        <v>53</v>
      </c>
      <c r="H841" s="49">
        <v>49</v>
      </c>
      <c r="I841" t="s">
        <v>200</v>
      </c>
      <c r="J841" s="60">
        <v>24249</v>
      </c>
      <c r="K841" t="s">
        <v>178</v>
      </c>
      <c r="L841" s="53">
        <v>1163.952</v>
      </c>
      <c r="M841" s="53">
        <v>1357.944</v>
      </c>
      <c r="N841" s="53">
        <v>2100</v>
      </c>
      <c r="O841" s="53">
        <v>100.8</v>
      </c>
      <c r="P841" s="53">
        <v>117.60000000000001</v>
      </c>
      <c r="Q841" s="54">
        <v>8.6601509340591368E-2</v>
      </c>
      <c r="R841" s="55">
        <v>12</v>
      </c>
      <c r="S841" s="55">
        <v>2025</v>
      </c>
      <c r="T841" s="49">
        <v>12</v>
      </c>
      <c r="U841" s="49">
        <v>2025</v>
      </c>
      <c r="V841" s="56">
        <v>46058</v>
      </c>
      <c r="W841" s="49" t="s">
        <v>164</v>
      </c>
      <c r="X841" s="49">
        <v>2026</v>
      </c>
    </row>
    <row r="842" spans="1:24" ht="15.95">
      <c r="A842" s="55" t="s">
        <v>176</v>
      </c>
      <c r="B842">
        <v>889</v>
      </c>
      <c r="C842">
        <v>0</v>
      </c>
      <c r="D842" s="18">
        <v>45995</v>
      </c>
      <c r="E842" s="18">
        <v>46013</v>
      </c>
      <c r="F842" s="18">
        <v>46019</v>
      </c>
      <c r="G842" t="s">
        <v>54</v>
      </c>
      <c r="H842" s="49">
        <v>49</v>
      </c>
      <c r="J842" s="60">
        <v>13350.88</v>
      </c>
      <c r="K842" t="s">
        <v>131</v>
      </c>
      <c r="L842" s="53">
        <v>11481.756799999999</v>
      </c>
      <c r="M842" s="53">
        <v>13350.88</v>
      </c>
      <c r="N842" s="53">
        <v>2236.17</v>
      </c>
      <c r="O842" s="53">
        <v>1923.1061999999999</v>
      </c>
      <c r="P842" s="53">
        <v>2236.17</v>
      </c>
      <c r="Q842" s="54">
        <v>0.16749233009359682</v>
      </c>
      <c r="R842" s="55">
        <v>12</v>
      </c>
      <c r="S842" s="55">
        <v>2025</v>
      </c>
      <c r="T842" s="49">
        <v>12</v>
      </c>
      <c r="U842" s="49">
        <v>2025</v>
      </c>
      <c r="V842" s="56">
        <v>46064</v>
      </c>
      <c r="W842" s="49" t="s">
        <v>164</v>
      </c>
      <c r="X842" s="49">
        <v>2026</v>
      </c>
    </row>
    <row r="843" spans="1:24" ht="15.95">
      <c r="A843" s="55" t="s">
        <v>176</v>
      </c>
      <c r="B843">
        <v>890</v>
      </c>
      <c r="C843">
        <v>0</v>
      </c>
      <c r="D843" s="18">
        <v>45995</v>
      </c>
      <c r="E843" s="18">
        <v>46017</v>
      </c>
      <c r="F843" s="18">
        <v>46025</v>
      </c>
      <c r="G843" t="s">
        <v>39</v>
      </c>
      <c r="H843" s="49">
        <v>49</v>
      </c>
      <c r="J843" s="60">
        <v>40428</v>
      </c>
      <c r="K843" t="s">
        <v>178</v>
      </c>
      <c r="L843" s="53">
        <v>1940.5440000000001</v>
      </c>
      <c r="M843" s="53">
        <v>2263.9679999999998</v>
      </c>
      <c r="N843" s="53">
        <v>0</v>
      </c>
      <c r="O843" s="53">
        <v>0</v>
      </c>
      <c r="P843" s="53">
        <v>0</v>
      </c>
      <c r="Q843" s="54">
        <v>0</v>
      </c>
      <c r="R843" s="55">
        <v>12</v>
      </c>
      <c r="S843" s="55">
        <v>2025</v>
      </c>
      <c r="T843" s="49">
        <v>12</v>
      </c>
      <c r="U843" s="49">
        <v>2025</v>
      </c>
      <c r="V843" s="56">
        <v>46070</v>
      </c>
      <c r="W843" s="49" t="s">
        <v>164</v>
      </c>
      <c r="X843" s="49">
        <v>2026</v>
      </c>
    </row>
    <row r="844" spans="1:24" ht="15.95">
      <c r="A844" s="49" t="s">
        <v>176</v>
      </c>
      <c r="B844" s="50">
        <v>891</v>
      </c>
      <c r="C844" s="50">
        <v>0</v>
      </c>
      <c r="D844" s="51">
        <v>45996</v>
      </c>
      <c r="E844" s="51">
        <v>46184</v>
      </c>
      <c r="F844" s="51">
        <v>46226</v>
      </c>
      <c r="G844" s="49" t="s">
        <v>51</v>
      </c>
      <c r="H844" s="49">
        <v>49</v>
      </c>
      <c r="I844" s="57"/>
      <c r="J844" s="52">
        <v>5550906</v>
      </c>
      <c r="K844" s="49" t="s">
        <v>178</v>
      </c>
      <c r="L844" s="53">
        <v>266443.48800000001</v>
      </c>
      <c r="M844" s="53">
        <v>310850.73600000003</v>
      </c>
      <c r="N844" s="53">
        <v>236410</v>
      </c>
      <c r="O844" s="53">
        <v>11347.68</v>
      </c>
      <c r="P844" s="53">
        <v>13238.960000000001</v>
      </c>
      <c r="Q844" s="54">
        <v>4.2589443957436857E-2</v>
      </c>
      <c r="R844" s="55">
        <v>12</v>
      </c>
      <c r="S844" s="55">
        <v>2025</v>
      </c>
      <c r="T844" s="49">
        <v>6</v>
      </c>
      <c r="U844" s="49">
        <v>2026</v>
      </c>
      <c r="V844" s="56">
        <v>46271</v>
      </c>
      <c r="W844" s="49" t="s">
        <v>153</v>
      </c>
      <c r="X844" s="49">
        <v>2026</v>
      </c>
    </row>
    <row r="845" spans="1:24" ht="15.95">
      <c r="A845" s="49" t="s">
        <v>176</v>
      </c>
      <c r="B845" s="50">
        <v>892</v>
      </c>
      <c r="C845" s="50">
        <v>0</v>
      </c>
      <c r="D845" s="51">
        <v>45996</v>
      </c>
      <c r="E845" s="51">
        <v>45939</v>
      </c>
      <c r="F845" s="51">
        <v>45942</v>
      </c>
      <c r="G845" s="49" t="s">
        <v>37</v>
      </c>
      <c r="H845" s="49">
        <v>49</v>
      </c>
      <c r="I845" s="50"/>
      <c r="J845" s="52">
        <v>4772.49</v>
      </c>
      <c r="K845" s="49" t="s">
        <v>131</v>
      </c>
      <c r="L845" s="53">
        <v>4104.3413999999993</v>
      </c>
      <c r="M845" s="53">
        <v>4772.49</v>
      </c>
      <c r="N845" s="53">
        <v>387.25</v>
      </c>
      <c r="O845" s="53">
        <v>333.03499999999997</v>
      </c>
      <c r="P845" s="53">
        <v>387.25</v>
      </c>
      <c r="Q845" s="54">
        <v>8.1142129161087817E-2</v>
      </c>
      <c r="R845" s="55">
        <v>12</v>
      </c>
      <c r="S845" s="55">
        <v>2025</v>
      </c>
      <c r="T845" s="49">
        <v>10</v>
      </c>
      <c r="U845" s="49">
        <v>2025</v>
      </c>
      <c r="V845" s="56">
        <v>45987</v>
      </c>
      <c r="W845" s="49" t="s">
        <v>159</v>
      </c>
      <c r="X845" s="49">
        <v>2025</v>
      </c>
    </row>
    <row r="846" spans="1:24" ht="15.95">
      <c r="A846" s="49" t="s">
        <v>176</v>
      </c>
      <c r="B846" s="50">
        <v>893</v>
      </c>
      <c r="C846" s="50">
        <v>0</v>
      </c>
      <c r="D846" s="51">
        <v>45996</v>
      </c>
      <c r="E846" s="51">
        <v>46010</v>
      </c>
      <c r="F846" s="51">
        <v>46039</v>
      </c>
      <c r="G846" s="49" t="s">
        <v>47</v>
      </c>
      <c r="H846" s="49">
        <v>49</v>
      </c>
      <c r="I846" s="50"/>
      <c r="J846" s="52">
        <v>118650.04</v>
      </c>
      <c r="K846" s="49" t="s">
        <v>131</v>
      </c>
      <c r="L846" s="53">
        <v>102039.03439999999</v>
      </c>
      <c r="M846" s="53">
        <v>118650.04</v>
      </c>
      <c r="N846" s="53">
        <v>10840.04</v>
      </c>
      <c r="O846" s="53">
        <v>9322.4344000000001</v>
      </c>
      <c r="P846" s="53">
        <v>10840.04</v>
      </c>
      <c r="Q846" s="54">
        <v>9.1361452554082581E-2</v>
      </c>
      <c r="R846" s="55">
        <v>12</v>
      </c>
      <c r="S846" s="55">
        <v>2025</v>
      </c>
      <c r="T846" s="49">
        <v>12</v>
      </c>
      <c r="U846" s="49">
        <v>2025</v>
      </c>
      <c r="V846" s="56">
        <v>46084</v>
      </c>
      <c r="W846" s="49" t="s">
        <v>150</v>
      </c>
      <c r="X846" s="49">
        <v>2026</v>
      </c>
    </row>
    <row r="847" spans="1:24" ht="15.95">
      <c r="A847" s="49" t="s">
        <v>176</v>
      </c>
      <c r="B847" s="50">
        <v>894</v>
      </c>
      <c r="C847" s="50">
        <v>0</v>
      </c>
      <c r="D847" s="51">
        <v>45996</v>
      </c>
      <c r="E847" s="51">
        <v>45996</v>
      </c>
      <c r="F847" s="51">
        <v>45998</v>
      </c>
      <c r="G847" s="49" t="s">
        <v>53</v>
      </c>
      <c r="H847" s="49">
        <v>49</v>
      </c>
      <c r="I847" s="50" t="s">
        <v>183</v>
      </c>
      <c r="J847" s="52">
        <v>6855.53</v>
      </c>
      <c r="K847" s="49" t="s">
        <v>178</v>
      </c>
      <c r="L847" s="53">
        <v>329.06543999999997</v>
      </c>
      <c r="M847" s="53">
        <v>383.90967999999998</v>
      </c>
      <c r="N847" s="53">
        <v>800</v>
      </c>
      <c r="O847" s="53">
        <v>38.4</v>
      </c>
      <c r="P847" s="53">
        <v>44.800000000000004</v>
      </c>
      <c r="Q847" s="54">
        <v>0.11669411409475271</v>
      </c>
      <c r="R847" s="55">
        <v>12</v>
      </c>
      <c r="S847" s="55">
        <v>2025</v>
      </c>
      <c r="T847" s="49">
        <v>12</v>
      </c>
      <c r="U847" s="49">
        <v>2025</v>
      </c>
      <c r="V847" s="56">
        <v>46043</v>
      </c>
      <c r="W847" s="49" t="s">
        <v>157</v>
      </c>
      <c r="X847" s="49">
        <v>2026</v>
      </c>
    </row>
    <row r="848" spans="1:24" ht="15.95">
      <c r="A848" s="49" t="s">
        <v>176</v>
      </c>
      <c r="B848" s="50">
        <v>895</v>
      </c>
      <c r="C848" s="50">
        <v>0</v>
      </c>
      <c r="D848" s="51">
        <v>45999</v>
      </c>
      <c r="E848" s="51">
        <v>46113</v>
      </c>
      <c r="F848" s="51">
        <v>46121</v>
      </c>
      <c r="G848" s="49" t="s">
        <v>54</v>
      </c>
      <c r="H848" s="49">
        <v>50</v>
      </c>
      <c r="I848" s="50"/>
      <c r="J848" s="52">
        <v>351300</v>
      </c>
      <c r="K848" s="49" t="s">
        <v>178</v>
      </c>
      <c r="L848" s="53">
        <v>16862.400000000001</v>
      </c>
      <c r="M848" s="53">
        <v>19672.8</v>
      </c>
      <c r="N848" s="53">
        <v>52695</v>
      </c>
      <c r="O848" s="53">
        <v>2529.36</v>
      </c>
      <c r="P848" s="53">
        <v>2950.92</v>
      </c>
      <c r="Q848" s="54">
        <v>0.15</v>
      </c>
      <c r="R848" s="55">
        <v>12</v>
      </c>
      <c r="S848" s="55">
        <v>2025</v>
      </c>
      <c r="T848" s="49">
        <v>4</v>
      </c>
      <c r="U848" s="49">
        <v>2026</v>
      </c>
      <c r="V848" s="56">
        <v>46166</v>
      </c>
      <c r="W848" s="49" t="s">
        <v>172</v>
      </c>
      <c r="X848" s="49">
        <v>2026</v>
      </c>
    </row>
    <row r="849" spans="1:24" ht="15.95">
      <c r="A849" s="49" t="s">
        <v>176</v>
      </c>
      <c r="B849" s="50">
        <v>896</v>
      </c>
      <c r="C849" s="50">
        <v>0</v>
      </c>
      <c r="D849" s="51">
        <v>45999</v>
      </c>
      <c r="E849" s="51">
        <v>46009</v>
      </c>
      <c r="F849" s="51">
        <v>46017</v>
      </c>
      <c r="G849" s="49" t="s">
        <v>56</v>
      </c>
      <c r="H849" s="49">
        <v>50</v>
      </c>
      <c r="I849" s="50"/>
      <c r="J849" s="52">
        <v>11918</v>
      </c>
      <c r="K849" s="49" t="s">
        <v>131</v>
      </c>
      <c r="L849" s="53">
        <v>10249.48</v>
      </c>
      <c r="M849" s="53">
        <v>11918</v>
      </c>
      <c r="N849" s="53">
        <v>1771.95</v>
      </c>
      <c r="O849" s="53">
        <v>1523.877</v>
      </c>
      <c r="P849" s="53">
        <v>1771.95</v>
      </c>
      <c r="Q849" s="54">
        <v>0.14867846954186945</v>
      </c>
      <c r="R849" s="55">
        <v>12</v>
      </c>
      <c r="S849" s="55">
        <v>2025</v>
      </c>
      <c r="T849" s="49">
        <v>12</v>
      </c>
      <c r="U849" s="49">
        <v>2025</v>
      </c>
      <c r="V849" s="56">
        <v>46062</v>
      </c>
      <c r="W849" s="49" t="s">
        <v>164</v>
      </c>
      <c r="X849" s="49">
        <v>2026</v>
      </c>
    </row>
    <row r="850" spans="1:24" ht="15.95">
      <c r="A850" s="49" t="s">
        <v>176</v>
      </c>
      <c r="B850" s="50">
        <v>897</v>
      </c>
      <c r="C850" s="50">
        <v>0</v>
      </c>
      <c r="D850" s="51">
        <v>45999</v>
      </c>
      <c r="E850" s="51">
        <v>46006</v>
      </c>
      <c r="F850" s="51">
        <v>46017</v>
      </c>
      <c r="G850" s="49" t="s">
        <v>59</v>
      </c>
      <c r="H850" s="49">
        <v>50</v>
      </c>
      <c r="I850" s="50"/>
      <c r="J850" s="52">
        <v>21206</v>
      </c>
      <c r="K850" s="49" t="s">
        <v>131</v>
      </c>
      <c r="L850" s="53">
        <v>18237.16</v>
      </c>
      <c r="M850" s="53">
        <v>21206</v>
      </c>
      <c r="N850" s="53">
        <v>0</v>
      </c>
      <c r="O850" s="53">
        <v>0</v>
      </c>
      <c r="P850" s="53">
        <v>0</v>
      </c>
      <c r="Q850" s="54">
        <v>0</v>
      </c>
      <c r="R850" s="55">
        <v>12</v>
      </c>
      <c r="S850" s="55">
        <v>2025</v>
      </c>
      <c r="T850" s="49">
        <v>12</v>
      </c>
      <c r="U850" s="49">
        <v>2025</v>
      </c>
      <c r="V850" s="56">
        <v>46062</v>
      </c>
      <c r="W850" s="49" t="s">
        <v>164</v>
      </c>
      <c r="X850" s="49">
        <v>2026</v>
      </c>
    </row>
    <row r="851" spans="1:24" ht="15.95">
      <c r="A851" s="49" t="s">
        <v>176</v>
      </c>
      <c r="B851" s="50">
        <v>898</v>
      </c>
      <c r="C851" s="50">
        <v>0</v>
      </c>
      <c r="D851" s="51">
        <v>45999</v>
      </c>
      <c r="E851" s="51">
        <v>46054</v>
      </c>
      <c r="F851" s="51">
        <v>46061</v>
      </c>
      <c r="G851" s="49" t="s">
        <v>59</v>
      </c>
      <c r="H851" s="49">
        <v>50</v>
      </c>
      <c r="I851" s="50"/>
      <c r="J851" s="52">
        <v>45575</v>
      </c>
      <c r="K851" s="49" t="s">
        <v>131</v>
      </c>
      <c r="L851" s="53">
        <v>39194.5</v>
      </c>
      <c r="M851" s="53">
        <v>45575</v>
      </c>
      <c r="N851" s="53">
        <v>6444</v>
      </c>
      <c r="O851" s="53">
        <v>5541.84</v>
      </c>
      <c r="P851" s="53">
        <v>6444</v>
      </c>
      <c r="Q851" s="54">
        <v>0.14139330773450356</v>
      </c>
      <c r="R851" s="55">
        <v>12</v>
      </c>
      <c r="S851" s="55">
        <v>2025</v>
      </c>
      <c r="T851" s="49">
        <v>2</v>
      </c>
      <c r="U851" s="49">
        <v>2026</v>
      </c>
      <c r="V851" s="56">
        <v>46106</v>
      </c>
      <c r="W851" s="49" t="s">
        <v>150</v>
      </c>
      <c r="X851" s="49">
        <v>2026</v>
      </c>
    </row>
    <row r="852" spans="1:24" ht="15.95">
      <c r="A852" s="49" t="s">
        <v>176</v>
      </c>
      <c r="B852" s="50">
        <v>899</v>
      </c>
      <c r="C852" s="50">
        <v>0</v>
      </c>
      <c r="D852" s="51">
        <v>45999</v>
      </c>
      <c r="E852" s="51">
        <v>46006</v>
      </c>
      <c r="F852" s="51">
        <v>46059</v>
      </c>
      <c r="G852" s="49" t="s">
        <v>35</v>
      </c>
      <c r="H852" s="49">
        <v>50</v>
      </c>
      <c r="I852" s="50"/>
      <c r="J852" s="52">
        <v>55133.5</v>
      </c>
      <c r="K852" s="49" t="s">
        <v>131</v>
      </c>
      <c r="L852" s="53">
        <v>47414.81</v>
      </c>
      <c r="M852" s="53">
        <v>55133.5</v>
      </c>
      <c r="N852" s="53">
        <v>500</v>
      </c>
      <c r="O852" s="53">
        <v>430</v>
      </c>
      <c r="P852" s="53">
        <v>500</v>
      </c>
      <c r="Q852" s="54">
        <v>9.0688964059963545E-3</v>
      </c>
      <c r="R852" s="55">
        <v>12</v>
      </c>
      <c r="S852" s="55">
        <v>2025</v>
      </c>
      <c r="T852" s="49">
        <v>12</v>
      </c>
      <c r="U852" s="49">
        <v>2025</v>
      </c>
      <c r="V852" s="56">
        <v>46104</v>
      </c>
      <c r="W852" s="49" t="s">
        <v>150</v>
      </c>
      <c r="X852" s="49">
        <v>2026</v>
      </c>
    </row>
    <row r="853" spans="1:24" ht="15.95">
      <c r="A853" s="49" t="s">
        <v>176</v>
      </c>
      <c r="B853" s="50">
        <v>900</v>
      </c>
      <c r="C853" s="50">
        <v>0</v>
      </c>
      <c r="D853" s="51">
        <v>46000</v>
      </c>
      <c r="E853" s="51">
        <v>46000</v>
      </c>
      <c r="F853" s="51">
        <v>46031</v>
      </c>
      <c r="G853" s="49" t="s">
        <v>49</v>
      </c>
      <c r="H853" s="49">
        <v>50</v>
      </c>
      <c r="I853" s="50"/>
      <c r="J853" s="52">
        <v>13767.72</v>
      </c>
      <c r="K853" s="49" t="s">
        <v>178</v>
      </c>
      <c r="L853" s="53">
        <v>660.85055999999997</v>
      </c>
      <c r="M853" s="53">
        <v>770.99231999999995</v>
      </c>
      <c r="N853" s="53">
        <v>0</v>
      </c>
      <c r="O853" s="53">
        <v>0</v>
      </c>
      <c r="P853" s="53">
        <v>0</v>
      </c>
      <c r="Q853" s="54">
        <v>0</v>
      </c>
      <c r="R853" s="55">
        <v>12</v>
      </c>
      <c r="S853" s="55">
        <v>2025</v>
      </c>
      <c r="T853" s="49">
        <v>12</v>
      </c>
      <c r="U853" s="49">
        <v>2025</v>
      </c>
      <c r="V853" s="56">
        <v>46076</v>
      </c>
      <c r="W853" s="49" t="s">
        <v>164</v>
      </c>
      <c r="X853" s="49">
        <v>2026</v>
      </c>
    </row>
    <row r="854" spans="1:24" ht="15.95">
      <c r="A854" s="49" t="s">
        <v>176</v>
      </c>
      <c r="B854" s="50">
        <v>901</v>
      </c>
      <c r="C854" s="50">
        <v>0</v>
      </c>
      <c r="D854" s="51">
        <v>46000</v>
      </c>
      <c r="E854" s="51">
        <v>46012</v>
      </c>
      <c r="F854" s="51">
        <v>46022</v>
      </c>
      <c r="G854" s="49" t="s">
        <v>51</v>
      </c>
      <c r="H854" s="49">
        <v>50</v>
      </c>
      <c r="I854" s="50"/>
      <c r="J854" s="52">
        <v>10351</v>
      </c>
      <c r="K854" s="49" t="s">
        <v>151</v>
      </c>
      <c r="L854" s="53">
        <v>10351</v>
      </c>
      <c r="M854" s="53">
        <v>12007.16</v>
      </c>
      <c r="N854" s="53">
        <v>1118.67</v>
      </c>
      <c r="O854" s="53">
        <v>1118.67</v>
      </c>
      <c r="P854" s="53">
        <v>1297.6572000000001</v>
      </c>
      <c r="Q854" s="54">
        <v>0.10807361607574148</v>
      </c>
      <c r="R854" s="55">
        <v>12</v>
      </c>
      <c r="S854" s="55">
        <v>2025</v>
      </c>
      <c r="T854" s="49">
        <v>12</v>
      </c>
      <c r="U854" s="49">
        <v>2025</v>
      </c>
      <c r="V854" s="56">
        <v>46067</v>
      </c>
      <c r="W854" s="49" t="s">
        <v>164</v>
      </c>
      <c r="X854" s="49">
        <v>2026</v>
      </c>
    </row>
    <row r="855" spans="1:24" ht="15.95">
      <c r="A855" s="49" t="s">
        <v>176</v>
      </c>
      <c r="B855" s="50">
        <v>902</v>
      </c>
      <c r="C855" s="50">
        <v>0</v>
      </c>
      <c r="D855" s="51">
        <v>46000</v>
      </c>
      <c r="E855" s="51">
        <v>46123</v>
      </c>
      <c r="F855" s="51">
        <v>46126</v>
      </c>
      <c r="G855" s="49" t="s">
        <v>35</v>
      </c>
      <c r="H855" s="49">
        <v>50</v>
      </c>
      <c r="I855" s="57"/>
      <c r="J855" s="52">
        <v>4077.73</v>
      </c>
      <c r="K855" s="49" t="s">
        <v>131</v>
      </c>
      <c r="L855" s="53">
        <v>3506.8478</v>
      </c>
      <c r="M855" s="53">
        <v>4077.73</v>
      </c>
      <c r="N855" s="53">
        <v>320.56</v>
      </c>
      <c r="O855" s="53">
        <v>275.6816</v>
      </c>
      <c r="P855" s="53">
        <v>320.56</v>
      </c>
      <c r="Q855" s="54">
        <v>7.8612365212998414E-2</v>
      </c>
      <c r="R855" s="55">
        <v>12</v>
      </c>
      <c r="S855" s="55">
        <v>2025</v>
      </c>
      <c r="T855" s="49">
        <v>4</v>
      </c>
      <c r="U855" s="49">
        <v>2026</v>
      </c>
      <c r="V855" s="56">
        <v>46171</v>
      </c>
      <c r="W855" s="49" t="s">
        <v>172</v>
      </c>
      <c r="X855" s="49">
        <v>2026</v>
      </c>
    </row>
    <row r="856" spans="1:24" ht="15.95">
      <c r="A856" s="49" t="s">
        <v>176</v>
      </c>
      <c r="B856" s="50">
        <v>903</v>
      </c>
      <c r="C856" s="50">
        <v>0</v>
      </c>
      <c r="D856" s="51">
        <v>46000</v>
      </c>
      <c r="E856" s="51">
        <v>46148</v>
      </c>
      <c r="F856" s="51">
        <v>46169</v>
      </c>
      <c r="G856" s="49" t="s">
        <v>35</v>
      </c>
      <c r="H856" s="49">
        <v>50</v>
      </c>
      <c r="I856" s="50"/>
      <c r="J856" s="52">
        <v>56995.839999999997</v>
      </c>
      <c r="K856" s="49" t="s">
        <v>131</v>
      </c>
      <c r="L856" s="53">
        <v>49016.422399999996</v>
      </c>
      <c r="M856" s="53">
        <v>56995.839999999997</v>
      </c>
      <c r="N856" s="53">
        <v>6277.34</v>
      </c>
      <c r="O856" s="53">
        <v>5398.5123999999996</v>
      </c>
      <c r="P856" s="53">
        <v>6277.34</v>
      </c>
      <c r="Q856" s="54">
        <v>0.11013680998472872</v>
      </c>
      <c r="R856" s="55">
        <v>12</v>
      </c>
      <c r="S856" s="55">
        <v>2025</v>
      </c>
      <c r="T856" s="49">
        <v>5</v>
      </c>
      <c r="U856" s="49">
        <v>2026</v>
      </c>
      <c r="V856" s="56">
        <v>46214</v>
      </c>
      <c r="W856" s="49" t="s">
        <v>154</v>
      </c>
      <c r="X856" s="49">
        <v>2026</v>
      </c>
    </row>
    <row r="857" spans="1:24" ht="15.95">
      <c r="A857" s="49" t="s">
        <v>176</v>
      </c>
      <c r="B857" s="50">
        <v>904</v>
      </c>
      <c r="C857" s="50">
        <v>0</v>
      </c>
      <c r="D857" s="51">
        <v>46000</v>
      </c>
      <c r="E857" s="51">
        <v>46019</v>
      </c>
      <c r="F857" s="51">
        <v>46025</v>
      </c>
      <c r="G857" s="49" t="s">
        <v>35</v>
      </c>
      <c r="H857" s="49">
        <v>50</v>
      </c>
      <c r="I857" s="50"/>
      <c r="J857" s="52">
        <v>8208</v>
      </c>
      <c r="K857" s="49" t="s">
        <v>131</v>
      </c>
      <c r="L857" s="53">
        <v>7058.88</v>
      </c>
      <c r="M857" s="53">
        <v>8208</v>
      </c>
      <c r="N857" s="53">
        <v>778.28</v>
      </c>
      <c r="O857" s="53">
        <v>669.32079999999996</v>
      </c>
      <c r="P857" s="53">
        <v>778.28</v>
      </c>
      <c r="Q857" s="54">
        <v>9.481968810916179E-2</v>
      </c>
      <c r="R857" s="55">
        <v>12</v>
      </c>
      <c r="S857" s="55">
        <v>2025</v>
      </c>
      <c r="T857" s="49">
        <v>12</v>
      </c>
      <c r="U857" s="49">
        <v>2025</v>
      </c>
      <c r="V857" s="56">
        <v>46070</v>
      </c>
      <c r="W857" s="49" t="s">
        <v>164</v>
      </c>
      <c r="X857" s="49">
        <v>2026</v>
      </c>
    </row>
    <row r="858" spans="1:24" ht="15.95">
      <c r="A858" s="49" t="s">
        <v>176</v>
      </c>
      <c r="B858" s="50">
        <v>905</v>
      </c>
      <c r="C858" s="50">
        <v>0</v>
      </c>
      <c r="D858" s="51">
        <v>46000</v>
      </c>
      <c r="E858" s="51">
        <v>46025</v>
      </c>
      <c r="F858" s="51">
        <v>46031</v>
      </c>
      <c r="G858" s="49" t="s">
        <v>35</v>
      </c>
      <c r="H858" s="49">
        <v>50</v>
      </c>
      <c r="I858" s="50"/>
      <c r="J858" s="52">
        <v>11144</v>
      </c>
      <c r="K858" s="49" t="s">
        <v>131</v>
      </c>
      <c r="L858" s="53">
        <v>9583.84</v>
      </c>
      <c r="M858" s="53">
        <v>11144</v>
      </c>
      <c r="N858" s="53">
        <v>0</v>
      </c>
      <c r="O858" s="53">
        <v>0</v>
      </c>
      <c r="P858" s="53">
        <v>0</v>
      </c>
      <c r="Q858" s="54">
        <v>0</v>
      </c>
      <c r="R858" s="55">
        <v>12</v>
      </c>
      <c r="S858" s="55">
        <v>2025</v>
      </c>
      <c r="T858" s="49">
        <v>1</v>
      </c>
      <c r="U858" s="49">
        <v>2026</v>
      </c>
      <c r="V858" s="56">
        <v>46076</v>
      </c>
      <c r="W858" s="49" t="s">
        <v>164</v>
      </c>
      <c r="X858" s="49">
        <v>2026</v>
      </c>
    </row>
    <row r="859" spans="1:24" ht="15.95">
      <c r="A859" s="49" t="s">
        <v>176</v>
      </c>
      <c r="B859" s="50">
        <v>907</v>
      </c>
      <c r="C859" s="50">
        <v>0</v>
      </c>
      <c r="D859" s="51">
        <v>46001</v>
      </c>
      <c r="E859" s="51">
        <v>46128</v>
      </c>
      <c r="F859" s="51">
        <v>46131</v>
      </c>
      <c r="G859" s="49" t="s">
        <v>39</v>
      </c>
      <c r="H859" s="49">
        <v>50</v>
      </c>
      <c r="I859" s="50"/>
      <c r="J859" s="52">
        <v>23996</v>
      </c>
      <c r="K859" s="49" t="s">
        <v>178</v>
      </c>
      <c r="L859" s="53">
        <v>1151.808</v>
      </c>
      <c r="M859" s="53">
        <v>1343.7760000000001</v>
      </c>
      <c r="N859" s="53">
        <v>10</v>
      </c>
      <c r="O859" s="53">
        <v>0.48</v>
      </c>
      <c r="P859" s="53">
        <v>0.56000000000000005</v>
      </c>
      <c r="Q859" s="54">
        <v>4.167361226871145E-4</v>
      </c>
      <c r="R859" s="55">
        <v>12</v>
      </c>
      <c r="S859" s="55">
        <v>2025</v>
      </c>
      <c r="T859" s="49">
        <v>4</v>
      </c>
      <c r="U859" s="49">
        <v>2026</v>
      </c>
      <c r="V859" s="56">
        <v>46176</v>
      </c>
      <c r="W859" s="49" t="s">
        <v>152</v>
      </c>
      <c r="X859" s="49">
        <v>2026</v>
      </c>
    </row>
    <row r="860" spans="1:24" ht="15.95">
      <c r="A860" s="49" t="s">
        <v>176</v>
      </c>
      <c r="B860" s="50">
        <v>908</v>
      </c>
      <c r="C860" s="50">
        <v>0</v>
      </c>
      <c r="D860" s="51">
        <v>46001</v>
      </c>
      <c r="E860" s="51">
        <v>46023</v>
      </c>
      <c r="F860" s="51">
        <v>46029</v>
      </c>
      <c r="G860" s="49" t="s">
        <v>44</v>
      </c>
      <c r="H860" s="49">
        <v>50</v>
      </c>
      <c r="I860" s="50"/>
      <c r="J860" s="52">
        <v>2490</v>
      </c>
      <c r="K860" s="49" t="s">
        <v>131</v>
      </c>
      <c r="L860" s="53">
        <v>2141.4</v>
      </c>
      <c r="M860" s="53">
        <v>2490</v>
      </c>
      <c r="N860" s="53">
        <v>253.92</v>
      </c>
      <c r="O860" s="53">
        <v>218.37119999999999</v>
      </c>
      <c r="P860" s="53">
        <v>253.92</v>
      </c>
      <c r="Q860" s="54">
        <v>0.10197590361445782</v>
      </c>
      <c r="R860" s="55">
        <v>12</v>
      </c>
      <c r="S860" s="55">
        <v>2025</v>
      </c>
      <c r="T860" s="49">
        <v>1</v>
      </c>
      <c r="U860" s="49">
        <v>2026</v>
      </c>
      <c r="V860" s="56">
        <v>46074</v>
      </c>
      <c r="W860" s="49" t="s">
        <v>164</v>
      </c>
      <c r="X860" s="49">
        <v>2026</v>
      </c>
    </row>
    <row r="861" spans="1:24" ht="15.95">
      <c r="A861" s="49" t="s">
        <v>176</v>
      </c>
      <c r="B861" s="50">
        <v>909</v>
      </c>
      <c r="C861" s="50">
        <v>0</v>
      </c>
      <c r="D861" s="51">
        <v>46001</v>
      </c>
      <c r="E861" s="51">
        <v>46030</v>
      </c>
      <c r="F861" s="51">
        <v>46105</v>
      </c>
      <c r="G861" s="49" t="s">
        <v>36</v>
      </c>
      <c r="H861" s="49">
        <v>50</v>
      </c>
      <c r="I861" s="50"/>
      <c r="J861" s="52">
        <v>31627</v>
      </c>
      <c r="K861" s="49" t="s">
        <v>178</v>
      </c>
      <c r="L861" s="53">
        <v>1518.096</v>
      </c>
      <c r="M861" s="53">
        <v>1771.1120000000001</v>
      </c>
      <c r="N861" s="53">
        <v>35</v>
      </c>
      <c r="O861" s="53">
        <v>1.68</v>
      </c>
      <c r="P861" s="53">
        <v>1.96</v>
      </c>
      <c r="Q861" s="54">
        <v>1.1066493818572738E-3</v>
      </c>
      <c r="R861" s="55">
        <v>12</v>
      </c>
      <c r="S861" s="55">
        <v>2025</v>
      </c>
      <c r="T861" s="49">
        <v>1</v>
      </c>
      <c r="U861" s="49">
        <v>2026</v>
      </c>
      <c r="V861" s="56">
        <v>46150</v>
      </c>
      <c r="W861" s="49" t="s">
        <v>172</v>
      </c>
      <c r="X861" s="49">
        <v>2026</v>
      </c>
    </row>
    <row r="862" spans="1:24" ht="15.95">
      <c r="A862" s="49" t="s">
        <v>176</v>
      </c>
      <c r="B862" s="50">
        <v>910</v>
      </c>
      <c r="C862" s="50">
        <v>0</v>
      </c>
      <c r="D862" s="51">
        <v>46001</v>
      </c>
      <c r="E862" s="51">
        <v>46045</v>
      </c>
      <c r="F862" s="51">
        <v>46048</v>
      </c>
      <c r="G862" s="49" t="s">
        <v>54</v>
      </c>
      <c r="H862" s="49">
        <v>50</v>
      </c>
      <c r="I862" s="50"/>
      <c r="J862" s="52">
        <v>767.06</v>
      </c>
      <c r="K862" s="49" t="s">
        <v>131</v>
      </c>
      <c r="L862" s="53">
        <v>659.6715999999999</v>
      </c>
      <c r="M862" s="53">
        <v>767.06</v>
      </c>
      <c r="N862" s="53">
        <v>0</v>
      </c>
      <c r="O862" s="53">
        <v>0</v>
      </c>
      <c r="P862" s="53">
        <v>0</v>
      </c>
      <c r="Q862" s="54">
        <v>0</v>
      </c>
      <c r="R862" s="55">
        <v>12</v>
      </c>
      <c r="S862" s="55">
        <v>2025</v>
      </c>
      <c r="T862" s="49">
        <v>1</v>
      </c>
      <c r="U862" s="49">
        <v>2026</v>
      </c>
      <c r="V862" s="56">
        <v>46093</v>
      </c>
      <c r="W862" s="49" t="s">
        <v>150</v>
      </c>
      <c r="X862" s="49">
        <v>2026</v>
      </c>
    </row>
    <row r="863" spans="1:24" ht="15.95">
      <c r="A863" s="49" t="s">
        <v>176</v>
      </c>
      <c r="B863" s="50">
        <v>911</v>
      </c>
      <c r="C863" s="50">
        <v>0</v>
      </c>
      <c r="D863" s="51">
        <v>46002</v>
      </c>
      <c r="E863" s="51">
        <v>45945</v>
      </c>
      <c r="F863" s="51">
        <v>45951</v>
      </c>
      <c r="G863" s="49" t="s">
        <v>47</v>
      </c>
      <c r="H863" s="49">
        <v>50</v>
      </c>
      <c r="I863" s="50"/>
      <c r="J863" s="52">
        <v>13252</v>
      </c>
      <c r="K863" s="49" t="s">
        <v>131</v>
      </c>
      <c r="L863" s="53">
        <v>11396.72</v>
      </c>
      <c r="M863" s="53">
        <v>13252</v>
      </c>
      <c r="N863" s="53">
        <v>1325.2</v>
      </c>
      <c r="O863" s="53">
        <v>1139.672</v>
      </c>
      <c r="P863" s="53">
        <v>1325.2</v>
      </c>
      <c r="Q863" s="54">
        <v>0.1</v>
      </c>
      <c r="R863" s="55">
        <v>12</v>
      </c>
      <c r="S863" s="55">
        <v>2025</v>
      </c>
      <c r="T863" s="49">
        <v>10</v>
      </c>
      <c r="U863" s="49">
        <v>2025</v>
      </c>
      <c r="V863" s="56">
        <v>45996</v>
      </c>
      <c r="W863" s="49" t="s">
        <v>132</v>
      </c>
      <c r="X863" s="49">
        <v>2025</v>
      </c>
    </row>
    <row r="864" spans="1:24" ht="15.95">
      <c r="A864" s="49" t="s">
        <v>176</v>
      </c>
      <c r="B864" s="50">
        <v>912</v>
      </c>
      <c r="C864" s="50">
        <v>1</v>
      </c>
      <c r="D864" s="51">
        <v>46002</v>
      </c>
      <c r="E864" s="51">
        <v>45847</v>
      </c>
      <c r="F864" s="51">
        <v>45849</v>
      </c>
      <c r="G864" s="49" t="s">
        <v>45</v>
      </c>
      <c r="H864" s="49">
        <v>50</v>
      </c>
      <c r="I864" s="50"/>
      <c r="J864" s="52">
        <v>2058</v>
      </c>
      <c r="K864" s="49" t="s">
        <v>131</v>
      </c>
      <c r="L864" s="53">
        <v>1769.8799999999999</v>
      </c>
      <c r="M864" s="53">
        <v>2058</v>
      </c>
      <c r="N864" s="53">
        <v>170.37</v>
      </c>
      <c r="O864" s="53">
        <v>146.51820000000001</v>
      </c>
      <c r="P864" s="53">
        <v>170.37</v>
      </c>
      <c r="Q864" s="54">
        <v>8.2784256559766775E-2</v>
      </c>
      <c r="R864" s="55">
        <v>12</v>
      </c>
      <c r="S864" s="55">
        <v>2025</v>
      </c>
      <c r="T864" s="49">
        <v>7</v>
      </c>
      <c r="U864" s="49">
        <v>2025</v>
      </c>
      <c r="V864" s="56">
        <v>45894</v>
      </c>
      <c r="W864" s="49" t="s">
        <v>160</v>
      </c>
      <c r="X864" s="49">
        <v>2025</v>
      </c>
    </row>
    <row r="865" spans="1:24" ht="15.95">
      <c r="A865" s="49" t="s">
        <v>176</v>
      </c>
      <c r="B865" s="50">
        <v>913</v>
      </c>
      <c r="C865" s="50">
        <v>0</v>
      </c>
      <c r="D865" s="51">
        <v>46002</v>
      </c>
      <c r="E865" s="51">
        <v>46270</v>
      </c>
      <c r="F865" s="51">
        <v>46278</v>
      </c>
      <c r="G865" s="49" t="s">
        <v>45</v>
      </c>
      <c r="H865" s="49">
        <v>50</v>
      </c>
      <c r="I865" s="50"/>
      <c r="J865" s="52">
        <v>299292.08</v>
      </c>
      <c r="K865" s="49" t="s">
        <v>178</v>
      </c>
      <c r="L865" s="53">
        <v>14366.019840000001</v>
      </c>
      <c r="M865" s="53">
        <v>16760.356480000002</v>
      </c>
      <c r="N865" s="53">
        <v>35510.400000000001</v>
      </c>
      <c r="O865" s="53">
        <v>1704.4992000000002</v>
      </c>
      <c r="P865" s="53">
        <v>1988.5824000000002</v>
      </c>
      <c r="Q865" s="54">
        <v>0.11864797758764616</v>
      </c>
      <c r="R865" s="55">
        <v>12</v>
      </c>
      <c r="S865" s="55">
        <v>2025</v>
      </c>
      <c r="T865" s="49">
        <v>9</v>
      </c>
      <c r="U865" s="49">
        <v>2026</v>
      </c>
      <c r="V865" s="56">
        <v>46323</v>
      </c>
      <c r="W865" s="49" t="s">
        <v>161</v>
      </c>
      <c r="X865" s="49">
        <v>2026</v>
      </c>
    </row>
    <row r="866" spans="1:24" ht="15.95">
      <c r="A866" s="49" t="s">
        <v>176</v>
      </c>
      <c r="B866" s="50">
        <v>914</v>
      </c>
      <c r="C866" s="50">
        <v>0</v>
      </c>
      <c r="D866" s="51">
        <v>46003</v>
      </c>
      <c r="E866" s="51">
        <v>46110</v>
      </c>
      <c r="F866" s="51">
        <v>46127</v>
      </c>
      <c r="G866" s="49" t="s">
        <v>35</v>
      </c>
      <c r="H866" s="49">
        <v>50</v>
      </c>
      <c r="I866" s="50"/>
      <c r="J866" s="52">
        <v>7590.6</v>
      </c>
      <c r="K866" s="49" t="s">
        <v>131</v>
      </c>
      <c r="L866" s="53">
        <v>6527.9160000000002</v>
      </c>
      <c r="M866" s="53">
        <v>7590.6</v>
      </c>
      <c r="N866" s="53">
        <v>70</v>
      </c>
      <c r="O866" s="53">
        <v>60.199999999999996</v>
      </c>
      <c r="P866" s="53">
        <v>70</v>
      </c>
      <c r="Q866" s="54">
        <v>9.2219323900613916E-3</v>
      </c>
      <c r="R866" s="55">
        <v>12</v>
      </c>
      <c r="S866" s="55">
        <v>2025</v>
      </c>
      <c r="T866" s="49">
        <v>3</v>
      </c>
      <c r="U866" s="49">
        <v>2026</v>
      </c>
      <c r="V866" s="56">
        <v>46172</v>
      </c>
      <c r="W866" s="49" t="s">
        <v>172</v>
      </c>
      <c r="X866" s="49">
        <v>2026</v>
      </c>
    </row>
    <row r="867" spans="1:24" ht="15.95">
      <c r="A867" s="49" t="s">
        <v>176</v>
      </c>
      <c r="B867" s="50">
        <v>915</v>
      </c>
      <c r="C867" s="50">
        <v>1</v>
      </c>
      <c r="D867" s="51">
        <v>46003</v>
      </c>
      <c r="E867" s="51">
        <v>46010</v>
      </c>
      <c r="F867" s="51">
        <v>46012</v>
      </c>
      <c r="G867" s="49" t="s">
        <v>29</v>
      </c>
      <c r="H867" s="49">
        <v>50</v>
      </c>
      <c r="I867" s="50" t="s">
        <v>149</v>
      </c>
      <c r="J867" s="52">
        <v>32419.9</v>
      </c>
      <c r="K867" s="49" t="s">
        <v>131</v>
      </c>
      <c r="L867" s="53">
        <v>27881.114000000001</v>
      </c>
      <c r="M867" s="53">
        <v>32419.9</v>
      </c>
      <c r="N867" s="53">
        <v>4118.49</v>
      </c>
      <c r="O867" s="53">
        <v>3541.9013999999997</v>
      </c>
      <c r="P867" s="53">
        <v>4118.49</v>
      </c>
      <c r="Q867" s="54">
        <v>0.12703586377502704</v>
      </c>
      <c r="R867" s="55">
        <v>12</v>
      </c>
      <c r="S867" s="55">
        <v>2025</v>
      </c>
      <c r="T867" s="49">
        <v>12</v>
      </c>
      <c r="U867" s="49">
        <v>2025</v>
      </c>
      <c r="V867" s="56">
        <v>46057</v>
      </c>
      <c r="W867" s="49" t="s">
        <v>164</v>
      </c>
      <c r="X867" s="49">
        <v>2026</v>
      </c>
    </row>
    <row r="868" spans="1:24" ht="15.95">
      <c r="A868" s="49" t="s">
        <v>176</v>
      </c>
      <c r="B868" s="50">
        <v>916</v>
      </c>
      <c r="C868" s="50">
        <v>0</v>
      </c>
      <c r="D868" s="51">
        <v>46006</v>
      </c>
      <c r="E868" s="51">
        <v>46302</v>
      </c>
      <c r="F868" s="51">
        <v>46310</v>
      </c>
      <c r="G868" s="49" t="s">
        <v>45</v>
      </c>
      <c r="H868" s="49">
        <v>51</v>
      </c>
      <c r="I868" s="50"/>
      <c r="J868" s="52">
        <v>21125</v>
      </c>
      <c r="K868" s="49" t="s">
        <v>131</v>
      </c>
      <c r="L868" s="53">
        <v>18167.5</v>
      </c>
      <c r="M868" s="53">
        <v>21125</v>
      </c>
      <c r="N868" s="53">
        <v>4225</v>
      </c>
      <c r="O868" s="53">
        <v>3633.5</v>
      </c>
      <c r="P868" s="53">
        <v>4225</v>
      </c>
      <c r="Q868" s="54">
        <v>0.2</v>
      </c>
      <c r="R868" s="55">
        <v>12</v>
      </c>
      <c r="S868" s="55">
        <v>2025</v>
      </c>
      <c r="T868" s="49">
        <v>10</v>
      </c>
      <c r="U868" s="49">
        <v>2026</v>
      </c>
      <c r="V868" s="56">
        <v>46355</v>
      </c>
      <c r="W868" s="49" t="s">
        <v>159</v>
      </c>
      <c r="X868" s="49">
        <v>2026</v>
      </c>
    </row>
    <row r="869" spans="1:24" ht="15.95">
      <c r="A869" s="55" t="s">
        <v>176</v>
      </c>
      <c r="B869">
        <v>917</v>
      </c>
      <c r="C869">
        <v>0</v>
      </c>
      <c r="D869" s="18">
        <v>46007</v>
      </c>
      <c r="E869" s="18">
        <v>46111</v>
      </c>
      <c r="F869" s="18">
        <v>46122</v>
      </c>
      <c r="G869" t="s">
        <v>57</v>
      </c>
      <c r="H869" s="49">
        <v>51</v>
      </c>
      <c r="J869" s="60">
        <v>25000</v>
      </c>
      <c r="K869" t="s">
        <v>151</v>
      </c>
      <c r="L869" s="53">
        <v>25000</v>
      </c>
      <c r="M869" s="53">
        <v>28999.999999999996</v>
      </c>
      <c r="N869" s="53">
        <v>2500</v>
      </c>
      <c r="O869" s="53">
        <v>2500</v>
      </c>
      <c r="P869" s="53">
        <v>2900</v>
      </c>
      <c r="Q869" s="54">
        <v>0.1</v>
      </c>
      <c r="R869" s="55">
        <v>12</v>
      </c>
      <c r="S869" s="55">
        <v>2025</v>
      </c>
      <c r="T869" s="49">
        <v>3</v>
      </c>
      <c r="U869" s="49">
        <v>2026</v>
      </c>
      <c r="V869" s="56">
        <v>46167</v>
      </c>
      <c r="W869" s="49" t="s">
        <v>172</v>
      </c>
      <c r="X869" s="49">
        <v>2026</v>
      </c>
    </row>
    <row r="870" spans="1:24" ht="15.95">
      <c r="A870" s="55" t="s">
        <v>176</v>
      </c>
      <c r="B870">
        <v>918</v>
      </c>
      <c r="C870">
        <v>0</v>
      </c>
      <c r="D870" s="18">
        <v>46007</v>
      </c>
      <c r="E870" s="18">
        <v>46011</v>
      </c>
      <c r="F870" s="18">
        <v>46019</v>
      </c>
      <c r="G870" t="s">
        <v>45</v>
      </c>
      <c r="H870" s="49">
        <v>51</v>
      </c>
      <c r="J870" s="60">
        <v>400</v>
      </c>
      <c r="K870" t="s">
        <v>131</v>
      </c>
      <c r="L870" s="53">
        <v>344</v>
      </c>
      <c r="M870" s="53">
        <v>400</v>
      </c>
      <c r="N870" s="53">
        <v>400</v>
      </c>
      <c r="O870" s="53">
        <v>344</v>
      </c>
      <c r="P870" s="53">
        <v>400</v>
      </c>
      <c r="Q870" s="54">
        <v>1</v>
      </c>
      <c r="R870" s="55">
        <v>12</v>
      </c>
      <c r="S870" s="55">
        <v>2025</v>
      </c>
      <c r="T870" s="49">
        <v>12</v>
      </c>
      <c r="U870" s="49">
        <v>2025</v>
      </c>
      <c r="V870" s="56">
        <v>46064</v>
      </c>
      <c r="W870" s="49" t="s">
        <v>164</v>
      </c>
      <c r="X870" s="49">
        <v>2026</v>
      </c>
    </row>
    <row r="871" spans="1:24" ht="15.95">
      <c r="A871" t="s">
        <v>176</v>
      </c>
      <c r="B871">
        <v>919</v>
      </c>
      <c r="C871">
        <v>0</v>
      </c>
      <c r="D871" s="18">
        <v>46007</v>
      </c>
      <c r="E871" s="18">
        <v>46012</v>
      </c>
      <c r="F871" s="18">
        <v>46019</v>
      </c>
      <c r="G871" t="s">
        <v>44</v>
      </c>
      <c r="H871" s="49">
        <v>51</v>
      </c>
      <c r="J871" s="60">
        <v>16765</v>
      </c>
      <c r="K871" t="s">
        <v>131</v>
      </c>
      <c r="L871" s="53">
        <v>14417.9</v>
      </c>
      <c r="M871" s="53">
        <v>16765</v>
      </c>
      <c r="N871" s="53">
        <v>1425</v>
      </c>
      <c r="O871" s="53">
        <v>1225.5</v>
      </c>
      <c r="P871" s="53">
        <v>1425</v>
      </c>
      <c r="Q871" s="54">
        <v>8.499850879809126E-2</v>
      </c>
      <c r="R871">
        <v>12</v>
      </c>
      <c r="S871">
        <v>2025</v>
      </c>
      <c r="T871" s="49">
        <v>12</v>
      </c>
      <c r="U871" s="49">
        <v>2025</v>
      </c>
      <c r="V871" s="56">
        <v>46064</v>
      </c>
      <c r="W871" s="49" t="s">
        <v>164</v>
      </c>
      <c r="X871" s="49">
        <v>2026</v>
      </c>
    </row>
    <row r="872" spans="1:24" ht="15.95">
      <c r="A872" t="s">
        <v>176</v>
      </c>
      <c r="B872">
        <v>920</v>
      </c>
      <c r="C872">
        <v>1</v>
      </c>
      <c r="D872" s="18">
        <v>46007</v>
      </c>
      <c r="E872" s="18">
        <v>45954</v>
      </c>
      <c r="F872" s="18">
        <v>45957</v>
      </c>
      <c r="G872" t="s">
        <v>47</v>
      </c>
      <c r="H872" s="49">
        <v>51</v>
      </c>
      <c r="J872" s="60">
        <v>5067.5200000000004</v>
      </c>
      <c r="K872" t="s">
        <v>131</v>
      </c>
      <c r="L872" s="53">
        <v>4358.0672000000004</v>
      </c>
      <c r="M872" s="53">
        <v>5067.5200000000004</v>
      </c>
      <c r="N872" s="53">
        <v>361.9</v>
      </c>
      <c r="O872" s="53">
        <v>311.23399999999998</v>
      </c>
      <c r="P872" s="53">
        <v>361.9</v>
      </c>
      <c r="Q872" s="54">
        <v>7.1415603687799936E-2</v>
      </c>
      <c r="R872">
        <v>12</v>
      </c>
      <c r="S872">
        <v>2025</v>
      </c>
      <c r="T872" s="49">
        <v>10</v>
      </c>
      <c r="U872" s="49">
        <v>2025</v>
      </c>
      <c r="V872" s="56">
        <v>46002</v>
      </c>
      <c r="W872" s="49" t="s">
        <v>132</v>
      </c>
      <c r="X872" s="49">
        <v>2025</v>
      </c>
    </row>
    <row r="873" spans="1:24" ht="15.95">
      <c r="A873" t="s">
        <v>176</v>
      </c>
      <c r="B873">
        <v>921</v>
      </c>
      <c r="C873">
        <v>1</v>
      </c>
      <c r="D873" s="18">
        <v>46007</v>
      </c>
      <c r="E873" s="18">
        <v>45954</v>
      </c>
      <c r="F873" s="18">
        <v>45957</v>
      </c>
      <c r="G873" t="s">
        <v>47</v>
      </c>
      <c r="H873" s="49">
        <v>51</v>
      </c>
      <c r="J873" s="60">
        <v>2533.7600000000002</v>
      </c>
      <c r="K873" t="s">
        <v>131</v>
      </c>
      <c r="L873" s="53">
        <v>2179.0336000000002</v>
      </c>
      <c r="M873" s="53">
        <v>2533.7600000000002</v>
      </c>
      <c r="N873" s="53">
        <v>180.95</v>
      </c>
      <c r="O873" s="53">
        <v>155.61699999999999</v>
      </c>
      <c r="P873" s="53">
        <v>180.95</v>
      </c>
      <c r="Q873" s="54">
        <v>7.1415603687799936E-2</v>
      </c>
      <c r="R873">
        <v>12</v>
      </c>
      <c r="S873">
        <v>2025</v>
      </c>
      <c r="T873" s="49">
        <v>10</v>
      </c>
      <c r="U873" s="49">
        <v>2025</v>
      </c>
      <c r="V873" s="56">
        <v>46002</v>
      </c>
      <c r="W873" s="49" t="s">
        <v>132</v>
      </c>
      <c r="X873" s="49">
        <v>2025</v>
      </c>
    </row>
    <row r="874" spans="1:24" ht="15.95">
      <c r="A874" t="s">
        <v>176</v>
      </c>
      <c r="B874">
        <v>922</v>
      </c>
      <c r="C874">
        <v>0</v>
      </c>
      <c r="D874" s="18">
        <v>46007</v>
      </c>
      <c r="E874" s="18">
        <v>45970</v>
      </c>
      <c r="F874" s="18">
        <v>45972</v>
      </c>
      <c r="G874" t="s">
        <v>47</v>
      </c>
      <c r="H874" s="49">
        <v>51</v>
      </c>
      <c r="J874" s="60">
        <v>2403.5</v>
      </c>
      <c r="K874" t="s">
        <v>151</v>
      </c>
      <c r="L874" s="53">
        <v>2403.5</v>
      </c>
      <c r="M874" s="53">
        <v>2788.06</v>
      </c>
      <c r="N874" s="53">
        <v>216.35</v>
      </c>
      <c r="O874" s="53">
        <v>216.35</v>
      </c>
      <c r="P874" s="53">
        <v>250.96599999999998</v>
      </c>
      <c r="Q874" s="54">
        <v>9.0014562096941961E-2</v>
      </c>
      <c r="R874">
        <v>12</v>
      </c>
      <c r="S874">
        <v>2025</v>
      </c>
      <c r="T874" s="49">
        <v>11</v>
      </c>
      <c r="U874" s="49">
        <v>2025</v>
      </c>
      <c r="V874" s="56">
        <v>46017</v>
      </c>
      <c r="W874" s="49" t="s">
        <v>132</v>
      </c>
      <c r="X874" s="49">
        <v>2025</v>
      </c>
    </row>
    <row r="875" spans="1:24" ht="15.95">
      <c r="A875" t="s">
        <v>176</v>
      </c>
      <c r="B875">
        <v>923</v>
      </c>
      <c r="C875">
        <v>0</v>
      </c>
      <c r="D875" s="18">
        <v>46007</v>
      </c>
      <c r="E875" s="18">
        <v>45973</v>
      </c>
      <c r="F875" s="18">
        <v>45974</v>
      </c>
      <c r="G875" t="s">
        <v>47</v>
      </c>
      <c r="H875" s="49">
        <v>51</v>
      </c>
      <c r="J875" s="60">
        <v>1039.5</v>
      </c>
      <c r="K875" t="s">
        <v>151</v>
      </c>
      <c r="L875" s="53">
        <v>1039.5</v>
      </c>
      <c r="M875" s="53">
        <v>1205.82</v>
      </c>
      <c r="N875" s="53">
        <v>93.56</v>
      </c>
      <c r="O875" s="53">
        <v>93.56</v>
      </c>
      <c r="P875" s="53">
        <v>108.5296</v>
      </c>
      <c r="Q875" s="54">
        <v>9.0004810004810004E-2</v>
      </c>
      <c r="R875">
        <v>12</v>
      </c>
      <c r="S875">
        <v>2025</v>
      </c>
      <c r="T875" s="49">
        <v>11</v>
      </c>
      <c r="U875" s="49">
        <v>2025</v>
      </c>
      <c r="V875" s="56">
        <v>46019</v>
      </c>
      <c r="W875" s="49" t="s">
        <v>132</v>
      </c>
      <c r="X875" s="49">
        <v>2025</v>
      </c>
    </row>
    <row r="876" spans="1:24" ht="15.95">
      <c r="A876" t="s">
        <v>176</v>
      </c>
      <c r="B876">
        <v>924</v>
      </c>
      <c r="C876">
        <v>0</v>
      </c>
      <c r="D876" s="18">
        <v>46007</v>
      </c>
      <c r="E876" s="18">
        <v>46122</v>
      </c>
      <c r="F876" s="18">
        <v>46135</v>
      </c>
      <c r="G876" t="s">
        <v>47</v>
      </c>
      <c r="H876" s="49">
        <v>51</v>
      </c>
      <c r="J876" s="60">
        <v>41259</v>
      </c>
      <c r="K876" t="s">
        <v>131</v>
      </c>
      <c r="L876" s="53">
        <v>35482.74</v>
      </c>
      <c r="M876" s="53">
        <v>41259</v>
      </c>
      <c r="N876" s="53">
        <v>6059</v>
      </c>
      <c r="O876" s="53">
        <v>5210.74</v>
      </c>
      <c r="P876" s="53">
        <v>6059</v>
      </c>
      <c r="Q876" s="54">
        <v>0.14685280787222182</v>
      </c>
      <c r="R876">
        <v>12</v>
      </c>
      <c r="S876">
        <v>2025</v>
      </c>
      <c r="T876" s="49">
        <v>4</v>
      </c>
      <c r="U876" s="49">
        <v>2026</v>
      </c>
      <c r="V876" s="56">
        <v>46180</v>
      </c>
      <c r="W876" s="49" t="s">
        <v>152</v>
      </c>
      <c r="X876" s="49">
        <v>2026</v>
      </c>
    </row>
    <row r="877" spans="1:24" ht="15.95">
      <c r="A877" t="s">
        <v>176</v>
      </c>
      <c r="B877">
        <v>925</v>
      </c>
      <c r="C877">
        <v>0</v>
      </c>
      <c r="D877" s="18">
        <v>46007</v>
      </c>
      <c r="E877" s="18">
        <v>45972</v>
      </c>
      <c r="F877" s="18">
        <v>45973</v>
      </c>
      <c r="G877" t="s">
        <v>34</v>
      </c>
      <c r="H877" s="49">
        <v>51</v>
      </c>
      <c r="J877" s="60">
        <v>136</v>
      </c>
      <c r="K877" t="s">
        <v>151</v>
      </c>
      <c r="L877" s="53">
        <v>136</v>
      </c>
      <c r="M877" s="53">
        <v>157.76</v>
      </c>
      <c r="N877" s="53">
        <v>12.3</v>
      </c>
      <c r="O877" s="53">
        <v>12.3</v>
      </c>
      <c r="P877" s="53">
        <v>14.268000000000001</v>
      </c>
      <c r="Q877" s="54">
        <v>9.0441176470588247E-2</v>
      </c>
      <c r="R877">
        <v>12</v>
      </c>
      <c r="S877">
        <v>2025</v>
      </c>
      <c r="T877" s="49">
        <v>11</v>
      </c>
      <c r="U877" s="49">
        <v>2025</v>
      </c>
      <c r="V877" s="56">
        <v>46018</v>
      </c>
      <c r="W877" s="49" t="s">
        <v>132</v>
      </c>
      <c r="X877" s="49">
        <v>2025</v>
      </c>
    </row>
    <row r="878" spans="1:24" ht="15.95">
      <c r="A878" t="s">
        <v>176</v>
      </c>
      <c r="B878">
        <v>926</v>
      </c>
      <c r="C878">
        <v>0</v>
      </c>
      <c r="D878" s="18">
        <v>46008</v>
      </c>
      <c r="E878" s="18">
        <v>46005</v>
      </c>
      <c r="F878" s="18">
        <v>46008</v>
      </c>
      <c r="G878" t="s">
        <v>47</v>
      </c>
      <c r="H878" s="49">
        <v>51</v>
      </c>
      <c r="J878" s="60">
        <v>1383.74</v>
      </c>
      <c r="K878" t="s">
        <v>131</v>
      </c>
      <c r="L878" s="53">
        <v>1190.0164</v>
      </c>
      <c r="M878" s="53">
        <v>1383.74</v>
      </c>
      <c r="N878" s="53">
        <v>0</v>
      </c>
      <c r="O878" s="53">
        <v>0</v>
      </c>
      <c r="P878" s="53">
        <v>0</v>
      </c>
      <c r="Q878" s="54">
        <v>0</v>
      </c>
      <c r="R878">
        <v>12</v>
      </c>
      <c r="S878">
        <v>2025</v>
      </c>
      <c r="T878" s="49">
        <v>12</v>
      </c>
      <c r="U878" s="49">
        <v>2025</v>
      </c>
      <c r="V878" s="56">
        <v>46053</v>
      </c>
      <c r="W878" s="49" t="s">
        <v>157</v>
      </c>
      <c r="X878" s="49">
        <v>2026</v>
      </c>
    </row>
    <row r="879" spans="1:24" ht="15.95">
      <c r="A879" t="s">
        <v>176</v>
      </c>
      <c r="B879">
        <v>927</v>
      </c>
      <c r="C879">
        <v>0</v>
      </c>
      <c r="D879" s="18">
        <v>46008</v>
      </c>
      <c r="E879" s="18">
        <v>46012</v>
      </c>
      <c r="F879" s="18">
        <v>46015</v>
      </c>
      <c r="G879" t="s">
        <v>52</v>
      </c>
      <c r="H879" s="49">
        <v>51</v>
      </c>
      <c r="I879" t="s">
        <v>177</v>
      </c>
      <c r="J879" s="60">
        <v>3064</v>
      </c>
      <c r="K879" t="s">
        <v>131</v>
      </c>
      <c r="L879" s="53">
        <v>2635.04</v>
      </c>
      <c r="M879" s="53">
        <v>3064</v>
      </c>
      <c r="N879" s="53">
        <v>106.4</v>
      </c>
      <c r="O879" s="53">
        <v>91.504000000000005</v>
      </c>
      <c r="P879" s="53">
        <v>106.4</v>
      </c>
      <c r="Q879" s="54">
        <v>3.4725848563968674E-2</v>
      </c>
      <c r="R879">
        <v>12</v>
      </c>
      <c r="S879">
        <v>2025</v>
      </c>
      <c r="T879" s="49">
        <v>12</v>
      </c>
      <c r="U879" s="49">
        <v>2025</v>
      </c>
      <c r="V879" s="56">
        <v>46060</v>
      </c>
      <c r="W879" s="49" t="s">
        <v>164</v>
      </c>
      <c r="X879" s="49">
        <v>2026</v>
      </c>
    </row>
    <row r="880" spans="1:24" ht="15.95">
      <c r="A880" t="s">
        <v>176</v>
      </c>
      <c r="B880">
        <v>928</v>
      </c>
      <c r="C880">
        <v>0</v>
      </c>
      <c r="D880" s="18">
        <v>46009</v>
      </c>
      <c r="E880" s="18">
        <v>46204</v>
      </c>
      <c r="F880" s="18">
        <v>46219</v>
      </c>
      <c r="G880" t="s">
        <v>37</v>
      </c>
      <c r="H880" s="49">
        <v>51</v>
      </c>
      <c r="J880" s="60">
        <v>31181</v>
      </c>
      <c r="K880" t="s">
        <v>131</v>
      </c>
      <c r="L880" s="53">
        <v>26815.66</v>
      </c>
      <c r="M880" s="53">
        <v>31181</v>
      </c>
      <c r="N880" s="53">
        <v>3000</v>
      </c>
      <c r="O880" s="53">
        <v>2580</v>
      </c>
      <c r="P880" s="53">
        <v>3000</v>
      </c>
      <c r="Q880" s="54">
        <v>9.6212437061030762E-2</v>
      </c>
      <c r="R880">
        <v>12</v>
      </c>
      <c r="S880">
        <v>2025</v>
      </c>
      <c r="T880" s="49">
        <v>7</v>
      </c>
      <c r="U880" s="49">
        <v>2026</v>
      </c>
      <c r="V880" s="56">
        <v>46264</v>
      </c>
      <c r="W880" s="49" t="s">
        <v>160</v>
      </c>
      <c r="X880" s="49">
        <v>2026</v>
      </c>
    </row>
    <row r="881" spans="1:24" ht="15.95">
      <c r="A881" t="s">
        <v>176</v>
      </c>
      <c r="B881">
        <v>929</v>
      </c>
      <c r="C881">
        <v>0</v>
      </c>
      <c r="D881" s="18">
        <v>46009</v>
      </c>
      <c r="E881" s="18">
        <v>46066</v>
      </c>
      <c r="F881" s="18">
        <v>46075</v>
      </c>
      <c r="G881" t="s">
        <v>57</v>
      </c>
      <c r="H881" s="49">
        <v>51</v>
      </c>
      <c r="J881" s="60">
        <v>5762.2</v>
      </c>
      <c r="K881" t="s">
        <v>151</v>
      </c>
      <c r="L881" s="53">
        <v>5762.2</v>
      </c>
      <c r="M881" s="53">
        <v>6684.1519999999991</v>
      </c>
      <c r="N881" s="53">
        <v>158.6</v>
      </c>
      <c r="O881" s="53">
        <v>158.6</v>
      </c>
      <c r="P881" s="53">
        <v>183.97599999999997</v>
      </c>
      <c r="Q881" s="54">
        <v>2.7524209503314707E-2</v>
      </c>
      <c r="R881">
        <v>12</v>
      </c>
      <c r="S881">
        <v>2025</v>
      </c>
      <c r="T881" s="49">
        <v>2</v>
      </c>
      <c r="U881" s="49">
        <v>2026</v>
      </c>
      <c r="V881" s="56">
        <v>46120</v>
      </c>
      <c r="W881" s="49" t="s">
        <v>173</v>
      </c>
      <c r="X881" s="49">
        <v>2026</v>
      </c>
    </row>
    <row r="882" spans="1:24" ht="15.95">
      <c r="A882" t="s">
        <v>176</v>
      </c>
      <c r="B882">
        <v>930</v>
      </c>
      <c r="C882">
        <v>0</v>
      </c>
      <c r="D882" s="18">
        <v>46009</v>
      </c>
      <c r="E882" s="18">
        <v>45912</v>
      </c>
      <c r="F882" s="18">
        <v>45916</v>
      </c>
      <c r="G882" t="s">
        <v>47</v>
      </c>
      <c r="H882" s="49">
        <v>51</v>
      </c>
      <c r="J882" s="60">
        <v>3485</v>
      </c>
      <c r="K882" t="s">
        <v>131</v>
      </c>
      <c r="L882" s="53">
        <v>2997.1</v>
      </c>
      <c r="M882" s="53">
        <v>3485</v>
      </c>
      <c r="N882" s="53">
        <v>348.5</v>
      </c>
      <c r="O882" s="53">
        <v>299.70999999999998</v>
      </c>
      <c r="P882" s="53">
        <v>348.5</v>
      </c>
      <c r="Q882" s="54">
        <v>9.9999999999999992E-2</v>
      </c>
      <c r="R882">
        <v>12</v>
      </c>
      <c r="S882">
        <v>2025</v>
      </c>
      <c r="T882" s="49">
        <v>9</v>
      </c>
      <c r="U882" s="49">
        <v>2025</v>
      </c>
      <c r="V882" s="56">
        <v>45961</v>
      </c>
      <c r="W882" s="49" t="s">
        <v>161</v>
      </c>
      <c r="X882" s="49">
        <v>2025</v>
      </c>
    </row>
    <row r="883" spans="1:24" ht="15.95">
      <c r="A883" t="s">
        <v>176</v>
      </c>
      <c r="B883">
        <v>931</v>
      </c>
      <c r="C883">
        <v>0</v>
      </c>
      <c r="D883" s="18">
        <v>46009</v>
      </c>
      <c r="E883" s="18">
        <v>46096</v>
      </c>
      <c r="F883" s="18">
        <v>46111</v>
      </c>
      <c r="G883" t="s">
        <v>53</v>
      </c>
      <c r="H883" s="49">
        <v>51</v>
      </c>
      <c r="I883" t="s">
        <v>177</v>
      </c>
      <c r="J883" s="60">
        <v>16000</v>
      </c>
      <c r="K883" t="s">
        <v>131</v>
      </c>
      <c r="L883" s="53">
        <v>13760</v>
      </c>
      <c r="M883" s="53">
        <v>16000</v>
      </c>
      <c r="N883" s="53">
        <v>0</v>
      </c>
      <c r="O883" s="53">
        <v>0</v>
      </c>
      <c r="P883" s="53">
        <v>0</v>
      </c>
      <c r="Q883" s="54">
        <v>0</v>
      </c>
      <c r="R883">
        <v>12</v>
      </c>
      <c r="S883">
        <v>2025</v>
      </c>
      <c r="T883" s="49">
        <v>3</v>
      </c>
      <c r="U883" s="49">
        <v>2026</v>
      </c>
      <c r="V883" s="56">
        <v>46156</v>
      </c>
      <c r="W883" s="49" t="s">
        <v>172</v>
      </c>
      <c r="X883" s="49">
        <v>2026</v>
      </c>
    </row>
    <row r="884" spans="1:24" ht="15.95">
      <c r="A884" t="s">
        <v>176</v>
      </c>
      <c r="B884">
        <v>932</v>
      </c>
      <c r="C884">
        <v>0</v>
      </c>
      <c r="D884" s="18">
        <v>46009</v>
      </c>
      <c r="E884" s="18">
        <v>46096</v>
      </c>
      <c r="F884" s="18">
        <v>46110</v>
      </c>
      <c r="G884" t="s">
        <v>53</v>
      </c>
      <c r="H884" s="49">
        <v>51</v>
      </c>
      <c r="I884" t="s">
        <v>200</v>
      </c>
      <c r="J884" s="60">
        <v>273000</v>
      </c>
      <c r="K884" t="s">
        <v>178</v>
      </c>
      <c r="L884" s="53">
        <v>13104</v>
      </c>
      <c r="M884" s="53">
        <v>15288</v>
      </c>
      <c r="N884" s="53">
        <v>0</v>
      </c>
      <c r="O884" s="53">
        <v>0</v>
      </c>
      <c r="P884" s="53">
        <v>0</v>
      </c>
      <c r="Q884" s="54">
        <v>0</v>
      </c>
      <c r="R884">
        <v>12</v>
      </c>
      <c r="S884">
        <v>2025</v>
      </c>
      <c r="T884" s="49">
        <v>3</v>
      </c>
      <c r="U884" s="49">
        <v>2026</v>
      </c>
      <c r="V884" s="56">
        <v>46155</v>
      </c>
      <c r="W884" s="49" t="s">
        <v>172</v>
      </c>
      <c r="X884" s="49">
        <v>2026</v>
      </c>
    </row>
    <row r="885" spans="1:24" ht="15.95">
      <c r="A885" t="s">
        <v>176</v>
      </c>
      <c r="B885">
        <v>933</v>
      </c>
      <c r="C885">
        <v>0</v>
      </c>
      <c r="D885" s="18">
        <v>46009</v>
      </c>
      <c r="E885" s="18">
        <v>46017</v>
      </c>
      <c r="F885" s="18">
        <v>46020</v>
      </c>
      <c r="G885" t="s">
        <v>53</v>
      </c>
      <c r="H885" s="49">
        <v>51</v>
      </c>
      <c r="I885" t="s">
        <v>200</v>
      </c>
      <c r="J885" s="60">
        <v>2660</v>
      </c>
      <c r="K885" t="s">
        <v>131</v>
      </c>
      <c r="L885" s="53">
        <v>2287.6</v>
      </c>
      <c r="M885" s="53">
        <v>2660</v>
      </c>
      <c r="N885" s="53">
        <v>441.54</v>
      </c>
      <c r="O885" s="53">
        <v>379.7244</v>
      </c>
      <c r="P885" s="53">
        <v>441.54</v>
      </c>
      <c r="Q885" s="54">
        <v>0.16599248120300752</v>
      </c>
      <c r="R885">
        <v>12</v>
      </c>
      <c r="S885">
        <v>2025</v>
      </c>
      <c r="T885" s="49">
        <v>12</v>
      </c>
      <c r="U885" s="49">
        <v>2025</v>
      </c>
      <c r="V885" s="56">
        <v>46065</v>
      </c>
      <c r="W885" s="49" t="s">
        <v>164</v>
      </c>
      <c r="X885" s="49">
        <v>2026</v>
      </c>
    </row>
    <row r="886" spans="1:24" ht="15.95">
      <c r="A886" t="s">
        <v>176</v>
      </c>
      <c r="B886">
        <v>934</v>
      </c>
      <c r="C886">
        <v>0</v>
      </c>
      <c r="D886" s="18">
        <v>46009</v>
      </c>
      <c r="E886" s="18">
        <v>46058</v>
      </c>
      <c r="F886" s="18">
        <v>46074</v>
      </c>
      <c r="G886" t="s">
        <v>37</v>
      </c>
      <c r="H886" s="49">
        <v>51</v>
      </c>
      <c r="J886" s="60">
        <v>1200</v>
      </c>
      <c r="K886" t="s">
        <v>131</v>
      </c>
      <c r="L886" s="53">
        <v>1032</v>
      </c>
      <c r="M886" s="53">
        <v>1200</v>
      </c>
      <c r="N886" s="53">
        <v>0</v>
      </c>
      <c r="O886" s="53">
        <v>0</v>
      </c>
      <c r="P886" s="53">
        <v>0</v>
      </c>
      <c r="Q886" s="54">
        <v>0</v>
      </c>
      <c r="R886">
        <v>12</v>
      </c>
      <c r="S886">
        <v>2025</v>
      </c>
      <c r="T886" s="49">
        <v>2</v>
      </c>
      <c r="U886" s="49">
        <v>2026</v>
      </c>
      <c r="V886" s="56">
        <v>46119</v>
      </c>
      <c r="W886" s="49" t="s">
        <v>173</v>
      </c>
      <c r="X886" s="49">
        <v>2026</v>
      </c>
    </row>
    <row r="887" spans="1:24" ht="15.95">
      <c r="A887" t="s">
        <v>176</v>
      </c>
      <c r="B887">
        <v>936</v>
      </c>
      <c r="C887">
        <v>0</v>
      </c>
      <c r="D887" s="18">
        <v>46010</v>
      </c>
      <c r="E887" s="18">
        <v>46281</v>
      </c>
      <c r="F887" s="18">
        <v>46285</v>
      </c>
      <c r="G887" t="s">
        <v>53</v>
      </c>
      <c r="H887" s="49">
        <v>51</v>
      </c>
      <c r="I887" t="s">
        <v>200</v>
      </c>
      <c r="J887" s="60">
        <v>5421</v>
      </c>
      <c r="K887" t="s">
        <v>151</v>
      </c>
      <c r="L887" s="53">
        <v>5421</v>
      </c>
      <c r="M887" s="53">
        <v>6288.36</v>
      </c>
      <c r="N887" s="53">
        <v>769</v>
      </c>
      <c r="O887" s="53">
        <v>769</v>
      </c>
      <c r="P887" s="53">
        <v>892.04</v>
      </c>
      <c r="Q887" s="54">
        <v>0.14185574617229293</v>
      </c>
      <c r="R887">
        <v>12</v>
      </c>
      <c r="S887">
        <v>2025</v>
      </c>
      <c r="T887" s="49">
        <v>9</v>
      </c>
      <c r="U887" s="49">
        <v>2026</v>
      </c>
      <c r="V887" s="56">
        <v>46330</v>
      </c>
      <c r="W887" s="49" t="s">
        <v>159</v>
      </c>
      <c r="X887" s="49">
        <v>2026</v>
      </c>
    </row>
    <row r="888" spans="1:24" ht="15.95">
      <c r="A888" t="s">
        <v>176</v>
      </c>
      <c r="B888">
        <v>937</v>
      </c>
      <c r="C888">
        <v>0</v>
      </c>
      <c r="D888" s="18">
        <v>46010</v>
      </c>
      <c r="E888" s="18">
        <v>46072</v>
      </c>
      <c r="F888" s="18">
        <v>46092</v>
      </c>
      <c r="G888" t="s">
        <v>56</v>
      </c>
      <c r="H888" s="49">
        <v>51</v>
      </c>
      <c r="J888" s="60">
        <v>15093.21</v>
      </c>
      <c r="K888" t="s">
        <v>131</v>
      </c>
      <c r="L888" s="53">
        <v>12980.160599999999</v>
      </c>
      <c r="M888" s="53">
        <v>15093.21</v>
      </c>
      <c r="N888" s="53">
        <v>536.88</v>
      </c>
      <c r="O888" s="53">
        <v>461.71679999999998</v>
      </c>
      <c r="P888" s="53">
        <v>536.88</v>
      </c>
      <c r="Q888" s="54">
        <v>3.5570962041871809E-2</v>
      </c>
      <c r="R888">
        <v>12</v>
      </c>
      <c r="S888">
        <v>2025</v>
      </c>
      <c r="T888" s="49">
        <v>2</v>
      </c>
      <c r="U888" s="49">
        <v>2026</v>
      </c>
      <c r="V888" s="56">
        <v>46137</v>
      </c>
      <c r="W888" s="49" t="s">
        <v>173</v>
      </c>
      <c r="X888" s="49">
        <v>2026</v>
      </c>
    </row>
    <row r="889" spans="1:24" ht="15.95">
      <c r="A889" t="s">
        <v>176</v>
      </c>
      <c r="B889">
        <v>938</v>
      </c>
      <c r="C889">
        <v>0</v>
      </c>
      <c r="D889" s="18">
        <v>46010</v>
      </c>
      <c r="E889" s="18">
        <v>46010</v>
      </c>
      <c r="F889" s="18">
        <v>46026</v>
      </c>
      <c r="G889" t="s">
        <v>54</v>
      </c>
      <c r="H889" s="49">
        <v>51</v>
      </c>
      <c r="J889" s="60">
        <v>46492.45</v>
      </c>
      <c r="K889" t="s">
        <v>131</v>
      </c>
      <c r="L889" s="53">
        <v>39983.506999999998</v>
      </c>
      <c r="M889" s="53">
        <v>46492.45</v>
      </c>
      <c r="N889" s="53">
        <v>7301.8</v>
      </c>
      <c r="O889" s="53">
        <v>6279.5479999999998</v>
      </c>
      <c r="P889" s="53">
        <v>7301.8</v>
      </c>
      <c r="Q889" s="54">
        <v>0.15705345706668503</v>
      </c>
      <c r="R889">
        <v>12</v>
      </c>
      <c r="S889">
        <v>2025</v>
      </c>
      <c r="T889" s="49">
        <v>12</v>
      </c>
      <c r="U889" s="49">
        <v>2025</v>
      </c>
      <c r="V889" s="56">
        <v>46071</v>
      </c>
      <c r="W889" s="49" t="s">
        <v>164</v>
      </c>
      <c r="X889" s="49">
        <v>2026</v>
      </c>
    </row>
    <row r="890" spans="1:24" ht="15.95">
      <c r="A890" t="s">
        <v>176</v>
      </c>
      <c r="B890">
        <v>939</v>
      </c>
      <c r="C890">
        <v>0</v>
      </c>
      <c r="D890" s="18">
        <v>46013</v>
      </c>
      <c r="E890" s="18">
        <v>46099</v>
      </c>
      <c r="F890" s="18">
        <v>46110</v>
      </c>
      <c r="G890" t="s">
        <v>45</v>
      </c>
      <c r="H890" s="49">
        <v>52</v>
      </c>
      <c r="J890" s="60">
        <v>291840</v>
      </c>
      <c r="K890" t="s">
        <v>178</v>
      </c>
      <c r="L890" s="53">
        <v>14008.32</v>
      </c>
      <c r="M890" s="53">
        <v>16343.04</v>
      </c>
      <c r="N890" s="53">
        <v>20000</v>
      </c>
      <c r="O890" s="53">
        <v>960</v>
      </c>
      <c r="P890" s="53">
        <v>1120</v>
      </c>
      <c r="Q890" s="54">
        <v>6.853070175438597E-2</v>
      </c>
      <c r="R890">
        <v>12</v>
      </c>
      <c r="S890">
        <v>2025</v>
      </c>
      <c r="T890" s="49">
        <v>3</v>
      </c>
      <c r="U890" s="49">
        <v>2026</v>
      </c>
      <c r="V890" s="56">
        <v>46155</v>
      </c>
      <c r="W890" s="49" t="s">
        <v>172</v>
      </c>
      <c r="X890" s="49">
        <v>2026</v>
      </c>
    </row>
    <row r="891" spans="1:24" ht="15.95">
      <c r="A891" s="49" t="s">
        <v>176</v>
      </c>
      <c r="B891" s="50">
        <v>940</v>
      </c>
      <c r="C891" s="50">
        <v>0</v>
      </c>
      <c r="D891" s="51">
        <v>46014</v>
      </c>
      <c r="E891" s="51">
        <v>46096</v>
      </c>
      <c r="F891" s="51">
        <v>46110</v>
      </c>
      <c r="G891" s="49" t="s">
        <v>53</v>
      </c>
      <c r="H891" s="49">
        <v>52</v>
      </c>
      <c r="I891" s="57" t="s">
        <v>200</v>
      </c>
      <c r="J891" s="52">
        <v>15000</v>
      </c>
      <c r="K891" s="49" t="s">
        <v>131</v>
      </c>
      <c r="L891" s="53">
        <v>12900</v>
      </c>
      <c r="M891" s="53">
        <v>15000</v>
      </c>
      <c r="N891" s="53">
        <v>1000</v>
      </c>
      <c r="O891" s="53">
        <v>860</v>
      </c>
      <c r="P891" s="53">
        <v>1000</v>
      </c>
      <c r="Q891" s="54">
        <v>6.6666666666666666E-2</v>
      </c>
      <c r="R891" s="55">
        <v>12</v>
      </c>
      <c r="S891" s="55">
        <v>2025</v>
      </c>
      <c r="T891" s="49">
        <v>3</v>
      </c>
      <c r="U891" s="49">
        <v>2026</v>
      </c>
      <c r="V891" s="56">
        <v>46155</v>
      </c>
      <c r="W891" s="49" t="s">
        <v>172</v>
      </c>
      <c r="X891" s="49">
        <v>2026</v>
      </c>
    </row>
    <row r="892" spans="1:24" ht="15.95">
      <c r="A892" s="55" t="s">
        <v>176</v>
      </c>
      <c r="B892" s="50">
        <v>941</v>
      </c>
      <c r="C892" s="50">
        <v>0</v>
      </c>
      <c r="D892" s="51">
        <v>46014</v>
      </c>
      <c r="E892" s="51">
        <v>46019</v>
      </c>
      <c r="F892" s="51">
        <v>46024</v>
      </c>
      <c r="G892" s="49" t="s">
        <v>53</v>
      </c>
      <c r="H892" s="49">
        <v>52</v>
      </c>
      <c r="I892" s="55" t="s">
        <v>200</v>
      </c>
      <c r="J892" s="52">
        <v>20200</v>
      </c>
      <c r="K892" s="49" t="s">
        <v>131</v>
      </c>
      <c r="L892" s="53">
        <v>17372</v>
      </c>
      <c r="M892" s="53">
        <v>20200</v>
      </c>
      <c r="N892" s="53">
        <v>1912.92</v>
      </c>
      <c r="O892" s="53">
        <v>1645.1112000000001</v>
      </c>
      <c r="P892" s="53">
        <v>1912.92</v>
      </c>
      <c r="Q892" s="54">
        <v>9.4699009900990103E-2</v>
      </c>
      <c r="R892" s="55">
        <v>12</v>
      </c>
      <c r="S892" s="55">
        <v>2025</v>
      </c>
      <c r="T892" s="49">
        <v>12</v>
      </c>
      <c r="U892" s="49">
        <v>2025</v>
      </c>
      <c r="V892" s="56">
        <v>46069</v>
      </c>
      <c r="W892" s="49" t="s">
        <v>164</v>
      </c>
      <c r="X892" s="49">
        <v>2026</v>
      </c>
    </row>
    <row r="893" spans="1:24" ht="15.95">
      <c r="A893" t="s">
        <v>176</v>
      </c>
      <c r="B893">
        <v>942</v>
      </c>
      <c r="C893">
        <v>0</v>
      </c>
      <c r="D893" s="18">
        <v>46014</v>
      </c>
      <c r="E893" s="18">
        <v>46011</v>
      </c>
      <c r="F893" s="18">
        <v>46014</v>
      </c>
      <c r="G893" t="s">
        <v>35</v>
      </c>
      <c r="H893" s="49">
        <v>52</v>
      </c>
      <c r="J893" s="60">
        <v>1155.8900000000001</v>
      </c>
      <c r="K893" t="s">
        <v>131</v>
      </c>
      <c r="L893" s="53">
        <v>994.06540000000007</v>
      </c>
      <c r="M893" s="53">
        <v>1155.8900000000001</v>
      </c>
      <c r="N893" s="53">
        <v>103.2</v>
      </c>
      <c r="O893" s="53">
        <v>88.751999999999995</v>
      </c>
      <c r="P893" s="53">
        <v>103.2</v>
      </c>
      <c r="Q893" s="54">
        <v>8.9281852079350105E-2</v>
      </c>
      <c r="R893">
        <v>12</v>
      </c>
      <c r="S893">
        <v>2025</v>
      </c>
      <c r="T893" s="49">
        <v>12</v>
      </c>
      <c r="U893" s="49">
        <v>2025</v>
      </c>
      <c r="V893" s="56">
        <v>46059</v>
      </c>
      <c r="W893" s="49" t="s">
        <v>164</v>
      </c>
      <c r="X893" s="49">
        <v>2026</v>
      </c>
    </row>
    <row r="894" spans="1:24" ht="15.95">
      <c r="A894" t="s">
        <v>176</v>
      </c>
      <c r="B894">
        <v>943</v>
      </c>
      <c r="C894">
        <v>0</v>
      </c>
      <c r="D894" s="18">
        <v>46015</v>
      </c>
      <c r="E894" s="18">
        <v>46011</v>
      </c>
      <c r="F894" s="18">
        <v>46014</v>
      </c>
      <c r="G894" t="s">
        <v>47</v>
      </c>
      <c r="H894" s="49">
        <v>52</v>
      </c>
      <c r="J894" s="60">
        <v>1080</v>
      </c>
      <c r="K894" t="s">
        <v>131</v>
      </c>
      <c r="L894" s="53">
        <v>928.8</v>
      </c>
      <c r="M894" s="53">
        <v>1080</v>
      </c>
      <c r="N894" s="53">
        <v>97.2</v>
      </c>
      <c r="O894" s="53">
        <v>83.591999999999999</v>
      </c>
      <c r="P894" s="53">
        <v>97.2</v>
      </c>
      <c r="Q894" s="54">
        <v>0.09</v>
      </c>
      <c r="R894">
        <v>12</v>
      </c>
      <c r="S894">
        <v>2025</v>
      </c>
      <c r="T894" s="49">
        <v>12</v>
      </c>
      <c r="U894" s="49">
        <v>2025</v>
      </c>
      <c r="V894" s="56">
        <v>46059</v>
      </c>
      <c r="W894" s="49" t="s">
        <v>164</v>
      </c>
      <c r="X894" s="49">
        <v>2026</v>
      </c>
    </row>
    <row r="895" spans="1:24" ht="15.95">
      <c r="A895" t="s">
        <v>176</v>
      </c>
      <c r="B895">
        <v>944</v>
      </c>
      <c r="C895">
        <v>0</v>
      </c>
      <c r="D895" s="18">
        <v>46015</v>
      </c>
      <c r="E895" s="18">
        <v>45974</v>
      </c>
      <c r="F895" s="18">
        <v>45976</v>
      </c>
      <c r="G895" t="s">
        <v>47</v>
      </c>
      <c r="H895" s="49">
        <v>52</v>
      </c>
      <c r="J895" s="60">
        <v>84200</v>
      </c>
      <c r="K895" t="s">
        <v>178</v>
      </c>
      <c r="L895" s="53">
        <v>4041.6</v>
      </c>
      <c r="M895" s="53">
        <v>4715.2</v>
      </c>
      <c r="N895" s="53">
        <v>5520</v>
      </c>
      <c r="O895" s="53">
        <v>264.95999999999998</v>
      </c>
      <c r="P895" s="53">
        <v>309.12</v>
      </c>
      <c r="Q895" s="54">
        <v>6.5558194774346795E-2</v>
      </c>
      <c r="R895">
        <v>12</v>
      </c>
      <c r="S895">
        <v>2025</v>
      </c>
      <c r="T895" s="49">
        <v>11</v>
      </c>
      <c r="U895" s="49">
        <v>2025</v>
      </c>
      <c r="V895" s="56">
        <v>46021</v>
      </c>
      <c r="W895" s="49" t="s">
        <v>132</v>
      </c>
      <c r="X895" s="49">
        <v>2025</v>
      </c>
    </row>
    <row r="896" spans="1:24" ht="15.95">
      <c r="A896" t="s">
        <v>176</v>
      </c>
      <c r="B896">
        <v>945</v>
      </c>
      <c r="C896">
        <v>1</v>
      </c>
      <c r="D896" s="18">
        <v>46017</v>
      </c>
      <c r="E896" s="18">
        <v>46009</v>
      </c>
      <c r="F896" s="18">
        <v>46012</v>
      </c>
      <c r="G896" t="s">
        <v>47</v>
      </c>
      <c r="H896" s="49">
        <v>52</v>
      </c>
      <c r="J896" s="60">
        <v>2308</v>
      </c>
      <c r="K896" t="s">
        <v>205</v>
      </c>
      <c r="L896" s="53">
        <v>2654.2</v>
      </c>
      <c r="M896" s="53">
        <v>3092.7200000000003</v>
      </c>
      <c r="N896" s="53">
        <v>268.89999999999998</v>
      </c>
      <c r="O896" s="53">
        <v>309.23499999999996</v>
      </c>
      <c r="P896" s="53">
        <v>360.32599999999996</v>
      </c>
      <c r="Q896" s="54">
        <v>0.11650779896013864</v>
      </c>
      <c r="R896">
        <v>12</v>
      </c>
      <c r="S896">
        <v>2025</v>
      </c>
      <c r="T896" s="49">
        <v>12</v>
      </c>
      <c r="U896" s="49">
        <v>2025</v>
      </c>
      <c r="V896" s="56">
        <v>46057</v>
      </c>
      <c r="W896" s="49" t="s">
        <v>164</v>
      </c>
      <c r="X896" s="49">
        <v>2026</v>
      </c>
    </row>
    <row r="897" spans="1:24" ht="15.95">
      <c r="A897" t="s">
        <v>176</v>
      </c>
      <c r="B897">
        <v>946</v>
      </c>
      <c r="C897">
        <v>1</v>
      </c>
      <c r="D897" s="18">
        <v>46017</v>
      </c>
      <c r="E897" s="18">
        <v>46009</v>
      </c>
      <c r="F897" s="18">
        <v>46012</v>
      </c>
      <c r="G897" t="s">
        <v>47</v>
      </c>
      <c r="H897" s="49">
        <v>52</v>
      </c>
      <c r="J897" s="60">
        <v>2464</v>
      </c>
      <c r="K897" t="s">
        <v>205</v>
      </c>
      <c r="L897" s="53">
        <v>2833.6</v>
      </c>
      <c r="M897" s="53">
        <v>3301.76</v>
      </c>
      <c r="N897" s="53">
        <v>230.8</v>
      </c>
      <c r="O897" s="53">
        <v>265.42</v>
      </c>
      <c r="P897" s="53">
        <v>309.27200000000005</v>
      </c>
      <c r="Q897" s="54">
        <v>9.3668831168831179E-2</v>
      </c>
      <c r="R897">
        <v>12</v>
      </c>
      <c r="S897">
        <v>2025</v>
      </c>
      <c r="T897" s="49">
        <v>12</v>
      </c>
      <c r="U897" s="49">
        <v>2025</v>
      </c>
      <c r="V897" s="56">
        <v>46057</v>
      </c>
      <c r="W897" s="49" t="s">
        <v>164</v>
      </c>
      <c r="X897" s="49">
        <v>2026</v>
      </c>
    </row>
    <row r="898" spans="1:24" ht="15.95">
      <c r="A898" t="s">
        <v>176</v>
      </c>
      <c r="B898">
        <v>947</v>
      </c>
      <c r="C898">
        <v>0</v>
      </c>
      <c r="D898" s="18">
        <v>46017</v>
      </c>
      <c r="E898" s="18">
        <v>46018</v>
      </c>
      <c r="F898" s="18">
        <v>46019</v>
      </c>
      <c r="G898" t="s">
        <v>47</v>
      </c>
      <c r="H898" s="49">
        <v>52</v>
      </c>
      <c r="J898" s="60">
        <v>142.08000000000001</v>
      </c>
      <c r="K898" t="s">
        <v>131</v>
      </c>
      <c r="L898" s="53">
        <v>122.18880000000001</v>
      </c>
      <c r="M898" s="53">
        <v>142.08000000000001</v>
      </c>
      <c r="N898" s="53">
        <v>14.21</v>
      </c>
      <c r="O898" s="53">
        <v>12.220600000000001</v>
      </c>
      <c r="P898" s="53">
        <v>14.21</v>
      </c>
      <c r="Q898" s="54">
        <v>0.10001407657657657</v>
      </c>
      <c r="R898">
        <v>12</v>
      </c>
      <c r="S898">
        <v>2025</v>
      </c>
      <c r="T898" s="49">
        <v>12</v>
      </c>
      <c r="U898" s="49">
        <v>2025</v>
      </c>
      <c r="V898" s="56">
        <v>46064</v>
      </c>
      <c r="W898" s="49" t="s">
        <v>164</v>
      </c>
      <c r="X898" s="49">
        <v>2026</v>
      </c>
    </row>
    <row r="899" spans="1:24" ht="15.95">
      <c r="A899" t="s">
        <v>176</v>
      </c>
      <c r="B899">
        <v>948</v>
      </c>
      <c r="C899">
        <v>0</v>
      </c>
      <c r="D899" s="18">
        <v>46020</v>
      </c>
      <c r="E899" s="18">
        <v>45946</v>
      </c>
      <c r="F899" s="18">
        <v>45950</v>
      </c>
      <c r="G899" t="s">
        <v>44</v>
      </c>
      <c r="H899" s="49">
        <v>53</v>
      </c>
      <c r="J899" s="60">
        <v>3052</v>
      </c>
      <c r="K899" t="s">
        <v>131</v>
      </c>
      <c r="L899" s="53">
        <v>2624.72</v>
      </c>
      <c r="M899" s="53">
        <v>3052</v>
      </c>
      <c r="N899" s="53">
        <v>277.32</v>
      </c>
      <c r="O899" s="53">
        <v>238.49519999999998</v>
      </c>
      <c r="P899" s="53">
        <v>277.32</v>
      </c>
      <c r="Q899" s="54">
        <v>9.0865006553079941E-2</v>
      </c>
      <c r="R899">
        <v>12</v>
      </c>
      <c r="S899">
        <v>2025</v>
      </c>
      <c r="T899" s="49">
        <v>10</v>
      </c>
      <c r="U899" s="49">
        <v>2025</v>
      </c>
      <c r="V899" s="56">
        <v>45995</v>
      </c>
      <c r="W899" s="49" t="s">
        <v>132</v>
      </c>
      <c r="X899" s="49">
        <v>2025</v>
      </c>
    </row>
    <row r="900" spans="1:24" ht="15.95">
      <c r="A900" t="s">
        <v>176</v>
      </c>
      <c r="B900">
        <v>949</v>
      </c>
      <c r="C900">
        <v>0</v>
      </c>
      <c r="D900" s="18">
        <v>46020</v>
      </c>
      <c r="E900" s="18">
        <v>45997</v>
      </c>
      <c r="F900" s="18">
        <v>46001</v>
      </c>
      <c r="G900" t="s">
        <v>47</v>
      </c>
      <c r="H900" s="49">
        <v>53</v>
      </c>
      <c r="J900" s="60">
        <v>1685.86</v>
      </c>
      <c r="K900" t="s">
        <v>131</v>
      </c>
      <c r="L900" s="53">
        <v>1449.8395999999998</v>
      </c>
      <c r="M900" s="53">
        <v>1685.86</v>
      </c>
      <c r="N900" s="53">
        <v>296.58</v>
      </c>
      <c r="O900" s="53">
        <v>255.05879999999999</v>
      </c>
      <c r="P900" s="53">
        <v>296.58</v>
      </c>
      <c r="Q900" s="54">
        <v>0.17592208131161546</v>
      </c>
      <c r="R900">
        <v>12</v>
      </c>
      <c r="S900">
        <v>2025</v>
      </c>
      <c r="T900" s="49">
        <v>12</v>
      </c>
      <c r="U900" s="49">
        <v>2025</v>
      </c>
      <c r="V900" s="56">
        <v>46046</v>
      </c>
      <c r="W900" s="49" t="s">
        <v>157</v>
      </c>
      <c r="X900" s="49">
        <v>2026</v>
      </c>
    </row>
    <row r="901" spans="1:24" ht="15.95">
      <c r="A901" t="s">
        <v>176</v>
      </c>
      <c r="B901">
        <v>950</v>
      </c>
      <c r="C901">
        <v>0</v>
      </c>
      <c r="D901" s="18">
        <v>46020</v>
      </c>
      <c r="E901" s="18">
        <v>46026</v>
      </c>
      <c r="F901" s="18">
        <v>46026</v>
      </c>
      <c r="G901" t="s">
        <v>58</v>
      </c>
      <c r="H901" s="49">
        <v>53</v>
      </c>
      <c r="J901" s="60">
        <v>652.66</v>
      </c>
      <c r="K901" t="s">
        <v>131</v>
      </c>
      <c r="L901" s="53">
        <v>561.2876</v>
      </c>
      <c r="M901" s="53">
        <v>652.66</v>
      </c>
      <c r="N901" s="53">
        <v>70</v>
      </c>
      <c r="O901" s="53">
        <v>60.199999999999996</v>
      </c>
      <c r="P901" s="53">
        <v>70</v>
      </c>
      <c r="Q901" s="54">
        <v>0.10725339380381821</v>
      </c>
      <c r="R901">
        <v>12</v>
      </c>
      <c r="S901">
        <v>2025</v>
      </c>
      <c r="T901" s="49">
        <v>1</v>
      </c>
      <c r="U901" s="49">
        <v>2026</v>
      </c>
      <c r="V901" s="56">
        <v>46071</v>
      </c>
      <c r="W901" s="49" t="s">
        <v>164</v>
      </c>
      <c r="X901" s="49">
        <v>2026</v>
      </c>
    </row>
    <row r="902" spans="1:24" ht="15.95">
      <c r="A902" t="s">
        <v>176</v>
      </c>
      <c r="B902" s="50">
        <v>951</v>
      </c>
      <c r="C902" s="50">
        <v>0</v>
      </c>
      <c r="D902" s="51">
        <v>46021</v>
      </c>
      <c r="E902" s="51">
        <v>46094</v>
      </c>
      <c r="F902" s="51">
        <v>46099</v>
      </c>
      <c r="G902" s="49" t="s">
        <v>49</v>
      </c>
      <c r="H902" s="49">
        <v>53</v>
      </c>
      <c r="I902" s="57"/>
      <c r="J902" s="52">
        <v>100000</v>
      </c>
      <c r="K902" s="49" t="s">
        <v>178</v>
      </c>
      <c r="L902" s="53">
        <v>4800</v>
      </c>
      <c r="M902" s="53">
        <v>5600</v>
      </c>
      <c r="N902" s="53">
        <v>1000</v>
      </c>
      <c r="O902" s="53">
        <v>48</v>
      </c>
      <c r="P902" s="53">
        <v>56</v>
      </c>
      <c r="Q902" s="54">
        <v>0.01</v>
      </c>
      <c r="R902" s="55">
        <v>12</v>
      </c>
      <c r="S902" s="55">
        <v>2025</v>
      </c>
      <c r="T902" s="49">
        <v>3</v>
      </c>
      <c r="U902" s="49">
        <v>2026</v>
      </c>
      <c r="V902" s="56">
        <v>46144</v>
      </c>
      <c r="W902" s="49" t="s">
        <v>172</v>
      </c>
      <c r="X902" s="49">
        <v>2026</v>
      </c>
    </row>
    <row r="903" spans="1:24" ht="15.95">
      <c r="A903" t="s">
        <v>176</v>
      </c>
      <c r="B903">
        <v>952</v>
      </c>
      <c r="C903">
        <v>0</v>
      </c>
      <c r="D903" s="18">
        <v>46024</v>
      </c>
      <c r="E903" s="18">
        <v>46108</v>
      </c>
      <c r="F903" s="18">
        <v>46123</v>
      </c>
      <c r="G903" t="s">
        <v>53</v>
      </c>
      <c r="H903" s="49">
        <v>1</v>
      </c>
      <c r="I903" t="s">
        <v>200</v>
      </c>
      <c r="J903" s="60">
        <v>6329</v>
      </c>
      <c r="K903" t="s">
        <v>131</v>
      </c>
      <c r="L903" s="53">
        <v>5442.94</v>
      </c>
      <c r="M903" s="53">
        <v>6329</v>
      </c>
      <c r="N903" s="53">
        <v>752.2</v>
      </c>
      <c r="O903" s="53">
        <v>646.89200000000005</v>
      </c>
      <c r="P903" s="53">
        <v>752.2</v>
      </c>
      <c r="Q903" s="54">
        <v>0.11884973929530733</v>
      </c>
      <c r="R903">
        <v>1</v>
      </c>
      <c r="S903">
        <v>2026</v>
      </c>
      <c r="T903" s="49">
        <v>3</v>
      </c>
      <c r="U903" s="49">
        <v>2026</v>
      </c>
      <c r="V903" s="56">
        <v>46168</v>
      </c>
      <c r="W903" s="49" t="s">
        <v>172</v>
      </c>
      <c r="X903" s="49">
        <v>2026</v>
      </c>
    </row>
    <row r="904" spans="1:24" ht="15.95">
      <c r="A904" t="s">
        <v>176</v>
      </c>
      <c r="B904">
        <v>953</v>
      </c>
      <c r="C904">
        <v>0</v>
      </c>
      <c r="D904" s="18">
        <v>46028</v>
      </c>
      <c r="E904" s="18">
        <v>46029</v>
      </c>
      <c r="F904" s="18">
        <v>46040</v>
      </c>
      <c r="G904" t="s">
        <v>44</v>
      </c>
      <c r="H904" s="49">
        <v>2</v>
      </c>
      <c r="J904" s="60">
        <v>10472.799999999999</v>
      </c>
      <c r="K904" t="s">
        <v>131</v>
      </c>
      <c r="L904" s="53">
        <v>9006.6079999999984</v>
      </c>
      <c r="M904" s="53">
        <v>10472.799999999999</v>
      </c>
      <c r="N904" s="53">
        <v>1047.28</v>
      </c>
      <c r="O904" s="53">
        <v>900.66079999999999</v>
      </c>
      <c r="P904" s="53">
        <v>1047.28</v>
      </c>
      <c r="Q904" s="54">
        <v>0.10000000000000002</v>
      </c>
      <c r="R904">
        <v>1</v>
      </c>
      <c r="S904">
        <v>2026</v>
      </c>
      <c r="T904" s="49">
        <v>1</v>
      </c>
      <c r="U904" s="49">
        <v>2026</v>
      </c>
      <c r="V904" s="56">
        <v>46085</v>
      </c>
      <c r="W904" s="49" t="s">
        <v>150</v>
      </c>
      <c r="X904" s="49">
        <v>2026</v>
      </c>
    </row>
    <row r="905" spans="1:24" ht="15.95">
      <c r="A905" t="s">
        <v>176</v>
      </c>
      <c r="B905">
        <v>954</v>
      </c>
      <c r="C905">
        <v>0</v>
      </c>
      <c r="D905" s="18">
        <v>46028</v>
      </c>
      <c r="E905" s="18">
        <v>46098</v>
      </c>
      <c r="F905" s="18">
        <v>46103</v>
      </c>
      <c r="G905" t="s">
        <v>51</v>
      </c>
      <c r="H905" s="49">
        <v>2</v>
      </c>
      <c r="I905" t="s">
        <v>184</v>
      </c>
      <c r="J905" s="60">
        <v>5140.29</v>
      </c>
      <c r="K905" t="s">
        <v>131</v>
      </c>
      <c r="L905" s="53">
        <v>4420.6494000000002</v>
      </c>
      <c r="M905" s="53">
        <v>5140.29</v>
      </c>
      <c r="N905" s="53">
        <v>406</v>
      </c>
      <c r="O905" s="53">
        <v>349.15999999999997</v>
      </c>
      <c r="P905" s="53">
        <v>406</v>
      </c>
      <c r="Q905" s="54">
        <v>7.898387055983222E-2</v>
      </c>
      <c r="R905">
        <v>1</v>
      </c>
      <c r="S905">
        <v>2026</v>
      </c>
      <c r="T905" s="49">
        <v>3</v>
      </c>
      <c r="U905" s="49">
        <v>2026</v>
      </c>
      <c r="V905" s="56">
        <v>46148</v>
      </c>
      <c r="W905" s="49" t="s">
        <v>172</v>
      </c>
      <c r="X905" s="49">
        <v>2026</v>
      </c>
    </row>
    <row r="906" spans="1:24" ht="15.95">
      <c r="A906" t="s">
        <v>176</v>
      </c>
      <c r="B906">
        <v>955</v>
      </c>
      <c r="C906">
        <v>0</v>
      </c>
      <c r="D906" s="18">
        <v>46028</v>
      </c>
      <c r="E906" s="18">
        <v>46280</v>
      </c>
      <c r="F906" s="18">
        <v>46289</v>
      </c>
      <c r="G906" t="s">
        <v>51</v>
      </c>
      <c r="H906" s="49">
        <v>2</v>
      </c>
      <c r="I906" t="s">
        <v>184</v>
      </c>
      <c r="J906" s="60">
        <v>127190</v>
      </c>
      <c r="K906" t="s">
        <v>131</v>
      </c>
      <c r="L906" s="53">
        <v>109383.4</v>
      </c>
      <c r="M906" s="53">
        <v>127190</v>
      </c>
      <c r="N906" s="53">
        <v>21365</v>
      </c>
      <c r="O906" s="53">
        <v>18373.900000000001</v>
      </c>
      <c r="P906" s="53">
        <v>21365</v>
      </c>
      <c r="Q906" s="54">
        <v>0.16797704222030035</v>
      </c>
      <c r="R906">
        <v>1</v>
      </c>
      <c r="S906">
        <v>2026</v>
      </c>
      <c r="T906" s="49">
        <v>9</v>
      </c>
      <c r="U906" s="49">
        <v>2026</v>
      </c>
      <c r="V906" s="56">
        <v>46334</v>
      </c>
      <c r="W906" s="49" t="s">
        <v>159</v>
      </c>
      <c r="X906" s="49">
        <v>2026</v>
      </c>
    </row>
    <row r="907" spans="1:24" ht="15.95">
      <c r="A907" t="s">
        <v>176</v>
      </c>
      <c r="B907">
        <v>956</v>
      </c>
      <c r="C907">
        <v>0</v>
      </c>
      <c r="D907" s="18">
        <v>46029</v>
      </c>
      <c r="E907" s="18">
        <v>46009</v>
      </c>
      <c r="F907" s="18">
        <v>46024</v>
      </c>
      <c r="G907" t="s">
        <v>35</v>
      </c>
      <c r="H907" s="49">
        <v>2</v>
      </c>
      <c r="J907" s="60">
        <v>63072</v>
      </c>
      <c r="K907" t="s">
        <v>131</v>
      </c>
      <c r="L907" s="53">
        <v>54241.919999999998</v>
      </c>
      <c r="M907" s="53">
        <v>63072</v>
      </c>
      <c r="N907" s="53">
        <v>7081.45</v>
      </c>
      <c r="O907" s="53">
        <v>6090.0469999999996</v>
      </c>
      <c r="P907" s="53">
        <v>7081.45</v>
      </c>
      <c r="Q907" s="54">
        <v>0.11227565322171486</v>
      </c>
      <c r="R907">
        <v>1</v>
      </c>
      <c r="S907">
        <v>2026</v>
      </c>
      <c r="T907" s="49">
        <v>12</v>
      </c>
      <c r="U907" s="49">
        <v>2025</v>
      </c>
      <c r="V907" s="56">
        <v>46069</v>
      </c>
      <c r="W907" s="49" t="s">
        <v>164</v>
      </c>
      <c r="X907" s="49">
        <v>2026</v>
      </c>
    </row>
    <row r="908" spans="1:24" ht="15.95">
      <c r="A908" t="s">
        <v>176</v>
      </c>
      <c r="B908">
        <v>957</v>
      </c>
      <c r="C908">
        <v>0</v>
      </c>
      <c r="D908" s="18">
        <v>46029</v>
      </c>
      <c r="E908" s="18">
        <v>46045</v>
      </c>
      <c r="F908" s="18">
        <v>46047</v>
      </c>
      <c r="G908" t="s">
        <v>45</v>
      </c>
      <c r="H908" s="49">
        <v>2</v>
      </c>
      <c r="J908" s="60">
        <v>5954.36</v>
      </c>
      <c r="K908" t="s">
        <v>131</v>
      </c>
      <c r="L908" s="53">
        <v>5120.7495999999992</v>
      </c>
      <c r="M908" s="53">
        <v>5954.36</v>
      </c>
      <c r="N908" s="53">
        <v>117.48</v>
      </c>
      <c r="O908" s="53">
        <v>101.03280000000001</v>
      </c>
      <c r="P908" s="53">
        <v>117.48</v>
      </c>
      <c r="Q908" s="54">
        <v>1.9730080142954076E-2</v>
      </c>
      <c r="R908">
        <v>1</v>
      </c>
      <c r="S908">
        <v>2026</v>
      </c>
      <c r="T908" s="49">
        <v>1</v>
      </c>
      <c r="U908" s="49">
        <v>2026</v>
      </c>
      <c r="V908" s="56">
        <v>46092</v>
      </c>
      <c r="W908" s="49" t="s">
        <v>150</v>
      </c>
      <c r="X908" s="49">
        <v>2026</v>
      </c>
    </row>
    <row r="909" spans="1:24" ht="15.95">
      <c r="A909" t="s">
        <v>176</v>
      </c>
      <c r="B909">
        <v>959</v>
      </c>
      <c r="C909">
        <v>0</v>
      </c>
      <c r="D909" s="18">
        <v>46029</v>
      </c>
      <c r="E909" s="18">
        <v>46029</v>
      </c>
      <c r="F909" s="18">
        <v>46033</v>
      </c>
      <c r="G909" t="s">
        <v>51</v>
      </c>
      <c r="H909" s="49">
        <v>2</v>
      </c>
      <c r="I909" t="s">
        <v>184</v>
      </c>
      <c r="J909" s="60">
        <v>7228</v>
      </c>
      <c r="K909" t="s">
        <v>178</v>
      </c>
      <c r="L909" s="53">
        <v>346.94400000000002</v>
      </c>
      <c r="M909" s="53">
        <v>404.76800000000003</v>
      </c>
      <c r="N909" s="53">
        <v>0</v>
      </c>
      <c r="O909" s="53">
        <v>0</v>
      </c>
      <c r="P909" s="53">
        <v>0</v>
      </c>
      <c r="Q909" s="54">
        <v>0</v>
      </c>
      <c r="R909">
        <v>1</v>
      </c>
      <c r="S909">
        <v>2026</v>
      </c>
      <c r="T909" s="49">
        <v>1</v>
      </c>
      <c r="U909" s="49">
        <v>2026</v>
      </c>
      <c r="V909" s="56">
        <v>46078</v>
      </c>
      <c r="W909" s="49" t="s">
        <v>164</v>
      </c>
      <c r="X909" s="49">
        <v>2026</v>
      </c>
    </row>
    <row r="910" spans="1:24" ht="15.95">
      <c r="A910" t="s">
        <v>176</v>
      </c>
      <c r="B910">
        <v>960</v>
      </c>
      <c r="C910">
        <v>0</v>
      </c>
      <c r="D910" s="18">
        <v>46029</v>
      </c>
      <c r="E910" s="18">
        <v>46035</v>
      </c>
      <c r="F910" s="18">
        <v>46038</v>
      </c>
      <c r="G910" t="s">
        <v>61</v>
      </c>
      <c r="H910" s="49">
        <v>2</v>
      </c>
      <c r="J910" s="60">
        <v>0</v>
      </c>
      <c r="K910" t="s">
        <v>131</v>
      </c>
      <c r="L910" s="53">
        <v>0</v>
      </c>
      <c r="M910" s="53">
        <v>0</v>
      </c>
      <c r="N910" s="53">
        <v>0</v>
      </c>
      <c r="O910" s="53">
        <v>0</v>
      </c>
      <c r="P910" s="53">
        <v>0</v>
      </c>
      <c r="Q910" s="54" t="e">
        <v>#DIV/0!</v>
      </c>
      <c r="R910">
        <v>1</v>
      </c>
      <c r="S910">
        <v>2026</v>
      </c>
      <c r="T910" s="49">
        <v>1</v>
      </c>
      <c r="U910" s="49">
        <v>2026</v>
      </c>
      <c r="V910" s="56">
        <v>46083</v>
      </c>
      <c r="W910" s="49" t="s">
        <v>150</v>
      </c>
      <c r="X910" s="49">
        <v>2026</v>
      </c>
    </row>
    <row r="911" spans="1:24">
      <c r="A911" t="s">
        <v>65</v>
      </c>
      <c r="B911">
        <v>1</v>
      </c>
      <c r="C911">
        <v>0</v>
      </c>
      <c r="D911" s="18">
        <v>45754</v>
      </c>
      <c r="E911" s="18">
        <v>46009</v>
      </c>
      <c r="F911" s="18">
        <v>46051</v>
      </c>
      <c r="G911" t="s">
        <v>26</v>
      </c>
      <c r="H911">
        <v>15</v>
      </c>
      <c r="I911" t="s">
        <v>149</v>
      </c>
      <c r="J911">
        <v>116549.72</v>
      </c>
      <c r="K911" t="s">
        <v>131</v>
      </c>
      <c r="L911">
        <v>100232.7592</v>
      </c>
      <c r="M911">
        <v>116549.72</v>
      </c>
      <c r="N911">
        <v>15021.82</v>
      </c>
      <c r="O911">
        <v>12918.7652</v>
      </c>
      <c r="P911">
        <v>15021.82</v>
      </c>
      <c r="Q911">
        <v>0.1288876541273544</v>
      </c>
      <c r="R911">
        <v>4</v>
      </c>
      <c r="S911">
        <v>2025</v>
      </c>
      <c r="T911">
        <v>12</v>
      </c>
      <c r="U911">
        <v>2025</v>
      </c>
      <c r="V911">
        <v>46096</v>
      </c>
      <c r="W911" t="s">
        <v>150</v>
      </c>
      <c r="X911">
        <v>2026</v>
      </c>
    </row>
    <row r="912" spans="1:24">
      <c r="A912" t="s">
        <v>65</v>
      </c>
      <c r="B912">
        <v>2</v>
      </c>
      <c r="C912">
        <v>1</v>
      </c>
      <c r="D912" s="18">
        <v>45756</v>
      </c>
      <c r="E912" s="18">
        <v>45766</v>
      </c>
      <c r="F912" s="18">
        <v>45773</v>
      </c>
      <c r="G912" t="s">
        <v>24</v>
      </c>
      <c r="H912">
        <v>15</v>
      </c>
      <c r="J912">
        <v>14793.67</v>
      </c>
      <c r="K912" t="s">
        <v>151</v>
      </c>
      <c r="L912">
        <v>14793.67</v>
      </c>
      <c r="M912">
        <v>17160.657199999998</v>
      </c>
      <c r="N912">
        <v>2259.2600000000002</v>
      </c>
      <c r="O912">
        <v>2259.2600000000002</v>
      </c>
      <c r="P912">
        <v>2620.7416000000003</v>
      </c>
      <c r="Q912">
        <v>0.15271802061287024</v>
      </c>
      <c r="R912">
        <v>4</v>
      </c>
      <c r="S912">
        <v>2025</v>
      </c>
      <c r="T912">
        <v>4</v>
      </c>
      <c r="U912">
        <v>2025</v>
      </c>
      <c r="V912">
        <v>45818</v>
      </c>
      <c r="W912" t="s">
        <v>152</v>
      </c>
      <c r="X912">
        <v>2025</v>
      </c>
    </row>
    <row r="913" spans="1:24">
      <c r="A913" t="s">
        <v>65</v>
      </c>
      <c r="B913">
        <v>3</v>
      </c>
      <c r="C913">
        <v>1</v>
      </c>
      <c r="D913" s="18">
        <v>45761</v>
      </c>
      <c r="E913" s="18">
        <v>45779</v>
      </c>
      <c r="F913" s="18">
        <v>45780</v>
      </c>
      <c r="G913" t="s">
        <v>24</v>
      </c>
      <c r="H913">
        <v>16</v>
      </c>
      <c r="J913">
        <v>1164</v>
      </c>
      <c r="K913" t="s">
        <v>151</v>
      </c>
      <c r="L913">
        <v>1164</v>
      </c>
      <c r="M913">
        <v>1350.24</v>
      </c>
      <c r="N913">
        <v>213.6</v>
      </c>
      <c r="O913">
        <v>213.6</v>
      </c>
      <c r="P913">
        <v>247.77599999999998</v>
      </c>
      <c r="Q913">
        <v>0.18350515463917524</v>
      </c>
      <c r="R913">
        <v>4</v>
      </c>
      <c r="S913">
        <v>2025</v>
      </c>
      <c r="T913">
        <v>5</v>
      </c>
      <c r="U913">
        <v>2025</v>
      </c>
      <c r="V913">
        <v>45825</v>
      </c>
      <c r="W913" t="s">
        <v>152</v>
      </c>
      <c r="X913">
        <v>2025</v>
      </c>
    </row>
    <row r="914" spans="1:24">
      <c r="A914" t="s">
        <v>65</v>
      </c>
      <c r="B914">
        <v>4</v>
      </c>
      <c r="C914">
        <v>1</v>
      </c>
      <c r="D914" s="18">
        <v>45772</v>
      </c>
      <c r="E914" s="18">
        <v>45856</v>
      </c>
      <c r="F914" s="18">
        <v>45866</v>
      </c>
      <c r="G914" t="s">
        <v>24</v>
      </c>
      <c r="H914">
        <v>17</v>
      </c>
      <c r="J914">
        <v>9663</v>
      </c>
      <c r="K914" t="s">
        <v>151</v>
      </c>
      <c r="L914">
        <v>9663</v>
      </c>
      <c r="M914">
        <v>11209.08</v>
      </c>
      <c r="N914">
        <v>1435.45</v>
      </c>
      <c r="O914">
        <v>1435.45</v>
      </c>
      <c r="P914">
        <v>1665.1219999999998</v>
      </c>
      <c r="Q914">
        <v>0.1485511745834627</v>
      </c>
      <c r="R914">
        <v>4</v>
      </c>
      <c r="S914">
        <v>2025</v>
      </c>
      <c r="T914">
        <v>7</v>
      </c>
      <c r="U914">
        <v>2025</v>
      </c>
      <c r="V914">
        <v>45911</v>
      </c>
      <c r="W914" t="s">
        <v>153</v>
      </c>
      <c r="X914">
        <v>2025</v>
      </c>
    </row>
    <row r="915" spans="1:24">
      <c r="A915" t="s">
        <v>65</v>
      </c>
      <c r="B915">
        <v>5</v>
      </c>
      <c r="C915">
        <v>0</v>
      </c>
      <c r="D915" s="18">
        <v>45777</v>
      </c>
      <c r="E915" s="18">
        <v>45788</v>
      </c>
      <c r="F915" s="18">
        <v>45796</v>
      </c>
      <c r="G915" t="s">
        <v>29</v>
      </c>
      <c r="H915">
        <v>18</v>
      </c>
      <c r="J915">
        <v>1490.21</v>
      </c>
      <c r="K915" t="s">
        <v>151</v>
      </c>
      <c r="L915">
        <v>1490.21</v>
      </c>
      <c r="M915">
        <v>1728.6435999999999</v>
      </c>
      <c r="N915">
        <v>0</v>
      </c>
      <c r="O915">
        <v>0</v>
      </c>
      <c r="P915">
        <v>0</v>
      </c>
      <c r="Q915">
        <v>0</v>
      </c>
      <c r="R915">
        <v>4</v>
      </c>
      <c r="S915">
        <v>2025</v>
      </c>
      <c r="T915">
        <v>5</v>
      </c>
      <c r="U915">
        <v>2025</v>
      </c>
      <c r="V915">
        <v>45841</v>
      </c>
      <c r="W915" t="s">
        <v>154</v>
      </c>
      <c r="X915">
        <v>2025</v>
      </c>
    </row>
    <row r="916" spans="1:24">
      <c r="A916" t="s">
        <v>65</v>
      </c>
      <c r="B916">
        <v>6</v>
      </c>
      <c r="C916">
        <v>1</v>
      </c>
      <c r="D916" s="18">
        <v>45777</v>
      </c>
      <c r="E916" s="18">
        <v>45778</v>
      </c>
      <c r="F916" s="18">
        <v>45780</v>
      </c>
      <c r="G916" t="s">
        <v>24</v>
      </c>
      <c r="H916">
        <v>18</v>
      </c>
      <c r="I916" t="s">
        <v>155</v>
      </c>
      <c r="J916">
        <v>5280</v>
      </c>
      <c r="K916" t="s">
        <v>151</v>
      </c>
      <c r="L916">
        <v>5280</v>
      </c>
      <c r="M916">
        <v>6124.7999999999993</v>
      </c>
      <c r="N916">
        <v>526.01</v>
      </c>
      <c r="O916">
        <v>526.01</v>
      </c>
      <c r="P916">
        <v>610.1715999999999</v>
      </c>
      <c r="Q916">
        <v>9.9623106060606065E-2</v>
      </c>
      <c r="R916">
        <v>4</v>
      </c>
      <c r="S916">
        <v>2025</v>
      </c>
      <c r="T916">
        <v>5</v>
      </c>
      <c r="U916">
        <v>2025</v>
      </c>
      <c r="V916">
        <v>45825</v>
      </c>
      <c r="W916" t="s">
        <v>152</v>
      </c>
      <c r="X916">
        <v>2025</v>
      </c>
    </row>
    <row r="917" spans="1:24">
      <c r="A917" t="s">
        <v>65</v>
      </c>
      <c r="B917">
        <v>7</v>
      </c>
      <c r="C917">
        <v>0</v>
      </c>
      <c r="D917" s="18">
        <v>45777</v>
      </c>
      <c r="E917" s="18">
        <v>45859</v>
      </c>
      <c r="F917" s="18">
        <v>45868</v>
      </c>
      <c r="G917" t="s">
        <v>26</v>
      </c>
      <c r="H917">
        <v>18</v>
      </c>
      <c r="I917" t="s">
        <v>156</v>
      </c>
      <c r="J917">
        <v>74562.81</v>
      </c>
      <c r="K917" t="s">
        <v>131</v>
      </c>
      <c r="L917">
        <v>64124.016599999995</v>
      </c>
      <c r="M917">
        <v>74562.81</v>
      </c>
      <c r="N917">
        <v>23031.99</v>
      </c>
      <c r="O917">
        <v>19807.511399999999</v>
      </c>
      <c r="P917">
        <v>23031.99</v>
      </c>
      <c r="Q917">
        <v>0.30889380376088293</v>
      </c>
      <c r="R917">
        <v>4</v>
      </c>
      <c r="S917">
        <v>2025</v>
      </c>
      <c r="T917">
        <v>7</v>
      </c>
      <c r="U917">
        <v>2025</v>
      </c>
      <c r="V917">
        <v>45913</v>
      </c>
      <c r="W917" t="s">
        <v>153</v>
      </c>
      <c r="X917">
        <v>2025</v>
      </c>
    </row>
    <row r="918" spans="1:24">
      <c r="A918" t="s">
        <v>65</v>
      </c>
      <c r="B918">
        <v>8</v>
      </c>
      <c r="C918">
        <v>0</v>
      </c>
      <c r="D918" s="18">
        <v>45777</v>
      </c>
      <c r="E918" s="18">
        <v>45996</v>
      </c>
      <c r="F918" s="18">
        <v>46000</v>
      </c>
      <c r="G918" t="s">
        <v>24</v>
      </c>
      <c r="H918">
        <v>18</v>
      </c>
      <c r="J918">
        <v>12324</v>
      </c>
      <c r="K918" t="s">
        <v>151</v>
      </c>
      <c r="L918">
        <v>12324</v>
      </c>
      <c r="M918">
        <v>14295.839999999998</v>
      </c>
      <c r="N918">
        <v>3230.32</v>
      </c>
      <c r="O918">
        <v>3230.32</v>
      </c>
      <c r="P918">
        <v>3747.1711999999998</v>
      </c>
      <c r="Q918">
        <v>0.26211619604024666</v>
      </c>
      <c r="R918">
        <v>4</v>
      </c>
      <c r="S918">
        <v>2025</v>
      </c>
      <c r="T918">
        <v>12</v>
      </c>
      <c r="U918">
        <v>2025</v>
      </c>
      <c r="V918">
        <v>46045</v>
      </c>
      <c r="W918" t="s">
        <v>157</v>
      </c>
      <c r="X918">
        <v>2026</v>
      </c>
    </row>
    <row r="919" spans="1:24">
      <c r="A919" t="s">
        <v>65</v>
      </c>
      <c r="B919">
        <v>9</v>
      </c>
      <c r="C919">
        <v>0</v>
      </c>
      <c r="D919" s="18">
        <v>45782</v>
      </c>
      <c r="E919" s="18">
        <v>45889</v>
      </c>
      <c r="F919" s="18">
        <v>45930</v>
      </c>
      <c r="G919" t="s">
        <v>24</v>
      </c>
      <c r="H919">
        <v>19</v>
      </c>
      <c r="I919" t="s">
        <v>158</v>
      </c>
      <c r="J919">
        <v>25100.01</v>
      </c>
      <c r="K919" t="s">
        <v>151</v>
      </c>
      <c r="L919">
        <v>25100.01</v>
      </c>
      <c r="M919">
        <v>29116.011599999994</v>
      </c>
      <c r="N919">
        <v>4011.19</v>
      </c>
      <c r="O919">
        <v>4011.19</v>
      </c>
      <c r="P919">
        <v>4652.9803999999995</v>
      </c>
      <c r="Q919">
        <v>0.15980830286521799</v>
      </c>
      <c r="R919">
        <v>5</v>
      </c>
      <c r="S919">
        <v>2025</v>
      </c>
      <c r="T919">
        <v>8</v>
      </c>
      <c r="U919">
        <v>2025</v>
      </c>
      <c r="V919">
        <v>45975</v>
      </c>
      <c r="W919" t="s">
        <v>159</v>
      </c>
      <c r="X919">
        <v>2025</v>
      </c>
    </row>
    <row r="920" spans="1:24">
      <c r="A920" t="s">
        <v>65</v>
      </c>
      <c r="B920">
        <v>10</v>
      </c>
      <c r="C920">
        <v>1</v>
      </c>
      <c r="D920" s="18">
        <v>45790</v>
      </c>
      <c r="E920" s="18">
        <v>45792</v>
      </c>
      <c r="F920" s="18">
        <v>45862</v>
      </c>
      <c r="G920" t="s">
        <v>29</v>
      </c>
      <c r="H920">
        <v>20</v>
      </c>
      <c r="J920">
        <v>426.46</v>
      </c>
      <c r="K920" t="s">
        <v>151</v>
      </c>
      <c r="L920">
        <v>426.46</v>
      </c>
      <c r="M920">
        <v>494.69359999999995</v>
      </c>
      <c r="N920">
        <v>0</v>
      </c>
      <c r="O920">
        <v>0</v>
      </c>
      <c r="P920">
        <v>0</v>
      </c>
      <c r="Q920">
        <v>0</v>
      </c>
      <c r="R920">
        <v>5</v>
      </c>
      <c r="S920">
        <v>2025</v>
      </c>
      <c r="T920">
        <v>5</v>
      </c>
      <c r="U920">
        <v>2025</v>
      </c>
      <c r="V920">
        <v>45907</v>
      </c>
      <c r="W920" t="s">
        <v>153</v>
      </c>
      <c r="X920">
        <v>2025</v>
      </c>
    </row>
    <row r="921" spans="1:24">
      <c r="A921" t="s">
        <v>65</v>
      </c>
      <c r="B921">
        <v>11</v>
      </c>
      <c r="C921">
        <v>1</v>
      </c>
      <c r="D921" s="18">
        <v>45799</v>
      </c>
      <c r="E921" s="18">
        <v>45805</v>
      </c>
      <c r="F921" s="18">
        <v>45806</v>
      </c>
      <c r="G921" t="s">
        <v>29</v>
      </c>
      <c r="H921">
        <v>21</v>
      </c>
      <c r="J921">
        <v>577.36</v>
      </c>
      <c r="K921" t="s">
        <v>151</v>
      </c>
      <c r="L921">
        <v>577.36</v>
      </c>
      <c r="M921">
        <v>669.73759999999993</v>
      </c>
      <c r="N921">
        <v>80</v>
      </c>
      <c r="O921">
        <v>80</v>
      </c>
      <c r="P921">
        <v>92.8</v>
      </c>
      <c r="Q921">
        <v>0.13856172925038104</v>
      </c>
      <c r="R921">
        <v>5</v>
      </c>
      <c r="S921">
        <v>2025</v>
      </c>
      <c r="T921">
        <v>5</v>
      </c>
      <c r="U921">
        <v>2025</v>
      </c>
      <c r="V921">
        <v>45851</v>
      </c>
      <c r="W921" t="s">
        <v>154</v>
      </c>
      <c r="X921">
        <v>2025</v>
      </c>
    </row>
    <row r="922" spans="1:24">
      <c r="A922" t="s">
        <v>65</v>
      </c>
      <c r="B922">
        <v>12</v>
      </c>
      <c r="C922">
        <v>0</v>
      </c>
      <c r="D922" s="18">
        <v>45793</v>
      </c>
      <c r="E922" s="18">
        <v>45801</v>
      </c>
      <c r="F922" s="18">
        <v>45940</v>
      </c>
      <c r="G922" t="s">
        <v>29</v>
      </c>
      <c r="H922">
        <v>20</v>
      </c>
      <c r="I922" t="s">
        <v>156</v>
      </c>
      <c r="J922">
        <v>6817.36</v>
      </c>
      <c r="K922" t="s">
        <v>151</v>
      </c>
      <c r="L922">
        <v>6817.36</v>
      </c>
      <c r="M922">
        <v>7908.1375999999991</v>
      </c>
      <c r="N922">
        <v>200</v>
      </c>
      <c r="O922">
        <v>200</v>
      </c>
      <c r="P922">
        <v>231.99999999999997</v>
      </c>
      <c r="Q922">
        <v>2.9336869403992164E-2</v>
      </c>
      <c r="R922">
        <v>5</v>
      </c>
      <c r="S922">
        <v>2025</v>
      </c>
      <c r="T922">
        <v>5</v>
      </c>
      <c r="U922">
        <v>2025</v>
      </c>
      <c r="V922">
        <v>45985</v>
      </c>
      <c r="W922" t="s">
        <v>159</v>
      </c>
      <c r="X922">
        <v>2025</v>
      </c>
    </row>
    <row r="923" spans="1:24">
      <c r="A923" t="s">
        <v>65</v>
      </c>
      <c r="B923">
        <v>13</v>
      </c>
      <c r="C923">
        <v>1</v>
      </c>
      <c r="D923" s="18">
        <v>45810</v>
      </c>
      <c r="E923" s="18">
        <v>45860</v>
      </c>
      <c r="F923" s="18">
        <v>45865</v>
      </c>
      <c r="G923" t="s">
        <v>24</v>
      </c>
      <c r="H923">
        <v>23</v>
      </c>
      <c r="I923" t="s">
        <v>155</v>
      </c>
      <c r="J923">
        <v>27952</v>
      </c>
      <c r="K923" t="s">
        <v>151</v>
      </c>
      <c r="L923">
        <v>27952</v>
      </c>
      <c r="M923">
        <v>32424.319999999996</v>
      </c>
      <c r="N923">
        <v>7571.21</v>
      </c>
      <c r="O923">
        <v>7571.21</v>
      </c>
      <c r="P923">
        <v>8782.6035999999986</v>
      </c>
      <c r="Q923">
        <v>0.2708646966227819</v>
      </c>
      <c r="R923">
        <v>6</v>
      </c>
      <c r="S923">
        <v>2025</v>
      </c>
      <c r="T923">
        <v>7</v>
      </c>
      <c r="U923">
        <v>2025</v>
      </c>
      <c r="V923">
        <v>45910</v>
      </c>
      <c r="W923" t="s">
        <v>153</v>
      </c>
      <c r="X923">
        <v>2025</v>
      </c>
    </row>
    <row r="924" spans="1:24">
      <c r="A924" t="s">
        <v>65</v>
      </c>
      <c r="B924">
        <v>14</v>
      </c>
      <c r="C924">
        <v>0</v>
      </c>
      <c r="D924" s="18">
        <v>45810</v>
      </c>
      <c r="E924" s="18">
        <v>45814</v>
      </c>
      <c r="F924" s="18">
        <v>45816</v>
      </c>
      <c r="G924" t="s">
        <v>29</v>
      </c>
      <c r="H924">
        <v>23</v>
      </c>
      <c r="J924">
        <v>427.8</v>
      </c>
      <c r="K924" t="s">
        <v>151</v>
      </c>
      <c r="L924">
        <v>427.8</v>
      </c>
      <c r="M924">
        <v>496.24799999999999</v>
      </c>
      <c r="N924">
        <v>0</v>
      </c>
      <c r="O924">
        <v>0</v>
      </c>
      <c r="P924">
        <v>0</v>
      </c>
      <c r="Q924">
        <v>0</v>
      </c>
      <c r="R924">
        <v>6</v>
      </c>
      <c r="S924">
        <v>2025</v>
      </c>
      <c r="T924">
        <v>6</v>
      </c>
      <c r="U924">
        <v>2025</v>
      </c>
      <c r="V924">
        <v>45861</v>
      </c>
      <c r="W924" t="s">
        <v>154</v>
      </c>
      <c r="X924">
        <v>2025</v>
      </c>
    </row>
    <row r="925" spans="1:24">
      <c r="A925" t="s">
        <v>65</v>
      </c>
      <c r="B925">
        <v>15</v>
      </c>
      <c r="C925">
        <v>0</v>
      </c>
      <c r="D925" s="18">
        <v>45818</v>
      </c>
      <c r="E925" s="18">
        <v>45843</v>
      </c>
      <c r="F925" s="18">
        <v>45974</v>
      </c>
      <c r="G925" t="s">
        <v>29</v>
      </c>
      <c r="H925">
        <v>24</v>
      </c>
      <c r="J925">
        <v>1285.96</v>
      </c>
      <c r="K925" t="s">
        <v>151</v>
      </c>
      <c r="L925">
        <v>1285.96</v>
      </c>
      <c r="M925">
        <v>1491.7136</v>
      </c>
      <c r="N925">
        <v>0</v>
      </c>
      <c r="O925">
        <v>0</v>
      </c>
      <c r="P925">
        <v>0</v>
      </c>
      <c r="Q925">
        <v>0</v>
      </c>
      <c r="R925">
        <v>6</v>
      </c>
      <c r="S925">
        <v>2025</v>
      </c>
      <c r="T925">
        <v>7</v>
      </c>
      <c r="U925">
        <v>2025</v>
      </c>
      <c r="V925">
        <v>46019</v>
      </c>
      <c r="W925" t="s">
        <v>132</v>
      </c>
      <c r="X925">
        <v>2025</v>
      </c>
    </row>
    <row r="926" spans="1:24">
      <c r="A926" t="s">
        <v>65</v>
      </c>
      <c r="B926">
        <v>16</v>
      </c>
      <c r="C926">
        <v>0</v>
      </c>
      <c r="D926" s="18">
        <v>45824</v>
      </c>
      <c r="E926" s="18">
        <v>45830</v>
      </c>
      <c r="F926" s="18">
        <v>45842</v>
      </c>
      <c r="G926" t="s">
        <v>26</v>
      </c>
      <c r="H926">
        <v>25</v>
      </c>
      <c r="I926" t="s">
        <v>156</v>
      </c>
      <c r="J926">
        <v>236061.45</v>
      </c>
      <c r="K926" t="s">
        <v>131</v>
      </c>
      <c r="L926">
        <v>203012.84700000001</v>
      </c>
      <c r="M926">
        <v>236061.45</v>
      </c>
      <c r="N926">
        <v>29983.96</v>
      </c>
      <c r="O926">
        <v>25786.205599999998</v>
      </c>
      <c r="P926">
        <v>29983.96</v>
      </c>
      <c r="Q926">
        <v>0.12701760494989756</v>
      </c>
      <c r="R926">
        <v>6</v>
      </c>
      <c r="S926">
        <v>2025</v>
      </c>
      <c r="T926">
        <v>6</v>
      </c>
      <c r="U926">
        <v>2025</v>
      </c>
      <c r="V926">
        <v>45887</v>
      </c>
      <c r="W926" t="s">
        <v>160</v>
      </c>
      <c r="X926">
        <v>2025</v>
      </c>
    </row>
    <row r="927" spans="1:24">
      <c r="A927" t="s">
        <v>65</v>
      </c>
      <c r="B927">
        <v>17</v>
      </c>
      <c r="C927">
        <v>1</v>
      </c>
      <c r="D927" s="18">
        <v>45825</v>
      </c>
      <c r="E927" s="18">
        <v>45892</v>
      </c>
      <c r="F927" s="18">
        <v>45904</v>
      </c>
      <c r="G927" t="s">
        <v>24</v>
      </c>
      <c r="H927">
        <v>25</v>
      </c>
      <c r="I927" t="s">
        <v>155</v>
      </c>
      <c r="J927">
        <v>27467</v>
      </c>
      <c r="K927" t="s">
        <v>151</v>
      </c>
      <c r="L927">
        <v>27467</v>
      </c>
      <c r="M927">
        <v>31861.719999999998</v>
      </c>
      <c r="N927">
        <v>4626.46</v>
      </c>
      <c r="O927">
        <v>4626.46</v>
      </c>
      <c r="P927">
        <v>5366.6935999999996</v>
      </c>
      <c r="Q927">
        <v>0.16843703353114647</v>
      </c>
      <c r="R927">
        <v>6</v>
      </c>
      <c r="S927">
        <v>2025</v>
      </c>
      <c r="T927">
        <v>8</v>
      </c>
      <c r="U927">
        <v>2025</v>
      </c>
      <c r="V927">
        <v>45949</v>
      </c>
      <c r="W927" t="s">
        <v>161</v>
      </c>
      <c r="X927">
        <v>2025</v>
      </c>
    </row>
    <row r="928" spans="1:24">
      <c r="A928" t="s">
        <v>65</v>
      </c>
      <c r="B928">
        <v>19</v>
      </c>
      <c r="C928">
        <v>1</v>
      </c>
      <c r="D928" s="18">
        <v>45828</v>
      </c>
      <c r="E928" s="18">
        <v>45841</v>
      </c>
      <c r="F928" s="18">
        <v>45847</v>
      </c>
      <c r="G928" t="s">
        <v>25</v>
      </c>
      <c r="H928">
        <v>25</v>
      </c>
      <c r="I928" t="s">
        <v>162</v>
      </c>
      <c r="J928">
        <v>28496.6</v>
      </c>
      <c r="K928" t="s">
        <v>151</v>
      </c>
      <c r="L928">
        <v>28496.6</v>
      </c>
      <c r="M928">
        <v>33056.055999999997</v>
      </c>
      <c r="N928">
        <v>3929.8</v>
      </c>
      <c r="O928">
        <v>3929.8</v>
      </c>
      <c r="P928">
        <v>4558.5680000000002</v>
      </c>
      <c r="Q928">
        <v>0.13790417102391164</v>
      </c>
      <c r="R928">
        <v>6</v>
      </c>
      <c r="S928">
        <v>2025</v>
      </c>
      <c r="T928">
        <v>7</v>
      </c>
      <c r="U928">
        <v>2025</v>
      </c>
      <c r="V928">
        <v>45892</v>
      </c>
      <c r="W928" t="s">
        <v>160</v>
      </c>
      <c r="X928">
        <v>2025</v>
      </c>
    </row>
    <row r="929" spans="1:24">
      <c r="A929" t="s">
        <v>65</v>
      </c>
      <c r="B929">
        <v>20</v>
      </c>
      <c r="C929">
        <v>0</v>
      </c>
      <c r="D929" s="18">
        <v>45832</v>
      </c>
      <c r="E929" s="18">
        <v>45833</v>
      </c>
      <c r="F929" s="18">
        <v>45836</v>
      </c>
      <c r="G929" t="s">
        <v>29</v>
      </c>
      <c r="H929">
        <v>26</v>
      </c>
      <c r="I929" t="s">
        <v>149</v>
      </c>
      <c r="J929">
        <v>7014</v>
      </c>
      <c r="K929" t="s">
        <v>163</v>
      </c>
      <c r="L929">
        <v>8066.0999999999995</v>
      </c>
      <c r="M929">
        <v>9398.76</v>
      </c>
      <c r="N929">
        <v>701.4</v>
      </c>
      <c r="O929">
        <v>806.6099999999999</v>
      </c>
      <c r="P929">
        <v>939.87599999999998</v>
      </c>
      <c r="Q929">
        <v>9.9999999999999992E-2</v>
      </c>
      <c r="R929">
        <v>6</v>
      </c>
      <c r="S929">
        <v>2025</v>
      </c>
      <c r="T929">
        <v>6</v>
      </c>
      <c r="U929">
        <v>2025</v>
      </c>
      <c r="V929">
        <v>45881</v>
      </c>
      <c r="W929" t="s">
        <v>160</v>
      </c>
      <c r="X929">
        <v>2025</v>
      </c>
    </row>
    <row r="930" spans="1:24">
      <c r="A930" t="s">
        <v>65</v>
      </c>
      <c r="B930">
        <v>21</v>
      </c>
      <c r="C930">
        <v>0</v>
      </c>
      <c r="D930" s="18">
        <v>45835</v>
      </c>
      <c r="E930" s="18">
        <v>45950</v>
      </c>
      <c r="F930" s="18">
        <v>45969</v>
      </c>
      <c r="G930" t="s">
        <v>26</v>
      </c>
      <c r="H930">
        <v>26</v>
      </c>
      <c r="J930">
        <v>42561.7</v>
      </c>
      <c r="K930" t="s">
        <v>151</v>
      </c>
      <c r="L930">
        <v>42561.7</v>
      </c>
      <c r="M930">
        <v>49371.571999999993</v>
      </c>
      <c r="N930">
        <v>4194.62</v>
      </c>
      <c r="O930">
        <v>4194.62</v>
      </c>
      <c r="P930">
        <v>4865.7591999999995</v>
      </c>
      <c r="Q930">
        <v>9.8553864154862239E-2</v>
      </c>
      <c r="R930">
        <v>6</v>
      </c>
      <c r="S930">
        <v>2025</v>
      </c>
      <c r="T930">
        <v>10</v>
      </c>
      <c r="U930">
        <v>2025</v>
      </c>
      <c r="V930">
        <v>46014</v>
      </c>
      <c r="W930" t="s">
        <v>132</v>
      </c>
      <c r="X930">
        <v>2025</v>
      </c>
    </row>
    <row r="931" spans="1:24">
      <c r="A931" t="s">
        <v>65</v>
      </c>
      <c r="B931">
        <v>22</v>
      </c>
      <c r="C931">
        <v>1</v>
      </c>
      <c r="D931" s="18">
        <v>45839</v>
      </c>
      <c r="E931" s="18">
        <v>45865</v>
      </c>
      <c r="F931" s="18">
        <v>45869</v>
      </c>
      <c r="G931" t="s">
        <v>25</v>
      </c>
      <c r="H931">
        <v>27</v>
      </c>
      <c r="J931">
        <v>6222</v>
      </c>
      <c r="K931" t="s">
        <v>151</v>
      </c>
      <c r="L931">
        <v>6222</v>
      </c>
      <c r="M931">
        <v>7217.5199999999995</v>
      </c>
      <c r="N931">
        <v>1196.3</v>
      </c>
      <c r="O931">
        <v>1196.3</v>
      </c>
      <c r="P931">
        <v>1387.7079999999999</v>
      </c>
      <c r="Q931">
        <v>0.19226936676309866</v>
      </c>
      <c r="R931">
        <v>7</v>
      </c>
      <c r="S931">
        <v>2025</v>
      </c>
      <c r="T931">
        <v>7</v>
      </c>
      <c r="U931">
        <v>2025</v>
      </c>
      <c r="V931">
        <v>45914</v>
      </c>
      <c r="W931" t="s">
        <v>153</v>
      </c>
      <c r="X931">
        <v>2025</v>
      </c>
    </row>
    <row r="932" spans="1:24">
      <c r="A932" t="s">
        <v>65</v>
      </c>
      <c r="B932">
        <v>23</v>
      </c>
      <c r="C932">
        <v>0</v>
      </c>
      <c r="D932" s="18">
        <v>45841</v>
      </c>
      <c r="E932" s="18">
        <v>46017</v>
      </c>
      <c r="F932" s="18">
        <v>46024</v>
      </c>
      <c r="G932" t="s">
        <v>27</v>
      </c>
      <c r="H932">
        <v>27</v>
      </c>
      <c r="I932" t="s">
        <v>158</v>
      </c>
      <c r="J932">
        <v>32543.83</v>
      </c>
      <c r="K932" t="s">
        <v>151</v>
      </c>
      <c r="L932">
        <v>32543.83</v>
      </c>
      <c r="M932">
        <v>37750.842799999999</v>
      </c>
      <c r="N932">
        <v>1724.96</v>
      </c>
      <c r="O932">
        <v>1724.96</v>
      </c>
      <c r="P932">
        <v>2000.9535999999998</v>
      </c>
      <c r="Q932">
        <v>5.3004210014617206E-2</v>
      </c>
      <c r="R932">
        <v>7</v>
      </c>
      <c r="S932">
        <v>2025</v>
      </c>
      <c r="T932">
        <v>12</v>
      </c>
      <c r="U932">
        <v>2025</v>
      </c>
      <c r="V932">
        <v>46069</v>
      </c>
      <c r="W932" t="s">
        <v>164</v>
      </c>
      <c r="X932">
        <v>2026</v>
      </c>
    </row>
    <row r="933" spans="1:24">
      <c r="A933" t="s">
        <v>65</v>
      </c>
      <c r="B933">
        <v>24</v>
      </c>
      <c r="C933">
        <v>1</v>
      </c>
      <c r="D933" s="18">
        <v>45845</v>
      </c>
      <c r="E933" s="18">
        <v>45902</v>
      </c>
      <c r="F933" s="18">
        <v>45903</v>
      </c>
      <c r="G933" t="s">
        <v>29</v>
      </c>
      <c r="H933">
        <v>28</v>
      </c>
      <c r="J933">
        <v>2400</v>
      </c>
      <c r="K933" t="s">
        <v>151</v>
      </c>
      <c r="L933">
        <v>2400</v>
      </c>
      <c r="M933">
        <v>2784</v>
      </c>
      <c r="N933">
        <v>183.19</v>
      </c>
      <c r="O933">
        <v>183.19</v>
      </c>
      <c r="P933">
        <v>212.50039999999998</v>
      </c>
      <c r="Q933">
        <v>7.632916666666667E-2</v>
      </c>
      <c r="R933">
        <v>7</v>
      </c>
      <c r="S933">
        <v>2025</v>
      </c>
      <c r="T933">
        <v>9</v>
      </c>
      <c r="U933">
        <v>2025</v>
      </c>
      <c r="V933">
        <v>45948</v>
      </c>
      <c r="W933" t="s">
        <v>161</v>
      </c>
      <c r="X933">
        <v>2025</v>
      </c>
    </row>
    <row r="934" spans="1:24">
      <c r="A934" t="s">
        <v>65</v>
      </c>
      <c r="B934">
        <v>25</v>
      </c>
      <c r="C934">
        <v>1</v>
      </c>
      <c r="D934" s="18">
        <v>45848</v>
      </c>
      <c r="E934" s="18">
        <v>45855</v>
      </c>
      <c r="F934" s="18">
        <v>45860</v>
      </c>
      <c r="G934" t="s">
        <v>27</v>
      </c>
      <c r="H934">
        <v>28</v>
      </c>
      <c r="I934" t="s">
        <v>149</v>
      </c>
      <c r="J934">
        <v>2600</v>
      </c>
      <c r="K934" t="s">
        <v>151</v>
      </c>
      <c r="L934">
        <v>2600</v>
      </c>
      <c r="M934">
        <v>3016</v>
      </c>
      <c r="N934">
        <v>1115</v>
      </c>
      <c r="O934">
        <v>1115</v>
      </c>
      <c r="P934">
        <v>1293.3999999999999</v>
      </c>
      <c r="Q934">
        <v>0.42884615384615382</v>
      </c>
      <c r="R934">
        <v>7</v>
      </c>
      <c r="S934">
        <v>2025</v>
      </c>
      <c r="T934">
        <v>7</v>
      </c>
      <c r="U934">
        <v>2025</v>
      </c>
      <c r="V934">
        <v>45905</v>
      </c>
      <c r="W934" t="s">
        <v>153</v>
      </c>
      <c r="X934">
        <v>2025</v>
      </c>
    </row>
    <row r="935" spans="1:24">
      <c r="A935" t="s">
        <v>65</v>
      </c>
      <c r="B935">
        <v>26</v>
      </c>
      <c r="C935">
        <v>1</v>
      </c>
      <c r="D935" s="18">
        <v>45849</v>
      </c>
      <c r="E935" s="18">
        <v>45858</v>
      </c>
      <c r="F935" s="18">
        <v>45864</v>
      </c>
      <c r="G935" t="s">
        <v>27</v>
      </c>
      <c r="H935">
        <v>28</v>
      </c>
      <c r="I935" t="s">
        <v>149</v>
      </c>
      <c r="J935">
        <v>1536</v>
      </c>
      <c r="K935" t="s">
        <v>151</v>
      </c>
      <c r="L935">
        <v>1536</v>
      </c>
      <c r="M935">
        <v>1781.7599999999998</v>
      </c>
      <c r="N935">
        <v>120</v>
      </c>
      <c r="O935">
        <v>120</v>
      </c>
      <c r="P935">
        <v>139.19999999999999</v>
      </c>
      <c r="Q935">
        <v>7.8125E-2</v>
      </c>
      <c r="R935">
        <v>7</v>
      </c>
      <c r="S935">
        <v>2025</v>
      </c>
      <c r="T935">
        <v>7</v>
      </c>
      <c r="U935">
        <v>2025</v>
      </c>
      <c r="V935">
        <v>45909</v>
      </c>
      <c r="W935" t="s">
        <v>153</v>
      </c>
      <c r="X935">
        <v>2025</v>
      </c>
    </row>
    <row r="936" spans="1:24">
      <c r="A936" t="s">
        <v>65</v>
      </c>
      <c r="B936">
        <v>27</v>
      </c>
      <c r="C936">
        <v>0</v>
      </c>
      <c r="D936" s="18">
        <v>45852</v>
      </c>
      <c r="E936" s="18">
        <v>45924</v>
      </c>
      <c r="F936" s="18">
        <v>45950</v>
      </c>
      <c r="G936" t="s">
        <v>19</v>
      </c>
      <c r="H936">
        <v>29</v>
      </c>
      <c r="I936" t="s">
        <v>165</v>
      </c>
      <c r="J936">
        <v>45963.05</v>
      </c>
      <c r="K936" t="s">
        <v>151</v>
      </c>
      <c r="L936">
        <v>45963.05</v>
      </c>
      <c r="M936">
        <v>53317.137999999999</v>
      </c>
      <c r="N936">
        <v>8595.74</v>
      </c>
      <c r="O936">
        <v>8595.74</v>
      </c>
      <c r="P936">
        <v>9971.0583999999999</v>
      </c>
      <c r="Q936">
        <v>0.18701413417952026</v>
      </c>
      <c r="R936">
        <v>7</v>
      </c>
      <c r="S936">
        <v>2025</v>
      </c>
      <c r="T936">
        <v>9</v>
      </c>
      <c r="U936">
        <v>2025</v>
      </c>
      <c r="V936">
        <v>45995</v>
      </c>
      <c r="W936" t="s">
        <v>132</v>
      </c>
      <c r="X936">
        <v>2025</v>
      </c>
    </row>
    <row r="937" spans="1:24">
      <c r="A937" t="s">
        <v>65</v>
      </c>
      <c r="B937">
        <v>28</v>
      </c>
      <c r="C937">
        <v>1</v>
      </c>
      <c r="D937" s="18">
        <v>45854</v>
      </c>
      <c r="E937" s="18">
        <v>45913</v>
      </c>
      <c r="F937" s="18">
        <v>45914</v>
      </c>
      <c r="G937" t="s">
        <v>25</v>
      </c>
      <c r="H937">
        <v>29</v>
      </c>
      <c r="I937" t="s">
        <v>166</v>
      </c>
      <c r="J937">
        <v>5240</v>
      </c>
      <c r="K937" t="s">
        <v>151</v>
      </c>
      <c r="L937">
        <v>5240</v>
      </c>
      <c r="M937">
        <v>6078.4</v>
      </c>
      <c r="N937">
        <v>254.28</v>
      </c>
      <c r="O937">
        <v>254.28</v>
      </c>
      <c r="P937">
        <v>294.96479999999997</v>
      </c>
      <c r="Q937">
        <v>4.8526717557251908E-2</v>
      </c>
      <c r="R937">
        <v>7</v>
      </c>
      <c r="S937">
        <v>2025</v>
      </c>
      <c r="T937">
        <v>9</v>
      </c>
      <c r="U937">
        <v>2025</v>
      </c>
      <c r="V937">
        <v>45959</v>
      </c>
      <c r="W937" t="s">
        <v>161</v>
      </c>
      <c r="X937">
        <v>2025</v>
      </c>
    </row>
    <row r="938" spans="1:24">
      <c r="A938" t="s">
        <v>65</v>
      </c>
      <c r="B938">
        <v>29</v>
      </c>
      <c r="C938">
        <v>0</v>
      </c>
      <c r="D938" s="18">
        <v>45856</v>
      </c>
      <c r="E938" s="18">
        <v>45857</v>
      </c>
      <c r="F938" s="18">
        <v>45857</v>
      </c>
      <c r="G938" t="s">
        <v>29</v>
      </c>
      <c r="H938">
        <v>29</v>
      </c>
      <c r="I938" t="s">
        <v>149</v>
      </c>
      <c r="J938">
        <v>197.41</v>
      </c>
      <c r="K938" t="s">
        <v>151</v>
      </c>
      <c r="L938">
        <v>197.41</v>
      </c>
      <c r="M938">
        <v>228.99559999999997</v>
      </c>
      <c r="N938">
        <v>0</v>
      </c>
      <c r="O938">
        <v>0</v>
      </c>
      <c r="P938">
        <v>0</v>
      </c>
      <c r="Q938">
        <v>0</v>
      </c>
      <c r="R938">
        <v>7</v>
      </c>
      <c r="S938">
        <v>2025</v>
      </c>
      <c r="T938">
        <v>7</v>
      </c>
      <c r="U938">
        <v>2025</v>
      </c>
      <c r="V938">
        <v>45902</v>
      </c>
      <c r="W938" t="s">
        <v>153</v>
      </c>
      <c r="X938">
        <v>2025</v>
      </c>
    </row>
    <row r="939" spans="1:24">
      <c r="A939" t="s">
        <v>65</v>
      </c>
      <c r="B939">
        <v>30</v>
      </c>
      <c r="C939">
        <v>0</v>
      </c>
      <c r="D939" s="18">
        <v>45856</v>
      </c>
      <c r="E939" s="18">
        <v>46017</v>
      </c>
      <c r="F939" s="18">
        <v>46027</v>
      </c>
      <c r="G939" t="s">
        <v>23</v>
      </c>
      <c r="H939">
        <v>29</v>
      </c>
      <c r="J939">
        <v>78838.929999999993</v>
      </c>
      <c r="K939" t="s">
        <v>151</v>
      </c>
      <c r="L939">
        <v>78838.929999999993</v>
      </c>
      <c r="M939">
        <v>91453.15879999999</v>
      </c>
      <c r="N939">
        <v>9227.17</v>
      </c>
      <c r="O939">
        <v>9227.17</v>
      </c>
      <c r="P939">
        <v>10703.5172</v>
      </c>
      <c r="Q939">
        <v>0.11703824493812892</v>
      </c>
      <c r="R939">
        <v>7</v>
      </c>
      <c r="S939">
        <v>2025</v>
      </c>
      <c r="T939">
        <v>12</v>
      </c>
      <c r="U939">
        <v>2025</v>
      </c>
      <c r="V939">
        <v>46072</v>
      </c>
      <c r="W939" t="s">
        <v>164</v>
      </c>
      <c r="X939">
        <v>2026</v>
      </c>
    </row>
    <row r="940" spans="1:24">
      <c r="A940" t="s">
        <v>65</v>
      </c>
      <c r="B940">
        <v>31</v>
      </c>
      <c r="C940">
        <v>0</v>
      </c>
      <c r="D940" s="18">
        <v>45862</v>
      </c>
      <c r="E940" s="18">
        <v>45950</v>
      </c>
      <c r="F940" s="18">
        <v>45990</v>
      </c>
      <c r="G940" t="s">
        <v>29</v>
      </c>
      <c r="H940">
        <v>30</v>
      </c>
      <c r="J940">
        <v>1894.45</v>
      </c>
      <c r="K940" t="s">
        <v>151</v>
      </c>
      <c r="L940">
        <v>1894.45</v>
      </c>
      <c r="M940">
        <v>2197.5619999999999</v>
      </c>
      <c r="N940">
        <v>0</v>
      </c>
      <c r="O940">
        <v>0</v>
      </c>
      <c r="P940">
        <v>0</v>
      </c>
      <c r="Q940">
        <v>0</v>
      </c>
      <c r="R940">
        <v>7</v>
      </c>
      <c r="S940">
        <v>2025</v>
      </c>
      <c r="T940">
        <v>10</v>
      </c>
      <c r="U940">
        <v>2025</v>
      </c>
      <c r="V940">
        <v>46035</v>
      </c>
      <c r="W940" t="s">
        <v>157</v>
      </c>
      <c r="X940">
        <v>2026</v>
      </c>
    </row>
    <row r="941" spans="1:24">
      <c r="A941" t="s">
        <v>65</v>
      </c>
      <c r="B941">
        <v>32</v>
      </c>
      <c r="C941">
        <v>0</v>
      </c>
      <c r="D941" s="18">
        <v>45862</v>
      </c>
      <c r="E941" s="18">
        <v>46000</v>
      </c>
      <c r="F941" s="18">
        <v>46008</v>
      </c>
      <c r="G941" t="s">
        <v>24</v>
      </c>
      <c r="H941">
        <v>30</v>
      </c>
      <c r="J941">
        <v>4782.34</v>
      </c>
      <c r="K941" t="s">
        <v>151</v>
      </c>
      <c r="L941">
        <v>4782.34</v>
      </c>
      <c r="M941">
        <v>5547.5144</v>
      </c>
      <c r="N941">
        <v>0</v>
      </c>
      <c r="O941">
        <v>0</v>
      </c>
      <c r="P941">
        <v>0</v>
      </c>
      <c r="Q941">
        <v>0</v>
      </c>
      <c r="R941">
        <v>7</v>
      </c>
      <c r="S941">
        <v>2025</v>
      </c>
      <c r="T941">
        <v>12</v>
      </c>
      <c r="U941">
        <v>2025</v>
      </c>
      <c r="V941">
        <v>46053</v>
      </c>
      <c r="W941" t="s">
        <v>157</v>
      </c>
      <c r="X941">
        <v>2026</v>
      </c>
    </row>
    <row r="942" spans="1:24">
      <c r="A942" t="s">
        <v>65</v>
      </c>
      <c r="B942">
        <v>33</v>
      </c>
      <c r="C942">
        <v>1</v>
      </c>
      <c r="D942" s="18">
        <v>45870</v>
      </c>
      <c r="E942" s="18">
        <v>45869</v>
      </c>
      <c r="F942" s="18">
        <v>45873</v>
      </c>
      <c r="G942" t="s">
        <v>24</v>
      </c>
      <c r="H942">
        <v>31</v>
      </c>
      <c r="J942">
        <v>4815</v>
      </c>
      <c r="K942" t="s">
        <v>131</v>
      </c>
      <c r="L942">
        <v>4140.8999999999996</v>
      </c>
      <c r="M942">
        <v>4815</v>
      </c>
      <c r="N942">
        <v>539.22</v>
      </c>
      <c r="O942">
        <v>463.72919999999999</v>
      </c>
      <c r="P942">
        <v>539.22</v>
      </c>
      <c r="Q942">
        <v>0.11198753894080998</v>
      </c>
      <c r="R942">
        <v>8</v>
      </c>
      <c r="S942">
        <v>2025</v>
      </c>
      <c r="T942">
        <v>7</v>
      </c>
      <c r="U942">
        <v>2025</v>
      </c>
      <c r="V942">
        <v>45918</v>
      </c>
      <c r="W942" t="s">
        <v>153</v>
      </c>
      <c r="X942">
        <v>2025</v>
      </c>
    </row>
    <row r="943" spans="1:24">
      <c r="A943" t="s">
        <v>65</v>
      </c>
      <c r="B943">
        <v>34</v>
      </c>
      <c r="C943">
        <v>0</v>
      </c>
      <c r="D943" s="18">
        <v>45889</v>
      </c>
      <c r="E943" s="18">
        <v>46038</v>
      </c>
      <c r="F943" s="18">
        <v>46049</v>
      </c>
      <c r="G943" t="s">
        <v>24</v>
      </c>
      <c r="H943">
        <v>34</v>
      </c>
      <c r="I943" t="s">
        <v>158</v>
      </c>
      <c r="J943">
        <v>32354.55</v>
      </c>
      <c r="K943" t="s">
        <v>151</v>
      </c>
      <c r="L943">
        <v>32354.55</v>
      </c>
      <c r="M943">
        <v>37531.277999999998</v>
      </c>
      <c r="N943">
        <v>7345.41</v>
      </c>
      <c r="O943">
        <v>7345.41</v>
      </c>
      <c r="P943">
        <v>8520.6755999999987</v>
      </c>
      <c r="Q943">
        <v>0.22702865593865468</v>
      </c>
      <c r="R943">
        <v>8</v>
      </c>
      <c r="S943">
        <v>2025</v>
      </c>
      <c r="T943">
        <v>1</v>
      </c>
      <c r="U943">
        <v>2026</v>
      </c>
      <c r="V943">
        <v>46094</v>
      </c>
      <c r="W943" t="s">
        <v>150</v>
      </c>
      <c r="X943">
        <v>2026</v>
      </c>
    </row>
    <row r="944" spans="1:24">
      <c r="A944" t="s">
        <v>65</v>
      </c>
      <c r="B944">
        <v>36</v>
      </c>
      <c r="C944">
        <v>0</v>
      </c>
      <c r="D944" s="18">
        <v>45902</v>
      </c>
      <c r="E944" s="18">
        <v>45977</v>
      </c>
      <c r="F944" s="18">
        <v>45986</v>
      </c>
      <c r="G944" t="s">
        <v>18</v>
      </c>
      <c r="H944">
        <v>36</v>
      </c>
      <c r="I944" t="s">
        <v>166</v>
      </c>
      <c r="J944">
        <v>6545.7</v>
      </c>
      <c r="K944" t="s">
        <v>151</v>
      </c>
      <c r="L944">
        <v>6545.7</v>
      </c>
      <c r="M944">
        <v>7593.0119999999997</v>
      </c>
      <c r="N944">
        <v>865</v>
      </c>
      <c r="O944">
        <v>865</v>
      </c>
      <c r="P944">
        <v>1003.4</v>
      </c>
      <c r="Q944">
        <v>0.13214782223444399</v>
      </c>
      <c r="R944">
        <v>9</v>
      </c>
      <c r="S944">
        <v>2025</v>
      </c>
      <c r="T944">
        <v>11</v>
      </c>
      <c r="U944">
        <v>2025</v>
      </c>
      <c r="V944">
        <v>46031</v>
      </c>
      <c r="W944" t="s">
        <v>157</v>
      </c>
      <c r="X944">
        <v>2026</v>
      </c>
    </row>
    <row r="945" spans="1:24">
      <c r="A945" t="s">
        <v>65</v>
      </c>
      <c r="B945">
        <v>37</v>
      </c>
      <c r="C945">
        <v>0</v>
      </c>
      <c r="D945" s="18">
        <v>45904</v>
      </c>
      <c r="E945" s="18">
        <v>46009</v>
      </c>
      <c r="F945" s="18">
        <v>46023</v>
      </c>
      <c r="G945" t="s">
        <v>26</v>
      </c>
      <c r="H945">
        <v>36</v>
      </c>
      <c r="I945" t="s">
        <v>149</v>
      </c>
      <c r="J945">
        <v>41961</v>
      </c>
      <c r="K945" t="s">
        <v>131</v>
      </c>
      <c r="L945">
        <v>36086.46</v>
      </c>
      <c r="M945">
        <v>41961</v>
      </c>
      <c r="N945">
        <v>6067.55</v>
      </c>
      <c r="O945">
        <v>5218.0929999999998</v>
      </c>
      <c r="P945">
        <v>6067.55</v>
      </c>
      <c r="Q945">
        <v>0.14459974738447606</v>
      </c>
      <c r="R945">
        <v>9</v>
      </c>
      <c r="S945">
        <v>2025</v>
      </c>
      <c r="T945">
        <v>12</v>
      </c>
      <c r="U945">
        <v>2025</v>
      </c>
      <c r="V945">
        <v>46068</v>
      </c>
      <c r="W945" t="s">
        <v>164</v>
      </c>
      <c r="X945">
        <v>2026</v>
      </c>
    </row>
    <row r="946" spans="1:24">
      <c r="A946" t="s">
        <v>65</v>
      </c>
      <c r="B946">
        <v>38</v>
      </c>
      <c r="C946">
        <v>0</v>
      </c>
      <c r="D946" s="18">
        <v>45909</v>
      </c>
      <c r="E946" s="18">
        <v>45946</v>
      </c>
      <c r="F946" s="18">
        <v>45957</v>
      </c>
      <c r="G946" t="s">
        <v>27</v>
      </c>
      <c r="H946">
        <v>37</v>
      </c>
      <c r="I946" t="s">
        <v>158</v>
      </c>
      <c r="J946">
        <v>26488.92</v>
      </c>
      <c r="K946" t="s">
        <v>151</v>
      </c>
      <c r="L946">
        <v>26488.92</v>
      </c>
      <c r="M946">
        <v>30727.147199999996</v>
      </c>
      <c r="N946">
        <v>4215.7299999999996</v>
      </c>
      <c r="O946">
        <v>4215.7299999999996</v>
      </c>
      <c r="P946">
        <v>4890.246799999999</v>
      </c>
      <c r="Q946">
        <v>0.15915069395052722</v>
      </c>
      <c r="R946">
        <v>9</v>
      </c>
      <c r="S946">
        <v>2025</v>
      </c>
      <c r="T946">
        <v>10</v>
      </c>
      <c r="U946">
        <v>2025</v>
      </c>
      <c r="V946">
        <v>46002</v>
      </c>
      <c r="W946" t="s">
        <v>132</v>
      </c>
      <c r="X946">
        <v>2025</v>
      </c>
    </row>
    <row r="947" spans="1:24">
      <c r="A947" t="s">
        <v>65</v>
      </c>
      <c r="B947">
        <v>39</v>
      </c>
      <c r="C947">
        <v>0</v>
      </c>
      <c r="D947" s="18">
        <v>45922</v>
      </c>
      <c r="E947" s="18">
        <v>45957</v>
      </c>
      <c r="F947" s="18">
        <v>45958</v>
      </c>
      <c r="G947" t="s">
        <v>29</v>
      </c>
      <c r="H947">
        <v>39</v>
      </c>
      <c r="I947" t="s">
        <v>156</v>
      </c>
      <c r="J947">
        <v>1347.28</v>
      </c>
      <c r="K947" t="s">
        <v>151</v>
      </c>
      <c r="L947">
        <v>1347.28</v>
      </c>
      <c r="M947">
        <v>1562.8447999999999</v>
      </c>
      <c r="N947">
        <v>0</v>
      </c>
      <c r="O947">
        <v>0</v>
      </c>
      <c r="P947">
        <v>0</v>
      </c>
      <c r="Q947">
        <v>0</v>
      </c>
      <c r="R947">
        <v>9</v>
      </c>
      <c r="S947">
        <v>2025</v>
      </c>
      <c r="T947">
        <v>10</v>
      </c>
      <c r="U947">
        <v>2025</v>
      </c>
      <c r="V947">
        <v>46003</v>
      </c>
      <c r="W947" t="s">
        <v>132</v>
      </c>
      <c r="X947">
        <v>2025</v>
      </c>
    </row>
    <row r="948" spans="1:24">
      <c r="A948" t="s">
        <v>65</v>
      </c>
      <c r="B948">
        <v>40</v>
      </c>
      <c r="C948">
        <v>0</v>
      </c>
      <c r="D948" s="18">
        <v>45922</v>
      </c>
      <c r="E948" s="18">
        <v>45992</v>
      </c>
      <c r="F948" s="18">
        <v>45995</v>
      </c>
      <c r="G948" t="s">
        <v>29</v>
      </c>
      <c r="H948">
        <v>39</v>
      </c>
      <c r="I948" t="s">
        <v>167</v>
      </c>
      <c r="J948">
        <v>847.5</v>
      </c>
      <c r="K948" t="s">
        <v>151</v>
      </c>
      <c r="L948">
        <v>847.5</v>
      </c>
      <c r="M948">
        <v>983.09999999999991</v>
      </c>
      <c r="N948">
        <v>0</v>
      </c>
      <c r="O948">
        <v>0</v>
      </c>
      <c r="P948">
        <v>0</v>
      </c>
      <c r="Q948">
        <v>0</v>
      </c>
      <c r="R948">
        <v>9</v>
      </c>
      <c r="S948">
        <v>2025</v>
      </c>
      <c r="T948">
        <v>12</v>
      </c>
      <c r="U948">
        <v>2025</v>
      </c>
      <c r="V948">
        <v>46040</v>
      </c>
      <c r="W948" t="s">
        <v>157</v>
      </c>
      <c r="X948">
        <v>2026</v>
      </c>
    </row>
    <row r="949" spans="1:24">
      <c r="A949" t="s">
        <v>65</v>
      </c>
      <c r="B949">
        <v>41</v>
      </c>
      <c r="C949">
        <v>0</v>
      </c>
      <c r="D949" s="18">
        <v>45924</v>
      </c>
      <c r="E949" s="18">
        <v>46020</v>
      </c>
      <c r="F949" s="18">
        <v>46030</v>
      </c>
      <c r="G949" t="s">
        <v>26</v>
      </c>
      <c r="H949">
        <v>39</v>
      </c>
      <c r="I949" t="s">
        <v>158</v>
      </c>
      <c r="J949">
        <v>46665.33</v>
      </c>
      <c r="K949" t="s">
        <v>151</v>
      </c>
      <c r="L949">
        <v>46665.33</v>
      </c>
      <c r="M949">
        <v>54131.782800000001</v>
      </c>
      <c r="N949">
        <v>6625.54</v>
      </c>
      <c r="O949">
        <v>6625.54</v>
      </c>
      <c r="P949">
        <v>7685.6263999999992</v>
      </c>
      <c r="Q949">
        <v>0.14197992385353322</v>
      </c>
      <c r="R949">
        <v>9</v>
      </c>
      <c r="S949">
        <v>2025</v>
      </c>
      <c r="T949">
        <v>12</v>
      </c>
      <c r="U949">
        <v>2025</v>
      </c>
      <c r="V949">
        <v>46075</v>
      </c>
      <c r="W949" t="s">
        <v>164</v>
      </c>
      <c r="X949">
        <v>2026</v>
      </c>
    </row>
    <row r="950" spans="1:24">
      <c r="A950" t="s">
        <v>65</v>
      </c>
      <c r="B950">
        <v>42</v>
      </c>
      <c r="C950">
        <v>0</v>
      </c>
      <c r="D950" s="18">
        <v>45924</v>
      </c>
      <c r="E950" s="18">
        <v>45985</v>
      </c>
      <c r="F950" s="18">
        <v>46001</v>
      </c>
      <c r="G950" t="s">
        <v>19</v>
      </c>
      <c r="H950">
        <v>39</v>
      </c>
      <c r="J950">
        <v>22610</v>
      </c>
      <c r="K950" t="s">
        <v>151</v>
      </c>
      <c r="L950">
        <v>22610</v>
      </c>
      <c r="M950">
        <v>26227.599999999999</v>
      </c>
      <c r="N950">
        <v>5261.5</v>
      </c>
      <c r="O950">
        <v>5261.5</v>
      </c>
      <c r="P950">
        <v>6103.3399999999992</v>
      </c>
      <c r="Q950">
        <v>0.23270676691729322</v>
      </c>
      <c r="R950">
        <v>9</v>
      </c>
      <c r="S950">
        <v>2025</v>
      </c>
      <c r="T950">
        <v>11</v>
      </c>
      <c r="U950">
        <v>2025</v>
      </c>
      <c r="V950">
        <v>46046</v>
      </c>
      <c r="W950" t="s">
        <v>157</v>
      </c>
      <c r="X950">
        <v>2026</v>
      </c>
    </row>
    <row r="951" spans="1:24">
      <c r="A951" t="s">
        <v>65</v>
      </c>
      <c r="B951">
        <v>43</v>
      </c>
      <c r="C951">
        <v>0</v>
      </c>
      <c r="D951" s="18">
        <v>45924</v>
      </c>
      <c r="E951" s="18">
        <v>45971</v>
      </c>
      <c r="F951" s="18">
        <v>45975</v>
      </c>
      <c r="G951" t="s">
        <v>29</v>
      </c>
      <c r="H951">
        <v>39</v>
      </c>
      <c r="I951" t="s">
        <v>168</v>
      </c>
      <c r="J951">
        <v>410.33</v>
      </c>
      <c r="K951" t="s">
        <v>151</v>
      </c>
      <c r="L951">
        <v>410.33</v>
      </c>
      <c r="M951">
        <v>475.98279999999994</v>
      </c>
      <c r="N951">
        <v>0</v>
      </c>
      <c r="O951">
        <v>0</v>
      </c>
      <c r="P951">
        <v>0</v>
      </c>
      <c r="Q951">
        <v>0</v>
      </c>
      <c r="R951">
        <v>9</v>
      </c>
      <c r="S951">
        <v>2025</v>
      </c>
      <c r="T951">
        <v>11</v>
      </c>
      <c r="U951">
        <v>2025</v>
      </c>
      <c r="V951">
        <v>46020</v>
      </c>
      <c r="W951" t="s">
        <v>132</v>
      </c>
      <c r="X951">
        <v>2025</v>
      </c>
    </row>
    <row r="952" spans="1:24">
      <c r="A952" t="s">
        <v>65</v>
      </c>
      <c r="B952">
        <v>44</v>
      </c>
      <c r="C952">
        <v>0</v>
      </c>
      <c r="D952" s="18">
        <v>45925</v>
      </c>
      <c r="E952" s="18">
        <v>46187</v>
      </c>
      <c r="F952" s="18">
        <v>46203</v>
      </c>
      <c r="G952" t="s">
        <v>16</v>
      </c>
      <c r="H952">
        <v>39</v>
      </c>
      <c r="I952" t="s">
        <v>166</v>
      </c>
      <c r="J952">
        <v>26368.77</v>
      </c>
      <c r="K952" t="s">
        <v>151</v>
      </c>
      <c r="L952">
        <v>26368.77</v>
      </c>
      <c r="M952">
        <v>30587.7732</v>
      </c>
      <c r="N952">
        <v>2860.8</v>
      </c>
      <c r="O952">
        <v>2860.8</v>
      </c>
      <c r="P952">
        <v>3318.5279999999998</v>
      </c>
      <c r="Q952">
        <v>0.10849197744149613</v>
      </c>
      <c r="R952">
        <v>9</v>
      </c>
      <c r="S952">
        <v>2025</v>
      </c>
      <c r="T952">
        <v>6</v>
      </c>
      <c r="U952">
        <v>2026</v>
      </c>
      <c r="V952">
        <v>46248</v>
      </c>
      <c r="W952" t="s">
        <v>160</v>
      </c>
      <c r="X952">
        <v>2026</v>
      </c>
    </row>
    <row r="953" spans="1:24">
      <c r="A953" t="s">
        <v>65</v>
      </c>
      <c r="B953">
        <v>45</v>
      </c>
      <c r="C953">
        <v>0</v>
      </c>
      <c r="D953" s="18">
        <v>45925</v>
      </c>
      <c r="E953" s="18">
        <v>46174</v>
      </c>
      <c r="F953" s="18">
        <v>46189</v>
      </c>
      <c r="G953" t="s">
        <v>16</v>
      </c>
      <c r="H953">
        <v>39</v>
      </c>
      <c r="I953" t="s">
        <v>166</v>
      </c>
      <c r="J953">
        <v>22601.33</v>
      </c>
      <c r="K953" t="s">
        <v>151</v>
      </c>
      <c r="L953">
        <v>22601.33</v>
      </c>
      <c r="M953">
        <v>26217.542799999999</v>
      </c>
      <c r="N953">
        <v>2432.15</v>
      </c>
      <c r="O953">
        <v>2432.15</v>
      </c>
      <c r="P953">
        <v>2821.2939999999999</v>
      </c>
      <c r="Q953">
        <v>0.10761092378191903</v>
      </c>
      <c r="R953">
        <v>9</v>
      </c>
      <c r="S953">
        <v>2025</v>
      </c>
      <c r="T953">
        <v>6</v>
      </c>
      <c r="U953">
        <v>2026</v>
      </c>
      <c r="V953">
        <v>46234</v>
      </c>
      <c r="W953" t="s">
        <v>154</v>
      </c>
      <c r="X953">
        <v>2026</v>
      </c>
    </row>
    <row r="954" spans="1:24">
      <c r="A954" t="s">
        <v>65</v>
      </c>
      <c r="B954">
        <v>46</v>
      </c>
      <c r="C954">
        <v>0</v>
      </c>
      <c r="D954" s="18">
        <v>45931</v>
      </c>
      <c r="E954" s="18">
        <v>45940</v>
      </c>
      <c r="F954" s="18">
        <v>45955</v>
      </c>
      <c r="G954" t="s">
        <v>29</v>
      </c>
      <c r="H954">
        <v>40</v>
      </c>
      <c r="I954" t="s">
        <v>169</v>
      </c>
      <c r="J954">
        <v>1508.38</v>
      </c>
      <c r="K954" t="s">
        <v>151</v>
      </c>
      <c r="L954">
        <v>1508.38</v>
      </c>
      <c r="M954">
        <v>1749.7208000000001</v>
      </c>
      <c r="N954">
        <v>0</v>
      </c>
      <c r="O954">
        <v>0</v>
      </c>
      <c r="P954">
        <v>0</v>
      </c>
      <c r="Q954">
        <v>0</v>
      </c>
      <c r="R954">
        <v>10</v>
      </c>
      <c r="S954">
        <v>2025</v>
      </c>
      <c r="T954">
        <v>10</v>
      </c>
      <c r="U954">
        <v>2025</v>
      </c>
      <c r="V954">
        <v>46000</v>
      </c>
      <c r="W954" t="s">
        <v>132</v>
      </c>
      <c r="X954">
        <v>2025</v>
      </c>
    </row>
    <row r="955" spans="1:24">
      <c r="A955" t="s">
        <v>65</v>
      </c>
      <c r="B955">
        <v>47</v>
      </c>
      <c r="C955">
        <v>0</v>
      </c>
      <c r="D955" s="18">
        <v>45932</v>
      </c>
      <c r="E955" s="18">
        <v>45968</v>
      </c>
      <c r="F955" s="18">
        <v>45971</v>
      </c>
      <c r="G955" t="s">
        <v>29</v>
      </c>
      <c r="H955">
        <v>40</v>
      </c>
      <c r="I955" t="s">
        <v>167</v>
      </c>
      <c r="J955">
        <v>5112.54</v>
      </c>
      <c r="K955" t="s">
        <v>151</v>
      </c>
      <c r="L955">
        <v>5112.54</v>
      </c>
      <c r="M955">
        <v>5930.5463999999993</v>
      </c>
      <c r="N955">
        <v>0</v>
      </c>
      <c r="O955">
        <v>0</v>
      </c>
      <c r="P955">
        <v>0</v>
      </c>
      <c r="Q955">
        <v>0</v>
      </c>
      <c r="R955">
        <v>10</v>
      </c>
      <c r="S955">
        <v>2025</v>
      </c>
      <c r="T955">
        <v>11</v>
      </c>
      <c r="U955">
        <v>2025</v>
      </c>
      <c r="V955">
        <v>46016</v>
      </c>
      <c r="W955" t="s">
        <v>132</v>
      </c>
      <c r="X955">
        <v>2025</v>
      </c>
    </row>
    <row r="956" spans="1:24">
      <c r="A956" t="s">
        <v>65</v>
      </c>
      <c r="B956">
        <v>48</v>
      </c>
      <c r="C956">
        <v>0</v>
      </c>
      <c r="D956" s="18">
        <v>45932</v>
      </c>
      <c r="E956" s="18">
        <v>46020</v>
      </c>
      <c r="F956" s="18">
        <v>46036</v>
      </c>
      <c r="G956" t="s">
        <v>26</v>
      </c>
      <c r="H956">
        <v>40</v>
      </c>
      <c r="I956" t="s">
        <v>170</v>
      </c>
      <c r="J956">
        <v>34081.1</v>
      </c>
      <c r="K956" t="s">
        <v>151</v>
      </c>
      <c r="L956">
        <v>34081.1</v>
      </c>
      <c r="M956">
        <v>39534.075999999994</v>
      </c>
      <c r="N956">
        <v>5184.24</v>
      </c>
      <c r="O956">
        <v>5184.24</v>
      </c>
      <c r="P956">
        <v>6013.7183999999997</v>
      </c>
      <c r="Q956">
        <v>0.15211480850089931</v>
      </c>
      <c r="R956">
        <v>10</v>
      </c>
      <c r="S956">
        <v>2025</v>
      </c>
      <c r="T956">
        <v>12</v>
      </c>
      <c r="U956">
        <v>2025</v>
      </c>
      <c r="V956">
        <v>46081</v>
      </c>
      <c r="W956" t="s">
        <v>164</v>
      </c>
      <c r="X956">
        <v>2026</v>
      </c>
    </row>
    <row r="957" spans="1:24">
      <c r="A957" t="s">
        <v>65</v>
      </c>
      <c r="B957">
        <v>49</v>
      </c>
      <c r="C957">
        <v>0</v>
      </c>
      <c r="D957" s="18">
        <v>45936</v>
      </c>
      <c r="E957" s="18">
        <v>45968</v>
      </c>
      <c r="F957" s="18">
        <v>45977</v>
      </c>
      <c r="G957" t="s">
        <v>29</v>
      </c>
      <c r="H957">
        <v>41</v>
      </c>
      <c r="J957">
        <v>3515.8</v>
      </c>
      <c r="K957" t="s">
        <v>151</v>
      </c>
      <c r="L957">
        <v>3515.8</v>
      </c>
      <c r="M957">
        <v>4078.328</v>
      </c>
      <c r="N957">
        <v>0</v>
      </c>
      <c r="O957">
        <v>0</v>
      </c>
      <c r="P957">
        <v>0</v>
      </c>
      <c r="Q957">
        <v>0</v>
      </c>
      <c r="R957">
        <v>10</v>
      </c>
      <c r="S957">
        <v>2025</v>
      </c>
      <c r="T957">
        <v>11</v>
      </c>
      <c r="U957">
        <v>2025</v>
      </c>
      <c r="V957">
        <v>46022</v>
      </c>
      <c r="W957" t="s">
        <v>132</v>
      </c>
      <c r="X957">
        <v>2025</v>
      </c>
    </row>
    <row r="958" spans="1:24">
      <c r="A958" t="s">
        <v>65</v>
      </c>
      <c r="B958">
        <v>50</v>
      </c>
      <c r="C958">
        <v>0</v>
      </c>
      <c r="D958" s="18">
        <v>45936</v>
      </c>
      <c r="E958" s="18">
        <v>45940</v>
      </c>
      <c r="F958" s="18">
        <v>45947</v>
      </c>
      <c r="G958" t="s">
        <v>17</v>
      </c>
      <c r="H958">
        <v>41</v>
      </c>
      <c r="J958">
        <v>2652</v>
      </c>
      <c r="K958" t="s">
        <v>131</v>
      </c>
      <c r="L958">
        <v>2280.7199999999998</v>
      </c>
      <c r="M958">
        <v>2652</v>
      </c>
      <c r="N958">
        <v>230</v>
      </c>
      <c r="O958">
        <v>197.79999999999998</v>
      </c>
      <c r="P958">
        <v>230</v>
      </c>
      <c r="Q958">
        <v>8.6726998491704371E-2</v>
      </c>
      <c r="R958">
        <v>10</v>
      </c>
      <c r="S958">
        <v>2025</v>
      </c>
      <c r="T958">
        <v>10</v>
      </c>
      <c r="U958">
        <v>2025</v>
      </c>
      <c r="V958">
        <v>45992</v>
      </c>
      <c r="W958" t="s">
        <v>132</v>
      </c>
      <c r="X958">
        <v>2025</v>
      </c>
    </row>
    <row r="959" spans="1:24">
      <c r="A959" t="s">
        <v>65</v>
      </c>
      <c r="B959">
        <v>51</v>
      </c>
      <c r="C959">
        <v>0</v>
      </c>
      <c r="D959" s="18">
        <v>45939</v>
      </c>
      <c r="E959" s="18">
        <v>45941</v>
      </c>
      <c r="F959" s="18">
        <v>45943</v>
      </c>
      <c r="G959" t="s">
        <v>29</v>
      </c>
      <c r="H959">
        <v>41</v>
      </c>
      <c r="I959" t="s">
        <v>149</v>
      </c>
      <c r="J959">
        <v>330.35</v>
      </c>
      <c r="K959" t="s">
        <v>151</v>
      </c>
      <c r="L959">
        <v>330.35</v>
      </c>
      <c r="M959">
        <v>383.20600000000002</v>
      </c>
      <c r="N959">
        <v>0</v>
      </c>
      <c r="O959">
        <v>0</v>
      </c>
      <c r="P959">
        <v>0</v>
      </c>
      <c r="Q959">
        <v>0</v>
      </c>
      <c r="R959">
        <v>10</v>
      </c>
      <c r="S959">
        <v>2025</v>
      </c>
      <c r="T959">
        <v>10</v>
      </c>
      <c r="U959">
        <v>2025</v>
      </c>
      <c r="V959">
        <v>45988</v>
      </c>
      <c r="W959" t="s">
        <v>159</v>
      </c>
      <c r="X959">
        <v>2025</v>
      </c>
    </row>
    <row r="960" spans="1:24">
      <c r="A960" t="s">
        <v>65</v>
      </c>
      <c r="B960">
        <v>52</v>
      </c>
      <c r="C960">
        <v>0</v>
      </c>
      <c r="D960" s="18">
        <v>45939</v>
      </c>
      <c r="E960" s="18">
        <v>46009</v>
      </c>
      <c r="F960" s="18">
        <v>46034</v>
      </c>
      <c r="G960" t="s">
        <v>25</v>
      </c>
      <c r="H960">
        <v>41</v>
      </c>
      <c r="I960" t="s">
        <v>171</v>
      </c>
      <c r="J960">
        <v>99592.57</v>
      </c>
      <c r="K960" t="s">
        <v>151</v>
      </c>
      <c r="L960">
        <v>99592.57</v>
      </c>
      <c r="M960">
        <v>115527.3812</v>
      </c>
      <c r="N960">
        <v>19003.63</v>
      </c>
      <c r="O960">
        <v>19003.63</v>
      </c>
      <c r="P960">
        <v>22044.210800000001</v>
      </c>
      <c r="Q960">
        <v>0.19081373238987606</v>
      </c>
      <c r="R960">
        <v>10</v>
      </c>
      <c r="S960">
        <v>2025</v>
      </c>
      <c r="T960">
        <v>12</v>
      </c>
      <c r="U960">
        <v>2025</v>
      </c>
      <c r="V960">
        <v>46079</v>
      </c>
      <c r="W960" t="s">
        <v>164</v>
      </c>
      <c r="X960">
        <v>2026</v>
      </c>
    </row>
    <row r="961" spans="1:24">
      <c r="A961" t="s">
        <v>65</v>
      </c>
      <c r="B961">
        <v>53</v>
      </c>
      <c r="C961">
        <v>0</v>
      </c>
      <c r="D961" s="18">
        <v>45946</v>
      </c>
      <c r="E961" s="18">
        <v>46016</v>
      </c>
      <c r="F961" s="18">
        <v>46027</v>
      </c>
      <c r="G961" t="s">
        <v>15</v>
      </c>
      <c r="H961">
        <v>42</v>
      </c>
      <c r="I961" t="s">
        <v>166</v>
      </c>
      <c r="J961">
        <v>51839.92</v>
      </c>
      <c r="K961" t="s">
        <v>151</v>
      </c>
      <c r="L961">
        <v>51839.92</v>
      </c>
      <c r="M961">
        <v>60134.307199999996</v>
      </c>
      <c r="N961">
        <v>2946</v>
      </c>
      <c r="O961">
        <v>2946</v>
      </c>
      <c r="P961">
        <v>3417.3599999999997</v>
      </c>
      <c r="Q961">
        <v>5.6828791402455871E-2</v>
      </c>
      <c r="R961">
        <v>10</v>
      </c>
      <c r="S961">
        <v>2025</v>
      </c>
      <c r="T961">
        <v>12</v>
      </c>
      <c r="U961">
        <v>2025</v>
      </c>
      <c r="V961">
        <v>46072</v>
      </c>
      <c r="W961" t="s">
        <v>164</v>
      </c>
      <c r="X961">
        <v>2026</v>
      </c>
    </row>
    <row r="962" spans="1:24">
      <c r="A962" t="s">
        <v>65</v>
      </c>
      <c r="B962">
        <v>54</v>
      </c>
      <c r="C962">
        <v>0</v>
      </c>
      <c r="D962" s="18">
        <v>45946</v>
      </c>
      <c r="E962" s="18">
        <v>46017</v>
      </c>
      <c r="F962" s="18">
        <v>46025</v>
      </c>
      <c r="G962" t="s">
        <v>27</v>
      </c>
      <c r="H962">
        <v>42</v>
      </c>
      <c r="J962">
        <v>19458.79</v>
      </c>
      <c r="K962" t="s">
        <v>151</v>
      </c>
      <c r="L962">
        <v>19458.79</v>
      </c>
      <c r="M962">
        <v>22572.196400000001</v>
      </c>
      <c r="N962">
        <v>423.82</v>
      </c>
      <c r="O962">
        <v>423.82</v>
      </c>
      <c r="P962">
        <v>491.63119999999998</v>
      </c>
      <c r="Q962">
        <v>2.1780388194743865E-2</v>
      </c>
      <c r="R962">
        <v>10</v>
      </c>
      <c r="S962">
        <v>2025</v>
      </c>
      <c r="T962">
        <v>12</v>
      </c>
      <c r="U962">
        <v>2025</v>
      </c>
      <c r="V962">
        <v>46070</v>
      </c>
      <c r="W962" t="s">
        <v>164</v>
      </c>
      <c r="X962">
        <v>2026</v>
      </c>
    </row>
    <row r="963" spans="1:24">
      <c r="A963" t="s">
        <v>65</v>
      </c>
      <c r="B963">
        <v>55</v>
      </c>
      <c r="C963">
        <v>0</v>
      </c>
      <c r="D963" s="18">
        <v>45952</v>
      </c>
      <c r="E963" s="18">
        <v>45959</v>
      </c>
      <c r="F963" s="18">
        <v>45960</v>
      </c>
      <c r="G963" t="s">
        <v>15</v>
      </c>
      <c r="H963">
        <v>43</v>
      </c>
      <c r="J963">
        <v>528</v>
      </c>
      <c r="K963" t="s">
        <v>151</v>
      </c>
      <c r="L963">
        <v>528</v>
      </c>
      <c r="M963">
        <v>612.4799999999999</v>
      </c>
      <c r="N963">
        <v>0</v>
      </c>
      <c r="O963">
        <v>0</v>
      </c>
      <c r="P963">
        <v>0</v>
      </c>
      <c r="Q963">
        <v>0</v>
      </c>
      <c r="R963">
        <v>10</v>
      </c>
      <c r="S963">
        <v>2025</v>
      </c>
      <c r="T963">
        <v>10</v>
      </c>
      <c r="U963">
        <v>2025</v>
      </c>
      <c r="V963">
        <v>46005</v>
      </c>
      <c r="W963" t="s">
        <v>132</v>
      </c>
      <c r="X963">
        <v>2025</v>
      </c>
    </row>
    <row r="964" spans="1:24">
      <c r="A964" t="s">
        <v>65</v>
      </c>
      <c r="B964">
        <v>56</v>
      </c>
      <c r="C964">
        <v>1</v>
      </c>
      <c r="D964" s="18">
        <v>45958</v>
      </c>
      <c r="E964" s="18">
        <v>45975</v>
      </c>
      <c r="F964" s="18">
        <v>45984</v>
      </c>
      <c r="G964" t="s">
        <v>24</v>
      </c>
      <c r="H964">
        <v>44</v>
      </c>
      <c r="I964" t="s">
        <v>149</v>
      </c>
      <c r="J964">
        <v>26253</v>
      </c>
      <c r="K964" t="s">
        <v>151</v>
      </c>
      <c r="L964">
        <v>26253</v>
      </c>
      <c r="M964">
        <v>30453.48</v>
      </c>
      <c r="N964">
        <v>5242.53</v>
      </c>
      <c r="O964">
        <v>5242.53</v>
      </c>
      <c r="P964">
        <v>6081.3347999999996</v>
      </c>
      <c r="Q964">
        <v>0.19969260655925036</v>
      </c>
      <c r="R964">
        <v>10</v>
      </c>
      <c r="S964">
        <v>2025</v>
      </c>
      <c r="T964">
        <v>11</v>
      </c>
      <c r="U964">
        <v>2025</v>
      </c>
      <c r="V964">
        <v>46029</v>
      </c>
      <c r="W964" t="s">
        <v>157</v>
      </c>
      <c r="X964">
        <v>2026</v>
      </c>
    </row>
    <row r="965" spans="1:24">
      <c r="A965" t="s">
        <v>65</v>
      </c>
      <c r="B965">
        <v>57</v>
      </c>
      <c r="C965">
        <v>0</v>
      </c>
      <c r="D965" s="18">
        <v>45960</v>
      </c>
      <c r="E965" s="18">
        <v>46285</v>
      </c>
      <c r="F965" s="18">
        <v>46325</v>
      </c>
      <c r="G965" t="s">
        <v>16</v>
      </c>
      <c r="H965">
        <v>44</v>
      </c>
      <c r="I965" t="s">
        <v>166</v>
      </c>
      <c r="J965">
        <v>6654.18</v>
      </c>
      <c r="K965" t="s">
        <v>151</v>
      </c>
      <c r="L965">
        <v>6654.18</v>
      </c>
      <c r="M965">
        <v>7718.8487999999998</v>
      </c>
      <c r="N965">
        <v>774.52</v>
      </c>
      <c r="O965">
        <v>774.52</v>
      </c>
      <c r="P965">
        <v>898.44319999999993</v>
      </c>
      <c r="Q965">
        <v>0.11639600972621719</v>
      </c>
      <c r="R965">
        <v>10</v>
      </c>
      <c r="S965">
        <v>2025</v>
      </c>
      <c r="T965">
        <v>9</v>
      </c>
      <c r="U965">
        <v>2026</v>
      </c>
      <c r="V965">
        <v>46370</v>
      </c>
      <c r="W965" t="s">
        <v>132</v>
      </c>
      <c r="X965">
        <v>2026</v>
      </c>
    </row>
    <row r="966" spans="1:24">
      <c r="A966" t="s">
        <v>65</v>
      </c>
      <c r="B966">
        <v>58</v>
      </c>
      <c r="C966">
        <v>0</v>
      </c>
      <c r="D966" s="18">
        <v>45965</v>
      </c>
      <c r="E966" s="18">
        <v>45968</v>
      </c>
      <c r="F966" s="18">
        <v>45969</v>
      </c>
      <c r="G966" t="s">
        <v>21</v>
      </c>
      <c r="H966">
        <v>45</v>
      </c>
      <c r="J966">
        <v>533.6</v>
      </c>
      <c r="K966" t="s">
        <v>151</v>
      </c>
      <c r="L966">
        <v>533.6</v>
      </c>
      <c r="M966">
        <v>618.976</v>
      </c>
      <c r="N966">
        <v>159</v>
      </c>
      <c r="O966">
        <v>159</v>
      </c>
      <c r="P966">
        <v>184.44</v>
      </c>
      <c r="Q966">
        <v>0.29797601199400298</v>
      </c>
      <c r="R966">
        <v>11</v>
      </c>
      <c r="S966">
        <v>2025</v>
      </c>
      <c r="T966">
        <v>11</v>
      </c>
      <c r="U966">
        <v>2025</v>
      </c>
      <c r="V966">
        <v>46014</v>
      </c>
      <c r="W966" t="s">
        <v>132</v>
      </c>
      <c r="X966">
        <v>2025</v>
      </c>
    </row>
    <row r="967" spans="1:24">
      <c r="A967" t="s">
        <v>65</v>
      </c>
      <c r="B967">
        <v>59</v>
      </c>
      <c r="C967">
        <v>0</v>
      </c>
      <c r="D967" s="18">
        <v>45972</v>
      </c>
      <c r="E967" s="18">
        <v>46106</v>
      </c>
      <c r="F967" s="18">
        <v>46118</v>
      </c>
      <c r="G967" t="s">
        <v>27</v>
      </c>
      <c r="H967">
        <v>46</v>
      </c>
      <c r="I967" t="s">
        <v>158</v>
      </c>
      <c r="J967">
        <v>60052.4</v>
      </c>
      <c r="K967" t="s">
        <v>151</v>
      </c>
      <c r="L967">
        <v>60052.4</v>
      </c>
      <c r="M967">
        <v>69660.784</v>
      </c>
      <c r="N967">
        <v>8281.7800000000007</v>
      </c>
      <c r="O967">
        <v>8281.7800000000007</v>
      </c>
      <c r="P967">
        <v>9606.8647999999994</v>
      </c>
      <c r="Q967">
        <v>0.13790922594267674</v>
      </c>
      <c r="R967">
        <v>11</v>
      </c>
      <c r="S967">
        <v>2025</v>
      </c>
      <c r="T967">
        <v>3</v>
      </c>
      <c r="U967">
        <v>2026</v>
      </c>
      <c r="V967">
        <v>46163</v>
      </c>
      <c r="W967" t="s">
        <v>172</v>
      </c>
      <c r="X967">
        <v>2026</v>
      </c>
    </row>
    <row r="968" spans="1:24">
      <c r="A968" t="s">
        <v>65</v>
      </c>
      <c r="B968">
        <v>60</v>
      </c>
      <c r="C968">
        <v>0</v>
      </c>
      <c r="D968" s="18">
        <v>45972</v>
      </c>
      <c r="E968" s="18">
        <v>45992</v>
      </c>
      <c r="F968" s="18">
        <v>46013</v>
      </c>
      <c r="G968" t="s">
        <v>27</v>
      </c>
      <c r="H968">
        <v>46</v>
      </c>
      <c r="J968">
        <v>6433.83</v>
      </c>
      <c r="K968" t="s">
        <v>151</v>
      </c>
      <c r="L968">
        <v>6433.83</v>
      </c>
      <c r="M968">
        <v>7463.2427999999991</v>
      </c>
      <c r="N968">
        <v>128.68</v>
      </c>
      <c r="O968">
        <v>128.68</v>
      </c>
      <c r="P968">
        <v>149.2688</v>
      </c>
      <c r="Q968">
        <v>2.0000528456611381E-2</v>
      </c>
      <c r="R968">
        <v>11</v>
      </c>
      <c r="S968">
        <v>2025</v>
      </c>
      <c r="T968">
        <v>12</v>
      </c>
      <c r="U968">
        <v>2025</v>
      </c>
      <c r="V968">
        <v>46058</v>
      </c>
      <c r="W968" t="s">
        <v>164</v>
      </c>
      <c r="X968">
        <v>2026</v>
      </c>
    </row>
    <row r="969" spans="1:24">
      <c r="A969" t="s">
        <v>65</v>
      </c>
      <c r="B969">
        <v>61</v>
      </c>
      <c r="C969">
        <v>0</v>
      </c>
      <c r="D969" s="18">
        <v>45972</v>
      </c>
      <c r="E969" s="18">
        <v>45980</v>
      </c>
      <c r="F969" s="18">
        <v>45981</v>
      </c>
      <c r="G969" t="s">
        <v>15</v>
      </c>
      <c r="H969">
        <v>46</v>
      </c>
      <c r="I969" t="s">
        <v>166</v>
      </c>
      <c r="J969">
        <v>3820.1</v>
      </c>
      <c r="K969" t="s">
        <v>151</v>
      </c>
      <c r="L969">
        <v>3820.1</v>
      </c>
      <c r="M969">
        <v>4431.3159999999998</v>
      </c>
      <c r="N969">
        <v>447.41</v>
      </c>
      <c r="O969">
        <v>447.41</v>
      </c>
      <c r="P969">
        <v>518.99559999999997</v>
      </c>
      <c r="Q969">
        <v>0.11711997068139579</v>
      </c>
      <c r="R969">
        <v>11</v>
      </c>
      <c r="S969">
        <v>2025</v>
      </c>
      <c r="T969">
        <v>11</v>
      </c>
      <c r="U969">
        <v>2025</v>
      </c>
      <c r="V969">
        <v>46026</v>
      </c>
      <c r="W969" t="s">
        <v>157</v>
      </c>
      <c r="X969">
        <v>2026</v>
      </c>
    </row>
    <row r="970" spans="1:24">
      <c r="A970" t="s">
        <v>65</v>
      </c>
      <c r="B970">
        <v>62</v>
      </c>
      <c r="C970">
        <v>0</v>
      </c>
      <c r="D970" s="18">
        <v>45972</v>
      </c>
      <c r="E970" s="18">
        <v>46216</v>
      </c>
      <c r="F970" s="18">
        <v>46230</v>
      </c>
      <c r="G970" t="s">
        <v>16</v>
      </c>
      <c r="H970">
        <v>46</v>
      </c>
      <c r="I970" t="s">
        <v>166</v>
      </c>
      <c r="J970">
        <v>18161.830000000002</v>
      </c>
      <c r="K970" t="s">
        <v>151</v>
      </c>
      <c r="L970">
        <v>18161.830000000002</v>
      </c>
      <c r="M970">
        <v>21067.7228</v>
      </c>
      <c r="N970">
        <v>1635.45</v>
      </c>
      <c r="O970">
        <v>1635.45</v>
      </c>
      <c r="P970">
        <v>1897.1219999999998</v>
      </c>
      <c r="Q970">
        <v>9.0048745087912385E-2</v>
      </c>
      <c r="R970">
        <v>11</v>
      </c>
      <c r="S970">
        <v>2025</v>
      </c>
      <c r="T970">
        <v>7</v>
      </c>
      <c r="U970">
        <v>2026</v>
      </c>
      <c r="V970">
        <v>46275</v>
      </c>
      <c r="W970" t="s">
        <v>153</v>
      </c>
      <c r="X970">
        <v>2026</v>
      </c>
    </row>
    <row r="971" spans="1:24">
      <c r="A971" t="s">
        <v>65</v>
      </c>
      <c r="B971">
        <v>63</v>
      </c>
      <c r="C971">
        <v>0</v>
      </c>
      <c r="D971" s="18">
        <v>45973</v>
      </c>
      <c r="E971" s="18">
        <v>46000</v>
      </c>
      <c r="F971" s="18">
        <v>46009</v>
      </c>
      <c r="G971" t="s">
        <v>18</v>
      </c>
      <c r="H971">
        <v>46</v>
      </c>
      <c r="J971">
        <v>1159.07</v>
      </c>
      <c r="K971" t="s">
        <v>151</v>
      </c>
      <c r="L971">
        <v>1159.07</v>
      </c>
      <c r="M971">
        <v>1344.5211999999999</v>
      </c>
      <c r="N971">
        <v>0</v>
      </c>
      <c r="O971">
        <v>0</v>
      </c>
      <c r="P971">
        <v>0</v>
      </c>
      <c r="Q971">
        <v>0</v>
      </c>
      <c r="R971">
        <v>11</v>
      </c>
      <c r="S971">
        <v>2025</v>
      </c>
      <c r="T971">
        <v>12</v>
      </c>
      <c r="U971">
        <v>2025</v>
      </c>
      <c r="V971">
        <v>46054</v>
      </c>
      <c r="W971" t="s">
        <v>164</v>
      </c>
      <c r="X971">
        <v>2026</v>
      </c>
    </row>
    <row r="972" spans="1:24">
      <c r="A972" t="s">
        <v>65</v>
      </c>
      <c r="B972">
        <v>64</v>
      </c>
      <c r="C972">
        <v>0</v>
      </c>
      <c r="D972" s="18">
        <v>45974</v>
      </c>
      <c r="E972" s="18">
        <v>45979</v>
      </c>
      <c r="F972" s="18">
        <v>45984</v>
      </c>
      <c r="G972" t="s">
        <v>29</v>
      </c>
      <c r="H972">
        <v>46</v>
      </c>
      <c r="J972">
        <v>1218.8499999999999</v>
      </c>
      <c r="K972" t="s">
        <v>151</v>
      </c>
      <c r="L972">
        <v>1218.8499999999999</v>
      </c>
      <c r="M972">
        <v>1413.8659999999998</v>
      </c>
      <c r="N972">
        <v>0</v>
      </c>
      <c r="O972">
        <v>0</v>
      </c>
      <c r="P972">
        <v>0</v>
      </c>
      <c r="Q972">
        <v>0</v>
      </c>
      <c r="R972">
        <v>11</v>
      </c>
      <c r="S972">
        <v>2025</v>
      </c>
      <c r="T972">
        <v>11</v>
      </c>
      <c r="U972">
        <v>2025</v>
      </c>
      <c r="V972">
        <v>46029</v>
      </c>
      <c r="W972" t="s">
        <v>157</v>
      </c>
      <c r="X972">
        <v>2026</v>
      </c>
    </row>
    <row r="973" spans="1:24">
      <c r="A973" t="s">
        <v>65</v>
      </c>
      <c r="B973">
        <v>65</v>
      </c>
      <c r="C973">
        <v>0</v>
      </c>
      <c r="D973" s="18">
        <v>45974</v>
      </c>
      <c r="E973" s="18">
        <v>46010</v>
      </c>
      <c r="F973" s="18">
        <v>46018</v>
      </c>
      <c r="G973" t="s">
        <v>15</v>
      </c>
      <c r="H973">
        <v>46</v>
      </c>
      <c r="I973" t="s">
        <v>166</v>
      </c>
      <c r="J973">
        <v>1907.5</v>
      </c>
      <c r="K973" t="s">
        <v>151</v>
      </c>
      <c r="L973">
        <v>1907.5</v>
      </c>
      <c r="M973">
        <v>2212.6999999999998</v>
      </c>
      <c r="N973">
        <v>93.01</v>
      </c>
      <c r="O973">
        <v>93.01</v>
      </c>
      <c r="P973">
        <v>107.8916</v>
      </c>
      <c r="Q973">
        <v>4.8760157273918747E-2</v>
      </c>
      <c r="R973">
        <v>11</v>
      </c>
      <c r="S973">
        <v>2025</v>
      </c>
      <c r="T973">
        <v>12</v>
      </c>
      <c r="U973">
        <v>2025</v>
      </c>
      <c r="V973">
        <v>46063</v>
      </c>
      <c r="W973" t="s">
        <v>164</v>
      </c>
      <c r="X973">
        <v>2026</v>
      </c>
    </row>
    <row r="974" spans="1:24">
      <c r="A974" t="s">
        <v>65</v>
      </c>
      <c r="B974">
        <v>66</v>
      </c>
      <c r="C974">
        <v>0</v>
      </c>
      <c r="D974" s="18">
        <v>45975</v>
      </c>
      <c r="E974" s="18">
        <v>46017</v>
      </c>
      <c r="F974" s="18">
        <v>46026</v>
      </c>
      <c r="G974" t="s">
        <v>19</v>
      </c>
      <c r="H974">
        <v>46</v>
      </c>
      <c r="I974" t="s">
        <v>166</v>
      </c>
      <c r="J974">
        <v>21819.08</v>
      </c>
      <c r="K974" t="s">
        <v>151</v>
      </c>
      <c r="L974">
        <v>21819.08</v>
      </c>
      <c r="M974">
        <v>25310.132799999999</v>
      </c>
      <c r="N974">
        <v>0</v>
      </c>
      <c r="O974">
        <v>0</v>
      </c>
      <c r="P974">
        <v>0</v>
      </c>
      <c r="Q974">
        <v>0</v>
      </c>
      <c r="R974">
        <v>11</v>
      </c>
      <c r="S974">
        <v>2025</v>
      </c>
      <c r="T974">
        <v>12</v>
      </c>
      <c r="U974">
        <v>2025</v>
      </c>
      <c r="V974">
        <v>46071</v>
      </c>
      <c r="W974" t="s">
        <v>164</v>
      </c>
      <c r="X974">
        <v>2026</v>
      </c>
    </row>
    <row r="975" spans="1:24">
      <c r="A975" t="s">
        <v>65</v>
      </c>
      <c r="B975">
        <v>67</v>
      </c>
      <c r="C975">
        <v>0</v>
      </c>
      <c r="D975" s="18">
        <v>45978</v>
      </c>
      <c r="E975" s="18">
        <v>46075</v>
      </c>
      <c r="F975" s="18">
        <v>46078</v>
      </c>
      <c r="G975" t="s">
        <v>15</v>
      </c>
      <c r="H975">
        <v>47</v>
      </c>
      <c r="I975" t="s">
        <v>166</v>
      </c>
      <c r="J975">
        <v>5908.9</v>
      </c>
      <c r="K975" t="s">
        <v>151</v>
      </c>
      <c r="L975">
        <v>5908.9</v>
      </c>
      <c r="M975">
        <v>6854.3239999999987</v>
      </c>
      <c r="N975">
        <v>180.9</v>
      </c>
      <c r="O975">
        <v>180.9</v>
      </c>
      <c r="P975">
        <v>209.84399999999999</v>
      </c>
      <c r="Q975">
        <v>3.0614835248523417E-2</v>
      </c>
      <c r="R975">
        <v>11</v>
      </c>
      <c r="S975">
        <v>2025</v>
      </c>
      <c r="T975">
        <v>2</v>
      </c>
      <c r="U975">
        <v>2026</v>
      </c>
      <c r="V975">
        <v>46123</v>
      </c>
      <c r="W975" t="s">
        <v>173</v>
      </c>
      <c r="X975">
        <v>2026</v>
      </c>
    </row>
    <row r="976" spans="1:24">
      <c r="A976" t="s">
        <v>65</v>
      </c>
      <c r="B976">
        <v>68</v>
      </c>
      <c r="C976">
        <v>0</v>
      </c>
      <c r="D976" s="18">
        <v>45978</v>
      </c>
      <c r="E976" s="18">
        <v>45982</v>
      </c>
      <c r="F976" s="18">
        <v>45982</v>
      </c>
      <c r="G976" t="s">
        <v>29</v>
      </c>
      <c r="H976">
        <v>47</v>
      </c>
      <c r="I976" t="s">
        <v>174</v>
      </c>
      <c r="J976">
        <v>1075.92</v>
      </c>
      <c r="K976" t="s">
        <v>151</v>
      </c>
      <c r="L976">
        <v>1075.92</v>
      </c>
      <c r="M976">
        <v>1248.0672</v>
      </c>
      <c r="N976">
        <v>1075.92</v>
      </c>
      <c r="O976">
        <v>1075.92</v>
      </c>
      <c r="P976">
        <v>1248.0672</v>
      </c>
      <c r="Q976">
        <v>1</v>
      </c>
      <c r="R976">
        <v>11</v>
      </c>
      <c r="S976">
        <v>2025</v>
      </c>
      <c r="T976">
        <v>11</v>
      </c>
      <c r="U976">
        <v>2025</v>
      </c>
      <c r="V976">
        <v>46027</v>
      </c>
      <c r="W976" t="s">
        <v>157</v>
      </c>
      <c r="X976">
        <v>2026</v>
      </c>
    </row>
    <row r="977" spans="1:24">
      <c r="A977" t="s">
        <v>65</v>
      </c>
      <c r="B977">
        <v>69</v>
      </c>
      <c r="C977">
        <v>0</v>
      </c>
      <c r="D977" s="18">
        <v>45978</v>
      </c>
      <c r="E977" s="18">
        <v>46023</v>
      </c>
      <c r="F977" s="18">
        <v>46036</v>
      </c>
      <c r="G977" t="s">
        <v>27</v>
      </c>
      <c r="H977">
        <v>47</v>
      </c>
      <c r="I977" t="s">
        <v>167</v>
      </c>
      <c r="J977">
        <v>6855</v>
      </c>
      <c r="K977" t="s">
        <v>151</v>
      </c>
      <c r="L977">
        <v>6855</v>
      </c>
      <c r="M977">
        <v>7951.7999999999993</v>
      </c>
      <c r="N977">
        <v>1440.1</v>
      </c>
      <c r="O977">
        <v>1440.1</v>
      </c>
      <c r="P977">
        <v>1670.5159999999998</v>
      </c>
      <c r="Q977">
        <v>0.21008023340627277</v>
      </c>
      <c r="R977">
        <v>11</v>
      </c>
      <c r="S977">
        <v>2025</v>
      </c>
      <c r="T977">
        <v>1</v>
      </c>
      <c r="U977">
        <v>2026</v>
      </c>
      <c r="V977">
        <v>46081</v>
      </c>
      <c r="W977" t="s">
        <v>164</v>
      </c>
      <c r="X977">
        <v>2026</v>
      </c>
    </row>
    <row r="978" spans="1:24">
      <c r="A978" t="s">
        <v>65</v>
      </c>
      <c r="B978">
        <v>70</v>
      </c>
      <c r="C978">
        <v>0</v>
      </c>
      <c r="D978" s="18">
        <v>45988</v>
      </c>
      <c r="E978" s="18">
        <v>46194</v>
      </c>
      <c r="F978" s="18">
        <v>46211</v>
      </c>
      <c r="G978" t="s">
        <v>16</v>
      </c>
      <c r="H978">
        <v>48</v>
      </c>
      <c r="I978" t="s">
        <v>166</v>
      </c>
      <c r="J978">
        <v>22061.5</v>
      </c>
      <c r="K978" t="s">
        <v>151</v>
      </c>
      <c r="L978">
        <v>22061.5</v>
      </c>
      <c r="M978">
        <v>25591.339999999997</v>
      </c>
      <c r="N978">
        <v>2501.2600000000002</v>
      </c>
      <c r="O978">
        <v>2501.2600000000002</v>
      </c>
      <c r="P978">
        <v>2901.4616000000001</v>
      </c>
      <c r="Q978">
        <v>0.11337669696076877</v>
      </c>
      <c r="R978">
        <v>11</v>
      </c>
      <c r="S978">
        <v>2025</v>
      </c>
      <c r="T978">
        <v>6</v>
      </c>
      <c r="U978">
        <v>2026</v>
      </c>
      <c r="V978">
        <v>46256</v>
      </c>
      <c r="W978" t="s">
        <v>160</v>
      </c>
      <c r="X978">
        <v>2026</v>
      </c>
    </row>
    <row r="979" spans="1:24">
      <c r="A979" t="s">
        <v>65</v>
      </c>
      <c r="B979">
        <v>71</v>
      </c>
      <c r="C979">
        <v>0</v>
      </c>
      <c r="D979" s="18">
        <v>45989</v>
      </c>
      <c r="E979" s="18">
        <v>46030</v>
      </c>
      <c r="F979" s="18">
        <v>46105</v>
      </c>
      <c r="G979" t="s">
        <v>29</v>
      </c>
      <c r="H979">
        <v>48</v>
      </c>
      <c r="I979" t="s">
        <v>162</v>
      </c>
      <c r="J979">
        <v>3978</v>
      </c>
      <c r="K979" t="s">
        <v>151</v>
      </c>
      <c r="L979">
        <v>3978</v>
      </c>
      <c r="M979">
        <v>4614.4799999999996</v>
      </c>
      <c r="N979">
        <v>260.79000000000002</v>
      </c>
      <c r="O979">
        <v>260.79000000000002</v>
      </c>
      <c r="P979">
        <v>302.51639999999998</v>
      </c>
      <c r="Q979">
        <v>6.5558069381598805E-2</v>
      </c>
      <c r="R979">
        <v>11</v>
      </c>
      <c r="S979">
        <v>2025</v>
      </c>
      <c r="T979">
        <v>1</v>
      </c>
      <c r="U979">
        <v>2026</v>
      </c>
      <c r="V979">
        <v>46150</v>
      </c>
      <c r="W979" t="s">
        <v>172</v>
      </c>
      <c r="X979">
        <v>2026</v>
      </c>
    </row>
    <row r="980" spans="1:24">
      <c r="A980" t="s">
        <v>65</v>
      </c>
      <c r="B980">
        <v>72</v>
      </c>
      <c r="C980">
        <v>0</v>
      </c>
      <c r="D980" s="18">
        <v>45993</v>
      </c>
      <c r="E980" s="18">
        <v>46186</v>
      </c>
      <c r="F980" s="18">
        <v>46196</v>
      </c>
      <c r="G980" t="s">
        <v>24</v>
      </c>
      <c r="H980">
        <v>49</v>
      </c>
      <c r="J980">
        <v>4506</v>
      </c>
      <c r="K980" t="s">
        <v>151</v>
      </c>
      <c r="L980">
        <v>4506</v>
      </c>
      <c r="M980">
        <v>5226.96</v>
      </c>
      <c r="N980">
        <v>521.47</v>
      </c>
      <c r="O980">
        <v>521.47</v>
      </c>
      <c r="P980">
        <v>604.90520000000004</v>
      </c>
      <c r="Q980">
        <v>0.11572791833111408</v>
      </c>
      <c r="R980">
        <v>12</v>
      </c>
      <c r="S980">
        <v>2025</v>
      </c>
      <c r="T980">
        <v>6</v>
      </c>
      <c r="U980">
        <v>2026</v>
      </c>
      <c r="V980">
        <v>46241</v>
      </c>
      <c r="W980" t="s">
        <v>160</v>
      </c>
      <c r="X980">
        <v>2026</v>
      </c>
    </row>
    <row r="981" spans="1:24">
      <c r="A981" t="s">
        <v>65</v>
      </c>
      <c r="B981">
        <v>73</v>
      </c>
      <c r="C981">
        <v>0</v>
      </c>
      <c r="D981" s="18">
        <v>45994</v>
      </c>
      <c r="E981" s="18">
        <v>46230</v>
      </c>
      <c r="F981" s="18">
        <v>46242</v>
      </c>
      <c r="G981" t="s">
        <v>16</v>
      </c>
      <c r="H981">
        <v>49</v>
      </c>
      <c r="I981" t="s">
        <v>166</v>
      </c>
      <c r="J981">
        <v>16880.78</v>
      </c>
      <c r="K981" t="s">
        <v>151</v>
      </c>
      <c r="L981">
        <v>16880.78</v>
      </c>
      <c r="M981">
        <v>19581.704799999996</v>
      </c>
      <c r="N981">
        <v>2079.44</v>
      </c>
      <c r="O981">
        <v>2079.44</v>
      </c>
      <c r="P981">
        <v>2412.1504</v>
      </c>
      <c r="Q981">
        <v>0.12318388131354122</v>
      </c>
      <c r="R981">
        <v>12</v>
      </c>
      <c r="S981">
        <v>2025</v>
      </c>
      <c r="T981">
        <v>7</v>
      </c>
      <c r="U981">
        <v>2026</v>
      </c>
      <c r="V981">
        <v>46287</v>
      </c>
      <c r="W981" t="s">
        <v>153</v>
      </c>
      <c r="X981">
        <v>2026</v>
      </c>
    </row>
    <row r="982" spans="1:24">
      <c r="A982" t="s">
        <v>65</v>
      </c>
      <c r="B982">
        <v>74</v>
      </c>
      <c r="C982">
        <v>0</v>
      </c>
      <c r="D982" s="18">
        <v>45996</v>
      </c>
      <c r="E982" s="18">
        <v>46011</v>
      </c>
      <c r="F982" s="18">
        <v>46018</v>
      </c>
      <c r="G982" t="s">
        <v>26</v>
      </c>
      <c r="H982">
        <v>49</v>
      </c>
      <c r="I982" t="s">
        <v>149</v>
      </c>
      <c r="J982">
        <v>1</v>
      </c>
      <c r="K982" t="s">
        <v>131</v>
      </c>
      <c r="L982">
        <v>0.86</v>
      </c>
      <c r="M982">
        <v>1</v>
      </c>
      <c r="N982">
        <v>1</v>
      </c>
      <c r="O982">
        <v>0.86</v>
      </c>
      <c r="P982">
        <v>1</v>
      </c>
      <c r="Q982">
        <v>1</v>
      </c>
      <c r="R982">
        <v>12</v>
      </c>
      <c r="S982">
        <v>2025</v>
      </c>
      <c r="T982">
        <v>12</v>
      </c>
      <c r="U982">
        <v>2025</v>
      </c>
      <c r="V982">
        <v>46063</v>
      </c>
      <c r="W982" t="s">
        <v>164</v>
      </c>
      <c r="X982">
        <v>2026</v>
      </c>
    </row>
    <row r="983" spans="1:24">
      <c r="A983" t="s">
        <v>65</v>
      </c>
      <c r="B983">
        <v>75</v>
      </c>
      <c r="C983">
        <v>0</v>
      </c>
      <c r="D983" s="18">
        <v>46000</v>
      </c>
      <c r="E983" s="18">
        <v>46121</v>
      </c>
      <c r="F983" s="18">
        <v>46124</v>
      </c>
      <c r="G983" t="s">
        <v>25</v>
      </c>
      <c r="H983">
        <v>50</v>
      </c>
      <c r="I983" t="s">
        <v>166</v>
      </c>
      <c r="J983">
        <v>3546</v>
      </c>
      <c r="K983" t="s">
        <v>151</v>
      </c>
      <c r="L983">
        <v>3546</v>
      </c>
      <c r="M983">
        <v>4113.3599999999997</v>
      </c>
      <c r="N983">
        <v>446.8</v>
      </c>
      <c r="O983">
        <v>446.8</v>
      </c>
      <c r="P983">
        <v>518.28800000000001</v>
      </c>
      <c r="Q983">
        <v>0.12600112803158489</v>
      </c>
      <c r="R983">
        <v>12</v>
      </c>
      <c r="S983">
        <v>2025</v>
      </c>
      <c r="T983">
        <v>4</v>
      </c>
      <c r="U983">
        <v>2026</v>
      </c>
      <c r="V983">
        <v>46169</v>
      </c>
      <c r="W983" t="s">
        <v>172</v>
      </c>
      <c r="X983">
        <v>2026</v>
      </c>
    </row>
    <row r="984" spans="1:24">
      <c r="A984" t="s">
        <v>65</v>
      </c>
      <c r="B984">
        <v>76</v>
      </c>
      <c r="C984">
        <v>0</v>
      </c>
      <c r="D984" s="18">
        <v>46000</v>
      </c>
      <c r="E984" s="18">
        <v>46036</v>
      </c>
      <c r="F984" s="18">
        <v>46040</v>
      </c>
      <c r="G984" t="s">
        <v>19</v>
      </c>
      <c r="H984">
        <v>50</v>
      </c>
      <c r="I984" t="s">
        <v>166</v>
      </c>
      <c r="J984">
        <v>1056</v>
      </c>
      <c r="K984" t="s">
        <v>151</v>
      </c>
      <c r="L984">
        <v>1056</v>
      </c>
      <c r="M984">
        <v>1224.9599999999998</v>
      </c>
      <c r="N984">
        <v>813.22</v>
      </c>
      <c r="O984">
        <v>813.22</v>
      </c>
      <c r="P984">
        <v>943.33519999999999</v>
      </c>
      <c r="Q984">
        <v>0.77009469696969701</v>
      </c>
      <c r="R984">
        <v>12</v>
      </c>
      <c r="S984">
        <v>2025</v>
      </c>
      <c r="T984">
        <v>1</v>
      </c>
      <c r="U984">
        <v>2026</v>
      </c>
      <c r="V984">
        <v>46085</v>
      </c>
      <c r="W984" t="s">
        <v>150</v>
      </c>
      <c r="X984">
        <v>2026</v>
      </c>
    </row>
    <row r="985" spans="1:24">
      <c r="A985" t="s">
        <v>65</v>
      </c>
      <c r="B985">
        <v>77</v>
      </c>
      <c r="C985">
        <v>0</v>
      </c>
      <c r="D985" s="18">
        <v>46007</v>
      </c>
      <c r="E985" s="18">
        <v>46056</v>
      </c>
      <c r="F985" s="18">
        <v>46078</v>
      </c>
      <c r="G985" t="s">
        <v>61</v>
      </c>
      <c r="H985">
        <v>51</v>
      </c>
      <c r="J985">
        <v>0</v>
      </c>
      <c r="K985" t="s">
        <v>151</v>
      </c>
      <c r="L985">
        <v>0</v>
      </c>
      <c r="M985">
        <v>0</v>
      </c>
      <c r="N985">
        <v>0</v>
      </c>
      <c r="O985">
        <v>0</v>
      </c>
      <c r="P985">
        <v>0</v>
      </c>
      <c r="Q985" t="e">
        <v>#DIV/0!</v>
      </c>
      <c r="R985">
        <v>12</v>
      </c>
      <c r="S985">
        <v>2025</v>
      </c>
      <c r="T985">
        <v>2</v>
      </c>
      <c r="U985">
        <v>2026</v>
      </c>
      <c r="V985">
        <v>46123</v>
      </c>
      <c r="W985" t="s">
        <v>173</v>
      </c>
      <c r="X985">
        <v>2026</v>
      </c>
    </row>
    <row r="986" spans="1:24">
      <c r="A986" t="s">
        <v>65</v>
      </c>
      <c r="B986">
        <v>78</v>
      </c>
      <c r="C986">
        <v>0</v>
      </c>
      <c r="D986" s="18">
        <v>46014</v>
      </c>
      <c r="E986" s="18">
        <v>46170</v>
      </c>
      <c r="F986" s="18">
        <v>46180</v>
      </c>
      <c r="G986" t="s">
        <v>24</v>
      </c>
      <c r="H986">
        <v>52</v>
      </c>
      <c r="I986" t="s">
        <v>158</v>
      </c>
      <c r="J986">
        <v>26580.639999999999</v>
      </c>
      <c r="K986" t="s">
        <v>151</v>
      </c>
      <c r="L986">
        <v>26580.639999999999</v>
      </c>
      <c r="M986">
        <v>30833.542399999998</v>
      </c>
      <c r="N986">
        <v>1200.5999999999999</v>
      </c>
      <c r="O986">
        <v>1200.5999999999999</v>
      </c>
      <c r="P986">
        <v>1392.6959999999997</v>
      </c>
      <c r="Q986">
        <v>4.5168212654021871E-2</v>
      </c>
      <c r="R986">
        <v>12</v>
      </c>
      <c r="S986">
        <v>2025</v>
      </c>
      <c r="T986">
        <v>5</v>
      </c>
      <c r="U986">
        <v>2026</v>
      </c>
      <c r="V986">
        <v>46225</v>
      </c>
      <c r="W986" t="s">
        <v>154</v>
      </c>
      <c r="X986">
        <v>2026</v>
      </c>
    </row>
    <row r="987" spans="1:24">
      <c r="A987" t="s">
        <v>65</v>
      </c>
      <c r="B987">
        <v>79</v>
      </c>
      <c r="C987">
        <v>0</v>
      </c>
      <c r="D987" s="18">
        <v>46020</v>
      </c>
      <c r="E987" s="18">
        <v>46022</v>
      </c>
      <c r="F987" s="18">
        <v>46025</v>
      </c>
      <c r="G987" t="s">
        <v>27</v>
      </c>
      <c r="H987">
        <v>53</v>
      </c>
      <c r="I987" t="s">
        <v>158</v>
      </c>
      <c r="J987">
        <v>27211</v>
      </c>
      <c r="K987" t="s">
        <v>151</v>
      </c>
      <c r="L987">
        <v>27211</v>
      </c>
      <c r="M987">
        <v>31564.76</v>
      </c>
      <c r="N987">
        <v>3484.26</v>
      </c>
      <c r="O987">
        <v>3484.26</v>
      </c>
      <c r="P987">
        <v>4041.7415999999998</v>
      </c>
      <c r="Q987">
        <v>0.1280460108044541</v>
      </c>
      <c r="R987">
        <v>12</v>
      </c>
      <c r="S987">
        <v>2025</v>
      </c>
      <c r="T987">
        <v>12</v>
      </c>
      <c r="U987">
        <v>2025</v>
      </c>
      <c r="V987">
        <v>46070</v>
      </c>
      <c r="W987" t="s">
        <v>164</v>
      </c>
      <c r="X987">
        <v>2026</v>
      </c>
    </row>
    <row r="988" spans="1:24">
      <c r="A988" t="s">
        <v>65</v>
      </c>
      <c r="B988">
        <v>80</v>
      </c>
      <c r="C988">
        <v>0</v>
      </c>
      <c r="D988" s="18">
        <v>46021</v>
      </c>
      <c r="E988" s="18">
        <v>46033</v>
      </c>
      <c r="F988" s="18">
        <v>46052</v>
      </c>
      <c r="G988" t="s">
        <v>15</v>
      </c>
      <c r="H988">
        <v>53</v>
      </c>
      <c r="I988" t="s">
        <v>166</v>
      </c>
      <c r="J988">
        <v>12836.85</v>
      </c>
      <c r="K988" t="s">
        <v>151</v>
      </c>
      <c r="L988">
        <v>12836.85</v>
      </c>
      <c r="M988">
        <v>14890.745999999999</v>
      </c>
      <c r="N988">
        <v>317.73</v>
      </c>
      <c r="O988">
        <v>317.73</v>
      </c>
      <c r="P988">
        <v>368.5668</v>
      </c>
      <c r="Q988">
        <v>2.4751399291882355E-2</v>
      </c>
      <c r="R988">
        <v>12</v>
      </c>
      <c r="S988">
        <v>2025</v>
      </c>
      <c r="T988">
        <v>1</v>
      </c>
      <c r="U988">
        <v>2026</v>
      </c>
      <c r="V988">
        <v>46097</v>
      </c>
      <c r="W988" t="s">
        <v>150</v>
      </c>
      <c r="X988">
        <v>2026</v>
      </c>
    </row>
    <row r="989" spans="1:24">
      <c r="A989" t="s">
        <v>65</v>
      </c>
      <c r="B989">
        <v>81</v>
      </c>
      <c r="C989">
        <v>0</v>
      </c>
      <c r="D989" s="18">
        <v>46027</v>
      </c>
      <c r="E989" s="18">
        <v>46131</v>
      </c>
      <c r="F989" s="18">
        <v>46150</v>
      </c>
      <c r="G989" t="s">
        <v>26</v>
      </c>
      <c r="H989">
        <v>2</v>
      </c>
      <c r="I989" t="s">
        <v>166</v>
      </c>
      <c r="J989">
        <v>3098</v>
      </c>
      <c r="K989" t="s">
        <v>151</v>
      </c>
      <c r="L989">
        <v>3098</v>
      </c>
      <c r="M989">
        <v>3593.68</v>
      </c>
      <c r="N989">
        <v>160</v>
      </c>
      <c r="O989">
        <v>160</v>
      </c>
      <c r="P989">
        <v>185.6</v>
      </c>
      <c r="Q989">
        <v>5.1646223369916075E-2</v>
      </c>
      <c r="R989">
        <v>1</v>
      </c>
      <c r="S989">
        <v>2026</v>
      </c>
      <c r="T989">
        <v>4</v>
      </c>
      <c r="U989">
        <v>2026</v>
      </c>
      <c r="V989">
        <v>46195</v>
      </c>
      <c r="W989" t="s">
        <v>152</v>
      </c>
      <c r="X989">
        <v>2026</v>
      </c>
    </row>
    <row r="990" spans="1:24">
      <c r="A990" t="s">
        <v>65</v>
      </c>
      <c r="B990">
        <v>82</v>
      </c>
      <c r="C990">
        <v>0</v>
      </c>
      <c r="D990" s="18">
        <v>46027</v>
      </c>
      <c r="E990" s="18">
        <v>45971</v>
      </c>
      <c r="F990" s="18">
        <v>45975</v>
      </c>
      <c r="G990" t="s">
        <v>29</v>
      </c>
      <c r="H990">
        <v>2</v>
      </c>
      <c r="J990">
        <v>494.56</v>
      </c>
      <c r="K990" t="s">
        <v>151</v>
      </c>
      <c r="L990">
        <v>494.56</v>
      </c>
      <c r="M990">
        <v>573.68959999999993</v>
      </c>
      <c r="N990">
        <v>0</v>
      </c>
      <c r="O990">
        <v>0</v>
      </c>
      <c r="P990">
        <v>0</v>
      </c>
      <c r="Q990">
        <v>0</v>
      </c>
      <c r="R990">
        <v>1</v>
      </c>
      <c r="S990">
        <v>2026</v>
      </c>
      <c r="T990">
        <v>11</v>
      </c>
      <c r="U990">
        <v>2025</v>
      </c>
      <c r="V990">
        <v>46020</v>
      </c>
      <c r="W990" t="s">
        <v>132</v>
      </c>
      <c r="X990">
        <v>2025</v>
      </c>
    </row>
    <row r="991" spans="1:24">
      <c r="A991" t="s">
        <v>65</v>
      </c>
      <c r="B991">
        <v>83</v>
      </c>
      <c r="C991">
        <v>0</v>
      </c>
      <c r="D991" s="18">
        <v>46027</v>
      </c>
      <c r="E991" s="18">
        <v>46052</v>
      </c>
      <c r="F991" s="18">
        <v>46060</v>
      </c>
      <c r="G991" t="s">
        <v>29</v>
      </c>
      <c r="H991">
        <v>2</v>
      </c>
      <c r="J991">
        <v>2234.64</v>
      </c>
      <c r="K991" t="s">
        <v>151</v>
      </c>
      <c r="L991">
        <v>2234.64</v>
      </c>
      <c r="M991">
        <v>2592.1823999999997</v>
      </c>
      <c r="N991">
        <v>0</v>
      </c>
      <c r="O991">
        <v>0</v>
      </c>
      <c r="P991">
        <v>0</v>
      </c>
      <c r="Q991">
        <v>0</v>
      </c>
      <c r="R991">
        <v>1</v>
      </c>
      <c r="S991">
        <v>2026</v>
      </c>
      <c r="T991">
        <v>1</v>
      </c>
      <c r="U991">
        <v>2026</v>
      </c>
      <c r="V991">
        <v>46105</v>
      </c>
      <c r="W991" t="s">
        <v>150</v>
      </c>
      <c r="X991">
        <v>2026</v>
      </c>
    </row>
    <row r="992" spans="1:24">
      <c r="A992" t="s">
        <v>65</v>
      </c>
      <c r="B992">
        <v>84</v>
      </c>
      <c r="C992">
        <v>0</v>
      </c>
      <c r="D992" s="18">
        <v>46027</v>
      </c>
      <c r="E992" s="18">
        <v>45982</v>
      </c>
      <c r="F992" s="18">
        <v>45982</v>
      </c>
      <c r="G992" t="s">
        <v>29</v>
      </c>
      <c r="H992">
        <v>2</v>
      </c>
      <c r="I992" t="s">
        <v>175</v>
      </c>
      <c r="J992">
        <v>68.260000000000005</v>
      </c>
      <c r="K992" t="s">
        <v>151</v>
      </c>
      <c r="L992">
        <v>68.260000000000005</v>
      </c>
      <c r="M992">
        <v>79.181600000000003</v>
      </c>
      <c r="N992">
        <v>68.260000000000005</v>
      </c>
      <c r="O992">
        <v>68.260000000000005</v>
      </c>
      <c r="P992">
        <v>79.181600000000003</v>
      </c>
      <c r="Q992">
        <v>1</v>
      </c>
      <c r="R992">
        <v>1</v>
      </c>
      <c r="S992">
        <v>2026</v>
      </c>
      <c r="T992">
        <v>11</v>
      </c>
      <c r="U992">
        <v>2025</v>
      </c>
      <c r="V992">
        <v>46027</v>
      </c>
      <c r="W992" t="s">
        <v>157</v>
      </c>
      <c r="X992">
        <v>2026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5C3B-317A-47F5-AA2F-A64F0EDB85F0}">
  <dimension ref="A1:AO943"/>
  <sheetViews>
    <sheetView zoomScale="80" zoomScaleNormal="100" workbookViewId="0">
      <selection activeCell="N26" sqref="N26"/>
    </sheetView>
  </sheetViews>
  <sheetFormatPr defaultColWidth="8.5703125" defaultRowHeight="14.45"/>
  <cols>
    <col min="4" max="4" width="12" style="18" customWidth="1"/>
    <col min="5" max="5" width="11.42578125" style="18" customWidth="1"/>
    <col min="6" max="6" width="12.5703125" style="18" customWidth="1"/>
    <col min="25" max="25" width="8.5703125" style="8"/>
    <col min="26" max="26" width="12.5703125" style="2" bestFit="1" customWidth="1"/>
  </cols>
  <sheetData>
    <row r="1" spans="1:41" ht="15" thickBot="1">
      <c r="A1" t="s">
        <v>0</v>
      </c>
      <c r="B1" t="s">
        <v>109</v>
      </c>
      <c r="C1" t="s">
        <v>110</v>
      </c>
      <c r="D1" s="18" t="s">
        <v>111</v>
      </c>
      <c r="E1" s="18" t="s">
        <v>112</v>
      </c>
      <c r="F1" s="18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145</v>
      </c>
      <c r="M1" t="s">
        <v>121</v>
      </c>
      <c r="N1" t="s">
        <v>122</v>
      </c>
      <c r="O1" t="s">
        <v>124</v>
      </c>
      <c r="P1" t="s">
        <v>7</v>
      </c>
      <c r="Q1" t="s">
        <v>2</v>
      </c>
      <c r="R1" t="s">
        <v>72</v>
      </c>
      <c r="S1" t="s">
        <v>68</v>
      </c>
      <c r="T1" t="s">
        <v>147</v>
      </c>
      <c r="U1" t="s">
        <v>126</v>
      </c>
      <c r="V1" t="s">
        <v>148</v>
      </c>
      <c r="W1" t="s">
        <v>64</v>
      </c>
      <c r="X1" t="s">
        <v>77</v>
      </c>
      <c r="Y1" s="8" t="s">
        <v>78</v>
      </c>
      <c r="Z1" s="2" t="s">
        <v>128</v>
      </c>
      <c r="AC1" t="s">
        <v>225</v>
      </c>
      <c r="AD1" t="s">
        <v>64</v>
      </c>
      <c r="AE1" t="s">
        <v>77</v>
      </c>
      <c r="AF1" t="s">
        <v>78</v>
      </c>
      <c r="AI1" t="s">
        <v>176</v>
      </c>
      <c r="AJ1" s="10" t="s">
        <v>109</v>
      </c>
      <c r="AK1" s="11" t="s">
        <v>226</v>
      </c>
      <c r="AM1" t="s">
        <v>65</v>
      </c>
      <c r="AN1" t="s">
        <v>109</v>
      </c>
      <c r="AO1" t="s">
        <v>226</v>
      </c>
    </row>
    <row r="2" spans="1:41" ht="15" thickTop="1">
      <c r="A2" t="s">
        <v>65</v>
      </c>
      <c r="B2">
        <v>1</v>
      </c>
      <c r="C2">
        <v>0</v>
      </c>
      <c r="D2" s="18">
        <v>45754</v>
      </c>
      <c r="E2" s="18">
        <v>46009</v>
      </c>
      <c r="F2" s="18">
        <v>46051</v>
      </c>
      <c r="G2" t="s">
        <v>26</v>
      </c>
      <c r="H2">
        <v>15</v>
      </c>
      <c r="I2" t="s">
        <v>149</v>
      </c>
      <c r="J2">
        <v>111834.6</v>
      </c>
      <c r="K2" t="s">
        <v>131</v>
      </c>
      <c r="L2">
        <v>96177.756000000008</v>
      </c>
      <c r="M2">
        <v>17196</v>
      </c>
      <c r="N2">
        <v>14788.56</v>
      </c>
      <c r="O2">
        <v>0.15376278897586254</v>
      </c>
      <c r="P2">
        <v>4</v>
      </c>
      <c r="Q2">
        <v>2025</v>
      </c>
      <c r="R2">
        <v>12</v>
      </c>
      <c r="S2">
        <v>2025</v>
      </c>
      <c r="T2">
        <v>46096</v>
      </c>
      <c r="U2" t="s">
        <v>150</v>
      </c>
      <c r="V2">
        <v>2026</v>
      </c>
      <c r="W2" t="str">
        <f t="shared" ref="W2:W65" si="0">_xlfn.XLOOKUP(G2,AC:AC,AD:AD,"error")</f>
        <v>Madrid</v>
      </c>
      <c r="X2" t="str">
        <f t="shared" ref="X2:X65" si="1">_xlfn.XLOOKUP(G2,AC:AC,AE:AE,"error")</f>
        <v>Retail</v>
      </c>
      <c r="Y2" s="8">
        <f t="shared" ref="Y2:Y65" si="2">_xlfn.XLOOKUP(G2,AC:AC,AF:AF,"error")</f>
        <v>7.0000000000000007E-2</v>
      </c>
      <c r="Z2" s="2">
        <f>N2-N2*Y2</f>
        <v>13753.360799999999</v>
      </c>
      <c r="AC2" t="s">
        <v>34</v>
      </c>
      <c r="AD2" t="s">
        <v>31</v>
      </c>
      <c r="AE2" t="s">
        <v>14</v>
      </c>
      <c r="AF2" s="1">
        <v>0.5</v>
      </c>
      <c r="AJ2" s="12">
        <v>1</v>
      </c>
      <c r="AK2" s="13">
        <v>0</v>
      </c>
      <c r="AN2">
        <v>1</v>
      </c>
      <c r="AO2">
        <v>17196</v>
      </c>
    </row>
    <row r="3" spans="1:41">
      <c r="A3" t="s">
        <v>65</v>
      </c>
      <c r="B3">
        <v>2</v>
      </c>
      <c r="C3">
        <v>1</v>
      </c>
      <c r="D3" s="18">
        <v>45756</v>
      </c>
      <c r="E3" s="18">
        <v>45766</v>
      </c>
      <c r="F3" s="18">
        <v>45773</v>
      </c>
      <c r="G3" t="s">
        <v>24</v>
      </c>
      <c r="H3">
        <v>15</v>
      </c>
      <c r="J3">
        <v>14793.67</v>
      </c>
      <c r="K3" t="s">
        <v>151</v>
      </c>
      <c r="L3">
        <v>14793.67</v>
      </c>
      <c r="M3">
        <v>2259.2600000000002</v>
      </c>
      <c r="N3">
        <v>2259.2600000000002</v>
      </c>
      <c r="O3">
        <v>0.15271802061287024</v>
      </c>
      <c r="P3">
        <v>4</v>
      </c>
      <c r="Q3">
        <v>2025</v>
      </c>
      <c r="R3">
        <v>4</v>
      </c>
      <c r="S3">
        <v>2025</v>
      </c>
      <c r="T3">
        <v>45818</v>
      </c>
      <c r="U3" t="s">
        <v>152</v>
      </c>
      <c r="V3">
        <v>2025</v>
      </c>
      <c r="W3" t="str">
        <f t="shared" si="0"/>
        <v>Madrid</v>
      </c>
      <c r="X3" t="str">
        <f t="shared" si="1"/>
        <v>Retail</v>
      </c>
      <c r="Y3" s="8">
        <f t="shared" si="2"/>
        <v>7.0000000000000007E-2</v>
      </c>
      <c r="Z3" s="2">
        <f t="shared" ref="Z3:Z66" si="3">N3-N3*Y3</f>
        <v>2101.1118000000001</v>
      </c>
      <c r="AC3" t="s">
        <v>45</v>
      </c>
      <c r="AD3" t="s">
        <v>31</v>
      </c>
      <c r="AE3" t="s">
        <v>14</v>
      </c>
      <c r="AF3" s="1">
        <v>0.75</v>
      </c>
      <c r="AJ3" s="12">
        <v>2</v>
      </c>
      <c r="AK3" s="13">
        <v>1269.98</v>
      </c>
      <c r="AN3">
        <v>2</v>
      </c>
      <c r="AO3">
        <v>2259.2600000000002</v>
      </c>
    </row>
    <row r="4" spans="1:41">
      <c r="A4" t="s">
        <v>65</v>
      </c>
      <c r="B4">
        <v>3</v>
      </c>
      <c r="C4">
        <v>1</v>
      </c>
      <c r="D4" s="18">
        <v>45761</v>
      </c>
      <c r="E4" s="18">
        <v>45779</v>
      </c>
      <c r="F4" s="18">
        <v>45780</v>
      </c>
      <c r="G4" t="s">
        <v>24</v>
      </c>
      <c r="H4">
        <v>16</v>
      </c>
      <c r="J4">
        <v>1164</v>
      </c>
      <c r="K4" t="s">
        <v>151</v>
      </c>
      <c r="L4">
        <v>1164</v>
      </c>
      <c r="M4">
        <v>213.6</v>
      </c>
      <c r="N4">
        <v>213.6</v>
      </c>
      <c r="O4">
        <v>0.18350515463917524</v>
      </c>
      <c r="P4">
        <v>4</v>
      </c>
      <c r="Q4">
        <v>2025</v>
      </c>
      <c r="R4">
        <v>5</v>
      </c>
      <c r="S4">
        <v>2025</v>
      </c>
      <c r="T4">
        <v>45825</v>
      </c>
      <c r="U4" t="s">
        <v>152</v>
      </c>
      <c r="V4">
        <v>2025</v>
      </c>
      <c r="W4" t="str">
        <f t="shared" si="0"/>
        <v>Madrid</v>
      </c>
      <c r="X4" t="str">
        <f t="shared" si="1"/>
        <v>Retail</v>
      </c>
      <c r="Y4" s="8">
        <f t="shared" si="2"/>
        <v>7.0000000000000007E-2</v>
      </c>
      <c r="Z4" s="2">
        <f t="shared" si="3"/>
        <v>198.648</v>
      </c>
      <c r="AC4" t="s">
        <v>43</v>
      </c>
      <c r="AD4" t="s">
        <v>31</v>
      </c>
      <c r="AE4" t="s">
        <v>14</v>
      </c>
      <c r="AF4" s="1">
        <v>0.5</v>
      </c>
      <c r="AJ4" s="12">
        <v>3</v>
      </c>
      <c r="AK4" s="13">
        <v>340</v>
      </c>
      <c r="AN4">
        <v>3</v>
      </c>
      <c r="AO4">
        <v>213.6</v>
      </c>
    </row>
    <row r="5" spans="1:41">
      <c r="A5" t="s">
        <v>65</v>
      </c>
      <c r="B5">
        <v>4</v>
      </c>
      <c r="C5">
        <v>1</v>
      </c>
      <c r="D5" s="18">
        <v>45772</v>
      </c>
      <c r="E5" s="18">
        <v>45856</v>
      </c>
      <c r="F5" s="18">
        <v>45866</v>
      </c>
      <c r="G5" t="s">
        <v>24</v>
      </c>
      <c r="H5">
        <v>17</v>
      </c>
      <c r="J5">
        <v>9663</v>
      </c>
      <c r="K5" t="s">
        <v>151</v>
      </c>
      <c r="L5">
        <v>9663</v>
      </c>
      <c r="M5">
        <v>1435.45</v>
      </c>
      <c r="N5">
        <v>1435.45</v>
      </c>
      <c r="O5">
        <v>0.1485511745834627</v>
      </c>
      <c r="P5">
        <v>4</v>
      </c>
      <c r="Q5">
        <v>2025</v>
      </c>
      <c r="R5">
        <v>7</v>
      </c>
      <c r="S5">
        <v>2025</v>
      </c>
      <c r="T5">
        <v>45911</v>
      </c>
      <c r="U5" t="s">
        <v>153</v>
      </c>
      <c r="V5">
        <v>2025</v>
      </c>
      <c r="W5" t="str">
        <f t="shared" si="0"/>
        <v>Madrid</v>
      </c>
      <c r="X5" t="str">
        <f t="shared" si="1"/>
        <v>Retail</v>
      </c>
      <c r="Y5" s="8">
        <f t="shared" si="2"/>
        <v>7.0000000000000007E-2</v>
      </c>
      <c r="Z5" s="2">
        <f t="shared" si="3"/>
        <v>1334.9684999999999</v>
      </c>
      <c r="AC5" t="s">
        <v>86</v>
      </c>
      <c r="AD5" t="s">
        <v>31</v>
      </c>
      <c r="AE5" t="s">
        <v>14</v>
      </c>
      <c r="AF5" s="1">
        <v>0.5</v>
      </c>
      <c r="AJ5" s="12">
        <v>4</v>
      </c>
      <c r="AK5" s="13">
        <v>74463.899999999994</v>
      </c>
      <c r="AN5">
        <v>4</v>
      </c>
      <c r="AO5">
        <v>1435.45</v>
      </c>
    </row>
    <row r="6" spans="1:41">
      <c r="A6" t="s">
        <v>65</v>
      </c>
      <c r="B6">
        <v>5</v>
      </c>
      <c r="C6">
        <v>0</v>
      </c>
      <c r="D6" s="18">
        <v>45777</v>
      </c>
      <c r="E6" s="18">
        <v>45788</v>
      </c>
      <c r="F6" s="18">
        <v>45796</v>
      </c>
      <c r="G6" t="s">
        <v>29</v>
      </c>
      <c r="H6">
        <v>18</v>
      </c>
      <c r="J6">
        <v>1490.21</v>
      </c>
      <c r="K6" t="s">
        <v>151</v>
      </c>
      <c r="L6">
        <v>1490.21</v>
      </c>
      <c r="M6">
        <v>0</v>
      </c>
      <c r="N6">
        <v>0</v>
      </c>
      <c r="O6">
        <v>0</v>
      </c>
      <c r="P6">
        <v>4</v>
      </c>
      <c r="Q6">
        <v>2025</v>
      </c>
      <c r="R6">
        <v>5</v>
      </c>
      <c r="S6">
        <v>2025</v>
      </c>
      <c r="T6">
        <v>45841</v>
      </c>
      <c r="U6" t="s">
        <v>154</v>
      </c>
      <c r="V6">
        <v>2025</v>
      </c>
      <c r="W6" t="str">
        <f t="shared" si="0"/>
        <v>Madrid</v>
      </c>
      <c r="X6" t="str">
        <f t="shared" si="1"/>
        <v>Retail</v>
      </c>
      <c r="Y6" s="8">
        <f t="shared" si="2"/>
        <v>7.0000000000000007E-2</v>
      </c>
      <c r="Z6" s="2">
        <f t="shared" si="3"/>
        <v>0</v>
      </c>
      <c r="AC6" t="s">
        <v>36</v>
      </c>
      <c r="AD6" t="s">
        <v>31</v>
      </c>
      <c r="AE6" t="s">
        <v>14</v>
      </c>
      <c r="AF6" s="1">
        <v>0.5</v>
      </c>
      <c r="AJ6" s="12">
        <v>5</v>
      </c>
      <c r="AK6" s="13">
        <v>0</v>
      </c>
      <c r="AN6">
        <v>5</v>
      </c>
      <c r="AO6">
        <v>0</v>
      </c>
    </row>
    <row r="7" spans="1:41">
      <c r="A7" t="s">
        <v>65</v>
      </c>
      <c r="B7">
        <v>6</v>
      </c>
      <c r="C7">
        <v>0</v>
      </c>
      <c r="D7" s="18">
        <v>45777</v>
      </c>
      <c r="E7" s="18">
        <v>45778</v>
      </c>
      <c r="F7" s="18">
        <v>45780</v>
      </c>
      <c r="G7" t="s">
        <v>30</v>
      </c>
      <c r="H7">
        <v>18</v>
      </c>
      <c r="I7" t="s">
        <v>155</v>
      </c>
      <c r="J7">
        <v>5280</v>
      </c>
      <c r="K7" t="s">
        <v>151</v>
      </c>
      <c r="L7">
        <v>5280</v>
      </c>
      <c r="M7">
        <v>526.01</v>
      </c>
      <c r="N7">
        <v>526.01</v>
      </c>
      <c r="O7">
        <v>9.9623106060606065E-2</v>
      </c>
      <c r="P7">
        <v>4</v>
      </c>
      <c r="Q7">
        <v>2025</v>
      </c>
      <c r="R7">
        <v>5</v>
      </c>
      <c r="S7">
        <v>2025</v>
      </c>
      <c r="T7">
        <v>45825</v>
      </c>
      <c r="U7" t="s">
        <v>152</v>
      </c>
      <c r="V7">
        <v>2025</v>
      </c>
      <c r="W7" t="str">
        <f t="shared" si="0"/>
        <v>Madrid</v>
      </c>
      <c r="X7" t="str">
        <f t="shared" si="1"/>
        <v>Nomad</v>
      </c>
      <c r="Y7" s="8">
        <f t="shared" si="2"/>
        <v>0.2</v>
      </c>
      <c r="Z7" s="2">
        <f t="shared" si="3"/>
        <v>420.80799999999999</v>
      </c>
      <c r="AC7" t="s">
        <v>57</v>
      </c>
      <c r="AD7" t="s">
        <v>31</v>
      </c>
      <c r="AE7" t="s">
        <v>14</v>
      </c>
      <c r="AF7" s="1">
        <v>0.5</v>
      </c>
      <c r="AJ7" s="12">
        <v>6</v>
      </c>
      <c r="AK7" s="13">
        <v>2913.47</v>
      </c>
      <c r="AN7">
        <v>6</v>
      </c>
      <c r="AO7">
        <v>526.01</v>
      </c>
    </row>
    <row r="8" spans="1:41">
      <c r="A8" t="s">
        <v>65</v>
      </c>
      <c r="B8">
        <v>7</v>
      </c>
      <c r="C8">
        <v>0</v>
      </c>
      <c r="D8" s="18">
        <v>45777</v>
      </c>
      <c r="E8" s="18">
        <v>45859</v>
      </c>
      <c r="F8" s="18">
        <v>45868</v>
      </c>
      <c r="G8" t="s">
        <v>26</v>
      </c>
      <c r="H8">
        <v>18</v>
      </c>
      <c r="I8" t="s">
        <v>156</v>
      </c>
      <c r="J8">
        <v>74562.81</v>
      </c>
      <c r="K8" t="s">
        <v>131</v>
      </c>
      <c r="L8">
        <v>64124.016599999995</v>
      </c>
      <c r="M8">
        <v>23031.48</v>
      </c>
      <c r="N8">
        <v>19807.072799999998</v>
      </c>
      <c r="O8">
        <v>0.30888696388990705</v>
      </c>
      <c r="P8">
        <v>4</v>
      </c>
      <c r="Q8">
        <v>2025</v>
      </c>
      <c r="R8">
        <v>7</v>
      </c>
      <c r="S8">
        <v>2025</v>
      </c>
      <c r="T8">
        <v>45913</v>
      </c>
      <c r="U8" t="s">
        <v>153</v>
      </c>
      <c r="V8">
        <v>2025</v>
      </c>
      <c r="W8" t="str">
        <f t="shared" si="0"/>
        <v>Madrid</v>
      </c>
      <c r="X8" t="str">
        <f t="shared" si="1"/>
        <v>Retail</v>
      </c>
      <c r="Y8" s="8">
        <f t="shared" si="2"/>
        <v>7.0000000000000007E-2</v>
      </c>
      <c r="Z8" s="2">
        <f t="shared" si="3"/>
        <v>18420.577703999999</v>
      </c>
      <c r="AC8" t="s">
        <v>227</v>
      </c>
      <c r="AD8" t="s">
        <v>31</v>
      </c>
      <c r="AE8" t="s">
        <v>14</v>
      </c>
      <c r="AF8" s="1">
        <v>0.5</v>
      </c>
      <c r="AJ8" s="12">
        <v>7</v>
      </c>
      <c r="AK8" s="13">
        <v>25479.17</v>
      </c>
      <c r="AN8">
        <v>7</v>
      </c>
      <c r="AO8">
        <v>23031.48</v>
      </c>
    </row>
    <row r="9" spans="1:41">
      <c r="A9" t="s">
        <v>65</v>
      </c>
      <c r="B9">
        <v>8</v>
      </c>
      <c r="C9">
        <v>0</v>
      </c>
      <c r="D9" s="18">
        <v>45777</v>
      </c>
      <c r="E9" s="18">
        <v>45996</v>
      </c>
      <c r="F9" s="18">
        <v>46000</v>
      </c>
      <c r="G9" t="s">
        <v>24</v>
      </c>
      <c r="H9">
        <v>18</v>
      </c>
      <c r="J9">
        <v>12246</v>
      </c>
      <c r="K9" t="s">
        <v>151</v>
      </c>
      <c r="L9">
        <v>12246</v>
      </c>
      <c r="M9">
        <v>3230.32</v>
      </c>
      <c r="N9">
        <v>3230.32</v>
      </c>
      <c r="O9">
        <v>0.26378572595133104</v>
      </c>
      <c r="P9">
        <v>4</v>
      </c>
      <c r="Q9">
        <v>2025</v>
      </c>
      <c r="R9">
        <v>12</v>
      </c>
      <c r="S9">
        <v>2025</v>
      </c>
      <c r="T9">
        <v>46045</v>
      </c>
      <c r="U9" t="s">
        <v>157</v>
      </c>
      <c r="V9">
        <v>2026</v>
      </c>
      <c r="W9" t="str">
        <f t="shared" si="0"/>
        <v>Madrid</v>
      </c>
      <c r="X9" t="str">
        <f t="shared" si="1"/>
        <v>Retail</v>
      </c>
      <c r="Y9" s="8">
        <f t="shared" si="2"/>
        <v>7.0000000000000007E-2</v>
      </c>
      <c r="Z9" s="2">
        <f t="shared" si="3"/>
        <v>3004.1976</v>
      </c>
      <c r="AC9" t="s">
        <v>227</v>
      </c>
      <c r="AD9" t="s">
        <v>31</v>
      </c>
      <c r="AE9" t="s">
        <v>14</v>
      </c>
      <c r="AF9" s="1">
        <v>0.5</v>
      </c>
      <c r="AJ9" s="12">
        <v>8</v>
      </c>
      <c r="AK9" s="13">
        <v>1573.42</v>
      </c>
      <c r="AN9">
        <v>8</v>
      </c>
      <c r="AO9">
        <v>3230.32</v>
      </c>
    </row>
    <row r="10" spans="1:41">
      <c r="A10" t="s">
        <v>65</v>
      </c>
      <c r="B10">
        <v>9</v>
      </c>
      <c r="C10">
        <v>0</v>
      </c>
      <c r="D10" s="18">
        <v>45782</v>
      </c>
      <c r="E10" s="18">
        <v>45889</v>
      </c>
      <c r="F10" s="18">
        <v>45930</v>
      </c>
      <c r="G10" t="s">
        <v>24</v>
      </c>
      <c r="H10">
        <v>19</v>
      </c>
      <c r="I10" t="s">
        <v>158</v>
      </c>
      <c r="J10">
        <v>25100.01</v>
      </c>
      <c r="K10" t="s">
        <v>151</v>
      </c>
      <c r="L10">
        <v>25100.01</v>
      </c>
      <c r="M10">
        <v>4011.19</v>
      </c>
      <c r="N10">
        <v>4011.19</v>
      </c>
      <c r="O10">
        <v>0.15980830286521799</v>
      </c>
      <c r="P10">
        <v>5</v>
      </c>
      <c r="Q10">
        <v>2025</v>
      </c>
      <c r="R10">
        <v>8</v>
      </c>
      <c r="S10">
        <v>2025</v>
      </c>
      <c r="T10">
        <v>45975</v>
      </c>
      <c r="U10" t="s">
        <v>159</v>
      </c>
      <c r="V10">
        <v>2025</v>
      </c>
      <c r="W10" t="str">
        <f t="shared" si="0"/>
        <v>Madrid</v>
      </c>
      <c r="X10" t="str">
        <f t="shared" si="1"/>
        <v>Retail</v>
      </c>
      <c r="Y10" s="8">
        <f t="shared" si="2"/>
        <v>7.0000000000000007E-2</v>
      </c>
      <c r="Z10" s="2">
        <f t="shared" si="3"/>
        <v>3730.4067</v>
      </c>
      <c r="AC10" t="s">
        <v>35</v>
      </c>
      <c r="AD10" t="s">
        <v>31</v>
      </c>
      <c r="AE10" t="s">
        <v>14</v>
      </c>
      <c r="AF10" s="1">
        <v>0.5</v>
      </c>
      <c r="AJ10" s="12">
        <v>9</v>
      </c>
      <c r="AK10" s="13">
        <v>3188.81</v>
      </c>
      <c r="AN10">
        <v>9</v>
      </c>
      <c r="AO10">
        <v>4011.19</v>
      </c>
    </row>
    <row r="11" spans="1:41">
      <c r="A11" t="s">
        <v>65</v>
      </c>
      <c r="B11">
        <v>10</v>
      </c>
      <c r="C11">
        <v>1</v>
      </c>
      <c r="D11" s="18">
        <v>45790</v>
      </c>
      <c r="E11" s="18">
        <v>45792</v>
      </c>
      <c r="F11" s="18">
        <v>45862</v>
      </c>
      <c r="G11" t="s">
        <v>29</v>
      </c>
      <c r="H11">
        <v>20</v>
      </c>
      <c r="J11">
        <v>426.46</v>
      </c>
      <c r="K11" t="s">
        <v>151</v>
      </c>
      <c r="L11">
        <v>426.46</v>
      </c>
      <c r="M11">
        <v>0</v>
      </c>
      <c r="N11">
        <v>0</v>
      </c>
      <c r="O11">
        <v>0</v>
      </c>
      <c r="P11">
        <v>5</v>
      </c>
      <c r="Q11">
        <v>2025</v>
      </c>
      <c r="R11">
        <v>5</v>
      </c>
      <c r="S11">
        <v>2025</v>
      </c>
      <c r="T11">
        <v>45907</v>
      </c>
      <c r="U11" t="s">
        <v>153</v>
      </c>
      <c r="V11">
        <v>2025</v>
      </c>
      <c r="W11" t="str">
        <f t="shared" si="0"/>
        <v>Madrid</v>
      </c>
      <c r="X11" t="str">
        <f t="shared" si="1"/>
        <v>Retail</v>
      </c>
      <c r="Y11" s="8">
        <f t="shared" si="2"/>
        <v>7.0000000000000007E-2</v>
      </c>
      <c r="Z11" s="2">
        <f t="shared" si="3"/>
        <v>0</v>
      </c>
      <c r="AC11" t="s">
        <v>44</v>
      </c>
      <c r="AD11" t="s">
        <v>31</v>
      </c>
      <c r="AE11" t="s">
        <v>14</v>
      </c>
      <c r="AF11" s="1">
        <v>0.5</v>
      </c>
      <c r="AJ11" s="12">
        <v>10</v>
      </c>
      <c r="AK11" s="13">
        <v>294.64</v>
      </c>
      <c r="AN11">
        <v>10</v>
      </c>
      <c r="AO11">
        <v>0</v>
      </c>
    </row>
    <row r="12" spans="1:41">
      <c r="A12" t="s">
        <v>65</v>
      </c>
      <c r="B12">
        <v>11</v>
      </c>
      <c r="C12">
        <v>1</v>
      </c>
      <c r="D12" s="18">
        <v>45799</v>
      </c>
      <c r="E12" s="18">
        <v>45805</v>
      </c>
      <c r="F12" s="18">
        <v>45806</v>
      </c>
      <c r="G12" t="s">
        <v>29</v>
      </c>
      <c r="H12">
        <v>21</v>
      </c>
      <c r="J12">
        <v>577.36</v>
      </c>
      <c r="K12" t="s">
        <v>151</v>
      </c>
      <c r="L12">
        <v>577.36</v>
      </c>
      <c r="M12">
        <v>80</v>
      </c>
      <c r="N12">
        <v>80</v>
      </c>
      <c r="O12">
        <v>0.13856172925038104</v>
      </c>
      <c r="P12">
        <v>5</v>
      </c>
      <c r="Q12">
        <v>2025</v>
      </c>
      <c r="R12">
        <v>5</v>
      </c>
      <c r="S12">
        <v>2025</v>
      </c>
      <c r="T12">
        <v>45851</v>
      </c>
      <c r="U12" t="s">
        <v>154</v>
      </c>
      <c r="V12">
        <v>2025</v>
      </c>
      <c r="W12" t="str">
        <f t="shared" si="0"/>
        <v>Madrid</v>
      </c>
      <c r="X12" t="str">
        <f t="shared" si="1"/>
        <v>Retail</v>
      </c>
      <c r="Y12" s="8">
        <f t="shared" si="2"/>
        <v>7.0000000000000007E-2</v>
      </c>
      <c r="Z12" s="2">
        <f t="shared" si="3"/>
        <v>74.400000000000006</v>
      </c>
      <c r="AC12" t="s">
        <v>39</v>
      </c>
      <c r="AD12" t="s">
        <v>31</v>
      </c>
      <c r="AE12" t="s">
        <v>14</v>
      </c>
      <c r="AF12" s="1">
        <v>0.5</v>
      </c>
      <c r="AJ12" s="12">
        <v>11</v>
      </c>
      <c r="AK12" s="13">
        <v>42.61</v>
      </c>
      <c r="AN12">
        <v>11</v>
      </c>
      <c r="AO12">
        <v>80</v>
      </c>
    </row>
    <row r="13" spans="1:41">
      <c r="A13" t="s">
        <v>65</v>
      </c>
      <c r="B13">
        <v>12</v>
      </c>
      <c r="C13">
        <v>0</v>
      </c>
      <c r="D13" s="18">
        <v>45793</v>
      </c>
      <c r="E13" s="18">
        <v>45801</v>
      </c>
      <c r="F13" s="18">
        <v>45940</v>
      </c>
      <c r="G13" t="s">
        <v>29</v>
      </c>
      <c r="H13">
        <v>20</v>
      </c>
      <c r="I13" t="s">
        <v>156</v>
      </c>
      <c r="J13">
        <v>6817.36</v>
      </c>
      <c r="K13" t="s">
        <v>151</v>
      </c>
      <c r="L13">
        <v>6817.36</v>
      </c>
      <c r="M13">
        <v>200</v>
      </c>
      <c r="N13">
        <v>200</v>
      </c>
      <c r="O13">
        <v>2.9336869403992164E-2</v>
      </c>
      <c r="P13">
        <v>5</v>
      </c>
      <c r="Q13">
        <v>2025</v>
      </c>
      <c r="R13">
        <v>5</v>
      </c>
      <c r="S13">
        <v>2025</v>
      </c>
      <c r="T13">
        <v>45985</v>
      </c>
      <c r="U13" t="s">
        <v>159</v>
      </c>
      <c r="V13">
        <v>2025</v>
      </c>
      <c r="W13" t="str">
        <f t="shared" si="0"/>
        <v>Madrid</v>
      </c>
      <c r="X13" t="str">
        <f t="shared" si="1"/>
        <v>Retail</v>
      </c>
      <c r="Y13" s="8">
        <f t="shared" si="2"/>
        <v>7.0000000000000007E-2</v>
      </c>
      <c r="Z13" s="2">
        <f t="shared" si="3"/>
        <v>186</v>
      </c>
      <c r="AC13" t="s">
        <v>46</v>
      </c>
      <c r="AD13" t="s">
        <v>31</v>
      </c>
      <c r="AE13" t="s">
        <v>14</v>
      </c>
      <c r="AF13" s="1">
        <v>0.5</v>
      </c>
      <c r="AJ13" s="12">
        <v>12</v>
      </c>
      <c r="AK13" s="13">
        <v>9918.2800000000007</v>
      </c>
      <c r="AN13">
        <v>12</v>
      </c>
      <c r="AO13">
        <v>200</v>
      </c>
    </row>
    <row r="14" spans="1:41">
      <c r="A14" t="s">
        <v>65</v>
      </c>
      <c r="B14">
        <v>13</v>
      </c>
      <c r="C14">
        <v>0</v>
      </c>
      <c r="D14" s="18">
        <v>45810</v>
      </c>
      <c r="E14" s="18">
        <v>45860</v>
      </c>
      <c r="F14" s="18">
        <v>45865</v>
      </c>
      <c r="G14" t="s">
        <v>30</v>
      </c>
      <c r="H14">
        <v>23</v>
      </c>
      <c r="I14" t="s">
        <v>155</v>
      </c>
      <c r="J14">
        <v>27952</v>
      </c>
      <c r="K14" t="s">
        <v>151</v>
      </c>
      <c r="L14">
        <v>27952</v>
      </c>
      <c r="M14">
        <v>7571.21</v>
      </c>
      <c r="N14">
        <v>7571.21</v>
      </c>
      <c r="O14">
        <v>0.2708646966227819</v>
      </c>
      <c r="P14">
        <v>6</v>
      </c>
      <c r="Q14">
        <v>2025</v>
      </c>
      <c r="R14">
        <v>7</v>
      </c>
      <c r="S14">
        <v>2025</v>
      </c>
      <c r="T14">
        <v>45910</v>
      </c>
      <c r="U14" t="s">
        <v>153</v>
      </c>
      <c r="V14">
        <v>2025</v>
      </c>
      <c r="W14" t="str">
        <f t="shared" si="0"/>
        <v>Madrid</v>
      </c>
      <c r="X14" t="str">
        <f t="shared" si="1"/>
        <v>Nomad</v>
      </c>
      <c r="Y14" s="8">
        <f t="shared" si="2"/>
        <v>0.2</v>
      </c>
      <c r="Z14" s="2">
        <f t="shared" si="3"/>
        <v>6056.9679999999998</v>
      </c>
      <c r="AC14" t="s">
        <v>40</v>
      </c>
      <c r="AD14" t="s">
        <v>31</v>
      </c>
      <c r="AE14" t="s">
        <v>14</v>
      </c>
      <c r="AF14" s="1">
        <v>0.5</v>
      </c>
      <c r="AJ14" s="12">
        <v>13</v>
      </c>
      <c r="AK14" s="13">
        <v>1244.92</v>
      </c>
      <c r="AN14">
        <v>13</v>
      </c>
      <c r="AO14">
        <v>7571.21</v>
      </c>
    </row>
    <row r="15" spans="1:41">
      <c r="A15" t="s">
        <v>65</v>
      </c>
      <c r="B15">
        <v>14</v>
      </c>
      <c r="C15">
        <v>0</v>
      </c>
      <c r="D15" s="18">
        <v>45810</v>
      </c>
      <c r="E15" s="18">
        <v>45814</v>
      </c>
      <c r="F15" s="18">
        <v>45816</v>
      </c>
      <c r="G15" t="s">
        <v>29</v>
      </c>
      <c r="H15">
        <v>23</v>
      </c>
      <c r="J15">
        <v>427.8</v>
      </c>
      <c r="K15" t="s">
        <v>151</v>
      </c>
      <c r="L15">
        <v>427.8</v>
      </c>
      <c r="M15">
        <v>0</v>
      </c>
      <c r="N15">
        <v>0</v>
      </c>
      <c r="O15">
        <v>0</v>
      </c>
      <c r="P15">
        <v>6</v>
      </c>
      <c r="Q15">
        <v>2025</v>
      </c>
      <c r="R15">
        <v>6</v>
      </c>
      <c r="S15">
        <v>2025</v>
      </c>
      <c r="T15">
        <v>45861</v>
      </c>
      <c r="U15" t="s">
        <v>154</v>
      </c>
      <c r="V15">
        <v>2025</v>
      </c>
      <c r="W15" t="str">
        <f t="shared" si="0"/>
        <v>Madrid</v>
      </c>
      <c r="X15" t="str">
        <f t="shared" si="1"/>
        <v>Retail</v>
      </c>
      <c r="Y15" s="8">
        <f t="shared" si="2"/>
        <v>7.0000000000000007E-2</v>
      </c>
      <c r="Z15" s="2">
        <f t="shared" si="3"/>
        <v>0</v>
      </c>
      <c r="AC15" t="s">
        <v>59</v>
      </c>
      <c r="AD15" t="s">
        <v>31</v>
      </c>
      <c r="AE15" t="s">
        <v>14</v>
      </c>
      <c r="AF15" s="1">
        <v>0.5</v>
      </c>
      <c r="AJ15" s="12">
        <v>14</v>
      </c>
      <c r="AK15" s="13">
        <v>6894</v>
      </c>
      <c r="AN15">
        <v>14</v>
      </c>
      <c r="AO15">
        <v>0</v>
      </c>
    </row>
    <row r="16" spans="1:41">
      <c r="A16" t="s">
        <v>65</v>
      </c>
      <c r="B16">
        <v>15</v>
      </c>
      <c r="C16">
        <v>0</v>
      </c>
      <c r="D16" s="18">
        <v>45818</v>
      </c>
      <c r="E16" s="18">
        <v>45843</v>
      </c>
      <c r="F16" s="18">
        <v>45974</v>
      </c>
      <c r="G16" t="s">
        <v>29</v>
      </c>
      <c r="H16">
        <v>24</v>
      </c>
      <c r="J16">
        <v>1285.96</v>
      </c>
      <c r="K16" t="s">
        <v>151</v>
      </c>
      <c r="L16">
        <v>1285.96</v>
      </c>
      <c r="M16">
        <v>0</v>
      </c>
      <c r="N16">
        <v>0</v>
      </c>
      <c r="O16">
        <v>0</v>
      </c>
      <c r="P16">
        <v>6</v>
      </c>
      <c r="Q16">
        <v>2025</v>
      </c>
      <c r="R16">
        <v>7</v>
      </c>
      <c r="S16">
        <v>2025</v>
      </c>
      <c r="T16">
        <v>46019</v>
      </c>
      <c r="U16" t="s">
        <v>132</v>
      </c>
      <c r="V16">
        <v>2025</v>
      </c>
      <c r="W16" t="str">
        <f t="shared" si="0"/>
        <v>Madrid</v>
      </c>
      <c r="X16" t="str">
        <f t="shared" si="1"/>
        <v>Retail</v>
      </c>
      <c r="Y16" s="8">
        <f t="shared" si="2"/>
        <v>7.0000000000000007E-2</v>
      </c>
      <c r="Z16" s="2">
        <f t="shared" si="3"/>
        <v>0</v>
      </c>
      <c r="AC16" t="s">
        <v>56</v>
      </c>
      <c r="AD16" t="s">
        <v>31</v>
      </c>
      <c r="AE16" t="s">
        <v>14</v>
      </c>
      <c r="AF16" s="1">
        <v>0.5</v>
      </c>
      <c r="AJ16" s="12">
        <v>15</v>
      </c>
      <c r="AK16" s="13">
        <v>0</v>
      </c>
      <c r="AN16">
        <v>15</v>
      </c>
      <c r="AO16">
        <v>0</v>
      </c>
    </row>
    <row r="17" spans="1:41">
      <c r="A17" t="s">
        <v>65</v>
      </c>
      <c r="B17">
        <v>16</v>
      </c>
      <c r="C17">
        <v>0</v>
      </c>
      <c r="D17" s="18">
        <v>45824</v>
      </c>
      <c r="E17" s="18">
        <v>45830</v>
      </c>
      <c r="F17" s="18">
        <v>45842</v>
      </c>
      <c r="G17" t="s">
        <v>26</v>
      </c>
      <c r="H17">
        <v>25</v>
      </c>
      <c r="I17" t="s">
        <v>156</v>
      </c>
      <c r="J17">
        <v>236061.45</v>
      </c>
      <c r="K17" t="s">
        <v>131</v>
      </c>
      <c r="L17">
        <v>203012.84700000001</v>
      </c>
      <c r="M17">
        <v>29983.96</v>
      </c>
      <c r="N17">
        <v>25786.205599999998</v>
      </c>
      <c r="O17">
        <v>0.12701760494989756</v>
      </c>
      <c r="P17">
        <v>6</v>
      </c>
      <c r="Q17">
        <v>2025</v>
      </c>
      <c r="R17">
        <v>6</v>
      </c>
      <c r="S17">
        <v>2025</v>
      </c>
      <c r="T17">
        <v>45887</v>
      </c>
      <c r="U17" t="s">
        <v>160</v>
      </c>
      <c r="V17">
        <v>2025</v>
      </c>
      <c r="W17" t="str">
        <f t="shared" si="0"/>
        <v>Madrid</v>
      </c>
      <c r="X17" t="str">
        <f t="shared" si="1"/>
        <v>Retail</v>
      </c>
      <c r="Y17" s="8">
        <f t="shared" si="2"/>
        <v>7.0000000000000007E-2</v>
      </c>
      <c r="Z17" s="2">
        <f t="shared" si="3"/>
        <v>23981.171207999996</v>
      </c>
      <c r="AC17" t="s">
        <v>38</v>
      </c>
      <c r="AD17" t="s">
        <v>31</v>
      </c>
      <c r="AE17" t="s">
        <v>14</v>
      </c>
      <c r="AF17" s="1">
        <v>0.6</v>
      </c>
      <c r="AJ17" s="12">
        <v>16</v>
      </c>
      <c r="AK17" s="13">
        <v>866.04</v>
      </c>
      <c r="AN17">
        <v>16</v>
      </c>
      <c r="AO17">
        <v>29983.96</v>
      </c>
    </row>
    <row r="18" spans="1:41">
      <c r="A18" t="s">
        <v>65</v>
      </c>
      <c r="B18">
        <v>17</v>
      </c>
      <c r="C18">
        <v>1</v>
      </c>
      <c r="D18" s="18">
        <v>45825</v>
      </c>
      <c r="E18" s="18">
        <v>45892</v>
      </c>
      <c r="F18" s="18">
        <v>45904</v>
      </c>
      <c r="G18" t="s">
        <v>30</v>
      </c>
      <c r="H18">
        <v>25</v>
      </c>
      <c r="I18" t="s">
        <v>155</v>
      </c>
      <c r="J18">
        <v>27467</v>
      </c>
      <c r="K18" t="s">
        <v>151</v>
      </c>
      <c r="L18">
        <v>27467</v>
      </c>
      <c r="M18">
        <v>4626.46</v>
      </c>
      <c r="N18">
        <v>4626.46</v>
      </c>
      <c r="O18">
        <v>0.16843703353114647</v>
      </c>
      <c r="P18">
        <v>6</v>
      </c>
      <c r="Q18">
        <v>2025</v>
      </c>
      <c r="R18">
        <v>8</v>
      </c>
      <c r="S18">
        <v>2025</v>
      </c>
      <c r="T18">
        <v>45949</v>
      </c>
      <c r="U18" t="s">
        <v>161</v>
      </c>
      <c r="V18">
        <v>2025</v>
      </c>
      <c r="W18" t="str">
        <f t="shared" si="0"/>
        <v>Madrid</v>
      </c>
      <c r="X18" t="str">
        <f t="shared" si="1"/>
        <v>Nomad</v>
      </c>
      <c r="Y18" s="8">
        <f t="shared" si="2"/>
        <v>0.2</v>
      </c>
      <c r="Z18" s="2">
        <f t="shared" si="3"/>
        <v>3701.1680000000001</v>
      </c>
      <c r="AC18" t="s">
        <v>58</v>
      </c>
      <c r="AD18" t="s">
        <v>31</v>
      </c>
      <c r="AE18" t="s">
        <v>14</v>
      </c>
      <c r="AF18" s="1">
        <v>0.5</v>
      </c>
      <c r="AJ18" s="12">
        <v>17</v>
      </c>
      <c r="AK18" s="13">
        <v>280</v>
      </c>
      <c r="AN18">
        <v>17</v>
      </c>
      <c r="AO18">
        <v>4626.46</v>
      </c>
    </row>
    <row r="19" spans="1:41">
      <c r="A19" t="s">
        <v>65</v>
      </c>
      <c r="B19">
        <v>19</v>
      </c>
      <c r="C19">
        <v>1</v>
      </c>
      <c r="D19" s="18">
        <v>45828</v>
      </c>
      <c r="E19" s="18">
        <v>45841</v>
      </c>
      <c r="F19" s="18">
        <v>45847</v>
      </c>
      <c r="G19" t="s">
        <v>25</v>
      </c>
      <c r="H19">
        <v>25</v>
      </c>
      <c r="I19" t="s">
        <v>162</v>
      </c>
      <c r="J19">
        <v>28496.6</v>
      </c>
      <c r="K19" t="s">
        <v>151</v>
      </c>
      <c r="L19">
        <v>28496.6</v>
      </c>
      <c r="M19">
        <v>3929.8</v>
      </c>
      <c r="N19">
        <v>3929.8</v>
      </c>
      <c r="O19">
        <v>0.13790417102391164</v>
      </c>
      <c r="P19">
        <v>6</v>
      </c>
      <c r="Q19">
        <v>2025</v>
      </c>
      <c r="R19">
        <v>7</v>
      </c>
      <c r="S19">
        <v>2025</v>
      </c>
      <c r="T19">
        <v>45892</v>
      </c>
      <c r="U19" t="s">
        <v>160</v>
      </c>
      <c r="V19">
        <v>2025</v>
      </c>
      <c r="W19" t="str">
        <f t="shared" si="0"/>
        <v>Madrid</v>
      </c>
      <c r="X19" t="str">
        <f t="shared" si="1"/>
        <v>IC</v>
      </c>
      <c r="Y19" s="8">
        <f t="shared" si="2"/>
        <v>0.4</v>
      </c>
      <c r="Z19" s="2">
        <f t="shared" si="3"/>
        <v>2357.88</v>
      </c>
      <c r="AC19" t="s">
        <v>33</v>
      </c>
      <c r="AD19" t="s">
        <v>31</v>
      </c>
      <c r="AE19" t="s">
        <v>14</v>
      </c>
      <c r="AF19" s="1">
        <v>0.5</v>
      </c>
      <c r="AJ19" s="12">
        <v>18</v>
      </c>
      <c r="AK19" s="13">
        <v>2056.36</v>
      </c>
      <c r="AN19">
        <v>18</v>
      </c>
      <c r="AO19">
        <v>0</v>
      </c>
    </row>
    <row r="20" spans="1:41">
      <c r="A20" t="s">
        <v>65</v>
      </c>
      <c r="B20">
        <v>20</v>
      </c>
      <c r="C20">
        <v>0</v>
      </c>
      <c r="D20" s="18">
        <v>45832</v>
      </c>
      <c r="E20" s="18">
        <v>45833</v>
      </c>
      <c r="F20" s="18">
        <v>45836</v>
      </c>
      <c r="G20" t="s">
        <v>29</v>
      </c>
      <c r="H20">
        <v>26</v>
      </c>
      <c r="I20" t="s">
        <v>149</v>
      </c>
      <c r="J20">
        <v>7014</v>
      </c>
      <c r="K20" t="s">
        <v>163</v>
      </c>
      <c r="L20">
        <v>7995.9599999999991</v>
      </c>
      <c r="M20">
        <v>841.68</v>
      </c>
      <c r="N20">
        <v>959.51519999999982</v>
      </c>
      <c r="O20">
        <v>0.12</v>
      </c>
      <c r="P20">
        <v>6</v>
      </c>
      <c r="Q20">
        <v>2025</v>
      </c>
      <c r="R20">
        <v>6</v>
      </c>
      <c r="S20">
        <v>2025</v>
      </c>
      <c r="T20">
        <v>45881</v>
      </c>
      <c r="U20" t="s">
        <v>160</v>
      </c>
      <c r="V20">
        <v>2025</v>
      </c>
      <c r="W20" t="str">
        <f t="shared" si="0"/>
        <v>Madrid</v>
      </c>
      <c r="X20" t="str">
        <f t="shared" si="1"/>
        <v>Retail</v>
      </c>
      <c r="Y20" s="8">
        <f t="shared" si="2"/>
        <v>7.0000000000000007E-2</v>
      </c>
      <c r="Z20" s="2">
        <f t="shared" si="3"/>
        <v>892.34913599999982</v>
      </c>
      <c r="AC20" t="s">
        <v>48</v>
      </c>
      <c r="AD20" t="s">
        <v>31</v>
      </c>
      <c r="AE20" t="s">
        <v>14</v>
      </c>
      <c r="AF20" s="1">
        <v>0.5</v>
      </c>
      <c r="AJ20" s="12">
        <v>19</v>
      </c>
      <c r="AK20" s="13">
        <v>0</v>
      </c>
      <c r="AN20">
        <v>19</v>
      </c>
      <c r="AO20">
        <v>3929.8</v>
      </c>
    </row>
    <row r="21" spans="1:41">
      <c r="A21" t="s">
        <v>65</v>
      </c>
      <c r="B21">
        <v>21</v>
      </c>
      <c r="C21">
        <v>0</v>
      </c>
      <c r="D21" s="18">
        <v>45835</v>
      </c>
      <c r="E21" s="18">
        <v>45950</v>
      </c>
      <c r="F21" s="18">
        <v>45969</v>
      </c>
      <c r="G21" t="s">
        <v>26</v>
      </c>
      <c r="H21">
        <v>26</v>
      </c>
      <c r="J21">
        <v>42561.7</v>
      </c>
      <c r="K21" t="s">
        <v>151</v>
      </c>
      <c r="L21">
        <v>42561.7</v>
      </c>
      <c r="M21">
        <v>4194.62</v>
      </c>
      <c r="N21">
        <v>4194.62</v>
      </c>
      <c r="O21">
        <v>9.8553864154862239E-2</v>
      </c>
      <c r="P21">
        <v>6</v>
      </c>
      <c r="Q21">
        <v>2025</v>
      </c>
      <c r="R21">
        <v>10</v>
      </c>
      <c r="S21">
        <v>2025</v>
      </c>
      <c r="T21">
        <v>46014</v>
      </c>
      <c r="U21" t="s">
        <v>132</v>
      </c>
      <c r="V21">
        <v>2025</v>
      </c>
      <c r="W21" t="str">
        <f t="shared" si="0"/>
        <v>Madrid</v>
      </c>
      <c r="X21" t="str">
        <f t="shared" si="1"/>
        <v>Retail</v>
      </c>
      <c r="Y21" s="8">
        <f t="shared" si="2"/>
        <v>7.0000000000000007E-2</v>
      </c>
      <c r="Z21" s="2">
        <f t="shared" si="3"/>
        <v>3900.9965999999999</v>
      </c>
      <c r="AC21" t="s">
        <v>37</v>
      </c>
      <c r="AD21" t="s">
        <v>31</v>
      </c>
      <c r="AE21" t="s">
        <v>14</v>
      </c>
      <c r="AF21" s="1">
        <v>0.6</v>
      </c>
      <c r="AJ21" s="12">
        <v>20</v>
      </c>
      <c r="AK21" s="13">
        <v>0</v>
      </c>
      <c r="AN21">
        <v>20</v>
      </c>
      <c r="AO21">
        <v>841.68</v>
      </c>
    </row>
    <row r="22" spans="1:41">
      <c r="A22" t="s">
        <v>65</v>
      </c>
      <c r="B22">
        <v>22</v>
      </c>
      <c r="C22">
        <v>1</v>
      </c>
      <c r="D22" s="18">
        <v>45839</v>
      </c>
      <c r="E22" s="18">
        <v>45865</v>
      </c>
      <c r="F22" s="18">
        <v>45869</v>
      </c>
      <c r="G22" t="s">
        <v>25</v>
      </c>
      <c r="H22">
        <v>27</v>
      </c>
      <c r="J22">
        <v>6222</v>
      </c>
      <c r="K22" t="s">
        <v>151</v>
      </c>
      <c r="L22">
        <v>6222</v>
      </c>
      <c r="M22">
        <v>1196.3</v>
      </c>
      <c r="N22">
        <v>1196.3</v>
      </c>
      <c r="O22">
        <v>0.19226936676309866</v>
      </c>
      <c r="P22">
        <v>7</v>
      </c>
      <c r="Q22">
        <v>2025</v>
      </c>
      <c r="R22">
        <v>7</v>
      </c>
      <c r="S22">
        <v>2025</v>
      </c>
      <c r="T22">
        <v>45914</v>
      </c>
      <c r="U22" t="s">
        <v>153</v>
      </c>
      <c r="V22">
        <v>2025</v>
      </c>
      <c r="W22" t="str">
        <f t="shared" si="0"/>
        <v>Madrid</v>
      </c>
      <c r="X22" t="str">
        <f t="shared" si="1"/>
        <v>IC</v>
      </c>
      <c r="Y22" s="8">
        <f t="shared" si="2"/>
        <v>0.4</v>
      </c>
      <c r="Z22" s="2">
        <f t="shared" si="3"/>
        <v>717.78</v>
      </c>
      <c r="AC22" t="s">
        <v>88</v>
      </c>
      <c r="AD22" t="s">
        <v>31</v>
      </c>
      <c r="AE22" t="s">
        <v>14</v>
      </c>
      <c r="AF22" s="1">
        <v>0.5</v>
      </c>
      <c r="AJ22" s="12">
        <v>21</v>
      </c>
      <c r="AK22" s="13">
        <v>1560.93</v>
      </c>
      <c r="AN22">
        <v>21</v>
      </c>
      <c r="AO22">
        <v>4194.62</v>
      </c>
    </row>
    <row r="23" spans="1:41">
      <c r="A23" t="s">
        <v>65</v>
      </c>
      <c r="B23">
        <v>23</v>
      </c>
      <c r="C23">
        <v>0</v>
      </c>
      <c r="D23" s="18">
        <v>45841</v>
      </c>
      <c r="E23" s="18">
        <v>46017</v>
      </c>
      <c r="F23" s="18">
        <v>46024</v>
      </c>
      <c r="G23" t="s">
        <v>27</v>
      </c>
      <c r="H23">
        <v>27</v>
      </c>
      <c r="I23" t="s">
        <v>158</v>
      </c>
      <c r="J23">
        <v>32543.83</v>
      </c>
      <c r="K23" t="s">
        <v>151</v>
      </c>
      <c r="L23">
        <v>32543.83</v>
      </c>
      <c r="M23">
        <v>1724.96</v>
      </c>
      <c r="N23">
        <v>1724.96</v>
      </c>
      <c r="O23">
        <v>5.3004210014617206E-2</v>
      </c>
      <c r="P23">
        <v>7</v>
      </c>
      <c r="Q23">
        <v>2025</v>
      </c>
      <c r="R23">
        <v>12</v>
      </c>
      <c r="S23">
        <v>2025</v>
      </c>
      <c r="T23">
        <v>46069</v>
      </c>
      <c r="U23" t="s">
        <v>164</v>
      </c>
      <c r="V23">
        <v>2026</v>
      </c>
      <c r="W23" t="str">
        <f t="shared" si="0"/>
        <v>Madrid</v>
      </c>
      <c r="X23" t="str">
        <f t="shared" si="1"/>
        <v>Retail</v>
      </c>
      <c r="Y23" s="8">
        <f t="shared" si="2"/>
        <v>7.0000000000000007E-2</v>
      </c>
      <c r="Z23" s="2">
        <f t="shared" si="3"/>
        <v>1604.2128</v>
      </c>
      <c r="AC23" t="s">
        <v>42</v>
      </c>
      <c r="AD23" t="s">
        <v>31</v>
      </c>
      <c r="AE23" t="s">
        <v>14</v>
      </c>
      <c r="AF23" s="1">
        <v>0.5</v>
      </c>
      <c r="AJ23" s="12">
        <v>22</v>
      </c>
      <c r="AK23" s="13">
        <v>1507.72</v>
      </c>
      <c r="AN23">
        <v>22</v>
      </c>
      <c r="AO23">
        <v>1196.3</v>
      </c>
    </row>
    <row r="24" spans="1:41">
      <c r="A24" t="s">
        <v>65</v>
      </c>
      <c r="B24">
        <v>24</v>
      </c>
      <c r="C24">
        <v>1</v>
      </c>
      <c r="D24" s="18">
        <v>45845</v>
      </c>
      <c r="E24" s="18">
        <v>45902</v>
      </c>
      <c r="F24" s="18">
        <v>45903</v>
      </c>
      <c r="G24" t="s">
        <v>29</v>
      </c>
      <c r="H24">
        <v>28</v>
      </c>
      <c r="J24">
        <v>2400</v>
      </c>
      <c r="K24" t="s">
        <v>151</v>
      </c>
      <c r="L24">
        <v>2400</v>
      </c>
      <c r="M24">
        <v>183.19</v>
      </c>
      <c r="N24">
        <v>183.19</v>
      </c>
      <c r="O24">
        <v>7.632916666666667E-2</v>
      </c>
      <c r="P24">
        <v>7</v>
      </c>
      <c r="Q24">
        <v>2025</v>
      </c>
      <c r="R24">
        <v>9</v>
      </c>
      <c r="S24">
        <v>2025</v>
      </c>
      <c r="T24">
        <v>45948</v>
      </c>
      <c r="U24" t="s">
        <v>161</v>
      </c>
      <c r="V24">
        <v>2025</v>
      </c>
      <c r="W24" t="str">
        <f t="shared" si="0"/>
        <v>Madrid</v>
      </c>
      <c r="X24" t="str">
        <f t="shared" si="1"/>
        <v>Retail</v>
      </c>
      <c r="Y24" s="8">
        <f t="shared" si="2"/>
        <v>7.0000000000000007E-2</v>
      </c>
      <c r="Z24" s="2">
        <f t="shared" si="3"/>
        <v>170.36670000000001</v>
      </c>
      <c r="AC24" t="s">
        <v>47</v>
      </c>
      <c r="AD24" t="s">
        <v>31</v>
      </c>
      <c r="AE24" t="s">
        <v>14</v>
      </c>
      <c r="AF24" s="1">
        <v>0.65</v>
      </c>
      <c r="AJ24" s="12">
        <v>23</v>
      </c>
      <c r="AK24" s="13">
        <v>957.69</v>
      </c>
      <c r="AN24">
        <v>23</v>
      </c>
      <c r="AO24">
        <v>1724.96</v>
      </c>
    </row>
    <row r="25" spans="1:41">
      <c r="A25" t="s">
        <v>65</v>
      </c>
      <c r="B25">
        <v>25</v>
      </c>
      <c r="C25">
        <v>1</v>
      </c>
      <c r="D25" s="18">
        <v>45848</v>
      </c>
      <c r="E25" s="18">
        <v>45855</v>
      </c>
      <c r="F25" s="18">
        <v>45860</v>
      </c>
      <c r="G25" t="s">
        <v>27</v>
      </c>
      <c r="H25">
        <v>28</v>
      </c>
      <c r="I25" t="s">
        <v>149</v>
      </c>
      <c r="J25">
        <v>2600</v>
      </c>
      <c r="K25" t="s">
        <v>151</v>
      </c>
      <c r="L25">
        <v>2600</v>
      </c>
      <c r="M25">
        <v>1115</v>
      </c>
      <c r="N25">
        <v>1115</v>
      </c>
      <c r="O25">
        <v>0.42884615384615382</v>
      </c>
      <c r="P25">
        <v>7</v>
      </c>
      <c r="Q25">
        <v>2025</v>
      </c>
      <c r="R25">
        <v>7</v>
      </c>
      <c r="S25">
        <v>2025</v>
      </c>
      <c r="T25">
        <v>45905</v>
      </c>
      <c r="U25" t="s">
        <v>153</v>
      </c>
      <c r="V25">
        <v>2025</v>
      </c>
      <c r="W25" t="str">
        <f t="shared" si="0"/>
        <v>Madrid</v>
      </c>
      <c r="X25" t="str">
        <f t="shared" si="1"/>
        <v>Retail</v>
      </c>
      <c r="Y25" s="8">
        <f t="shared" si="2"/>
        <v>7.0000000000000007E-2</v>
      </c>
      <c r="Z25" s="2">
        <f t="shared" si="3"/>
        <v>1036.95</v>
      </c>
      <c r="AD25" t="s">
        <v>31</v>
      </c>
      <c r="AE25" t="s">
        <v>14</v>
      </c>
      <c r="AF25" s="1">
        <v>0.5</v>
      </c>
      <c r="AJ25" s="12">
        <v>24</v>
      </c>
      <c r="AK25" s="13">
        <v>35</v>
      </c>
      <c r="AN25">
        <v>24</v>
      </c>
      <c r="AO25">
        <v>183.19</v>
      </c>
    </row>
    <row r="26" spans="1:41">
      <c r="A26" t="s">
        <v>65</v>
      </c>
      <c r="B26">
        <v>26</v>
      </c>
      <c r="C26">
        <v>1</v>
      </c>
      <c r="D26" s="18">
        <v>45849</v>
      </c>
      <c r="E26" s="18">
        <v>45858</v>
      </c>
      <c r="F26" s="18">
        <v>45864</v>
      </c>
      <c r="G26" t="s">
        <v>27</v>
      </c>
      <c r="H26">
        <v>28</v>
      </c>
      <c r="I26" t="s">
        <v>149</v>
      </c>
      <c r="J26">
        <v>1536</v>
      </c>
      <c r="K26" t="s">
        <v>151</v>
      </c>
      <c r="L26">
        <v>1536</v>
      </c>
      <c r="M26">
        <v>120</v>
      </c>
      <c r="N26">
        <v>120</v>
      </c>
      <c r="O26">
        <v>7.8125E-2</v>
      </c>
      <c r="P26">
        <v>7</v>
      </c>
      <c r="Q26">
        <v>2025</v>
      </c>
      <c r="R26">
        <v>7</v>
      </c>
      <c r="S26">
        <v>2025</v>
      </c>
      <c r="T26">
        <v>45909</v>
      </c>
      <c r="U26" t="s">
        <v>153</v>
      </c>
      <c r="V26">
        <v>2025</v>
      </c>
      <c r="W26" t="str">
        <f t="shared" si="0"/>
        <v>Madrid</v>
      </c>
      <c r="X26" t="str">
        <f t="shared" si="1"/>
        <v>Retail</v>
      </c>
      <c r="Y26" s="8">
        <f t="shared" si="2"/>
        <v>7.0000000000000007E-2</v>
      </c>
      <c r="Z26" s="2">
        <f t="shared" si="3"/>
        <v>111.6</v>
      </c>
      <c r="AC26" t="s">
        <v>19</v>
      </c>
      <c r="AD26" t="s">
        <v>13</v>
      </c>
      <c r="AE26" t="s">
        <v>14</v>
      </c>
      <c r="AF26" s="1">
        <v>0.5</v>
      </c>
      <c r="AJ26" s="12">
        <v>25</v>
      </c>
      <c r="AK26" s="13">
        <v>1130</v>
      </c>
      <c r="AN26">
        <v>25</v>
      </c>
      <c r="AO26">
        <v>1115</v>
      </c>
    </row>
    <row r="27" spans="1:41">
      <c r="A27" t="s">
        <v>65</v>
      </c>
      <c r="B27">
        <v>27</v>
      </c>
      <c r="C27">
        <v>0</v>
      </c>
      <c r="D27" s="18">
        <v>45852</v>
      </c>
      <c r="E27" s="18">
        <v>45924</v>
      </c>
      <c r="F27" s="18">
        <v>45950</v>
      </c>
      <c r="G27" t="s">
        <v>19</v>
      </c>
      <c r="H27">
        <v>29</v>
      </c>
      <c r="I27" t="s">
        <v>165</v>
      </c>
      <c r="J27">
        <v>45963.05</v>
      </c>
      <c r="K27" t="s">
        <v>151</v>
      </c>
      <c r="L27">
        <v>45963.05</v>
      </c>
      <c r="M27">
        <v>8595.74</v>
      </c>
      <c r="N27">
        <v>8595.74</v>
      </c>
      <c r="O27">
        <v>0.18701413417952026</v>
      </c>
      <c r="P27">
        <v>7</v>
      </c>
      <c r="Q27">
        <v>2025</v>
      </c>
      <c r="R27">
        <v>9</v>
      </c>
      <c r="S27">
        <v>2025</v>
      </c>
      <c r="T27">
        <v>45995</v>
      </c>
      <c r="U27" t="s">
        <v>132</v>
      </c>
      <c r="V27">
        <v>2025</v>
      </c>
      <c r="W27" t="str">
        <f t="shared" si="0"/>
        <v>Madrid</v>
      </c>
      <c r="X27" t="str">
        <f t="shared" si="1"/>
        <v>IC</v>
      </c>
      <c r="Y27" s="8">
        <f t="shared" si="2"/>
        <v>0.5</v>
      </c>
      <c r="Z27" s="2">
        <f t="shared" si="3"/>
        <v>4297.87</v>
      </c>
      <c r="AC27" t="s">
        <v>25</v>
      </c>
      <c r="AD27" t="s">
        <v>13</v>
      </c>
      <c r="AE27" t="s">
        <v>14</v>
      </c>
      <c r="AF27" s="1">
        <v>0.4</v>
      </c>
      <c r="AJ27" s="12">
        <v>26</v>
      </c>
      <c r="AK27" s="13">
        <v>722.22</v>
      </c>
      <c r="AN27">
        <v>26</v>
      </c>
      <c r="AO27">
        <v>120</v>
      </c>
    </row>
    <row r="28" spans="1:41">
      <c r="A28" t="s">
        <v>65</v>
      </c>
      <c r="B28">
        <v>28</v>
      </c>
      <c r="C28">
        <v>1</v>
      </c>
      <c r="D28" s="18">
        <v>45854</v>
      </c>
      <c r="E28" s="18">
        <v>45913</v>
      </c>
      <c r="F28" s="18">
        <v>45914</v>
      </c>
      <c r="G28" t="s">
        <v>25</v>
      </c>
      <c r="H28">
        <v>29</v>
      </c>
      <c r="I28" t="s">
        <v>166</v>
      </c>
      <c r="J28">
        <v>5240</v>
      </c>
      <c r="K28" t="s">
        <v>151</v>
      </c>
      <c r="L28">
        <v>5240</v>
      </c>
      <c r="M28">
        <v>254.28</v>
      </c>
      <c r="N28">
        <v>254.28</v>
      </c>
      <c r="O28">
        <v>4.8526717557251908E-2</v>
      </c>
      <c r="P28">
        <v>7</v>
      </c>
      <c r="Q28">
        <v>2025</v>
      </c>
      <c r="R28">
        <v>9</v>
      </c>
      <c r="S28">
        <v>2025</v>
      </c>
      <c r="T28">
        <v>45959</v>
      </c>
      <c r="U28" t="s">
        <v>161</v>
      </c>
      <c r="V28">
        <v>2025</v>
      </c>
      <c r="W28" t="str">
        <f t="shared" si="0"/>
        <v>Madrid</v>
      </c>
      <c r="X28" t="str">
        <f t="shared" si="1"/>
        <v>IC</v>
      </c>
      <c r="Y28" s="8">
        <f t="shared" si="2"/>
        <v>0.4</v>
      </c>
      <c r="Z28" s="2">
        <f t="shared" si="3"/>
        <v>152.56799999999998</v>
      </c>
      <c r="AC28" t="s">
        <v>87</v>
      </c>
      <c r="AD28" t="s">
        <v>13</v>
      </c>
      <c r="AE28" t="s">
        <v>14</v>
      </c>
      <c r="AF28" s="1">
        <v>0.4</v>
      </c>
      <c r="AJ28" s="12">
        <v>27</v>
      </c>
      <c r="AK28" s="13">
        <v>7.05</v>
      </c>
      <c r="AN28">
        <v>27</v>
      </c>
      <c r="AO28">
        <v>8595.74</v>
      </c>
    </row>
    <row r="29" spans="1:41">
      <c r="A29" t="s">
        <v>65</v>
      </c>
      <c r="B29">
        <v>29</v>
      </c>
      <c r="C29">
        <v>0</v>
      </c>
      <c r="D29" s="18">
        <v>45856</v>
      </c>
      <c r="E29" s="18">
        <v>45857</v>
      </c>
      <c r="F29" s="18">
        <v>45857</v>
      </c>
      <c r="G29" t="s">
        <v>29</v>
      </c>
      <c r="H29">
        <v>29</v>
      </c>
      <c r="I29" t="s">
        <v>149</v>
      </c>
      <c r="J29">
        <v>197.41</v>
      </c>
      <c r="K29" t="s">
        <v>151</v>
      </c>
      <c r="L29">
        <v>197.41</v>
      </c>
      <c r="M29">
        <v>0</v>
      </c>
      <c r="N29">
        <v>0</v>
      </c>
      <c r="O29">
        <v>0</v>
      </c>
      <c r="P29">
        <v>7</v>
      </c>
      <c r="Q29">
        <v>2025</v>
      </c>
      <c r="R29">
        <v>7</v>
      </c>
      <c r="S29">
        <v>2025</v>
      </c>
      <c r="T29">
        <v>45902</v>
      </c>
      <c r="U29" t="s">
        <v>153</v>
      </c>
      <c r="V29">
        <v>2025</v>
      </c>
      <c r="W29" t="str">
        <f t="shared" si="0"/>
        <v>Madrid</v>
      </c>
      <c r="X29" t="str">
        <f t="shared" si="1"/>
        <v>Retail</v>
      </c>
      <c r="Y29" s="8">
        <f t="shared" si="2"/>
        <v>7.0000000000000007E-2</v>
      </c>
      <c r="Z29" s="2">
        <f t="shared" si="3"/>
        <v>0</v>
      </c>
      <c r="AC29" t="s">
        <v>16</v>
      </c>
      <c r="AD29" t="s">
        <v>13</v>
      </c>
      <c r="AE29" t="s">
        <v>14</v>
      </c>
      <c r="AF29" s="1">
        <v>0.4</v>
      </c>
      <c r="AJ29" s="12">
        <v>28</v>
      </c>
      <c r="AK29" s="13">
        <v>2606.1999999999998</v>
      </c>
      <c r="AN29">
        <v>28</v>
      </c>
      <c r="AO29">
        <v>254.28</v>
      </c>
    </row>
    <row r="30" spans="1:41">
      <c r="A30" t="s">
        <v>65</v>
      </c>
      <c r="B30">
        <v>30</v>
      </c>
      <c r="C30">
        <v>0</v>
      </c>
      <c r="D30" s="18">
        <v>45856</v>
      </c>
      <c r="E30" s="18">
        <v>46017</v>
      </c>
      <c r="F30" s="18">
        <v>46027</v>
      </c>
      <c r="G30" t="s">
        <v>23</v>
      </c>
      <c r="H30">
        <v>29</v>
      </c>
      <c r="J30">
        <v>78838.929999999993</v>
      </c>
      <c r="K30" t="s">
        <v>151</v>
      </c>
      <c r="L30">
        <v>78838.929999999993</v>
      </c>
      <c r="M30">
        <v>9227.17</v>
      </c>
      <c r="N30">
        <v>9227.17</v>
      </c>
      <c r="O30">
        <v>0.11703824493812892</v>
      </c>
      <c r="P30">
        <v>7</v>
      </c>
      <c r="Q30">
        <v>2025</v>
      </c>
      <c r="R30">
        <v>12</v>
      </c>
      <c r="S30">
        <v>2025</v>
      </c>
      <c r="T30">
        <v>46072</v>
      </c>
      <c r="U30" t="s">
        <v>164</v>
      </c>
      <c r="V30">
        <v>2026</v>
      </c>
      <c r="W30" t="str">
        <f t="shared" si="0"/>
        <v>Madrid</v>
      </c>
      <c r="X30" t="str">
        <f t="shared" si="1"/>
        <v>IC</v>
      </c>
      <c r="Y30" s="8">
        <f t="shared" si="2"/>
        <v>0.4</v>
      </c>
      <c r="Z30" s="2">
        <f t="shared" si="3"/>
        <v>5536.3019999999997</v>
      </c>
      <c r="AC30" t="s">
        <v>18</v>
      </c>
      <c r="AD30" t="s">
        <v>13</v>
      </c>
      <c r="AE30" t="s">
        <v>14</v>
      </c>
      <c r="AF30" s="1">
        <v>0.4</v>
      </c>
      <c r="AJ30" s="12">
        <v>29</v>
      </c>
      <c r="AK30" s="13">
        <v>352.89</v>
      </c>
      <c r="AN30">
        <v>29</v>
      </c>
      <c r="AO30">
        <v>0</v>
      </c>
    </row>
    <row r="31" spans="1:41">
      <c r="A31" t="s">
        <v>65</v>
      </c>
      <c r="B31">
        <v>31</v>
      </c>
      <c r="C31">
        <v>0</v>
      </c>
      <c r="D31" s="18">
        <v>45862</v>
      </c>
      <c r="E31" s="18">
        <v>45950</v>
      </c>
      <c r="F31" s="18">
        <v>45990</v>
      </c>
      <c r="G31" t="s">
        <v>29</v>
      </c>
      <c r="H31">
        <v>30</v>
      </c>
      <c r="J31">
        <v>1894.45</v>
      </c>
      <c r="K31" t="s">
        <v>151</v>
      </c>
      <c r="L31">
        <v>1894.45</v>
      </c>
      <c r="M31">
        <v>0</v>
      </c>
      <c r="N31">
        <v>0</v>
      </c>
      <c r="O31">
        <v>0</v>
      </c>
      <c r="P31">
        <v>7</v>
      </c>
      <c r="Q31">
        <v>2025</v>
      </c>
      <c r="R31">
        <v>10</v>
      </c>
      <c r="S31">
        <v>2025</v>
      </c>
      <c r="T31">
        <v>46035</v>
      </c>
      <c r="U31" t="s">
        <v>157</v>
      </c>
      <c r="V31">
        <v>2026</v>
      </c>
      <c r="W31" t="str">
        <f t="shared" si="0"/>
        <v>Madrid</v>
      </c>
      <c r="X31" t="str">
        <f t="shared" si="1"/>
        <v>Retail</v>
      </c>
      <c r="Y31" s="8">
        <f t="shared" si="2"/>
        <v>7.0000000000000007E-2</v>
      </c>
      <c r="Z31" s="2">
        <f t="shared" si="3"/>
        <v>0</v>
      </c>
      <c r="AC31" t="s">
        <v>17</v>
      </c>
      <c r="AD31" t="s">
        <v>13</v>
      </c>
      <c r="AE31" t="s">
        <v>14</v>
      </c>
      <c r="AF31" s="1">
        <v>0.4</v>
      </c>
      <c r="AJ31" s="12">
        <v>30</v>
      </c>
      <c r="AK31" s="13">
        <v>1030</v>
      </c>
      <c r="AN31">
        <v>30</v>
      </c>
      <c r="AO31">
        <v>9227.17</v>
      </c>
    </row>
    <row r="32" spans="1:41">
      <c r="A32" t="s">
        <v>65</v>
      </c>
      <c r="B32">
        <v>32</v>
      </c>
      <c r="C32">
        <v>0</v>
      </c>
      <c r="D32" s="18">
        <v>45862</v>
      </c>
      <c r="E32" s="18">
        <v>46000</v>
      </c>
      <c r="F32" s="18">
        <v>46008</v>
      </c>
      <c r="G32" t="s">
        <v>24</v>
      </c>
      <c r="H32">
        <v>30</v>
      </c>
      <c r="J32">
        <v>4782.34</v>
      </c>
      <c r="K32" t="s">
        <v>151</v>
      </c>
      <c r="L32">
        <v>4782.34</v>
      </c>
      <c r="M32">
        <v>0</v>
      </c>
      <c r="N32">
        <v>0</v>
      </c>
      <c r="O32">
        <v>0</v>
      </c>
      <c r="P32">
        <v>7</v>
      </c>
      <c r="Q32">
        <v>2025</v>
      </c>
      <c r="R32">
        <v>12</v>
      </c>
      <c r="S32">
        <v>2025</v>
      </c>
      <c r="T32">
        <v>46053</v>
      </c>
      <c r="U32" t="s">
        <v>157</v>
      </c>
      <c r="V32">
        <v>2026</v>
      </c>
      <c r="W32" t="str">
        <f t="shared" si="0"/>
        <v>Madrid</v>
      </c>
      <c r="X32" t="str">
        <f t="shared" si="1"/>
        <v>Retail</v>
      </c>
      <c r="Y32" s="8">
        <f t="shared" si="2"/>
        <v>7.0000000000000007E-2</v>
      </c>
      <c r="Z32" s="2">
        <f t="shared" si="3"/>
        <v>0</v>
      </c>
      <c r="AC32" t="s">
        <v>19</v>
      </c>
      <c r="AD32" t="s">
        <v>13</v>
      </c>
      <c r="AE32" t="s">
        <v>14</v>
      </c>
      <c r="AF32" s="1">
        <v>0.4</v>
      </c>
      <c r="AJ32" s="12">
        <v>31</v>
      </c>
      <c r="AK32" s="13">
        <v>3193.7</v>
      </c>
      <c r="AN32">
        <v>31</v>
      </c>
      <c r="AO32">
        <v>0</v>
      </c>
    </row>
    <row r="33" spans="1:41">
      <c r="A33" t="s">
        <v>65</v>
      </c>
      <c r="B33">
        <v>33</v>
      </c>
      <c r="C33">
        <v>0</v>
      </c>
      <c r="D33" s="18">
        <v>45870</v>
      </c>
      <c r="E33" s="18">
        <v>45869</v>
      </c>
      <c r="F33" s="18">
        <v>45873</v>
      </c>
      <c r="G33" t="s">
        <v>24</v>
      </c>
      <c r="H33">
        <v>31</v>
      </c>
      <c r="J33">
        <v>4815</v>
      </c>
      <c r="K33" t="s">
        <v>131</v>
      </c>
      <c r="L33">
        <v>4140.8999999999996</v>
      </c>
      <c r="M33">
        <v>539.22</v>
      </c>
      <c r="N33">
        <v>463.72919999999999</v>
      </c>
      <c r="O33">
        <v>0.11198753894080998</v>
      </c>
      <c r="P33">
        <v>8</v>
      </c>
      <c r="Q33">
        <v>2025</v>
      </c>
      <c r="R33">
        <v>7</v>
      </c>
      <c r="S33">
        <v>2025</v>
      </c>
      <c r="T33">
        <v>45918</v>
      </c>
      <c r="U33" t="s">
        <v>153</v>
      </c>
      <c r="V33">
        <v>2025</v>
      </c>
      <c r="W33" t="str">
        <f t="shared" si="0"/>
        <v>Madrid</v>
      </c>
      <c r="X33" t="str">
        <f t="shared" si="1"/>
        <v>Retail</v>
      </c>
      <c r="Y33" s="8">
        <f t="shared" si="2"/>
        <v>7.0000000000000007E-2</v>
      </c>
      <c r="Z33" s="2">
        <f t="shared" si="3"/>
        <v>431.26815599999998</v>
      </c>
      <c r="AC33" t="s">
        <v>23</v>
      </c>
      <c r="AD33" t="s">
        <v>13</v>
      </c>
      <c r="AE33" t="s">
        <v>14</v>
      </c>
      <c r="AF33" s="1">
        <v>0.4</v>
      </c>
      <c r="AJ33" s="12">
        <v>32</v>
      </c>
      <c r="AK33" s="13">
        <v>1911.88</v>
      </c>
      <c r="AN33">
        <v>32</v>
      </c>
      <c r="AO33">
        <v>0</v>
      </c>
    </row>
    <row r="34" spans="1:41">
      <c r="A34" t="s">
        <v>65</v>
      </c>
      <c r="B34">
        <v>34</v>
      </c>
      <c r="C34">
        <v>0</v>
      </c>
      <c r="D34" s="18">
        <v>45889</v>
      </c>
      <c r="E34" s="18">
        <v>46038</v>
      </c>
      <c r="F34" s="18">
        <v>46049</v>
      </c>
      <c r="G34" t="s">
        <v>24</v>
      </c>
      <c r="H34">
        <v>34</v>
      </c>
      <c r="I34" t="s">
        <v>158</v>
      </c>
      <c r="J34">
        <v>32216.19</v>
      </c>
      <c r="K34" t="s">
        <v>151</v>
      </c>
      <c r="L34">
        <v>32216.19</v>
      </c>
      <c r="M34">
        <v>6722.57</v>
      </c>
      <c r="N34">
        <v>6722.57</v>
      </c>
      <c r="O34">
        <v>0.20867054732418699</v>
      </c>
      <c r="P34">
        <v>8</v>
      </c>
      <c r="Q34">
        <v>2025</v>
      </c>
      <c r="R34">
        <v>1</v>
      </c>
      <c r="S34">
        <v>2026</v>
      </c>
      <c r="T34">
        <v>46094</v>
      </c>
      <c r="U34" t="s">
        <v>150</v>
      </c>
      <c r="V34">
        <v>2026</v>
      </c>
      <c r="W34" t="str">
        <f t="shared" si="0"/>
        <v>Madrid</v>
      </c>
      <c r="X34" t="str">
        <f t="shared" si="1"/>
        <v>Retail</v>
      </c>
      <c r="Y34" s="8">
        <f t="shared" si="2"/>
        <v>7.0000000000000007E-2</v>
      </c>
      <c r="Z34" s="2">
        <f t="shared" si="3"/>
        <v>6251.9901</v>
      </c>
      <c r="AC34" t="s">
        <v>21</v>
      </c>
      <c r="AD34" t="s">
        <v>13</v>
      </c>
      <c r="AE34" t="s">
        <v>14</v>
      </c>
      <c r="AF34" s="1">
        <v>0.4</v>
      </c>
      <c r="AJ34" s="12">
        <v>33</v>
      </c>
      <c r="AK34" s="13">
        <v>4507.3500000000004</v>
      </c>
      <c r="AN34">
        <v>33</v>
      </c>
      <c r="AO34">
        <v>539.22</v>
      </c>
    </row>
    <row r="35" spans="1:41">
      <c r="A35" t="s">
        <v>65</v>
      </c>
      <c r="B35">
        <v>36</v>
      </c>
      <c r="C35">
        <v>0</v>
      </c>
      <c r="D35" s="18">
        <v>45902</v>
      </c>
      <c r="E35" s="18">
        <v>45977</v>
      </c>
      <c r="F35" s="18">
        <v>45986</v>
      </c>
      <c r="G35" t="s">
        <v>18</v>
      </c>
      <c r="H35">
        <v>36</v>
      </c>
      <c r="I35" t="s">
        <v>166</v>
      </c>
      <c r="J35">
        <v>6545.7</v>
      </c>
      <c r="K35" t="s">
        <v>151</v>
      </c>
      <c r="L35">
        <v>6545.7</v>
      </c>
      <c r="M35">
        <v>865</v>
      </c>
      <c r="N35">
        <v>865</v>
      </c>
      <c r="O35">
        <v>0.13214782223444399</v>
      </c>
      <c r="P35">
        <v>9</v>
      </c>
      <c r="Q35">
        <v>2025</v>
      </c>
      <c r="R35">
        <v>11</v>
      </c>
      <c r="S35">
        <v>2025</v>
      </c>
      <c r="T35">
        <v>46031</v>
      </c>
      <c r="U35" t="s">
        <v>157</v>
      </c>
      <c r="V35">
        <v>2026</v>
      </c>
      <c r="W35" t="str">
        <f t="shared" si="0"/>
        <v>Madrid</v>
      </c>
      <c r="X35" t="str">
        <f t="shared" si="1"/>
        <v>IC</v>
      </c>
      <c r="Y35" s="8">
        <f t="shared" si="2"/>
        <v>0.4</v>
      </c>
      <c r="Z35" s="2">
        <f t="shared" si="3"/>
        <v>519</v>
      </c>
      <c r="AC35" t="s">
        <v>15</v>
      </c>
      <c r="AD35" t="s">
        <v>13</v>
      </c>
      <c r="AE35" t="s">
        <v>14</v>
      </c>
      <c r="AF35" s="1">
        <v>0.4</v>
      </c>
      <c r="AJ35" s="12">
        <v>34</v>
      </c>
      <c r="AK35" s="13">
        <v>1822.71</v>
      </c>
      <c r="AN35">
        <v>34</v>
      </c>
      <c r="AO35">
        <v>6722.57</v>
      </c>
    </row>
    <row r="36" spans="1:41">
      <c r="A36" t="s">
        <v>65</v>
      </c>
      <c r="B36">
        <v>37</v>
      </c>
      <c r="C36">
        <v>0</v>
      </c>
      <c r="D36" s="18">
        <v>45904</v>
      </c>
      <c r="E36" s="18">
        <v>46009</v>
      </c>
      <c r="F36" s="18">
        <v>46023</v>
      </c>
      <c r="G36" t="s">
        <v>26</v>
      </c>
      <c r="H36">
        <v>36</v>
      </c>
      <c r="I36" t="s">
        <v>149</v>
      </c>
      <c r="J36">
        <v>41609.699999999997</v>
      </c>
      <c r="K36" t="s">
        <v>131</v>
      </c>
      <c r="L36">
        <v>35784.341999999997</v>
      </c>
      <c r="M36">
        <v>7133.7</v>
      </c>
      <c r="N36">
        <v>6134.982</v>
      </c>
      <c r="O36">
        <v>0.17144319713912862</v>
      </c>
      <c r="P36">
        <v>9</v>
      </c>
      <c r="Q36">
        <v>2025</v>
      </c>
      <c r="R36">
        <v>12</v>
      </c>
      <c r="S36">
        <v>2025</v>
      </c>
      <c r="T36">
        <v>46068</v>
      </c>
      <c r="U36" t="s">
        <v>164</v>
      </c>
      <c r="V36">
        <v>2026</v>
      </c>
      <c r="W36" t="str">
        <f t="shared" si="0"/>
        <v>Madrid</v>
      </c>
      <c r="X36" t="str">
        <f t="shared" si="1"/>
        <v>Retail</v>
      </c>
      <c r="Y36" s="8">
        <f t="shared" si="2"/>
        <v>7.0000000000000007E-2</v>
      </c>
      <c r="Z36" s="2">
        <f t="shared" si="3"/>
        <v>5705.5332600000002</v>
      </c>
      <c r="AC36" t="s">
        <v>92</v>
      </c>
      <c r="AD36" t="s">
        <v>13</v>
      </c>
      <c r="AE36" t="s">
        <v>14</v>
      </c>
      <c r="AF36" s="1">
        <v>0.4</v>
      </c>
      <c r="AJ36" s="12">
        <v>35</v>
      </c>
      <c r="AK36" s="13">
        <v>1537.62</v>
      </c>
      <c r="AN36">
        <v>35</v>
      </c>
      <c r="AO36">
        <v>1</v>
      </c>
    </row>
    <row r="37" spans="1:41">
      <c r="A37" t="s">
        <v>65</v>
      </c>
      <c r="B37">
        <v>38</v>
      </c>
      <c r="C37">
        <v>0</v>
      </c>
      <c r="D37" s="18">
        <v>45909</v>
      </c>
      <c r="E37" s="18">
        <v>45946</v>
      </c>
      <c r="F37" s="18">
        <v>45957</v>
      </c>
      <c r="G37" t="s">
        <v>27</v>
      </c>
      <c r="H37">
        <v>37</v>
      </c>
      <c r="I37" t="s">
        <v>158</v>
      </c>
      <c r="J37">
        <v>26488.92</v>
      </c>
      <c r="K37" t="s">
        <v>151</v>
      </c>
      <c r="L37">
        <v>26488.92</v>
      </c>
      <c r="M37">
        <v>4215.7299999999996</v>
      </c>
      <c r="N37">
        <v>4215.7299999999996</v>
      </c>
      <c r="O37">
        <v>0.15915069395052722</v>
      </c>
      <c r="P37">
        <v>9</v>
      </c>
      <c r="Q37">
        <v>2025</v>
      </c>
      <c r="R37">
        <v>10</v>
      </c>
      <c r="S37">
        <v>2025</v>
      </c>
      <c r="T37">
        <v>46002</v>
      </c>
      <c r="U37" t="s">
        <v>132</v>
      </c>
      <c r="V37">
        <v>2025</v>
      </c>
      <c r="W37" t="str">
        <f t="shared" si="0"/>
        <v>Madrid</v>
      </c>
      <c r="X37" t="str">
        <f t="shared" si="1"/>
        <v>Retail</v>
      </c>
      <c r="Y37" s="8">
        <f t="shared" si="2"/>
        <v>7.0000000000000007E-2</v>
      </c>
      <c r="Z37" s="2">
        <f t="shared" si="3"/>
        <v>3920.6288999999997</v>
      </c>
      <c r="AC37" t="s">
        <v>20</v>
      </c>
      <c r="AD37" t="s">
        <v>13</v>
      </c>
      <c r="AE37" t="s">
        <v>14</v>
      </c>
      <c r="AF37" s="1">
        <v>0.4</v>
      </c>
      <c r="AJ37" s="12">
        <v>36</v>
      </c>
      <c r="AK37" s="13">
        <v>307.88</v>
      </c>
      <c r="AN37">
        <v>36</v>
      </c>
      <c r="AO37">
        <v>865</v>
      </c>
    </row>
    <row r="38" spans="1:41">
      <c r="A38" t="s">
        <v>65</v>
      </c>
      <c r="B38">
        <v>39</v>
      </c>
      <c r="C38">
        <v>0</v>
      </c>
      <c r="D38" s="18">
        <v>45922</v>
      </c>
      <c r="E38" s="18">
        <v>45957</v>
      </c>
      <c r="F38" s="18">
        <v>45958</v>
      </c>
      <c r="G38" t="s">
        <v>29</v>
      </c>
      <c r="H38">
        <v>39</v>
      </c>
      <c r="I38" t="s">
        <v>156</v>
      </c>
      <c r="J38">
        <v>1347.28</v>
      </c>
      <c r="K38" t="s">
        <v>151</v>
      </c>
      <c r="L38">
        <v>1347.28</v>
      </c>
      <c r="M38">
        <v>0</v>
      </c>
      <c r="N38">
        <v>0</v>
      </c>
      <c r="O38">
        <v>0</v>
      </c>
      <c r="P38">
        <v>9</v>
      </c>
      <c r="Q38">
        <v>2025</v>
      </c>
      <c r="R38">
        <v>10</v>
      </c>
      <c r="S38">
        <v>2025</v>
      </c>
      <c r="T38">
        <v>46003</v>
      </c>
      <c r="U38" t="s">
        <v>132</v>
      </c>
      <c r="V38">
        <v>2025</v>
      </c>
      <c r="W38" t="str">
        <f t="shared" si="0"/>
        <v>Madrid</v>
      </c>
      <c r="X38" t="str">
        <f t="shared" si="1"/>
        <v>Retail</v>
      </c>
      <c r="Y38" s="8">
        <f t="shared" si="2"/>
        <v>7.0000000000000007E-2</v>
      </c>
      <c r="Z38" s="2">
        <f t="shared" si="3"/>
        <v>0</v>
      </c>
      <c r="AD38" t="s">
        <v>13</v>
      </c>
      <c r="AE38" t="s">
        <v>14</v>
      </c>
      <c r="AF38" s="1">
        <v>0.4</v>
      </c>
      <c r="AJ38" s="12">
        <v>37</v>
      </c>
      <c r="AK38" s="13">
        <v>936.17</v>
      </c>
      <c r="AN38">
        <v>37</v>
      </c>
      <c r="AO38">
        <v>7133.7</v>
      </c>
    </row>
    <row r="39" spans="1:41">
      <c r="A39" t="s">
        <v>65</v>
      </c>
      <c r="B39">
        <v>40</v>
      </c>
      <c r="C39">
        <v>0</v>
      </c>
      <c r="D39" s="18">
        <v>45922</v>
      </c>
      <c r="E39" s="18">
        <v>45992</v>
      </c>
      <c r="F39" s="18">
        <v>45995</v>
      </c>
      <c r="G39" t="s">
        <v>29</v>
      </c>
      <c r="H39">
        <v>39</v>
      </c>
      <c r="I39" t="s">
        <v>167</v>
      </c>
      <c r="J39">
        <v>847.5</v>
      </c>
      <c r="K39" t="s">
        <v>151</v>
      </c>
      <c r="L39">
        <v>847.5</v>
      </c>
      <c r="M39">
        <v>0</v>
      </c>
      <c r="N39">
        <v>0</v>
      </c>
      <c r="O39">
        <v>0</v>
      </c>
      <c r="P39">
        <v>9</v>
      </c>
      <c r="Q39">
        <v>2025</v>
      </c>
      <c r="R39">
        <v>12</v>
      </c>
      <c r="S39">
        <v>2025</v>
      </c>
      <c r="T39">
        <v>46040</v>
      </c>
      <c r="U39" t="s">
        <v>157</v>
      </c>
      <c r="V39">
        <v>2026</v>
      </c>
      <c r="W39" t="str">
        <f t="shared" si="0"/>
        <v>Madrid</v>
      </c>
      <c r="X39" t="str">
        <f t="shared" si="1"/>
        <v>Retail</v>
      </c>
      <c r="Y39" s="8">
        <f t="shared" si="2"/>
        <v>7.0000000000000007E-2</v>
      </c>
      <c r="Z39" s="2">
        <f t="shared" si="3"/>
        <v>0</v>
      </c>
      <c r="AC39" t="s">
        <v>90</v>
      </c>
      <c r="AD39" t="s">
        <v>31</v>
      </c>
      <c r="AE39" t="s">
        <v>28</v>
      </c>
      <c r="AF39" s="1">
        <v>0.2</v>
      </c>
      <c r="AJ39" s="12">
        <v>38</v>
      </c>
      <c r="AK39" s="13">
        <v>0</v>
      </c>
      <c r="AN39">
        <v>38</v>
      </c>
      <c r="AO39">
        <v>4215.7299999999996</v>
      </c>
    </row>
    <row r="40" spans="1:41">
      <c r="A40" t="s">
        <v>65</v>
      </c>
      <c r="B40">
        <v>41</v>
      </c>
      <c r="C40">
        <v>0</v>
      </c>
      <c r="D40" s="18">
        <v>45924</v>
      </c>
      <c r="E40" s="18">
        <v>46020</v>
      </c>
      <c r="F40" s="18">
        <v>46030</v>
      </c>
      <c r="G40" t="s">
        <v>26</v>
      </c>
      <c r="H40">
        <v>39</v>
      </c>
      <c r="I40" t="s">
        <v>158</v>
      </c>
      <c r="J40">
        <v>44348.26</v>
      </c>
      <c r="K40" t="s">
        <v>151</v>
      </c>
      <c r="L40">
        <v>44348.26</v>
      </c>
      <c r="M40">
        <v>7272.1</v>
      </c>
      <c r="N40">
        <v>7272.1</v>
      </c>
      <c r="O40">
        <v>0.16397712108659956</v>
      </c>
      <c r="P40">
        <v>9</v>
      </c>
      <c r="Q40">
        <v>2025</v>
      </c>
      <c r="R40">
        <v>12</v>
      </c>
      <c r="S40">
        <v>2025</v>
      </c>
      <c r="T40">
        <v>46075</v>
      </c>
      <c r="U40" t="s">
        <v>164</v>
      </c>
      <c r="V40">
        <v>2026</v>
      </c>
      <c r="W40" t="str">
        <f t="shared" si="0"/>
        <v>Madrid</v>
      </c>
      <c r="X40" t="str">
        <f t="shared" si="1"/>
        <v>Retail</v>
      </c>
      <c r="Y40" s="8">
        <f t="shared" si="2"/>
        <v>7.0000000000000007E-2</v>
      </c>
      <c r="Z40" s="2">
        <f t="shared" si="3"/>
        <v>6763.0529999999999</v>
      </c>
      <c r="AC40" t="s">
        <v>30</v>
      </c>
      <c r="AD40" t="s">
        <v>13</v>
      </c>
      <c r="AE40" t="s">
        <v>28</v>
      </c>
      <c r="AF40" s="1">
        <v>0.2</v>
      </c>
      <c r="AJ40" s="12">
        <v>39</v>
      </c>
      <c r="AK40" s="13">
        <v>0</v>
      </c>
      <c r="AN40">
        <v>39</v>
      </c>
      <c r="AO40">
        <v>0</v>
      </c>
    </row>
    <row r="41" spans="1:41">
      <c r="A41" t="s">
        <v>65</v>
      </c>
      <c r="B41">
        <v>42</v>
      </c>
      <c r="C41">
        <v>0</v>
      </c>
      <c r="D41" s="18">
        <v>45924</v>
      </c>
      <c r="E41" s="18">
        <v>45985</v>
      </c>
      <c r="F41" s="18">
        <v>46001</v>
      </c>
      <c r="G41" t="s">
        <v>19</v>
      </c>
      <c r="H41">
        <v>39</v>
      </c>
      <c r="J41">
        <v>22610</v>
      </c>
      <c r="K41" t="s">
        <v>151</v>
      </c>
      <c r="L41">
        <v>22610</v>
      </c>
      <c r="M41">
        <v>5261.5</v>
      </c>
      <c r="N41">
        <v>5261.5</v>
      </c>
      <c r="O41">
        <v>0.23270676691729322</v>
      </c>
      <c r="P41">
        <v>9</v>
      </c>
      <c r="Q41">
        <v>2025</v>
      </c>
      <c r="R41">
        <v>11</v>
      </c>
      <c r="S41">
        <v>2025</v>
      </c>
      <c r="T41">
        <v>46046</v>
      </c>
      <c r="U41" t="s">
        <v>157</v>
      </c>
      <c r="V41">
        <v>2026</v>
      </c>
      <c r="W41" t="str">
        <f t="shared" si="0"/>
        <v>Madrid</v>
      </c>
      <c r="X41" t="str">
        <f t="shared" si="1"/>
        <v>IC</v>
      </c>
      <c r="Y41" s="8">
        <f t="shared" si="2"/>
        <v>0.5</v>
      </c>
      <c r="Z41" s="2">
        <f t="shared" si="3"/>
        <v>2630.75</v>
      </c>
      <c r="AC41" t="s">
        <v>32</v>
      </c>
      <c r="AD41" t="s">
        <v>13</v>
      </c>
      <c r="AE41" t="s">
        <v>28</v>
      </c>
      <c r="AF41" s="1">
        <v>0.2</v>
      </c>
      <c r="AJ41" s="12">
        <v>40</v>
      </c>
      <c r="AK41" s="13">
        <v>60</v>
      </c>
      <c r="AN41">
        <v>40</v>
      </c>
      <c r="AO41">
        <v>0</v>
      </c>
    </row>
    <row r="42" spans="1:41">
      <c r="A42" t="s">
        <v>65</v>
      </c>
      <c r="B42">
        <v>43</v>
      </c>
      <c r="C42">
        <v>0</v>
      </c>
      <c r="D42" s="18">
        <v>45924</v>
      </c>
      <c r="E42" s="18">
        <v>45971</v>
      </c>
      <c r="F42" s="18">
        <v>45975</v>
      </c>
      <c r="G42" t="s">
        <v>29</v>
      </c>
      <c r="H42">
        <v>39</v>
      </c>
      <c r="I42" t="s">
        <v>168</v>
      </c>
      <c r="J42">
        <v>410.33</v>
      </c>
      <c r="K42" t="s">
        <v>151</v>
      </c>
      <c r="L42">
        <v>410.33</v>
      </c>
      <c r="M42">
        <v>0</v>
      </c>
      <c r="N42">
        <v>0</v>
      </c>
      <c r="O42">
        <v>0</v>
      </c>
      <c r="P42">
        <v>9</v>
      </c>
      <c r="Q42">
        <v>2025</v>
      </c>
      <c r="R42">
        <v>11</v>
      </c>
      <c r="S42">
        <v>2025</v>
      </c>
      <c r="T42">
        <v>46020</v>
      </c>
      <c r="U42" t="s">
        <v>132</v>
      </c>
      <c r="V42">
        <v>2025</v>
      </c>
      <c r="W42" t="str">
        <f t="shared" si="0"/>
        <v>Madrid</v>
      </c>
      <c r="X42" t="str">
        <f t="shared" si="1"/>
        <v>Retail</v>
      </c>
      <c r="Y42" s="8">
        <f t="shared" si="2"/>
        <v>7.0000000000000007E-2</v>
      </c>
      <c r="Z42" s="2">
        <f t="shared" si="3"/>
        <v>0</v>
      </c>
      <c r="AC42" t="s">
        <v>93</v>
      </c>
      <c r="AD42" t="s">
        <v>13</v>
      </c>
      <c r="AE42" t="s">
        <v>28</v>
      </c>
      <c r="AF42" s="1">
        <v>0.2</v>
      </c>
      <c r="AJ42" s="12">
        <v>41</v>
      </c>
      <c r="AK42" s="13">
        <v>560.6</v>
      </c>
      <c r="AN42">
        <v>41</v>
      </c>
      <c r="AO42">
        <v>7272.1</v>
      </c>
    </row>
    <row r="43" spans="1:41">
      <c r="A43" t="s">
        <v>65</v>
      </c>
      <c r="B43">
        <v>44</v>
      </c>
      <c r="C43">
        <v>0</v>
      </c>
      <c r="D43" s="18">
        <v>45925</v>
      </c>
      <c r="E43" s="18">
        <v>46187</v>
      </c>
      <c r="F43" s="18">
        <v>46203</v>
      </c>
      <c r="G43" t="s">
        <v>16</v>
      </c>
      <c r="H43">
        <v>39</v>
      </c>
      <c r="I43" t="s">
        <v>166</v>
      </c>
      <c r="J43">
        <v>26078.63</v>
      </c>
      <c r="K43" t="s">
        <v>151</v>
      </c>
      <c r="L43">
        <v>26078.63</v>
      </c>
      <c r="M43">
        <v>2860.8</v>
      </c>
      <c r="N43">
        <v>2860.8</v>
      </c>
      <c r="O43">
        <v>0.10969901409698286</v>
      </c>
      <c r="P43">
        <v>9</v>
      </c>
      <c r="Q43">
        <v>2025</v>
      </c>
      <c r="R43">
        <v>6</v>
      </c>
      <c r="S43">
        <v>2026</v>
      </c>
      <c r="T43">
        <v>46248</v>
      </c>
      <c r="U43" t="s">
        <v>160</v>
      </c>
      <c r="V43">
        <v>2026</v>
      </c>
      <c r="W43" t="str">
        <f t="shared" si="0"/>
        <v>Madrid</v>
      </c>
      <c r="X43" t="str">
        <f t="shared" si="1"/>
        <v>IC</v>
      </c>
      <c r="Y43" s="8">
        <f t="shared" si="2"/>
        <v>0.4</v>
      </c>
      <c r="Z43" s="2">
        <f t="shared" si="3"/>
        <v>1716.48</v>
      </c>
      <c r="AC43" t="s">
        <v>89</v>
      </c>
      <c r="AD43" t="s">
        <v>13</v>
      </c>
      <c r="AE43" t="s">
        <v>28</v>
      </c>
      <c r="AF43" s="1">
        <v>0.2</v>
      </c>
      <c r="AJ43" s="12">
        <v>42</v>
      </c>
      <c r="AK43" s="13">
        <v>0</v>
      </c>
      <c r="AN43">
        <v>42</v>
      </c>
      <c r="AO43">
        <v>5261.5</v>
      </c>
    </row>
    <row r="44" spans="1:41">
      <c r="A44" t="s">
        <v>65</v>
      </c>
      <c r="B44">
        <v>45</v>
      </c>
      <c r="C44">
        <v>0</v>
      </c>
      <c r="D44" s="18">
        <v>45925</v>
      </c>
      <c r="E44" s="18">
        <v>46174</v>
      </c>
      <c r="F44" s="18">
        <v>46189</v>
      </c>
      <c r="G44" t="s">
        <v>16</v>
      </c>
      <c r="H44">
        <v>39</v>
      </c>
      <c r="I44" t="s">
        <v>166</v>
      </c>
      <c r="J44">
        <v>22350.65</v>
      </c>
      <c r="K44" t="s">
        <v>151</v>
      </c>
      <c r="L44">
        <v>22350.65</v>
      </c>
      <c r="M44">
        <v>2432.15</v>
      </c>
      <c r="N44">
        <v>2432.15</v>
      </c>
      <c r="O44">
        <v>0.10881786435741242</v>
      </c>
      <c r="P44">
        <v>9</v>
      </c>
      <c r="Q44">
        <v>2025</v>
      </c>
      <c r="R44">
        <v>6</v>
      </c>
      <c r="S44">
        <v>2026</v>
      </c>
      <c r="T44">
        <v>46234</v>
      </c>
      <c r="U44" t="s">
        <v>154</v>
      </c>
      <c r="V44">
        <v>2026</v>
      </c>
      <c r="W44" t="str">
        <f t="shared" si="0"/>
        <v>Madrid</v>
      </c>
      <c r="X44" t="str">
        <f t="shared" si="1"/>
        <v>IC</v>
      </c>
      <c r="Y44" s="8">
        <f t="shared" si="2"/>
        <v>0.4</v>
      </c>
      <c r="Z44" s="2">
        <f t="shared" si="3"/>
        <v>1459.29</v>
      </c>
      <c r="AC44" t="s">
        <v>91</v>
      </c>
      <c r="AD44" t="s">
        <v>13</v>
      </c>
      <c r="AE44" t="s">
        <v>28</v>
      </c>
      <c r="AF44" s="1">
        <v>0.2</v>
      </c>
      <c r="AJ44" s="12">
        <v>43</v>
      </c>
      <c r="AK44" s="13">
        <v>2759.08</v>
      </c>
      <c r="AN44">
        <v>43</v>
      </c>
      <c r="AO44">
        <v>0</v>
      </c>
    </row>
    <row r="45" spans="1:41">
      <c r="A45" t="s">
        <v>65</v>
      </c>
      <c r="B45">
        <v>46</v>
      </c>
      <c r="C45">
        <v>0</v>
      </c>
      <c r="D45" s="18">
        <v>45931</v>
      </c>
      <c r="E45" s="18">
        <v>45940</v>
      </c>
      <c r="F45" s="18">
        <v>45955</v>
      </c>
      <c r="G45" t="s">
        <v>29</v>
      </c>
      <c r="H45">
        <v>40</v>
      </c>
      <c r="I45" t="s">
        <v>169</v>
      </c>
      <c r="J45">
        <v>1508.38</v>
      </c>
      <c r="K45" t="s">
        <v>151</v>
      </c>
      <c r="L45">
        <v>1508.38</v>
      </c>
      <c r="M45">
        <v>0</v>
      </c>
      <c r="N45">
        <v>0</v>
      </c>
      <c r="O45">
        <v>0</v>
      </c>
      <c r="P45">
        <v>10</v>
      </c>
      <c r="Q45">
        <v>2025</v>
      </c>
      <c r="R45">
        <v>10</v>
      </c>
      <c r="S45">
        <v>2025</v>
      </c>
      <c r="T45">
        <v>46000</v>
      </c>
      <c r="U45" t="s">
        <v>132</v>
      </c>
      <c r="V45">
        <v>2025</v>
      </c>
      <c r="W45" t="str">
        <f t="shared" si="0"/>
        <v>Madrid</v>
      </c>
      <c r="X45" t="str">
        <f t="shared" si="1"/>
        <v>Retail</v>
      </c>
      <c r="Y45" s="8">
        <f t="shared" si="2"/>
        <v>7.0000000000000007E-2</v>
      </c>
      <c r="Z45" s="2">
        <f t="shared" si="3"/>
        <v>0</v>
      </c>
      <c r="AC45" t="s">
        <v>94</v>
      </c>
      <c r="AD45" t="s">
        <v>13</v>
      </c>
      <c r="AE45" t="s">
        <v>28</v>
      </c>
      <c r="AF45" s="1">
        <v>0.2</v>
      </c>
      <c r="AJ45" s="12">
        <v>44</v>
      </c>
      <c r="AK45" s="13">
        <v>3383.74</v>
      </c>
      <c r="AN45">
        <v>44</v>
      </c>
      <c r="AO45">
        <v>2860.8</v>
      </c>
    </row>
    <row r="46" spans="1:41">
      <c r="A46" t="s">
        <v>65</v>
      </c>
      <c r="B46">
        <v>47</v>
      </c>
      <c r="C46">
        <v>0</v>
      </c>
      <c r="D46" s="18">
        <v>45932</v>
      </c>
      <c r="E46" s="18">
        <v>45968</v>
      </c>
      <c r="F46" s="18">
        <v>45971</v>
      </c>
      <c r="G46" t="s">
        <v>29</v>
      </c>
      <c r="H46">
        <v>40</v>
      </c>
      <c r="I46" t="s">
        <v>167</v>
      </c>
      <c r="J46">
        <v>5112.54</v>
      </c>
      <c r="K46" t="s">
        <v>151</v>
      </c>
      <c r="L46">
        <v>5112.54</v>
      </c>
      <c r="M46">
        <v>0</v>
      </c>
      <c r="N46">
        <v>0</v>
      </c>
      <c r="O46">
        <v>0</v>
      </c>
      <c r="P46">
        <v>10</v>
      </c>
      <c r="Q46">
        <v>2025</v>
      </c>
      <c r="R46">
        <v>11</v>
      </c>
      <c r="S46">
        <v>2025</v>
      </c>
      <c r="T46">
        <v>46016</v>
      </c>
      <c r="U46" t="s">
        <v>132</v>
      </c>
      <c r="V46">
        <v>2025</v>
      </c>
      <c r="W46" t="str">
        <f t="shared" si="0"/>
        <v>Madrid</v>
      </c>
      <c r="X46" t="str">
        <f t="shared" si="1"/>
        <v>Retail</v>
      </c>
      <c r="Y46" s="8">
        <f t="shared" si="2"/>
        <v>7.0000000000000007E-2</v>
      </c>
      <c r="Z46" s="2">
        <f t="shared" si="3"/>
        <v>0</v>
      </c>
      <c r="AD46" t="s">
        <v>13</v>
      </c>
      <c r="AE46" t="s">
        <v>96</v>
      </c>
      <c r="AF46" s="1">
        <v>0.15</v>
      </c>
      <c r="AJ46" s="12">
        <v>45</v>
      </c>
      <c r="AK46" s="13">
        <v>0</v>
      </c>
      <c r="AN46">
        <v>45</v>
      </c>
      <c r="AO46">
        <v>2432.15</v>
      </c>
    </row>
    <row r="47" spans="1:41">
      <c r="A47" t="s">
        <v>65</v>
      </c>
      <c r="B47">
        <v>48</v>
      </c>
      <c r="C47">
        <v>0</v>
      </c>
      <c r="D47" s="18">
        <v>45932</v>
      </c>
      <c r="E47" s="18">
        <v>46020</v>
      </c>
      <c r="F47" s="18">
        <v>46036</v>
      </c>
      <c r="G47" t="s">
        <v>32</v>
      </c>
      <c r="H47">
        <v>40</v>
      </c>
      <c r="I47" t="s">
        <v>170</v>
      </c>
      <c r="J47">
        <v>34081.1</v>
      </c>
      <c r="K47" t="s">
        <v>151</v>
      </c>
      <c r="L47">
        <v>34081.1</v>
      </c>
      <c r="M47">
        <v>4324.24</v>
      </c>
      <c r="N47">
        <v>4324.24</v>
      </c>
      <c r="O47">
        <v>0.12688088119221505</v>
      </c>
      <c r="P47">
        <v>10</v>
      </c>
      <c r="Q47">
        <v>2025</v>
      </c>
      <c r="R47">
        <v>12</v>
      </c>
      <c r="S47">
        <v>2025</v>
      </c>
      <c r="T47">
        <v>46081</v>
      </c>
      <c r="U47" t="s">
        <v>164</v>
      </c>
      <c r="V47">
        <v>2026</v>
      </c>
      <c r="W47" t="str">
        <f t="shared" si="0"/>
        <v>Madrid</v>
      </c>
      <c r="X47" t="str">
        <f t="shared" si="1"/>
        <v>Nomad</v>
      </c>
      <c r="Y47" s="8">
        <f t="shared" si="2"/>
        <v>0.2</v>
      </c>
      <c r="Z47" s="2">
        <f t="shared" si="3"/>
        <v>3459.3919999999998</v>
      </c>
      <c r="AD47" t="s">
        <v>13</v>
      </c>
      <c r="AE47" t="s">
        <v>96</v>
      </c>
      <c r="AF47" s="1">
        <v>0.15</v>
      </c>
      <c r="AJ47" s="12">
        <v>46</v>
      </c>
      <c r="AK47" s="13">
        <v>340</v>
      </c>
      <c r="AN47">
        <v>46</v>
      </c>
      <c r="AO47">
        <v>0</v>
      </c>
    </row>
    <row r="48" spans="1:41">
      <c r="A48" t="s">
        <v>65</v>
      </c>
      <c r="B48">
        <v>49</v>
      </c>
      <c r="C48">
        <v>0</v>
      </c>
      <c r="D48" s="18">
        <v>45936</v>
      </c>
      <c r="E48" s="18">
        <v>45968</v>
      </c>
      <c r="F48" s="18">
        <v>45977</v>
      </c>
      <c r="G48" t="s">
        <v>29</v>
      </c>
      <c r="H48">
        <v>41</v>
      </c>
      <c r="J48">
        <v>3515.8</v>
      </c>
      <c r="K48" t="s">
        <v>151</v>
      </c>
      <c r="L48">
        <v>3515.8</v>
      </c>
      <c r="M48">
        <v>0</v>
      </c>
      <c r="N48">
        <v>0</v>
      </c>
      <c r="O48">
        <v>0</v>
      </c>
      <c r="P48">
        <v>10</v>
      </c>
      <c r="Q48">
        <v>2025</v>
      </c>
      <c r="R48">
        <v>11</v>
      </c>
      <c r="S48">
        <v>2025</v>
      </c>
      <c r="T48">
        <v>46022</v>
      </c>
      <c r="U48" t="s">
        <v>132</v>
      </c>
      <c r="V48">
        <v>2025</v>
      </c>
      <c r="W48" t="str">
        <f t="shared" si="0"/>
        <v>Madrid</v>
      </c>
      <c r="X48" t="str">
        <f t="shared" si="1"/>
        <v>Retail</v>
      </c>
      <c r="Y48" s="8">
        <f t="shared" si="2"/>
        <v>7.0000000000000007E-2</v>
      </c>
      <c r="Z48" s="2">
        <f t="shared" si="3"/>
        <v>0</v>
      </c>
      <c r="AD48" t="s">
        <v>13</v>
      </c>
      <c r="AE48" t="s">
        <v>96</v>
      </c>
      <c r="AF48" s="1">
        <v>0.15</v>
      </c>
      <c r="AJ48" s="12">
        <v>47</v>
      </c>
      <c r="AK48" s="13">
        <v>140337.99</v>
      </c>
      <c r="AN48">
        <v>47</v>
      </c>
      <c r="AO48">
        <v>0</v>
      </c>
    </row>
    <row r="49" spans="1:41">
      <c r="A49" t="s">
        <v>65</v>
      </c>
      <c r="B49">
        <v>50</v>
      </c>
      <c r="C49">
        <v>0</v>
      </c>
      <c r="D49" s="18">
        <v>45936</v>
      </c>
      <c r="E49" s="18">
        <v>45940</v>
      </c>
      <c r="F49" s="18">
        <v>45947</v>
      </c>
      <c r="G49" t="s">
        <v>17</v>
      </c>
      <c r="H49">
        <v>41</v>
      </c>
      <c r="J49">
        <v>2652</v>
      </c>
      <c r="K49" t="s">
        <v>131</v>
      </c>
      <c r="L49">
        <v>2280.7199999999998</v>
      </c>
      <c r="M49">
        <v>230</v>
      </c>
      <c r="N49">
        <v>197.79999999999998</v>
      </c>
      <c r="O49">
        <v>8.6726998491704371E-2</v>
      </c>
      <c r="P49">
        <v>10</v>
      </c>
      <c r="Q49">
        <v>2025</v>
      </c>
      <c r="R49">
        <v>10</v>
      </c>
      <c r="S49">
        <v>2025</v>
      </c>
      <c r="T49">
        <v>45992</v>
      </c>
      <c r="U49" t="s">
        <v>132</v>
      </c>
      <c r="V49">
        <v>2025</v>
      </c>
      <c r="W49" t="str">
        <f t="shared" si="0"/>
        <v>Madrid</v>
      </c>
      <c r="X49" t="str">
        <f t="shared" si="1"/>
        <v>IC</v>
      </c>
      <c r="Y49" s="8">
        <f t="shared" si="2"/>
        <v>0.4</v>
      </c>
      <c r="Z49" s="2">
        <f t="shared" si="3"/>
        <v>118.67999999999998</v>
      </c>
      <c r="AD49" t="s">
        <v>13</v>
      </c>
      <c r="AE49" t="s">
        <v>96</v>
      </c>
      <c r="AF49" s="1">
        <v>0.15</v>
      </c>
      <c r="AJ49" s="12">
        <v>48</v>
      </c>
      <c r="AK49" s="13">
        <v>9900</v>
      </c>
      <c r="AN49">
        <v>48</v>
      </c>
      <c r="AO49">
        <v>4324.24</v>
      </c>
    </row>
    <row r="50" spans="1:41">
      <c r="A50" t="s">
        <v>65</v>
      </c>
      <c r="B50">
        <v>51</v>
      </c>
      <c r="C50">
        <v>0</v>
      </c>
      <c r="D50" s="18">
        <v>45939</v>
      </c>
      <c r="E50" s="18">
        <v>45941</v>
      </c>
      <c r="F50" s="18">
        <v>45943</v>
      </c>
      <c r="G50" t="s">
        <v>29</v>
      </c>
      <c r="H50">
        <v>41</v>
      </c>
      <c r="I50" t="s">
        <v>149</v>
      </c>
      <c r="J50">
        <v>330.35</v>
      </c>
      <c r="K50" t="s">
        <v>151</v>
      </c>
      <c r="L50">
        <v>330.35</v>
      </c>
      <c r="M50">
        <v>0</v>
      </c>
      <c r="N50">
        <v>0</v>
      </c>
      <c r="O50">
        <v>0</v>
      </c>
      <c r="P50">
        <v>10</v>
      </c>
      <c r="Q50">
        <v>2025</v>
      </c>
      <c r="R50">
        <v>10</v>
      </c>
      <c r="S50">
        <v>2025</v>
      </c>
      <c r="T50">
        <v>45988</v>
      </c>
      <c r="U50" t="s">
        <v>159</v>
      </c>
      <c r="V50">
        <v>2025</v>
      </c>
      <c r="W50" t="str">
        <f t="shared" si="0"/>
        <v>Madrid</v>
      </c>
      <c r="X50" t="str">
        <f t="shared" si="1"/>
        <v>Retail</v>
      </c>
      <c r="Y50" s="8">
        <f t="shared" si="2"/>
        <v>7.0000000000000007E-2</v>
      </c>
      <c r="Z50" s="2">
        <f t="shared" si="3"/>
        <v>0</v>
      </c>
      <c r="AC50" t="s">
        <v>177</v>
      </c>
      <c r="AD50" t="s">
        <v>31</v>
      </c>
      <c r="AE50" t="s">
        <v>22</v>
      </c>
      <c r="AF50" s="1">
        <v>0</v>
      </c>
      <c r="AJ50" s="12">
        <v>49</v>
      </c>
      <c r="AK50" s="13">
        <v>418</v>
      </c>
      <c r="AN50">
        <v>49</v>
      </c>
      <c r="AO50">
        <v>0</v>
      </c>
    </row>
    <row r="51" spans="1:41">
      <c r="A51" t="s">
        <v>65</v>
      </c>
      <c r="B51">
        <v>52</v>
      </c>
      <c r="C51">
        <v>0</v>
      </c>
      <c r="D51" s="18">
        <v>45939</v>
      </c>
      <c r="E51" s="18">
        <v>46009</v>
      </c>
      <c r="F51" s="18">
        <v>46030</v>
      </c>
      <c r="G51" t="s">
        <v>25</v>
      </c>
      <c r="H51">
        <v>41</v>
      </c>
      <c r="I51" t="s">
        <v>171</v>
      </c>
      <c r="J51">
        <v>98931</v>
      </c>
      <c r="K51" t="s">
        <v>151</v>
      </c>
      <c r="L51">
        <v>98931</v>
      </c>
      <c r="M51">
        <v>18917.57</v>
      </c>
      <c r="N51">
        <v>18917.57</v>
      </c>
      <c r="O51">
        <v>0.19121984009056817</v>
      </c>
      <c r="P51">
        <v>10</v>
      </c>
      <c r="Q51">
        <v>2025</v>
      </c>
      <c r="R51">
        <v>12</v>
      </c>
      <c r="S51">
        <v>2025</v>
      </c>
      <c r="T51">
        <v>46075</v>
      </c>
      <c r="U51" t="s">
        <v>164</v>
      </c>
      <c r="V51">
        <v>2026</v>
      </c>
      <c r="W51" t="str">
        <f t="shared" si="0"/>
        <v>Madrid</v>
      </c>
      <c r="X51" t="str">
        <f t="shared" si="1"/>
        <v>IC</v>
      </c>
      <c r="Y51" s="8">
        <f t="shared" si="2"/>
        <v>0.4</v>
      </c>
      <c r="Z51" s="2">
        <f t="shared" si="3"/>
        <v>11350.541999999999</v>
      </c>
      <c r="AC51" t="s">
        <v>49</v>
      </c>
      <c r="AD51" t="s">
        <v>31</v>
      </c>
      <c r="AE51" t="s">
        <v>22</v>
      </c>
      <c r="AF51" s="1">
        <v>0</v>
      </c>
      <c r="AJ51" s="12">
        <v>50</v>
      </c>
      <c r="AK51" s="13">
        <v>576.84</v>
      </c>
      <c r="AN51">
        <v>50</v>
      </c>
      <c r="AO51">
        <v>230</v>
      </c>
    </row>
    <row r="52" spans="1:41">
      <c r="A52" t="s">
        <v>65</v>
      </c>
      <c r="B52">
        <v>53</v>
      </c>
      <c r="C52">
        <v>0</v>
      </c>
      <c r="D52" s="18">
        <v>45946</v>
      </c>
      <c r="E52" s="18">
        <v>46016</v>
      </c>
      <c r="F52" s="18">
        <v>46027</v>
      </c>
      <c r="G52" t="s">
        <v>15</v>
      </c>
      <c r="H52">
        <v>42</v>
      </c>
      <c r="I52" t="s">
        <v>166</v>
      </c>
      <c r="J52">
        <v>51839.92</v>
      </c>
      <c r="K52" t="s">
        <v>151</v>
      </c>
      <c r="L52">
        <v>51839.92</v>
      </c>
      <c r="M52">
        <v>2946</v>
      </c>
      <c r="N52">
        <v>2946</v>
      </c>
      <c r="O52">
        <v>5.6828791402455871E-2</v>
      </c>
      <c r="P52">
        <v>10</v>
      </c>
      <c r="Q52">
        <v>2025</v>
      </c>
      <c r="R52">
        <v>12</v>
      </c>
      <c r="S52">
        <v>2025</v>
      </c>
      <c r="T52">
        <v>46072</v>
      </c>
      <c r="U52" t="s">
        <v>164</v>
      </c>
      <c r="V52">
        <v>2026</v>
      </c>
      <c r="W52" t="str">
        <f t="shared" si="0"/>
        <v>Madrid</v>
      </c>
      <c r="X52" t="str">
        <f t="shared" si="1"/>
        <v>IC</v>
      </c>
      <c r="Y52" s="8">
        <f t="shared" si="2"/>
        <v>0.4</v>
      </c>
      <c r="Z52" s="2">
        <f t="shared" si="3"/>
        <v>1767.6</v>
      </c>
      <c r="AC52" t="s">
        <v>51</v>
      </c>
      <c r="AD52" t="s">
        <v>31</v>
      </c>
      <c r="AE52" t="s">
        <v>22</v>
      </c>
      <c r="AF52" s="1">
        <v>0</v>
      </c>
      <c r="AJ52" s="12">
        <v>51</v>
      </c>
      <c r="AK52" s="13">
        <v>6179.2</v>
      </c>
      <c r="AN52">
        <v>51</v>
      </c>
      <c r="AO52">
        <v>0</v>
      </c>
    </row>
    <row r="53" spans="1:41">
      <c r="A53" t="s">
        <v>65</v>
      </c>
      <c r="B53">
        <v>54</v>
      </c>
      <c r="C53">
        <v>0</v>
      </c>
      <c r="D53" s="18">
        <v>45946</v>
      </c>
      <c r="E53" s="18">
        <v>46017</v>
      </c>
      <c r="F53" s="18">
        <v>46025</v>
      </c>
      <c r="G53" t="s">
        <v>27</v>
      </c>
      <c r="H53">
        <v>42</v>
      </c>
      <c r="J53">
        <v>19458.79</v>
      </c>
      <c r="K53" t="s">
        <v>151</v>
      </c>
      <c r="L53">
        <v>19458.79</v>
      </c>
      <c r="M53">
        <v>423.82</v>
      </c>
      <c r="N53">
        <v>423.82</v>
      </c>
      <c r="O53">
        <v>2.1780388194743865E-2</v>
      </c>
      <c r="P53">
        <v>10</v>
      </c>
      <c r="Q53">
        <v>2025</v>
      </c>
      <c r="R53">
        <v>12</v>
      </c>
      <c r="S53">
        <v>2025</v>
      </c>
      <c r="T53">
        <v>46070</v>
      </c>
      <c r="U53" t="s">
        <v>164</v>
      </c>
      <c r="V53">
        <v>2026</v>
      </c>
      <c r="W53" t="str">
        <f t="shared" si="0"/>
        <v>Madrid</v>
      </c>
      <c r="X53" t="str">
        <f t="shared" si="1"/>
        <v>Retail</v>
      </c>
      <c r="Y53" s="8">
        <f t="shared" si="2"/>
        <v>7.0000000000000007E-2</v>
      </c>
      <c r="Z53" s="2">
        <f t="shared" si="3"/>
        <v>394.15260000000001</v>
      </c>
      <c r="AC53" t="s">
        <v>54</v>
      </c>
      <c r="AD53" t="s">
        <v>31</v>
      </c>
      <c r="AE53" t="s">
        <v>22</v>
      </c>
      <c r="AF53" s="1">
        <v>0.05</v>
      </c>
      <c r="AJ53" s="12">
        <v>52</v>
      </c>
      <c r="AK53" s="13">
        <v>639.03</v>
      </c>
      <c r="AN53">
        <v>52</v>
      </c>
      <c r="AO53">
        <v>18917.57</v>
      </c>
    </row>
    <row r="54" spans="1:41">
      <c r="A54" t="s">
        <v>65</v>
      </c>
      <c r="B54">
        <v>55</v>
      </c>
      <c r="C54">
        <v>0</v>
      </c>
      <c r="D54" s="18">
        <v>45952</v>
      </c>
      <c r="E54" s="18">
        <v>45959</v>
      </c>
      <c r="F54" s="18">
        <v>45960</v>
      </c>
      <c r="G54" t="s">
        <v>15</v>
      </c>
      <c r="H54">
        <v>43</v>
      </c>
      <c r="J54">
        <v>528</v>
      </c>
      <c r="K54" t="s">
        <v>151</v>
      </c>
      <c r="L54">
        <v>528</v>
      </c>
      <c r="M54">
        <v>0</v>
      </c>
      <c r="N54">
        <v>0</v>
      </c>
      <c r="O54">
        <v>0</v>
      </c>
      <c r="P54">
        <v>10</v>
      </c>
      <c r="Q54">
        <v>2025</v>
      </c>
      <c r="R54">
        <v>10</v>
      </c>
      <c r="S54">
        <v>2025</v>
      </c>
      <c r="T54">
        <v>46005</v>
      </c>
      <c r="U54" t="s">
        <v>132</v>
      </c>
      <c r="V54">
        <v>2025</v>
      </c>
      <c r="W54" t="str">
        <f t="shared" si="0"/>
        <v>Madrid</v>
      </c>
      <c r="X54" t="str">
        <f t="shared" si="1"/>
        <v>IC</v>
      </c>
      <c r="Y54" s="8">
        <f t="shared" si="2"/>
        <v>0.4</v>
      </c>
      <c r="Z54" s="2">
        <f t="shared" si="3"/>
        <v>0</v>
      </c>
      <c r="AC54" t="s">
        <v>60</v>
      </c>
      <c r="AD54" t="s">
        <v>31</v>
      </c>
      <c r="AE54" t="s">
        <v>22</v>
      </c>
      <c r="AF54" s="1">
        <v>0</v>
      </c>
      <c r="AJ54" s="12">
        <v>53</v>
      </c>
      <c r="AK54" s="13">
        <v>50</v>
      </c>
      <c r="AN54">
        <v>53</v>
      </c>
      <c r="AO54">
        <v>2946</v>
      </c>
    </row>
    <row r="55" spans="1:41">
      <c r="A55" t="s">
        <v>65</v>
      </c>
      <c r="B55">
        <v>56</v>
      </c>
      <c r="C55">
        <v>0</v>
      </c>
      <c r="D55" s="18">
        <v>45958</v>
      </c>
      <c r="E55" s="18">
        <v>45975</v>
      </c>
      <c r="F55" s="18">
        <v>45984</v>
      </c>
      <c r="G55" t="s">
        <v>24</v>
      </c>
      <c r="H55">
        <v>44</v>
      </c>
      <c r="I55" t="s">
        <v>149</v>
      </c>
      <c r="J55">
        <v>26253</v>
      </c>
      <c r="K55" t="s">
        <v>151</v>
      </c>
      <c r="L55">
        <v>26253</v>
      </c>
      <c r="M55">
        <v>5232.4399999999996</v>
      </c>
      <c r="N55">
        <v>5232.4399999999996</v>
      </c>
      <c r="O55">
        <v>0.1993082695311012</v>
      </c>
      <c r="P55">
        <v>10</v>
      </c>
      <c r="Q55">
        <v>2025</v>
      </c>
      <c r="R55">
        <v>11</v>
      </c>
      <c r="S55">
        <v>2025</v>
      </c>
      <c r="T55">
        <v>46029</v>
      </c>
      <c r="U55" t="s">
        <v>157</v>
      </c>
      <c r="V55">
        <v>2026</v>
      </c>
      <c r="W55" t="str">
        <f t="shared" si="0"/>
        <v>Madrid</v>
      </c>
      <c r="X55" t="str">
        <f t="shared" si="1"/>
        <v>Retail</v>
      </c>
      <c r="Y55" s="8">
        <f t="shared" si="2"/>
        <v>7.0000000000000007E-2</v>
      </c>
      <c r="Z55" s="2">
        <f t="shared" si="3"/>
        <v>4866.1691999999994</v>
      </c>
      <c r="AC55" t="s">
        <v>53</v>
      </c>
      <c r="AD55" t="s">
        <v>31</v>
      </c>
      <c r="AE55" t="s">
        <v>22</v>
      </c>
      <c r="AF55" s="1">
        <v>0.05</v>
      </c>
      <c r="AJ55" s="12">
        <v>54</v>
      </c>
      <c r="AK55" s="13">
        <v>0</v>
      </c>
      <c r="AN55">
        <v>54</v>
      </c>
      <c r="AO55">
        <v>423.82</v>
      </c>
    </row>
    <row r="56" spans="1:41">
      <c r="A56" t="s">
        <v>65</v>
      </c>
      <c r="B56">
        <v>57</v>
      </c>
      <c r="C56">
        <v>0</v>
      </c>
      <c r="D56" s="18">
        <v>45960</v>
      </c>
      <c r="E56" s="18">
        <v>46316</v>
      </c>
      <c r="F56" s="18">
        <v>46325</v>
      </c>
      <c r="G56" t="s">
        <v>16</v>
      </c>
      <c r="H56">
        <v>44</v>
      </c>
      <c r="I56" t="s">
        <v>166</v>
      </c>
      <c r="J56">
        <v>4389</v>
      </c>
      <c r="K56" t="s">
        <v>151</v>
      </c>
      <c r="L56">
        <v>4389</v>
      </c>
      <c r="M56">
        <v>614.52</v>
      </c>
      <c r="N56">
        <v>614.52</v>
      </c>
      <c r="O56">
        <v>0.14001367053998631</v>
      </c>
      <c r="P56">
        <v>10</v>
      </c>
      <c r="Q56">
        <v>2025</v>
      </c>
      <c r="R56">
        <v>10</v>
      </c>
      <c r="S56">
        <v>2026</v>
      </c>
      <c r="T56">
        <v>46370</v>
      </c>
      <c r="U56" t="s">
        <v>132</v>
      </c>
      <c r="V56">
        <v>2026</v>
      </c>
      <c r="W56" t="str">
        <f t="shared" si="0"/>
        <v>Madrid</v>
      </c>
      <c r="X56" t="str">
        <f t="shared" si="1"/>
        <v>IC</v>
      </c>
      <c r="Y56" s="8">
        <f t="shared" si="2"/>
        <v>0.4</v>
      </c>
      <c r="Z56" s="2">
        <f t="shared" si="3"/>
        <v>368.71199999999999</v>
      </c>
      <c r="AC56" t="s">
        <v>61</v>
      </c>
      <c r="AD56" t="s">
        <v>31</v>
      </c>
      <c r="AE56" t="s">
        <v>22</v>
      </c>
      <c r="AF56" s="1">
        <v>0</v>
      </c>
      <c r="AJ56" s="12">
        <v>55</v>
      </c>
      <c r="AK56" s="13">
        <v>515.46</v>
      </c>
      <c r="AN56">
        <v>55</v>
      </c>
      <c r="AO56">
        <v>0</v>
      </c>
    </row>
    <row r="57" spans="1:41">
      <c r="A57" t="s">
        <v>65</v>
      </c>
      <c r="B57">
        <v>58</v>
      </c>
      <c r="C57">
        <v>0</v>
      </c>
      <c r="D57" s="18">
        <v>45965</v>
      </c>
      <c r="E57" s="18">
        <v>45968</v>
      </c>
      <c r="F57" s="18">
        <v>45969</v>
      </c>
      <c r="G57" t="s">
        <v>21</v>
      </c>
      <c r="H57">
        <v>45</v>
      </c>
      <c r="J57">
        <v>533.6</v>
      </c>
      <c r="K57" t="s">
        <v>151</v>
      </c>
      <c r="L57">
        <v>533.6</v>
      </c>
      <c r="M57">
        <v>159</v>
      </c>
      <c r="N57">
        <v>159</v>
      </c>
      <c r="O57">
        <v>0.29797601199400298</v>
      </c>
      <c r="P57">
        <v>11</v>
      </c>
      <c r="Q57">
        <v>2025</v>
      </c>
      <c r="R57">
        <v>11</v>
      </c>
      <c r="S57">
        <v>2025</v>
      </c>
      <c r="T57">
        <v>46014</v>
      </c>
      <c r="U57" t="s">
        <v>132</v>
      </c>
      <c r="V57">
        <v>2025</v>
      </c>
      <c r="W57" t="str">
        <f t="shared" si="0"/>
        <v>Madrid</v>
      </c>
      <c r="X57" t="str">
        <f t="shared" si="1"/>
        <v>IC</v>
      </c>
      <c r="Y57" s="8">
        <f t="shared" si="2"/>
        <v>0.4</v>
      </c>
      <c r="Z57" s="2">
        <f t="shared" si="3"/>
        <v>95.4</v>
      </c>
      <c r="AC57" t="s">
        <v>52</v>
      </c>
      <c r="AD57" t="s">
        <v>31</v>
      </c>
      <c r="AE57" t="s">
        <v>22</v>
      </c>
      <c r="AF57" s="1">
        <v>0</v>
      </c>
      <c r="AJ57" s="12">
        <v>56</v>
      </c>
      <c r="AK57" s="13">
        <v>15368.53</v>
      </c>
      <c r="AN57">
        <v>56</v>
      </c>
      <c r="AO57">
        <v>5232.4399999999996</v>
      </c>
    </row>
    <row r="58" spans="1:41">
      <c r="A58" t="s">
        <v>65</v>
      </c>
      <c r="B58">
        <v>59</v>
      </c>
      <c r="C58">
        <v>0</v>
      </c>
      <c r="D58" s="18">
        <v>45972</v>
      </c>
      <c r="E58" s="18">
        <v>46106</v>
      </c>
      <c r="F58" s="18">
        <v>46118</v>
      </c>
      <c r="G58" t="s">
        <v>27</v>
      </c>
      <c r="H58">
        <v>46</v>
      </c>
      <c r="I58" t="s">
        <v>158</v>
      </c>
      <c r="J58">
        <v>60051.87</v>
      </c>
      <c r="K58" t="s">
        <v>151</v>
      </c>
      <c r="L58">
        <v>60051.87</v>
      </c>
      <c r="M58">
        <v>8281.25</v>
      </c>
      <c r="N58">
        <v>8281.25</v>
      </c>
      <c r="O58">
        <v>0.1379016173851039</v>
      </c>
      <c r="P58">
        <v>11</v>
      </c>
      <c r="Q58">
        <v>2025</v>
      </c>
      <c r="R58">
        <v>3</v>
      </c>
      <c r="S58">
        <v>2026</v>
      </c>
      <c r="T58">
        <v>46163</v>
      </c>
      <c r="U58" t="s">
        <v>172</v>
      </c>
      <c r="V58">
        <v>2026</v>
      </c>
      <c r="W58" t="str">
        <f t="shared" si="0"/>
        <v>Madrid</v>
      </c>
      <c r="X58" t="str">
        <f t="shared" si="1"/>
        <v>Retail</v>
      </c>
      <c r="Y58" s="8">
        <f t="shared" si="2"/>
        <v>7.0000000000000007E-2</v>
      </c>
      <c r="Z58" s="2">
        <f t="shared" si="3"/>
        <v>7701.5625</v>
      </c>
      <c r="AC58" t="s">
        <v>24</v>
      </c>
      <c r="AD58" t="s">
        <v>13</v>
      </c>
      <c r="AE58" t="s">
        <v>22</v>
      </c>
      <c r="AF58" s="1">
        <v>7.0000000000000007E-2</v>
      </c>
      <c r="AJ58" s="12">
        <v>57</v>
      </c>
      <c r="AK58" s="13">
        <v>15087.76</v>
      </c>
      <c r="AN58">
        <v>57</v>
      </c>
      <c r="AO58">
        <v>614.52</v>
      </c>
    </row>
    <row r="59" spans="1:41">
      <c r="A59" t="s">
        <v>65</v>
      </c>
      <c r="B59">
        <v>60</v>
      </c>
      <c r="C59">
        <v>0</v>
      </c>
      <c r="D59" s="18">
        <v>45972</v>
      </c>
      <c r="E59" s="18">
        <v>45992</v>
      </c>
      <c r="F59" s="18">
        <v>46013</v>
      </c>
      <c r="G59" t="s">
        <v>27</v>
      </c>
      <c r="H59">
        <v>46</v>
      </c>
      <c r="J59">
        <v>6433.83</v>
      </c>
      <c r="K59" t="s">
        <v>151</v>
      </c>
      <c r="L59">
        <v>6433.83</v>
      </c>
      <c r="M59">
        <v>69.31</v>
      </c>
      <c r="N59">
        <v>69.31</v>
      </c>
      <c r="O59">
        <v>1.0772743451412301E-2</v>
      </c>
      <c r="P59">
        <v>11</v>
      </c>
      <c r="Q59">
        <v>2025</v>
      </c>
      <c r="R59">
        <v>12</v>
      </c>
      <c r="S59">
        <v>2025</v>
      </c>
      <c r="T59">
        <v>46058</v>
      </c>
      <c r="U59" t="s">
        <v>164</v>
      </c>
      <c r="V59">
        <v>2026</v>
      </c>
      <c r="W59" t="str">
        <f t="shared" si="0"/>
        <v>Madrid</v>
      </c>
      <c r="X59" t="str">
        <f t="shared" si="1"/>
        <v>Retail</v>
      </c>
      <c r="Y59" s="8">
        <f t="shared" si="2"/>
        <v>7.0000000000000007E-2</v>
      </c>
      <c r="Z59" s="2">
        <f t="shared" si="3"/>
        <v>64.458300000000008</v>
      </c>
      <c r="AC59" t="s">
        <v>26</v>
      </c>
      <c r="AD59" t="s">
        <v>13</v>
      </c>
      <c r="AE59" t="s">
        <v>22</v>
      </c>
      <c r="AF59" s="1">
        <v>7.0000000000000007E-2</v>
      </c>
      <c r="AJ59" s="12">
        <v>58</v>
      </c>
      <c r="AK59" s="13">
        <v>2366.85</v>
      </c>
      <c r="AN59">
        <v>58</v>
      </c>
      <c r="AO59">
        <v>159</v>
      </c>
    </row>
    <row r="60" spans="1:41">
      <c r="A60" t="s">
        <v>65</v>
      </c>
      <c r="B60">
        <v>61</v>
      </c>
      <c r="C60">
        <v>0</v>
      </c>
      <c r="D60" s="18">
        <v>45972</v>
      </c>
      <c r="E60" s="18">
        <v>45980</v>
      </c>
      <c r="F60" s="18">
        <v>45981</v>
      </c>
      <c r="G60" t="s">
        <v>15</v>
      </c>
      <c r="H60">
        <v>46</v>
      </c>
      <c r="I60" t="s">
        <v>166</v>
      </c>
      <c r="J60">
        <v>3532.19</v>
      </c>
      <c r="K60" t="s">
        <v>151</v>
      </c>
      <c r="L60">
        <v>3532.19</v>
      </c>
      <c r="M60">
        <v>429.5</v>
      </c>
      <c r="N60">
        <v>429.5</v>
      </c>
      <c r="O60">
        <v>0.1215959503877198</v>
      </c>
      <c r="P60">
        <v>11</v>
      </c>
      <c r="Q60">
        <v>2025</v>
      </c>
      <c r="R60">
        <v>11</v>
      </c>
      <c r="S60">
        <v>2025</v>
      </c>
      <c r="T60">
        <v>46026</v>
      </c>
      <c r="U60" t="s">
        <v>157</v>
      </c>
      <c r="V60">
        <v>2026</v>
      </c>
      <c r="W60" t="str">
        <f t="shared" si="0"/>
        <v>Madrid</v>
      </c>
      <c r="X60" t="str">
        <f t="shared" si="1"/>
        <v>IC</v>
      </c>
      <c r="Y60" s="8">
        <f t="shared" si="2"/>
        <v>0.4</v>
      </c>
      <c r="Z60" s="2">
        <f t="shared" si="3"/>
        <v>257.7</v>
      </c>
      <c r="AC60" t="s">
        <v>29</v>
      </c>
      <c r="AD60" t="s">
        <v>13</v>
      </c>
      <c r="AE60" t="s">
        <v>22</v>
      </c>
      <c r="AF60" s="1">
        <v>7.0000000000000007E-2</v>
      </c>
      <c r="AJ60" s="12">
        <v>59</v>
      </c>
      <c r="AK60" s="13">
        <v>0</v>
      </c>
      <c r="AN60">
        <v>59</v>
      </c>
      <c r="AO60">
        <v>8281.25</v>
      </c>
    </row>
    <row r="61" spans="1:41">
      <c r="A61" t="s">
        <v>65</v>
      </c>
      <c r="B61">
        <v>62</v>
      </c>
      <c r="C61">
        <v>0</v>
      </c>
      <c r="D61" s="18">
        <v>45972</v>
      </c>
      <c r="E61" s="18">
        <v>46216</v>
      </c>
      <c r="F61" s="18">
        <v>46230</v>
      </c>
      <c r="G61" t="s">
        <v>16</v>
      </c>
      <c r="H61">
        <v>46</v>
      </c>
      <c r="I61" t="s">
        <v>166</v>
      </c>
      <c r="J61">
        <v>18161.830000000002</v>
      </c>
      <c r="K61" t="s">
        <v>151</v>
      </c>
      <c r="L61">
        <v>18161.830000000002</v>
      </c>
      <c r="M61">
        <v>1635.45</v>
      </c>
      <c r="N61">
        <v>1635.45</v>
      </c>
      <c r="O61">
        <v>9.0048745087912385E-2</v>
      </c>
      <c r="P61">
        <v>11</v>
      </c>
      <c r="Q61">
        <v>2025</v>
      </c>
      <c r="R61">
        <v>7</v>
      </c>
      <c r="S61">
        <v>2026</v>
      </c>
      <c r="T61">
        <v>46275</v>
      </c>
      <c r="U61" t="s">
        <v>153</v>
      </c>
      <c r="V61">
        <v>2026</v>
      </c>
      <c r="W61" t="str">
        <f t="shared" si="0"/>
        <v>Madrid</v>
      </c>
      <c r="X61" t="str">
        <f t="shared" si="1"/>
        <v>IC</v>
      </c>
      <c r="Y61" s="8">
        <f t="shared" si="2"/>
        <v>0.4</v>
      </c>
      <c r="Z61" s="2">
        <f t="shared" si="3"/>
        <v>981.27</v>
      </c>
      <c r="AC61" t="s">
        <v>27</v>
      </c>
      <c r="AD61" t="s">
        <v>13</v>
      </c>
      <c r="AE61" t="s">
        <v>22</v>
      </c>
      <c r="AF61" s="1">
        <v>7.0000000000000007E-2</v>
      </c>
      <c r="AJ61" s="12">
        <v>60</v>
      </c>
      <c r="AK61" s="13">
        <v>0</v>
      </c>
      <c r="AN61">
        <v>60</v>
      </c>
      <c r="AO61">
        <v>69.31</v>
      </c>
    </row>
    <row r="62" spans="1:41">
      <c r="A62" t="s">
        <v>65</v>
      </c>
      <c r="B62">
        <v>63</v>
      </c>
      <c r="C62">
        <v>0</v>
      </c>
      <c r="D62" s="18">
        <v>45973</v>
      </c>
      <c r="E62" s="18">
        <v>46000</v>
      </c>
      <c r="F62" s="18">
        <v>46009</v>
      </c>
      <c r="G62" t="s">
        <v>18</v>
      </c>
      <c r="H62">
        <v>46</v>
      </c>
      <c r="J62">
        <v>1159.07</v>
      </c>
      <c r="K62" t="s">
        <v>151</v>
      </c>
      <c r="L62">
        <v>1159.07</v>
      </c>
      <c r="M62">
        <v>0</v>
      </c>
      <c r="N62">
        <v>0</v>
      </c>
      <c r="O62">
        <v>0</v>
      </c>
      <c r="P62">
        <v>11</v>
      </c>
      <c r="Q62">
        <v>2025</v>
      </c>
      <c r="R62">
        <v>12</v>
      </c>
      <c r="S62">
        <v>2025</v>
      </c>
      <c r="T62">
        <v>46054</v>
      </c>
      <c r="U62" t="s">
        <v>164</v>
      </c>
      <c r="V62">
        <v>2026</v>
      </c>
      <c r="W62" t="str">
        <f t="shared" si="0"/>
        <v>Madrid</v>
      </c>
      <c r="X62" t="str">
        <f t="shared" si="1"/>
        <v>IC</v>
      </c>
      <c r="Y62" s="8">
        <f t="shared" si="2"/>
        <v>0.4</v>
      </c>
      <c r="Z62" s="2">
        <f t="shared" si="3"/>
        <v>0</v>
      </c>
      <c r="AD62" t="s">
        <v>13</v>
      </c>
      <c r="AE62" t="s">
        <v>22</v>
      </c>
      <c r="AF62" s="1">
        <v>7.0000000000000007E-2</v>
      </c>
      <c r="AJ62" s="12">
        <v>61</v>
      </c>
      <c r="AK62" s="13">
        <v>358.2</v>
      </c>
      <c r="AN62">
        <v>61</v>
      </c>
      <c r="AO62">
        <v>429.5</v>
      </c>
    </row>
    <row r="63" spans="1:41">
      <c r="A63" t="s">
        <v>65</v>
      </c>
      <c r="B63">
        <v>64</v>
      </c>
      <c r="C63">
        <v>0</v>
      </c>
      <c r="D63" s="18">
        <v>45974</v>
      </c>
      <c r="E63" s="18">
        <v>45979</v>
      </c>
      <c r="F63" s="18">
        <v>45984</v>
      </c>
      <c r="G63" t="s">
        <v>29</v>
      </c>
      <c r="H63">
        <v>46</v>
      </c>
      <c r="J63">
        <v>1218.8499999999999</v>
      </c>
      <c r="K63" t="s">
        <v>151</v>
      </c>
      <c r="L63">
        <v>1218.8499999999999</v>
      </c>
      <c r="M63">
        <v>0</v>
      </c>
      <c r="N63">
        <v>0</v>
      </c>
      <c r="O63">
        <v>0</v>
      </c>
      <c r="P63">
        <v>11</v>
      </c>
      <c r="Q63">
        <v>2025</v>
      </c>
      <c r="R63">
        <v>11</v>
      </c>
      <c r="S63">
        <v>2025</v>
      </c>
      <c r="T63">
        <v>46029</v>
      </c>
      <c r="U63" t="s">
        <v>157</v>
      </c>
      <c r="V63">
        <v>2026</v>
      </c>
      <c r="W63" t="str">
        <f t="shared" si="0"/>
        <v>Madrid</v>
      </c>
      <c r="X63" t="str">
        <f t="shared" si="1"/>
        <v>Retail</v>
      </c>
      <c r="Y63" s="8">
        <f t="shared" si="2"/>
        <v>7.0000000000000007E-2</v>
      </c>
      <c r="Z63" s="2">
        <f t="shared" si="3"/>
        <v>0</v>
      </c>
      <c r="AC63" t="s">
        <v>41</v>
      </c>
      <c r="AD63" t="s">
        <v>31</v>
      </c>
      <c r="AE63" t="s">
        <v>14</v>
      </c>
      <c r="AF63" s="1">
        <v>0.5</v>
      </c>
      <c r="AJ63" s="12">
        <v>62</v>
      </c>
      <c r="AK63" s="13">
        <v>1122.55</v>
      </c>
      <c r="AN63">
        <v>62</v>
      </c>
      <c r="AO63">
        <v>1635.45</v>
      </c>
    </row>
    <row r="64" spans="1:41">
      <c r="A64" t="s">
        <v>65</v>
      </c>
      <c r="B64">
        <v>65</v>
      </c>
      <c r="C64">
        <v>0</v>
      </c>
      <c r="D64" s="18">
        <v>45974</v>
      </c>
      <c r="E64" s="18">
        <v>46010</v>
      </c>
      <c r="F64" s="18">
        <v>46018</v>
      </c>
      <c r="G64" t="s">
        <v>15</v>
      </c>
      <c r="H64">
        <v>46</v>
      </c>
      <c r="I64" t="s">
        <v>166</v>
      </c>
      <c r="J64">
        <v>1907.5</v>
      </c>
      <c r="K64" t="s">
        <v>151</v>
      </c>
      <c r="L64">
        <v>1907.5</v>
      </c>
      <c r="M64">
        <v>93.01</v>
      </c>
      <c r="N64">
        <v>93.01</v>
      </c>
      <c r="O64">
        <v>4.8760157273918747E-2</v>
      </c>
      <c r="P64">
        <v>11</v>
      </c>
      <c r="Q64">
        <v>2025</v>
      </c>
      <c r="R64">
        <v>12</v>
      </c>
      <c r="S64">
        <v>2025</v>
      </c>
      <c r="T64">
        <v>46063</v>
      </c>
      <c r="U64" t="s">
        <v>164</v>
      </c>
      <c r="V64">
        <v>2026</v>
      </c>
      <c r="W64" t="str">
        <f t="shared" si="0"/>
        <v>Madrid</v>
      </c>
      <c r="X64" t="str">
        <f t="shared" si="1"/>
        <v>IC</v>
      </c>
      <c r="Y64" s="8">
        <f t="shared" si="2"/>
        <v>0.4</v>
      </c>
      <c r="Z64" s="2">
        <f t="shared" si="3"/>
        <v>55.806000000000004</v>
      </c>
      <c r="AC64" t="s">
        <v>63</v>
      </c>
      <c r="AD64" t="s">
        <v>31</v>
      </c>
      <c r="AE64" t="s">
        <v>22</v>
      </c>
      <c r="AF64" s="1">
        <v>0</v>
      </c>
      <c r="AJ64" s="12">
        <v>63</v>
      </c>
      <c r="AK64" s="13">
        <v>0</v>
      </c>
      <c r="AN64">
        <v>63</v>
      </c>
      <c r="AO64">
        <v>0</v>
      </c>
    </row>
    <row r="65" spans="1:41">
      <c r="A65" t="s">
        <v>65</v>
      </c>
      <c r="B65">
        <v>66</v>
      </c>
      <c r="C65">
        <v>0</v>
      </c>
      <c r="D65" s="18">
        <v>45975</v>
      </c>
      <c r="E65" s="18">
        <v>46017</v>
      </c>
      <c r="F65" s="18">
        <v>46026</v>
      </c>
      <c r="G65" t="s">
        <v>19</v>
      </c>
      <c r="H65">
        <v>46</v>
      </c>
      <c r="I65" t="s">
        <v>166</v>
      </c>
      <c r="J65">
        <v>21819.08</v>
      </c>
      <c r="K65" t="s">
        <v>151</v>
      </c>
      <c r="L65">
        <v>21819.08</v>
      </c>
      <c r="M65">
        <v>0</v>
      </c>
      <c r="N65">
        <v>0</v>
      </c>
      <c r="O65">
        <v>0</v>
      </c>
      <c r="P65">
        <v>11</v>
      </c>
      <c r="Q65">
        <v>2025</v>
      </c>
      <c r="R65">
        <v>12</v>
      </c>
      <c r="S65">
        <v>2025</v>
      </c>
      <c r="T65">
        <v>46071</v>
      </c>
      <c r="U65" t="s">
        <v>164</v>
      </c>
      <c r="V65">
        <v>2026</v>
      </c>
      <c r="W65" t="str">
        <f t="shared" si="0"/>
        <v>Madrid</v>
      </c>
      <c r="X65" t="str">
        <f t="shared" si="1"/>
        <v>IC</v>
      </c>
      <c r="Y65" s="8">
        <f t="shared" si="2"/>
        <v>0.5</v>
      </c>
      <c r="Z65" s="2">
        <f t="shared" si="3"/>
        <v>0</v>
      </c>
      <c r="AC65" t="s">
        <v>50</v>
      </c>
      <c r="AD65" t="s">
        <v>31</v>
      </c>
      <c r="AE65" t="s">
        <v>22</v>
      </c>
      <c r="AF65" s="1">
        <v>0</v>
      </c>
      <c r="AJ65" s="12">
        <v>64</v>
      </c>
      <c r="AK65" s="13">
        <v>10.62</v>
      </c>
      <c r="AN65">
        <v>64</v>
      </c>
      <c r="AO65">
        <v>0</v>
      </c>
    </row>
    <row r="66" spans="1:41">
      <c r="A66" t="s">
        <v>65</v>
      </c>
      <c r="B66">
        <v>67</v>
      </c>
      <c r="C66">
        <v>0</v>
      </c>
      <c r="D66" s="18">
        <v>45978</v>
      </c>
      <c r="E66" s="18">
        <v>46075</v>
      </c>
      <c r="F66" s="18">
        <v>46078</v>
      </c>
      <c r="G66" t="s">
        <v>15</v>
      </c>
      <c r="H66">
        <v>47</v>
      </c>
      <c r="I66" t="s">
        <v>166</v>
      </c>
      <c r="J66">
        <v>5793</v>
      </c>
      <c r="K66" t="s">
        <v>151</v>
      </c>
      <c r="L66">
        <v>5793</v>
      </c>
      <c r="M66">
        <v>65</v>
      </c>
      <c r="N66">
        <v>65</v>
      </c>
      <c r="O66">
        <v>1.12204384602106E-2</v>
      </c>
      <c r="P66">
        <v>11</v>
      </c>
      <c r="Q66">
        <v>2025</v>
      </c>
      <c r="R66">
        <v>2</v>
      </c>
      <c r="S66">
        <v>2026</v>
      </c>
      <c r="T66">
        <v>46123</v>
      </c>
      <c r="U66" t="s">
        <v>173</v>
      </c>
      <c r="V66">
        <v>2026</v>
      </c>
      <c r="W66" t="str">
        <f t="shared" ref="W66:W129" si="4">_xlfn.XLOOKUP(G66,AC:AC,AD:AD,"error")</f>
        <v>Madrid</v>
      </c>
      <c r="X66" t="str">
        <f t="shared" ref="X66:X129" si="5">_xlfn.XLOOKUP(G66,AC:AC,AE:AE,"error")</f>
        <v>IC</v>
      </c>
      <c r="Y66" s="8">
        <f t="shared" ref="Y66:Y129" si="6">_xlfn.XLOOKUP(G66,AC:AC,AF:AF,"error")</f>
        <v>0.4</v>
      </c>
      <c r="Z66" s="2">
        <f t="shared" si="3"/>
        <v>39</v>
      </c>
      <c r="AJ66" s="12">
        <v>65</v>
      </c>
      <c r="AK66" s="13">
        <v>353.18</v>
      </c>
      <c r="AN66">
        <v>65</v>
      </c>
      <c r="AO66">
        <v>93.01</v>
      </c>
    </row>
    <row r="67" spans="1:41">
      <c r="A67" t="s">
        <v>65</v>
      </c>
      <c r="B67">
        <v>68</v>
      </c>
      <c r="C67">
        <v>0</v>
      </c>
      <c r="D67" s="18">
        <v>45978</v>
      </c>
      <c r="E67" s="18">
        <v>45982</v>
      </c>
      <c r="F67" s="18">
        <v>45982</v>
      </c>
      <c r="G67" t="s">
        <v>29</v>
      </c>
      <c r="H67">
        <v>47</v>
      </c>
      <c r="I67" t="s">
        <v>174</v>
      </c>
      <c r="J67">
        <v>100</v>
      </c>
      <c r="K67" t="s">
        <v>151</v>
      </c>
      <c r="L67">
        <v>100</v>
      </c>
      <c r="M67">
        <v>100</v>
      </c>
      <c r="N67">
        <v>100</v>
      </c>
      <c r="O67">
        <v>1</v>
      </c>
      <c r="P67">
        <v>11</v>
      </c>
      <c r="Q67">
        <v>2025</v>
      </c>
      <c r="R67">
        <v>11</v>
      </c>
      <c r="S67">
        <v>2025</v>
      </c>
      <c r="T67">
        <v>46027</v>
      </c>
      <c r="U67" t="s">
        <v>157</v>
      </c>
      <c r="V67">
        <v>2026</v>
      </c>
      <c r="W67" t="str">
        <f t="shared" si="4"/>
        <v>Madrid</v>
      </c>
      <c r="X67" t="str">
        <f t="shared" si="5"/>
        <v>Retail</v>
      </c>
      <c r="Y67" s="8">
        <f t="shared" si="6"/>
        <v>7.0000000000000007E-2</v>
      </c>
      <c r="Z67" s="2">
        <f t="shared" ref="Z67:Z130" si="7">N67-N67*Y67</f>
        <v>93</v>
      </c>
      <c r="AJ67" s="12">
        <v>66</v>
      </c>
      <c r="AK67" s="13">
        <v>336.18</v>
      </c>
      <c r="AN67">
        <v>66</v>
      </c>
      <c r="AO67">
        <v>0</v>
      </c>
    </row>
    <row r="68" spans="1:41">
      <c r="A68" t="s">
        <v>65</v>
      </c>
      <c r="B68">
        <v>69</v>
      </c>
      <c r="C68">
        <v>0</v>
      </c>
      <c r="D68" s="18">
        <v>45978</v>
      </c>
      <c r="E68" s="18">
        <v>46023</v>
      </c>
      <c r="F68" s="18">
        <v>46036</v>
      </c>
      <c r="G68" t="s">
        <v>27</v>
      </c>
      <c r="H68">
        <v>47</v>
      </c>
      <c r="I68" t="s">
        <v>167</v>
      </c>
      <c r="J68">
        <v>6855</v>
      </c>
      <c r="K68" t="s">
        <v>151</v>
      </c>
      <c r="L68">
        <v>6855</v>
      </c>
      <c r="M68">
        <v>1143.0999999999999</v>
      </c>
      <c r="N68">
        <v>1143.0999999999999</v>
      </c>
      <c r="O68">
        <v>0.16675419401896424</v>
      </c>
      <c r="P68">
        <v>11</v>
      </c>
      <c r="Q68">
        <v>2025</v>
      </c>
      <c r="R68">
        <v>1</v>
      </c>
      <c r="S68">
        <v>2026</v>
      </c>
      <c r="T68">
        <v>46081</v>
      </c>
      <c r="U68" t="s">
        <v>164</v>
      </c>
      <c r="V68">
        <v>2026</v>
      </c>
      <c r="W68" t="str">
        <f t="shared" si="4"/>
        <v>Madrid</v>
      </c>
      <c r="X68" t="str">
        <f t="shared" si="5"/>
        <v>Retail</v>
      </c>
      <c r="Y68" s="8">
        <f t="shared" si="6"/>
        <v>7.0000000000000007E-2</v>
      </c>
      <c r="Z68" s="2">
        <f t="shared" si="7"/>
        <v>1063.0829999999999</v>
      </c>
      <c r="AJ68" s="12">
        <v>67</v>
      </c>
      <c r="AK68" s="13">
        <v>336.18</v>
      </c>
      <c r="AN68">
        <v>67</v>
      </c>
      <c r="AO68">
        <v>65</v>
      </c>
    </row>
    <row r="69" spans="1:41">
      <c r="A69" t="s">
        <v>65</v>
      </c>
      <c r="B69">
        <v>70</v>
      </c>
      <c r="C69">
        <v>0</v>
      </c>
      <c r="D69" s="18">
        <v>45988</v>
      </c>
      <c r="E69" s="18">
        <v>46194</v>
      </c>
      <c r="F69" s="18">
        <v>46211</v>
      </c>
      <c r="G69" t="s">
        <v>16</v>
      </c>
      <c r="H69">
        <v>48</v>
      </c>
      <c r="I69" t="s">
        <v>166</v>
      </c>
      <c r="J69">
        <v>5074.1000000000004</v>
      </c>
      <c r="K69" t="s">
        <v>151</v>
      </c>
      <c r="L69">
        <v>5074.1000000000004</v>
      </c>
      <c r="M69">
        <v>280</v>
      </c>
      <c r="N69">
        <v>280</v>
      </c>
      <c r="O69">
        <v>5.5182199798979127E-2</v>
      </c>
      <c r="P69">
        <v>11</v>
      </c>
      <c r="Q69">
        <v>2025</v>
      </c>
      <c r="R69">
        <v>6</v>
      </c>
      <c r="S69">
        <v>2026</v>
      </c>
      <c r="T69">
        <v>46256</v>
      </c>
      <c r="U69" t="s">
        <v>160</v>
      </c>
      <c r="V69">
        <v>2026</v>
      </c>
      <c r="W69" t="str">
        <f t="shared" si="4"/>
        <v>Madrid</v>
      </c>
      <c r="X69" t="str">
        <f t="shared" si="5"/>
        <v>IC</v>
      </c>
      <c r="Y69" s="8">
        <f t="shared" si="6"/>
        <v>0.4</v>
      </c>
      <c r="Z69" s="2">
        <f t="shared" si="7"/>
        <v>168</v>
      </c>
      <c r="AJ69" s="12">
        <v>68</v>
      </c>
      <c r="AK69" s="13">
        <v>311.24</v>
      </c>
      <c r="AN69">
        <v>68</v>
      </c>
      <c r="AO69">
        <v>100</v>
      </c>
    </row>
    <row r="70" spans="1:41">
      <c r="A70" t="s">
        <v>65</v>
      </c>
      <c r="B70">
        <v>71</v>
      </c>
      <c r="C70">
        <v>0</v>
      </c>
      <c r="D70" s="18">
        <v>45989</v>
      </c>
      <c r="E70" s="18">
        <v>46030</v>
      </c>
      <c r="F70" s="18">
        <v>46105</v>
      </c>
      <c r="G70" t="s">
        <v>29</v>
      </c>
      <c r="H70">
        <v>48</v>
      </c>
      <c r="I70" t="s">
        <v>162</v>
      </c>
      <c r="J70">
        <v>1</v>
      </c>
      <c r="K70" t="s">
        <v>151</v>
      </c>
      <c r="L70">
        <v>1</v>
      </c>
      <c r="M70">
        <v>1</v>
      </c>
      <c r="N70">
        <v>1</v>
      </c>
      <c r="O70">
        <v>1</v>
      </c>
      <c r="P70">
        <v>11</v>
      </c>
      <c r="Q70">
        <v>2025</v>
      </c>
      <c r="R70">
        <v>1</v>
      </c>
      <c r="S70">
        <v>2026</v>
      </c>
      <c r="T70">
        <v>46150</v>
      </c>
      <c r="U70" t="s">
        <v>172</v>
      </c>
      <c r="V70">
        <v>2026</v>
      </c>
      <c r="W70" t="str">
        <f t="shared" si="4"/>
        <v>Madrid</v>
      </c>
      <c r="X70" t="str">
        <f t="shared" si="5"/>
        <v>Retail</v>
      </c>
      <c r="Y70" s="8">
        <f t="shared" si="6"/>
        <v>7.0000000000000007E-2</v>
      </c>
      <c r="Z70" s="2">
        <f t="shared" si="7"/>
        <v>0.92999999999999994</v>
      </c>
      <c r="AJ70" s="12">
        <v>69</v>
      </c>
      <c r="AK70" s="13">
        <v>35</v>
      </c>
      <c r="AN70">
        <v>69</v>
      </c>
      <c r="AO70">
        <v>1143.0999999999999</v>
      </c>
    </row>
    <row r="71" spans="1:41">
      <c r="A71" t="s">
        <v>65</v>
      </c>
      <c r="B71">
        <v>72</v>
      </c>
      <c r="C71">
        <v>0</v>
      </c>
      <c r="D71" s="18">
        <v>45993</v>
      </c>
      <c r="E71" s="18">
        <v>46186</v>
      </c>
      <c r="F71" s="18">
        <v>46196</v>
      </c>
      <c r="G71" t="s">
        <v>24</v>
      </c>
      <c r="H71">
        <v>49</v>
      </c>
      <c r="J71">
        <v>4506</v>
      </c>
      <c r="K71" t="s">
        <v>151</v>
      </c>
      <c r="L71">
        <v>4506</v>
      </c>
      <c r="M71">
        <v>521.47</v>
      </c>
      <c r="N71">
        <v>521.47</v>
      </c>
      <c r="O71">
        <v>0.11572791833111408</v>
      </c>
      <c r="P71">
        <v>12</v>
      </c>
      <c r="Q71">
        <v>2025</v>
      </c>
      <c r="R71">
        <v>6</v>
      </c>
      <c r="S71">
        <v>2026</v>
      </c>
      <c r="T71">
        <v>46241</v>
      </c>
      <c r="U71" t="s">
        <v>160</v>
      </c>
      <c r="V71">
        <v>2026</v>
      </c>
      <c r="W71" t="str">
        <f t="shared" si="4"/>
        <v>Madrid</v>
      </c>
      <c r="X71" t="str">
        <f t="shared" si="5"/>
        <v>Retail</v>
      </c>
      <c r="Y71" s="8">
        <f t="shared" si="6"/>
        <v>7.0000000000000007E-2</v>
      </c>
      <c r="Z71" s="2">
        <f t="shared" si="7"/>
        <v>484.96710000000002</v>
      </c>
      <c r="AJ71" s="12">
        <v>70</v>
      </c>
      <c r="AK71" s="13">
        <v>1171.9000000000001</v>
      </c>
      <c r="AN71">
        <v>70</v>
      </c>
      <c r="AO71">
        <v>280</v>
      </c>
    </row>
    <row r="72" spans="1:41">
      <c r="A72" t="s">
        <v>65</v>
      </c>
      <c r="B72">
        <v>73</v>
      </c>
      <c r="C72">
        <v>0</v>
      </c>
      <c r="D72" s="18">
        <v>45994</v>
      </c>
      <c r="E72" s="18">
        <v>46230</v>
      </c>
      <c r="F72" s="18">
        <v>46242</v>
      </c>
      <c r="G72" t="s">
        <v>16</v>
      </c>
      <c r="H72">
        <v>49</v>
      </c>
      <c r="I72" t="s">
        <v>166</v>
      </c>
      <c r="J72">
        <v>15228.12</v>
      </c>
      <c r="K72" t="s">
        <v>151</v>
      </c>
      <c r="L72">
        <v>15228.12</v>
      </c>
      <c r="M72">
        <v>1870.12</v>
      </c>
      <c r="N72">
        <v>1870.12</v>
      </c>
      <c r="O72">
        <v>0.12280701754385964</v>
      </c>
      <c r="P72">
        <v>12</v>
      </c>
      <c r="Q72">
        <v>2025</v>
      </c>
      <c r="R72">
        <v>7</v>
      </c>
      <c r="S72">
        <v>2026</v>
      </c>
      <c r="T72">
        <v>46287</v>
      </c>
      <c r="U72" t="s">
        <v>153</v>
      </c>
      <c r="V72">
        <v>2026</v>
      </c>
      <c r="W72" t="str">
        <f t="shared" si="4"/>
        <v>Madrid</v>
      </c>
      <c r="X72" t="str">
        <f t="shared" si="5"/>
        <v>IC</v>
      </c>
      <c r="Y72" s="8">
        <f t="shared" si="6"/>
        <v>0.4</v>
      </c>
      <c r="Z72" s="2">
        <f t="shared" si="7"/>
        <v>1122.0719999999999</v>
      </c>
      <c r="AJ72" s="12">
        <v>71</v>
      </c>
      <c r="AK72" s="13">
        <v>6239.45</v>
      </c>
      <c r="AN72">
        <v>71</v>
      </c>
      <c r="AO72">
        <v>1</v>
      </c>
    </row>
    <row r="73" spans="1:41">
      <c r="A73" t="s">
        <v>65</v>
      </c>
      <c r="B73">
        <v>74</v>
      </c>
      <c r="C73">
        <v>0</v>
      </c>
      <c r="D73" s="18">
        <v>45996</v>
      </c>
      <c r="E73" s="18">
        <v>46011</v>
      </c>
      <c r="F73" s="18">
        <v>46018</v>
      </c>
      <c r="G73" t="s">
        <v>26</v>
      </c>
      <c r="H73">
        <v>49</v>
      </c>
      <c r="I73" t="s">
        <v>149</v>
      </c>
      <c r="J73">
        <v>1</v>
      </c>
      <c r="K73" t="s">
        <v>131</v>
      </c>
      <c r="L73">
        <v>0.86</v>
      </c>
      <c r="M73">
        <v>1</v>
      </c>
      <c r="N73">
        <v>0.86</v>
      </c>
      <c r="O73">
        <v>1</v>
      </c>
      <c r="P73">
        <v>12</v>
      </c>
      <c r="Q73">
        <v>2025</v>
      </c>
      <c r="R73">
        <v>12</v>
      </c>
      <c r="S73">
        <v>2025</v>
      </c>
      <c r="T73">
        <v>46063</v>
      </c>
      <c r="U73" t="s">
        <v>164</v>
      </c>
      <c r="V73">
        <v>2026</v>
      </c>
      <c r="W73" t="str">
        <f t="shared" si="4"/>
        <v>Madrid</v>
      </c>
      <c r="X73" t="str">
        <f t="shared" si="5"/>
        <v>Retail</v>
      </c>
      <c r="Y73" s="8">
        <f t="shared" si="6"/>
        <v>7.0000000000000007E-2</v>
      </c>
      <c r="Z73" s="2">
        <f t="shared" si="7"/>
        <v>0.79979999999999996</v>
      </c>
      <c r="AJ73" s="12">
        <v>72</v>
      </c>
      <c r="AK73" s="13">
        <v>0</v>
      </c>
      <c r="AN73">
        <v>72</v>
      </c>
      <c r="AO73">
        <v>521.47</v>
      </c>
    </row>
    <row r="74" spans="1:41">
      <c r="A74" t="s">
        <v>65</v>
      </c>
      <c r="B74">
        <v>75</v>
      </c>
      <c r="C74">
        <v>0</v>
      </c>
      <c r="D74" s="18">
        <v>46000</v>
      </c>
      <c r="E74" s="18">
        <v>46121</v>
      </c>
      <c r="F74" s="18">
        <v>46124</v>
      </c>
      <c r="G74" t="s">
        <v>25</v>
      </c>
      <c r="H74">
        <v>50</v>
      </c>
      <c r="I74" t="s">
        <v>166</v>
      </c>
      <c r="J74">
        <v>3546</v>
      </c>
      <c r="K74" t="s">
        <v>151</v>
      </c>
      <c r="L74">
        <v>3546</v>
      </c>
      <c r="M74">
        <v>496.44</v>
      </c>
      <c r="N74">
        <v>496.44</v>
      </c>
      <c r="O74">
        <v>0.13999999999999999</v>
      </c>
      <c r="P74">
        <v>12</v>
      </c>
      <c r="Q74">
        <v>2025</v>
      </c>
      <c r="R74">
        <v>4</v>
      </c>
      <c r="S74">
        <v>2026</v>
      </c>
      <c r="T74">
        <v>46169</v>
      </c>
      <c r="U74" t="s">
        <v>172</v>
      </c>
      <c r="V74">
        <v>2026</v>
      </c>
      <c r="W74" t="str">
        <f t="shared" si="4"/>
        <v>Madrid</v>
      </c>
      <c r="X74" t="str">
        <f t="shared" si="5"/>
        <v>IC</v>
      </c>
      <c r="Y74" s="8">
        <f t="shared" si="6"/>
        <v>0.4</v>
      </c>
      <c r="Z74" s="2">
        <f t="shared" si="7"/>
        <v>297.86399999999998</v>
      </c>
      <c r="AJ74" s="12">
        <v>73</v>
      </c>
      <c r="AK74" s="13">
        <v>901.33</v>
      </c>
      <c r="AN74">
        <v>73</v>
      </c>
      <c r="AO74">
        <v>1870.12</v>
      </c>
    </row>
    <row r="75" spans="1:41">
      <c r="A75" t="s">
        <v>65</v>
      </c>
      <c r="B75">
        <v>76</v>
      </c>
      <c r="C75">
        <v>0</v>
      </c>
      <c r="D75" s="18">
        <v>46000</v>
      </c>
      <c r="E75" s="18">
        <v>46036</v>
      </c>
      <c r="F75" s="18">
        <v>46040</v>
      </c>
      <c r="G75" t="s">
        <v>19</v>
      </c>
      <c r="H75">
        <v>50</v>
      </c>
      <c r="J75">
        <v>1056</v>
      </c>
      <c r="K75" t="s">
        <v>151</v>
      </c>
      <c r="L75">
        <v>1056</v>
      </c>
      <c r="M75">
        <v>186</v>
      </c>
      <c r="N75">
        <v>186</v>
      </c>
      <c r="O75">
        <v>0.17613636363636365</v>
      </c>
      <c r="P75">
        <v>12</v>
      </c>
      <c r="Q75">
        <v>2025</v>
      </c>
      <c r="R75">
        <v>1</v>
      </c>
      <c r="S75">
        <v>2026</v>
      </c>
      <c r="T75">
        <v>46085</v>
      </c>
      <c r="U75" t="s">
        <v>150</v>
      </c>
      <c r="V75">
        <v>2026</v>
      </c>
      <c r="W75" t="str">
        <f t="shared" si="4"/>
        <v>Madrid</v>
      </c>
      <c r="X75" t="str">
        <f t="shared" si="5"/>
        <v>IC</v>
      </c>
      <c r="Y75" s="8">
        <f t="shared" si="6"/>
        <v>0.5</v>
      </c>
      <c r="Z75" s="2">
        <f t="shared" si="7"/>
        <v>93</v>
      </c>
      <c r="AJ75" s="12">
        <v>74</v>
      </c>
      <c r="AK75" s="13">
        <v>0</v>
      </c>
      <c r="AN75">
        <v>74</v>
      </c>
      <c r="AO75">
        <v>1</v>
      </c>
    </row>
    <row r="76" spans="1:41">
      <c r="A76" t="s">
        <v>176</v>
      </c>
      <c r="B76">
        <v>1</v>
      </c>
      <c r="C76">
        <v>0</v>
      </c>
      <c r="D76" s="18">
        <v>45552</v>
      </c>
      <c r="E76" s="18">
        <v>45568</v>
      </c>
      <c r="F76" s="18">
        <v>45572</v>
      </c>
      <c r="G76" t="s">
        <v>62</v>
      </c>
      <c r="H76">
        <v>38</v>
      </c>
      <c r="J76">
        <v>250</v>
      </c>
      <c r="K76" t="s">
        <v>151</v>
      </c>
      <c r="L76">
        <v>250</v>
      </c>
      <c r="M76">
        <v>0</v>
      </c>
      <c r="N76">
        <v>0</v>
      </c>
      <c r="O76">
        <v>0</v>
      </c>
      <c r="P76">
        <v>9</v>
      </c>
      <c r="Q76">
        <v>2024</v>
      </c>
      <c r="R76">
        <v>10</v>
      </c>
      <c r="S76">
        <v>2024</v>
      </c>
      <c r="T76">
        <v>45617</v>
      </c>
      <c r="U76" t="s">
        <v>159</v>
      </c>
      <c r="V76">
        <v>2024</v>
      </c>
      <c r="W76" t="str">
        <f t="shared" si="4"/>
        <v>México</v>
      </c>
      <c r="X76" t="str">
        <f t="shared" si="5"/>
        <v>Retail</v>
      </c>
      <c r="Y76" s="8">
        <f t="shared" si="6"/>
        <v>0</v>
      </c>
      <c r="Z76" s="2">
        <f t="shared" si="7"/>
        <v>0</v>
      </c>
      <c r="AJ76" s="12">
        <v>76</v>
      </c>
      <c r="AK76" s="13">
        <v>647.99</v>
      </c>
      <c r="AN76">
        <v>76</v>
      </c>
      <c r="AO76">
        <v>186</v>
      </c>
    </row>
    <row r="77" spans="1:41">
      <c r="A77" t="s">
        <v>176</v>
      </c>
      <c r="B77">
        <v>2</v>
      </c>
      <c r="C77">
        <v>1</v>
      </c>
      <c r="D77" s="18">
        <v>45555</v>
      </c>
      <c r="E77" s="18">
        <v>45646</v>
      </c>
      <c r="F77" s="18">
        <v>45652</v>
      </c>
      <c r="G77" t="s">
        <v>49</v>
      </c>
      <c r="H77">
        <v>38</v>
      </c>
      <c r="I77" t="s">
        <v>177</v>
      </c>
      <c r="J77">
        <v>11800</v>
      </c>
      <c r="K77" t="s">
        <v>131</v>
      </c>
      <c r="L77">
        <v>10148</v>
      </c>
      <c r="M77">
        <v>1269.98</v>
      </c>
      <c r="N77">
        <v>1092.1828</v>
      </c>
      <c r="O77">
        <v>0.10762542372881356</v>
      </c>
      <c r="P77">
        <v>9</v>
      </c>
      <c r="Q77">
        <v>2024</v>
      </c>
      <c r="R77">
        <v>12</v>
      </c>
      <c r="S77">
        <v>2024</v>
      </c>
      <c r="T77">
        <v>45697</v>
      </c>
      <c r="U77" t="s">
        <v>164</v>
      </c>
      <c r="V77">
        <v>2025</v>
      </c>
      <c r="W77" t="str">
        <f t="shared" si="4"/>
        <v>México</v>
      </c>
      <c r="X77" t="str">
        <f t="shared" si="5"/>
        <v>Retail</v>
      </c>
      <c r="Y77" s="8">
        <f t="shared" si="6"/>
        <v>0</v>
      </c>
      <c r="Z77" s="2">
        <f t="shared" si="7"/>
        <v>1092.1828</v>
      </c>
      <c r="AJ77" s="12">
        <v>77</v>
      </c>
      <c r="AK77" s="13">
        <v>32.81</v>
      </c>
      <c r="AN77" t="s">
        <v>228</v>
      </c>
      <c r="AO77">
        <v>211071.69</v>
      </c>
    </row>
    <row r="78" spans="1:41">
      <c r="A78" t="s">
        <v>176</v>
      </c>
      <c r="B78">
        <v>3</v>
      </c>
      <c r="C78">
        <v>1</v>
      </c>
      <c r="D78" s="18">
        <v>45558</v>
      </c>
      <c r="E78" s="18">
        <v>45568</v>
      </c>
      <c r="F78" s="18">
        <v>45572</v>
      </c>
      <c r="G78" t="s">
        <v>49</v>
      </c>
      <c r="H78">
        <v>39</v>
      </c>
      <c r="I78" t="s">
        <v>177</v>
      </c>
      <c r="J78">
        <v>3400</v>
      </c>
      <c r="K78" t="s">
        <v>151</v>
      </c>
      <c r="L78">
        <v>3400</v>
      </c>
      <c r="M78">
        <v>340</v>
      </c>
      <c r="N78">
        <v>340</v>
      </c>
      <c r="O78">
        <v>0.1</v>
      </c>
      <c r="P78">
        <v>9</v>
      </c>
      <c r="Q78">
        <v>2024</v>
      </c>
      <c r="R78">
        <v>10</v>
      </c>
      <c r="S78">
        <v>2024</v>
      </c>
      <c r="T78">
        <v>45617</v>
      </c>
      <c r="U78" t="s">
        <v>159</v>
      </c>
      <c r="V78">
        <v>2024</v>
      </c>
      <c r="W78" t="str">
        <f t="shared" si="4"/>
        <v>México</v>
      </c>
      <c r="X78" t="str">
        <f t="shared" si="5"/>
        <v>Retail</v>
      </c>
      <c r="Y78" s="8">
        <f t="shared" si="6"/>
        <v>0</v>
      </c>
      <c r="Z78" s="2">
        <f t="shared" si="7"/>
        <v>340</v>
      </c>
      <c r="AJ78" s="12">
        <v>78</v>
      </c>
      <c r="AK78" s="13">
        <v>31.87</v>
      </c>
    </row>
    <row r="79" spans="1:41">
      <c r="A79" t="s">
        <v>176</v>
      </c>
      <c r="B79">
        <v>4</v>
      </c>
      <c r="C79">
        <v>1</v>
      </c>
      <c r="D79" s="18">
        <v>45558</v>
      </c>
      <c r="E79" s="18">
        <v>45641</v>
      </c>
      <c r="F79" s="18">
        <v>45659</v>
      </c>
      <c r="G79" t="s">
        <v>49</v>
      </c>
      <c r="H79">
        <v>39</v>
      </c>
      <c r="I79" t="s">
        <v>177</v>
      </c>
      <c r="J79">
        <v>354545.26</v>
      </c>
      <c r="K79" t="s">
        <v>178</v>
      </c>
      <c r="L79">
        <v>16663.627220000002</v>
      </c>
      <c r="M79">
        <v>74463.899999999994</v>
      </c>
      <c r="N79">
        <v>3499.8032999999996</v>
      </c>
      <c r="O79">
        <v>0.21002649986069474</v>
      </c>
      <c r="P79">
        <v>9</v>
      </c>
      <c r="Q79">
        <v>2024</v>
      </c>
      <c r="R79">
        <v>12</v>
      </c>
      <c r="S79">
        <v>2024</v>
      </c>
      <c r="T79">
        <v>45704</v>
      </c>
      <c r="U79" t="s">
        <v>164</v>
      </c>
      <c r="V79">
        <v>2025</v>
      </c>
      <c r="W79" t="str">
        <f t="shared" si="4"/>
        <v>México</v>
      </c>
      <c r="X79" t="str">
        <f t="shared" si="5"/>
        <v>Retail</v>
      </c>
      <c r="Y79" s="8">
        <f t="shared" si="6"/>
        <v>0</v>
      </c>
      <c r="Z79" s="2">
        <f t="shared" si="7"/>
        <v>3499.8032999999996</v>
      </c>
      <c r="AJ79" s="12">
        <v>79</v>
      </c>
      <c r="AK79" s="13">
        <v>797.16</v>
      </c>
    </row>
    <row r="80" spans="1:41">
      <c r="A80" t="s">
        <v>176</v>
      </c>
      <c r="B80">
        <v>6</v>
      </c>
      <c r="C80">
        <v>1</v>
      </c>
      <c r="D80" s="18">
        <v>45561</v>
      </c>
      <c r="E80" s="18">
        <v>45567</v>
      </c>
      <c r="F80" s="18">
        <v>45578</v>
      </c>
      <c r="G80" t="s">
        <v>49</v>
      </c>
      <c r="H80">
        <v>39</v>
      </c>
      <c r="I80" t="s">
        <v>177</v>
      </c>
      <c r="J80">
        <v>18389.47</v>
      </c>
      <c r="K80" t="s">
        <v>151</v>
      </c>
      <c r="L80">
        <v>18389.47</v>
      </c>
      <c r="M80">
        <v>2913.47</v>
      </c>
      <c r="N80">
        <v>2913.47</v>
      </c>
      <c r="O80">
        <v>0.15843142842072119</v>
      </c>
      <c r="P80">
        <v>9</v>
      </c>
      <c r="Q80">
        <v>2024</v>
      </c>
      <c r="R80">
        <v>10</v>
      </c>
      <c r="S80">
        <v>2024</v>
      </c>
      <c r="T80">
        <v>45623</v>
      </c>
      <c r="U80" t="s">
        <v>159</v>
      </c>
      <c r="V80">
        <v>2024</v>
      </c>
      <c r="W80" t="str">
        <f t="shared" si="4"/>
        <v>México</v>
      </c>
      <c r="X80" t="str">
        <f t="shared" si="5"/>
        <v>Retail</v>
      </c>
      <c r="Y80" s="8">
        <f t="shared" si="6"/>
        <v>0</v>
      </c>
      <c r="Z80" s="2">
        <f t="shared" si="7"/>
        <v>2913.47</v>
      </c>
      <c r="AJ80" s="12">
        <v>80</v>
      </c>
      <c r="AK80" s="13">
        <v>225.04</v>
      </c>
    </row>
    <row r="81" spans="1:37">
      <c r="A81" t="s">
        <v>176</v>
      </c>
      <c r="B81">
        <v>7</v>
      </c>
      <c r="C81">
        <v>1</v>
      </c>
      <c r="D81" s="18">
        <v>45565</v>
      </c>
      <c r="E81" s="18">
        <v>45601</v>
      </c>
      <c r="F81" s="18">
        <v>45614</v>
      </c>
      <c r="G81" t="s">
        <v>49</v>
      </c>
      <c r="H81">
        <v>40</v>
      </c>
      <c r="I81" t="s">
        <v>177</v>
      </c>
      <c r="J81">
        <v>182190.48</v>
      </c>
      <c r="K81" t="s">
        <v>151</v>
      </c>
      <c r="L81">
        <v>182190.48</v>
      </c>
      <c r="M81">
        <v>25479.17</v>
      </c>
      <c r="N81">
        <v>25479.17</v>
      </c>
      <c r="O81">
        <v>0.13984907444121117</v>
      </c>
      <c r="P81">
        <v>9</v>
      </c>
      <c r="Q81">
        <v>2024</v>
      </c>
      <c r="R81">
        <v>11</v>
      </c>
      <c r="S81">
        <v>2024</v>
      </c>
      <c r="T81">
        <v>45659</v>
      </c>
      <c r="U81" t="s">
        <v>157</v>
      </c>
      <c r="V81">
        <v>2025</v>
      </c>
      <c r="W81" t="str">
        <f t="shared" si="4"/>
        <v>México</v>
      </c>
      <c r="X81" t="str">
        <f t="shared" si="5"/>
        <v>Retail</v>
      </c>
      <c r="Y81" s="8">
        <f t="shared" si="6"/>
        <v>0</v>
      </c>
      <c r="Z81" s="2">
        <f t="shared" si="7"/>
        <v>25479.17</v>
      </c>
      <c r="AJ81" s="12">
        <v>81</v>
      </c>
      <c r="AK81" s="13">
        <v>578.1</v>
      </c>
    </row>
    <row r="82" spans="1:37">
      <c r="A82" t="s">
        <v>176</v>
      </c>
      <c r="B82">
        <v>8</v>
      </c>
      <c r="C82">
        <v>1</v>
      </c>
      <c r="D82" s="18">
        <v>45570</v>
      </c>
      <c r="E82" s="18">
        <v>45579</v>
      </c>
      <c r="F82" s="18">
        <v>45589</v>
      </c>
      <c r="G82" t="s">
        <v>49</v>
      </c>
      <c r="H82">
        <v>40</v>
      </c>
      <c r="I82" t="s">
        <v>177</v>
      </c>
      <c r="J82">
        <v>6473.42</v>
      </c>
      <c r="K82" t="s">
        <v>151</v>
      </c>
      <c r="L82">
        <v>6473.42</v>
      </c>
      <c r="M82">
        <v>1573.42</v>
      </c>
      <c r="N82">
        <v>1573.42</v>
      </c>
      <c r="O82">
        <v>0.24305853783625966</v>
      </c>
      <c r="P82">
        <v>10</v>
      </c>
      <c r="Q82">
        <v>2024</v>
      </c>
      <c r="R82">
        <v>10</v>
      </c>
      <c r="S82">
        <v>2024</v>
      </c>
      <c r="T82">
        <v>45634</v>
      </c>
      <c r="U82" t="s">
        <v>132</v>
      </c>
      <c r="V82">
        <v>2024</v>
      </c>
      <c r="W82" t="str">
        <f t="shared" si="4"/>
        <v>México</v>
      </c>
      <c r="X82" t="str">
        <f t="shared" si="5"/>
        <v>Retail</v>
      </c>
      <c r="Y82" s="8">
        <f t="shared" si="6"/>
        <v>0</v>
      </c>
      <c r="Z82" s="2">
        <f t="shared" si="7"/>
        <v>1573.42</v>
      </c>
      <c r="AJ82" s="12">
        <v>82</v>
      </c>
      <c r="AK82" s="13">
        <v>32216.04</v>
      </c>
    </row>
    <row r="83" spans="1:37">
      <c r="A83" t="s">
        <v>176</v>
      </c>
      <c r="B83">
        <v>9</v>
      </c>
      <c r="C83">
        <v>1</v>
      </c>
      <c r="D83" s="18">
        <v>45573</v>
      </c>
      <c r="E83" s="18">
        <v>45653</v>
      </c>
      <c r="F83" s="18">
        <v>45661</v>
      </c>
      <c r="G83" t="s">
        <v>49</v>
      </c>
      <c r="H83">
        <v>41</v>
      </c>
      <c r="I83" t="s">
        <v>177</v>
      </c>
      <c r="J83">
        <v>38649.61</v>
      </c>
      <c r="K83" t="s">
        <v>131</v>
      </c>
      <c r="L83">
        <v>33238.664599999996</v>
      </c>
      <c r="M83">
        <v>3188.81</v>
      </c>
      <c r="N83">
        <v>2742.3766000000001</v>
      </c>
      <c r="O83">
        <v>8.2505619073517181E-2</v>
      </c>
      <c r="P83">
        <v>10</v>
      </c>
      <c r="Q83">
        <v>2024</v>
      </c>
      <c r="R83">
        <v>12</v>
      </c>
      <c r="S83">
        <v>2024</v>
      </c>
      <c r="T83">
        <v>45706</v>
      </c>
      <c r="U83" t="s">
        <v>164</v>
      </c>
      <c r="V83">
        <v>2025</v>
      </c>
      <c r="W83" t="str">
        <f t="shared" si="4"/>
        <v>México</v>
      </c>
      <c r="X83" t="str">
        <f t="shared" si="5"/>
        <v>Retail</v>
      </c>
      <c r="Y83" s="8">
        <f t="shared" si="6"/>
        <v>0</v>
      </c>
      <c r="Z83" s="2">
        <f t="shared" si="7"/>
        <v>2742.3766000000001</v>
      </c>
      <c r="AJ83" s="12">
        <v>83</v>
      </c>
      <c r="AK83" s="13">
        <v>21.53</v>
      </c>
    </row>
    <row r="84" spans="1:37">
      <c r="A84" t="s">
        <v>176</v>
      </c>
      <c r="B84">
        <v>10</v>
      </c>
      <c r="C84">
        <v>1</v>
      </c>
      <c r="D84" s="18">
        <v>45574</v>
      </c>
      <c r="E84" s="18">
        <v>45653</v>
      </c>
      <c r="F84" s="18">
        <v>45653</v>
      </c>
      <c r="G84" t="s">
        <v>49</v>
      </c>
      <c r="H84">
        <v>41</v>
      </c>
      <c r="I84" t="s">
        <v>177</v>
      </c>
      <c r="J84">
        <v>1455.62</v>
      </c>
      <c r="K84" t="s">
        <v>131</v>
      </c>
      <c r="L84">
        <v>1251.8331999999998</v>
      </c>
      <c r="M84">
        <v>294.64</v>
      </c>
      <c r="N84">
        <v>253.39039999999997</v>
      </c>
      <c r="O84">
        <v>0.20241546557480661</v>
      </c>
      <c r="P84">
        <v>10</v>
      </c>
      <c r="Q84">
        <v>2024</v>
      </c>
      <c r="R84">
        <v>12</v>
      </c>
      <c r="S84">
        <v>2024</v>
      </c>
      <c r="T84">
        <v>45698</v>
      </c>
      <c r="U84" t="s">
        <v>164</v>
      </c>
      <c r="V84">
        <v>2025</v>
      </c>
      <c r="W84" t="str">
        <f t="shared" si="4"/>
        <v>México</v>
      </c>
      <c r="X84" t="str">
        <f t="shared" si="5"/>
        <v>Retail</v>
      </c>
      <c r="Y84" s="8">
        <f t="shared" si="6"/>
        <v>0</v>
      </c>
      <c r="Z84" s="2">
        <f t="shared" si="7"/>
        <v>253.39039999999997</v>
      </c>
      <c r="AJ84" s="12">
        <v>84</v>
      </c>
      <c r="AK84" s="13">
        <v>150</v>
      </c>
    </row>
    <row r="85" spans="1:37">
      <c r="A85" t="s">
        <v>176</v>
      </c>
      <c r="B85">
        <v>11</v>
      </c>
      <c r="C85">
        <v>1</v>
      </c>
      <c r="D85" s="18">
        <v>45574</v>
      </c>
      <c r="E85" s="18">
        <v>45655</v>
      </c>
      <c r="F85" s="18">
        <v>45661</v>
      </c>
      <c r="G85" t="s">
        <v>49</v>
      </c>
      <c r="H85">
        <v>41</v>
      </c>
      <c r="I85" t="s">
        <v>177</v>
      </c>
      <c r="J85">
        <v>1652.27</v>
      </c>
      <c r="K85" t="s">
        <v>131</v>
      </c>
      <c r="L85">
        <v>1420.9521999999999</v>
      </c>
      <c r="M85">
        <v>42.61</v>
      </c>
      <c r="N85">
        <v>36.644599999999997</v>
      </c>
      <c r="O85">
        <v>2.5788763337711147E-2</v>
      </c>
      <c r="P85">
        <v>10</v>
      </c>
      <c r="Q85">
        <v>2024</v>
      </c>
      <c r="R85">
        <v>12</v>
      </c>
      <c r="S85">
        <v>2024</v>
      </c>
      <c r="T85">
        <v>45706</v>
      </c>
      <c r="U85" t="s">
        <v>164</v>
      </c>
      <c r="V85">
        <v>2025</v>
      </c>
      <c r="W85" t="str">
        <f t="shared" si="4"/>
        <v>México</v>
      </c>
      <c r="X85" t="str">
        <f t="shared" si="5"/>
        <v>Retail</v>
      </c>
      <c r="Y85" s="8">
        <f t="shared" si="6"/>
        <v>0</v>
      </c>
      <c r="Z85" s="2">
        <f t="shared" si="7"/>
        <v>36.644599999999997</v>
      </c>
      <c r="AJ85" s="12">
        <v>85</v>
      </c>
      <c r="AK85" s="13">
        <v>12919.66</v>
      </c>
    </row>
    <row r="86" spans="1:37">
      <c r="A86" t="s">
        <v>176</v>
      </c>
      <c r="B86">
        <v>12</v>
      </c>
      <c r="C86">
        <v>1</v>
      </c>
      <c r="D86" s="18">
        <v>45575</v>
      </c>
      <c r="E86" s="18">
        <v>45644</v>
      </c>
      <c r="F86" s="18">
        <v>45654</v>
      </c>
      <c r="G86" t="s">
        <v>49</v>
      </c>
      <c r="H86">
        <v>41</v>
      </c>
      <c r="I86" t="s">
        <v>177</v>
      </c>
      <c r="J86">
        <v>31905.85</v>
      </c>
      <c r="K86" t="s">
        <v>151</v>
      </c>
      <c r="L86">
        <v>31905.85</v>
      </c>
      <c r="M86">
        <v>9918.2800000000007</v>
      </c>
      <c r="N86">
        <v>9918.2800000000007</v>
      </c>
      <c r="O86">
        <v>0.31086086093929488</v>
      </c>
      <c r="P86">
        <v>10</v>
      </c>
      <c r="Q86">
        <v>2024</v>
      </c>
      <c r="R86">
        <v>12</v>
      </c>
      <c r="S86">
        <v>2024</v>
      </c>
      <c r="T86">
        <v>45699</v>
      </c>
      <c r="U86" t="s">
        <v>164</v>
      </c>
      <c r="V86">
        <v>2025</v>
      </c>
      <c r="W86" t="str">
        <f t="shared" si="4"/>
        <v>México</v>
      </c>
      <c r="X86" t="str">
        <f t="shared" si="5"/>
        <v>Retail</v>
      </c>
      <c r="Y86" s="8">
        <f t="shared" si="6"/>
        <v>0</v>
      </c>
      <c r="Z86" s="2">
        <f t="shared" si="7"/>
        <v>9918.2800000000007</v>
      </c>
      <c r="AJ86" s="12">
        <v>86</v>
      </c>
      <c r="AK86" s="13">
        <v>45376.02</v>
      </c>
    </row>
    <row r="87" spans="1:37">
      <c r="A87" t="s">
        <v>176</v>
      </c>
      <c r="B87">
        <v>13</v>
      </c>
      <c r="C87">
        <v>1</v>
      </c>
      <c r="D87" s="18">
        <v>45576</v>
      </c>
      <c r="E87" s="18">
        <v>45618</v>
      </c>
      <c r="F87" s="18">
        <v>45623</v>
      </c>
      <c r="G87" t="s">
        <v>49</v>
      </c>
      <c r="H87">
        <v>41</v>
      </c>
      <c r="I87" t="s">
        <v>177</v>
      </c>
      <c r="J87">
        <v>6490.08</v>
      </c>
      <c r="K87" t="s">
        <v>131</v>
      </c>
      <c r="L87">
        <v>5581.4687999999996</v>
      </c>
      <c r="M87">
        <v>1244.92</v>
      </c>
      <c r="N87">
        <v>1070.6312</v>
      </c>
      <c r="O87">
        <v>0.19181889899662255</v>
      </c>
      <c r="P87">
        <v>10</v>
      </c>
      <c r="Q87">
        <v>2024</v>
      </c>
      <c r="R87">
        <v>11</v>
      </c>
      <c r="S87">
        <v>2024</v>
      </c>
      <c r="T87">
        <v>45668</v>
      </c>
      <c r="U87" t="s">
        <v>157</v>
      </c>
      <c r="V87">
        <v>2025</v>
      </c>
      <c r="W87" t="str">
        <f t="shared" si="4"/>
        <v>México</v>
      </c>
      <c r="X87" t="str">
        <f t="shared" si="5"/>
        <v>Retail</v>
      </c>
      <c r="Y87" s="8">
        <f t="shared" si="6"/>
        <v>0</v>
      </c>
      <c r="Z87" s="2">
        <f t="shared" si="7"/>
        <v>1070.6312</v>
      </c>
      <c r="AJ87" s="12">
        <v>87</v>
      </c>
      <c r="AK87" s="13">
        <v>384.82</v>
      </c>
    </row>
    <row r="88" spans="1:37">
      <c r="A88" t="s">
        <v>176</v>
      </c>
      <c r="B88">
        <v>14</v>
      </c>
      <c r="C88">
        <v>0</v>
      </c>
      <c r="D88" s="18">
        <v>45583</v>
      </c>
      <c r="E88" s="18">
        <v>45964</v>
      </c>
      <c r="F88" s="18">
        <v>45991</v>
      </c>
      <c r="G88" t="s">
        <v>49</v>
      </c>
      <c r="H88">
        <v>42</v>
      </c>
      <c r="I88" t="s">
        <v>179</v>
      </c>
      <c r="J88">
        <v>53291.48</v>
      </c>
      <c r="K88" t="s">
        <v>131</v>
      </c>
      <c r="L88">
        <v>45830.6728</v>
      </c>
      <c r="M88">
        <v>6894</v>
      </c>
      <c r="N88">
        <v>5928.84</v>
      </c>
      <c r="O88">
        <v>0.12936401841344997</v>
      </c>
      <c r="P88">
        <v>10</v>
      </c>
      <c r="Q88">
        <v>2024</v>
      </c>
      <c r="R88">
        <v>11</v>
      </c>
      <c r="S88">
        <v>2025</v>
      </c>
      <c r="T88">
        <v>46036</v>
      </c>
      <c r="U88" t="s">
        <v>157</v>
      </c>
      <c r="V88">
        <v>2026</v>
      </c>
      <c r="W88" t="str">
        <f t="shared" si="4"/>
        <v>México</v>
      </c>
      <c r="X88" t="str">
        <f t="shared" si="5"/>
        <v>Retail</v>
      </c>
      <c r="Y88" s="8">
        <f t="shared" si="6"/>
        <v>0</v>
      </c>
      <c r="Z88" s="2">
        <f t="shared" si="7"/>
        <v>5928.84</v>
      </c>
      <c r="AJ88" s="12">
        <v>88</v>
      </c>
      <c r="AK88" s="13">
        <v>0</v>
      </c>
    </row>
    <row r="89" spans="1:37">
      <c r="A89" t="s">
        <v>176</v>
      </c>
      <c r="B89">
        <v>15</v>
      </c>
      <c r="C89">
        <v>1</v>
      </c>
      <c r="D89" s="18">
        <v>45587</v>
      </c>
      <c r="E89" s="18">
        <v>45589</v>
      </c>
      <c r="F89" s="18">
        <v>45599</v>
      </c>
      <c r="G89" t="s">
        <v>49</v>
      </c>
      <c r="H89">
        <v>43</v>
      </c>
      <c r="I89" t="s">
        <v>177</v>
      </c>
      <c r="J89">
        <v>2327</v>
      </c>
      <c r="K89" t="s">
        <v>131</v>
      </c>
      <c r="L89">
        <v>2001.22</v>
      </c>
      <c r="M89">
        <v>0</v>
      </c>
      <c r="N89">
        <v>0</v>
      </c>
      <c r="O89">
        <v>0</v>
      </c>
      <c r="P89">
        <v>10</v>
      </c>
      <c r="Q89">
        <v>2024</v>
      </c>
      <c r="R89">
        <v>10</v>
      </c>
      <c r="S89">
        <v>2024</v>
      </c>
      <c r="T89">
        <v>45644</v>
      </c>
      <c r="U89" t="s">
        <v>132</v>
      </c>
      <c r="V89">
        <v>2024</v>
      </c>
      <c r="W89" t="str">
        <f t="shared" si="4"/>
        <v>México</v>
      </c>
      <c r="X89" t="str">
        <f t="shared" si="5"/>
        <v>Retail</v>
      </c>
      <c r="Y89" s="8">
        <f t="shared" si="6"/>
        <v>0</v>
      </c>
      <c r="Z89" s="2">
        <f t="shared" si="7"/>
        <v>0</v>
      </c>
      <c r="AJ89" s="12">
        <v>89</v>
      </c>
      <c r="AK89" s="13">
        <v>35</v>
      </c>
    </row>
    <row r="90" spans="1:37">
      <c r="A90" t="s">
        <v>176</v>
      </c>
      <c r="B90">
        <v>16</v>
      </c>
      <c r="C90">
        <v>1</v>
      </c>
      <c r="D90" s="18">
        <v>45587</v>
      </c>
      <c r="E90" s="18">
        <v>45622</v>
      </c>
      <c r="F90" s="18">
        <v>45625</v>
      </c>
      <c r="G90" t="s">
        <v>49</v>
      </c>
      <c r="H90">
        <v>43</v>
      </c>
      <c r="I90" t="s">
        <v>177</v>
      </c>
      <c r="J90">
        <v>6385.17</v>
      </c>
      <c r="K90" t="s">
        <v>131</v>
      </c>
      <c r="L90">
        <v>5491.2461999999996</v>
      </c>
      <c r="M90">
        <v>866.04</v>
      </c>
      <c r="N90">
        <v>744.7944</v>
      </c>
      <c r="O90">
        <v>0.13563303717833669</v>
      </c>
      <c r="P90">
        <v>10</v>
      </c>
      <c r="Q90">
        <v>2024</v>
      </c>
      <c r="R90">
        <v>11</v>
      </c>
      <c r="S90">
        <v>2024</v>
      </c>
      <c r="T90">
        <v>45670</v>
      </c>
      <c r="U90" t="s">
        <v>157</v>
      </c>
      <c r="V90">
        <v>2025</v>
      </c>
      <c r="W90" t="str">
        <f t="shared" si="4"/>
        <v>México</v>
      </c>
      <c r="X90" t="str">
        <f t="shared" si="5"/>
        <v>Retail</v>
      </c>
      <c r="Y90" s="8">
        <f t="shared" si="6"/>
        <v>0</v>
      </c>
      <c r="Z90" s="2">
        <f t="shared" si="7"/>
        <v>744.7944</v>
      </c>
      <c r="AJ90" s="12">
        <v>90</v>
      </c>
      <c r="AK90" s="13">
        <v>12033.5</v>
      </c>
    </row>
    <row r="91" spans="1:37">
      <c r="A91" t="s">
        <v>176</v>
      </c>
      <c r="B91">
        <v>17</v>
      </c>
      <c r="C91">
        <v>1</v>
      </c>
      <c r="D91" s="18">
        <v>45587</v>
      </c>
      <c r="E91" s="18">
        <v>45589</v>
      </c>
      <c r="F91" s="18">
        <v>45589</v>
      </c>
      <c r="G91" t="s">
        <v>49</v>
      </c>
      <c r="H91">
        <v>43</v>
      </c>
      <c r="I91" t="s">
        <v>177</v>
      </c>
      <c r="J91">
        <v>1590</v>
      </c>
      <c r="K91" t="s">
        <v>151</v>
      </c>
      <c r="L91">
        <v>1590</v>
      </c>
      <c r="M91">
        <v>280</v>
      </c>
      <c r="N91">
        <v>280</v>
      </c>
      <c r="O91">
        <v>0.1761006289308176</v>
      </c>
      <c r="P91">
        <v>10</v>
      </c>
      <c r="Q91">
        <v>2024</v>
      </c>
      <c r="R91">
        <v>10</v>
      </c>
      <c r="S91">
        <v>2024</v>
      </c>
      <c r="T91">
        <v>45634</v>
      </c>
      <c r="U91" t="s">
        <v>132</v>
      </c>
      <c r="V91">
        <v>2024</v>
      </c>
      <c r="W91" t="str">
        <f t="shared" si="4"/>
        <v>México</v>
      </c>
      <c r="X91" t="str">
        <f t="shared" si="5"/>
        <v>Retail</v>
      </c>
      <c r="Y91" s="8">
        <f t="shared" si="6"/>
        <v>0</v>
      </c>
      <c r="Z91" s="2">
        <f t="shared" si="7"/>
        <v>280</v>
      </c>
      <c r="AJ91" s="12">
        <v>91</v>
      </c>
      <c r="AK91" s="13">
        <v>0</v>
      </c>
    </row>
    <row r="92" spans="1:37">
      <c r="A92" t="s">
        <v>176</v>
      </c>
      <c r="B92">
        <v>18</v>
      </c>
      <c r="C92">
        <v>1</v>
      </c>
      <c r="D92" s="18">
        <v>45590</v>
      </c>
      <c r="E92" s="18">
        <v>45591</v>
      </c>
      <c r="F92" s="18">
        <v>45605</v>
      </c>
      <c r="G92" t="s">
        <v>49</v>
      </c>
      <c r="H92">
        <v>43</v>
      </c>
      <c r="I92" t="s">
        <v>177</v>
      </c>
      <c r="J92">
        <v>14493.36</v>
      </c>
      <c r="K92" t="s">
        <v>131</v>
      </c>
      <c r="L92">
        <v>12464.2896</v>
      </c>
      <c r="M92">
        <v>2056.36</v>
      </c>
      <c r="N92">
        <v>1768.4696000000001</v>
      </c>
      <c r="O92">
        <v>0.14188290361931258</v>
      </c>
      <c r="P92">
        <v>10</v>
      </c>
      <c r="Q92">
        <v>2024</v>
      </c>
      <c r="R92">
        <v>10</v>
      </c>
      <c r="S92">
        <v>2024</v>
      </c>
      <c r="T92">
        <v>45650</v>
      </c>
      <c r="U92" t="s">
        <v>132</v>
      </c>
      <c r="V92">
        <v>2024</v>
      </c>
      <c r="W92" t="str">
        <f t="shared" si="4"/>
        <v>México</v>
      </c>
      <c r="X92" t="str">
        <f t="shared" si="5"/>
        <v>Retail</v>
      </c>
      <c r="Y92" s="8">
        <f t="shared" si="6"/>
        <v>0</v>
      </c>
      <c r="Z92" s="2">
        <f t="shared" si="7"/>
        <v>1768.4696000000001</v>
      </c>
      <c r="AJ92" s="12">
        <v>92</v>
      </c>
      <c r="AK92" s="13">
        <v>0</v>
      </c>
    </row>
    <row r="93" spans="1:37">
      <c r="A93" t="s">
        <v>176</v>
      </c>
      <c r="B93">
        <v>19</v>
      </c>
      <c r="C93">
        <v>1</v>
      </c>
      <c r="D93" s="18">
        <v>45593</v>
      </c>
      <c r="E93" s="18">
        <v>45598</v>
      </c>
      <c r="F93" s="18">
        <v>45601</v>
      </c>
      <c r="G93" t="s">
        <v>49</v>
      </c>
      <c r="H93">
        <v>44</v>
      </c>
      <c r="I93" t="s">
        <v>177</v>
      </c>
      <c r="J93">
        <v>1560</v>
      </c>
      <c r="K93" t="s">
        <v>131</v>
      </c>
      <c r="L93">
        <v>1341.6</v>
      </c>
      <c r="M93">
        <v>0</v>
      </c>
      <c r="N93">
        <v>0</v>
      </c>
      <c r="O93">
        <v>0</v>
      </c>
      <c r="P93">
        <v>10</v>
      </c>
      <c r="Q93">
        <v>2024</v>
      </c>
      <c r="R93">
        <v>11</v>
      </c>
      <c r="S93">
        <v>2024</v>
      </c>
      <c r="T93">
        <v>45646</v>
      </c>
      <c r="U93" t="s">
        <v>132</v>
      </c>
      <c r="V93">
        <v>2024</v>
      </c>
      <c r="W93" t="str">
        <f t="shared" si="4"/>
        <v>México</v>
      </c>
      <c r="X93" t="str">
        <f t="shared" si="5"/>
        <v>Retail</v>
      </c>
      <c r="Y93" s="8">
        <f t="shared" si="6"/>
        <v>0</v>
      </c>
      <c r="Z93" s="2">
        <f t="shared" si="7"/>
        <v>0</v>
      </c>
      <c r="AJ93" s="12">
        <v>93</v>
      </c>
      <c r="AK93" s="13">
        <v>1486.36</v>
      </c>
    </row>
    <row r="94" spans="1:37">
      <c r="A94" t="s">
        <v>176</v>
      </c>
      <c r="B94">
        <v>20</v>
      </c>
      <c r="C94">
        <v>1</v>
      </c>
      <c r="D94" s="18">
        <v>45593</v>
      </c>
      <c r="E94" s="18">
        <v>45597</v>
      </c>
      <c r="F94" s="18">
        <v>45598</v>
      </c>
      <c r="G94" t="s">
        <v>49</v>
      </c>
      <c r="H94">
        <v>44</v>
      </c>
      <c r="I94" t="s">
        <v>177</v>
      </c>
      <c r="J94">
        <v>803</v>
      </c>
      <c r="K94" t="s">
        <v>131</v>
      </c>
      <c r="L94">
        <v>690.58</v>
      </c>
      <c r="M94">
        <v>0</v>
      </c>
      <c r="N94">
        <v>0</v>
      </c>
      <c r="O94">
        <v>0</v>
      </c>
      <c r="P94">
        <v>10</v>
      </c>
      <c r="Q94">
        <v>2024</v>
      </c>
      <c r="R94">
        <v>11</v>
      </c>
      <c r="S94">
        <v>2024</v>
      </c>
      <c r="T94">
        <v>45643</v>
      </c>
      <c r="U94" t="s">
        <v>132</v>
      </c>
      <c r="V94">
        <v>2024</v>
      </c>
      <c r="W94" t="str">
        <f t="shared" si="4"/>
        <v>México</v>
      </c>
      <c r="X94" t="str">
        <f t="shared" si="5"/>
        <v>Retail</v>
      </c>
      <c r="Y94" s="8">
        <f t="shared" si="6"/>
        <v>0</v>
      </c>
      <c r="Z94" s="2">
        <f t="shared" si="7"/>
        <v>0</v>
      </c>
      <c r="AJ94" s="12">
        <v>94</v>
      </c>
      <c r="AK94" s="13">
        <v>504.9</v>
      </c>
    </row>
    <row r="95" spans="1:37">
      <c r="A95" t="s">
        <v>176</v>
      </c>
      <c r="B95">
        <v>21</v>
      </c>
      <c r="C95">
        <v>1</v>
      </c>
      <c r="D95" s="18">
        <v>45593</v>
      </c>
      <c r="E95" s="18">
        <v>45596</v>
      </c>
      <c r="F95" s="18">
        <v>45603</v>
      </c>
      <c r="G95" t="s">
        <v>49</v>
      </c>
      <c r="H95">
        <v>44</v>
      </c>
      <c r="I95" t="s">
        <v>177</v>
      </c>
      <c r="J95">
        <v>9852.2199999999993</v>
      </c>
      <c r="K95" t="s">
        <v>131</v>
      </c>
      <c r="L95">
        <v>8472.9092000000001</v>
      </c>
      <c r="M95">
        <v>1560.93</v>
      </c>
      <c r="N95">
        <v>1342.3998000000001</v>
      </c>
      <c r="O95">
        <v>0.15843434271666693</v>
      </c>
      <c r="P95">
        <v>10</v>
      </c>
      <c r="Q95">
        <v>2024</v>
      </c>
      <c r="R95">
        <v>10</v>
      </c>
      <c r="S95">
        <v>2024</v>
      </c>
      <c r="T95">
        <v>45648</v>
      </c>
      <c r="U95" t="s">
        <v>132</v>
      </c>
      <c r="V95">
        <v>2024</v>
      </c>
      <c r="W95" t="str">
        <f t="shared" si="4"/>
        <v>México</v>
      </c>
      <c r="X95" t="str">
        <f t="shared" si="5"/>
        <v>Retail</v>
      </c>
      <c r="Y95" s="8">
        <f t="shared" si="6"/>
        <v>0</v>
      </c>
      <c r="Z95" s="2">
        <f t="shared" si="7"/>
        <v>1342.3998000000001</v>
      </c>
      <c r="AJ95" s="12">
        <v>95</v>
      </c>
      <c r="AK95" s="13">
        <v>88.3</v>
      </c>
    </row>
    <row r="96" spans="1:37">
      <c r="A96" t="s">
        <v>176</v>
      </c>
      <c r="B96">
        <v>22</v>
      </c>
      <c r="C96">
        <v>1</v>
      </c>
      <c r="D96" s="18">
        <v>45594</v>
      </c>
      <c r="E96" s="18">
        <v>45475</v>
      </c>
      <c r="F96" s="18">
        <v>45478</v>
      </c>
      <c r="G96" t="s">
        <v>49</v>
      </c>
      <c r="H96">
        <v>44</v>
      </c>
      <c r="I96" t="s">
        <v>177</v>
      </c>
      <c r="J96">
        <v>15077.2</v>
      </c>
      <c r="K96" t="s">
        <v>151</v>
      </c>
      <c r="L96">
        <v>15077.2</v>
      </c>
      <c r="M96">
        <v>1507.72</v>
      </c>
      <c r="N96">
        <v>1507.72</v>
      </c>
      <c r="O96">
        <v>9.9999999999999992E-2</v>
      </c>
      <c r="P96">
        <v>10</v>
      </c>
      <c r="Q96">
        <v>2024</v>
      </c>
      <c r="R96">
        <v>7</v>
      </c>
      <c r="S96">
        <v>2024</v>
      </c>
      <c r="T96">
        <v>45523</v>
      </c>
      <c r="U96" t="s">
        <v>160</v>
      </c>
      <c r="V96">
        <v>2024</v>
      </c>
      <c r="W96" t="str">
        <f t="shared" si="4"/>
        <v>México</v>
      </c>
      <c r="X96" t="str">
        <f t="shared" si="5"/>
        <v>Retail</v>
      </c>
      <c r="Y96" s="8">
        <f t="shared" si="6"/>
        <v>0</v>
      </c>
      <c r="Z96" s="2">
        <f t="shared" si="7"/>
        <v>1507.72</v>
      </c>
      <c r="AJ96" s="12">
        <v>96</v>
      </c>
      <c r="AK96" s="13">
        <v>1281.42</v>
      </c>
    </row>
    <row r="97" spans="1:37">
      <c r="A97" t="s">
        <v>176</v>
      </c>
      <c r="B97">
        <v>23</v>
      </c>
      <c r="C97">
        <v>1</v>
      </c>
      <c r="D97" s="18">
        <v>45597</v>
      </c>
      <c r="E97" s="18">
        <v>45652</v>
      </c>
      <c r="F97" s="18">
        <v>45659</v>
      </c>
      <c r="G97" t="s">
        <v>49</v>
      </c>
      <c r="H97">
        <v>44</v>
      </c>
      <c r="I97" t="s">
        <v>177</v>
      </c>
      <c r="J97">
        <v>6357.14</v>
      </c>
      <c r="K97" t="s">
        <v>151</v>
      </c>
      <c r="L97">
        <v>6357.14</v>
      </c>
      <c r="M97">
        <v>957.69</v>
      </c>
      <c r="N97">
        <v>957.69</v>
      </c>
      <c r="O97">
        <v>0.15064793287547545</v>
      </c>
      <c r="P97">
        <v>11</v>
      </c>
      <c r="Q97">
        <v>2024</v>
      </c>
      <c r="R97">
        <v>12</v>
      </c>
      <c r="S97">
        <v>2024</v>
      </c>
      <c r="T97">
        <v>45704</v>
      </c>
      <c r="U97" t="s">
        <v>164</v>
      </c>
      <c r="V97">
        <v>2025</v>
      </c>
      <c r="W97" t="str">
        <f t="shared" si="4"/>
        <v>México</v>
      </c>
      <c r="X97" t="str">
        <f t="shared" si="5"/>
        <v>Retail</v>
      </c>
      <c r="Y97" s="8">
        <f t="shared" si="6"/>
        <v>0</v>
      </c>
      <c r="Z97" s="2">
        <f t="shared" si="7"/>
        <v>957.69</v>
      </c>
      <c r="AJ97" s="12">
        <v>97</v>
      </c>
      <c r="AK97" s="13">
        <v>44</v>
      </c>
    </row>
    <row r="98" spans="1:37">
      <c r="A98" t="s">
        <v>176</v>
      </c>
      <c r="B98">
        <v>24</v>
      </c>
      <c r="C98">
        <v>1</v>
      </c>
      <c r="D98" s="18">
        <v>45597</v>
      </c>
      <c r="E98" s="18">
        <v>45630</v>
      </c>
      <c r="F98" s="18">
        <v>45634</v>
      </c>
      <c r="G98" t="s">
        <v>49</v>
      </c>
      <c r="H98">
        <v>44</v>
      </c>
      <c r="I98" t="s">
        <v>177</v>
      </c>
      <c r="J98">
        <v>653.86</v>
      </c>
      <c r="K98" t="s">
        <v>131</v>
      </c>
      <c r="L98">
        <v>562.31960000000004</v>
      </c>
      <c r="M98">
        <v>35</v>
      </c>
      <c r="N98">
        <v>30.099999999999998</v>
      </c>
      <c r="O98">
        <v>5.3528278224696413E-2</v>
      </c>
      <c r="P98">
        <v>11</v>
      </c>
      <c r="Q98">
        <v>2024</v>
      </c>
      <c r="R98">
        <v>12</v>
      </c>
      <c r="S98">
        <v>2024</v>
      </c>
      <c r="T98">
        <v>45679</v>
      </c>
      <c r="U98" t="s">
        <v>157</v>
      </c>
      <c r="V98">
        <v>2025</v>
      </c>
      <c r="W98" t="str">
        <f t="shared" si="4"/>
        <v>México</v>
      </c>
      <c r="X98" t="str">
        <f t="shared" si="5"/>
        <v>Retail</v>
      </c>
      <c r="Y98" s="8">
        <f t="shared" si="6"/>
        <v>0</v>
      </c>
      <c r="Z98" s="2">
        <f t="shared" si="7"/>
        <v>30.099999999999998</v>
      </c>
      <c r="AJ98" s="12">
        <v>98</v>
      </c>
      <c r="AK98" s="13">
        <v>6126.45</v>
      </c>
    </row>
    <row r="99" spans="1:37">
      <c r="A99" t="s">
        <v>176</v>
      </c>
      <c r="B99">
        <v>25</v>
      </c>
      <c r="C99">
        <v>1</v>
      </c>
      <c r="D99" s="18">
        <v>45601</v>
      </c>
      <c r="E99" s="18">
        <v>45651</v>
      </c>
      <c r="F99" s="18">
        <v>45655</v>
      </c>
      <c r="G99" t="s">
        <v>49</v>
      </c>
      <c r="H99">
        <v>45</v>
      </c>
      <c r="I99" t="s">
        <v>177</v>
      </c>
      <c r="J99">
        <v>6500</v>
      </c>
      <c r="K99" t="s">
        <v>151</v>
      </c>
      <c r="L99">
        <v>6500</v>
      </c>
      <c r="M99">
        <v>1130</v>
      </c>
      <c r="N99">
        <v>1130</v>
      </c>
      <c r="O99">
        <v>0.17384615384615384</v>
      </c>
      <c r="P99">
        <v>11</v>
      </c>
      <c r="Q99">
        <v>2024</v>
      </c>
      <c r="R99">
        <v>12</v>
      </c>
      <c r="S99">
        <v>2024</v>
      </c>
      <c r="T99">
        <v>45700</v>
      </c>
      <c r="U99" t="s">
        <v>164</v>
      </c>
      <c r="V99">
        <v>2025</v>
      </c>
      <c r="W99" t="str">
        <f t="shared" si="4"/>
        <v>México</v>
      </c>
      <c r="X99" t="str">
        <f t="shared" si="5"/>
        <v>Retail</v>
      </c>
      <c r="Y99" s="8">
        <f t="shared" si="6"/>
        <v>0</v>
      </c>
      <c r="Z99" s="2">
        <f t="shared" si="7"/>
        <v>1130</v>
      </c>
      <c r="AJ99" s="12">
        <v>99</v>
      </c>
      <c r="AK99" s="13">
        <v>5387.76</v>
      </c>
    </row>
    <row r="100" spans="1:37">
      <c r="A100" t="s">
        <v>176</v>
      </c>
      <c r="B100">
        <v>26</v>
      </c>
      <c r="C100">
        <v>1</v>
      </c>
      <c r="D100" s="18">
        <v>45602</v>
      </c>
      <c r="E100" s="18">
        <v>45623</v>
      </c>
      <c r="F100" s="18">
        <v>45626</v>
      </c>
      <c r="G100" t="s">
        <v>49</v>
      </c>
      <c r="H100">
        <v>45</v>
      </c>
      <c r="I100" t="s">
        <v>177</v>
      </c>
      <c r="J100">
        <v>9724.9699999999993</v>
      </c>
      <c r="K100" t="s">
        <v>131</v>
      </c>
      <c r="L100">
        <v>8363.4741999999987</v>
      </c>
      <c r="M100">
        <v>722.22</v>
      </c>
      <c r="N100">
        <v>621.10919999999999</v>
      </c>
      <c r="O100">
        <v>7.4264496445747397E-2</v>
      </c>
      <c r="P100">
        <v>11</v>
      </c>
      <c r="Q100">
        <v>2024</v>
      </c>
      <c r="R100">
        <v>11</v>
      </c>
      <c r="S100">
        <v>2024</v>
      </c>
      <c r="T100">
        <v>45671</v>
      </c>
      <c r="U100" t="s">
        <v>157</v>
      </c>
      <c r="V100">
        <v>2025</v>
      </c>
      <c r="W100" t="str">
        <f t="shared" si="4"/>
        <v>México</v>
      </c>
      <c r="X100" t="str">
        <f t="shared" si="5"/>
        <v>Retail</v>
      </c>
      <c r="Y100" s="8">
        <f t="shared" si="6"/>
        <v>0</v>
      </c>
      <c r="Z100" s="2">
        <f t="shared" si="7"/>
        <v>621.10919999999999</v>
      </c>
      <c r="AJ100" s="12">
        <v>100</v>
      </c>
      <c r="AK100" s="13">
        <v>0</v>
      </c>
    </row>
    <row r="101" spans="1:37">
      <c r="A101" t="s">
        <v>176</v>
      </c>
      <c r="B101">
        <v>27</v>
      </c>
      <c r="C101">
        <v>1</v>
      </c>
      <c r="D101" s="18">
        <v>45602</v>
      </c>
      <c r="E101" s="18">
        <v>45626</v>
      </c>
      <c r="F101" s="18">
        <v>45630</v>
      </c>
      <c r="G101" t="s">
        <v>49</v>
      </c>
      <c r="H101">
        <v>45</v>
      </c>
      <c r="I101" t="s">
        <v>177</v>
      </c>
      <c r="J101">
        <v>8157.25</v>
      </c>
      <c r="K101" t="s">
        <v>131</v>
      </c>
      <c r="L101">
        <v>7015.2349999999997</v>
      </c>
      <c r="M101">
        <v>7.05</v>
      </c>
      <c r="N101">
        <v>6.0629999999999997</v>
      </c>
      <c r="O101">
        <v>8.6426185295289469E-4</v>
      </c>
      <c r="P101">
        <v>11</v>
      </c>
      <c r="Q101">
        <v>2024</v>
      </c>
      <c r="R101">
        <v>11</v>
      </c>
      <c r="S101">
        <v>2024</v>
      </c>
      <c r="T101">
        <v>45675</v>
      </c>
      <c r="U101" t="s">
        <v>157</v>
      </c>
      <c r="V101">
        <v>2025</v>
      </c>
      <c r="W101" t="str">
        <f t="shared" si="4"/>
        <v>México</v>
      </c>
      <c r="X101" t="str">
        <f t="shared" si="5"/>
        <v>Retail</v>
      </c>
      <c r="Y101" s="8">
        <f t="shared" si="6"/>
        <v>0</v>
      </c>
      <c r="Z101" s="2">
        <f t="shared" si="7"/>
        <v>6.0629999999999997</v>
      </c>
      <c r="AJ101" s="12">
        <v>101</v>
      </c>
      <c r="AK101" s="13">
        <v>13621.02</v>
      </c>
    </row>
    <row r="102" spans="1:37">
      <c r="A102" t="s">
        <v>176</v>
      </c>
      <c r="B102">
        <v>28</v>
      </c>
      <c r="C102">
        <v>1</v>
      </c>
      <c r="D102" s="18">
        <v>45602</v>
      </c>
      <c r="E102" s="18">
        <v>45792</v>
      </c>
      <c r="F102" s="18">
        <v>45803</v>
      </c>
      <c r="G102" t="s">
        <v>49</v>
      </c>
      <c r="H102">
        <v>45</v>
      </c>
      <c r="I102" t="s">
        <v>179</v>
      </c>
      <c r="J102">
        <v>18964.32</v>
      </c>
      <c r="K102" t="s">
        <v>131</v>
      </c>
      <c r="L102">
        <v>16309.315199999999</v>
      </c>
      <c r="M102">
        <v>2606.1999999999998</v>
      </c>
      <c r="N102">
        <v>2241.3319999999999</v>
      </c>
      <c r="O102">
        <v>0.13742649354155592</v>
      </c>
      <c r="P102">
        <v>11</v>
      </c>
      <c r="Q102">
        <v>2024</v>
      </c>
      <c r="R102">
        <v>5</v>
      </c>
      <c r="S102">
        <v>2025</v>
      </c>
      <c r="T102">
        <v>45848</v>
      </c>
      <c r="U102" t="s">
        <v>154</v>
      </c>
      <c r="V102">
        <v>2025</v>
      </c>
      <c r="W102" t="str">
        <f t="shared" si="4"/>
        <v>México</v>
      </c>
      <c r="X102" t="str">
        <f t="shared" si="5"/>
        <v>Retail</v>
      </c>
      <c r="Y102" s="8">
        <f t="shared" si="6"/>
        <v>0</v>
      </c>
      <c r="Z102" s="2">
        <f t="shared" si="7"/>
        <v>2241.3319999999999</v>
      </c>
      <c r="AJ102" s="12">
        <v>102</v>
      </c>
      <c r="AK102" s="13">
        <v>9079.81</v>
      </c>
    </row>
    <row r="103" spans="1:37">
      <c r="A103" t="s">
        <v>176</v>
      </c>
      <c r="B103">
        <v>29</v>
      </c>
      <c r="C103">
        <v>1</v>
      </c>
      <c r="D103" s="18">
        <v>45602</v>
      </c>
      <c r="E103" s="18">
        <v>45616</v>
      </c>
      <c r="F103" s="18">
        <v>45617</v>
      </c>
      <c r="G103" t="s">
        <v>49</v>
      </c>
      <c r="H103">
        <v>45</v>
      </c>
      <c r="I103" t="s">
        <v>177</v>
      </c>
      <c r="J103">
        <v>4785.04</v>
      </c>
      <c r="K103" t="s">
        <v>131</v>
      </c>
      <c r="L103">
        <v>4115.1343999999999</v>
      </c>
      <c r="M103">
        <v>352.89</v>
      </c>
      <c r="N103">
        <v>303.48539999999997</v>
      </c>
      <c r="O103">
        <v>7.3748599802718473E-2</v>
      </c>
      <c r="P103">
        <v>11</v>
      </c>
      <c r="Q103">
        <v>2024</v>
      </c>
      <c r="R103">
        <v>11</v>
      </c>
      <c r="S103">
        <v>2024</v>
      </c>
      <c r="T103">
        <v>45662</v>
      </c>
      <c r="U103" t="s">
        <v>157</v>
      </c>
      <c r="V103">
        <v>2025</v>
      </c>
      <c r="W103" t="str">
        <f t="shared" si="4"/>
        <v>México</v>
      </c>
      <c r="X103" t="str">
        <f t="shared" si="5"/>
        <v>Retail</v>
      </c>
      <c r="Y103" s="8">
        <f t="shared" si="6"/>
        <v>0</v>
      </c>
      <c r="Z103" s="2">
        <f t="shared" si="7"/>
        <v>303.48539999999997</v>
      </c>
      <c r="AJ103" s="12">
        <v>103</v>
      </c>
      <c r="AK103" s="13">
        <v>1228.8</v>
      </c>
    </row>
    <row r="104" spans="1:37">
      <c r="A104" t="s">
        <v>176</v>
      </c>
      <c r="B104">
        <v>30</v>
      </c>
      <c r="C104">
        <v>1</v>
      </c>
      <c r="D104" s="18">
        <v>45566</v>
      </c>
      <c r="E104" s="18">
        <v>45577</v>
      </c>
      <c r="F104" s="18">
        <v>45583</v>
      </c>
      <c r="G104" t="s">
        <v>34</v>
      </c>
      <c r="H104">
        <v>40</v>
      </c>
      <c r="J104">
        <v>8563.26</v>
      </c>
      <c r="K104" t="s">
        <v>151</v>
      </c>
      <c r="L104">
        <v>8563.26</v>
      </c>
      <c r="M104">
        <v>1030</v>
      </c>
      <c r="N104">
        <v>1030</v>
      </c>
      <c r="O104">
        <v>0.12028129474055441</v>
      </c>
      <c r="P104">
        <v>10</v>
      </c>
      <c r="Q104">
        <v>2024</v>
      </c>
      <c r="R104">
        <v>10</v>
      </c>
      <c r="S104">
        <v>2024</v>
      </c>
      <c r="T104">
        <v>45628</v>
      </c>
      <c r="U104" t="s">
        <v>132</v>
      </c>
      <c r="V104">
        <v>2024</v>
      </c>
      <c r="W104" t="str">
        <f t="shared" si="4"/>
        <v>México</v>
      </c>
      <c r="X104" t="str">
        <f t="shared" si="5"/>
        <v>IC</v>
      </c>
      <c r="Y104" s="8">
        <f t="shared" si="6"/>
        <v>0.5</v>
      </c>
      <c r="Z104" s="2">
        <f t="shared" si="7"/>
        <v>515</v>
      </c>
      <c r="AJ104" s="12">
        <v>104</v>
      </c>
      <c r="AK104" s="13">
        <v>1559.13</v>
      </c>
    </row>
    <row r="105" spans="1:37">
      <c r="A105" t="s">
        <v>176</v>
      </c>
      <c r="B105">
        <v>31</v>
      </c>
      <c r="C105">
        <v>0</v>
      </c>
      <c r="D105" s="18">
        <v>45602</v>
      </c>
      <c r="E105" s="18">
        <v>45608</v>
      </c>
      <c r="F105" s="18">
        <v>45618</v>
      </c>
      <c r="G105" t="s">
        <v>36</v>
      </c>
      <c r="H105">
        <v>45</v>
      </c>
      <c r="I105" t="s">
        <v>177</v>
      </c>
      <c r="J105">
        <v>21963.48</v>
      </c>
      <c r="K105" t="s">
        <v>151</v>
      </c>
      <c r="L105">
        <v>21963.48</v>
      </c>
      <c r="M105">
        <v>3193.7</v>
      </c>
      <c r="N105">
        <v>3193.7</v>
      </c>
      <c r="O105">
        <v>0.14540956169058819</v>
      </c>
      <c r="P105">
        <v>11</v>
      </c>
      <c r="Q105">
        <v>2024</v>
      </c>
      <c r="R105">
        <v>11</v>
      </c>
      <c r="S105">
        <v>2024</v>
      </c>
      <c r="T105">
        <v>45663</v>
      </c>
      <c r="U105" t="s">
        <v>157</v>
      </c>
      <c r="V105">
        <v>2025</v>
      </c>
      <c r="W105" t="str">
        <f t="shared" si="4"/>
        <v>México</v>
      </c>
      <c r="X105" t="str">
        <f t="shared" si="5"/>
        <v>IC</v>
      </c>
      <c r="Y105" s="8">
        <f t="shared" si="6"/>
        <v>0.5</v>
      </c>
      <c r="Z105" s="2">
        <f t="shared" si="7"/>
        <v>1596.85</v>
      </c>
      <c r="AJ105" s="12">
        <v>105</v>
      </c>
      <c r="AK105" s="13">
        <v>22.77</v>
      </c>
    </row>
    <row r="106" spans="1:37">
      <c r="A106" t="s">
        <v>176</v>
      </c>
      <c r="B106">
        <v>32</v>
      </c>
      <c r="C106">
        <v>1</v>
      </c>
      <c r="D106" s="18">
        <v>45603</v>
      </c>
      <c r="E106" s="18">
        <v>45652</v>
      </c>
      <c r="F106" s="18">
        <v>45659</v>
      </c>
      <c r="G106" t="s">
        <v>49</v>
      </c>
      <c r="H106">
        <v>45</v>
      </c>
      <c r="I106" t="s">
        <v>177</v>
      </c>
      <c r="J106">
        <v>15253.98</v>
      </c>
      <c r="K106" t="s">
        <v>131</v>
      </c>
      <c r="L106">
        <v>13118.4228</v>
      </c>
      <c r="M106">
        <v>1911.88</v>
      </c>
      <c r="N106">
        <v>1644.2168000000001</v>
      </c>
      <c r="O106">
        <v>0.12533646956400887</v>
      </c>
      <c r="P106">
        <v>11</v>
      </c>
      <c r="Q106">
        <v>2024</v>
      </c>
      <c r="R106">
        <v>12</v>
      </c>
      <c r="S106">
        <v>2024</v>
      </c>
      <c r="T106">
        <v>45704</v>
      </c>
      <c r="U106" t="s">
        <v>164</v>
      </c>
      <c r="V106">
        <v>2025</v>
      </c>
      <c r="W106" t="str">
        <f t="shared" si="4"/>
        <v>México</v>
      </c>
      <c r="X106" t="str">
        <f t="shared" si="5"/>
        <v>Retail</v>
      </c>
      <c r="Y106" s="8">
        <f t="shared" si="6"/>
        <v>0</v>
      </c>
      <c r="Z106" s="2">
        <f t="shared" si="7"/>
        <v>1644.2168000000001</v>
      </c>
      <c r="AJ106" s="12">
        <v>106</v>
      </c>
      <c r="AK106" s="13">
        <v>21.2</v>
      </c>
    </row>
    <row r="107" spans="1:37">
      <c r="A107" t="s">
        <v>176</v>
      </c>
      <c r="B107">
        <v>33</v>
      </c>
      <c r="C107">
        <v>1</v>
      </c>
      <c r="D107" s="18">
        <v>45604</v>
      </c>
      <c r="E107" s="18">
        <v>45722</v>
      </c>
      <c r="F107" s="18">
        <v>45744</v>
      </c>
      <c r="G107" t="s">
        <v>49</v>
      </c>
      <c r="H107">
        <v>45</v>
      </c>
      <c r="I107" t="s">
        <v>177</v>
      </c>
      <c r="J107">
        <v>59502.97</v>
      </c>
      <c r="K107" t="s">
        <v>131</v>
      </c>
      <c r="L107">
        <v>51172.554199999999</v>
      </c>
      <c r="M107">
        <v>4507.3500000000004</v>
      </c>
      <c r="N107">
        <v>3876.3210000000004</v>
      </c>
      <c r="O107">
        <v>7.5750000378132398E-2</v>
      </c>
      <c r="P107">
        <v>11</v>
      </c>
      <c r="Q107">
        <v>2024</v>
      </c>
      <c r="R107">
        <v>3</v>
      </c>
      <c r="S107">
        <v>2025</v>
      </c>
      <c r="T107">
        <v>45789</v>
      </c>
      <c r="U107" t="s">
        <v>172</v>
      </c>
      <c r="V107">
        <v>2025</v>
      </c>
      <c r="W107" t="str">
        <f t="shared" si="4"/>
        <v>México</v>
      </c>
      <c r="X107" t="str">
        <f t="shared" si="5"/>
        <v>Retail</v>
      </c>
      <c r="Y107" s="8">
        <f t="shared" si="6"/>
        <v>0</v>
      </c>
      <c r="Z107" s="2">
        <f t="shared" si="7"/>
        <v>3876.3210000000004</v>
      </c>
      <c r="AJ107" s="12">
        <v>107</v>
      </c>
      <c r="AK107" s="13">
        <v>41.1</v>
      </c>
    </row>
    <row r="108" spans="1:37">
      <c r="A108" t="s">
        <v>176</v>
      </c>
      <c r="B108">
        <v>34</v>
      </c>
      <c r="C108">
        <v>1</v>
      </c>
      <c r="D108" s="18">
        <v>45608</v>
      </c>
      <c r="E108" s="18">
        <v>45608</v>
      </c>
      <c r="F108" s="18">
        <v>45616</v>
      </c>
      <c r="G108" t="s">
        <v>49</v>
      </c>
      <c r="H108">
        <v>46</v>
      </c>
      <c r="I108" t="s">
        <v>177</v>
      </c>
      <c r="J108">
        <v>12168</v>
      </c>
      <c r="K108" t="s">
        <v>131</v>
      </c>
      <c r="L108">
        <v>10464.48</v>
      </c>
      <c r="M108">
        <v>1822.71</v>
      </c>
      <c r="N108">
        <v>1567.5306</v>
      </c>
      <c r="O108">
        <v>0.14979536489151876</v>
      </c>
      <c r="P108">
        <v>11</v>
      </c>
      <c r="Q108">
        <v>2024</v>
      </c>
      <c r="R108">
        <v>11</v>
      </c>
      <c r="S108">
        <v>2024</v>
      </c>
      <c r="T108">
        <v>45661</v>
      </c>
      <c r="U108" t="s">
        <v>157</v>
      </c>
      <c r="V108">
        <v>2025</v>
      </c>
      <c r="W108" t="str">
        <f t="shared" si="4"/>
        <v>México</v>
      </c>
      <c r="X108" t="str">
        <f t="shared" si="5"/>
        <v>Retail</v>
      </c>
      <c r="Y108" s="8">
        <f t="shared" si="6"/>
        <v>0</v>
      </c>
      <c r="Z108" s="2">
        <f t="shared" si="7"/>
        <v>1567.5306</v>
      </c>
      <c r="AJ108" s="12">
        <v>108</v>
      </c>
      <c r="AK108" s="13">
        <v>6812.1</v>
      </c>
    </row>
    <row r="109" spans="1:37">
      <c r="A109" t="s">
        <v>176</v>
      </c>
      <c r="B109">
        <v>35</v>
      </c>
      <c r="C109">
        <v>1</v>
      </c>
      <c r="D109" s="18">
        <v>45609</v>
      </c>
      <c r="E109" s="18">
        <v>45610</v>
      </c>
      <c r="F109" s="18">
        <v>45616</v>
      </c>
      <c r="G109" t="s">
        <v>49</v>
      </c>
      <c r="H109">
        <v>46</v>
      </c>
      <c r="I109" t="s">
        <v>177</v>
      </c>
      <c r="J109">
        <v>16931.07</v>
      </c>
      <c r="K109" t="s">
        <v>131</v>
      </c>
      <c r="L109">
        <v>14560.7202</v>
      </c>
      <c r="M109">
        <v>1537.62</v>
      </c>
      <c r="N109">
        <v>1322.3531999999998</v>
      </c>
      <c r="O109">
        <v>9.0816469366673216E-2</v>
      </c>
      <c r="P109">
        <v>11</v>
      </c>
      <c r="Q109">
        <v>2024</v>
      </c>
      <c r="R109">
        <v>11</v>
      </c>
      <c r="S109">
        <v>2024</v>
      </c>
      <c r="T109">
        <v>45661</v>
      </c>
      <c r="U109" t="s">
        <v>157</v>
      </c>
      <c r="V109">
        <v>2025</v>
      </c>
      <c r="W109" t="str">
        <f t="shared" si="4"/>
        <v>México</v>
      </c>
      <c r="X109" t="str">
        <f t="shared" si="5"/>
        <v>Retail</v>
      </c>
      <c r="Y109" s="8">
        <f t="shared" si="6"/>
        <v>0</v>
      </c>
      <c r="Z109" s="2">
        <f t="shared" si="7"/>
        <v>1322.3531999999998</v>
      </c>
      <c r="AJ109" s="12">
        <v>109</v>
      </c>
      <c r="AK109" s="13">
        <v>0</v>
      </c>
    </row>
    <row r="110" spans="1:37">
      <c r="A110" t="s">
        <v>176</v>
      </c>
      <c r="B110">
        <v>36</v>
      </c>
      <c r="C110">
        <v>1</v>
      </c>
      <c r="D110" s="18">
        <v>45610</v>
      </c>
      <c r="E110" s="18">
        <v>45624</v>
      </c>
      <c r="F110" s="18">
        <v>45624</v>
      </c>
      <c r="G110" t="s">
        <v>49</v>
      </c>
      <c r="H110">
        <v>46</v>
      </c>
      <c r="I110" t="s">
        <v>177</v>
      </c>
      <c r="J110">
        <v>3721.4</v>
      </c>
      <c r="K110" t="s">
        <v>131</v>
      </c>
      <c r="L110">
        <v>3200.404</v>
      </c>
      <c r="M110">
        <v>307.88</v>
      </c>
      <c r="N110">
        <v>264.77679999999998</v>
      </c>
      <c r="O110">
        <v>8.2732305046487875E-2</v>
      </c>
      <c r="P110">
        <v>11</v>
      </c>
      <c r="Q110">
        <v>2024</v>
      </c>
      <c r="R110">
        <v>11</v>
      </c>
      <c r="S110">
        <v>2024</v>
      </c>
      <c r="T110">
        <v>45669</v>
      </c>
      <c r="U110" t="s">
        <v>157</v>
      </c>
      <c r="V110">
        <v>2025</v>
      </c>
      <c r="W110" t="str">
        <f t="shared" si="4"/>
        <v>México</v>
      </c>
      <c r="X110" t="str">
        <f t="shared" si="5"/>
        <v>Retail</v>
      </c>
      <c r="Y110" s="8">
        <f t="shared" si="6"/>
        <v>0</v>
      </c>
      <c r="Z110" s="2">
        <f t="shared" si="7"/>
        <v>264.77679999999998</v>
      </c>
      <c r="AJ110" s="12">
        <v>110</v>
      </c>
      <c r="AK110" s="13">
        <v>0</v>
      </c>
    </row>
    <row r="111" spans="1:37">
      <c r="A111" t="s">
        <v>176</v>
      </c>
      <c r="B111">
        <v>37</v>
      </c>
      <c r="C111">
        <v>1</v>
      </c>
      <c r="D111" s="18">
        <v>45610</v>
      </c>
      <c r="E111" s="18">
        <v>45611</v>
      </c>
      <c r="F111" s="18">
        <v>45616</v>
      </c>
      <c r="G111" t="s">
        <v>49</v>
      </c>
      <c r="H111">
        <v>46</v>
      </c>
      <c r="I111" t="s">
        <v>177</v>
      </c>
      <c r="J111">
        <v>9836.93</v>
      </c>
      <c r="K111" t="s">
        <v>131</v>
      </c>
      <c r="L111">
        <v>8459.7597999999998</v>
      </c>
      <c r="M111">
        <v>936.17</v>
      </c>
      <c r="N111">
        <v>805.10619999999994</v>
      </c>
      <c r="O111">
        <v>9.5168919571451654E-2</v>
      </c>
      <c r="P111">
        <v>11</v>
      </c>
      <c r="Q111">
        <v>2024</v>
      </c>
      <c r="R111">
        <v>11</v>
      </c>
      <c r="S111">
        <v>2024</v>
      </c>
      <c r="T111">
        <v>45661</v>
      </c>
      <c r="U111" t="s">
        <v>157</v>
      </c>
      <c r="V111">
        <v>2025</v>
      </c>
      <c r="W111" t="str">
        <f t="shared" si="4"/>
        <v>México</v>
      </c>
      <c r="X111" t="str">
        <f t="shared" si="5"/>
        <v>Retail</v>
      </c>
      <c r="Y111" s="8">
        <f t="shared" si="6"/>
        <v>0</v>
      </c>
      <c r="Z111" s="2">
        <f t="shared" si="7"/>
        <v>805.10619999999994</v>
      </c>
      <c r="AJ111" s="12">
        <v>111</v>
      </c>
      <c r="AK111" s="13">
        <v>5580.29</v>
      </c>
    </row>
    <row r="112" spans="1:37">
      <c r="A112" t="s">
        <v>176</v>
      </c>
      <c r="B112">
        <v>38</v>
      </c>
      <c r="C112">
        <v>1</v>
      </c>
      <c r="D112" s="18">
        <v>45610</v>
      </c>
      <c r="E112" s="18">
        <v>45648</v>
      </c>
      <c r="F112" s="18">
        <v>45653</v>
      </c>
      <c r="G112" t="s">
        <v>54</v>
      </c>
      <c r="H112">
        <v>46</v>
      </c>
      <c r="I112" t="s">
        <v>149</v>
      </c>
      <c r="J112">
        <v>60452.52</v>
      </c>
      <c r="K112" t="s">
        <v>178</v>
      </c>
      <c r="L112">
        <v>2841.2684399999998</v>
      </c>
      <c r="M112">
        <v>0</v>
      </c>
      <c r="N112">
        <v>0</v>
      </c>
      <c r="O112">
        <v>0</v>
      </c>
      <c r="P112">
        <v>11</v>
      </c>
      <c r="Q112">
        <v>2024</v>
      </c>
      <c r="R112">
        <v>12</v>
      </c>
      <c r="S112">
        <v>2024</v>
      </c>
      <c r="T112">
        <v>45698</v>
      </c>
      <c r="U112" t="s">
        <v>164</v>
      </c>
      <c r="V112">
        <v>2025</v>
      </c>
      <c r="W112" t="str">
        <f t="shared" si="4"/>
        <v>México</v>
      </c>
      <c r="X112" t="str">
        <f t="shared" si="5"/>
        <v>Retail</v>
      </c>
      <c r="Y112" s="8">
        <f t="shared" si="6"/>
        <v>0.05</v>
      </c>
      <c r="Z112" s="2">
        <f t="shared" si="7"/>
        <v>0</v>
      </c>
      <c r="AJ112" s="12">
        <v>112</v>
      </c>
      <c r="AK112" s="13">
        <v>572</v>
      </c>
    </row>
    <row r="113" spans="1:37">
      <c r="A113" t="s">
        <v>176</v>
      </c>
      <c r="B113">
        <v>39</v>
      </c>
      <c r="C113">
        <v>1</v>
      </c>
      <c r="D113" s="18">
        <v>45610</v>
      </c>
      <c r="E113" s="18">
        <v>45620</v>
      </c>
      <c r="F113" s="18">
        <v>45635</v>
      </c>
      <c r="G113" t="s">
        <v>54</v>
      </c>
      <c r="H113">
        <v>46</v>
      </c>
      <c r="I113" t="s">
        <v>149</v>
      </c>
      <c r="J113">
        <v>40255.75</v>
      </c>
      <c r="K113" t="s">
        <v>178</v>
      </c>
      <c r="L113">
        <v>1892.02025</v>
      </c>
      <c r="M113">
        <v>0</v>
      </c>
      <c r="N113">
        <v>0</v>
      </c>
      <c r="O113">
        <v>0</v>
      </c>
      <c r="P113">
        <v>11</v>
      </c>
      <c r="Q113">
        <v>2024</v>
      </c>
      <c r="R113">
        <v>11</v>
      </c>
      <c r="S113">
        <v>2024</v>
      </c>
      <c r="T113">
        <v>45680</v>
      </c>
      <c r="U113" t="s">
        <v>157</v>
      </c>
      <c r="V113">
        <v>2025</v>
      </c>
      <c r="W113" t="str">
        <f t="shared" si="4"/>
        <v>México</v>
      </c>
      <c r="X113" t="str">
        <f t="shared" si="5"/>
        <v>Retail</v>
      </c>
      <c r="Y113" s="8">
        <f t="shared" si="6"/>
        <v>0.05</v>
      </c>
      <c r="Z113" s="2">
        <f t="shared" si="7"/>
        <v>0</v>
      </c>
      <c r="AJ113" s="12">
        <v>113</v>
      </c>
      <c r="AK113" s="13">
        <v>1832.8</v>
      </c>
    </row>
    <row r="114" spans="1:37">
      <c r="A114" t="s">
        <v>176</v>
      </c>
      <c r="B114">
        <v>40</v>
      </c>
      <c r="C114">
        <v>1</v>
      </c>
      <c r="D114" s="18">
        <v>45617</v>
      </c>
      <c r="E114" s="18">
        <v>45563</v>
      </c>
      <c r="F114" s="18">
        <v>45563</v>
      </c>
      <c r="G114" t="s">
        <v>49</v>
      </c>
      <c r="H114">
        <v>47</v>
      </c>
      <c r="I114" t="s">
        <v>177</v>
      </c>
      <c r="J114">
        <v>600</v>
      </c>
      <c r="K114" t="s">
        <v>151</v>
      </c>
      <c r="L114">
        <v>600</v>
      </c>
      <c r="M114">
        <v>60</v>
      </c>
      <c r="N114">
        <v>60</v>
      </c>
      <c r="O114">
        <v>0.1</v>
      </c>
      <c r="P114">
        <v>11</v>
      </c>
      <c r="Q114">
        <v>2024</v>
      </c>
      <c r="R114">
        <v>9</v>
      </c>
      <c r="S114">
        <v>2024</v>
      </c>
      <c r="T114">
        <v>45608</v>
      </c>
      <c r="U114" t="s">
        <v>159</v>
      </c>
      <c r="V114">
        <v>2024</v>
      </c>
      <c r="W114" t="str">
        <f t="shared" si="4"/>
        <v>México</v>
      </c>
      <c r="X114" t="str">
        <f t="shared" si="5"/>
        <v>Retail</v>
      </c>
      <c r="Y114" s="8">
        <f t="shared" si="6"/>
        <v>0</v>
      </c>
      <c r="Z114" s="2">
        <f t="shared" si="7"/>
        <v>60</v>
      </c>
      <c r="AJ114" s="12">
        <v>114</v>
      </c>
      <c r="AK114" s="13">
        <v>11498.11</v>
      </c>
    </row>
    <row r="115" spans="1:37">
      <c r="A115" t="s">
        <v>176</v>
      </c>
      <c r="B115">
        <v>41</v>
      </c>
      <c r="C115">
        <v>1</v>
      </c>
      <c r="D115" s="18">
        <v>45617</v>
      </c>
      <c r="E115" s="18">
        <v>45574</v>
      </c>
      <c r="F115" s="18">
        <v>45577</v>
      </c>
      <c r="G115" t="s">
        <v>49</v>
      </c>
      <c r="H115">
        <v>47</v>
      </c>
      <c r="I115" t="s">
        <v>177</v>
      </c>
      <c r="J115">
        <v>2716.1</v>
      </c>
      <c r="K115" t="s">
        <v>151</v>
      </c>
      <c r="L115">
        <v>2716.1</v>
      </c>
      <c r="M115">
        <v>560.6</v>
      </c>
      <c r="N115">
        <v>560.6</v>
      </c>
      <c r="O115">
        <v>0.20639888074813154</v>
      </c>
      <c r="P115">
        <v>11</v>
      </c>
      <c r="Q115">
        <v>2024</v>
      </c>
      <c r="R115">
        <v>10</v>
      </c>
      <c r="S115">
        <v>2024</v>
      </c>
      <c r="T115">
        <v>45622</v>
      </c>
      <c r="U115" t="s">
        <v>159</v>
      </c>
      <c r="V115">
        <v>2024</v>
      </c>
      <c r="W115" t="str">
        <f t="shared" si="4"/>
        <v>México</v>
      </c>
      <c r="X115" t="str">
        <f t="shared" si="5"/>
        <v>Retail</v>
      </c>
      <c r="Y115" s="8">
        <f t="shared" si="6"/>
        <v>0</v>
      </c>
      <c r="Z115" s="2">
        <f t="shared" si="7"/>
        <v>560.6</v>
      </c>
      <c r="AJ115" s="12">
        <v>115</v>
      </c>
      <c r="AK115" s="13">
        <v>34097.93</v>
      </c>
    </row>
    <row r="116" spans="1:37">
      <c r="A116" t="s">
        <v>176</v>
      </c>
      <c r="B116">
        <v>43</v>
      </c>
      <c r="C116">
        <v>1</v>
      </c>
      <c r="D116" s="18">
        <v>45622</v>
      </c>
      <c r="E116" s="18">
        <v>45663</v>
      </c>
      <c r="F116" s="18">
        <v>45668</v>
      </c>
      <c r="G116" t="s">
        <v>49</v>
      </c>
      <c r="H116">
        <v>48</v>
      </c>
      <c r="I116" t="s">
        <v>177</v>
      </c>
      <c r="J116">
        <v>27745.96</v>
      </c>
      <c r="K116" t="s">
        <v>131</v>
      </c>
      <c r="L116">
        <v>23861.525599999997</v>
      </c>
      <c r="M116">
        <v>2759.08</v>
      </c>
      <c r="N116">
        <v>2372.8087999999998</v>
      </c>
      <c r="O116">
        <v>9.9440783450996106E-2</v>
      </c>
      <c r="P116">
        <v>11</v>
      </c>
      <c r="Q116">
        <v>2024</v>
      </c>
      <c r="R116">
        <v>1</v>
      </c>
      <c r="S116">
        <v>2025</v>
      </c>
      <c r="T116">
        <v>45713</v>
      </c>
      <c r="U116" t="s">
        <v>164</v>
      </c>
      <c r="V116">
        <v>2025</v>
      </c>
      <c r="W116" t="str">
        <f t="shared" si="4"/>
        <v>México</v>
      </c>
      <c r="X116" t="str">
        <f t="shared" si="5"/>
        <v>Retail</v>
      </c>
      <c r="Y116" s="8">
        <f t="shared" si="6"/>
        <v>0</v>
      </c>
      <c r="Z116" s="2">
        <f t="shared" si="7"/>
        <v>2372.8087999999998</v>
      </c>
      <c r="AJ116" s="12">
        <v>116</v>
      </c>
      <c r="AK116" s="13">
        <v>3819</v>
      </c>
    </row>
    <row r="117" spans="1:37">
      <c r="A117" t="s">
        <v>176</v>
      </c>
      <c r="B117">
        <v>44</v>
      </c>
      <c r="C117">
        <v>1</v>
      </c>
      <c r="D117" s="18">
        <v>45624</v>
      </c>
      <c r="E117" s="18">
        <v>45651</v>
      </c>
      <c r="F117" s="18">
        <v>45655</v>
      </c>
      <c r="G117" t="s">
        <v>49</v>
      </c>
      <c r="H117">
        <v>48</v>
      </c>
      <c r="I117" t="s">
        <v>177</v>
      </c>
      <c r="J117">
        <v>35772.800000000003</v>
      </c>
      <c r="K117" t="s">
        <v>131</v>
      </c>
      <c r="L117">
        <v>30764.608000000004</v>
      </c>
      <c r="M117">
        <v>3383.74</v>
      </c>
      <c r="N117">
        <v>2910.0164</v>
      </c>
      <c r="O117">
        <v>9.4589744163163056E-2</v>
      </c>
      <c r="P117">
        <v>11</v>
      </c>
      <c r="Q117">
        <v>2024</v>
      </c>
      <c r="R117">
        <v>12</v>
      </c>
      <c r="S117">
        <v>2024</v>
      </c>
      <c r="T117">
        <v>45700</v>
      </c>
      <c r="U117" t="s">
        <v>164</v>
      </c>
      <c r="V117">
        <v>2025</v>
      </c>
      <c r="W117" t="str">
        <f t="shared" si="4"/>
        <v>México</v>
      </c>
      <c r="X117" t="str">
        <f t="shared" si="5"/>
        <v>Retail</v>
      </c>
      <c r="Y117" s="8">
        <f t="shared" si="6"/>
        <v>0</v>
      </c>
      <c r="Z117" s="2">
        <f t="shared" si="7"/>
        <v>2910.0164</v>
      </c>
      <c r="AJ117" s="12">
        <v>117</v>
      </c>
      <c r="AK117" s="13">
        <v>100.07</v>
      </c>
    </row>
    <row r="118" spans="1:37">
      <c r="A118" t="s">
        <v>176</v>
      </c>
      <c r="B118">
        <v>45</v>
      </c>
      <c r="C118">
        <v>0</v>
      </c>
      <c r="D118" s="18">
        <v>45625</v>
      </c>
      <c r="E118" s="18">
        <v>45716</v>
      </c>
      <c r="F118" s="18">
        <v>45736</v>
      </c>
      <c r="G118" t="s">
        <v>49</v>
      </c>
      <c r="H118">
        <v>48</v>
      </c>
      <c r="I118" t="s">
        <v>177</v>
      </c>
      <c r="J118">
        <v>15699.59</v>
      </c>
      <c r="K118" t="s">
        <v>131</v>
      </c>
      <c r="L118">
        <v>13501.6474</v>
      </c>
      <c r="M118">
        <v>0</v>
      </c>
      <c r="N118">
        <v>0</v>
      </c>
      <c r="O118">
        <v>0</v>
      </c>
      <c r="P118">
        <v>11</v>
      </c>
      <c r="Q118">
        <v>2024</v>
      </c>
      <c r="R118">
        <v>2</v>
      </c>
      <c r="S118">
        <v>2025</v>
      </c>
      <c r="T118">
        <v>45781</v>
      </c>
      <c r="U118" t="s">
        <v>172</v>
      </c>
      <c r="V118">
        <v>2025</v>
      </c>
      <c r="W118" t="str">
        <f t="shared" si="4"/>
        <v>México</v>
      </c>
      <c r="X118" t="str">
        <f t="shared" si="5"/>
        <v>Retail</v>
      </c>
      <c r="Y118" s="8">
        <f t="shared" si="6"/>
        <v>0</v>
      </c>
      <c r="Z118" s="2">
        <f t="shared" si="7"/>
        <v>0</v>
      </c>
      <c r="AJ118" s="12">
        <v>118</v>
      </c>
      <c r="AK118" s="13">
        <v>15459.51</v>
      </c>
    </row>
    <row r="119" spans="1:37">
      <c r="A119" t="s">
        <v>176</v>
      </c>
      <c r="B119">
        <v>46</v>
      </c>
      <c r="C119">
        <v>1</v>
      </c>
      <c r="D119" s="18">
        <v>45628</v>
      </c>
      <c r="E119" s="18">
        <v>45568</v>
      </c>
      <c r="F119" s="18">
        <v>45572</v>
      </c>
      <c r="G119" t="s">
        <v>49</v>
      </c>
      <c r="H119">
        <v>49</v>
      </c>
      <c r="I119" t="s">
        <v>177</v>
      </c>
      <c r="J119">
        <v>3400</v>
      </c>
      <c r="K119" t="s">
        <v>151</v>
      </c>
      <c r="L119">
        <v>3400</v>
      </c>
      <c r="M119">
        <v>340</v>
      </c>
      <c r="N119">
        <v>340</v>
      </c>
      <c r="O119">
        <v>0.1</v>
      </c>
      <c r="P119">
        <v>12</v>
      </c>
      <c r="Q119">
        <v>2024</v>
      </c>
      <c r="R119">
        <v>10</v>
      </c>
      <c r="S119">
        <v>2024</v>
      </c>
      <c r="T119">
        <v>45617</v>
      </c>
      <c r="U119" t="s">
        <v>159</v>
      </c>
      <c r="V119">
        <v>2024</v>
      </c>
      <c r="W119" t="str">
        <f t="shared" si="4"/>
        <v>México</v>
      </c>
      <c r="X119" t="str">
        <f t="shared" si="5"/>
        <v>Retail</v>
      </c>
      <c r="Y119" s="8">
        <f t="shared" si="6"/>
        <v>0</v>
      </c>
      <c r="Z119" s="2">
        <f t="shared" si="7"/>
        <v>340</v>
      </c>
      <c r="AJ119" s="12">
        <v>119</v>
      </c>
      <c r="AK119" s="13">
        <v>3604.77</v>
      </c>
    </row>
    <row r="120" spans="1:37">
      <c r="A120" t="s">
        <v>176</v>
      </c>
      <c r="B120">
        <v>47</v>
      </c>
      <c r="C120">
        <v>1</v>
      </c>
      <c r="D120" s="18">
        <v>45630</v>
      </c>
      <c r="E120" s="18">
        <v>45697</v>
      </c>
      <c r="F120" s="18">
        <v>45705</v>
      </c>
      <c r="G120" t="s">
        <v>49</v>
      </c>
      <c r="H120">
        <v>49</v>
      </c>
      <c r="I120" t="s">
        <v>177</v>
      </c>
      <c r="J120">
        <v>590274</v>
      </c>
      <c r="K120" t="s">
        <v>178</v>
      </c>
      <c r="L120">
        <v>27742.878000000001</v>
      </c>
      <c r="M120">
        <v>140337.99</v>
      </c>
      <c r="N120">
        <v>6595.8855299999996</v>
      </c>
      <c r="O120">
        <v>0.2377505870155216</v>
      </c>
      <c r="P120">
        <v>12</v>
      </c>
      <c r="Q120">
        <v>2024</v>
      </c>
      <c r="R120">
        <v>2</v>
      </c>
      <c r="S120">
        <v>2025</v>
      </c>
      <c r="T120">
        <v>45750</v>
      </c>
      <c r="U120" t="s">
        <v>173</v>
      </c>
      <c r="V120">
        <v>2025</v>
      </c>
      <c r="W120" t="str">
        <f t="shared" si="4"/>
        <v>México</v>
      </c>
      <c r="X120" t="str">
        <f t="shared" si="5"/>
        <v>Retail</v>
      </c>
      <c r="Y120" s="8">
        <f t="shared" si="6"/>
        <v>0</v>
      </c>
      <c r="Z120" s="2">
        <f t="shared" si="7"/>
        <v>6595.8855299999996</v>
      </c>
      <c r="AJ120" s="12">
        <v>120</v>
      </c>
      <c r="AK120" s="13">
        <v>174.9</v>
      </c>
    </row>
    <row r="121" spans="1:37">
      <c r="A121" t="s">
        <v>176</v>
      </c>
      <c r="B121">
        <v>48</v>
      </c>
      <c r="C121">
        <v>1</v>
      </c>
      <c r="D121" s="18">
        <v>45631</v>
      </c>
      <c r="E121" s="18">
        <v>45620</v>
      </c>
      <c r="F121" s="18">
        <v>45626</v>
      </c>
      <c r="G121" t="s">
        <v>49</v>
      </c>
      <c r="H121">
        <v>49</v>
      </c>
      <c r="J121">
        <v>99000</v>
      </c>
      <c r="K121" t="s">
        <v>131</v>
      </c>
      <c r="L121">
        <v>85140</v>
      </c>
      <c r="M121">
        <v>9900</v>
      </c>
      <c r="N121">
        <v>8514</v>
      </c>
      <c r="O121">
        <v>0.1</v>
      </c>
      <c r="P121">
        <v>12</v>
      </c>
      <c r="Q121">
        <v>2024</v>
      </c>
      <c r="R121">
        <v>11</v>
      </c>
      <c r="S121">
        <v>2024</v>
      </c>
      <c r="T121">
        <v>45671</v>
      </c>
      <c r="U121" t="s">
        <v>157</v>
      </c>
      <c r="V121">
        <v>2025</v>
      </c>
      <c r="W121" t="str">
        <f t="shared" si="4"/>
        <v>México</v>
      </c>
      <c r="X121" t="str">
        <f t="shared" si="5"/>
        <v>Retail</v>
      </c>
      <c r="Y121" s="8">
        <f t="shared" si="6"/>
        <v>0</v>
      </c>
      <c r="Z121" s="2">
        <f t="shared" si="7"/>
        <v>8514</v>
      </c>
      <c r="AJ121" s="12">
        <v>121</v>
      </c>
      <c r="AK121" s="13">
        <v>154.26</v>
      </c>
    </row>
    <row r="122" spans="1:37">
      <c r="A122" t="s">
        <v>176</v>
      </c>
      <c r="B122">
        <v>49</v>
      </c>
      <c r="C122">
        <v>1</v>
      </c>
      <c r="D122" s="18">
        <v>45632</v>
      </c>
      <c r="E122" s="18">
        <v>45676</v>
      </c>
      <c r="F122" s="18">
        <v>45680</v>
      </c>
      <c r="G122" t="s">
        <v>43</v>
      </c>
      <c r="H122">
        <v>49</v>
      </c>
      <c r="J122">
        <v>4997.26</v>
      </c>
      <c r="K122" t="s">
        <v>131</v>
      </c>
      <c r="L122">
        <v>4297.6436000000003</v>
      </c>
      <c r="M122">
        <v>418</v>
      </c>
      <c r="N122">
        <v>359.48</v>
      </c>
      <c r="O122">
        <v>8.3645837919179705E-2</v>
      </c>
      <c r="P122">
        <v>12</v>
      </c>
      <c r="Q122">
        <v>2024</v>
      </c>
      <c r="R122">
        <v>1</v>
      </c>
      <c r="S122">
        <v>2025</v>
      </c>
      <c r="T122">
        <v>45725</v>
      </c>
      <c r="U122" t="s">
        <v>150</v>
      </c>
      <c r="V122">
        <v>2025</v>
      </c>
      <c r="W122" t="str">
        <f t="shared" si="4"/>
        <v>México</v>
      </c>
      <c r="X122" t="str">
        <f t="shared" si="5"/>
        <v>IC</v>
      </c>
      <c r="Y122" s="8">
        <f t="shared" si="6"/>
        <v>0.5</v>
      </c>
      <c r="Z122" s="2">
        <f t="shared" si="7"/>
        <v>179.74</v>
      </c>
      <c r="AJ122" s="12">
        <v>122</v>
      </c>
      <c r="AK122" s="13">
        <v>1088.32</v>
      </c>
    </row>
    <row r="123" spans="1:37">
      <c r="A123" t="s">
        <v>176</v>
      </c>
      <c r="B123">
        <v>50</v>
      </c>
      <c r="C123">
        <v>1</v>
      </c>
      <c r="D123" s="18">
        <v>45632</v>
      </c>
      <c r="E123" s="18">
        <v>45669</v>
      </c>
      <c r="F123" s="18">
        <v>45672</v>
      </c>
      <c r="G123" t="s">
        <v>49</v>
      </c>
      <c r="H123">
        <v>49</v>
      </c>
      <c r="I123" t="s">
        <v>177</v>
      </c>
      <c r="J123">
        <v>8452.59</v>
      </c>
      <c r="K123" t="s">
        <v>131</v>
      </c>
      <c r="L123">
        <v>7269.2273999999998</v>
      </c>
      <c r="M123">
        <v>576.84</v>
      </c>
      <c r="N123">
        <v>496.08240000000001</v>
      </c>
      <c r="O123">
        <v>6.8244171313171467E-2</v>
      </c>
      <c r="P123">
        <v>12</v>
      </c>
      <c r="Q123">
        <v>2024</v>
      </c>
      <c r="R123">
        <v>1</v>
      </c>
      <c r="S123">
        <v>2025</v>
      </c>
      <c r="T123">
        <v>45717</v>
      </c>
      <c r="U123" t="s">
        <v>150</v>
      </c>
      <c r="V123">
        <v>2025</v>
      </c>
      <c r="W123" t="str">
        <f t="shared" si="4"/>
        <v>México</v>
      </c>
      <c r="X123" t="str">
        <f t="shared" si="5"/>
        <v>Retail</v>
      </c>
      <c r="Y123" s="8">
        <f t="shared" si="6"/>
        <v>0</v>
      </c>
      <c r="Z123" s="2">
        <f t="shared" si="7"/>
        <v>496.08240000000001</v>
      </c>
      <c r="AJ123" s="12">
        <v>123</v>
      </c>
      <c r="AK123" s="13">
        <v>848.37</v>
      </c>
    </row>
    <row r="124" spans="1:37">
      <c r="A124" t="s">
        <v>176</v>
      </c>
      <c r="B124">
        <v>51</v>
      </c>
      <c r="C124">
        <v>1</v>
      </c>
      <c r="D124" s="18">
        <v>45635</v>
      </c>
      <c r="E124" s="18">
        <v>45676</v>
      </c>
      <c r="F124" s="18">
        <v>45680</v>
      </c>
      <c r="G124" t="s">
        <v>49</v>
      </c>
      <c r="H124">
        <v>50</v>
      </c>
      <c r="I124" t="s">
        <v>179</v>
      </c>
      <c r="J124">
        <v>35000</v>
      </c>
      <c r="K124" t="s">
        <v>131</v>
      </c>
      <c r="L124">
        <v>30100</v>
      </c>
      <c r="M124">
        <v>6179.2</v>
      </c>
      <c r="N124">
        <v>5314.1120000000001</v>
      </c>
      <c r="O124">
        <v>0.17654857142857144</v>
      </c>
      <c r="P124">
        <v>12</v>
      </c>
      <c r="Q124">
        <v>2024</v>
      </c>
      <c r="R124">
        <v>1</v>
      </c>
      <c r="S124">
        <v>2025</v>
      </c>
      <c r="T124">
        <v>45725</v>
      </c>
      <c r="U124" t="s">
        <v>150</v>
      </c>
      <c r="V124">
        <v>2025</v>
      </c>
      <c r="W124" t="str">
        <f t="shared" si="4"/>
        <v>México</v>
      </c>
      <c r="X124" t="str">
        <f t="shared" si="5"/>
        <v>Retail</v>
      </c>
      <c r="Y124" s="8">
        <f t="shared" si="6"/>
        <v>0</v>
      </c>
      <c r="Z124" s="2">
        <f t="shared" si="7"/>
        <v>5314.1120000000001</v>
      </c>
      <c r="AJ124" s="12">
        <v>124</v>
      </c>
      <c r="AK124" s="13">
        <v>6840</v>
      </c>
    </row>
    <row r="125" spans="1:37">
      <c r="A125" t="s">
        <v>176</v>
      </c>
      <c r="B125">
        <v>52</v>
      </c>
      <c r="C125">
        <v>1</v>
      </c>
      <c r="D125" s="18">
        <v>45636</v>
      </c>
      <c r="E125" s="18">
        <v>45630</v>
      </c>
      <c r="F125" s="18">
        <v>45634</v>
      </c>
      <c r="G125" t="s">
        <v>49</v>
      </c>
      <c r="H125">
        <v>50</v>
      </c>
      <c r="I125" t="s">
        <v>177</v>
      </c>
      <c r="J125">
        <v>13500</v>
      </c>
      <c r="K125" t="s">
        <v>131</v>
      </c>
      <c r="L125">
        <v>11610</v>
      </c>
      <c r="M125">
        <v>639.03</v>
      </c>
      <c r="N125">
        <v>549.56579999999997</v>
      </c>
      <c r="O125">
        <v>4.7335555555555554E-2</v>
      </c>
      <c r="P125">
        <v>12</v>
      </c>
      <c r="Q125">
        <v>2024</v>
      </c>
      <c r="R125">
        <v>12</v>
      </c>
      <c r="S125">
        <v>2024</v>
      </c>
      <c r="T125">
        <v>45679</v>
      </c>
      <c r="U125" t="s">
        <v>157</v>
      </c>
      <c r="V125">
        <v>2025</v>
      </c>
      <c r="W125" t="str">
        <f t="shared" si="4"/>
        <v>México</v>
      </c>
      <c r="X125" t="str">
        <f t="shared" si="5"/>
        <v>Retail</v>
      </c>
      <c r="Y125" s="8">
        <f t="shared" si="6"/>
        <v>0</v>
      </c>
      <c r="Z125" s="2">
        <f t="shared" si="7"/>
        <v>549.56579999999997</v>
      </c>
      <c r="AJ125" s="12">
        <v>125</v>
      </c>
      <c r="AK125" s="13">
        <v>30.42</v>
      </c>
    </row>
    <row r="126" spans="1:37">
      <c r="A126" t="s">
        <v>176</v>
      </c>
      <c r="B126">
        <v>53</v>
      </c>
      <c r="C126">
        <v>1</v>
      </c>
      <c r="D126" s="18">
        <v>45636</v>
      </c>
      <c r="E126" s="18">
        <v>45628</v>
      </c>
      <c r="F126" s="18">
        <v>45628</v>
      </c>
      <c r="G126" t="s">
        <v>49</v>
      </c>
      <c r="H126">
        <v>50</v>
      </c>
      <c r="I126" t="s">
        <v>177</v>
      </c>
      <c r="J126">
        <v>727.63</v>
      </c>
      <c r="K126" t="s">
        <v>131</v>
      </c>
      <c r="L126">
        <v>625.76179999999999</v>
      </c>
      <c r="M126">
        <v>50</v>
      </c>
      <c r="N126">
        <v>43</v>
      </c>
      <c r="O126">
        <v>6.8716243145554745E-2</v>
      </c>
      <c r="P126">
        <v>12</v>
      </c>
      <c r="Q126">
        <v>2024</v>
      </c>
      <c r="R126">
        <v>12</v>
      </c>
      <c r="S126">
        <v>2024</v>
      </c>
      <c r="T126">
        <v>45673</v>
      </c>
      <c r="U126" t="s">
        <v>157</v>
      </c>
      <c r="V126">
        <v>2025</v>
      </c>
      <c r="W126" t="str">
        <f t="shared" si="4"/>
        <v>México</v>
      </c>
      <c r="X126" t="str">
        <f t="shared" si="5"/>
        <v>Retail</v>
      </c>
      <c r="Y126" s="8">
        <f t="shared" si="6"/>
        <v>0</v>
      </c>
      <c r="Z126" s="2">
        <f t="shared" si="7"/>
        <v>43</v>
      </c>
      <c r="AJ126" s="12">
        <v>126</v>
      </c>
      <c r="AK126" s="13">
        <v>11809.71</v>
      </c>
    </row>
    <row r="127" spans="1:37">
      <c r="A127" t="s">
        <v>176</v>
      </c>
      <c r="B127">
        <v>54</v>
      </c>
      <c r="C127">
        <v>1</v>
      </c>
      <c r="D127" s="18">
        <v>45637</v>
      </c>
      <c r="E127" s="18">
        <v>45651</v>
      </c>
      <c r="F127" s="18">
        <v>45661</v>
      </c>
      <c r="G127" t="s">
        <v>49</v>
      </c>
      <c r="H127">
        <v>50</v>
      </c>
      <c r="I127" t="s">
        <v>177</v>
      </c>
      <c r="J127">
        <v>3567</v>
      </c>
      <c r="K127" t="s">
        <v>178</v>
      </c>
      <c r="L127">
        <v>167.649</v>
      </c>
      <c r="M127">
        <v>0</v>
      </c>
      <c r="N127">
        <v>0</v>
      </c>
      <c r="O127">
        <v>0</v>
      </c>
      <c r="P127">
        <v>12</v>
      </c>
      <c r="Q127">
        <v>2024</v>
      </c>
      <c r="R127">
        <v>12</v>
      </c>
      <c r="S127">
        <v>2024</v>
      </c>
      <c r="T127">
        <v>45706</v>
      </c>
      <c r="U127" t="s">
        <v>164</v>
      </c>
      <c r="V127">
        <v>2025</v>
      </c>
      <c r="W127" t="str">
        <f t="shared" si="4"/>
        <v>México</v>
      </c>
      <c r="X127" t="str">
        <f t="shared" si="5"/>
        <v>Retail</v>
      </c>
      <c r="Y127" s="8">
        <f t="shared" si="6"/>
        <v>0</v>
      </c>
      <c r="Z127" s="2">
        <f t="shared" si="7"/>
        <v>0</v>
      </c>
      <c r="AJ127" s="12">
        <v>127</v>
      </c>
      <c r="AK127" s="13">
        <v>493.54</v>
      </c>
    </row>
    <row r="128" spans="1:37">
      <c r="A128" t="s">
        <v>176</v>
      </c>
      <c r="B128">
        <v>55</v>
      </c>
      <c r="C128">
        <v>1</v>
      </c>
      <c r="D128" s="18">
        <v>45638</v>
      </c>
      <c r="E128" s="18">
        <v>45802</v>
      </c>
      <c r="F128" s="18">
        <v>45805</v>
      </c>
      <c r="G128" t="s">
        <v>49</v>
      </c>
      <c r="H128">
        <v>50</v>
      </c>
      <c r="I128" t="s">
        <v>177</v>
      </c>
      <c r="J128">
        <v>5670.15</v>
      </c>
      <c r="K128" t="s">
        <v>131</v>
      </c>
      <c r="L128">
        <v>4876.3289999999997</v>
      </c>
      <c r="M128">
        <v>515.46</v>
      </c>
      <c r="N128">
        <v>443.29560000000004</v>
      </c>
      <c r="O128">
        <v>9.0907647945821554E-2</v>
      </c>
      <c r="P128">
        <v>12</v>
      </c>
      <c r="Q128">
        <v>2024</v>
      </c>
      <c r="R128">
        <v>5</v>
      </c>
      <c r="S128">
        <v>2025</v>
      </c>
      <c r="T128">
        <v>45850</v>
      </c>
      <c r="U128" t="s">
        <v>154</v>
      </c>
      <c r="V128">
        <v>2025</v>
      </c>
      <c r="W128" t="str">
        <f t="shared" si="4"/>
        <v>México</v>
      </c>
      <c r="X128" t="str">
        <f t="shared" si="5"/>
        <v>Retail</v>
      </c>
      <c r="Y128" s="8">
        <f t="shared" si="6"/>
        <v>0</v>
      </c>
      <c r="Z128" s="2">
        <f t="shared" si="7"/>
        <v>443.29560000000004</v>
      </c>
      <c r="AJ128" s="12">
        <v>128</v>
      </c>
      <c r="AK128" s="13">
        <v>0</v>
      </c>
    </row>
    <row r="129" spans="1:37">
      <c r="A129" t="s">
        <v>176</v>
      </c>
      <c r="B129">
        <v>56</v>
      </c>
      <c r="C129">
        <v>1</v>
      </c>
      <c r="D129" s="18">
        <v>45638</v>
      </c>
      <c r="E129" s="18">
        <v>45643</v>
      </c>
      <c r="F129" s="18">
        <v>45687</v>
      </c>
      <c r="G129" t="s">
        <v>49</v>
      </c>
      <c r="H129">
        <v>50</v>
      </c>
      <c r="I129" t="s">
        <v>177</v>
      </c>
      <c r="J129">
        <v>114938.52</v>
      </c>
      <c r="K129" t="s">
        <v>131</v>
      </c>
      <c r="L129">
        <v>98847.127200000003</v>
      </c>
      <c r="M129">
        <v>15368.53</v>
      </c>
      <c r="N129">
        <v>13216.935800000001</v>
      </c>
      <c r="O129">
        <v>0.13371087430045211</v>
      </c>
      <c r="P129">
        <v>12</v>
      </c>
      <c r="Q129">
        <v>2024</v>
      </c>
      <c r="R129">
        <v>12</v>
      </c>
      <c r="S129">
        <v>2024</v>
      </c>
      <c r="T129">
        <v>45732</v>
      </c>
      <c r="U129" t="s">
        <v>150</v>
      </c>
      <c r="V129">
        <v>2025</v>
      </c>
      <c r="W129" t="str">
        <f t="shared" si="4"/>
        <v>México</v>
      </c>
      <c r="X129" t="str">
        <f t="shared" si="5"/>
        <v>Retail</v>
      </c>
      <c r="Y129" s="8">
        <f t="shared" si="6"/>
        <v>0</v>
      </c>
      <c r="Z129" s="2">
        <f t="shared" si="7"/>
        <v>13216.935800000001</v>
      </c>
      <c r="AJ129" s="12">
        <v>129</v>
      </c>
      <c r="AK129" s="13">
        <v>0</v>
      </c>
    </row>
    <row r="130" spans="1:37">
      <c r="A130" t="s">
        <v>176</v>
      </c>
      <c r="B130">
        <v>57</v>
      </c>
      <c r="C130">
        <v>0</v>
      </c>
      <c r="D130" s="18">
        <v>45639</v>
      </c>
      <c r="E130" s="18">
        <v>45994</v>
      </c>
      <c r="F130" s="18">
        <v>46024</v>
      </c>
      <c r="G130" t="s">
        <v>45</v>
      </c>
      <c r="H130">
        <v>50</v>
      </c>
      <c r="J130">
        <v>164083.60999999999</v>
      </c>
      <c r="K130" t="s">
        <v>131</v>
      </c>
      <c r="L130">
        <v>141111.90459999998</v>
      </c>
      <c r="M130">
        <v>15087.76</v>
      </c>
      <c r="N130">
        <v>12975.473599999999</v>
      </c>
      <c r="O130">
        <v>9.1951658060180422E-2</v>
      </c>
      <c r="P130">
        <v>12</v>
      </c>
      <c r="Q130">
        <v>2024</v>
      </c>
      <c r="R130">
        <v>12</v>
      </c>
      <c r="S130">
        <v>2025</v>
      </c>
      <c r="T130">
        <v>46069</v>
      </c>
      <c r="U130" t="s">
        <v>164</v>
      </c>
      <c r="V130">
        <v>2026</v>
      </c>
      <c r="W130" t="str">
        <f t="shared" ref="W130:W193" si="8">_xlfn.XLOOKUP(G130,AC:AC,AD:AD,"error")</f>
        <v>México</v>
      </c>
      <c r="X130" t="str">
        <f t="shared" ref="X130:X193" si="9">_xlfn.XLOOKUP(G130,AC:AC,AE:AE,"error")</f>
        <v>IC</v>
      </c>
      <c r="Y130" s="8">
        <f t="shared" ref="Y130:Y193" si="10">_xlfn.XLOOKUP(G130,AC:AC,AF:AF,"error")</f>
        <v>0.75</v>
      </c>
      <c r="Z130" s="2">
        <f t="shared" si="7"/>
        <v>3243.8683999999994</v>
      </c>
      <c r="AJ130" s="12">
        <v>130</v>
      </c>
      <c r="AK130" s="13">
        <v>0</v>
      </c>
    </row>
    <row r="131" spans="1:37">
      <c r="A131" t="s">
        <v>176</v>
      </c>
      <c r="B131">
        <v>58</v>
      </c>
      <c r="C131">
        <v>1</v>
      </c>
      <c r="D131" s="18">
        <v>45642</v>
      </c>
      <c r="E131" s="18">
        <v>45651</v>
      </c>
      <c r="F131" s="18">
        <v>45661</v>
      </c>
      <c r="G131" t="s">
        <v>49</v>
      </c>
      <c r="H131">
        <v>51</v>
      </c>
      <c r="I131" t="s">
        <v>177</v>
      </c>
      <c r="J131">
        <v>29795.29</v>
      </c>
      <c r="K131" t="s">
        <v>131</v>
      </c>
      <c r="L131">
        <v>25623.949400000001</v>
      </c>
      <c r="M131">
        <v>2366.85</v>
      </c>
      <c r="N131">
        <v>2035.491</v>
      </c>
      <c r="O131">
        <v>7.9437051963582153E-2</v>
      </c>
      <c r="P131">
        <v>12</v>
      </c>
      <c r="Q131">
        <v>2024</v>
      </c>
      <c r="R131">
        <v>12</v>
      </c>
      <c r="S131">
        <v>2024</v>
      </c>
      <c r="T131">
        <v>45706</v>
      </c>
      <c r="U131" t="s">
        <v>164</v>
      </c>
      <c r="V131">
        <v>2025</v>
      </c>
      <c r="W131" t="str">
        <f t="shared" si="8"/>
        <v>México</v>
      </c>
      <c r="X131" t="str">
        <f t="shared" si="9"/>
        <v>Retail</v>
      </c>
      <c r="Y131" s="8">
        <f t="shared" si="10"/>
        <v>0</v>
      </c>
      <c r="Z131" s="2">
        <f t="shared" ref="Z131:Z194" si="11">N131-N131*Y131</f>
        <v>2035.491</v>
      </c>
      <c r="AJ131" s="12">
        <v>131</v>
      </c>
      <c r="AK131" s="13">
        <v>674.12</v>
      </c>
    </row>
    <row r="132" spans="1:37">
      <c r="A132" t="s">
        <v>176</v>
      </c>
      <c r="B132">
        <v>59</v>
      </c>
      <c r="C132">
        <v>1</v>
      </c>
      <c r="D132" s="18">
        <v>45642</v>
      </c>
      <c r="E132" s="18">
        <v>45648</v>
      </c>
      <c r="F132" s="18">
        <v>45653</v>
      </c>
      <c r="G132" t="s">
        <v>54</v>
      </c>
      <c r="H132">
        <v>51</v>
      </c>
      <c r="I132" t="s">
        <v>149</v>
      </c>
      <c r="J132">
        <v>981.77</v>
      </c>
      <c r="K132" t="s">
        <v>131</v>
      </c>
      <c r="L132">
        <v>844.32219999999995</v>
      </c>
      <c r="M132">
        <v>0</v>
      </c>
      <c r="N132">
        <v>0</v>
      </c>
      <c r="O132">
        <v>0</v>
      </c>
      <c r="P132">
        <v>12</v>
      </c>
      <c r="Q132">
        <v>2024</v>
      </c>
      <c r="R132">
        <v>12</v>
      </c>
      <c r="S132">
        <v>2024</v>
      </c>
      <c r="T132">
        <v>45698</v>
      </c>
      <c r="U132" t="s">
        <v>164</v>
      </c>
      <c r="V132">
        <v>2025</v>
      </c>
      <c r="W132" t="str">
        <f t="shared" si="8"/>
        <v>México</v>
      </c>
      <c r="X132" t="str">
        <f t="shared" si="9"/>
        <v>Retail</v>
      </c>
      <c r="Y132" s="8">
        <f t="shared" si="10"/>
        <v>0.05</v>
      </c>
      <c r="Z132" s="2">
        <f t="shared" si="11"/>
        <v>0</v>
      </c>
      <c r="AJ132" s="12">
        <v>132</v>
      </c>
      <c r="AK132" s="13">
        <v>827.2</v>
      </c>
    </row>
    <row r="133" spans="1:37">
      <c r="A133" t="s">
        <v>176</v>
      </c>
      <c r="B133">
        <v>60</v>
      </c>
      <c r="C133">
        <v>1</v>
      </c>
      <c r="D133" s="18">
        <v>45642</v>
      </c>
      <c r="E133" s="18">
        <v>45631</v>
      </c>
      <c r="F133" s="18">
        <v>45632</v>
      </c>
      <c r="G133" t="s">
        <v>54</v>
      </c>
      <c r="H133">
        <v>51</v>
      </c>
      <c r="I133" t="s">
        <v>149</v>
      </c>
      <c r="J133">
        <v>206.9</v>
      </c>
      <c r="K133" t="s">
        <v>131</v>
      </c>
      <c r="L133">
        <v>177.934</v>
      </c>
      <c r="M133">
        <v>0</v>
      </c>
      <c r="N133">
        <v>0</v>
      </c>
      <c r="O133">
        <v>0</v>
      </c>
      <c r="P133">
        <v>12</v>
      </c>
      <c r="Q133">
        <v>2024</v>
      </c>
      <c r="R133">
        <v>12</v>
      </c>
      <c r="S133">
        <v>2024</v>
      </c>
      <c r="T133">
        <v>45677</v>
      </c>
      <c r="U133" t="s">
        <v>157</v>
      </c>
      <c r="V133">
        <v>2025</v>
      </c>
      <c r="W133" t="str">
        <f t="shared" si="8"/>
        <v>México</v>
      </c>
      <c r="X133" t="str">
        <f t="shared" si="9"/>
        <v>Retail</v>
      </c>
      <c r="Y133" s="8">
        <f t="shared" si="10"/>
        <v>0.05</v>
      </c>
      <c r="Z133" s="2">
        <f t="shared" si="11"/>
        <v>0</v>
      </c>
      <c r="AJ133" s="12">
        <v>133</v>
      </c>
      <c r="AK133" s="13">
        <v>765</v>
      </c>
    </row>
    <row r="134" spans="1:37">
      <c r="A134" t="s">
        <v>176</v>
      </c>
      <c r="B134">
        <v>61</v>
      </c>
      <c r="C134">
        <v>1</v>
      </c>
      <c r="D134" s="18">
        <v>45642</v>
      </c>
      <c r="E134" s="18">
        <v>45730</v>
      </c>
      <c r="F134" s="18">
        <v>45732</v>
      </c>
      <c r="G134" t="s">
        <v>35</v>
      </c>
      <c r="H134">
        <v>51</v>
      </c>
      <c r="J134">
        <v>4265.6099999999997</v>
      </c>
      <c r="K134" t="s">
        <v>131</v>
      </c>
      <c r="L134">
        <v>3668.4245999999998</v>
      </c>
      <c r="M134">
        <v>358.2</v>
      </c>
      <c r="N134">
        <v>308.05199999999996</v>
      </c>
      <c r="O134">
        <v>8.3973921666537721E-2</v>
      </c>
      <c r="P134">
        <v>12</v>
      </c>
      <c r="Q134">
        <v>2024</v>
      </c>
      <c r="R134">
        <v>3</v>
      </c>
      <c r="S134">
        <v>2025</v>
      </c>
      <c r="T134">
        <v>45777</v>
      </c>
      <c r="U134" t="s">
        <v>173</v>
      </c>
      <c r="V134">
        <v>2025</v>
      </c>
      <c r="W134" t="str">
        <f t="shared" si="8"/>
        <v>México</v>
      </c>
      <c r="X134" t="str">
        <f t="shared" si="9"/>
        <v>IC</v>
      </c>
      <c r="Y134" s="8">
        <f t="shared" si="10"/>
        <v>0.5</v>
      </c>
      <c r="Z134" s="2">
        <f t="shared" si="11"/>
        <v>154.02599999999998</v>
      </c>
      <c r="AJ134" s="12">
        <v>134</v>
      </c>
      <c r="AK134" s="13">
        <v>4484.9799999999996</v>
      </c>
    </row>
    <row r="135" spans="1:37">
      <c r="A135" t="s">
        <v>176</v>
      </c>
      <c r="B135">
        <v>62</v>
      </c>
      <c r="C135">
        <v>0</v>
      </c>
      <c r="D135" s="18">
        <v>45642</v>
      </c>
      <c r="E135" s="18">
        <v>45737</v>
      </c>
      <c r="F135" s="18">
        <v>45755</v>
      </c>
      <c r="G135" t="s">
        <v>35</v>
      </c>
      <c r="H135">
        <v>51</v>
      </c>
      <c r="J135">
        <v>13321.75</v>
      </c>
      <c r="K135" t="s">
        <v>131</v>
      </c>
      <c r="L135">
        <v>11456.705</v>
      </c>
      <c r="M135">
        <v>1122.55</v>
      </c>
      <c r="N135">
        <v>965.39299999999992</v>
      </c>
      <c r="O135">
        <v>8.4264454745059766E-2</v>
      </c>
      <c r="P135">
        <v>12</v>
      </c>
      <c r="Q135">
        <v>2024</v>
      </c>
      <c r="R135">
        <v>3</v>
      </c>
      <c r="S135">
        <v>2025</v>
      </c>
      <c r="T135">
        <v>45800</v>
      </c>
      <c r="U135" t="s">
        <v>172</v>
      </c>
      <c r="V135">
        <v>2025</v>
      </c>
      <c r="W135" t="str">
        <f t="shared" si="8"/>
        <v>México</v>
      </c>
      <c r="X135" t="str">
        <f t="shared" si="9"/>
        <v>IC</v>
      </c>
      <c r="Y135" s="8">
        <f t="shared" si="10"/>
        <v>0.5</v>
      </c>
      <c r="Z135" s="2">
        <f t="shared" si="11"/>
        <v>482.69649999999996</v>
      </c>
      <c r="AJ135" s="12">
        <v>135</v>
      </c>
      <c r="AK135" s="13">
        <v>10209.200000000001</v>
      </c>
    </row>
    <row r="136" spans="1:37">
      <c r="A136" t="s">
        <v>176</v>
      </c>
      <c r="B136">
        <v>63</v>
      </c>
      <c r="C136">
        <v>1</v>
      </c>
      <c r="D136" s="18">
        <v>45642</v>
      </c>
      <c r="E136" s="18">
        <v>45682</v>
      </c>
      <c r="F136" s="18">
        <v>45688</v>
      </c>
      <c r="G136" t="s">
        <v>54</v>
      </c>
      <c r="H136">
        <v>51</v>
      </c>
      <c r="I136" t="s">
        <v>149</v>
      </c>
      <c r="J136">
        <v>2268</v>
      </c>
      <c r="K136" t="s">
        <v>151</v>
      </c>
      <c r="L136">
        <v>2268</v>
      </c>
      <c r="M136">
        <v>0</v>
      </c>
      <c r="N136">
        <v>0</v>
      </c>
      <c r="O136">
        <v>0</v>
      </c>
      <c r="P136">
        <v>12</v>
      </c>
      <c r="Q136">
        <v>2024</v>
      </c>
      <c r="R136">
        <v>1</v>
      </c>
      <c r="S136">
        <v>2025</v>
      </c>
      <c r="T136">
        <v>45733</v>
      </c>
      <c r="U136" t="s">
        <v>150</v>
      </c>
      <c r="V136">
        <v>2025</v>
      </c>
      <c r="W136" t="str">
        <f t="shared" si="8"/>
        <v>México</v>
      </c>
      <c r="X136" t="str">
        <f t="shared" si="9"/>
        <v>Retail</v>
      </c>
      <c r="Y136" s="8">
        <f t="shared" si="10"/>
        <v>0.05</v>
      </c>
      <c r="Z136" s="2">
        <f t="shared" si="11"/>
        <v>0</v>
      </c>
      <c r="AJ136" s="12">
        <v>136</v>
      </c>
      <c r="AK136" s="13">
        <v>8889.11</v>
      </c>
    </row>
    <row r="137" spans="1:37">
      <c r="A137" t="s">
        <v>176</v>
      </c>
      <c r="B137">
        <v>64</v>
      </c>
      <c r="C137">
        <v>1</v>
      </c>
      <c r="D137" s="18">
        <v>45642</v>
      </c>
      <c r="E137" s="18">
        <v>45639</v>
      </c>
      <c r="F137" s="18">
        <v>45646</v>
      </c>
      <c r="G137" t="s">
        <v>54</v>
      </c>
      <c r="H137">
        <v>51</v>
      </c>
      <c r="I137" t="s">
        <v>149</v>
      </c>
      <c r="J137">
        <v>1062</v>
      </c>
      <c r="K137" t="s">
        <v>131</v>
      </c>
      <c r="L137">
        <v>913.31999999999994</v>
      </c>
      <c r="M137">
        <v>10.62</v>
      </c>
      <c r="N137">
        <v>9.1331999999999987</v>
      </c>
      <c r="O137">
        <v>9.9999999999999985E-3</v>
      </c>
      <c r="P137">
        <v>12</v>
      </c>
      <c r="Q137">
        <v>2024</v>
      </c>
      <c r="R137">
        <v>12</v>
      </c>
      <c r="S137">
        <v>2024</v>
      </c>
      <c r="T137">
        <v>45691</v>
      </c>
      <c r="U137" t="s">
        <v>164</v>
      </c>
      <c r="V137">
        <v>2025</v>
      </c>
      <c r="W137" t="str">
        <f t="shared" si="8"/>
        <v>México</v>
      </c>
      <c r="X137" t="str">
        <f t="shared" si="9"/>
        <v>Retail</v>
      </c>
      <c r="Y137" s="8">
        <f t="shared" si="10"/>
        <v>0.05</v>
      </c>
      <c r="Z137" s="2">
        <f t="shared" si="11"/>
        <v>8.6765399999999993</v>
      </c>
      <c r="AJ137" s="12">
        <v>137</v>
      </c>
      <c r="AK137" s="13">
        <v>11801.86</v>
      </c>
    </row>
    <row r="138" spans="1:37">
      <c r="A138" t="s">
        <v>176</v>
      </c>
      <c r="B138">
        <v>65</v>
      </c>
      <c r="C138">
        <v>1</v>
      </c>
      <c r="D138" s="18">
        <v>45643</v>
      </c>
      <c r="E138" s="18">
        <v>45688</v>
      </c>
      <c r="F138" s="18">
        <v>45694</v>
      </c>
      <c r="G138" t="s">
        <v>35</v>
      </c>
      <c r="H138">
        <v>51</v>
      </c>
      <c r="J138">
        <v>3305.25</v>
      </c>
      <c r="K138" t="s">
        <v>131</v>
      </c>
      <c r="L138">
        <v>2842.5149999999999</v>
      </c>
      <c r="M138">
        <v>353.18</v>
      </c>
      <c r="N138">
        <v>303.73480000000001</v>
      </c>
      <c r="O138">
        <v>0.10685424703123819</v>
      </c>
      <c r="P138">
        <v>12</v>
      </c>
      <c r="Q138">
        <v>2024</v>
      </c>
      <c r="R138">
        <v>1</v>
      </c>
      <c r="S138">
        <v>2025</v>
      </c>
      <c r="T138">
        <v>45739</v>
      </c>
      <c r="U138" t="s">
        <v>150</v>
      </c>
      <c r="V138">
        <v>2025</v>
      </c>
      <c r="W138" t="str">
        <f t="shared" si="8"/>
        <v>México</v>
      </c>
      <c r="X138" t="str">
        <f t="shared" si="9"/>
        <v>IC</v>
      </c>
      <c r="Y138" s="8">
        <f t="shared" si="10"/>
        <v>0.5</v>
      </c>
      <c r="Z138" s="2">
        <f t="shared" si="11"/>
        <v>151.8674</v>
      </c>
      <c r="AJ138" s="12">
        <v>138</v>
      </c>
      <c r="AK138" s="13">
        <v>31885.14</v>
      </c>
    </row>
    <row r="139" spans="1:37">
      <c r="A139" t="s">
        <v>176</v>
      </c>
      <c r="B139">
        <v>66</v>
      </c>
      <c r="C139">
        <v>1</v>
      </c>
      <c r="D139" s="18">
        <v>45643</v>
      </c>
      <c r="E139" s="18">
        <v>45687</v>
      </c>
      <c r="F139" s="18">
        <v>45692</v>
      </c>
      <c r="G139" t="s">
        <v>35</v>
      </c>
      <c r="H139">
        <v>51</v>
      </c>
      <c r="J139">
        <v>3113.15</v>
      </c>
      <c r="K139" t="s">
        <v>131</v>
      </c>
      <c r="L139">
        <v>2677.3090000000002</v>
      </c>
      <c r="M139">
        <v>336.18</v>
      </c>
      <c r="N139">
        <v>289.1148</v>
      </c>
      <c r="O139">
        <v>0.10798708703403305</v>
      </c>
      <c r="P139">
        <v>12</v>
      </c>
      <c r="Q139">
        <v>2024</v>
      </c>
      <c r="R139">
        <v>1</v>
      </c>
      <c r="S139">
        <v>2025</v>
      </c>
      <c r="T139">
        <v>45737</v>
      </c>
      <c r="U139" t="s">
        <v>150</v>
      </c>
      <c r="V139">
        <v>2025</v>
      </c>
      <c r="W139" t="str">
        <f t="shared" si="8"/>
        <v>México</v>
      </c>
      <c r="X139" t="str">
        <f t="shared" si="9"/>
        <v>IC</v>
      </c>
      <c r="Y139" s="8">
        <f t="shared" si="10"/>
        <v>0.5</v>
      </c>
      <c r="Z139" s="2">
        <f t="shared" si="11"/>
        <v>144.5574</v>
      </c>
      <c r="AJ139" s="12">
        <v>139</v>
      </c>
      <c r="AK139" s="13">
        <v>190</v>
      </c>
    </row>
    <row r="140" spans="1:37">
      <c r="A140" t="s">
        <v>176</v>
      </c>
      <c r="B140">
        <v>67</v>
      </c>
      <c r="C140">
        <v>1</v>
      </c>
      <c r="D140" s="18">
        <v>45643</v>
      </c>
      <c r="E140" s="18">
        <v>45687</v>
      </c>
      <c r="F140" s="18">
        <v>45692</v>
      </c>
      <c r="G140" t="s">
        <v>35</v>
      </c>
      <c r="H140">
        <v>51</v>
      </c>
      <c r="J140">
        <v>3113.15</v>
      </c>
      <c r="K140" t="s">
        <v>131</v>
      </c>
      <c r="L140">
        <v>2677.3090000000002</v>
      </c>
      <c r="M140">
        <v>336.18</v>
      </c>
      <c r="N140">
        <v>289.1148</v>
      </c>
      <c r="O140">
        <v>0.10798708703403305</v>
      </c>
      <c r="P140">
        <v>12</v>
      </c>
      <c r="Q140">
        <v>2024</v>
      </c>
      <c r="R140">
        <v>1</v>
      </c>
      <c r="S140">
        <v>2025</v>
      </c>
      <c r="T140">
        <v>45737</v>
      </c>
      <c r="U140" t="s">
        <v>150</v>
      </c>
      <c r="V140">
        <v>2025</v>
      </c>
      <c r="W140" t="str">
        <f t="shared" si="8"/>
        <v>México</v>
      </c>
      <c r="X140" t="str">
        <f t="shared" si="9"/>
        <v>IC</v>
      </c>
      <c r="Y140" s="8">
        <f t="shared" si="10"/>
        <v>0.5</v>
      </c>
      <c r="Z140" s="2">
        <f t="shared" si="11"/>
        <v>144.5574</v>
      </c>
      <c r="AJ140" s="12">
        <v>140</v>
      </c>
      <c r="AK140" s="13">
        <v>2173.6799999999998</v>
      </c>
    </row>
    <row r="141" spans="1:37">
      <c r="A141" t="s">
        <v>176</v>
      </c>
      <c r="B141">
        <v>68</v>
      </c>
      <c r="C141">
        <v>1</v>
      </c>
      <c r="D141" s="18">
        <v>45643</v>
      </c>
      <c r="E141" s="18">
        <v>45687</v>
      </c>
      <c r="F141" s="18">
        <v>45692</v>
      </c>
      <c r="G141" t="s">
        <v>35</v>
      </c>
      <c r="H141">
        <v>51</v>
      </c>
      <c r="J141">
        <v>3130.1</v>
      </c>
      <c r="K141" t="s">
        <v>131</v>
      </c>
      <c r="L141">
        <v>2691.886</v>
      </c>
      <c r="M141">
        <v>311.24</v>
      </c>
      <c r="N141">
        <v>267.66640000000001</v>
      </c>
      <c r="O141">
        <v>9.9434522858694613E-2</v>
      </c>
      <c r="P141">
        <v>12</v>
      </c>
      <c r="Q141">
        <v>2024</v>
      </c>
      <c r="R141">
        <v>1</v>
      </c>
      <c r="S141">
        <v>2025</v>
      </c>
      <c r="T141">
        <v>45737</v>
      </c>
      <c r="U141" t="s">
        <v>150</v>
      </c>
      <c r="V141">
        <v>2025</v>
      </c>
      <c r="W141" t="str">
        <f t="shared" si="8"/>
        <v>México</v>
      </c>
      <c r="X141" t="str">
        <f t="shared" si="9"/>
        <v>IC</v>
      </c>
      <c r="Y141" s="8">
        <f t="shared" si="10"/>
        <v>0.5</v>
      </c>
      <c r="Z141" s="2">
        <f t="shared" si="11"/>
        <v>133.83320000000001</v>
      </c>
      <c r="AJ141" s="12">
        <v>141</v>
      </c>
      <c r="AK141" s="13">
        <v>197.17</v>
      </c>
    </row>
    <row r="142" spans="1:37">
      <c r="A142" t="s">
        <v>176</v>
      </c>
      <c r="B142">
        <v>69</v>
      </c>
      <c r="C142">
        <v>1</v>
      </c>
      <c r="D142" s="18">
        <v>45644</v>
      </c>
      <c r="E142" s="18">
        <v>45653</v>
      </c>
      <c r="F142" s="18">
        <v>45659</v>
      </c>
      <c r="G142" t="s">
        <v>49</v>
      </c>
      <c r="H142">
        <v>51</v>
      </c>
      <c r="I142" t="s">
        <v>177</v>
      </c>
      <c r="J142">
        <v>1401</v>
      </c>
      <c r="K142" t="s">
        <v>131</v>
      </c>
      <c r="L142">
        <v>1204.8599999999999</v>
      </c>
      <c r="M142">
        <v>35</v>
      </c>
      <c r="N142">
        <v>30.099999999999998</v>
      </c>
      <c r="O142">
        <v>2.4982155603140613E-2</v>
      </c>
      <c r="P142">
        <v>12</v>
      </c>
      <c r="Q142">
        <v>2024</v>
      </c>
      <c r="R142">
        <v>12</v>
      </c>
      <c r="S142">
        <v>2024</v>
      </c>
      <c r="T142">
        <v>45704</v>
      </c>
      <c r="U142" t="s">
        <v>164</v>
      </c>
      <c r="V142">
        <v>2025</v>
      </c>
      <c r="W142" t="str">
        <f t="shared" si="8"/>
        <v>México</v>
      </c>
      <c r="X142" t="str">
        <f t="shared" si="9"/>
        <v>Retail</v>
      </c>
      <c r="Y142" s="8">
        <f t="shared" si="10"/>
        <v>0</v>
      </c>
      <c r="Z142" s="2">
        <f t="shared" si="11"/>
        <v>30.099999999999998</v>
      </c>
      <c r="AJ142" s="12">
        <v>142</v>
      </c>
      <c r="AK142" s="13">
        <v>35</v>
      </c>
    </row>
    <row r="143" spans="1:37">
      <c r="A143" t="s">
        <v>176</v>
      </c>
      <c r="B143">
        <v>70</v>
      </c>
      <c r="C143">
        <v>1</v>
      </c>
      <c r="D143" s="18">
        <v>45644</v>
      </c>
      <c r="E143" s="18">
        <v>45738</v>
      </c>
      <c r="F143" s="18">
        <v>45746</v>
      </c>
      <c r="G143" t="s">
        <v>54</v>
      </c>
      <c r="H143">
        <v>51</v>
      </c>
      <c r="I143" t="s">
        <v>149</v>
      </c>
      <c r="J143">
        <v>10263</v>
      </c>
      <c r="K143" t="s">
        <v>131</v>
      </c>
      <c r="L143">
        <v>8826.18</v>
      </c>
      <c r="M143">
        <v>1171.9000000000001</v>
      </c>
      <c r="N143">
        <v>1007.8340000000001</v>
      </c>
      <c r="O143">
        <v>0.11418688492643476</v>
      </c>
      <c r="P143">
        <v>12</v>
      </c>
      <c r="Q143">
        <v>2024</v>
      </c>
      <c r="R143">
        <v>3</v>
      </c>
      <c r="S143">
        <v>2025</v>
      </c>
      <c r="T143">
        <v>45791</v>
      </c>
      <c r="U143" t="s">
        <v>172</v>
      </c>
      <c r="V143">
        <v>2025</v>
      </c>
      <c r="W143" t="str">
        <f t="shared" si="8"/>
        <v>México</v>
      </c>
      <c r="X143" t="str">
        <f t="shared" si="9"/>
        <v>Retail</v>
      </c>
      <c r="Y143" s="8">
        <f t="shared" si="10"/>
        <v>0.05</v>
      </c>
      <c r="Z143" s="2">
        <f t="shared" si="11"/>
        <v>957.44230000000005</v>
      </c>
      <c r="AJ143" s="12">
        <v>143</v>
      </c>
      <c r="AK143" s="13">
        <v>416.06</v>
      </c>
    </row>
    <row r="144" spans="1:37">
      <c r="A144" t="s">
        <v>176</v>
      </c>
      <c r="B144">
        <v>71</v>
      </c>
      <c r="C144">
        <v>0</v>
      </c>
      <c r="D144" s="18">
        <v>45645</v>
      </c>
      <c r="E144" s="18">
        <v>45917</v>
      </c>
      <c r="F144" s="18">
        <v>45980</v>
      </c>
      <c r="G144" t="s">
        <v>54</v>
      </c>
      <c r="H144">
        <v>51</v>
      </c>
      <c r="I144" t="s">
        <v>180</v>
      </c>
      <c r="J144">
        <v>140708.53</v>
      </c>
      <c r="K144" t="s">
        <v>131</v>
      </c>
      <c r="L144">
        <v>121009.3358</v>
      </c>
      <c r="M144">
        <v>6239.45</v>
      </c>
      <c r="N144">
        <v>5365.9269999999997</v>
      </c>
      <c r="O144">
        <v>4.4343082825184794E-2</v>
      </c>
      <c r="P144">
        <v>12</v>
      </c>
      <c r="Q144">
        <v>2024</v>
      </c>
      <c r="R144">
        <v>9</v>
      </c>
      <c r="S144">
        <v>2025</v>
      </c>
      <c r="T144">
        <v>46025</v>
      </c>
      <c r="U144" t="s">
        <v>157</v>
      </c>
      <c r="V144">
        <v>2026</v>
      </c>
      <c r="W144" t="str">
        <f t="shared" si="8"/>
        <v>México</v>
      </c>
      <c r="X144" t="str">
        <f t="shared" si="9"/>
        <v>Retail</v>
      </c>
      <c r="Y144" s="8">
        <f t="shared" si="10"/>
        <v>0.05</v>
      </c>
      <c r="Z144" s="2">
        <f t="shared" si="11"/>
        <v>5097.6306500000001</v>
      </c>
      <c r="AJ144" s="12">
        <v>144</v>
      </c>
      <c r="AK144" s="13">
        <v>360.96</v>
      </c>
    </row>
    <row r="145" spans="1:37">
      <c r="A145" t="s">
        <v>176</v>
      </c>
      <c r="B145">
        <v>72</v>
      </c>
      <c r="C145">
        <v>1</v>
      </c>
      <c r="D145" s="18">
        <v>45645</v>
      </c>
      <c r="E145" s="18">
        <v>45632</v>
      </c>
      <c r="F145" s="18">
        <v>45632</v>
      </c>
      <c r="G145" t="s">
        <v>54</v>
      </c>
      <c r="H145">
        <v>51</v>
      </c>
      <c r="I145" t="s">
        <v>149</v>
      </c>
      <c r="J145">
        <v>201</v>
      </c>
      <c r="K145" t="s">
        <v>131</v>
      </c>
      <c r="L145">
        <v>172.85999999999999</v>
      </c>
      <c r="M145">
        <v>0</v>
      </c>
      <c r="N145">
        <v>0</v>
      </c>
      <c r="O145">
        <v>0</v>
      </c>
      <c r="P145">
        <v>12</v>
      </c>
      <c r="Q145">
        <v>2024</v>
      </c>
      <c r="R145">
        <v>12</v>
      </c>
      <c r="S145">
        <v>2024</v>
      </c>
      <c r="T145">
        <v>45677</v>
      </c>
      <c r="U145" t="s">
        <v>157</v>
      </c>
      <c r="V145">
        <v>2025</v>
      </c>
      <c r="W145" t="str">
        <f t="shared" si="8"/>
        <v>México</v>
      </c>
      <c r="X145" t="str">
        <f t="shared" si="9"/>
        <v>Retail</v>
      </c>
      <c r="Y145" s="8">
        <f t="shared" si="10"/>
        <v>0.05</v>
      </c>
      <c r="Z145" s="2">
        <f t="shared" si="11"/>
        <v>0</v>
      </c>
      <c r="AJ145" s="12">
        <v>145</v>
      </c>
      <c r="AK145" s="13">
        <v>379.11</v>
      </c>
    </row>
    <row r="146" spans="1:37">
      <c r="A146" t="s">
        <v>176</v>
      </c>
      <c r="B146">
        <v>73</v>
      </c>
      <c r="C146">
        <v>1</v>
      </c>
      <c r="D146" s="18">
        <v>45645</v>
      </c>
      <c r="E146" s="18">
        <v>45763</v>
      </c>
      <c r="F146" s="18">
        <v>45769</v>
      </c>
      <c r="G146" t="s">
        <v>54</v>
      </c>
      <c r="H146">
        <v>51</v>
      </c>
      <c r="I146" t="s">
        <v>149</v>
      </c>
      <c r="J146">
        <v>11485.71</v>
      </c>
      <c r="K146" t="s">
        <v>131</v>
      </c>
      <c r="L146">
        <v>9877.7105999999985</v>
      </c>
      <c r="M146">
        <v>901.33</v>
      </c>
      <c r="N146">
        <v>775.14380000000006</v>
      </c>
      <c r="O146">
        <v>7.847403425648046E-2</v>
      </c>
      <c r="P146">
        <v>12</v>
      </c>
      <c r="Q146">
        <v>2024</v>
      </c>
      <c r="R146">
        <v>4</v>
      </c>
      <c r="S146">
        <v>2025</v>
      </c>
      <c r="T146">
        <v>45814</v>
      </c>
      <c r="U146" t="s">
        <v>152</v>
      </c>
      <c r="V146">
        <v>2025</v>
      </c>
      <c r="W146" t="str">
        <f t="shared" si="8"/>
        <v>México</v>
      </c>
      <c r="X146" t="str">
        <f t="shared" si="9"/>
        <v>Retail</v>
      </c>
      <c r="Y146" s="8">
        <f t="shared" si="10"/>
        <v>0.05</v>
      </c>
      <c r="Z146" s="2">
        <f t="shared" si="11"/>
        <v>736.38661000000002</v>
      </c>
      <c r="AJ146" s="12">
        <v>146</v>
      </c>
      <c r="AK146" s="13">
        <v>1066.69</v>
      </c>
    </row>
    <row r="147" spans="1:37">
      <c r="A147" t="s">
        <v>176</v>
      </c>
      <c r="B147">
        <v>74</v>
      </c>
      <c r="C147">
        <v>1</v>
      </c>
      <c r="D147" s="18">
        <v>45645</v>
      </c>
      <c r="E147" s="18">
        <v>45648</v>
      </c>
      <c r="F147" s="18">
        <v>45648</v>
      </c>
      <c r="G147" t="s">
        <v>54</v>
      </c>
      <c r="H147">
        <v>51</v>
      </c>
      <c r="I147" t="s">
        <v>149</v>
      </c>
      <c r="J147">
        <v>260</v>
      </c>
      <c r="K147" t="s">
        <v>131</v>
      </c>
      <c r="L147">
        <v>223.6</v>
      </c>
      <c r="M147">
        <v>0</v>
      </c>
      <c r="N147">
        <v>0</v>
      </c>
      <c r="O147">
        <v>0</v>
      </c>
      <c r="P147">
        <v>12</v>
      </c>
      <c r="Q147">
        <v>2024</v>
      </c>
      <c r="R147">
        <v>12</v>
      </c>
      <c r="S147">
        <v>2024</v>
      </c>
      <c r="T147">
        <v>45693</v>
      </c>
      <c r="U147" t="s">
        <v>164</v>
      </c>
      <c r="V147">
        <v>2025</v>
      </c>
      <c r="W147" t="str">
        <f t="shared" si="8"/>
        <v>México</v>
      </c>
      <c r="X147" t="str">
        <f t="shared" si="9"/>
        <v>Retail</v>
      </c>
      <c r="Y147" s="8">
        <f t="shared" si="10"/>
        <v>0.05</v>
      </c>
      <c r="Z147" s="2">
        <f t="shared" si="11"/>
        <v>0</v>
      </c>
      <c r="AJ147" s="12">
        <v>147</v>
      </c>
      <c r="AK147" s="13">
        <v>923.76</v>
      </c>
    </row>
    <row r="148" spans="1:37">
      <c r="A148" t="s">
        <v>176</v>
      </c>
      <c r="B148">
        <v>75</v>
      </c>
      <c r="C148">
        <v>1</v>
      </c>
      <c r="D148" s="18">
        <v>45645</v>
      </c>
      <c r="E148" s="18">
        <v>45738</v>
      </c>
      <c r="F148" s="18">
        <v>45746</v>
      </c>
      <c r="G148" t="s">
        <v>54</v>
      </c>
      <c r="H148">
        <v>51</v>
      </c>
      <c r="I148" t="s">
        <v>149</v>
      </c>
      <c r="J148">
        <v>2250</v>
      </c>
      <c r="K148" t="s">
        <v>131</v>
      </c>
      <c r="L148">
        <v>1935</v>
      </c>
      <c r="M148">
        <v>0</v>
      </c>
      <c r="N148">
        <v>0</v>
      </c>
      <c r="O148">
        <v>0</v>
      </c>
      <c r="P148">
        <v>12</v>
      </c>
      <c r="Q148">
        <v>2024</v>
      </c>
      <c r="R148">
        <v>3</v>
      </c>
      <c r="S148">
        <v>2025</v>
      </c>
      <c r="T148">
        <v>45791</v>
      </c>
      <c r="U148" t="s">
        <v>172</v>
      </c>
      <c r="V148">
        <v>2025</v>
      </c>
      <c r="W148" t="str">
        <f t="shared" si="8"/>
        <v>México</v>
      </c>
      <c r="X148" t="str">
        <f t="shared" si="9"/>
        <v>Retail</v>
      </c>
      <c r="Y148" s="8">
        <f t="shared" si="10"/>
        <v>0.05</v>
      </c>
      <c r="Z148" s="2">
        <f t="shared" si="11"/>
        <v>0</v>
      </c>
      <c r="AJ148" s="12">
        <v>148</v>
      </c>
      <c r="AK148" s="13">
        <v>639.20000000000005</v>
      </c>
    </row>
    <row r="149" spans="1:37">
      <c r="A149" t="s">
        <v>176</v>
      </c>
      <c r="B149">
        <v>76</v>
      </c>
      <c r="C149">
        <v>1</v>
      </c>
      <c r="D149" s="18">
        <v>45645</v>
      </c>
      <c r="E149" s="18">
        <v>45688</v>
      </c>
      <c r="F149" s="18">
        <v>45697</v>
      </c>
      <c r="G149" t="s">
        <v>35</v>
      </c>
      <c r="H149">
        <v>51</v>
      </c>
      <c r="J149">
        <v>4434.01</v>
      </c>
      <c r="K149" t="s">
        <v>131</v>
      </c>
      <c r="L149">
        <v>3813.2486000000004</v>
      </c>
      <c r="M149">
        <v>647.99</v>
      </c>
      <c r="N149">
        <v>557.27139999999997</v>
      </c>
      <c r="O149">
        <v>0.14614085218571901</v>
      </c>
      <c r="P149">
        <v>12</v>
      </c>
      <c r="Q149">
        <v>2024</v>
      </c>
      <c r="R149">
        <v>1</v>
      </c>
      <c r="S149">
        <v>2025</v>
      </c>
      <c r="T149">
        <v>45742</v>
      </c>
      <c r="U149" t="s">
        <v>150</v>
      </c>
      <c r="V149">
        <v>2025</v>
      </c>
      <c r="W149" t="str">
        <f t="shared" si="8"/>
        <v>México</v>
      </c>
      <c r="X149" t="str">
        <f t="shared" si="9"/>
        <v>IC</v>
      </c>
      <c r="Y149" s="8">
        <f t="shared" si="10"/>
        <v>0.5</v>
      </c>
      <c r="Z149" s="2">
        <f t="shared" si="11"/>
        <v>278.63569999999999</v>
      </c>
      <c r="AJ149" s="12">
        <v>149</v>
      </c>
      <c r="AK149" s="13">
        <v>6451.94</v>
      </c>
    </row>
    <row r="150" spans="1:37">
      <c r="A150" t="s">
        <v>176</v>
      </c>
      <c r="B150">
        <v>77</v>
      </c>
      <c r="C150">
        <v>1</v>
      </c>
      <c r="D150" s="18">
        <v>45645</v>
      </c>
      <c r="E150" s="18">
        <v>45688</v>
      </c>
      <c r="F150" s="18">
        <v>45690</v>
      </c>
      <c r="G150" t="s">
        <v>35</v>
      </c>
      <c r="H150">
        <v>51</v>
      </c>
      <c r="J150">
        <v>688</v>
      </c>
      <c r="K150" t="s">
        <v>131</v>
      </c>
      <c r="L150">
        <v>591.67999999999995</v>
      </c>
      <c r="M150">
        <v>32.81</v>
      </c>
      <c r="N150">
        <v>28.216600000000003</v>
      </c>
      <c r="O150">
        <v>4.7688953488372106E-2</v>
      </c>
      <c r="P150">
        <v>12</v>
      </c>
      <c r="Q150">
        <v>2024</v>
      </c>
      <c r="R150">
        <v>1</v>
      </c>
      <c r="S150">
        <v>2025</v>
      </c>
      <c r="T150">
        <v>45735</v>
      </c>
      <c r="U150" t="s">
        <v>150</v>
      </c>
      <c r="V150">
        <v>2025</v>
      </c>
      <c r="W150" t="str">
        <f t="shared" si="8"/>
        <v>México</v>
      </c>
      <c r="X150" t="str">
        <f t="shared" si="9"/>
        <v>IC</v>
      </c>
      <c r="Y150" s="8">
        <f t="shared" si="10"/>
        <v>0.5</v>
      </c>
      <c r="Z150" s="2">
        <f t="shared" si="11"/>
        <v>14.108300000000002</v>
      </c>
      <c r="AJ150" s="12">
        <v>150</v>
      </c>
      <c r="AK150" s="13">
        <v>10771.53</v>
      </c>
    </row>
    <row r="151" spans="1:37">
      <c r="A151" t="s">
        <v>176</v>
      </c>
      <c r="B151">
        <v>78</v>
      </c>
      <c r="C151">
        <v>1</v>
      </c>
      <c r="D151" s="18">
        <v>45645</v>
      </c>
      <c r="E151" s="18">
        <v>45688</v>
      </c>
      <c r="F151" s="18">
        <v>45690</v>
      </c>
      <c r="G151" t="s">
        <v>35</v>
      </c>
      <c r="H151">
        <v>51</v>
      </c>
      <c r="J151">
        <v>688</v>
      </c>
      <c r="K151" t="s">
        <v>131</v>
      </c>
      <c r="L151">
        <v>591.67999999999995</v>
      </c>
      <c r="M151">
        <v>31.87</v>
      </c>
      <c r="N151">
        <v>27.408200000000001</v>
      </c>
      <c r="O151">
        <v>4.6322674418604659E-2</v>
      </c>
      <c r="P151">
        <v>12</v>
      </c>
      <c r="Q151">
        <v>2024</v>
      </c>
      <c r="R151">
        <v>1</v>
      </c>
      <c r="S151">
        <v>2025</v>
      </c>
      <c r="T151">
        <v>45735</v>
      </c>
      <c r="U151" t="s">
        <v>150</v>
      </c>
      <c r="V151">
        <v>2025</v>
      </c>
      <c r="W151" t="str">
        <f t="shared" si="8"/>
        <v>México</v>
      </c>
      <c r="X151" t="str">
        <f t="shared" si="9"/>
        <v>IC</v>
      </c>
      <c r="Y151" s="8">
        <f t="shared" si="10"/>
        <v>0.5</v>
      </c>
      <c r="Z151" s="2">
        <f t="shared" si="11"/>
        <v>13.7041</v>
      </c>
      <c r="AJ151" s="12">
        <v>151</v>
      </c>
      <c r="AK151" s="13">
        <v>1686.66</v>
      </c>
    </row>
    <row r="152" spans="1:37">
      <c r="A152" t="s">
        <v>176</v>
      </c>
      <c r="B152">
        <v>79</v>
      </c>
      <c r="C152">
        <v>1</v>
      </c>
      <c r="D152" s="18">
        <v>45645</v>
      </c>
      <c r="E152" s="18">
        <v>45690</v>
      </c>
      <c r="F152" s="18">
        <v>45695</v>
      </c>
      <c r="G152" t="s">
        <v>35</v>
      </c>
      <c r="H152">
        <v>51</v>
      </c>
      <c r="J152">
        <v>3295.4</v>
      </c>
      <c r="K152" t="s">
        <v>131</v>
      </c>
      <c r="L152">
        <v>2834.0439999999999</v>
      </c>
      <c r="M152">
        <v>797.16</v>
      </c>
      <c r="N152">
        <v>685.55759999999998</v>
      </c>
      <c r="O152">
        <v>0.241900831462038</v>
      </c>
      <c r="P152">
        <v>12</v>
      </c>
      <c r="Q152">
        <v>2024</v>
      </c>
      <c r="R152">
        <v>2</v>
      </c>
      <c r="S152">
        <v>2025</v>
      </c>
      <c r="T152">
        <v>45740</v>
      </c>
      <c r="U152" t="s">
        <v>150</v>
      </c>
      <c r="V152">
        <v>2025</v>
      </c>
      <c r="W152" t="str">
        <f t="shared" si="8"/>
        <v>México</v>
      </c>
      <c r="X152" t="str">
        <f t="shared" si="9"/>
        <v>IC</v>
      </c>
      <c r="Y152" s="8">
        <f t="shared" si="10"/>
        <v>0.5</v>
      </c>
      <c r="Z152" s="2">
        <f t="shared" si="11"/>
        <v>342.77879999999999</v>
      </c>
      <c r="AJ152" s="12">
        <v>152</v>
      </c>
      <c r="AK152" s="13">
        <v>0</v>
      </c>
    </row>
    <row r="153" spans="1:37">
      <c r="A153" t="s">
        <v>176</v>
      </c>
      <c r="B153">
        <v>81</v>
      </c>
      <c r="C153">
        <v>1</v>
      </c>
      <c r="D153" s="18">
        <v>45645</v>
      </c>
      <c r="E153" s="18">
        <v>45690</v>
      </c>
      <c r="F153" s="18">
        <v>45698</v>
      </c>
      <c r="G153" t="s">
        <v>35</v>
      </c>
      <c r="H153">
        <v>51</v>
      </c>
      <c r="J153">
        <v>4988</v>
      </c>
      <c r="K153" t="s">
        <v>131</v>
      </c>
      <c r="L153">
        <v>4289.68</v>
      </c>
      <c r="M153">
        <v>578.1</v>
      </c>
      <c r="N153">
        <v>497.166</v>
      </c>
      <c r="O153">
        <v>0.1158981555733761</v>
      </c>
      <c r="P153">
        <v>12</v>
      </c>
      <c r="Q153">
        <v>2024</v>
      </c>
      <c r="R153">
        <v>2</v>
      </c>
      <c r="S153">
        <v>2025</v>
      </c>
      <c r="T153">
        <v>45743</v>
      </c>
      <c r="U153" t="s">
        <v>150</v>
      </c>
      <c r="V153">
        <v>2025</v>
      </c>
      <c r="W153" t="str">
        <f t="shared" si="8"/>
        <v>México</v>
      </c>
      <c r="X153" t="str">
        <f t="shared" si="9"/>
        <v>IC</v>
      </c>
      <c r="Y153" s="8">
        <f t="shared" si="10"/>
        <v>0.5</v>
      </c>
      <c r="Z153" s="2">
        <f t="shared" si="11"/>
        <v>248.583</v>
      </c>
      <c r="AJ153" s="12">
        <v>153</v>
      </c>
      <c r="AK153" s="13">
        <v>4777.42</v>
      </c>
    </row>
    <row r="154" spans="1:37">
      <c r="A154" t="s">
        <v>176</v>
      </c>
      <c r="B154">
        <v>82</v>
      </c>
      <c r="C154">
        <v>1</v>
      </c>
      <c r="D154" s="18">
        <v>45645</v>
      </c>
      <c r="E154" s="18">
        <v>45720</v>
      </c>
      <c r="F154" s="18">
        <v>45732</v>
      </c>
      <c r="G154" t="s">
        <v>45</v>
      </c>
      <c r="H154">
        <v>51</v>
      </c>
      <c r="J154">
        <v>375390.89</v>
      </c>
      <c r="K154" t="s">
        <v>131</v>
      </c>
      <c r="L154">
        <v>322836.1654</v>
      </c>
      <c r="M154">
        <v>32216.04</v>
      </c>
      <c r="N154">
        <v>27705.794399999999</v>
      </c>
      <c r="O154">
        <v>8.5819983537693198E-2</v>
      </c>
      <c r="P154">
        <v>12</v>
      </c>
      <c r="Q154">
        <v>2024</v>
      </c>
      <c r="R154">
        <v>3</v>
      </c>
      <c r="S154">
        <v>2025</v>
      </c>
      <c r="T154">
        <v>45777</v>
      </c>
      <c r="U154" t="s">
        <v>173</v>
      </c>
      <c r="V154">
        <v>2025</v>
      </c>
      <c r="W154" t="str">
        <f t="shared" si="8"/>
        <v>México</v>
      </c>
      <c r="X154" t="str">
        <f t="shared" si="9"/>
        <v>IC</v>
      </c>
      <c r="Y154" s="8">
        <f t="shared" si="10"/>
        <v>0.75</v>
      </c>
      <c r="Z154" s="2">
        <f t="shared" si="11"/>
        <v>6926.4485999999997</v>
      </c>
      <c r="AJ154" s="12">
        <v>154</v>
      </c>
      <c r="AK154" s="13">
        <v>4490.6499999999996</v>
      </c>
    </row>
    <row r="155" spans="1:37">
      <c r="A155" t="s">
        <v>176</v>
      </c>
      <c r="B155">
        <v>83</v>
      </c>
      <c r="C155">
        <v>1</v>
      </c>
      <c r="D155" s="18">
        <v>45645</v>
      </c>
      <c r="E155" s="18">
        <v>45645</v>
      </c>
      <c r="F155" s="18">
        <v>45646</v>
      </c>
      <c r="G155" t="s">
        <v>45</v>
      </c>
      <c r="H155">
        <v>51</v>
      </c>
      <c r="J155">
        <v>229</v>
      </c>
      <c r="K155" t="s">
        <v>131</v>
      </c>
      <c r="L155">
        <v>196.94</v>
      </c>
      <c r="M155">
        <v>21.53</v>
      </c>
      <c r="N155">
        <v>18.515800000000002</v>
      </c>
      <c r="O155">
        <v>9.4017467248908304E-2</v>
      </c>
      <c r="P155">
        <v>12</v>
      </c>
      <c r="Q155">
        <v>2024</v>
      </c>
      <c r="R155">
        <v>12</v>
      </c>
      <c r="S155">
        <v>2024</v>
      </c>
      <c r="T155">
        <v>45691</v>
      </c>
      <c r="U155" t="s">
        <v>164</v>
      </c>
      <c r="V155">
        <v>2025</v>
      </c>
      <c r="W155" t="str">
        <f t="shared" si="8"/>
        <v>México</v>
      </c>
      <c r="X155" t="str">
        <f t="shared" si="9"/>
        <v>IC</v>
      </c>
      <c r="Y155" s="8">
        <f t="shared" si="10"/>
        <v>0.75</v>
      </c>
      <c r="Z155" s="2">
        <f t="shared" si="11"/>
        <v>4.6289499999999997</v>
      </c>
      <c r="AJ155" s="12">
        <v>155</v>
      </c>
      <c r="AK155" s="13">
        <v>1906.74</v>
      </c>
    </row>
    <row r="156" spans="1:37">
      <c r="A156" t="s">
        <v>176</v>
      </c>
      <c r="B156">
        <v>84</v>
      </c>
      <c r="C156">
        <v>1</v>
      </c>
      <c r="D156" s="18">
        <v>45649</v>
      </c>
      <c r="E156" s="18">
        <v>45685</v>
      </c>
      <c r="F156" s="18">
        <v>45685</v>
      </c>
      <c r="G156" t="s">
        <v>49</v>
      </c>
      <c r="H156">
        <v>52</v>
      </c>
      <c r="I156" t="s">
        <v>177</v>
      </c>
      <c r="J156">
        <v>1858.68</v>
      </c>
      <c r="K156" t="s">
        <v>131</v>
      </c>
      <c r="L156">
        <v>1598.4648</v>
      </c>
      <c r="M156">
        <v>150</v>
      </c>
      <c r="N156">
        <v>129</v>
      </c>
      <c r="O156">
        <v>8.0702433985409008E-2</v>
      </c>
      <c r="P156">
        <v>12</v>
      </c>
      <c r="Q156">
        <v>2024</v>
      </c>
      <c r="R156">
        <v>1</v>
      </c>
      <c r="S156">
        <v>2025</v>
      </c>
      <c r="T156">
        <v>45730</v>
      </c>
      <c r="U156" t="s">
        <v>150</v>
      </c>
      <c r="V156">
        <v>2025</v>
      </c>
      <c r="W156" t="str">
        <f t="shared" si="8"/>
        <v>México</v>
      </c>
      <c r="X156" t="str">
        <f t="shared" si="9"/>
        <v>Retail</v>
      </c>
      <c r="Y156" s="8">
        <f t="shared" si="10"/>
        <v>0</v>
      </c>
      <c r="Z156" s="2">
        <f t="shared" si="11"/>
        <v>129</v>
      </c>
      <c r="AJ156" s="12">
        <v>156</v>
      </c>
      <c r="AK156" s="13">
        <v>197007.4</v>
      </c>
    </row>
    <row r="157" spans="1:37">
      <c r="A157" t="s">
        <v>176</v>
      </c>
      <c r="B157">
        <v>85</v>
      </c>
      <c r="C157">
        <v>1</v>
      </c>
      <c r="D157" s="18">
        <v>45656</v>
      </c>
      <c r="E157" s="18">
        <v>45655</v>
      </c>
      <c r="F157" s="18">
        <v>45655</v>
      </c>
      <c r="G157" t="s">
        <v>49</v>
      </c>
      <c r="H157">
        <v>53</v>
      </c>
      <c r="I157" t="s">
        <v>177</v>
      </c>
      <c r="J157">
        <v>126102.05</v>
      </c>
      <c r="K157" t="s">
        <v>131</v>
      </c>
      <c r="L157">
        <v>108447.76300000001</v>
      </c>
      <c r="M157">
        <v>12919.66</v>
      </c>
      <c r="N157">
        <v>11110.9076</v>
      </c>
      <c r="O157">
        <v>0.1024540045145975</v>
      </c>
      <c r="P157">
        <v>12</v>
      </c>
      <c r="Q157">
        <v>2024</v>
      </c>
      <c r="R157">
        <v>12</v>
      </c>
      <c r="S157">
        <v>2024</v>
      </c>
      <c r="T157">
        <v>45700</v>
      </c>
      <c r="U157" t="s">
        <v>164</v>
      </c>
      <c r="V157">
        <v>2025</v>
      </c>
      <c r="W157" t="str">
        <f t="shared" si="8"/>
        <v>México</v>
      </c>
      <c r="X157" t="str">
        <f t="shared" si="9"/>
        <v>Retail</v>
      </c>
      <c r="Y157" s="8">
        <f t="shared" si="10"/>
        <v>0</v>
      </c>
      <c r="Z157" s="2">
        <f t="shared" si="11"/>
        <v>11110.9076</v>
      </c>
      <c r="AJ157" s="12">
        <v>157</v>
      </c>
      <c r="AK157" s="13">
        <v>13389.51</v>
      </c>
    </row>
    <row r="158" spans="1:37">
      <c r="A158" t="s">
        <v>176</v>
      </c>
      <c r="B158">
        <v>86</v>
      </c>
      <c r="C158">
        <v>1</v>
      </c>
      <c r="D158" s="18">
        <v>45659</v>
      </c>
      <c r="E158" s="18">
        <v>45922</v>
      </c>
      <c r="F158" s="18">
        <v>45938</v>
      </c>
      <c r="G158" t="s">
        <v>45</v>
      </c>
      <c r="H158">
        <v>1</v>
      </c>
      <c r="J158">
        <v>326596</v>
      </c>
      <c r="K158" t="s">
        <v>131</v>
      </c>
      <c r="L158">
        <v>280872.56</v>
      </c>
      <c r="M158">
        <v>45376.02</v>
      </c>
      <c r="N158">
        <v>39023.377199999995</v>
      </c>
      <c r="O158">
        <v>0.13893623926808654</v>
      </c>
      <c r="P158">
        <v>1</v>
      </c>
      <c r="Q158">
        <v>2025</v>
      </c>
      <c r="R158">
        <v>9</v>
      </c>
      <c r="S158">
        <v>2025</v>
      </c>
      <c r="T158">
        <v>45983</v>
      </c>
      <c r="U158" t="s">
        <v>159</v>
      </c>
      <c r="V158">
        <v>2025</v>
      </c>
      <c r="W158" t="str">
        <f t="shared" si="8"/>
        <v>México</v>
      </c>
      <c r="X158" t="str">
        <f t="shared" si="9"/>
        <v>IC</v>
      </c>
      <c r="Y158" s="8">
        <f t="shared" si="10"/>
        <v>0.75</v>
      </c>
      <c r="Z158" s="2">
        <f t="shared" si="11"/>
        <v>9755.844299999997</v>
      </c>
      <c r="AJ158" s="12">
        <v>158</v>
      </c>
      <c r="AK158" s="13">
        <v>5337.36</v>
      </c>
    </row>
    <row r="159" spans="1:37">
      <c r="A159" t="s">
        <v>176</v>
      </c>
      <c r="B159">
        <v>87</v>
      </c>
      <c r="C159">
        <v>1</v>
      </c>
      <c r="D159" s="18">
        <v>45660</v>
      </c>
      <c r="E159" s="18">
        <v>45677</v>
      </c>
      <c r="F159" s="18">
        <v>45692</v>
      </c>
      <c r="G159" t="s">
        <v>45</v>
      </c>
      <c r="H159">
        <v>1</v>
      </c>
      <c r="J159">
        <v>4014.82</v>
      </c>
      <c r="K159" t="s">
        <v>131</v>
      </c>
      <c r="L159">
        <v>3452.7452000000003</v>
      </c>
      <c r="M159">
        <v>384.82</v>
      </c>
      <c r="N159">
        <v>330.9452</v>
      </c>
      <c r="O159">
        <v>9.5849876208646961E-2</v>
      </c>
      <c r="P159">
        <v>1</v>
      </c>
      <c r="Q159">
        <v>2025</v>
      </c>
      <c r="R159">
        <v>1</v>
      </c>
      <c r="S159">
        <v>2025</v>
      </c>
      <c r="T159">
        <v>45737</v>
      </c>
      <c r="U159" t="s">
        <v>150</v>
      </c>
      <c r="V159">
        <v>2025</v>
      </c>
      <c r="W159" t="str">
        <f t="shared" si="8"/>
        <v>México</v>
      </c>
      <c r="X159" t="str">
        <f t="shared" si="9"/>
        <v>IC</v>
      </c>
      <c r="Y159" s="8">
        <f t="shared" si="10"/>
        <v>0.75</v>
      </c>
      <c r="Z159" s="2">
        <f t="shared" si="11"/>
        <v>82.7363</v>
      </c>
      <c r="AJ159" s="12">
        <v>159</v>
      </c>
      <c r="AK159" s="13">
        <v>2310</v>
      </c>
    </row>
    <row r="160" spans="1:37">
      <c r="A160" t="s">
        <v>176</v>
      </c>
      <c r="B160">
        <v>88</v>
      </c>
      <c r="C160">
        <v>1</v>
      </c>
      <c r="D160" s="18">
        <v>45661</v>
      </c>
      <c r="E160" s="18">
        <v>45667</v>
      </c>
      <c r="F160" s="18">
        <v>45670</v>
      </c>
      <c r="G160" t="s">
        <v>49</v>
      </c>
      <c r="H160">
        <v>1</v>
      </c>
      <c r="I160" t="s">
        <v>177</v>
      </c>
      <c r="J160">
        <v>800</v>
      </c>
      <c r="K160" t="s">
        <v>131</v>
      </c>
      <c r="L160">
        <v>688</v>
      </c>
      <c r="M160">
        <v>0</v>
      </c>
      <c r="N160">
        <v>0</v>
      </c>
      <c r="O160">
        <v>0</v>
      </c>
      <c r="P160">
        <v>1</v>
      </c>
      <c r="Q160">
        <v>2025</v>
      </c>
      <c r="R160">
        <v>1</v>
      </c>
      <c r="S160">
        <v>2025</v>
      </c>
      <c r="T160">
        <v>45715</v>
      </c>
      <c r="U160" t="s">
        <v>164</v>
      </c>
      <c r="V160">
        <v>2025</v>
      </c>
      <c r="W160" t="str">
        <f t="shared" si="8"/>
        <v>México</v>
      </c>
      <c r="X160" t="str">
        <f t="shared" si="9"/>
        <v>Retail</v>
      </c>
      <c r="Y160" s="8">
        <f t="shared" si="10"/>
        <v>0</v>
      </c>
      <c r="Z160" s="2">
        <f t="shared" si="11"/>
        <v>0</v>
      </c>
      <c r="AJ160" s="12">
        <v>160</v>
      </c>
      <c r="AK160" s="13">
        <v>135.28</v>
      </c>
    </row>
    <row r="161" spans="1:37">
      <c r="A161" t="s">
        <v>176</v>
      </c>
      <c r="B161">
        <v>89</v>
      </c>
      <c r="C161">
        <v>1</v>
      </c>
      <c r="D161" s="18">
        <v>45663</v>
      </c>
      <c r="E161" s="18">
        <v>45670</v>
      </c>
      <c r="F161" s="18">
        <v>45676</v>
      </c>
      <c r="G161" t="s">
        <v>49</v>
      </c>
      <c r="H161">
        <v>2</v>
      </c>
      <c r="I161" t="s">
        <v>177</v>
      </c>
      <c r="J161">
        <v>835</v>
      </c>
      <c r="K161" t="s">
        <v>131</v>
      </c>
      <c r="L161">
        <v>718.1</v>
      </c>
      <c r="M161">
        <v>35</v>
      </c>
      <c r="N161">
        <v>30.099999999999998</v>
      </c>
      <c r="O161">
        <v>4.1916167664670656E-2</v>
      </c>
      <c r="P161">
        <v>1</v>
      </c>
      <c r="Q161">
        <v>2025</v>
      </c>
      <c r="R161">
        <v>1</v>
      </c>
      <c r="S161">
        <v>2025</v>
      </c>
      <c r="T161">
        <v>45721</v>
      </c>
      <c r="U161" t="s">
        <v>150</v>
      </c>
      <c r="V161">
        <v>2025</v>
      </c>
      <c r="W161" t="str">
        <f t="shared" si="8"/>
        <v>México</v>
      </c>
      <c r="X161" t="str">
        <f t="shared" si="9"/>
        <v>Retail</v>
      </c>
      <c r="Y161" s="8">
        <f t="shared" si="10"/>
        <v>0</v>
      </c>
      <c r="Z161" s="2">
        <f t="shared" si="11"/>
        <v>30.099999999999998</v>
      </c>
      <c r="AJ161" s="12">
        <v>161</v>
      </c>
      <c r="AK161" s="13">
        <v>227.94</v>
      </c>
    </row>
    <row r="162" spans="1:37">
      <c r="A162" t="s">
        <v>176</v>
      </c>
      <c r="B162">
        <v>90</v>
      </c>
      <c r="C162">
        <v>1</v>
      </c>
      <c r="D162" s="18">
        <v>45665</v>
      </c>
      <c r="E162" s="18">
        <v>45668</v>
      </c>
      <c r="F162" s="18">
        <v>45668</v>
      </c>
      <c r="G162" t="s">
        <v>49</v>
      </c>
      <c r="H162">
        <v>2</v>
      </c>
      <c r="I162" t="s">
        <v>177</v>
      </c>
      <c r="J162">
        <v>99987.5</v>
      </c>
      <c r="K162" t="s">
        <v>178</v>
      </c>
      <c r="L162">
        <v>4699.4125000000004</v>
      </c>
      <c r="M162">
        <v>12033.5</v>
      </c>
      <c r="N162">
        <v>565.57450000000006</v>
      </c>
      <c r="O162">
        <v>0.12035004375546944</v>
      </c>
      <c r="P162">
        <v>1</v>
      </c>
      <c r="Q162">
        <v>2025</v>
      </c>
      <c r="R162">
        <v>1</v>
      </c>
      <c r="S162">
        <v>2025</v>
      </c>
      <c r="T162">
        <v>45713</v>
      </c>
      <c r="U162" t="s">
        <v>164</v>
      </c>
      <c r="V162">
        <v>2025</v>
      </c>
      <c r="W162" t="str">
        <f t="shared" si="8"/>
        <v>México</v>
      </c>
      <c r="X162" t="str">
        <f t="shared" si="9"/>
        <v>Retail</v>
      </c>
      <c r="Y162" s="8">
        <f t="shared" si="10"/>
        <v>0</v>
      </c>
      <c r="Z162" s="2">
        <f t="shared" si="11"/>
        <v>565.57450000000006</v>
      </c>
      <c r="AJ162" s="12">
        <v>162</v>
      </c>
      <c r="AK162" s="13">
        <v>408.9</v>
      </c>
    </row>
    <row r="163" spans="1:37">
      <c r="A163" t="s">
        <v>176</v>
      </c>
      <c r="B163">
        <v>91</v>
      </c>
      <c r="C163">
        <v>1</v>
      </c>
      <c r="D163" s="18">
        <v>45665</v>
      </c>
      <c r="E163" s="18">
        <v>45676</v>
      </c>
      <c r="F163" s="18">
        <v>45676</v>
      </c>
      <c r="G163" t="s">
        <v>49</v>
      </c>
      <c r="H163">
        <v>2</v>
      </c>
      <c r="I163" t="s">
        <v>177</v>
      </c>
      <c r="J163">
        <v>9904</v>
      </c>
      <c r="K163" t="s">
        <v>178</v>
      </c>
      <c r="L163">
        <v>465.488</v>
      </c>
      <c r="M163">
        <v>0</v>
      </c>
      <c r="N163">
        <v>0</v>
      </c>
      <c r="O163">
        <v>0</v>
      </c>
      <c r="P163">
        <v>1</v>
      </c>
      <c r="Q163">
        <v>2025</v>
      </c>
      <c r="R163">
        <v>1</v>
      </c>
      <c r="S163">
        <v>2025</v>
      </c>
      <c r="T163">
        <v>45721</v>
      </c>
      <c r="U163" t="s">
        <v>150</v>
      </c>
      <c r="V163">
        <v>2025</v>
      </c>
      <c r="W163" t="str">
        <f t="shared" si="8"/>
        <v>México</v>
      </c>
      <c r="X163" t="str">
        <f t="shared" si="9"/>
        <v>Retail</v>
      </c>
      <c r="Y163" s="8">
        <f t="shared" si="10"/>
        <v>0</v>
      </c>
      <c r="Z163" s="2">
        <f t="shared" si="11"/>
        <v>0</v>
      </c>
      <c r="AJ163" s="12">
        <v>163</v>
      </c>
      <c r="AK163" s="13">
        <v>5358.78</v>
      </c>
    </row>
    <row r="164" spans="1:37">
      <c r="A164" t="s">
        <v>176</v>
      </c>
      <c r="B164">
        <v>93</v>
      </c>
      <c r="C164">
        <v>0</v>
      </c>
      <c r="D164" s="18">
        <v>45665</v>
      </c>
      <c r="E164" s="18">
        <v>45674</v>
      </c>
      <c r="F164" s="18">
        <v>45678</v>
      </c>
      <c r="G164" t="s">
        <v>54</v>
      </c>
      <c r="H164">
        <v>2</v>
      </c>
      <c r="I164" t="s">
        <v>149</v>
      </c>
      <c r="J164">
        <v>4440</v>
      </c>
      <c r="K164" t="s">
        <v>151</v>
      </c>
      <c r="L164">
        <v>4440</v>
      </c>
      <c r="M164">
        <v>1486.36</v>
      </c>
      <c r="N164">
        <v>1486.36</v>
      </c>
      <c r="O164">
        <v>0.33476576576576572</v>
      </c>
      <c r="P164">
        <v>1</v>
      </c>
      <c r="Q164">
        <v>2025</v>
      </c>
      <c r="R164">
        <v>1</v>
      </c>
      <c r="S164">
        <v>2025</v>
      </c>
      <c r="T164">
        <v>45723</v>
      </c>
      <c r="U164" t="s">
        <v>150</v>
      </c>
      <c r="V164">
        <v>2025</v>
      </c>
      <c r="W164" t="str">
        <f t="shared" si="8"/>
        <v>México</v>
      </c>
      <c r="X164" t="str">
        <f t="shared" si="9"/>
        <v>Retail</v>
      </c>
      <c r="Y164" s="8">
        <f t="shared" si="10"/>
        <v>0.05</v>
      </c>
      <c r="Z164" s="2">
        <f t="shared" si="11"/>
        <v>1412.0419999999999</v>
      </c>
      <c r="AJ164" s="12">
        <v>164</v>
      </c>
      <c r="AK164" s="13">
        <v>291.48</v>
      </c>
    </row>
    <row r="165" spans="1:37">
      <c r="A165" t="s">
        <v>176</v>
      </c>
      <c r="B165">
        <v>94</v>
      </c>
      <c r="C165">
        <v>0</v>
      </c>
      <c r="D165" s="18">
        <v>45666</v>
      </c>
      <c r="E165" s="18">
        <v>45690</v>
      </c>
      <c r="F165" s="18">
        <v>45693</v>
      </c>
      <c r="G165" t="s">
        <v>54</v>
      </c>
      <c r="H165">
        <v>2</v>
      </c>
      <c r="I165" t="s">
        <v>149</v>
      </c>
      <c r="J165">
        <v>6538.47</v>
      </c>
      <c r="K165" t="s">
        <v>178</v>
      </c>
      <c r="L165">
        <v>307.30808999999999</v>
      </c>
      <c r="M165">
        <v>504.9</v>
      </c>
      <c r="N165">
        <v>23.7303</v>
      </c>
      <c r="O165">
        <v>7.7219900068364614E-2</v>
      </c>
      <c r="P165">
        <v>1</v>
      </c>
      <c r="Q165">
        <v>2025</v>
      </c>
      <c r="R165">
        <v>2</v>
      </c>
      <c r="S165">
        <v>2025</v>
      </c>
      <c r="T165">
        <v>45738</v>
      </c>
      <c r="U165" t="s">
        <v>150</v>
      </c>
      <c r="V165">
        <v>2025</v>
      </c>
      <c r="W165" t="str">
        <f t="shared" si="8"/>
        <v>México</v>
      </c>
      <c r="X165" t="str">
        <f t="shared" si="9"/>
        <v>Retail</v>
      </c>
      <c r="Y165" s="8">
        <f t="shared" si="10"/>
        <v>0.05</v>
      </c>
      <c r="Z165" s="2">
        <f t="shared" si="11"/>
        <v>22.543785</v>
      </c>
      <c r="AJ165" s="12">
        <v>165</v>
      </c>
      <c r="AK165" s="13">
        <v>212.21</v>
      </c>
    </row>
    <row r="166" spans="1:37">
      <c r="A166" t="s">
        <v>176</v>
      </c>
      <c r="B166">
        <v>95</v>
      </c>
      <c r="C166">
        <v>0</v>
      </c>
      <c r="D166" s="18">
        <v>45666</v>
      </c>
      <c r="E166" s="18">
        <v>45689</v>
      </c>
      <c r="F166" s="18">
        <v>45693</v>
      </c>
      <c r="G166" t="s">
        <v>54</v>
      </c>
      <c r="H166">
        <v>2</v>
      </c>
      <c r="I166" t="s">
        <v>149</v>
      </c>
      <c r="J166">
        <v>1143.49</v>
      </c>
      <c r="K166" t="s">
        <v>178</v>
      </c>
      <c r="L166">
        <v>53.744030000000002</v>
      </c>
      <c r="M166">
        <v>88.3</v>
      </c>
      <c r="N166">
        <v>4.1501000000000001</v>
      </c>
      <c r="O166">
        <v>7.7219739569213547E-2</v>
      </c>
      <c r="P166">
        <v>1</v>
      </c>
      <c r="Q166">
        <v>2025</v>
      </c>
      <c r="R166">
        <v>2</v>
      </c>
      <c r="S166">
        <v>2025</v>
      </c>
      <c r="T166">
        <v>45738</v>
      </c>
      <c r="U166" t="s">
        <v>150</v>
      </c>
      <c r="V166">
        <v>2025</v>
      </c>
      <c r="W166" t="str">
        <f t="shared" si="8"/>
        <v>México</v>
      </c>
      <c r="X166" t="str">
        <f t="shared" si="9"/>
        <v>Retail</v>
      </c>
      <c r="Y166" s="8">
        <f t="shared" si="10"/>
        <v>0.05</v>
      </c>
      <c r="Z166" s="2">
        <f t="shared" si="11"/>
        <v>3.9425950000000003</v>
      </c>
      <c r="AJ166" s="12">
        <v>166</v>
      </c>
      <c r="AK166" s="13">
        <v>0</v>
      </c>
    </row>
    <row r="167" spans="1:37">
      <c r="A167" t="s">
        <v>176</v>
      </c>
      <c r="B167">
        <v>96</v>
      </c>
      <c r="C167">
        <v>1</v>
      </c>
      <c r="D167" s="18">
        <v>45666</v>
      </c>
      <c r="E167" s="18">
        <v>45834</v>
      </c>
      <c r="F167" s="18">
        <v>45841</v>
      </c>
      <c r="G167" t="s">
        <v>49</v>
      </c>
      <c r="H167">
        <v>2</v>
      </c>
      <c r="I167" t="s">
        <v>177</v>
      </c>
      <c r="J167">
        <v>18291.419999999998</v>
      </c>
      <c r="K167" t="s">
        <v>151</v>
      </c>
      <c r="L167">
        <v>18291.419999999998</v>
      </c>
      <c r="M167">
        <v>1281.42</v>
      </c>
      <c r="N167">
        <v>1281.42</v>
      </c>
      <c r="O167">
        <v>7.005579665220088E-2</v>
      </c>
      <c r="P167">
        <v>1</v>
      </c>
      <c r="Q167">
        <v>2025</v>
      </c>
      <c r="R167">
        <v>6</v>
      </c>
      <c r="S167">
        <v>2025</v>
      </c>
      <c r="T167">
        <v>45886</v>
      </c>
      <c r="U167" t="s">
        <v>160</v>
      </c>
      <c r="V167">
        <v>2025</v>
      </c>
      <c r="W167" t="str">
        <f t="shared" si="8"/>
        <v>México</v>
      </c>
      <c r="X167" t="str">
        <f t="shared" si="9"/>
        <v>Retail</v>
      </c>
      <c r="Y167" s="8">
        <f t="shared" si="10"/>
        <v>0</v>
      </c>
      <c r="Z167" s="2">
        <f t="shared" si="11"/>
        <v>1281.42</v>
      </c>
      <c r="AJ167" s="12">
        <v>167</v>
      </c>
      <c r="AK167" s="13">
        <v>206.41</v>
      </c>
    </row>
    <row r="168" spans="1:37">
      <c r="A168" t="s">
        <v>176</v>
      </c>
      <c r="B168">
        <v>97</v>
      </c>
      <c r="C168">
        <v>0</v>
      </c>
      <c r="D168" s="18">
        <v>45666</v>
      </c>
      <c r="E168" s="18">
        <v>45703</v>
      </c>
      <c r="F168" s="18">
        <v>45704</v>
      </c>
      <c r="G168" t="s">
        <v>54</v>
      </c>
      <c r="H168">
        <v>2</v>
      </c>
      <c r="I168" t="s">
        <v>149</v>
      </c>
      <c r="J168">
        <v>494.4</v>
      </c>
      <c r="K168" t="s">
        <v>151</v>
      </c>
      <c r="L168">
        <v>494.4</v>
      </c>
      <c r="M168">
        <v>44</v>
      </c>
      <c r="N168">
        <v>44</v>
      </c>
      <c r="O168">
        <v>8.8996763754045305E-2</v>
      </c>
      <c r="P168">
        <v>1</v>
      </c>
      <c r="Q168">
        <v>2025</v>
      </c>
      <c r="R168">
        <v>2</v>
      </c>
      <c r="S168">
        <v>2025</v>
      </c>
      <c r="T168">
        <v>45749</v>
      </c>
      <c r="U168" t="s">
        <v>173</v>
      </c>
      <c r="V168">
        <v>2025</v>
      </c>
      <c r="W168" t="str">
        <f t="shared" si="8"/>
        <v>México</v>
      </c>
      <c r="X168" t="str">
        <f t="shared" si="9"/>
        <v>Retail</v>
      </c>
      <c r="Y168" s="8">
        <f t="shared" si="10"/>
        <v>0.05</v>
      </c>
      <c r="Z168" s="2">
        <f t="shared" si="11"/>
        <v>41.8</v>
      </c>
      <c r="AJ168" s="12">
        <v>168</v>
      </c>
      <c r="AK168" s="13">
        <v>852.79</v>
      </c>
    </row>
    <row r="169" spans="1:37">
      <c r="A169" t="s">
        <v>176</v>
      </c>
      <c r="B169">
        <v>98</v>
      </c>
      <c r="C169">
        <v>1</v>
      </c>
      <c r="D169" s="18">
        <v>45666</v>
      </c>
      <c r="E169" s="18">
        <v>45759</v>
      </c>
      <c r="F169" s="18">
        <v>45767</v>
      </c>
      <c r="G169" t="s">
        <v>49</v>
      </c>
      <c r="H169">
        <v>2</v>
      </c>
      <c r="I169" t="s">
        <v>179</v>
      </c>
      <c r="J169">
        <v>60831.49</v>
      </c>
      <c r="K169" t="s">
        <v>151</v>
      </c>
      <c r="L169">
        <v>60831.49</v>
      </c>
      <c r="M169">
        <v>6126.45</v>
      </c>
      <c r="N169">
        <v>6126.45</v>
      </c>
      <c r="O169">
        <v>0.1007118188293596</v>
      </c>
      <c r="P169">
        <v>1</v>
      </c>
      <c r="Q169">
        <v>2025</v>
      </c>
      <c r="R169">
        <v>4</v>
      </c>
      <c r="S169">
        <v>2025</v>
      </c>
      <c r="T169">
        <v>45812</v>
      </c>
      <c r="U169" t="s">
        <v>152</v>
      </c>
      <c r="V169">
        <v>2025</v>
      </c>
      <c r="W169" t="str">
        <f t="shared" si="8"/>
        <v>México</v>
      </c>
      <c r="X169" t="str">
        <f t="shared" si="9"/>
        <v>Retail</v>
      </c>
      <c r="Y169" s="8">
        <f t="shared" si="10"/>
        <v>0</v>
      </c>
      <c r="Z169" s="2">
        <f t="shared" si="11"/>
        <v>6126.45</v>
      </c>
      <c r="AJ169" s="12">
        <v>169</v>
      </c>
      <c r="AK169" s="13">
        <v>1611</v>
      </c>
    </row>
    <row r="170" spans="1:37">
      <c r="A170" t="s">
        <v>176</v>
      </c>
      <c r="B170">
        <v>99</v>
      </c>
      <c r="C170">
        <v>1</v>
      </c>
      <c r="D170" s="18">
        <v>45666</v>
      </c>
      <c r="E170" s="18">
        <v>45661</v>
      </c>
      <c r="F170" s="18">
        <v>45667</v>
      </c>
      <c r="G170" t="s">
        <v>54</v>
      </c>
      <c r="H170">
        <v>2</v>
      </c>
      <c r="I170" t="s">
        <v>149</v>
      </c>
      <c r="J170">
        <v>26938.799999999999</v>
      </c>
      <c r="K170" t="s">
        <v>151</v>
      </c>
      <c r="L170">
        <v>26938.799999999999</v>
      </c>
      <c r="M170">
        <v>5387.76</v>
      </c>
      <c r="N170">
        <v>5387.76</v>
      </c>
      <c r="O170">
        <v>0.2</v>
      </c>
      <c r="P170">
        <v>1</v>
      </c>
      <c r="Q170">
        <v>2025</v>
      </c>
      <c r="R170">
        <v>1</v>
      </c>
      <c r="S170">
        <v>2025</v>
      </c>
      <c r="T170">
        <v>45712</v>
      </c>
      <c r="U170" t="s">
        <v>164</v>
      </c>
      <c r="V170">
        <v>2025</v>
      </c>
      <c r="W170" t="str">
        <f t="shared" si="8"/>
        <v>México</v>
      </c>
      <c r="X170" t="str">
        <f t="shared" si="9"/>
        <v>Retail</v>
      </c>
      <c r="Y170" s="8">
        <f t="shared" si="10"/>
        <v>0.05</v>
      </c>
      <c r="Z170" s="2">
        <f t="shared" si="11"/>
        <v>5118.3720000000003</v>
      </c>
      <c r="AJ170" s="12">
        <v>170</v>
      </c>
      <c r="AK170" s="13">
        <v>3592.6</v>
      </c>
    </row>
    <row r="171" spans="1:37">
      <c r="A171" t="s">
        <v>176</v>
      </c>
      <c r="B171">
        <v>100</v>
      </c>
      <c r="C171">
        <v>1</v>
      </c>
      <c r="D171" s="18">
        <v>45667</v>
      </c>
      <c r="E171" s="18">
        <v>45829</v>
      </c>
      <c r="F171" s="18">
        <v>45863</v>
      </c>
      <c r="G171" t="s">
        <v>45</v>
      </c>
      <c r="H171">
        <v>2</v>
      </c>
      <c r="J171">
        <v>13574</v>
      </c>
      <c r="K171" t="s">
        <v>131</v>
      </c>
      <c r="L171">
        <v>11673.64</v>
      </c>
      <c r="M171">
        <v>0</v>
      </c>
      <c r="N171">
        <v>0</v>
      </c>
      <c r="O171">
        <v>0</v>
      </c>
      <c r="P171">
        <v>1</v>
      </c>
      <c r="Q171">
        <v>2025</v>
      </c>
      <c r="R171">
        <v>6</v>
      </c>
      <c r="S171">
        <v>2025</v>
      </c>
      <c r="T171">
        <v>45908</v>
      </c>
      <c r="U171" t="s">
        <v>153</v>
      </c>
      <c r="V171">
        <v>2025</v>
      </c>
      <c r="W171" t="str">
        <f t="shared" si="8"/>
        <v>México</v>
      </c>
      <c r="X171" t="str">
        <f t="shared" si="9"/>
        <v>IC</v>
      </c>
      <c r="Y171" s="8">
        <f t="shared" si="10"/>
        <v>0.75</v>
      </c>
      <c r="Z171" s="2">
        <f t="shared" si="11"/>
        <v>0</v>
      </c>
      <c r="AJ171" s="12">
        <v>171</v>
      </c>
      <c r="AK171" s="13">
        <v>11639.31</v>
      </c>
    </row>
    <row r="172" spans="1:37">
      <c r="A172" t="s">
        <v>176</v>
      </c>
      <c r="B172">
        <v>101</v>
      </c>
      <c r="C172">
        <v>1</v>
      </c>
      <c r="D172" s="18">
        <v>45627</v>
      </c>
      <c r="E172" s="18">
        <v>45787</v>
      </c>
      <c r="F172" s="18">
        <v>45798</v>
      </c>
      <c r="G172" t="s">
        <v>35</v>
      </c>
      <c r="H172">
        <v>49</v>
      </c>
      <c r="J172">
        <v>56880.79</v>
      </c>
      <c r="K172" t="s">
        <v>131</v>
      </c>
      <c r="L172">
        <v>48917.479399999997</v>
      </c>
      <c r="M172">
        <v>13621.02</v>
      </c>
      <c r="N172">
        <v>11714.0772</v>
      </c>
      <c r="O172">
        <v>0.23946608336487593</v>
      </c>
      <c r="P172">
        <v>12</v>
      </c>
      <c r="Q172">
        <v>2024</v>
      </c>
      <c r="R172">
        <v>5</v>
      </c>
      <c r="S172">
        <v>2025</v>
      </c>
      <c r="T172">
        <v>45843</v>
      </c>
      <c r="U172" t="s">
        <v>154</v>
      </c>
      <c r="V172">
        <v>2025</v>
      </c>
      <c r="W172" t="str">
        <f t="shared" si="8"/>
        <v>México</v>
      </c>
      <c r="X172" t="str">
        <f t="shared" si="9"/>
        <v>IC</v>
      </c>
      <c r="Y172" s="8">
        <f t="shared" si="10"/>
        <v>0.5</v>
      </c>
      <c r="Z172" s="2">
        <f t="shared" si="11"/>
        <v>5857.0385999999999</v>
      </c>
      <c r="AJ172" s="12">
        <v>172</v>
      </c>
      <c r="AK172" s="13">
        <v>3216.55</v>
      </c>
    </row>
    <row r="173" spans="1:37">
      <c r="A173" t="s">
        <v>176</v>
      </c>
      <c r="B173">
        <v>102</v>
      </c>
      <c r="C173">
        <v>1</v>
      </c>
      <c r="D173" s="18">
        <v>45671</v>
      </c>
      <c r="E173" s="18">
        <v>45678</v>
      </c>
      <c r="F173" s="18">
        <v>45683</v>
      </c>
      <c r="G173" t="s">
        <v>45</v>
      </c>
      <c r="H173">
        <v>3</v>
      </c>
      <c r="J173">
        <v>72129.210000000006</v>
      </c>
      <c r="K173" t="s">
        <v>131</v>
      </c>
      <c r="L173">
        <v>62031.120600000002</v>
      </c>
      <c r="M173">
        <v>9079.81</v>
      </c>
      <c r="N173">
        <v>7808.6365999999998</v>
      </c>
      <c r="O173">
        <v>0.12588256546827561</v>
      </c>
      <c r="P173">
        <v>1</v>
      </c>
      <c r="Q173">
        <v>2025</v>
      </c>
      <c r="R173">
        <v>1</v>
      </c>
      <c r="S173">
        <v>2025</v>
      </c>
      <c r="T173">
        <v>45728</v>
      </c>
      <c r="U173" t="s">
        <v>150</v>
      </c>
      <c r="V173">
        <v>2025</v>
      </c>
      <c r="W173" t="str">
        <f t="shared" si="8"/>
        <v>México</v>
      </c>
      <c r="X173" t="str">
        <f t="shared" si="9"/>
        <v>IC</v>
      </c>
      <c r="Y173" s="8">
        <f t="shared" si="10"/>
        <v>0.75</v>
      </c>
      <c r="Z173" s="2">
        <f t="shared" si="11"/>
        <v>1952.1591499999995</v>
      </c>
      <c r="AJ173" s="12">
        <v>173</v>
      </c>
      <c r="AK173" s="13">
        <v>2645.16</v>
      </c>
    </row>
    <row r="174" spans="1:37">
      <c r="A174" t="s">
        <v>176</v>
      </c>
      <c r="B174">
        <v>103</v>
      </c>
      <c r="C174">
        <v>1</v>
      </c>
      <c r="D174" s="18">
        <v>45671</v>
      </c>
      <c r="E174" s="18">
        <v>45699</v>
      </c>
      <c r="F174" s="18">
        <v>45711</v>
      </c>
      <c r="G174" t="s">
        <v>54</v>
      </c>
      <c r="H174">
        <v>3</v>
      </c>
      <c r="I174" t="s">
        <v>149</v>
      </c>
      <c r="J174">
        <v>10240</v>
      </c>
      <c r="K174" t="s">
        <v>131</v>
      </c>
      <c r="L174">
        <v>8806.4</v>
      </c>
      <c r="M174">
        <v>1228.8</v>
      </c>
      <c r="N174">
        <v>1056.768</v>
      </c>
      <c r="O174">
        <v>0.12000000000000001</v>
      </c>
      <c r="P174">
        <v>1</v>
      </c>
      <c r="Q174">
        <v>2025</v>
      </c>
      <c r="R174">
        <v>2</v>
      </c>
      <c r="S174">
        <v>2025</v>
      </c>
      <c r="T174">
        <v>45756</v>
      </c>
      <c r="U174" t="s">
        <v>173</v>
      </c>
      <c r="V174">
        <v>2025</v>
      </c>
      <c r="W174" t="str">
        <f t="shared" si="8"/>
        <v>México</v>
      </c>
      <c r="X174" t="str">
        <f t="shared" si="9"/>
        <v>Retail</v>
      </c>
      <c r="Y174" s="8">
        <f t="shared" si="10"/>
        <v>0.05</v>
      </c>
      <c r="Z174" s="2">
        <f t="shared" si="11"/>
        <v>1003.9296000000001</v>
      </c>
      <c r="AJ174" s="12">
        <v>174</v>
      </c>
      <c r="AK174" s="13">
        <v>2355.34</v>
      </c>
    </row>
    <row r="175" spans="1:37">
      <c r="A175" t="s">
        <v>176</v>
      </c>
      <c r="B175">
        <v>104</v>
      </c>
      <c r="C175">
        <v>0</v>
      </c>
      <c r="D175" s="18">
        <v>45671</v>
      </c>
      <c r="E175" s="18">
        <v>45700</v>
      </c>
      <c r="F175" s="18">
        <v>45711</v>
      </c>
      <c r="G175" t="s">
        <v>54</v>
      </c>
      <c r="H175">
        <v>3</v>
      </c>
      <c r="I175" t="s">
        <v>149</v>
      </c>
      <c r="J175">
        <v>20060.21</v>
      </c>
      <c r="K175" t="s">
        <v>131</v>
      </c>
      <c r="L175">
        <v>17251.780599999998</v>
      </c>
      <c r="M175">
        <v>1559.13</v>
      </c>
      <c r="N175">
        <v>1340.8518000000001</v>
      </c>
      <c r="O175">
        <v>7.7722516364484739E-2</v>
      </c>
      <c r="P175">
        <v>1</v>
      </c>
      <c r="Q175">
        <v>2025</v>
      </c>
      <c r="R175">
        <v>2</v>
      </c>
      <c r="S175">
        <v>2025</v>
      </c>
      <c r="T175">
        <v>45756</v>
      </c>
      <c r="U175" t="s">
        <v>173</v>
      </c>
      <c r="V175">
        <v>2025</v>
      </c>
      <c r="W175" t="str">
        <f t="shared" si="8"/>
        <v>México</v>
      </c>
      <c r="X175" t="str">
        <f t="shared" si="9"/>
        <v>Retail</v>
      </c>
      <c r="Y175" s="8">
        <f t="shared" si="10"/>
        <v>0.05</v>
      </c>
      <c r="Z175" s="2">
        <f t="shared" si="11"/>
        <v>1273.8092100000001</v>
      </c>
      <c r="AJ175" s="12">
        <v>175</v>
      </c>
      <c r="AK175" s="13">
        <v>8449.42</v>
      </c>
    </row>
    <row r="176" spans="1:37">
      <c r="A176" t="s">
        <v>176</v>
      </c>
      <c r="B176">
        <v>105</v>
      </c>
      <c r="C176">
        <v>1</v>
      </c>
      <c r="D176" s="18">
        <v>45671</v>
      </c>
      <c r="E176" s="18">
        <v>45674</v>
      </c>
      <c r="F176" s="18">
        <v>45675</v>
      </c>
      <c r="G176" t="s">
        <v>54</v>
      </c>
      <c r="H176">
        <v>3</v>
      </c>
      <c r="I176" t="s">
        <v>149</v>
      </c>
      <c r="J176">
        <v>268</v>
      </c>
      <c r="K176" t="s">
        <v>131</v>
      </c>
      <c r="L176">
        <v>230.48</v>
      </c>
      <c r="M176">
        <v>22.77</v>
      </c>
      <c r="N176">
        <v>19.5822</v>
      </c>
      <c r="O176">
        <v>8.4962686567164186E-2</v>
      </c>
      <c r="P176">
        <v>1</v>
      </c>
      <c r="Q176">
        <v>2025</v>
      </c>
      <c r="R176">
        <v>1</v>
      </c>
      <c r="S176">
        <v>2025</v>
      </c>
      <c r="T176">
        <v>45720</v>
      </c>
      <c r="U176" t="s">
        <v>150</v>
      </c>
      <c r="V176">
        <v>2025</v>
      </c>
      <c r="W176" t="str">
        <f t="shared" si="8"/>
        <v>México</v>
      </c>
      <c r="X176" t="str">
        <f t="shared" si="9"/>
        <v>Retail</v>
      </c>
      <c r="Y176" s="8">
        <f t="shared" si="10"/>
        <v>0.05</v>
      </c>
      <c r="Z176" s="2">
        <f t="shared" si="11"/>
        <v>18.603090000000002</v>
      </c>
      <c r="AJ176" s="12">
        <v>176</v>
      </c>
      <c r="AK176" s="13">
        <v>451.2</v>
      </c>
    </row>
    <row r="177" spans="1:37">
      <c r="A177" t="s">
        <v>176</v>
      </c>
      <c r="B177">
        <v>106</v>
      </c>
      <c r="C177">
        <v>1</v>
      </c>
      <c r="D177" s="18">
        <v>45671</v>
      </c>
      <c r="E177" s="18">
        <v>45674</v>
      </c>
      <c r="F177" s="18">
        <v>45675</v>
      </c>
      <c r="G177" t="s">
        <v>54</v>
      </c>
      <c r="H177">
        <v>3</v>
      </c>
      <c r="I177" t="s">
        <v>149</v>
      </c>
      <c r="J177">
        <v>268</v>
      </c>
      <c r="K177" t="s">
        <v>131</v>
      </c>
      <c r="L177">
        <v>230.48</v>
      </c>
      <c r="M177">
        <v>21.2</v>
      </c>
      <c r="N177">
        <v>18.231999999999999</v>
      </c>
      <c r="O177">
        <v>7.9104477611940296E-2</v>
      </c>
      <c r="P177">
        <v>1</v>
      </c>
      <c r="Q177">
        <v>2025</v>
      </c>
      <c r="R177">
        <v>1</v>
      </c>
      <c r="S177">
        <v>2025</v>
      </c>
      <c r="T177">
        <v>45720</v>
      </c>
      <c r="U177" t="s">
        <v>150</v>
      </c>
      <c r="V177">
        <v>2025</v>
      </c>
      <c r="W177" t="str">
        <f t="shared" si="8"/>
        <v>México</v>
      </c>
      <c r="X177" t="str">
        <f t="shared" si="9"/>
        <v>Retail</v>
      </c>
      <c r="Y177" s="8">
        <f t="shared" si="10"/>
        <v>0.05</v>
      </c>
      <c r="Z177" s="2">
        <f t="shared" si="11"/>
        <v>17.320399999999999</v>
      </c>
      <c r="AJ177" s="12">
        <v>177</v>
      </c>
      <c r="AK177" s="13">
        <v>1327.72</v>
      </c>
    </row>
    <row r="178" spans="1:37">
      <c r="A178" t="s">
        <v>176</v>
      </c>
      <c r="B178">
        <v>107</v>
      </c>
      <c r="C178">
        <v>1</v>
      </c>
      <c r="D178" s="18">
        <v>45671</v>
      </c>
      <c r="E178" s="18">
        <v>45674</v>
      </c>
      <c r="F178" s="18">
        <v>45675</v>
      </c>
      <c r="G178" t="s">
        <v>54</v>
      </c>
      <c r="H178">
        <v>3</v>
      </c>
      <c r="I178" t="s">
        <v>149</v>
      </c>
      <c r="J178">
        <v>494</v>
      </c>
      <c r="K178" t="s">
        <v>131</v>
      </c>
      <c r="L178">
        <v>424.84</v>
      </c>
      <c r="M178">
        <v>41.1</v>
      </c>
      <c r="N178">
        <v>35.346000000000004</v>
      </c>
      <c r="O178">
        <v>8.3198380566801636E-2</v>
      </c>
      <c r="P178">
        <v>1</v>
      </c>
      <c r="Q178">
        <v>2025</v>
      </c>
      <c r="R178">
        <v>1</v>
      </c>
      <c r="S178">
        <v>2025</v>
      </c>
      <c r="T178">
        <v>45720</v>
      </c>
      <c r="U178" t="s">
        <v>150</v>
      </c>
      <c r="V178">
        <v>2025</v>
      </c>
      <c r="W178" t="str">
        <f t="shared" si="8"/>
        <v>México</v>
      </c>
      <c r="X178" t="str">
        <f t="shared" si="9"/>
        <v>Retail</v>
      </c>
      <c r="Y178" s="8">
        <f t="shared" si="10"/>
        <v>0.05</v>
      </c>
      <c r="Z178" s="2">
        <f t="shared" si="11"/>
        <v>33.578700000000005</v>
      </c>
      <c r="AJ178" s="12">
        <v>178</v>
      </c>
      <c r="AK178" s="13">
        <v>963.48</v>
      </c>
    </row>
    <row r="179" spans="1:37">
      <c r="A179" t="s">
        <v>176</v>
      </c>
      <c r="B179">
        <v>108</v>
      </c>
      <c r="C179">
        <v>1</v>
      </c>
      <c r="D179" s="18">
        <v>45653</v>
      </c>
      <c r="E179" s="18">
        <v>45647</v>
      </c>
      <c r="F179" s="18">
        <v>45656</v>
      </c>
      <c r="G179" t="s">
        <v>45</v>
      </c>
      <c r="H179">
        <v>52</v>
      </c>
      <c r="J179">
        <v>76619.67</v>
      </c>
      <c r="K179" t="s">
        <v>131</v>
      </c>
      <c r="L179">
        <v>65892.916199999992</v>
      </c>
      <c r="M179">
        <v>6812.1</v>
      </c>
      <c r="N179">
        <v>5858.4059999999999</v>
      </c>
      <c r="O179">
        <v>8.8907978851905795E-2</v>
      </c>
      <c r="P179">
        <v>12</v>
      </c>
      <c r="Q179">
        <v>2024</v>
      </c>
      <c r="R179">
        <v>12</v>
      </c>
      <c r="S179">
        <v>2024</v>
      </c>
      <c r="T179">
        <v>45701</v>
      </c>
      <c r="U179" t="s">
        <v>164</v>
      </c>
      <c r="V179">
        <v>2025</v>
      </c>
      <c r="W179" t="str">
        <f t="shared" si="8"/>
        <v>México</v>
      </c>
      <c r="X179" t="str">
        <f t="shared" si="9"/>
        <v>IC</v>
      </c>
      <c r="Y179" s="8">
        <f t="shared" si="10"/>
        <v>0.75</v>
      </c>
      <c r="Z179" s="2">
        <f t="shared" si="11"/>
        <v>1464.6014999999998</v>
      </c>
      <c r="AJ179" s="12">
        <v>179</v>
      </c>
      <c r="AK179" s="13">
        <v>296.10000000000002</v>
      </c>
    </row>
    <row r="180" spans="1:37">
      <c r="A180" t="s">
        <v>176</v>
      </c>
      <c r="B180">
        <v>109</v>
      </c>
      <c r="C180">
        <v>1</v>
      </c>
      <c r="D180" s="18">
        <v>45671</v>
      </c>
      <c r="E180" s="18">
        <v>45701</v>
      </c>
      <c r="F180" s="18">
        <v>45705</v>
      </c>
      <c r="G180" t="s">
        <v>45</v>
      </c>
      <c r="H180">
        <v>3</v>
      </c>
      <c r="J180">
        <v>95573</v>
      </c>
      <c r="K180" t="s">
        <v>178</v>
      </c>
      <c r="L180">
        <v>4491.9309999999996</v>
      </c>
      <c r="M180">
        <v>0</v>
      </c>
      <c r="N180">
        <v>0</v>
      </c>
      <c r="O180">
        <v>0</v>
      </c>
      <c r="P180">
        <v>1</v>
      </c>
      <c r="Q180">
        <v>2025</v>
      </c>
      <c r="R180">
        <v>2</v>
      </c>
      <c r="S180">
        <v>2025</v>
      </c>
      <c r="T180">
        <v>45750</v>
      </c>
      <c r="U180" t="s">
        <v>173</v>
      </c>
      <c r="V180">
        <v>2025</v>
      </c>
      <c r="W180" t="str">
        <f t="shared" si="8"/>
        <v>México</v>
      </c>
      <c r="X180" t="str">
        <f t="shared" si="9"/>
        <v>IC</v>
      </c>
      <c r="Y180" s="8">
        <f t="shared" si="10"/>
        <v>0.75</v>
      </c>
      <c r="Z180" s="2">
        <f t="shared" si="11"/>
        <v>0</v>
      </c>
      <c r="AJ180" s="12">
        <v>180</v>
      </c>
      <c r="AK180" s="13">
        <v>303.52999999999997</v>
      </c>
    </row>
    <row r="181" spans="1:37">
      <c r="A181" t="s">
        <v>176</v>
      </c>
      <c r="B181">
        <v>110</v>
      </c>
      <c r="C181">
        <v>1</v>
      </c>
      <c r="D181" s="18">
        <v>45666</v>
      </c>
      <c r="E181" s="18">
        <v>45689</v>
      </c>
      <c r="F181" s="18">
        <v>45690</v>
      </c>
      <c r="G181" t="s">
        <v>45</v>
      </c>
      <c r="H181">
        <v>2</v>
      </c>
      <c r="J181">
        <v>302.2</v>
      </c>
      <c r="K181" t="s">
        <v>131</v>
      </c>
      <c r="L181">
        <v>259.892</v>
      </c>
      <c r="M181">
        <v>0</v>
      </c>
      <c r="N181">
        <v>0</v>
      </c>
      <c r="O181">
        <v>0</v>
      </c>
      <c r="P181">
        <v>1</v>
      </c>
      <c r="Q181">
        <v>2025</v>
      </c>
      <c r="R181">
        <v>2</v>
      </c>
      <c r="S181">
        <v>2025</v>
      </c>
      <c r="T181">
        <v>45735</v>
      </c>
      <c r="U181" t="s">
        <v>150</v>
      </c>
      <c r="V181">
        <v>2025</v>
      </c>
      <c r="W181" t="str">
        <f t="shared" si="8"/>
        <v>México</v>
      </c>
      <c r="X181" t="str">
        <f t="shared" si="9"/>
        <v>IC</v>
      </c>
      <c r="Y181" s="8">
        <f t="shared" si="10"/>
        <v>0.75</v>
      </c>
      <c r="Z181" s="2">
        <f t="shared" si="11"/>
        <v>0</v>
      </c>
      <c r="AJ181" s="12">
        <v>181</v>
      </c>
      <c r="AK181" s="13">
        <v>337.24</v>
      </c>
    </row>
    <row r="182" spans="1:37">
      <c r="A182" t="s">
        <v>176</v>
      </c>
      <c r="B182">
        <v>111</v>
      </c>
      <c r="C182">
        <v>0</v>
      </c>
      <c r="D182" s="18">
        <v>45671</v>
      </c>
      <c r="E182" s="18">
        <v>45647</v>
      </c>
      <c r="F182" s="18">
        <v>45663</v>
      </c>
      <c r="G182" t="s">
        <v>45</v>
      </c>
      <c r="H182">
        <v>3</v>
      </c>
      <c r="J182">
        <v>82419</v>
      </c>
      <c r="K182" t="s">
        <v>163</v>
      </c>
      <c r="L182">
        <v>93957.659999999989</v>
      </c>
      <c r="M182">
        <v>5580.29</v>
      </c>
      <c r="N182">
        <v>6361.5305999999991</v>
      </c>
      <c r="O182">
        <v>6.7706354117375842E-2</v>
      </c>
      <c r="P182">
        <v>1</v>
      </c>
      <c r="Q182">
        <v>2025</v>
      </c>
      <c r="R182">
        <v>12</v>
      </c>
      <c r="S182">
        <v>2024</v>
      </c>
      <c r="T182">
        <v>45708</v>
      </c>
      <c r="U182" t="s">
        <v>164</v>
      </c>
      <c r="V182">
        <v>2025</v>
      </c>
      <c r="W182" t="str">
        <f t="shared" si="8"/>
        <v>México</v>
      </c>
      <c r="X182" t="str">
        <f t="shared" si="9"/>
        <v>IC</v>
      </c>
      <c r="Y182" s="8">
        <f t="shared" si="10"/>
        <v>0.75</v>
      </c>
      <c r="Z182" s="2">
        <f t="shared" si="11"/>
        <v>1590.3826499999996</v>
      </c>
      <c r="AJ182" s="12">
        <v>182</v>
      </c>
      <c r="AK182" s="13">
        <v>0</v>
      </c>
    </row>
    <row r="183" spans="1:37">
      <c r="A183" t="s">
        <v>176</v>
      </c>
      <c r="B183">
        <v>112</v>
      </c>
      <c r="C183">
        <v>1</v>
      </c>
      <c r="D183" s="18">
        <v>45672</v>
      </c>
      <c r="E183" s="18">
        <v>45678</v>
      </c>
      <c r="F183" s="18">
        <v>45681</v>
      </c>
      <c r="G183" t="s">
        <v>54</v>
      </c>
      <c r="H183">
        <v>3</v>
      </c>
      <c r="I183" t="s">
        <v>149</v>
      </c>
      <c r="J183">
        <v>4392</v>
      </c>
      <c r="K183" t="s">
        <v>131</v>
      </c>
      <c r="L183">
        <v>3777.12</v>
      </c>
      <c r="M183">
        <v>572</v>
      </c>
      <c r="N183">
        <v>491.92</v>
      </c>
      <c r="O183">
        <v>0.13023679417122042</v>
      </c>
      <c r="P183">
        <v>1</v>
      </c>
      <c r="Q183">
        <v>2025</v>
      </c>
      <c r="R183">
        <v>1</v>
      </c>
      <c r="S183">
        <v>2025</v>
      </c>
      <c r="T183">
        <v>45726</v>
      </c>
      <c r="U183" t="s">
        <v>150</v>
      </c>
      <c r="V183">
        <v>2025</v>
      </c>
      <c r="W183" t="str">
        <f t="shared" si="8"/>
        <v>México</v>
      </c>
      <c r="X183" t="str">
        <f t="shared" si="9"/>
        <v>Retail</v>
      </c>
      <c r="Y183" s="8">
        <f t="shared" si="10"/>
        <v>0.05</v>
      </c>
      <c r="Z183" s="2">
        <f t="shared" si="11"/>
        <v>467.32400000000001</v>
      </c>
      <c r="AJ183" s="12">
        <v>183</v>
      </c>
      <c r="AK183" s="13">
        <v>1242.95</v>
      </c>
    </row>
    <row r="184" spans="1:37">
      <c r="A184" t="s">
        <v>176</v>
      </c>
      <c r="B184">
        <v>113</v>
      </c>
      <c r="C184">
        <v>0</v>
      </c>
      <c r="D184" s="18">
        <v>45672</v>
      </c>
      <c r="E184" s="18">
        <v>45652</v>
      </c>
      <c r="F184" s="18">
        <v>45661</v>
      </c>
      <c r="G184" t="s">
        <v>54</v>
      </c>
      <c r="H184">
        <v>3</v>
      </c>
      <c r="I184" t="s">
        <v>149</v>
      </c>
      <c r="J184">
        <v>20777.39</v>
      </c>
      <c r="K184" t="s">
        <v>131</v>
      </c>
      <c r="L184">
        <v>17868.555399999997</v>
      </c>
      <c r="M184">
        <v>1832.8</v>
      </c>
      <c r="N184">
        <v>1576.2079999999999</v>
      </c>
      <c r="O184">
        <v>8.8211271964380514E-2</v>
      </c>
      <c r="P184">
        <v>1</v>
      </c>
      <c r="Q184">
        <v>2025</v>
      </c>
      <c r="R184">
        <v>12</v>
      </c>
      <c r="S184">
        <v>2024</v>
      </c>
      <c r="T184">
        <v>45706</v>
      </c>
      <c r="U184" t="s">
        <v>164</v>
      </c>
      <c r="V184">
        <v>2025</v>
      </c>
      <c r="W184" t="str">
        <f t="shared" si="8"/>
        <v>México</v>
      </c>
      <c r="X184" t="str">
        <f t="shared" si="9"/>
        <v>Retail</v>
      </c>
      <c r="Y184" s="8">
        <f t="shared" si="10"/>
        <v>0.05</v>
      </c>
      <c r="Z184" s="2">
        <f t="shared" si="11"/>
        <v>1497.3975999999998</v>
      </c>
      <c r="AJ184" s="12">
        <v>184</v>
      </c>
      <c r="AK184" s="13">
        <v>0</v>
      </c>
    </row>
    <row r="185" spans="1:37">
      <c r="A185" t="s">
        <v>176</v>
      </c>
      <c r="B185">
        <v>114</v>
      </c>
      <c r="C185">
        <v>1</v>
      </c>
      <c r="D185" s="18">
        <v>45672</v>
      </c>
      <c r="E185" s="18">
        <v>45796</v>
      </c>
      <c r="F185" s="18">
        <v>45800</v>
      </c>
      <c r="G185" t="s">
        <v>49</v>
      </c>
      <c r="H185">
        <v>3</v>
      </c>
      <c r="I185" t="s">
        <v>177</v>
      </c>
      <c r="J185">
        <v>113312.48</v>
      </c>
      <c r="K185" t="s">
        <v>178</v>
      </c>
      <c r="L185">
        <v>5325.6865600000001</v>
      </c>
      <c r="M185">
        <v>11498.11</v>
      </c>
      <c r="N185">
        <v>540.41117000000008</v>
      </c>
      <c r="O185">
        <v>0.10147258271992636</v>
      </c>
      <c r="P185">
        <v>1</v>
      </c>
      <c r="Q185">
        <v>2025</v>
      </c>
      <c r="R185">
        <v>5</v>
      </c>
      <c r="S185">
        <v>2025</v>
      </c>
      <c r="T185">
        <v>45845</v>
      </c>
      <c r="U185" t="s">
        <v>154</v>
      </c>
      <c r="V185">
        <v>2025</v>
      </c>
      <c r="W185" t="str">
        <f t="shared" si="8"/>
        <v>México</v>
      </c>
      <c r="X185" t="str">
        <f t="shared" si="9"/>
        <v>Retail</v>
      </c>
      <c r="Y185" s="8">
        <f t="shared" si="10"/>
        <v>0</v>
      </c>
      <c r="Z185" s="2">
        <f t="shared" si="11"/>
        <v>540.41117000000008</v>
      </c>
      <c r="AJ185" s="12">
        <v>185</v>
      </c>
      <c r="AK185" s="13">
        <v>0</v>
      </c>
    </row>
    <row r="186" spans="1:37">
      <c r="A186" t="s">
        <v>176</v>
      </c>
      <c r="B186">
        <v>115</v>
      </c>
      <c r="C186">
        <v>0</v>
      </c>
      <c r="D186" s="18">
        <v>45672</v>
      </c>
      <c r="E186" s="18">
        <v>45934</v>
      </c>
      <c r="F186" s="18">
        <v>45966</v>
      </c>
      <c r="G186" t="s">
        <v>45</v>
      </c>
      <c r="H186">
        <v>3</v>
      </c>
      <c r="J186">
        <v>224583.75</v>
      </c>
      <c r="K186" t="s">
        <v>131</v>
      </c>
      <c r="L186">
        <v>193142.02499999999</v>
      </c>
      <c r="M186">
        <v>34097.93</v>
      </c>
      <c r="N186">
        <v>29324.219799999999</v>
      </c>
      <c r="O186">
        <v>0.15182723594204833</v>
      </c>
      <c r="P186">
        <v>1</v>
      </c>
      <c r="Q186">
        <v>2025</v>
      </c>
      <c r="R186">
        <v>10</v>
      </c>
      <c r="S186">
        <v>2025</v>
      </c>
      <c r="T186">
        <v>46011</v>
      </c>
      <c r="U186" t="s">
        <v>132</v>
      </c>
      <c r="V186">
        <v>2025</v>
      </c>
      <c r="W186" t="str">
        <f t="shared" si="8"/>
        <v>México</v>
      </c>
      <c r="X186" t="str">
        <f t="shared" si="9"/>
        <v>IC</v>
      </c>
      <c r="Y186" s="8">
        <f t="shared" si="10"/>
        <v>0.75</v>
      </c>
      <c r="Z186" s="2">
        <f t="shared" si="11"/>
        <v>7331.0549499999979</v>
      </c>
      <c r="AJ186" s="12">
        <v>186</v>
      </c>
      <c r="AK186" s="13">
        <v>25731.52</v>
      </c>
    </row>
    <row r="187" spans="1:37">
      <c r="A187" t="s">
        <v>176</v>
      </c>
      <c r="B187">
        <v>116</v>
      </c>
      <c r="C187">
        <v>1</v>
      </c>
      <c r="D187" s="18">
        <v>45566</v>
      </c>
      <c r="E187" s="18">
        <v>45607</v>
      </c>
      <c r="F187" s="18">
        <v>45620</v>
      </c>
      <c r="G187" t="s">
        <v>35</v>
      </c>
      <c r="H187">
        <v>40</v>
      </c>
      <c r="J187">
        <v>18539</v>
      </c>
      <c r="K187" t="s">
        <v>131</v>
      </c>
      <c r="L187">
        <v>15943.539999999999</v>
      </c>
      <c r="M187">
        <v>3819</v>
      </c>
      <c r="N187">
        <v>3284.34</v>
      </c>
      <c r="O187">
        <v>0.20599816602837265</v>
      </c>
      <c r="P187">
        <v>10</v>
      </c>
      <c r="Q187">
        <v>2024</v>
      </c>
      <c r="R187">
        <v>11</v>
      </c>
      <c r="S187">
        <v>2024</v>
      </c>
      <c r="T187">
        <v>45665</v>
      </c>
      <c r="U187" t="s">
        <v>157</v>
      </c>
      <c r="V187">
        <v>2025</v>
      </c>
      <c r="W187" t="str">
        <f t="shared" si="8"/>
        <v>México</v>
      </c>
      <c r="X187" t="str">
        <f t="shared" si="9"/>
        <v>IC</v>
      </c>
      <c r="Y187" s="8">
        <f t="shared" si="10"/>
        <v>0.5</v>
      </c>
      <c r="Z187" s="2">
        <f t="shared" si="11"/>
        <v>1642.17</v>
      </c>
      <c r="AJ187" s="12">
        <v>187</v>
      </c>
      <c r="AK187" s="13">
        <v>209.86</v>
      </c>
    </row>
    <row r="188" spans="1:37">
      <c r="A188" t="s">
        <v>176</v>
      </c>
      <c r="B188">
        <v>117</v>
      </c>
      <c r="C188">
        <v>1</v>
      </c>
      <c r="D188" s="18">
        <v>45673</v>
      </c>
      <c r="E188" s="18">
        <v>45662</v>
      </c>
      <c r="F188" s="18">
        <v>45662</v>
      </c>
      <c r="G188" t="s">
        <v>49</v>
      </c>
      <c r="H188">
        <v>3</v>
      </c>
      <c r="I188" t="s">
        <v>177</v>
      </c>
      <c r="J188">
        <v>606.17999999999995</v>
      </c>
      <c r="K188" t="s">
        <v>151</v>
      </c>
      <c r="L188">
        <v>606.17999999999995</v>
      </c>
      <c r="M188">
        <v>100.07</v>
      </c>
      <c r="N188">
        <v>100.07</v>
      </c>
      <c r="O188">
        <v>0.16508297865320531</v>
      </c>
      <c r="P188">
        <v>1</v>
      </c>
      <c r="Q188">
        <v>2025</v>
      </c>
      <c r="R188">
        <v>1</v>
      </c>
      <c r="S188">
        <v>2025</v>
      </c>
      <c r="T188">
        <v>45707</v>
      </c>
      <c r="U188" t="s">
        <v>164</v>
      </c>
      <c r="V188">
        <v>2025</v>
      </c>
      <c r="W188" t="str">
        <f t="shared" si="8"/>
        <v>México</v>
      </c>
      <c r="X188" t="str">
        <f t="shared" si="9"/>
        <v>Retail</v>
      </c>
      <c r="Y188" s="8">
        <f t="shared" si="10"/>
        <v>0</v>
      </c>
      <c r="Z188" s="2">
        <f t="shared" si="11"/>
        <v>100.07</v>
      </c>
      <c r="AJ188" s="12">
        <v>188</v>
      </c>
      <c r="AK188" s="13">
        <v>997.21</v>
      </c>
    </row>
    <row r="189" spans="1:37">
      <c r="A189" t="s">
        <v>176</v>
      </c>
      <c r="B189">
        <v>118</v>
      </c>
      <c r="C189">
        <v>1</v>
      </c>
      <c r="D189" s="18">
        <v>45673</v>
      </c>
      <c r="E189" s="18">
        <v>45756</v>
      </c>
      <c r="F189" s="18">
        <v>45772</v>
      </c>
      <c r="G189" t="s">
        <v>45</v>
      </c>
      <c r="H189">
        <v>3</v>
      </c>
      <c r="J189">
        <v>194580</v>
      </c>
      <c r="K189" t="s">
        <v>131</v>
      </c>
      <c r="L189">
        <v>167338.79999999999</v>
      </c>
      <c r="M189">
        <v>15459.51</v>
      </c>
      <c r="N189">
        <v>13295.178599999999</v>
      </c>
      <c r="O189">
        <v>7.9450662966389141E-2</v>
      </c>
      <c r="P189">
        <v>1</v>
      </c>
      <c r="Q189">
        <v>2025</v>
      </c>
      <c r="R189">
        <v>4</v>
      </c>
      <c r="S189">
        <v>2025</v>
      </c>
      <c r="T189">
        <v>45817</v>
      </c>
      <c r="U189" t="s">
        <v>152</v>
      </c>
      <c r="V189">
        <v>2025</v>
      </c>
      <c r="W189" t="str">
        <f t="shared" si="8"/>
        <v>México</v>
      </c>
      <c r="X189" t="str">
        <f t="shared" si="9"/>
        <v>IC</v>
      </c>
      <c r="Y189" s="8">
        <f t="shared" si="10"/>
        <v>0.75</v>
      </c>
      <c r="Z189" s="2">
        <f t="shared" si="11"/>
        <v>3323.7946499999998</v>
      </c>
      <c r="AJ189" s="12">
        <v>189</v>
      </c>
      <c r="AK189" s="13">
        <v>1062.49</v>
      </c>
    </row>
    <row r="190" spans="1:37">
      <c r="A190" t="s">
        <v>176</v>
      </c>
      <c r="B190">
        <v>119</v>
      </c>
      <c r="C190">
        <v>1</v>
      </c>
      <c r="D190" s="18">
        <v>45673</v>
      </c>
      <c r="E190" s="18">
        <v>45714</v>
      </c>
      <c r="F190" s="18">
        <v>45735</v>
      </c>
      <c r="G190" t="s">
        <v>35</v>
      </c>
      <c r="H190">
        <v>3</v>
      </c>
      <c r="J190">
        <v>40906.449999999997</v>
      </c>
      <c r="K190" t="s">
        <v>151</v>
      </c>
      <c r="L190">
        <v>40906.449999999997</v>
      </c>
      <c r="M190">
        <v>3604.77</v>
      </c>
      <c r="N190">
        <v>3604.77</v>
      </c>
      <c r="O190">
        <v>8.8122288783309244E-2</v>
      </c>
      <c r="P190">
        <v>1</v>
      </c>
      <c r="Q190">
        <v>2025</v>
      </c>
      <c r="R190">
        <v>2</v>
      </c>
      <c r="S190">
        <v>2025</v>
      </c>
      <c r="T190">
        <v>45780</v>
      </c>
      <c r="U190" t="s">
        <v>172</v>
      </c>
      <c r="V190">
        <v>2025</v>
      </c>
      <c r="W190" t="str">
        <f t="shared" si="8"/>
        <v>México</v>
      </c>
      <c r="X190" t="str">
        <f t="shared" si="9"/>
        <v>IC</v>
      </c>
      <c r="Y190" s="8">
        <f t="shared" si="10"/>
        <v>0.5</v>
      </c>
      <c r="Z190" s="2">
        <f t="shared" si="11"/>
        <v>1802.385</v>
      </c>
      <c r="AJ190" s="12">
        <v>190</v>
      </c>
      <c r="AK190" s="13">
        <v>0</v>
      </c>
    </row>
    <row r="191" spans="1:37">
      <c r="A191" t="s">
        <v>176</v>
      </c>
      <c r="B191">
        <v>120</v>
      </c>
      <c r="C191">
        <v>0</v>
      </c>
      <c r="D191" s="18">
        <v>45674</v>
      </c>
      <c r="E191" s="18">
        <v>45762</v>
      </c>
      <c r="F191" s="18">
        <v>45776</v>
      </c>
      <c r="G191" t="s">
        <v>35</v>
      </c>
      <c r="H191">
        <v>3</v>
      </c>
      <c r="J191">
        <v>2383.6799999999998</v>
      </c>
      <c r="K191" t="s">
        <v>131</v>
      </c>
      <c r="L191">
        <v>2049.9647999999997</v>
      </c>
      <c r="M191">
        <v>174.9</v>
      </c>
      <c r="N191">
        <v>150.41400000000002</v>
      </c>
      <c r="O191">
        <v>7.3373942811115603E-2</v>
      </c>
      <c r="P191">
        <v>1</v>
      </c>
      <c r="Q191">
        <v>2025</v>
      </c>
      <c r="R191">
        <v>4</v>
      </c>
      <c r="S191">
        <v>2025</v>
      </c>
      <c r="T191">
        <v>45821</v>
      </c>
      <c r="U191" t="s">
        <v>152</v>
      </c>
      <c r="V191">
        <v>2025</v>
      </c>
      <c r="W191" t="str">
        <f t="shared" si="8"/>
        <v>México</v>
      </c>
      <c r="X191" t="str">
        <f t="shared" si="9"/>
        <v>IC</v>
      </c>
      <c r="Y191" s="8">
        <f t="shared" si="10"/>
        <v>0.5</v>
      </c>
      <c r="Z191" s="2">
        <f t="shared" si="11"/>
        <v>75.207000000000008</v>
      </c>
      <c r="AJ191" s="12">
        <v>191</v>
      </c>
      <c r="AK191" s="13">
        <v>99.74</v>
      </c>
    </row>
    <row r="192" spans="1:37">
      <c r="A192" t="s">
        <v>176</v>
      </c>
      <c r="B192">
        <v>121</v>
      </c>
      <c r="C192">
        <v>0</v>
      </c>
      <c r="D192" s="18">
        <v>45674</v>
      </c>
      <c r="E192" s="18">
        <v>45813</v>
      </c>
      <c r="F192" s="18">
        <v>45824</v>
      </c>
      <c r="G192" t="s">
        <v>35</v>
      </c>
      <c r="H192">
        <v>3</v>
      </c>
      <c r="J192">
        <v>1791.72</v>
      </c>
      <c r="K192" t="s">
        <v>131</v>
      </c>
      <c r="L192">
        <v>1540.8792000000001</v>
      </c>
      <c r="M192">
        <v>154.26</v>
      </c>
      <c r="N192">
        <v>132.6636</v>
      </c>
      <c r="O192">
        <v>8.6096041792244324E-2</v>
      </c>
      <c r="P192">
        <v>1</v>
      </c>
      <c r="Q192">
        <v>2025</v>
      </c>
      <c r="R192">
        <v>6</v>
      </c>
      <c r="S192">
        <v>2025</v>
      </c>
      <c r="T192">
        <v>45869</v>
      </c>
      <c r="U192" t="s">
        <v>154</v>
      </c>
      <c r="V192">
        <v>2025</v>
      </c>
      <c r="W192" t="str">
        <f t="shared" si="8"/>
        <v>México</v>
      </c>
      <c r="X192" t="str">
        <f t="shared" si="9"/>
        <v>IC</v>
      </c>
      <c r="Y192" s="8">
        <f t="shared" si="10"/>
        <v>0.5</v>
      </c>
      <c r="Z192" s="2">
        <f t="shared" si="11"/>
        <v>66.331800000000001</v>
      </c>
      <c r="AJ192" s="12">
        <v>192</v>
      </c>
      <c r="AK192" s="13">
        <v>525</v>
      </c>
    </row>
    <row r="193" spans="1:37">
      <c r="A193" t="s">
        <v>176</v>
      </c>
      <c r="B193">
        <v>122</v>
      </c>
      <c r="C193">
        <v>1</v>
      </c>
      <c r="D193" s="18">
        <v>45677</v>
      </c>
      <c r="E193" s="18">
        <v>45677</v>
      </c>
      <c r="F193" s="18">
        <v>45677</v>
      </c>
      <c r="G193" t="s">
        <v>49</v>
      </c>
      <c r="H193">
        <v>4</v>
      </c>
      <c r="I193" t="s">
        <v>177</v>
      </c>
      <c r="J193">
        <v>11500.66</v>
      </c>
      <c r="K193" t="s">
        <v>151</v>
      </c>
      <c r="L193">
        <v>11500.66</v>
      </c>
      <c r="M193">
        <v>1088.32</v>
      </c>
      <c r="N193">
        <v>1088.32</v>
      </c>
      <c r="O193">
        <v>9.4631090737401155E-2</v>
      </c>
      <c r="P193">
        <v>1</v>
      </c>
      <c r="Q193">
        <v>2025</v>
      </c>
      <c r="R193">
        <v>1</v>
      </c>
      <c r="S193">
        <v>2025</v>
      </c>
      <c r="T193">
        <v>45722</v>
      </c>
      <c r="U193" t="s">
        <v>150</v>
      </c>
      <c r="V193">
        <v>2025</v>
      </c>
      <c r="W193" t="str">
        <f t="shared" si="8"/>
        <v>México</v>
      </c>
      <c r="X193" t="str">
        <f t="shared" si="9"/>
        <v>Retail</v>
      </c>
      <c r="Y193" s="8">
        <f t="shared" si="10"/>
        <v>0</v>
      </c>
      <c r="Z193" s="2">
        <f t="shared" si="11"/>
        <v>1088.32</v>
      </c>
      <c r="AJ193" s="12">
        <v>193</v>
      </c>
      <c r="AK193" s="13">
        <v>12484.09</v>
      </c>
    </row>
    <row r="194" spans="1:37">
      <c r="A194" t="s">
        <v>176</v>
      </c>
      <c r="B194">
        <v>123</v>
      </c>
      <c r="C194">
        <v>0</v>
      </c>
      <c r="D194" s="18">
        <v>45677</v>
      </c>
      <c r="E194" s="18">
        <v>45700</v>
      </c>
      <c r="F194" s="18">
        <v>45704</v>
      </c>
      <c r="G194" t="s">
        <v>36</v>
      </c>
      <c r="H194">
        <v>4</v>
      </c>
      <c r="J194">
        <v>619.20000000000005</v>
      </c>
      <c r="K194" t="s">
        <v>178</v>
      </c>
      <c r="L194">
        <v>29.102400000000003</v>
      </c>
      <c r="M194">
        <v>848.37</v>
      </c>
      <c r="N194">
        <v>39.873390000000001</v>
      </c>
      <c r="O194">
        <v>1.3701065891472868</v>
      </c>
      <c r="P194">
        <v>1</v>
      </c>
      <c r="Q194">
        <v>2025</v>
      </c>
      <c r="R194">
        <v>2</v>
      </c>
      <c r="S194">
        <v>2025</v>
      </c>
      <c r="T194">
        <v>45749</v>
      </c>
      <c r="U194" t="s">
        <v>173</v>
      </c>
      <c r="V194">
        <v>2025</v>
      </c>
      <c r="W194" t="str">
        <f t="shared" ref="W194:W257" si="12">_xlfn.XLOOKUP(G194,AC:AC,AD:AD,"error")</f>
        <v>México</v>
      </c>
      <c r="X194" t="str">
        <f t="shared" ref="X194:X257" si="13">_xlfn.XLOOKUP(G194,AC:AC,AE:AE,"error")</f>
        <v>IC</v>
      </c>
      <c r="Y194" s="8">
        <f t="shared" ref="Y194:Y257" si="14">_xlfn.XLOOKUP(G194,AC:AC,AF:AF,"error")</f>
        <v>0.5</v>
      </c>
      <c r="Z194" s="2">
        <f t="shared" si="11"/>
        <v>19.936695</v>
      </c>
      <c r="AJ194" s="12">
        <v>194</v>
      </c>
      <c r="AK194" s="13">
        <v>750</v>
      </c>
    </row>
    <row r="195" spans="1:37">
      <c r="A195" t="s">
        <v>176</v>
      </c>
      <c r="B195">
        <v>124</v>
      </c>
      <c r="C195">
        <v>1</v>
      </c>
      <c r="D195" s="18">
        <v>45677</v>
      </c>
      <c r="E195" s="18">
        <v>45832</v>
      </c>
      <c r="F195" s="18">
        <v>45845</v>
      </c>
      <c r="G195" t="s">
        <v>39</v>
      </c>
      <c r="H195">
        <v>4</v>
      </c>
      <c r="I195" t="s">
        <v>181</v>
      </c>
      <c r="J195">
        <v>57724</v>
      </c>
      <c r="K195" t="s">
        <v>131</v>
      </c>
      <c r="L195">
        <v>49642.64</v>
      </c>
      <c r="M195">
        <v>6840</v>
      </c>
      <c r="N195">
        <v>5882.4</v>
      </c>
      <c r="O195">
        <v>0.1184949067978657</v>
      </c>
      <c r="P195">
        <v>1</v>
      </c>
      <c r="Q195">
        <v>2025</v>
      </c>
      <c r="R195">
        <v>6</v>
      </c>
      <c r="S195">
        <v>2025</v>
      </c>
      <c r="T195">
        <v>45890</v>
      </c>
      <c r="U195" t="s">
        <v>160</v>
      </c>
      <c r="V195">
        <v>2025</v>
      </c>
      <c r="W195" t="str">
        <f t="shared" si="12"/>
        <v>México</v>
      </c>
      <c r="X195" t="str">
        <f t="shared" si="13"/>
        <v>IC</v>
      </c>
      <c r="Y195" s="8">
        <f t="shared" si="14"/>
        <v>0.5</v>
      </c>
      <c r="Z195" s="2">
        <f t="shared" ref="Z195:Z258" si="15">N195-N195*Y195</f>
        <v>2941.2</v>
      </c>
      <c r="AJ195" s="12">
        <v>195</v>
      </c>
      <c r="AK195" s="13">
        <v>0</v>
      </c>
    </row>
    <row r="196" spans="1:37">
      <c r="A196" t="s">
        <v>176</v>
      </c>
      <c r="B196">
        <v>126</v>
      </c>
      <c r="C196">
        <v>0</v>
      </c>
      <c r="D196" s="18">
        <v>45678</v>
      </c>
      <c r="E196" s="18">
        <v>45809</v>
      </c>
      <c r="F196" s="18">
        <v>45841</v>
      </c>
      <c r="G196" t="s">
        <v>49</v>
      </c>
      <c r="H196">
        <v>4</v>
      </c>
      <c r="J196">
        <v>155169.46</v>
      </c>
      <c r="K196" t="s">
        <v>151</v>
      </c>
      <c r="L196">
        <v>155169.46</v>
      </c>
      <c r="M196">
        <v>11809.71</v>
      </c>
      <c r="N196">
        <v>11809.71</v>
      </c>
      <c r="O196">
        <v>7.610846876698546E-2</v>
      </c>
      <c r="P196">
        <v>1</v>
      </c>
      <c r="Q196">
        <v>2025</v>
      </c>
      <c r="R196">
        <v>6</v>
      </c>
      <c r="S196">
        <v>2025</v>
      </c>
      <c r="T196">
        <v>45886</v>
      </c>
      <c r="U196" t="s">
        <v>160</v>
      </c>
      <c r="V196">
        <v>2025</v>
      </c>
      <c r="W196" t="str">
        <f t="shared" si="12"/>
        <v>México</v>
      </c>
      <c r="X196" t="str">
        <f t="shared" si="13"/>
        <v>Retail</v>
      </c>
      <c r="Y196" s="8">
        <f t="shared" si="14"/>
        <v>0</v>
      </c>
      <c r="Z196" s="2">
        <f t="shared" si="15"/>
        <v>11809.71</v>
      </c>
      <c r="AJ196" s="12">
        <v>196</v>
      </c>
      <c r="AK196" s="13">
        <v>1042.05</v>
      </c>
    </row>
    <row r="197" spans="1:37">
      <c r="A197" t="s">
        <v>176</v>
      </c>
      <c r="B197">
        <v>127</v>
      </c>
      <c r="C197">
        <v>1</v>
      </c>
      <c r="D197" s="18">
        <v>45680</v>
      </c>
      <c r="E197" s="18">
        <v>45648</v>
      </c>
      <c r="F197" s="18">
        <v>45685</v>
      </c>
      <c r="G197" t="s">
        <v>49</v>
      </c>
      <c r="H197">
        <v>4</v>
      </c>
      <c r="I197" t="s">
        <v>177</v>
      </c>
      <c r="J197">
        <v>493.54</v>
      </c>
      <c r="K197" t="s">
        <v>131</v>
      </c>
      <c r="L197">
        <v>424.44440000000003</v>
      </c>
      <c r="M197">
        <v>493.54</v>
      </c>
      <c r="N197">
        <v>424.44440000000003</v>
      </c>
      <c r="O197">
        <v>1</v>
      </c>
      <c r="P197">
        <v>1</v>
      </c>
      <c r="Q197">
        <v>2025</v>
      </c>
      <c r="R197">
        <v>12</v>
      </c>
      <c r="S197">
        <v>2024</v>
      </c>
      <c r="T197">
        <v>45730</v>
      </c>
      <c r="U197" t="s">
        <v>150</v>
      </c>
      <c r="V197">
        <v>2025</v>
      </c>
      <c r="W197" t="str">
        <f t="shared" si="12"/>
        <v>México</v>
      </c>
      <c r="X197" t="str">
        <f t="shared" si="13"/>
        <v>Retail</v>
      </c>
      <c r="Y197" s="8">
        <f t="shared" si="14"/>
        <v>0</v>
      </c>
      <c r="Z197" s="2">
        <f t="shared" si="15"/>
        <v>424.44440000000003</v>
      </c>
      <c r="AJ197" s="12">
        <v>197</v>
      </c>
      <c r="AK197" s="13">
        <v>1241.6400000000001</v>
      </c>
    </row>
    <row r="198" spans="1:37">
      <c r="A198" t="s">
        <v>176</v>
      </c>
      <c r="B198">
        <v>128</v>
      </c>
      <c r="C198">
        <v>1</v>
      </c>
      <c r="D198" s="18">
        <v>45680</v>
      </c>
      <c r="E198" s="18">
        <v>45688</v>
      </c>
      <c r="F198" s="18">
        <v>45696</v>
      </c>
      <c r="G198" t="s">
        <v>54</v>
      </c>
      <c r="H198">
        <v>4</v>
      </c>
      <c r="I198" t="s">
        <v>149</v>
      </c>
      <c r="J198">
        <v>1389.53</v>
      </c>
      <c r="K198" t="s">
        <v>131</v>
      </c>
      <c r="L198">
        <v>1194.9957999999999</v>
      </c>
      <c r="M198">
        <v>0</v>
      </c>
      <c r="N198">
        <v>0</v>
      </c>
      <c r="O198">
        <v>0</v>
      </c>
      <c r="P198">
        <v>1</v>
      </c>
      <c r="Q198">
        <v>2025</v>
      </c>
      <c r="R198">
        <v>1</v>
      </c>
      <c r="S198">
        <v>2025</v>
      </c>
      <c r="T198">
        <v>45741</v>
      </c>
      <c r="U198" t="s">
        <v>150</v>
      </c>
      <c r="V198">
        <v>2025</v>
      </c>
      <c r="W198" t="str">
        <f t="shared" si="12"/>
        <v>México</v>
      </c>
      <c r="X198" t="str">
        <f t="shared" si="13"/>
        <v>Retail</v>
      </c>
      <c r="Y198" s="8">
        <f t="shared" si="14"/>
        <v>0.05</v>
      </c>
      <c r="Z198" s="2">
        <f t="shared" si="15"/>
        <v>0</v>
      </c>
      <c r="AJ198" s="12">
        <v>198</v>
      </c>
      <c r="AK198" s="13">
        <v>8381.81</v>
      </c>
    </row>
    <row r="199" spans="1:37">
      <c r="A199" t="s">
        <v>176</v>
      </c>
      <c r="B199">
        <v>129</v>
      </c>
      <c r="C199">
        <v>1</v>
      </c>
      <c r="D199" s="18">
        <v>45680</v>
      </c>
      <c r="E199" s="18">
        <v>45735</v>
      </c>
      <c r="F199" s="18">
        <v>45753</v>
      </c>
      <c r="G199" t="s">
        <v>54</v>
      </c>
      <c r="H199">
        <v>4</v>
      </c>
      <c r="I199" t="s">
        <v>149</v>
      </c>
      <c r="J199">
        <v>166662</v>
      </c>
      <c r="K199" t="s">
        <v>131</v>
      </c>
      <c r="L199">
        <v>143329.32</v>
      </c>
      <c r="M199">
        <v>0</v>
      </c>
      <c r="N199">
        <v>0</v>
      </c>
      <c r="O199">
        <v>0</v>
      </c>
      <c r="P199">
        <v>1</v>
      </c>
      <c r="Q199">
        <v>2025</v>
      </c>
      <c r="R199">
        <v>3</v>
      </c>
      <c r="S199">
        <v>2025</v>
      </c>
      <c r="T199">
        <v>45798</v>
      </c>
      <c r="U199" t="s">
        <v>172</v>
      </c>
      <c r="V199">
        <v>2025</v>
      </c>
      <c r="W199" t="str">
        <f t="shared" si="12"/>
        <v>México</v>
      </c>
      <c r="X199" t="str">
        <f t="shared" si="13"/>
        <v>Retail</v>
      </c>
      <c r="Y199" s="8">
        <f t="shared" si="14"/>
        <v>0.05</v>
      </c>
      <c r="Z199" s="2">
        <f t="shared" si="15"/>
        <v>0</v>
      </c>
      <c r="AJ199" s="12">
        <v>199</v>
      </c>
      <c r="AK199" s="13">
        <v>439.5</v>
      </c>
    </row>
    <row r="200" spans="1:37">
      <c r="A200" t="s">
        <v>176</v>
      </c>
      <c r="B200">
        <v>130</v>
      </c>
      <c r="C200">
        <v>1</v>
      </c>
      <c r="D200" s="18">
        <v>45680</v>
      </c>
      <c r="E200" s="18">
        <v>45735</v>
      </c>
      <c r="F200" s="18">
        <v>45754</v>
      </c>
      <c r="G200" t="s">
        <v>54</v>
      </c>
      <c r="H200">
        <v>4</v>
      </c>
      <c r="I200" t="s">
        <v>149</v>
      </c>
      <c r="J200">
        <v>4389</v>
      </c>
      <c r="K200" t="s">
        <v>131</v>
      </c>
      <c r="L200">
        <v>3774.54</v>
      </c>
      <c r="M200">
        <v>0</v>
      </c>
      <c r="N200">
        <v>0</v>
      </c>
      <c r="O200">
        <v>0</v>
      </c>
      <c r="P200">
        <v>1</v>
      </c>
      <c r="Q200">
        <v>2025</v>
      </c>
      <c r="R200">
        <v>3</v>
      </c>
      <c r="S200">
        <v>2025</v>
      </c>
      <c r="T200">
        <v>45799</v>
      </c>
      <c r="U200" t="s">
        <v>172</v>
      </c>
      <c r="V200">
        <v>2025</v>
      </c>
      <c r="W200" t="str">
        <f t="shared" si="12"/>
        <v>México</v>
      </c>
      <c r="X200" t="str">
        <f t="shared" si="13"/>
        <v>Retail</v>
      </c>
      <c r="Y200" s="8">
        <f t="shared" si="14"/>
        <v>0.05</v>
      </c>
      <c r="Z200" s="2">
        <f t="shared" si="15"/>
        <v>0</v>
      </c>
      <c r="AJ200" s="12">
        <v>200</v>
      </c>
      <c r="AK200" s="13">
        <v>0</v>
      </c>
    </row>
    <row r="201" spans="1:37">
      <c r="A201" t="s">
        <v>176</v>
      </c>
      <c r="B201">
        <v>131</v>
      </c>
      <c r="C201">
        <v>1</v>
      </c>
      <c r="D201" s="18">
        <v>45685</v>
      </c>
      <c r="E201" s="18">
        <v>45742</v>
      </c>
      <c r="F201" s="18">
        <v>45816</v>
      </c>
      <c r="G201" t="s">
        <v>49</v>
      </c>
      <c r="H201">
        <v>5</v>
      </c>
      <c r="I201" t="s">
        <v>182</v>
      </c>
      <c r="J201">
        <v>11650.31</v>
      </c>
      <c r="K201" t="s">
        <v>131</v>
      </c>
      <c r="L201">
        <v>10019.266599999999</v>
      </c>
      <c r="M201">
        <v>674.12</v>
      </c>
      <c r="N201">
        <v>579.7432</v>
      </c>
      <c r="O201">
        <v>5.7862837984568656E-2</v>
      </c>
      <c r="P201">
        <v>1</v>
      </c>
      <c r="Q201">
        <v>2025</v>
      </c>
      <c r="R201">
        <v>3</v>
      </c>
      <c r="S201">
        <v>2025</v>
      </c>
      <c r="T201">
        <v>45861</v>
      </c>
      <c r="U201" t="s">
        <v>154</v>
      </c>
      <c r="V201">
        <v>2025</v>
      </c>
      <c r="W201" t="str">
        <f t="shared" si="12"/>
        <v>México</v>
      </c>
      <c r="X201" t="str">
        <f t="shared" si="13"/>
        <v>Retail</v>
      </c>
      <c r="Y201" s="8">
        <f t="shared" si="14"/>
        <v>0</v>
      </c>
      <c r="Z201" s="2">
        <f t="shared" si="15"/>
        <v>579.7432</v>
      </c>
      <c r="AJ201" s="12">
        <v>201</v>
      </c>
      <c r="AK201" s="13">
        <v>1443.6</v>
      </c>
    </row>
    <row r="202" spans="1:37">
      <c r="A202" t="s">
        <v>176</v>
      </c>
      <c r="B202">
        <v>132</v>
      </c>
      <c r="C202">
        <v>1</v>
      </c>
      <c r="D202" s="18">
        <v>45685</v>
      </c>
      <c r="E202" s="18">
        <v>45700</v>
      </c>
      <c r="F202" s="18">
        <v>45706</v>
      </c>
      <c r="G202" t="s">
        <v>49</v>
      </c>
      <c r="H202">
        <v>5</v>
      </c>
      <c r="I202" t="s">
        <v>177</v>
      </c>
      <c r="J202">
        <v>4428.88</v>
      </c>
      <c r="K202" t="s">
        <v>131</v>
      </c>
      <c r="L202">
        <v>3808.8368</v>
      </c>
      <c r="M202">
        <v>827.2</v>
      </c>
      <c r="N202">
        <v>711.39200000000005</v>
      </c>
      <c r="O202">
        <v>0.18677408283809904</v>
      </c>
      <c r="P202">
        <v>1</v>
      </c>
      <c r="Q202">
        <v>2025</v>
      </c>
      <c r="R202">
        <v>2</v>
      </c>
      <c r="S202">
        <v>2025</v>
      </c>
      <c r="T202">
        <v>45751</v>
      </c>
      <c r="U202" t="s">
        <v>173</v>
      </c>
      <c r="V202">
        <v>2025</v>
      </c>
      <c r="W202" t="str">
        <f t="shared" si="12"/>
        <v>México</v>
      </c>
      <c r="X202" t="str">
        <f t="shared" si="13"/>
        <v>Retail</v>
      </c>
      <c r="Y202" s="8">
        <f t="shared" si="14"/>
        <v>0</v>
      </c>
      <c r="Z202" s="2">
        <f t="shared" si="15"/>
        <v>711.39200000000005</v>
      </c>
      <c r="AJ202" s="12">
        <v>202</v>
      </c>
      <c r="AK202" s="13">
        <v>4155.63</v>
      </c>
    </row>
    <row r="203" spans="1:37">
      <c r="A203" t="s">
        <v>176</v>
      </c>
      <c r="B203">
        <v>133</v>
      </c>
      <c r="C203">
        <v>1</v>
      </c>
      <c r="D203" s="18">
        <v>45685</v>
      </c>
      <c r="E203" s="18">
        <v>45675</v>
      </c>
      <c r="F203" s="18">
        <v>45679</v>
      </c>
      <c r="G203" t="s">
        <v>51</v>
      </c>
      <c r="H203">
        <v>5</v>
      </c>
      <c r="I203" t="s">
        <v>183</v>
      </c>
      <c r="J203">
        <v>8756.25</v>
      </c>
      <c r="K203" t="s">
        <v>131</v>
      </c>
      <c r="L203">
        <v>7530.375</v>
      </c>
      <c r="M203">
        <v>765</v>
      </c>
      <c r="N203">
        <v>657.9</v>
      </c>
      <c r="O203">
        <v>8.7366167023554597E-2</v>
      </c>
      <c r="P203">
        <v>1</v>
      </c>
      <c r="Q203">
        <v>2025</v>
      </c>
      <c r="R203">
        <v>1</v>
      </c>
      <c r="S203">
        <v>2025</v>
      </c>
      <c r="T203">
        <v>45724</v>
      </c>
      <c r="U203" t="s">
        <v>150</v>
      </c>
      <c r="V203">
        <v>2025</v>
      </c>
      <c r="W203" t="str">
        <f t="shared" si="12"/>
        <v>México</v>
      </c>
      <c r="X203" t="str">
        <f t="shared" si="13"/>
        <v>Retail</v>
      </c>
      <c r="Y203" s="8">
        <f t="shared" si="14"/>
        <v>0</v>
      </c>
      <c r="Z203" s="2">
        <f t="shared" si="15"/>
        <v>657.9</v>
      </c>
      <c r="AJ203" s="12">
        <v>203</v>
      </c>
      <c r="AK203" s="13">
        <v>226.7</v>
      </c>
    </row>
    <row r="204" spans="1:37">
      <c r="A204" t="s">
        <v>176</v>
      </c>
      <c r="B204">
        <v>134</v>
      </c>
      <c r="C204">
        <v>1</v>
      </c>
      <c r="D204" s="18">
        <v>45686</v>
      </c>
      <c r="E204" s="18">
        <v>45792</v>
      </c>
      <c r="F204" s="18">
        <v>45803</v>
      </c>
      <c r="G204" t="s">
        <v>49</v>
      </c>
      <c r="H204">
        <v>5</v>
      </c>
      <c r="I204" t="s">
        <v>182</v>
      </c>
      <c r="J204">
        <v>31868.5</v>
      </c>
      <c r="K204" t="s">
        <v>131</v>
      </c>
      <c r="L204">
        <v>27406.91</v>
      </c>
      <c r="M204">
        <v>4484.9799999999996</v>
      </c>
      <c r="N204">
        <v>3857.0827999999997</v>
      </c>
      <c r="O204">
        <v>0.14073395359053609</v>
      </c>
      <c r="P204">
        <v>1</v>
      </c>
      <c r="Q204">
        <v>2025</v>
      </c>
      <c r="R204">
        <v>5</v>
      </c>
      <c r="S204">
        <v>2025</v>
      </c>
      <c r="T204">
        <v>45848</v>
      </c>
      <c r="U204" t="s">
        <v>154</v>
      </c>
      <c r="V204">
        <v>2025</v>
      </c>
      <c r="W204" t="str">
        <f t="shared" si="12"/>
        <v>México</v>
      </c>
      <c r="X204" t="str">
        <f t="shared" si="13"/>
        <v>Retail</v>
      </c>
      <c r="Y204" s="8">
        <f t="shared" si="14"/>
        <v>0</v>
      </c>
      <c r="Z204" s="2">
        <f t="shared" si="15"/>
        <v>3857.0827999999997</v>
      </c>
      <c r="AJ204" s="12">
        <v>204</v>
      </c>
      <c r="AK204" s="13">
        <v>11107.62</v>
      </c>
    </row>
    <row r="205" spans="1:37">
      <c r="A205" t="s">
        <v>176</v>
      </c>
      <c r="B205">
        <v>135</v>
      </c>
      <c r="C205">
        <v>1</v>
      </c>
      <c r="D205" s="18">
        <v>45687</v>
      </c>
      <c r="E205" s="18">
        <v>45779</v>
      </c>
      <c r="F205" s="18">
        <v>45790</v>
      </c>
      <c r="G205" t="s">
        <v>43</v>
      </c>
      <c r="H205">
        <v>5</v>
      </c>
      <c r="J205">
        <v>97396</v>
      </c>
      <c r="K205" t="s">
        <v>131</v>
      </c>
      <c r="L205">
        <v>83760.56</v>
      </c>
      <c r="M205">
        <v>10209.200000000001</v>
      </c>
      <c r="N205">
        <v>8779.9120000000003</v>
      </c>
      <c r="O205">
        <v>0.10482155324653991</v>
      </c>
      <c r="P205">
        <v>1</v>
      </c>
      <c r="Q205">
        <v>2025</v>
      </c>
      <c r="R205">
        <v>5</v>
      </c>
      <c r="S205">
        <v>2025</v>
      </c>
      <c r="T205">
        <v>45835</v>
      </c>
      <c r="U205" t="s">
        <v>152</v>
      </c>
      <c r="V205">
        <v>2025</v>
      </c>
      <c r="W205" t="str">
        <f t="shared" si="12"/>
        <v>México</v>
      </c>
      <c r="X205" t="str">
        <f t="shared" si="13"/>
        <v>IC</v>
      </c>
      <c r="Y205" s="8">
        <f t="shared" si="14"/>
        <v>0.5</v>
      </c>
      <c r="Z205" s="2">
        <f t="shared" si="15"/>
        <v>4389.9560000000001</v>
      </c>
      <c r="AJ205" s="12">
        <v>205</v>
      </c>
      <c r="AK205" s="13">
        <v>58255.6</v>
      </c>
    </row>
    <row r="206" spans="1:37">
      <c r="A206" t="s">
        <v>176</v>
      </c>
      <c r="B206">
        <v>136</v>
      </c>
      <c r="C206">
        <v>1</v>
      </c>
      <c r="D206" s="18">
        <v>45687</v>
      </c>
      <c r="E206" s="18">
        <v>45757</v>
      </c>
      <c r="F206" s="18">
        <v>45769</v>
      </c>
      <c r="G206" t="s">
        <v>49</v>
      </c>
      <c r="H206">
        <v>5</v>
      </c>
      <c r="I206" t="s">
        <v>182</v>
      </c>
      <c r="J206">
        <v>216317.35</v>
      </c>
      <c r="K206" t="s">
        <v>131</v>
      </c>
      <c r="L206">
        <v>186032.921</v>
      </c>
      <c r="M206">
        <v>8889.11</v>
      </c>
      <c r="N206">
        <v>7644.6346000000003</v>
      </c>
      <c r="O206">
        <v>4.1092912796869968E-2</v>
      </c>
      <c r="P206">
        <v>1</v>
      </c>
      <c r="Q206">
        <v>2025</v>
      </c>
      <c r="R206">
        <v>4</v>
      </c>
      <c r="S206">
        <v>2025</v>
      </c>
      <c r="T206">
        <v>45814</v>
      </c>
      <c r="U206" t="s">
        <v>152</v>
      </c>
      <c r="V206">
        <v>2025</v>
      </c>
      <c r="W206" t="str">
        <f t="shared" si="12"/>
        <v>México</v>
      </c>
      <c r="X206" t="str">
        <f t="shared" si="13"/>
        <v>Retail</v>
      </c>
      <c r="Y206" s="8">
        <f t="shared" si="14"/>
        <v>0</v>
      </c>
      <c r="Z206" s="2">
        <f t="shared" si="15"/>
        <v>7644.6346000000003</v>
      </c>
      <c r="AJ206" s="12">
        <v>206</v>
      </c>
      <c r="AK206" s="13">
        <v>0</v>
      </c>
    </row>
    <row r="207" spans="1:37">
      <c r="A207" t="s">
        <v>176</v>
      </c>
      <c r="B207">
        <v>137</v>
      </c>
      <c r="C207">
        <v>1</v>
      </c>
      <c r="D207" s="18">
        <v>45687</v>
      </c>
      <c r="E207" s="18">
        <v>45702</v>
      </c>
      <c r="F207" s="18">
        <v>45718</v>
      </c>
      <c r="G207" t="s">
        <v>49</v>
      </c>
      <c r="H207">
        <v>5</v>
      </c>
      <c r="I207" t="s">
        <v>177</v>
      </c>
      <c r="J207">
        <v>44604.11</v>
      </c>
      <c r="K207" t="s">
        <v>131</v>
      </c>
      <c r="L207">
        <v>38359.534599999999</v>
      </c>
      <c r="M207">
        <v>11801.86</v>
      </c>
      <c r="N207">
        <v>10149.5996</v>
      </c>
      <c r="O207">
        <v>0.26459131232525435</v>
      </c>
      <c r="P207">
        <v>1</v>
      </c>
      <c r="Q207">
        <v>2025</v>
      </c>
      <c r="R207">
        <v>2</v>
      </c>
      <c r="S207">
        <v>2025</v>
      </c>
      <c r="T207">
        <v>45763</v>
      </c>
      <c r="U207" t="s">
        <v>173</v>
      </c>
      <c r="V207">
        <v>2025</v>
      </c>
      <c r="W207" t="str">
        <f t="shared" si="12"/>
        <v>México</v>
      </c>
      <c r="X207" t="str">
        <f t="shared" si="13"/>
        <v>Retail</v>
      </c>
      <c r="Y207" s="8">
        <f t="shared" si="14"/>
        <v>0</v>
      </c>
      <c r="Z207" s="2">
        <f t="shared" si="15"/>
        <v>10149.5996</v>
      </c>
      <c r="AJ207" s="12">
        <v>207</v>
      </c>
      <c r="AK207" s="13">
        <v>0</v>
      </c>
    </row>
    <row r="208" spans="1:37">
      <c r="A208" t="s">
        <v>176</v>
      </c>
      <c r="B208">
        <v>138</v>
      </c>
      <c r="C208">
        <v>1</v>
      </c>
      <c r="D208" s="18">
        <v>45687</v>
      </c>
      <c r="E208" s="18">
        <v>45975</v>
      </c>
      <c r="F208" s="18">
        <v>45978</v>
      </c>
      <c r="G208" t="s">
        <v>51</v>
      </c>
      <c r="H208">
        <v>5</v>
      </c>
      <c r="I208" t="s">
        <v>184</v>
      </c>
      <c r="J208">
        <v>132324.54</v>
      </c>
      <c r="K208" t="s">
        <v>178</v>
      </c>
      <c r="L208">
        <v>6219.2533800000001</v>
      </c>
      <c r="M208">
        <v>31885.14</v>
      </c>
      <c r="N208">
        <v>1498.60158</v>
      </c>
      <c r="O208">
        <v>0.2409616538247554</v>
      </c>
      <c r="P208">
        <v>1</v>
      </c>
      <c r="Q208">
        <v>2025</v>
      </c>
      <c r="R208">
        <v>11</v>
      </c>
      <c r="S208">
        <v>2025</v>
      </c>
      <c r="T208">
        <v>46023</v>
      </c>
      <c r="U208" t="s">
        <v>157</v>
      </c>
      <c r="V208">
        <v>2026</v>
      </c>
      <c r="W208" t="str">
        <f t="shared" si="12"/>
        <v>México</v>
      </c>
      <c r="X208" t="str">
        <f t="shared" si="13"/>
        <v>Retail</v>
      </c>
      <c r="Y208" s="8">
        <f t="shared" si="14"/>
        <v>0</v>
      </c>
      <c r="Z208" s="2">
        <f t="shared" si="15"/>
        <v>1498.60158</v>
      </c>
      <c r="AJ208" s="12">
        <v>208</v>
      </c>
      <c r="AK208" s="13">
        <v>0</v>
      </c>
    </row>
    <row r="209" spans="1:37">
      <c r="A209" t="s">
        <v>176</v>
      </c>
      <c r="B209">
        <v>139</v>
      </c>
      <c r="C209">
        <v>1</v>
      </c>
      <c r="D209" s="18">
        <v>45687</v>
      </c>
      <c r="E209" s="18">
        <v>45704</v>
      </c>
      <c r="F209" s="18">
        <v>45705</v>
      </c>
      <c r="G209" t="s">
        <v>51</v>
      </c>
      <c r="H209">
        <v>5</v>
      </c>
      <c r="I209" t="s">
        <v>183</v>
      </c>
      <c r="J209">
        <v>2232</v>
      </c>
      <c r="K209" t="s">
        <v>131</v>
      </c>
      <c r="L209">
        <v>1919.52</v>
      </c>
      <c r="M209">
        <v>190</v>
      </c>
      <c r="N209">
        <v>163.4</v>
      </c>
      <c r="O209">
        <v>8.5125448028673834E-2</v>
      </c>
      <c r="P209">
        <v>1</v>
      </c>
      <c r="Q209">
        <v>2025</v>
      </c>
      <c r="R209">
        <v>2</v>
      </c>
      <c r="S209">
        <v>2025</v>
      </c>
      <c r="T209">
        <v>45750</v>
      </c>
      <c r="U209" t="s">
        <v>173</v>
      </c>
      <c r="V209">
        <v>2025</v>
      </c>
      <c r="W209" t="str">
        <f t="shared" si="12"/>
        <v>México</v>
      </c>
      <c r="X209" t="str">
        <f t="shared" si="13"/>
        <v>Retail</v>
      </c>
      <c r="Y209" s="8">
        <f t="shared" si="14"/>
        <v>0</v>
      </c>
      <c r="Z209" s="2">
        <f t="shared" si="15"/>
        <v>163.4</v>
      </c>
      <c r="AJ209" s="12">
        <v>209</v>
      </c>
      <c r="AK209" s="13">
        <v>620.19000000000005</v>
      </c>
    </row>
    <row r="210" spans="1:37">
      <c r="A210" t="s">
        <v>176</v>
      </c>
      <c r="B210">
        <v>140</v>
      </c>
      <c r="C210">
        <v>1</v>
      </c>
      <c r="D210" s="18">
        <v>45688</v>
      </c>
      <c r="E210" s="18">
        <v>45650</v>
      </c>
      <c r="F210" s="18">
        <v>45654</v>
      </c>
      <c r="G210" t="s">
        <v>49</v>
      </c>
      <c r="H210">
        <v>5</v>
      </c>
      <c r="I210" t="s">
        <v>177</v>
      </c>
      <c r="J210">
        <v>23910.84</v>
      </c>
      <c r="K210" t="s">
        <v>131</v>
      </c>
      <c r="L210">
        <v>20563.322400000001</v>
      </c>
      <c r="M210">
        <v>2173.6799999999998</v>
      </c>
      <c r="N210">
        <v>1869.3647999999998</v>
      </c>
      <c r="O210">
        <v>9.0907722187928142E-2</v>
      </c>
      <c r="P210">
        <v>1</v>
      </c>
      <c r="Q210">
        <v>2025</v>
      </c>
      <c r="R210">
        <v>12</v>
      </c>
      <c r="S210">
        <v>2024</v>
      </c>
      <c r="T210">
        <v>45699</v>
      </c>
      <c r="U210" t="s">
        <v>164</v>
      </c>
      <c r="V210">
        <v>2025</v>
      </c>
      <c r="W210" t="str">
        <f t="shared" si="12"/>
        <v>México</v>
      </c>
      <c r="X210" t="str">
        <f t="shared" si="13"/>
        <v>Retail</v>
      </c>
      <c r="Y210" s="8">
        <f t="shared" si="14"/>
        <v>0</v>
      </c>
      <c r="Z210" s="2">
        <f t="shared" si="15"/>
        <v>1869.3647999999998</v>
      </c>
      <c r="AJ210" s="12">
        <v>210</v>
      </c>
      <c r="AK210" s="13">
        <v>1666.76</v>
      </c>
    </row>
    <row r="211" spans="1:37">
      <c r="A211" t="s">
        <v>176</v>
      </c>
      <c r="B211">
        <v>141</v>
      </c>
      <c r="C211">
        <v>1</v>
      </c>
      <c r="D211" s="18">
        <v>45688</v>
      </c>
      <c r="E211" s="18">
        <v>45689</v>
      </c>
      <c r="F211" s="18">
        <v>45696</v>
      </c>
      <c r="G211" t="s">
        <v>54</v>
      </c>
      <c r="H211">
        <v>5</v>
      </c>
      <c r="I211" t="s">
        <v>149</v>
      </c>
      <c r="J211">
        <v>3158.37</v>
      </c>
      <c r="K211" t="s">
        <v>151</v>
      </c>
      <c r="L211">
        <v>3158.37</v>
      </c>
      <c r="M211">
        <v>197.17</v>
      </c>
      <c r="N211">
        <v>197.17</v>
      </c>
      <c r="O211">
        <v>6.2427771287087958E-2</v>
      </c>
      <c r="P211">
        <v>1</v>
      </c>
      <c r="Q211">
        <v>2025</v>
      </c>
      <c r="R211">
        <v>2</v>
      </c>
      <c r="S211">
        <v>2025</v>
      </c>
      <c r="T211">
        <v>45741</v>
      </c>
      <c r="U211" t="s">
        <v>150</v>
      </c>
      <c r="V211">
        <v>2025</v>
      </c>
      <c r="W211" t="str">
        <f t="shared" si="12"/>
        <v>México</v>
      </c>
      <c r="X211" t="str">
        <f t="shared" si="13"/>
        <v>Retail</v>
      </c>
      <c r="Y211" s="8">
        <f t="shared" si="14"/>
        <v>0.05</v>
      </c>
      <c r="Z211" s="2">
        <f t="shared" si="15"/>
        <v>187.3115</v>
      </c>
      <c r="AJ211" s="12">
        <v>211</v>
      </c>
      <c r="AK211" s="13">
        <v>1068.2</v>
      </c>
    </row>
    <row r="212" spans="1:37">
      <c r="A212" t="s">
        <v>176</v>
      </c>
      <c r="B212">
        <v>142</v>
      </c>
      <c r="C212">
        <v>0</v>
      </c>
      <c r="D212" s="18">
        <v>45689</v>
      </c>
      <c r="E212" s="18">
        <v>45781</v>
      </c>
      <c r="F212" s="18">
        <v>45798</v>
      </c>
      <c r="G212" t="s">
        <v>62</v>
      </c>
      <c r="H212">
        <v>5</v>
      </c>
      <c r="J212">
        <v>2425</v>
      </c>
      <c r="K212" t="s">
        <v>131</v>
      </c>
      <c r="L212">
        <v>2085.5</v>
      </c>
      <c r="M212">
        <v>35</v>
      </c>
      <c r="N212">
        <v>30.099999999999998</v>
      </c>
      <c r="O212">
        <v>1.4432989690721649E-2</v>
      </c>
      <c r="P212">
        <v>2</v>
      </c>
      <c r="Q212">
        <v>2025</v>
      </c>
      <c r="R212">
        <v>5</v>
      </c>
      <c r="S212">
        <v>2025</v>
      </c>
      <c r="T212">
        <v>45843</v>
      </c>
      <c r="U212" t="s">
        <v>154</v>
      </c>
      <c r="V212">
        <v>2025</v>
      </c>
      <c r="W212" t="str">
        <f t="shared" si="12"/>
        <v>México</v>
      </c>
      <c r="X212" t="str">
        <f t="shared" si="13"/>
        <v>Retail</v>
      </c>
      <c r="Y212" s="8">
        <f t="shared" si="14"/>
        <v>0</v>
      </c>
      <c r="Z212" s="2">
        <f t="shared" si="15"/>
        <v>30.099999999999998</v>
      </c>
      <c r="AJ212" s="12">
        <v>212</v>
      </c>
      <c r="AK212" s="13">
        <v>230.88</v>
      </c>
    </row>
    <row r="213" spans="1:37">
      <c r="A213" t="s">
        <v>176</v>
      </c>
      <c r="B213">
        <v>143</v>
      </c>
      <c r="C213">
        <v>1</v>
      </c>
      <c r="D213" s="18">
        <v>45692</v>
      </c>
      <c r="E213" s="18">
        <v>45683</v>
      </c>
      <c r="F213" s="18">
        <v>45685</v>
      </c>
      <c r="G213" t="s">
        <v>49</v>
      </c>
      <c r="H213">
        <v>6</v>
      </c>
      <c r="I213" t="s">
        <v>177</v>
      </c>
      <c r="J213">
        <v>4874.42</v>
      </c>
      <c r="K213" t="s">
        <v>151</v>
      </c>
      <c r="L213">
        <v>4874.42</v>
      </c>
      <c r="M213">
        <v>416.06</v>
      </c>
      <c r="N213">
        <v>416.06</v>
      </c>
      <c r="O213">
        <v>8.5355796176775897E-2</v>
      </c>
      <c r="P213">
        <v>2</v>
      </c>
      <c r="Q213">
        <v>2025</v>
      </c>
      <c r="R213">
        <v>1</v>
      </c>
      <c r="S213">
        <v>2025</v>
      </c>
      <c r="T213">
        <v>45730</v>
      </c>
      <c r="U213" t="s">
        <v>150</v>
      </c>
      <c r="V213">
        <v>2025</v>
      </c>
      <c r="W213" t="str">
        <f t="shared" si="12"/>
        <v>México</v>
      </c>
      <c r="X213" t="str">
        <f t="shared" si="13"/>
        <v>Retail</v>
      </c>
      <c r="Y213" s="8">
        <f t="shared" si="14"/>
        <v>0</v>
      </c>
      <c r="Z213" s="2">
        <f t="shared" si="15"/>
        <v>416.06</v>
      </c>
      <c r="AJ213" s="12">
        <v>213</v>
      </c>
      <c r="AK213" s="13">
        <v>1896.09</v>
      </c>
    </row>
    <row r="214" spans="1:37">
      <c r="A214" t="s">
        <v>176</v>
      </c>
      <c r="B214">
        <v>144</v>
      </c>
      <c r="C214">
        <v>1</v>
      </c>
      <c r="D214" s="18">
        <v>45692</v>
      </c>
      <c r="E214" s="18">
        <v>45654</v>
      </c>
      <c r="F214" s="18">
        <v>45654</v>
      </c>
      <c r="G214" t="s">
        <v>49</v>
      </c>
      <c r="H214">
        <v>6</v>
      </c>
      <c r="I214" t="s">
        <v>177</v>
      </c>
      <c r="J214">
        <v>3993.6</v>
      </c>
      <c r="K214" t="s">
        <v>131</v>
      </c>
      <c r="L214">
        <v>3434.4960000000001</v>
      </c>
      <c r="M214">
        <v>360.96</v>
      </c>
      <c r="N214">
        <v>310.42559999999997</v>
      </c>
      <c r="O214">
        <v>9.0384615384615369E-2</v>
      </c>
      <c r="P214">
        <v>2</v>
      </c>
      <c r="Q214">
        <v>2025</v>
      </c>
      <c r="R214">
        <v>12</v>
      </c>
      <c r="S214">
        <v>2024</v>
      </c>
      <c r="T214">
        <v>45699</v>
      </c>
      <c r="U214" t="s">
        <v>164</v>
      </c>
      <c r="V214">
        <v>2025</v>
      </c>
      <c r="W214" t="str">
        <f t="shared" si="12"/>
        <v>México</v>
      </c>
      <c r="X214" t="str">
        <f t="shared" si="13"/>
        <v>Retail</v>
      </c>
      <c r="Y214" s="8">
        <f t="shared" si="14"/>
        <v>0</v>
      </c>
      <c r="Z214" s="2">
        <f t="shared" si="15"/>
        <v>310.42559999999997</v>
      </c>
      <c r="AJ214" s="12">
        <v>214</v>
      </c>
      <c r="AK214" s="13">
        <v>5645.2</v>
      </c>
    </row>
    <row r="215" spans="1:37">
      <c r="A215" t="s">
        <v>176</v>
      </c>
      <c r="B215">
        <v>145</v>
      </c>
      <c r="C215">
        <v>1</v>
      </c>
      <c r="D215" s="18">
        <v>45692</v>
      </c>
      <c r="E215" s="18">
        <v>45636</v>
      </c>
      <c r="F215" s="18">
        <v>45636</v>
      </c>
      <c r="G215" t="s">
        <v>49</v>
      </c>
      <c r="H215">
        <v>6</v>
      </c>
      <c r="I215" t="s">
        <v>177</v>
      </c>
      <c r="J215">
        <v>4101.6000000000004</v>
      </c>
      <c r="K215" t="s">
        <v>151</v>
      </c>
      <c r="L215">
        <v>4101.6000000000004</v>
      </c>
      <c r="M215">
        <v>379.11</v>
      </c>
      <c r="N215">
        <v>379.11</v>
      </c>
      <c r="O215">
        <v>9.2429783499122287E-2</v>
      </c>
      <c r="P215">
        <v>2</v>
      </c>
      <c r="Q215">
        <v>2025</v>
      </c>
      <c r="R215">
        <v>12</v>
      </c>
      <c r="S215">
        <v>2024</v>
      </c>
      <c r="T215">
        <v>45681</v>
      </c>
      <c r="U215" t="s">
        <v>157</v>
      </c>
      <c r="V215">
        <v>2025</v>
      </c>
      <c r="W215" t="str">
        <f t="shared" si="12"/>
        <v>México</v>
      </c>
      <c r="X215" t="str">
        <f t="shared" si="13"/>
        <v>Retail</v>
      </c>
      <c r="Y215" s="8">
        <f t="shared" si="14"/>
        <v>0</v>
      </c>
      <c r="Z215" s="2">
        <f t="shared" si="15"/>
        <v>379.11</v>
      </c>
      <c r="AJ215" s="12">
        <v>215</v>
      </c>
      <c r="AK215" s="13">
        <v>3673.52</v>
      </c>
    </row>
    <row r="216" spans="1:37">
      <c r="A216" t="s">
        <v>176</v>
      </c>
      <c r="B216">
        <v>146</v>
      </c>
      <c r="C216">
        <v>1</v>
      </c>
      <c r="D216" s="18">
        <v>45693</v>
      </c>
      <c r="E216" s="18">
        <v>45685</v>
      </c>
      <c r="F216" s="18">
        <v>45689</v>
      </c>
      <c r="G216" t="s">
        <v>34</v>
      </c>
      <c r="H216">
        <v>6</v>
      </c>
      <c r="J216">
        <v>10682.93</v>
      </c>
      <c r="K216" t="s">
        <v>131</v>
      </c>
      <c r="L216">
        <v>9187.3197999999993</v>
      </c>
      <c r="M216">
        <v>1066.69</v>
      </c>
      <c r="N216">
        <v>917.35340000000008</v>
      </c>
      <c r="O216">
        <v>9.9849947533120612E-2</v>
      </c>
      <c r="P216">
        <v>2</v>
      </c>
      <c r="Q216">
        <v>2025</v>
      </c>
      <c r="R216">
        <v>1</v>
      </c>
      <c r="S216">
        <v>2025</v>
      </c>
      <c r="T216">
        <v>45734</v>
      </c>
      <c r="U216" t="s">
        <v>150</v>
      </c>
      <c r="V216">
        <v>2025</v>
      </c>
      <c r="W216" t="str">
        <f t="shared" si="12"/>
        <v>México</v>
      </c>
      <c r="X216" t="str">
        <f t="shared" si="13"/>
        <v>IC</v>
      </c>
      <c r="Y216" s="8">
        <f t="shared" si="14"/>
        <v>0.5</v>
      </c>
      <c r="Z216" s="2">
        <f t="shared" si="15"/>
        <v>458.67670000000004</v>
      </c>
      <c r="AJ216" s="12">
        <v>216</v>
      </c>
      <c r="AK216" s="13">
        <v>5832.86</v>
      </c>
    </row>
    <row r="217" spans="1:37">
      <c r="A217" t="s">
        <v>176</v>
      </c>
      <c r="B217">
        <v>147</v>
      </c>
      <c r="C217">
        <v>1</v>
      </c>
      <c r="D217" s="18">
        <v>45693</v>
      </c>
      <c r="E217" s="18">
        <v>45685</v>
      </c>
      <c r="F217" s="18">
        <v>45689</v>
      </c>
      <c r="G217" t="s">
        <v>34</v>
      </c>
      <c r="H217">
        <v>6</v>
      </c>
      <c r="J217">
        <v>10540</v>
      </c>
      <c r="K217" t="s">
        <v>131</v>
      </c>
      <c r="L217">
        <v>9064.4</v>
      </c>
      <c r="M217">
        <v>923.76</v>
      </c>
      <c r="N217">
        <v>794.43359999999996</v>
      </c>
      <c r="O217">
        <v>8.7643263757115744E-2</v>
      </c>
      <c r="P217">
        <v>2</v>
      </c>
      <c r="Q217">
        <v>2025</v>
      </c>
      <c r="R217">
        <v>1</v>
      </c>
      <c r="S217">
        <v>2025</v>
      </c>
      <c r="T217">
        <v>45734</v>
      </c>
      <c r="U217" t="s">
        <v>150</v>
      </c>
      <c r="V217">
        <v>2025</v>
      </c>
      <c r="W217" t="str">
        <f t="shared" si="12"/>
        <v>México</v>
      </c>
      <c r="X217" t="str">
        <f t="shared" si="13"/>
        <v>IC</v>
      </c>
      <c r="Y217" s="8">
        <f t="shared" si="14"/>
        <v>0.5</v>
      </c>
      <c r="Z217" s="2">
        <f t="shared" si="15"/>
        <v>397.21679999999998</v>
      </c>
      <c r="AJ217" s="12">
        <v>217</v>
      </c>
      <c r="AK217" s="13">
        <v>266.95999999999998</v>
      </c>
    </row>
    <row r="218" spans="1:37">
      <c r="A218" t="s">
        <v>176</v>
      </c>
      <c r="B218">
        <v>148</v>
      </c>
      <c r="C218">
        <v>1</v>
      </c>
      <c r="D218" s="18">
        <v>45693</v>
      </c>
      <c r="E218" s="18">
        <v>45685</v>
      </c>
      <c r="F218" s="18">
        <v>45689</v>
      </c>
      <c r="G218" t="s">
        <v>34</v>
      </c>
      <c r="H218">
        <v>6</v>
      </c>
      <c r="J218">
        <v>7786</v>
      </c>
      <c r="K218" t="s">
        <v>131</v>
      </c>
      <c r="L218">
        <v>6695.96</v>
      </c>
      <c r="M218">
        <v>639.20000000000005</v>
      </c>
      <c r="N218">
        <v>549.71199999999999</v>
      </c>
      <c r="O218">
        <v>8.2096069868995633E-2</v>
      </c>
      <c r="P218">
        <v>2</v>
      </c>
      <c r="Q218">
        <v>2025</v>
      </c>
      <c r="R218">
        <v>1</v>
      </c>
      <c r="S218">
        <v>2025</v>
      </c>
      <c r="T218">
        <v>45734</v>
      </c>
      <c r="U218" t="s">
        <v>150</v>
      </c>
      <c r="V218">
        <v>2025</v>
      </c>
      <c r="W218" t="str">
        <f t="shared" si="12"/>
        <v>México</v>
      </c>
      <c r="X218" t="str">
        <f t="shared" si="13"/>
        <v>IC</v>
      </c>
      <c r="Y218" s="8">
        <f t="shared" si="14"/>
        <v>0.5</v>
      </c>
      <c r="Z218" s="2">
        <f t="shared" si="15"/>
        <v>274.85599999999999</v>
      </c>
      <c r="AJ218" s="12">
        <v>218</v>
      </c>
      <c r="AK218" s="13">
        <v>12468.3</v>
      </c>
    </row>
    <row r="219" spans="1:37">
      <c r="A219" t="s">
        <v>176</v>
      </c>
      <c r="B219">
        <v>149</v>
      </c>
      <c r="C219">
        <v>1</v>
      </c>
      <c r="D219" s="18">
        <v>45693</v>
      </c>
      <c r="E219" s="18">
        <v>45816</v>
      </c>
      <c r="F219" s="18">
        <v>45838</v>
      </c>
      <c r="G219" t="s">
        <v>49</v>
      </c>
      <c r="H219">
        <v>6</v>
      </c>
      <c r="I219" t="s">
        <v>182</v>
      </c>
      <c r="J219">
        <v>46703.1</v>
      </c>
      <c r="K219" t="s">
        <v>131</v>
      </c>
      <c r="L219">
        <v>40164.665999999997</v>
      </c>
      <c r="M219">
        <v>6451.94</v>
      </c>
      <c r="N219">
        <v>5548.6683999999996</v>
      </c>
      <c r="O219">
        <v>0.13814800302335392</v>
      </c>
      <c r="P219">
        <v>2</v>
      </c>
      <c r="Q219">
        <v>2025</v>
      </c>
      <c r="R219">
        <v>6</v>
      </c>
      <c r="S219">
        <v>2025</v>
      </c>
      <c r="T219">
        <v>45883</v>
      </c>
      <c r="U219" t="s">
        <v>160</v>
      </c>
      <c r="V219">
        <v>2025</v>
      </c>
      <c r="W219" t="str">
        <f t="shared" si="12"/>
        <v>México</v>
      </c>
      <c r="X219" t="str">
        <f t="shared" si="13"/>
        <v>Retail</v>
      </c>
      <c r="Y219" s="8">
        <f t="shared" si="14"/>
        <v>0</v>
      </c>
      <c r="Z219" s="2">
        <f t="shared" si="15"/>
        <v>5548.6683999999996</v>
      </c>
      <c r="AJ219" s="12">
        <v>219</v>
      </c>
      <c r="AK219" s="13">
        <v>496.02</v>
      </c>
    </row>
    <row r="220" spans="1:37">
      <c r="A220" t="s">
        <v>176</v>
      </c>
      <c r="B220">
        <v>150</v>
      </c>
      <c r="C220">
        <v>1</v>
      </c>
      <c r="D220" s="18">
        <v>45693</v>
      </c>
      <c r="E220" s="18">
        <v>45755</v>
      </c>
      <c r="F220" s="18">
        <v>45767</v>
      </c>
      <c r="G220" t="s">
        <v>51</v>
      </c>
      <c r="H220">
        <v>6</v>
      </c>
      <c r="I220" t="s">
        <v>183</v>
      </c>
      <c r="J220">
        <v>79382.05</v>
      </c>
      <c r="K220" t="s">
        <v>131</v>
      </c>
      <c r="L220">
        <v>68268.562999999995</v>
      </c>
      <c r="M220">
        <v>10771.53</v>
      </c>
      <c r="N220">
        <v>9263.515800000001</v>
      </c>
      <c r="O220">
        <v>0.1356922629234191</v>
      </c>
      <c r="P220">
        <v>2</v>
      </c>
      <c r="Q220">
        <v>2025</v>
      </c>
      <c r="R220">
        <v>4</v>
      </c>
      <c r="S220">
        <v>2025</v>
      </c>
      <c r="T220">
        <v>45812</v>
      </c>
      <c r="U220" t="s">
        <v>152</v>
      </c>
      <c r="V220">
        <v>2025</v>
      </c>
      <c r="W220" t="str">
        <f t="shared" si="12"/>
        <v>México</v>
      </c>
      <c r="X220" t="str">
        <f t="shared" si="13"/>
        <v>Retail</v>
      </c>
      <c r="Y220" s="8">
        <f t="shared" si="14"/>
        <v>0</v>
      </c>
      <c r="Z220" s="2">
        <f t="shared" si="15"/>
        <v>9263.515800000001</v>
      </c>
      <c r="AJ220" s="12">
        <v>220</v>
      </c>
      <c r="AK220" s="13">
        <v>924.52</v>
      </c>
    </row>
    <row r="221" spans="1:37">
      <c r="A221" t="s">
        <v>176</v>
      </c>
      <c r="B221">
        <v>151</v>
      </c>
      <c r="C221">
        <v>1</v>
      </c>
      <c r="D221" s="18">
        <v>45698</v>
      </c>
      <c r="E221" s="18">
        <v>45814</v>
      </c>
      <c r="F221" s="18">
        <v>45823</v>
      </c>
      <c r="G221" t="s">
        <v>35</v>
      </c>
      <c r="H221">
        <v>7</v>
      </c>
      <c r="J221">
        <v>30644.639999999999</v>
      </c>
      <c r="K221" t="s">
        <v>151</v>
      </c>
      <c r="L221">
        <v>30644.639999999999</v>
      </c>
      <c r="M221">
        <v>1686.66</v>
      </c>
      <c r="N221">
        <v>1686.66</v>
      </c>
      <c r="O221">
        <v>5.5039315195087951E-2</v>
      </c>
      <c r="P221">
        <v>2</v>
      </c>
      <c r="Q221">
        <v>2025</v>
      </c>
      <c r="R221">
        <v>6</v>
      </c>
      <c r="S221">
        <v>2025</v>
      </c>
      <c r="T221">
        <v>45868</v>
      </c>
      <c r="U221" t="s">
        <v>154</v>
      </c>
      <c r="V221">
        <v>2025</v>
      </c>
      <c r="W221" t="str">
        <f t="shared" si="12"/>
        <v>México</v>
      </c>
      <c r="X221" t="str">
        <f t="shared" si="13"/>
        <v>IC</v>
      </c>
      <c r="Y221" s="8">
        <f t="shared" si="14"/>
        <v>0.5</v>
      </c>
      <c r="Z221" s="2">
        <f t="shared" si="15"/>
        <v>843.33</v>
      </c>
      <c r="AJ221" s="12">
        <v>221</v>
      </c>
      <c r="AK221" s="13">
        <v>2035.16</v>
      </c>
    </row>
    <row r="222" spans="1:37">
      <c r="A222" t="s">
        <v>176</v>
      </c>
      <c r="B222">
        <v>152</v>
      </c>
      <c r="C222">
        <v>1</v>
      </c>
      <c r="D222" s="18">
        <v>45698</v>
      </c>
      <c r="E222" s="18">
        <v>45701</v>
      </c>
      <c r="F222" s="18">
        <v>45708</v>
      </c>
      <c r="G222" t="s">
        <v>49</v>
      </c>
      <c r="H222">
        <v>7</v>
      </c>
      <c r="I222" t="s">
        <v>177</v>
      </c>
      <c r="J222">
        <v>2949</v>
      </c>
      <c r="K222" t="s">
        <v>131</v>
      </c>
      <c r="L222">
        <v>2536.14</v>
      </c>
      <c r="M222">
        <v>0</v>
      </c>
      <c r="N222">
        <v>0</v>
      </c>
      <c r="O222">
        <v>0</v>
      </c>
      <c r="P222">
        <v>2</v>
      </c>
      <c r="Q222">
        <v>2025</v>
      </c>
      <c r="R222">
        <v>2</v>
      </c>
      <c r="S222">
        <v>2025</v>
      </c>
      <c r="T222">
        <v>45753</v>
      </c>
      <c r="U222" t="s">
        <v>173</v>
      </c>
      <c r="V222">
        <v>2025</v>
      </c>
      <c r="W222" t="str">
        <f t="shared" si="12"/>
        <v>México</v>
      </c>
      <c r="X222" t="str">
        <f t="shared" si="13"/>
        <v>Retail</v>
      </c>
      <c r="Y222" s="8">
        <f t="shared" si="14"/>
        <v>0</v>
      </c>
      <c r="Z222" s="2">
        <f t="shared" si="15"/>
        <v>0</v>
      </c>
      <c r="AJ222" s="12">
        <v>222</v>
      </c>
      <c r="AK222" s="13">
        <v>12749.55</v>
      </c>
    </row>
    <row r="223" spans="1:37">
      <c r="A223" t="s">
        <v>176</v>
      </c>
      <c r="B223">
        <v>153</v>
      </c>
      <c r="C223">
        <v>0</v>
      </c>
      <c r="D223" s="18">
        <v>45698</v>
      </c>
      <c r="E223" s="18">
        <v>46010</v>
      </c>
      <c r="F223" s="18">
        <v>46027</v>
      </c>
      <c r="G223" t="s">
        <v>39</v>
      </c>
      <c r="H223">
        <v>7</v>
      </c>
      <c r="J223">
        <v>51174.21</v>
      </c>
      <c r="K223" t="s">
        <v>131</v>
      </c>
      <c r="L223">
        <v>44009.820599999999</v>
      </c>
      <c r="M223">
        <v>4777.42</v>
      </c>
      <c r="N223">
        <v>4108.5811999999996</v>
      </c>
      <c r="O223">
        <v>9.3356008817722824E-2</v>
      </c>
      <c r="P223">
        <v>2</v>
      </c>
      <c r="Q223">
        <v>2025</v>
      </c>
      <c r="R223">
        <v>12</v>
      </c>
      <c r="S223">
        <v>2025</v>
      </c>
      <c r="T223">
        <v>46072</v>
      </c>
      <c r="U223" t="s">
        <v>164</v>
      </c>
      <c r="V223">
        <v>2026</v>
      </c>
      <c r="W223" t="str">
        <f t="shared" si="12"/>
        <v>México</v>
      </c>
      <c r="X223" t="str">
        <f t="shared" si="13"/>
        <v>IC</v>
      </c>
      <c r="Y223" s="8">
        <f t="shared" si="14"/>
        <v>0.5</v>
      </c>
      <c r="Z223" s="2">
        <f t="shared" si="15"/>
        <v>2054.2905999999998</v>
      </c>
      <c r="AJ223" s="12">
        <v>223</v>
      </c>
      <c r="AK223" s="13">
        <v>0</v>
      </c>
    </row>
    <row r="224" spans="1:37">
      <c r="A224" t="s">
        <v>176</v>
      </c>
      <c r="B224">
        <v>154</v>
      </c>
      <c r="C224">
        <v>1</v>
      </c>
      <c r="D224" s="18">
        <v>45699</v>
      </c>
      <c r="E224" s="18">
        <v>45758</v>
      </c>
      <c r="F224" s="18">
        <v>45767</v>
      </c>
      <c r="G224" t="s">
        <v>54</v>
      </c>
      <c r="H224">
        <v>7</v>
      </c>
      <c r="I224" t="s">
        <v>149</v>
      </c>
      <c r="J224">
        <v>38152.959999999999</v>
      </c>
      <c r="K224" t="s">
        <v>131</v>
      </c>
      <c r="L224">
        <v>32811.545599999998</v>
      </c>
      <c r="M224">
        <v>4490.6499999999996</v>
      </c>
      <c r="N224">
        <v>3861.9589999999998</v>
      </c>
      <c r="O224">
        <v>0.11770122160901803</v>
      </c>
      <c r="P224">
        <v>2</v>
      </c>
      <c r="Q224">
        <v>2025</v>
      </c>
      <c r="R224">
        <v>4</v>
      </c>
      <c r="S224">
        <v>2025</v>
      </c>
      <c r="T224">
        <v>45812</v>
      </c>
      <c r="U224" t="s">
        <v>152</v>
      </c>
      <c r="V224">
        <v>2025</v>
      </c>
      <c r="W224" t="str">
        <f t="shared" si="12"/>
        <v>México</v>
      </c>
      <c r="X224" t="str">
        <f t="shared" si="13"/>
        <v>Retail</v>
      </c>
      <c r="Y224" s="8">
        <f t="shared" si="14"/>
        <v>0.05</v>
      </c>
      <c r="Z224" s="2">
        <f t="shared" si="15"/>
        <v>3668.86105</v>
      </c>
      <c r="AJ224" s="12">
        <v>224</v>
      </c>
      <c r="AK224" s="13">
        <v>100</v>
      </c>
    </row>
    <row r="225" spans="1:37">
      <c r="A225" t="s">
        <v>176</v>
      </c>
      <c r="B225">
        <v>155</v>
      </c>
      <c r="C225">
        <v>0</v>
      </c>
      <c r="D225" s="18">
        <v>45699</v>
      </c>
      <c r="E225" s="18">
        <v>45738</v>
      </c>
      <c r="F225" s="18">
        <v>45744</v>
      </c>
      <c r="G225" t="s">
        <v>43</v>
      </c>
      <c r="H225">
        <v>7</v>
      </c>
      <c r="J225">
        <v>15081</v>
      </c>
      <c r="K225" t="s">
        <v>131</v>
      </c>
      <c r="L225">
        <v>12969.66</v>
      </c>
      <c r="M225">
        <v>1906.74</v>
      </c>
      <c r="N225">
        <v>1639.7963999999999</v>
      </c>
      <c r="O225">
        <v>0.12643326039387309</v>
      </c>
      <c r="P225">
        <v>2</v>
      </c>
      <c r="Q225">
        <v>2025</v>
      </c>
      <c r="R225">
        <v>3</v>
      </c>
      <c r="S225">
        <v>2025</v>
      </c>
      <c r="T225">
        <v>45789</v>
      </c>
      <c r="U225" t="s">
        <v>172</v>
      </c>
      <c r="V225">
        <v>2025</v>
      </c>
      <c r="W225" t="str">
        <f t="shared" si="12"/>
        <v>México</v>
      </c>
      <c r="X225" t="str">
        <f t="shared" si="13"/>
        <v>IC</v>
      </c>
      <c r="Y225" s="8">
        <f t="shared" si="14"/>
        <v>0.5</v>
      </c>
      <c r="Z225" s="2">
        <f t="shared" si="15"/>
        <v>819.89819999999997</v>
      </c>
      <c r="AJ225" s="12">
        <v>225</v>
      </c>
      <c r="AK225" s="13">
        <v>160.72</v>
      </c>
    </row>
    <row r="226" spans="1:37">
      <c r="A226" t="s">
        <v>176</v>
      </c>
      <c r="B226">
        <v>156</v>
      </c>
      <c r="C226">
        <v>1</v>
      </c>
      <c r="D226" s="18">
        <v>45699</v>
      </c>
      <c r="E226" s="18">
        <v>45806</v>
      </c>
      <c r="F226" s="18">
        <v>45821</v>
      </c>
      <c r="G226" t="s">
        <v>54</v>
      </c>
      <c r="H226">
        <v>7</v>
      </c>
      <c r="I226" t="s">
        <v>149</v>
      </c>
      <c r="J226">
        <v>1669499.85</v>
      </c>
      <c r="K226" t="s">
        <v>178</v>
      </c>
      <c r="L226">
        <v>78466.49295</v>
      </c>
      <c r="M226">
        <v>197007.4</v>
      </c>
      <c r="N226">
        <v>9259.3477999999996</v>
      </c>
      <c r="O226">
        <v>0.11800384408540078</v>
      </c>
      <c r="P226">
        <v>2</v>
      </c>
      <c r="Q226">
        <v>2025</v>
      </c>
      <c r="R226">
        <v>5</v>
      </c>
      <c r="S226">
        <v>2025</v>
      </c>
      <c r="T226">
        <v>45866</v>
      </c>
      <c r="U226" t="s">
        <v>154</v>
      </c>
      <c r="V226">
        <v>2025</v>
      </c>
      <c r="W226" t="str">
        <f t="shared" si="12"/>
        <v>México</v>
      </c>
      <c r="X226" t="str">
        <f t="shared" si="13"/>
        <v>Retail</v>
      </c>
      <c r="Y226" s="8">
        <f t="shared" si="14"/>
        <v>0.05</v>
      </c>
      <c r="Z226" s="2">
        <f t="shared" si="15"/>
        <v>8796.3804099999998</v>
      </c>
      <c r="AJ226" s="12">
        <v>226</v>
      </c>
      <c r="AK226" s="13">
        <v>3833.87</v>
      </c>
    </row>
    <row r="227" spans="1:37">
      <c r="A227" t="s">
        <v>176</v>
      </c>
      <c r="B227">
        <v>157</v>
      </c>
      <c r="C227">
        <v>0</v>
      </c>
      <c r="D227" s="18">
        <v>45700</v>
      </c>
      <c r="E227" s="18">
        <v>46010</v>
      </c>
      <c r="F227" s="18">
        <v>46020</v>
      </c>
      <c r="G227" t="s">
        <v>45</v>
      </c>
      <c r="H227">
        <v>7</v>
      </c>
      <c r="J227">
        <v>99505.75</v>
      </c>
      <c r="K227" t="s">
        <v>131</v>
      </c>
      <c r="L227">
        <v>85574.944999999992</v>
      </c>
      <c r="M227">
        <v>13389.51</v>
      </c>
      <c r="N227">
        <v>11514.9786</v>
      </c>
      <c r="O227">
        <v>0.13456016360863571</v>
      </c>
      <c r="P227">
        <v>2</v>
      </c>
      <c r="Q227">
        <v>2025</v>
      </c>
      <c r="R227">
        <v>12</v>
      </c>
      <c r="S227">
        <v>2025</v>
      </c>
      <c r="T227">
        <v>46065</v>
      </c>
      <c r="U227" t="s">
        <v>164</v>
      </c>
      <c r="V227">
        <v>2026</v>
      </c>
      <c r="W227" t="str">
        <f t="shared" si="12"/>
        <v>México</v>
      </c>
      <c r="X227" t="str">
        <f t="shared" si="13"/>
        <v>IC</v>
      </c>
      <c r="Y227" s="8">
        <f t="shared" si="14"/>
        <v>0.75</v>
      </c>
      <c r="Z227" s="2">
        <f t="shared" si="15"/>
        <v>2878.7446500000005</v>
      </c>
      <c r="AJ227" s="12">
        <v>227</v>
      </c>
      <c r="AK227" s="13">
        <v>195.71</v>
      </c>
    </row>
    <row r="228" spans="1:37">
      <c r="A228" t="s">
        <v>176</v>
      </c>
      <c r="B228">
        <v>158</v>
      </c>
      <c r="C228">
        <v>1</v>
      </c>
      <c r="D228" s="18">
        <v>45700</v>
      </c>
      <c r="E228" s="18">
        <v>45809</v>
      </c>
      <c r="F228" s="18">
        <v>45838</v>
      </c>
      <c r="G228" t="s">
        <v>49</v>
      </c>
      <c r="H228">
        <v>7</v>
      </c>
      <c r="I228" t="s">
        <v>177</v>
      </c>
      <c r="J228">
        <v>35538.559999999998</v>
      </c>
      <c r="K228" t="s">
        <v>151</v>
      </c>
      <c r="L228">
        <v>35538.559999999998</v>
      </c>
      <c r="M228">
        <v>5337.36</v>
      </c>
      <c r="N228">
        <v>5337.36</v>
      </c>
      <c r="O228">
        <v>0.15018503844837833</v>
      </c>
      <c r="P228">
        <v>2</v>
      </c>
      <c r="Q228">
        <v>2025</v>
      </c>
      <c r="R228">
        <v>6</v>
      </c>
      <c r="S228">
        <v>2025</v>
      </c>
      <c r="T228">
        <v>45883</v>
      </c>
      <c r="U228" t="s">
        <v>160</v>
      </c>
      <c r="V228">
        <v>2025</v>
      </c>
      <c r="W228" t="str">
        <f t="shared" si="12"/>
        <v>México</v>
      </c>
      <c r="X228" t="str">
        <f t="shared" si="13"/>
        <v>Retail</v>
      </c>
      <c r="Y228" s="8">
        <f t="shared" si="14"/>
        <v>0</v>
      </c>
      <c r="Z228" s="2">
        <f t="shared" si="15"/>
        <v>5337.36</v>
      </c>
      <c r="AJ228" s="12">
        <v>228</v>
      </c>
      <c r="AK228" s="13">
        <v>4977.6400000000003</v>
      </c>
    </row>
    <row r="229" spans="1:37">
      <c r="A229" t="s">
        <v>176</v>
      </c>
      <c r="B229">
        <v>159</v>
      </c>
      <c r="C229">
        <v>1</v>
      </c>
      <c r="D229" s="18">
        <v>45700</v>
      </c>
      <c r="E229" s="18">
        <v>45709</v>
      </c>
      <c r="F229" s="18">
        <v>45719</v>
      </c>
      <c r="G229" t="s">
        <v>60</v>
      </c>
      <c r="H229">
        <v>7</v>
      </c>
      <c r="J229">
        <v>5500</v>
      </c>
      <c r="K229" t="s">
        <v>151</v>
      </c>
      <c r="L229">
        <v>5500</v>
      </c>
      <c r="M229">
        <v>2310</v>
      </c>
      <c r="N229">
        <v>2310</v>
      </c>
      <c r="O229">
        <v>0.42</v>
      </c>
      <c r="P229">
        <v>2</v>
      </c>
      <c r="Q229">
        <v>2025</v>
      </c>
      <c r="R229">
        <v>2</v>
      </c>
      <c r="S229">
        <v>2025</v>
      </c>
      <c r="T229">
        <v>45764</v>
      </c>
      <c r="U229" t="s">
        <v>173</v>
      </c>
      <c r="V229">
        <v>2025</v>
      </c>
      <c r="W229" t="str">
        <f t="shared" si="12"/>
        <v>México</v>
      </c>
      <c r="X229" t="str">
        <f t="shared" si="13"/>
        <v>Retail</v>
      </c>
      <c r="Y229" s="8">
        <f t="shared" si="14"/>
        <v>0</v>
      </c>
      <c r="Z229" s="2">
        <f t="shared" si="15"/>
        <v>2310</v>
      </c>
      <c r="AJ229" s="12">
        <v>229</v>
      </c>
      <c r="AK229" s="13">
        <v>1679.57</v>
      </c>
    </row>
    <row r="230" spans="1:37">
      <c r="A230" t="s">
        <v>176</v>
      </c>
      <c r="B230">
        <v>160</v>
      </c>
      <c r="C230">
        <v>1</v>
      </c>
      <c r="D230" s="18">
        <v>45700</v>
      </c>
      <c r="E230" s="18">
        <v>45758</v>
      </c>
      <c r="F230" s="18">
        <v>45758</v>
      </c>
      <c r="G230" t="s">
        <v>35</v>
      </c>
      <c r="H230">
        <v>7</v>
      </c>
      <c r="J230">
        <v>3471.84</v>
      </c>
      <c r="K230" t="s">
        <v>131</v>
      </c>
      <c r="L230">
        <v>2985.7824000000001</v>
      </c>
      <c r="M230">
        <v>135.28</v>
      </c>
      <c r="N230">
        <v>116.3408</v>
      </c>
      <c r="O230">
        <v>3.8964929259412875E-2</v>
      </c>
      <c r="P230">
        <v>2</v>
      </c>
      <c r="Q230">
        <v>2025</v>
      </c>
      <c r="R230">
        <v>4</v>
      </c>
      <c r="S230">
        <v>2025</v>
      </c>
      <c r="T230">
        <v>45803</v>
      </c>
      <c r="U230" t="s">
        <v>172</v>
      </c>
      <c r="V230">
        <v>2025</v>
      </c>
      <c r="W230" t="str">
        <f t="shared" si="12"/>
        <v>México</v>
      </c>
      <c r="X230" t="str">
        <f t="shared" si="13"/>
        <v>IC</v>
      </c>
      <c r="Y230" s="8">
        <f t="shared" si="14"/>
        <v>0.5</v>
      </c>
      <c r="Z230" s="2">
        <f t="shared" si="15"/>
        <v>58.170400000000001</v>
      </c>
      <c r="AJ230" s="12">
        <v>230</v>
      </c>
      <c r="AK230" s="13">
        <v>64.31</v>
      </c>
    </row>
    <row r="231" spans="1:37">
      <c r="A231" t="s">
        <v>176</v>
      </c>
      <c r="B231">
        <v>161</v>
      </c>
      <c r="C231">
        <v>1</v>
      </c>
      <c r="D231" s="18">
        <v>45700</v>
      </c>
      <c r="E231" s="18">
        <v>45853</v>
      </c>
      <c r="F231" s="18">
        <v>45859</v>
      </c>
      <c r="G231" t="s">
        <v>35</v>
      </c>
      <c r="H231">
        <v>7</v>
      </c>
      <c r="J231">
        <v>6759</v>
      </c>
      <c r="K231" t="s">
        <v>131</v>
      </c>
      <c r="L231">
        <v>5812.74</v>
      </c>
      <c r="M231">
        <v>227.94</v>
      </c>
      <c r="N231">
        <v>196.0284</v>
      </c>
      <c r="O231">
        <v>3.3723923657345764E-2</v>
      </c>
      <c r="P231">
        <v>2</v>
      </c>
      <c r="Q231">
        <v>2025</v>
      </c>
      <c r="R231">
        <v>7</v>
      </c>
      <c r="S231">
        <v>2025</v>
      </c>
      <c r="T231">
        <v>45904</v>
      </c>
      <c r="U231" t="s">
        <v>153</v>
      </c>
      <c r="V231">
        <v>2025</v>
      </c>
      <c r="W231" t="str">
        <f t="shared" si="12"/>
        <v>México</v>
      </c>
      <c r="X231" t="str">
        <f t="shared" si="13"/>
        <v>IC</v>
      </c>
      <c r="Y231" s="8">
        <f t="shared" si="14"/>
        <v>0.5</v>
      </c>
      <c r="Z231" s="2">
        <f t="shared" si="15"/>
        <v>98.014200000000002</v>
      </c>
      <c r="AJ231" s="12">
        <v>231</v>
      </c>
      <c r="AK231" s="13">
        <v>0</v>
      </c>
    </row>
    <row r="232" spans="1:37">
      <c r="A232" t="s">
        <v>176</v>
      </c>
      <c r="B232">
        <v>162</v>
      </c>
      <c r="C232">
        <v>1</v>
      </c>
      <c r="D232" s="18">
        <v>45701</v>
      </c>
      <c r="E232" s="18">
        <v>45798</v>
      </c>
      <c r="F232" s="18">
        <v>45804</v>
      </c>
      <c r="G232" t="s">
        <v>35</v>
      </c>
      <c r="H232">
        <v>7</v>
      </c>
      <c r="J232">
        <v>5106.96</v>
      </c>
      <c r="K232" t="s">
        <v>131</v>
      </c>
      <c r="L232">
        <v>4391.9856</v>
      </c>
      <c r="M232">
        <v>408.9</v>
      </c>
      <c r="N232">
        <v>351.654</v>
      </c>
      <c r="O232">
        <v>8.0067202406128107E-2</v>
      </c>
      <c r="P232">
        <v>2</v>
      </c>
      <c r="Q232">
        <v>2025</v>
      </c>
      <c r="R232">
        <v>5</v>
      </c>
      <c r="S232">
        <v>2025</v>
      </c>
      <c r="T232">
        <v>45849</v>
      </c>
      <c r="U232" t="s">
        <v>154</v>
      </c>
      <c r="V232">
        <v>2025</v>
      </c>
      <c r="W232" t="str">
        <f t="shared" si="12"/>
        <v>México</v>
      </c>
      <c r="X232" t="str">
        <f t="shared" si="13"/>
        <v>IC</v>
      </c>
      <c r="Y232" s="8">
        <f t="shared" si="14"/>
        <v>0.5</v>
      </c>
      <c r="Z232" s="2">
        <f t="shared" si="15"/>
        <v>175.827</v>
      </c>
      <c r="AJ232" s="12">
        <v>232</v>
      </c>
      <c r="AK232" s="13">
        <v>3552</v>
      </c>
    </row>
    <row r="233" spans="1:37">
      <c r="A233" t="s">
        <v>176</v>
      </c>
      <c r="B233">
        <v>163</v>
      </c>
      <c r="C233">
        <v>0</v>
      </c>
      <c r="D233" s="18">
        <v>45701</v>
      </c>
      <c r="E233" s="18">
        <v>45832</v>
      </c>
      <c r="F233" s="18">
        <v>45854</v>
      </c>
      <c r="G233" t="s">
        <v>49</v>
      </c>
      <c r="H233">
        <v>7</v>
      </c>
      <c r="I233" t="s">
        <v>182</v>
      </c>
      <c r="J233">
        <v>51132.62</v>
      </c>
      <c r="K233" t="s">
        <v>151</v>
      </c>
      <c r="L233">
        <v>51132.62</v>
      </c>
      <c r="M233">
        <v>5358.78</v>
      </c>
      <c r="N233">
        <v>5358.78</v>
      </c>
      <c r="O233">
        <v>0.10480159240813397</v>
      </c>
      <c r="P233">
        <v>2</v>
      </c>
      <c r="Q233">
        <v>2025</v>
      </c>
      <c r="R233">
        <v>6</v>
      </c>
      <c r="S233">
        <v>2025</v>
      </c>
      <c r="T233">
        <v>45899</v>
      </c>
      <c r="U233" t="s">
        <v>160</v>
      </c>
      <c r="V233">
        <v>2025</v>
      </c>
      <c r="W233" t="str">
        <f t="shared" si="12"/>
        <v>México</v>
      </c>
      <c r="X233" t="str">
        <f t="shared" si="13"/>
        <v>Retail</v>
      </c>
      <c r="Y233" s="8">
        <f t="shared" si="14"/>
        <v>0</v>
      </c>
      <c r="Z233" s="2">
        <f t="shared" si="15"/>
        <v>5358.78</v>
      </c>
      <c r="AJ233" s="12">
        <v>233</v>
      </c>
      <c r="AK233" s="13">
        <v>50</v>
      </c>
    </row>
    <row r="234" spans="1:37">
      <c r="A234" t="s">
        <v>176</v>
      </c>
      <c r="B234">
        <v>164</v>
      </c>
      <c r="C234">
        <v>1</v>
      </c>
      <c r="D234" s="18">
        <v>45701</v>
      </c>
      <c r="E234" s="18">
        <v>45759</v>
      </c>
      <c r="F234" s="18">
        <v>45768</v>
      </c>
      <c r="G234" t="s">
        <v>35</v>
      </c>
      <c r="H234">
        <v>7</v>
      </c>
      <c r="J234">
        <v>3445.65</v>
      </c>
      <c r="K234" t="s">
        <v>151</v>
      </c>
      <c r="L234">
        <v>3445.65</v>
      </c>
      <c r="M234">
        <v>291.48</v>
      </c>
      <c r="N234">
        <v>291.48</v>
      </c>
      <c r="O234">
        <v>8.4593618040137569E-2</v>
      </c>
      <c r="P234">
        <v>2</v>
      </c>
      <c r="Q234">
        <v>2025</v>
      </c>
      <c r="R234">
        <v>4</v>
      </c>
      <c r="S234">
        <v>2025</v>
      </c>
      <c r="T234">
        <v>45813</v>
      </c>
      <c r="U234" t="s">
        <v>152</v>
      </c>
      <c r="V234">
        <v>2025</v>
      </c>
      <c r="W234" t="str">
        <f t="shared" si="12"/>
        <v>México</v>
      </c>
      <c r="X234" t="str">
        <f t="shared" si="13"/>
        <v>IC</v>
      </c>
      <c r="Y234" s="8">
        <f t="shared" si="14"/>
        <v>0.5</v>
      </c>
      <c r="Z234" s="2">
        <f t="shared" si="15"/>
        <v>145.74</v>
      </c>
      <c r="AJ234" s="12">
        <v>234</v>
      </c>
      <c r="AK234" s="13">
        <v>480</v>
      </c>
    </row>
    <row r="235" spans="1:37">
      <c r="A235" t="s">
        <v>176</v>
      </c>
      <c r="B235">
        <v>165</v>
      </c>
      <c r="C235">
        <v>1</v>
      </c>
      <c r="D235" s="18">
        <v>45701</v>
      </c>
      <c r="E235" s="18">
        <v>45730</v>
      </c>
      <c r="F235" s="18">
        <v>45746</v>
      </c>
      <c r="G235" t="s">
        <v>49</v>
      </c>
      <c r="H235">
        <v>7</v>
      </c>
      <c r="I235" t="s">
        <v>177</v>
      </c>
      <c r="J235">
        <v>2277.39</v>
      </c>
      <c r="K235" t="s">
        <v>131</v>
      </c>
      <c r="L235">
        <v>1958.5554</v>
      </c>
      <c r="M235">
        <v>212.21</v>
      </c>
      <c r="N235">
        <v>182.50059999999999</v>
      </c>
      <c r="O235">
        <v>9.3181229389783918E-2</v>
      </c>
      <c r="P235">
        <v>2</v>
      </c>
      <c r="Q235">
        <v>2025</v>
      </c>
      <c r="R235">
        <v>3</v>
      </c>
      <c r="S235">
        <v>2025</v>
      </c>
      <c r="T235">
        <v>45791</v>
      </c>
      <c r="U235" t="s">
        <v>172</v>
      </c>
      <c r="V235">
        <v>2025</v>
      </c>
      <c r="W235" t="str">
        <f t="shared" si="12"/>
        <v>México</v>
      </c>
      <c r="X235" t="str">
        <f t="shared" si="13"/>
        <v>Retail</v>
      </c>
      <c r="Y235" s="8">
        <f t="shared" si="14"/>
        <v>0</v>
      </c>
      <c r="Z235" s="2">
        <f t="shared" si="15"/>
        <v>182.50059999999999</v>
      </c>
      <c r="AJ235" s="12">
        <v>235</v>
      </c>
      <c r="AK235" s="13">
        <v>181.23</v>
      </c>
    </row>
    <row r="236" spans="1:37">
      <c r="A236" t="s">
        <v>176</v>
      </c>
      <c r="B236">
        <v>166</v>
      </c>
      <c r="C236">
        <v>0</v>
      </c>
      <c r="D236" s="18">
        <v>45701</v>
      </c>
      <c r="E236" s="18">
        <v>45716</v>
      </c>
      <c r="F236" s="18">
        <v>45718</v>
      </c>
      <c r="G236" t="s">
        <v>49</v>
      </c>
      <c r="H236">
        <v>7</v>
      </c>
      <c r="I236" t="s">
        <v>177</v>
      </c>
      <c r="J236">
        <v>6814</v>
      </c>
      <c r="K236" t="s">
        <v>178</v>
      </c>
      <c r="L236">
        <v>320.25799999999998</v>
      </c>
      <c r="M236">
        <v>0</v>
      </c>
      <c r="N236">
        <v>0</v>
      </c>
      <c r="O236">
        <v>0</v>
      </c>
      <c r="P236">
        <v>2</v>
      </c>
      <c r="Q236">
        <v>2025</v>
      </c>
      <c r="R236">
        <v>2</v>
      </c>
      <c r="S236">
        <v>2025</v>
      </c>
      <c r="T236">
        <v>45763</v>
      </c>
      <c r="U236" t="s">
        <v>173</v>
      </c>
      <c r="V236">
        <v>2025</v>
      </c>
      <c r="W236" t="str">
        <f t="shared" si="12"/>
        <v>México</v>
      </c>
      <c r="X236" t="str">
        <f t="shared" si="13"/>
        <v>Retail</v>
      </c>
      <c r="Y236" s="8">
        <f t="shared" si="14"/>
        <v>0</v>
      </c>
      <c r="Z236" s="2">
        <f t="shared" si="15"/>
        <v>0</v>
      </c>
      <c r="AJ236" s="12">
        <v>236</v>
      </c>
      <c r="AK236" s="13">
        <v>1138.1500000000001</v>
      </c>
    </row>
    <row r="237" spans="1:37">
      <c r="A237" t="s">
        <v>176</v>
      </c>
      <c r="B237">
        <v>167</v>
      </c>
      <c r="C237">
        <v>1</v>
      </c>
      <c r="D237" s="18">
        <v>45706</v>
      </c>
      <c r="E237" s="18">
        <v>45722</v>
      </c>
      <c r="F237" s="18">
        <v>45725</v>
      </c>
      <c r="G237" t="s">
        <v>44</v>
      </c>
      <c r="H237">
        <v>8</v>
      </c>
      <c r="J237">
        <v>2611.4299999999998</v>
      </c>
      <c r="K237" t="s">
        <v>131</v>
      </c>
      <c r="L237">
        <v>2245.8298</v>
      </c>
      <c r="M237">
        <v>206.41</v>
      </c>
      <c r="N237">
        <v>177.51259999999999</v>
      </c>
      <c r="O237">
        <v>7.9040985207338502E-2</v>
      </c>
      <c r="P237">
        <v>2</v>
      </c>
      <c r="Q237">
        <v>2025</v>
      </c>
      <c r="R237">
        <v>3</v>
      </c>
      <c r="S237">
        <v>2025</v>
      </c>
      <c r="T237">
        <v>45770</v>
      </c>
      <c r="U237" t="s">
        <v>173</v>
      </c>
      <c r="V237">
        <v>2025</v>
      </c>
      <c r="W237" t="str">
        <f t="shared" si="12"/>
        <v>México</v>
      </c>
      <c r="X237" t="str">
        <f t="shared" si="13"/>
        <v>IC</v>
      </c>
      <c r="Y237" s="8">
        <f t="shared" si="14"/>
        <v>0.5</v>
      </c>
      <c r="Z237" s="2">
        <f t="shared" si="15"/>
        <v>88.756299999999996</v>
      </c>
      <c r="AJ237" s="12">
        <v>237</v>
      </c>
      <c r="AK237" s="13">
        <v>707.65</v>
      </c>
    </row>
    <row r="238" spans="1:37">
      <c r="A238" t="s">
        <v>176</v>
      </c>
      <c r="B238">
        <v>168</v>
      </c>
      <c r="C238">
        <v>1</v>
      </c>
      <c r="D238" s="18">
        <v>45706</v>
      </c>
      <c r="E238" s="18">
        <v>45730</v>
      </c>
      <c r="F238" s="18">
        <v>45741</v>
      </c>
      <c r="G238" t="s">
        <v>49</v>
      </c>
      <c r="H238">
        <v>8</v>
      </c>
      <c r="I238" t="s">
        <v>177</v>
      </c>
      <c r="J238">
        <v>7043.04</v>
      </c>
      <c r="K238" t="s">
        <v>131</v>
      </c>
      <c r="L238">
        <v>6057.0144</v>
      </c>
      <c r="M238">
        <v>852.79</v>
      </c>
      <c r="N238">
        <v>733.39940000000001</v>
      </c>
      <c r="O238">
        <v>0.12108265748881165</v>
      </c>
      <c r="P238">
        <v>2</v>
      </c>
      <c r="Q238">
        <v>2025</v>
      </c>
      <c r="R238">
        <v>3</v>
      </c>
      <c r="S238">
        <v>2025</v>
      </c>
      <c r="T238">
        <v>45786</v>
      </c>
      <c r="U238" t="s">
        <v>172</v>
      </c>
      <c r="V238">
        <v>2025</v>
      </c>
      <c r="W238" t="str">
        <f t="shared" si="12"/>
        <v>México</v>
      </c>
      <c r="X238" t="str">
        <f t="shared" si="13"/>
        <v>Retail</v>
      </c>
      <c r="Y238" s="8">
        <f t="shared" si="14"/>
        <v>0</v>
      </c>
      <c r="Z238" s="2">
        <f t="shared" si="15"/>
        <v>733.39940000000001</v>
      </c>
      <c r="AJ238" s="12">
        <v>238</v>
      </c>
      <c r="AK238" s="13">
        <v>18763.04</v>
      </c>
    </row>
    <row r="239" spans="1:37">
      <c r="A239" t="s">
        <v>176</v>
      </c>
      <c r="B239">
        <v>169</v>
      </c>
      <c r="C239">
        <v>0</v>
      </c>
      <c r="D239" s="18">
        <v>45706</v>
      </c>
      <c r="E239" s="18">
        <v>45795</v>
      </c>
      <c r="F239" s="18">
        <v>46138</v>
      </c>
      <c r="G239" t="s">
        <v>43</v>
      </c>
      <c r="H239">
        <v>8</v>
      </c>
      <c r="J239">
        <v>24281</v>
      </c>
      <c r="K239" t="s">
        <v>131</v>
      </c>
      <c r="L239">
        <v>20881.66</v>
      </c>
      <c r="M239">
        <v>1611</v>
      </c>
      <c r="N239">
        <v>1385.46</v>
      </c>
      <c r="O239">
        <v>6.6348173468967514E-2</v>
      </c>
      <c r="P239">
        <v>2</v>
      </c>
      <c r="Q239">
        <v>2025</v>
      </c>
      <c r="R239">
        <v>5</v>
      </c>
      <c r="S239">
        <v>2025</v>
      </c>
      <c r="T239">
        <v>46183</v>
      </c>
      <c r="U239" t="s">
        <v>152</v>
      </c>
      <c r="V239">
        <v>2026</v>
      </c>
      <c r="W239" t="str">
        <f t="shared" si="12"/>
        <v>México</v>
      </c>
      <c r="X239" t="str">
        <f t="shared" si="13"/>
        <v>IC</v>
      </c>
      <c r="Y239" s="8">
        <f t="shared" si="14"/>
        <v>0.5</v>
      </c>
      <c r="Z239" s="2">
        <f t="shared" si="15"/>
        <v>692.73</v>
      </c>
      <c r="AJ239" s="12">
        <v>239</v>
      </c>
      <c r="AK239" s="13">
        <v>3370.6</v>
      </c>
    </row>
    <row r="240" spans="1:37">
      <c r="A240" t="s">
        <v>176</v>
      </c>
      <c r="B240">
        <v>170</v>
      </c>
      <c r="C240">
        <v>1</v>
      </c>
      <c r="D240" s="18">
        <v>45707</v>
      </c>
      <c r="E240" s="18">
        <v>45818</v>
      </c>
      <c r="F240" s="18">
        <v>45864</v>
      </c>
      <c r="G240" t="s">
        <v>44</v>
      </c>
      <c r="H240">
        <v>8</v>
      </c>
      <c r="J240">
        <v>52766.67</v>
      </c>
      <c r="K240" t="s">
        <v>151</v>
      </c>
      <c r="L240">
        <v>52766.67</v>
      </c>
      <c r="M240">
        <v>3592.6</v>
      </c>
      <c r="N240">
        <v>3592.6</v>
      </c>
      <c r="O240">
        <v>6.8084645098885344E-2</v>
      </c>
      <c r="P240">
        <v>2</v>
      </c>
      <c r="Q240">
        <v>2025</v>
      </c>
      <c r="R240">
        <v>6</v>
      </c>
      <c r="S240">
        <v>2025</v>
      </c>
      <c r="T240">
        <v>45909</v>
      </c>
      <c r="U240" t="s">
        <v>153</v>
      </c>
      <c r="V240">
        <v>2025</v>
      </c>
      <c r="W240" t="str">
        <f t="shared" si="12"/>
        <v>México</v>
      </c>
      <c r="X240" t="str">
        <f t="shared" si="13"/>
        <v>IC</v>
      </c>
      <c r="Y240" s="8">
        <f t="shared" si="14"/>
        <v>0.5</v>
      </c>
      <c r="Z240" s="2">
        <f t="shared" si="15"/>
        <v>1796.3</v>
      </c>
      <c r="AJ240" s="12">
        <v>240</v>
      </c>
      <c r="AK240" s="13">
        <v>500</v>
      </c>
    </row>
    <row r="241" spans="1:37">
      <c r="A241" t="s">
        <v>176</v>
      </c>
      <c r="B241">
        <v>171</v>
      </c>
      <c r="C241">
        <v>0</v>
      </c>
      <c r="D241" s="18">
        <v>45707</v>
      </c>
      <c r="E241" s="18">
        <v>45750</v>
      </c>
      <c r="F241" s="18">
        <v>45776</v>
      </c>
      <c r="G241" t="s">
        <v>35</v>
      </c>
      <c r="H241">
        <v>8</v>
      </c>
      <c r="J241">
        <v>172307.58</v>
      </c>
      <c r="K241" t="s">
        <v>131</v>
      </c>
      <c r="L241">
        <v>148184.51879999999</v>
      </c>
      <c r="M241">
        <v>11639.31</v>
      </c>
      <c r="N241">
        <v>10009.8066</v>
      </c>
      <c r="O241">
        <v>6.7549610992157172E-2</v>
      </c>
      <c r="P241">
        <v>2</v>
      </c>
      <c r="Q241">
        <v>2025</v>
      </c>
      <c r="R241">
        <v>4</v>
      </c>
      <c r="S241">
        <v>2025</v>
      </c>
      <c r="T241">
        <v>45821</v>
      </c>
      <c r="U241" t="s">
        <v>152</v>
      </c>
      <c r="V241">
        <v>2025</v>
      </c>
      <c r="W241" t="str">
        <f t="shared" si="12"/>
        <v>México</v>
      </c>
      <c r="X241" t="str">
        <f t="shared" si="13"/>
        <v>IC</v>
      </c>
      <c r="Y241" s="8">
        <f t="shared" si="14"/>
        <v>0.5</v>
      </c>
      <c r="Z241" s="2">
        <f t="shared" si="15"/>
        <v>5004.9032999999999</v>
      </c>
      <c r="AJ241" s="12">
        <v>241</v>
      </c>
      <c r="AK241" s="13">
        <v>6228.85</v>
      </c>
    </row>
    <row r="242" spans="1:37">
      <c r="A242" t="s">
        <v>176</v>
      </c>
      <c r="B242">
        <v>172</v>
      </c>
      <c r="C242">
        <v>0</v>
      </c>
      <c r="D242" s="18">
        <v>45707</v>
      </c>
      <c r="E242" s="18">
        <v>45937</v>
      </c>
      <c r="F242" s="18">
        <v>45962</v>
      </c>
      <c r="G242" t="s">
        <v>35</v>
      </c>
      <c r="H242">
        <v>8</v>
      </c>
      <c r="J242">
        <v>34174.980000000003</v>
      </c>
      <c r="K242" t="s">
        <v>131</v>
      </c>
      <c r="L242">
        <v>29390.482800000002</v>
      </c>
      <c r="M242">
        <v>3216.55</v>
      </c>
      <c r="N242">
        <v>2766.2330000000002</v>
      </c>
      <c r="O242">
        <v>9.4120025820059003E-2</v>
      </c>
      <c r="P242">
        <v>2</v>
      </c>
      <c r="Q242">
        <v>2025</v>
      </c>
      <c r="R242">
        <v>10</v>
      </c>
      <c r="S242">
        <v>2025</v>
      </c>
      <c r="T242">
        <v>46007</v>
      </c>
      <c r="U242" t="s">
        <v>132</v>
      </c>
      <c r="V242">
        <v>2025</v>
      </c>
      <c r="W242" t="str">
        <f t="shared" si="12"/>
        <v>México</v>
      </c>
      <c r="X242" t="str">
        <f t="shared" si="13"/>
        <v>IC</v>
      </c>
      <c r="Y242" s="8">
        <f t="shared" si="14"/>
        <v>0.5</v>
      </c>
      <c r="Z242" s="2">
        <f t="shared" si="15"/>
        <v>1383.1165000000001</v>
      </c>
      <c r="AJ242" s="12">
        <v>242</v>
      </c>
      <c r="AK242" s="13">
        <v>500</v>
      </c>
    </row>
    <row r="243" spans="1:37">
      <c r="A243" t="s">
        <v>176</v>
      </c>
      <c r="B243">
        <v>173</v>
      </c>
      <c r="C243">
        <v>1</v>
      </c>
      <c r="D243" s="18">
        <v>45707</v>
      </c>
      <c r="E243" s="18">
        <v>45855</v>
      </c>
      <c r="F243" s="18">
        <v>45869</v>
      </c>
      <c r="G243" t="s">
        <v>35</v>
      </c>
      <c r="H243">
        <v>8</v>
      </c>
      <c r="J243">
        <v>30665.64</v>
      </c>
      <c r="K243" t="s">
        <v>131</v>
      </c>
      <c r="L243">
        <v>26372.450399999998</v>
      </c>
      <c r="M243">
        <v>2645.16</v>
      </c>
      <c r="N243">
        <v>2274.8375999999998</v>
      </c>
      <c r="O243">
        <v>8.6258105162651103E-2</v>
      </c>
      <c r="P243">
        <v>2</v>
      </c>
      <c r="Q243">
        <v>2025</v>
      </c>
      <c r="R243">
        <v>7</v>
      </c>
      <c r="S243">
        <v>2025</v>
      </c>
      <c r="T243">
        <v>45914</v>
      </c>
      <c r="U243" t="s">
        <v>153</v>
      </c>
      <c r="V243">
        <v>2025</v>
      </c>
      <c r="W243" t="str">
        <f t="shared" si="12"/>
        <v>México</v>
      </c>
      <c r="X243" t="str">
        <f t="shared" si="13"/>
        <v>IC</v>
      </c>
      <c r="Y243" s="8">
        <f t="shared" si="14"/>
        <v>0.5</v>
      </c>
      <c r="Z243" s="2">
        <f t="shared" si="15"/>
        <v>1137.4187999999999</v>
      </c>
      <c r="AJ243" s="12">
        <v>243</v>
      </c>
      <c r="AK243" s="13">
        <v>312.31</v>
      </c>
    </row>
    <row r="244" spans="1:37">
      <c r="A244" t="s">
        <v>176</v>
      </c>
      <c r="B244">
        <v>174</v>
      </c>
      <c r="C244">
        <v>1</v>
      </c>
      <c r="D244" s="18">
        <v>45708</v>
      </c>
      <c r="E244" s="18">
        <v>45708</v>
      </c>
      <c r="F244" s="18">
        <v>45714</v>
      </c>
      <c r="G244" t="s">
        <v>49</v>
      </c>
      <c r="H244">
        <v>8</v>
      </c>
      <c r="I244" t="s">
        <v>177</v>
      </c>
      <c r="J244">
        <v>26206.01</v>
      </c>
      <c r="K244" t="s">
        <v>131</v>
      </c>
      <c r="L244">
        <v>22537.168599999997</v>
      </c>
      <c r="M244">
        <v>2355.34</v>
      </c>
      <c r="N244">
        <v>2025.5924</v>
      </c>
      <c r="O244">
        <v>8.9877856262742792E-2</v>
      </c>
      <c r="P244">
        <v>2</v>
      </c>
      <c r="Q244">
        <v>2025</v>
      </c>
      <c r="R244">
        <v>2</v>
      </c>
      <c r="S244">
        <v>2025</v>
      </c>
      <c r="T244">
        <v>45759</v>
      </c>
      <c r="U244" t="s">
        <v>173</v>
      </c>
      <c r="V244">
        <v>2025</v>
      </c>
      <c r="W244" t="str">
        <f t="shared" si="12"/>
        <v>México</v>
      </c>
      <c r="X244" t="str">
        <f t="shared" si="13"/>
        <v>Retail</v>
      </c>
      <c r="Y244" s="8">
        <f t="shared" si="14"/>
        <v>0</v>
      </c>
      <c r="Z244" s="2">
        <f t="shared" si="15"/>
        <v>2025.5924</v>
      </c>
      <c r="AJ244" s="12">
        <v>244</v>
      </c>
      <c r="AK244" s="13">
        <v>543.99</v>
      </c>
    </row>
    <row r="245" spans="1:37">
      <c r="A245" t="s">
        <v>176</v>
      </c>
      <c r="B245">
        <v>175</v>
      </c>
      <c r="C245">
        <v>1</v>
      </c>
      <c r="D245" s="18">
        <v>45708</v>
      </c>
      <c r="E245" s="18">
        <v>45799</v>
      </c>
      <c r="F245" s="18">
        <v>45810</v>
      </c>
      <c r="G245" t="s">
        <v>43</v>
      </c>
      <c r="H245">
        <v>8</v>
      </c>
      <c r="I245" t="s">
        <v>177</v>
      </c>
      <c r="J245">
        <v>72356.42</v>
      </c>
      <c r="K245" t="s">
        <v>131</v>
      </c>
      <c r="L245">
        <v>62226.521199999996</v>
      </c>
      <c r="M245">
        <v>8449.42</v>
      </c>
      <c r="N245">
        <v>7266.5011999999997</v>
      </c>
      <c r="O245">
        <v>0.11677498693274212</v>
      </c>
      <c r="P245">
        <v>2</v>
      </c>
      <c r="Q245">
        <v>2025</v>
      </c>
      <c r="R245">
        <v>5</v>
      </c>
      <c r="S245">
        <v>2025</v>
      </c>
      <c r="T245">
        <v>45855</v>
      </c>
      <c r="U245" t="s">
        <v>154</v>
      </c>
      <c r="V245">
        <v>2025</v>
      </c>
      <c r="W245" t="str">
        <f t="shared" si="12"/>
        <v>México</v>
      </c>
      <c r="X245" t="str">
        <f t="shared" si="13"/>
        <v>IC</v>
      </c>
      <c r="Y245" s="8">
        <f t="shared" si="14"/>
        <v>0.5</v>
      </c>
      <c r="Z245" s="2">
        <f t="shared" si="15"/>
        <v>3633.2505999999998</v>
      </c>
      <c r="AJ245" s="12">
        <v>245</v>
      </c>
      <c r="AK245" s="13">
        <v>4281.16</v>
      </c>
    </row>
    <row r="246" spans="1:37">
      <c r="A246" t="s">
        <v>176</v>
      </c>
      <c r="B246">
        <v>176</v>
      </c>
      <c r="C246">
        <v>1</v>
      </c>
      <c r="D246" s="18">
        <v>45708</v>
      </c>
      <c r="E246" s="18">
        <v>45764</v>
      </c>
      <c r="F246" s="18">
        <v>45767</v>
      </c>
      <c r="G246" t="s">
        <v>35</v>
      </c>
      <c r="H246">
        <v>8</v>
      </c>
      <c r="J246">
        <v>4998.51</v>
      </c>
      <c r="K246" t="s">
        <v>131</v>
      </c>
      <c r="L246">
        <v>4298.7186000000002</v>
      </c>
      <c r="M246">
        <v>451.2</v>
      </c>
      <c r="N246">
        <v>388.03199999999998</v>
      </c>
      <c r="O246">
        <v>9.0266899536061734E-2</v>
      </c>
      <c r="P246">
        <v>2</v>
      </c>
      <c r="Q246">
        <v>2025</v>
      </c>
      <c r="R246">
        <v>4</v>
      </c>
      <c r="S246">
        <v>2025</v>
      </c>
      <c r="T246">
        <v>45812</v>
      </c>
      <c r="U246" t="s">
        <v>152</v>
      </c>
      <c r="V246">
        <v>2025</v>
      </c>
      <c r="W246" t="str">
        <f t="shared" si="12"/>
        <v>México</v>
      </c>
      <c r="X246" t="str">
        <f t="shared" si="13"/>
        <v>IC</v>
      </c>
      <c r="Y246" s="8">
        <f t="shared" si="14"/>
        <v>0.5</v>
      </c>
      <c r="Z246" s="2">
        <f t="shared" si="15"/>
        <v>194.01599999999999</v>
      </c>
      <c r="AJ246" s="12">
        <v>246</v>
      </c>
      <c r="AK246" s="13">
        <v>747.49</v>
      </c>
    </row>
    <row r="247" spans="1:37">
      <c r="A247" t="s">
        <v>176</v>
      </c>
      <c r="B247">
        <v>177</v>
      </c>
      <c r="C247">
        <v>1</v>
      </c>
      <c r="D247" s="18">
        <v>45709</v>
      </c>
      <c r="E247" s="18">
        <v>45759</v>
      </c>
      <c r="F247" s="18">
        <v>45762</v>
      </c>
      <c r="G247" t="s">
        <v>49</v>
      </c>
      <c r="H247">
        <v>8</v>
      </c>
      <c r="I247" t="s">
        <v>177</v>
      </c>
      <c r="J247">
        <v>18247</v>
      </c>
      <c r="K247" t="s">
        <v>131</v>
      </c>
      <c r="L247">
        <v>15692.42</v>
      </c>
      <c r="M247">
        <v>1327.72</v>
      </c>
      <c r="N247">
        <v>1141.8392000000001</v>
      </c>
      <c r="O247">
        <v>7.2763741984983837E-2</v>
      </c>
      <c r="P247">
        <v>2</v>
      </c>
      <c r="Q247">
        <v>2025</v>
      </c>
      <c r="R247">
        <v>4</v>
      </c>
      <c r="S247">
        <v>2025</v>
      </c>
      <c r="T247">
        <v>45807</v>
      </c>
      <c r="U247" t="s">
        <v>172</v>
      </c>
      <c r="V247">
        <v>2025</v>
      </c>
      <c r="W247" t="str">
        <f t="shared" si="12"/>
        <v>México</v>
      </c>
      <c r="X247" t="str">
        <f t="shared" si="13"/>
        <v>Retail</v>
      </c>
      <c r="Y247" s="8">
        <f t="shared" si="14"/>
        <v>0</v>
      </c>
      <c r="Z247" s="2">
        <f t="shared" si="15"/>
        <v>1141.8392000000001</v>
      </c>
      <c r="AJ247" s="12">
        <v>247</v>
      </c>
      <c r="AK247" s="13">
        <v>0</v>
      </c>
    </row>
    <row r="248" spans="1:37">
      <c r="A248" t="s">
        <v>176</v>
      </c>
      <c r="B248">
        <v>178</v>
      </c>
      <c r="C248">
        <v>1</v>
      </c>
      <c r="D248" s="18">
        <v>45709</v>
      </c>
      <c r="E248" s="18">
        <v>45733</v>
      </c>
      <c r="F248" s="18">
        <v>45816</v>
      </c>
      <c r="G248" t="s">
        <v>49</v>
      </c>
      <c r="H248">
        <v>8</v>
      </c>
      <c r="I248" t="s">
        <v>182</v>
      </c>
      <c r="J248">
        <v>11312.07</v>
      </c>
      <c r="K248" t="s">
        <v>131</v>
      </c>
      <c r="L248">
        <v>9728.3801999999996</v>
      </c>
      <c r="M248">
        <v>963.48</v>
      </c>
      <c r="N248">
        <v>828.59280000000001</v>
      </c>
      <c r="O248">
        <v>8.5172740267696362E-2</v>
      </c>
      <c r="P248">
        <v>2</v>
      </c>
      <c r="Q248">
        <v>2025</v>
      </c>
      <c r="R248">
        <v>3</v>
      </c>
      <c r="S248">
        <v>2025</v>
      </c>
      <c r="T248">
        <v>45861</v>
      </c>
      <c r="U248" t="s">
        <v>154</v>
      </c>
      <c r="V248">
        <v>2025</v>
      </c>
      <c r="W248" t="str">
        <f t="shared" si="12"/>
        <v>México</v>
      </c>
      <c r="X248" t="str">
        <f t="shared" si="13"/>
        <v>Retail</v>
      </c>
      <c r="Y248" s="8">
        <f t="shared" si="14"/>
        <v>0</v>
      </c>
      <c r="Z248" s="2">
        <f t="shared" si="15"/>
        <v>828.59280000000001</v>
      </c>
      <c r="AJ248" s="12">
        <v>248</v>
      </c>
      <c r="AK248" s="13">
        <v>185.63</v>
      </c>
    </row>
    <row r="249" spans="1:37">
      <c r="A249" t="s">
        <v>176</v>
      </c>
      <c r="B249">
        <v>179</v>
      </c>
      <c r="C249">
        <v>1</v>
      </c>
      <c r="D249" s="18">
        <v>45712</v>
      </c>
      <c r="E249" s="18">
        <v>45779</v>
      </c>
      <c r="F249" s="18">
        <v>45781</v>
      </c>
      <c r="G249" t="s">
        <v>46</v>
      </c>
      <c r="H249">
        <v>9</v>
      </c>
      <c r="J249">
        <v>2598.7600000000002</v>
      </c>
      <c r="K249" t="s">
        <v>131</v>
      </c>
      <c r="L249">
        <v>2234.9336000000003</v>
      </c>
      <c r="M249">
        <v>296.10000000000002</v>
      </c>
      <c r="N249">
        <v>254.64600000000002</v>
      </c>
      <c r="O249">
        <v>0.11393895550185472</v>
      </c>
      <c r="P249">
        <v>2</v>
      </c>
      <c r="Q249">
        <v>2025</v>
      </c>
      <c r="R249">
        <v>5</v>
      </c>
      <c r="S249">
        <v>2025</v>
      </c>
      <c r="T249">
        <v>45826</v>
      </c>
      <c r="U249" t="s">
        <v>152</v>
      </c>
      <c r="V249">
        <v>2025</v>
      </c>
      <c r="W249" t="str">
        <f t="shared" si="12"/>
        <v>México</v>
      </c>
      <c r="X249" t="str">
        <f t="shared" si="13"/>
        <v>IC</v>
      </c>
      <c r="Y249" s="8">
        <f t="shared" si="14"/>
        <v>0.5</v>
      </c>
      <c r="Z249" s="2">
        <f t="shared" si="15"/>
        <v>127.32300000000001</v>
      </c>
      <c r="AJ249" s="12">
        <v>249</v>
      </c>
      <c r="AK249" s="13">
        <v>540</v>
      </c>
    </row>
    <row r="250" spans="1:37">
      <c r="A250" t="s">
        <v>176</v>
      </c>
      <c r="B250">
        <v>180</v>
      </c>
      <c r="C250">
        <v>0</v>
      </c>
      <c r="D250" s="18">
        <v>45712</v>
      </c>
      <c r="E250" s="18">
        <v>45751</v>
      </c>
      <c r="F250" s="18">
        <v>45753</v>
      </c>
      <c r="G250" t="s">
        <v>46</v>
      </c>
      <c r="H250">
        <v>9</v>
      </c>
      <c r="J250">
        <v>2458.9</v>
      </c>
      <c r="K250" t="s">
        <v>131</v>
      </c>
      <c r="L250">
        <v>2114.654</v>
      </c>
      <c r="M250">
        <v>303.52999999999997</v>
      </c>
      <c r="N250">
        <v>261.03579999999999</v>
      </c>
      <c r="O250">
        <v>0.12344137622514133</v>
      </c>
      <c r="P250">
        <v>2</v>
      </c>
      <c r="Q250">
        <v>2025</v>
      </c>
      <c r="R250">
        <v>4</v>
      </c>
      <c r="S250">
        <v>2025</v>
      </c>
      <c r="T250">
        <v>45798</v>
      </c>
      <c r="U250" t="s">
        <v>172</v>
      </c>
      <c r="V250">
        <v>2025</v>
      </c>
      <c r="W250" t="str">
        <f t="shared" si="12"/>
        <v>México</v>
      </c>
      <c r="X250" t="str">
        <f t="shared" si="13"/>
        <v>IC</v>
      </c>
      <c r="Y250" s="8">
        <f t="shared" si="14"/>
        <v>0.5</v>
      </c>
      <c r="Z250" s="2">
        <f t="shared" si="15"/>
        <v>130.5179</v>
      </c>
      <c r="AJ250" s="12">
        <v>250</v>
      </c>
      <c r="AK250" s="13">
        <v>532.95000000000005</v>
      </c>
    </row>
    <row r="251" spans="1:37">
      <c r="A251" t="s">
        <v>176</v>
      </c>
      <c r="B251">
        <v>181</v>
      </c>
      <c r="C251">
        <v>1</v>
      </c>
      <c r="D251" s="18">
        <v>45712</v>
      </c>
      <c r="E251" s="18">
        <v>45859</v>
      </c>
      <c r="F251" s="18">
        <v>45865</v>
      </c>
      <c r="G251" t="s">
        <v>40</v>
      </c>
      <c r="H251">
        <v>9</v>
      </c>
      <c r="J251">
        <v>19706</v>
      </c>
      <c r="K251" t="s">
        <v>131</v>
      </c>
      <c r="L251">
        <v>16947.16</v>
      </c>
      <c r="M251">
        <v>337.24</v>
      </c>
      <c r="N251">
        <v>290.02640000000002</v>
      </c>
      <c r="O251">
        <v>1.7113569471227039E-2</v>
      </c>
      <c r="P251">
        <v>2</v>
      </c>
      <c r="Q251">
        <v>2025</v>
      </c>
      <c r="R251">
        <v>7</v>
      </c>
      <c r="S251">
        <v>2025</v>
      </c>
      <c r="T251">
        <v>45910</v>
      </c>
      <c r="U251" t="s">
        <v>153</v>
      </c>
      <c r="V251">
        <v>2025</v>
      </c>
      <c r="W251" t="str">
        <f t="shared" si="12"/>
        <v>México</v>
      </c>
      <c r="X251" t="str">
        <f t="shared" si="13"/>
        <v>IC</v>
      </c>
      <c r="Y251" s="8">
        <f t="shared" si="14"/>
        <v>0.5</v>
      </c>
      <c r="Z251" s="2">
        <f t="shared" si="15"/>
        <v>145.01320000000001</v>
      </c>
      <c r="AJ251" s="12">
        <v>251</v>
      </c>
      <c r="AK251" s="13">
        <v>719.18</v>
      </c>
    </row>
    <row r="252" spans="1:37">
      <c r="A252" t="s">
        <v>176</v>
      </c>
      <c r="B252">
        <v>183</v>
      </c>
      <c r="C252">
        <v>1</v>
      </c>
      <c r="D252" s="18">
        <v>45714</v>
      </c>
      <c r="E252" s="18">
        <v>45847</v>
      </c>
      <c r="F252" s="18">
        <v>45856</v>
      </c>
      <c r="G252" t="s">
        <v>45</v>
      </c>
      <c r="H252">
        <v>9</v>
      </c>
      <c r="J252">
        <v>37718.11</v>
      </c>
      <c r="K252" t="s">
        <v>131</v>
      </c>
      <c r="L252">
        <v>32437.5746</v>
      </c>
      <c r="M252">
        <v>1242.95</v>
      </c>
      <c r="N252">
        <v>1068.9370000000001</v>
      </c>
      <c r="O252">
        <v>3.2953666024092942E-2</v>
      </c>
      <c r="P252">
        <v>2</v>
      </c>
      <c r="Q252">
        <v>2025</v>
      </c>
      <c r="R252">
        <v>7</v>
      </c>
      <c r="S252">
        <v>2025</v>
      </c>
      <c r="T252">
        <v>45901</v>
      </c>
      <c r="U252" t="s">
        <v>153</v>
      </c>
      <c r="V252">
        <v>2025</v>
      </c>
      <c r="W252" t="str">
        <f t="shared" si="12"/>
        <v>México</v>
      </c>
      <c r="X252" t="str">
        <f t="shared" si="13"/>
        <v>IC</v>
      </c>
      <c r="Y252" s="8">
        <f t="shared" si="14"/>
        <v>0.75</v>
      </c>
      <c r="Z252" s="2">
        <f t="shared" si="15"/>
        <v>267.23424999999997</v>
      </c>
      <c r="AJ252" s="12">
        <v>252</v>
      </c>
      <c r="AK252" s="13">
        <v>430.02</v>
      </c>
    </row>
    <row r="253" spans="1:37">
      <c r="A253" t="s">
        <v>176</v>
      </c>
      <c r="B253">
        <v>185</v>
      </c>
      <c r="C253">
        <v>1</v>
      </c>
      <c r="D253" s="18">
        <v>45670</v>
      </c>
      <c r="E253" s="18">
        <v>45682</v>
      </c>
      <c r="F253" s="18">
        <v>45697</v>
      </c>
      <c r="G253" t="s">
        <v>54</v>
      </c>
      <c r="H253">
        <v>3</v>
      </c>
      <c r="J253">
        <v>1196</v>
      </c>
      <c r="K253" t="s">
        <v>131</v>
      </c>
      <c r="L253">
        <v>1028.56</v>
      </c>
      <c r="M253">
        <v>0</v>
      </c>
      <c r="N253">
        <v>0</v>
      </c>
      <c r="O253">
        <v>0</v>
      </c>
      <c r="P253">
        <v>1</v>
      </c>
      <c r="Q253">
        <v>2025</v>
      </c>
      <c r="R253">
        <v>1</v>
      </c>
      <c r="S253">
        <v>2025</v>
      </c>
      <c r="T253">
        <v>45742</v>
      </c>
      <c r="U253" t="s">
        <v>150</v>
      </c>
      <c r="V253">
        <v>2025</v>
      </c>
      <c r="W253" t="str">
        <f t="shared" si="12"/>
        <v>México</v>
      </c>
      <c r="X253" t="str">
        <f t="shared" si="13"/>
        <v>Retail</v>
      </c>
      <c r="Y253" s="8">
        <f t="shared" si="14"/>
        <v>0.05</v>
      </c>
      <c r="Z253" s="2">
        <f t="shared" si="15"/>
        <v>0</v>
      </c>
      <c r="AJ253" s="12">
        <v>253</v>
      </c>
      <c r="AK253" s="13">
        <v>55.13</v>
      </c>
    </row>
    <row r="254" spans="1:37">
      <c r="A254" t="s">
        <v>176</v>
      </c>
      <c r="B254">
        <v>186</v>
      </c>
      <c r="C254">
        <v>1</v>
      </c>
      <c r="D254" s="18">
        <v>45716</v>
      </c>
      <c r="E254" s="18">
        <v>45692</v>
      </c>
      <c r="F254" s="18">
        <v>45696</v>
      </c>
      <c r="G254" t="s">
        <v>45</v>
      </c>
      <c r="H254">
        <v>9</v>
      </c>
      <c r="J254">
        <v>134515</v>
      </c>
      <c r="K254" t="s">
        <v>178</v>
      </c>
      <c r="L254">
        <v>6322.2049999999999</v>
      </c>
      <c r="M254">
        <v>25731.52</v>
      </c>
      <c r="N254">
        <v>1209.3814400000001</v>
      </c>
      <c r="O254">
        <v>0.19129108277887227</v>
      </c>
      <c r="P254">
        <v>2</v>
      </c>
      <c r="Q254">
        <v>2025</v>
      </c>
      <c r="R254">
        <v>2</v>
      </c>
      <c r="S254">
        <v>2025</v>
      </c>
      <c r="T254">
        <v>45741</v>
      </c>
      <c r="U254" t="s">
        <v>150</v>
      </c>
      <c r="V254">
        <v>2025</v>
      </c>
      <c r="W254" t="str">
        <f t="shared" si="12"/>
        <v>México</v>
      </c>
      <c r="X254" t="str">
        <f t="shared" si="13"/>
        <v>IC</v>
      </c>
      <c r="Y254" s="8">
        <f t="shared" si="14"/>
        <v>0.75</v>
      </c>
      <c r="Z254" s="2">
        <f t="shared" si="15"/>
        <v>302.34536000000003</v>
      </c>
      <c r="AJ254" s="12">
        <v>254</v>
      </c>
      <c r="AK254" s="13">
        <v>633.53</v>
      </c>
    </row>
    <row r="255" spans="1:37">
      <c r="A255" t="s">
        <v>176</v>
      </c>
      <c r="B255">
        <v>187</v>
      </c>
      <c r="C255">
        <v>1</v>
      </c>
      <c r="D255" s="18">
        <v>45719</v>
      </c>
      <c r="E255" s="18">
        <v>45722</v>
      </c>
      <c r="F255" s="18">
        <v>45727</v>
      </c>
      <c r="G255" t="s">
        <v>49</v>
      </c>
      <c r="H255">
        <v>10</v>
      </c>
      <c r="I255" t="s">
        <v>177</v>
      </c>
      <c r="J255">
        <v>3382.8</v>
      </c>
      <c r="K255" t="s">
        <v>131</v>
      </c>
      <c r="L255">
        <v>2909.2080000000001</v>
      </c>
      <c r="M255">
        <v>209.86</v>
      </c>
      <c r="N255">
        <v>180.4796</v>
      </c>
      <c r="O255">
        <v>6.2037365496038784E-2</v>
      </c>
      <c r="P255">
        <v>3</v>
      </c>
      <c r="Q255">
        <v>2025</v>
      </c>
      <c r="R255">
        <v>3</v>
      </c>
      <c r="S255">
        <v>2025</v>
      </c>
      <c r="T255">
        <v>45772</v>
      </c>
      <c r="U255" t="s">
        <v>173</v>
      </c>
      <c r="V255">
        <v>2025</v>
      </c>
      <c r="W255" t="str">
        <f t="shared" si="12"/>
        <v>México</v>
      </c>
      <c r="X255" t="str">
        <f t="shared" si="13"/>
        <v>Retail</v>
      </c>
      <c r="Y255" s="8">
        <f t="shared" si="14"/>
        <v>0</v>
      </c>
      <c r="Z255" s="2">
        <f t="shared" si="15"/>
        <v>180.4796</v>
      </c>
      <c r="AJ255" s="12">
        <v>255</v>
      </c>
      <c r="AK255" s="13">
        <v>18438</v>
      </c>
    </row>
    <row r="256" spans="1:37">
      <c r="A256" t="s">
        <v>176</v>
      </c>
      <c r="B256">
        <v>188</v>
      </c>
      <c r="C256">
        <v>1</v>
      </c>
      <c r="D256" s="18">
        <v>45721</v>
      </c>
      <c r="E256" s="18">
        <v>45689</v>
      </c>
      <c r="F256" s="18">
        <v>45696</v>
      </c>
      <c r="G256" t="s">
        <v>49</v>
      </c>
      <c r="H256">
        <v>10</v>
      </c>
      <c r="I256" t="s">
        <v>177</v>
      </c>
      <c r="J256">
        <v>1019.21</v>
      </c>
      <c r="K256" t="s">
        <v>131</v>
      </c>
      <c r="L256">
        <v>876.52060000000006</v>
      </c>
      <c r="M256">
        <v>997.21</v>
      </c>
      <c r="N256">
        <v>857.60059999999999</v>
      </c>
      <c r="O256">
        <v>0.97841465448729892</v>
      </c>
      <c r="P256">
        <v>3</v>
      </c>
      <c r="Q256">
        <v>2025</v>
      </c>
      <c r="R256">
        <v>2</v>
      </c>
      <c r="S256">
        <v>2025</v>
      </c>
      <c r="T256">
        <v>45741</v>
      </c>
      <c r="U256" t="s">
        <v>150</v>
      </c>
      <c r="V256">
        <v>2025</v>
      </c>
      <c r="W256" t="str">
        <f t="shared" si="12"/>
        <v>México</v>
      </c>
      <c r="X256" t="str">
        <f t="shared" si="13"/>
        <v>Retail</v>
      </c>
      <c r="Y256" s="8">
        <f t="shared" si="14"/>
        <v>0</v>
      </c>
      <c r="Z256" s="2">
        <f t="shared" si="15"/>
        <v>857.60059999999999</v>
      </c>
      <c r="AJ256" s="12">
        <v>256</v>
      </c>
      <c r="AK256" s="13">
        <v>0</v>
      </c>
    </row>
    <row r="257" spans="1:37">
      <c r="A257" t="s">
        <v>176</v>
      </c>
      <c r="B257">
        <v>189</v>
      </c>
      <c r="C257">
        <v>1</v>
      </c>
      <c r="D257" s="18">
        <v>45722</v>
      </c>
      <c r="E257" s="18">
        <v>45760</v>
      </c>
      <c r="F257" s="18">
        <v>45781</v>
      </c>
      <c r="G257" t="s">
        <v>49</v>
      </c>
      <c r="H257">
        <v>10</v>
      </c>
      <c r="I257" t="s">
        <v>177</v>
      </c>
      <c r="J257">
        <v>34063.61</v>
      </c>
      <c r="K257" t="s">
        <v>131</v>
      </c>
      <c r="L257">
        <v>29294.704600000001</v>
      </c>
      <c r="M257">
        <v>1062.49</v>
      </c>
      <c r="N257">
        <v>913.7414</v>
      </c>
      <c r="O257">
        <v>3.1191350535072472E-2</v>
      </c>
      <c r="P257">
        <v>3</v>
      </c>
      <c r="Q257">
        <v>2025</v>
      </c>
      <c r="R257">
        <v>4</v>
      </c>
      <c r="S257">
        <v>2025</v>
      </c>
      <c r="T257">
        <v>45826</v>
      </c>
      <c r="U257" t="s">
        <v>152</v>
      </c>
      <c r="V257">
        <v>2025</v>
      </c>
      <c r="W257" t="str">
        <f t="shared" si="12"/>
        <v>México</v>
      </c>
      <c r="X257" t="str">
        <f t="shared" si="13"/>
        <v>Retail</v>
      </c>
      <c r="Y257" s="8">
        <f t="shared" si="14"/>
        <v>0</v>
      </c>
      <c r="Z257" s="2">
        <f t="shared" si="15"/>
        <v>913.7414</v>
      </c>
      <c r="AJ257" s="12">
        <v>257</v>
      </c>
      <c r="AK257" s="13">
        <v>2285.77</v>
      </c>
    </row>
    <row r="258" spans="1:37">
      <c r="A258" t="s">
        <v>176</v>
      </c>
      <c r="B258">
        <v>190</v>
      </c>
      <c r="C258">
        <v>1</v>
      </c>
      <c r="D258" s="18">
        <v>45722</v>
      </c>
      <c r="E258" s="18">
        <v>45757</v>
      </c>
      <c r="F258" s="18">
        <v>45767</v>
      </c>
      <c r="G258" t="s">
        <v>45</v>
      </c>
      <c r="H258">
        <v>10</v>
      </c>
      <c r="J258">
        <v>5626.99</v>
      </c>
      <c r="K258" t="s">
        <v>131</v>
      </c>
      <c r="L258">
        <v>4839.2114000000001</v>
      </c>
      <c r="M258">
        <v>0</v>
      </c>
      <c r="N258">
        <v>0</v>
      </c>
      <c r="O258">
        <v>0</v>
      </c>
      <c r="P258">
        <v>3</v>
      </c>
      <c r="Q258">
        <v>2025</v>
      </c>
      <c r="R258">
        <v>4</v>
      </c>
      <c r="S258">
        <v>2025</v>
      </c>
      <c r="T258">
        <v>45812</v>
      </c>
      <c r="U258" t="s">
        <v>152</v>
      </c>
      <c r="V258">
        <v>2025</v>
      </c>
      <c r="W258" t="str">
        <f t="shared" ref="W258:W321" si="16">_xlfn.XLOOKUP(G258,AC:AC,AD:AD,"error")</f>
        <v>México</v>
      </c>
      <c r="X258" t="str">
        <f t="shared" ref="X258:X321" si="17">_xlfn.XLOOKUP(G258,AC:AC,AE:AE,"error")</f>
        <v>IC</v>
      </c>
      <c r="Y258" s="8">
        <f t="shared" ref="Y258:Y321" si="18">_xlfn.XLOOKUP(G258,AC:AC,AF:AF,"error")</f>
        <v>0.75</v>
      </c>
      <c r="Z258" s="2">
        <f t="shared" si="15"/>
        <v>0</v>
      </c>
      <c r="AJ258" s="12">
        <v>258</v>
      </c>
      <c r="AK258" s="13">
        <v>253</v>
      </c>
    </row>
    <row r="259" spans="1:37">
      <c r="A259" t="s">
        <v>176</v>
      </c>
      <c r="B259">
        <v>191</v>
      </c>
      <c r="C259">
        <v>0</v>
      </c>
      <c r="D259" s="18">
        <v>45722</v>
      </c>
      <c r="E259" s="18">
        <v>45730</v>
      </c>
      <c r="F259" s="18">
        <v>45731</v>
      </c>
      <c r="G259" t="s">
        <v>54</v>
      </c>
      <c r="H259">
        <v>10</v>
      </c>
      <c r="J259">
        <v>720</v>
      </c>
      <c r="K259" t="s">
        <v>151</v>
      </c>
      <c r="L259">
        <v>720</v>
      </c>
      <c r="M259">
        <v>99.74</v>
      </c>
      <c r="N259">
        <v>99.74</v>
      </c>
      <c r="O259">
        <v>0.13852777777777778</v>
      </c>
      <c r="P259">
        <v>3</v>
      </c>
      <c r="Q259">
        <v>2025</v>
      </c>
      <c r="R259">
        <v>3</v>
      </c>
      <c r="S259">
        <v>2025</v>
      </c>
      <c r="T259">
        <v>45776</v>
      </c>
      <c r="U259" t="s">
        <v>173</v>
      </c>
      <c r="V259">
        <v>2025</v>
      </c>
      <c r="W259" t="str">
        <f t="shared" si="16"/>
        <v>México</v>
      </c>
      <c r="X259" t="str">
        <f t="shared" si="17"/>
        <v>Retail</v>
      </c>
      <c r="Y259" s="8">
        <f t="shared" si="18"/>
        <v>0.05</v>
      </c>
      <c r="Z259" s="2">
        <f t="shared" ref="Z259:Z322" si="19">N259-N259*Y259</f>
        <v>94.753</v>
      </c>
      <c r="AJ259" s="12">
        <v>259</v>
      </c>
      <c r="AK259" s="13">
        <v>375</v>
      </c>
    </row>
    <row r="260" spans="1:37">
      <c r="A260" t="s">
        <v>176</v>
      </c>
      <c r="B260">
        <v>192</v>
      </c>
      <c r="C260">
        <v>1</v>
      </c>
      <c r="D260" s="18">
        <v>45723</v>
      </c>
      <c r="E260" s="18">
        <v>45632</v>
      </c>
      <c r="F260" s="18">
        <v>45635</v>
      </c>
      <c r="G260" t="s">
        <v>49</v>
      </c>
      <c r="H260">
        <v>10</v>
      </c>
      <c r="I260" t="s">
        <v>177</v>
      </c>
      <c r="J260">
        <v>5250</v>
      </c>
      <c r="K260" t="s">
        <v>131</v>
      </c>
      <c r="L260">
        <v>4515</v>
      </c>
      <c r="M260">
        <v>525</v>
      </c>
      <c r="N260">
        <v>451.5</v>
      </c>
      <c r="O260">
        <v>0.1</v>
      </c>
      <c r="P260">
        <v>3</v>
      </c>
      <c r="Q260">
        <v>2025</v>
      </c>
      <c r="R260">
        <v>12</v>
      </c>
      <c r="S260">
        <v>2024</v>
      </c>
      <c r="T260">
        <v>45680</v>
      </c>
      <c r="U260" t="s">
        <v>157</v>
      </c>
      <c r="V260">
        <v>2025</v>
      </c>
      <c r="W260" t="str">
        <f t="shared" si="16"/>
        <v>México</v>
      </c>
      <c r="X260" t="str">
        <f t="shared" si="17"/>
        <v>Retail</v>
      </c>
      <c r="Y260" s="8">
        <f t="shared" si="18"/>
        <v>0</v>
      </c>
      <c r="Z260" s="2">
        <f t="shared" si="19"/>
        <v>451.5</v>
      </c>
      <c r="AJ260" s="12">
        <v>260</v>
      </c>
      <c r="AK260" s="13">
        <v>1959.9</v>
      </c>
    </row>
    <row r="261" spans="1:37">
      <c r="A261" t="s">
        <v>176</v>
      </c>
      <c r="B261">
        <v>193</v>
      </c>
      <c r="C261">
        <v>1</v>
      </c>
      <c r="D261" s="18">
        <v>45725</v>
      </c>
      <c r="E261" s="18">
        <v>45751</v>
      </c>
      <c r="F261" s="18">
        <v>45835</v>
      </c>
      <c r="G261" t="s">
        <v>54</v>
      </c>
      <c r="H261">
        <v>11</v>
      </c>
      <c r="I261" t="s">
        <v>149</v>
      </c>
      <c r="J261">
        <v>68627.509999999995</v>
      </c>
      <c r="K261" t="s">
        <v>131</v>
      </c>
      <c r="L261">
        <v>59019.658599999995</v>
      </c>
      <c r="M261">
        <v>12484.09</v>
      </c>
      <c r="N261">
        <v>10736.3174</v>
      </c>
      <c r="O261">
        <v>0.18191086927093816</v>
      </c>
      <c r="P261">
        <v>3</v>
      </c>
      <c r="Q261">
        <v>2025</v>
      </c>
      <c r="R261">
        <v>4</v>
      </c>
      <c r="S261">
        <v>2025</v>
      </c>
      <c r="T261">
        <v>45880</v>
      </c>
      <c r="U261" t="s">
        <v>160</v>
      </c>
      <c r="V261">
        <v>2025</v>
      </c>
      <c r="W261" t="str">
        <f t="shared" si="16"/>
        <v>México</v>
      </c>
      <c r="X261" t="str">
        <f t="shared" si="17"/>
        <v>Retail</v>
      </c>
      <c r="Y261" s="8">
        <f t="shared" si="18"/>
        <v>0.05</v>
      </c>
      <c r="Z261" s="2">
        <f t="shared" si="19"/>
        <v>10199.50153</v>
      </c>
      <c r="AJ261" s="12">
        <v>261</v>
      </c>
      <c r="AK261" s="13">
        <v>22686.6</v>
      </c>
    </row>
    <row r="262" spans="1:37">
      <c r="A262" t="s">
        <v>176</v>
      </c>
      <c r="B262">
        <v>194</v>
      </c>
      <c r="C262">
        <v>1</v>
      </c>
      <c r="D262" s="18">
        <v>45726</v>
      </c>
      <c r="E262" s="18">
        <v>45799</v>
      </c>
      <c r="F262" s="18">
        <v>45803</v>
      </c>
      <c r="G262" t="s">
        <v>35</v>
      </c>
      <c r="H262">
        <v>11</v>
      </c>
      <c r="J262">
        <v>8470.11</v>
      </c>
      <c r="K262" t="s">
        <v>131</v>
      </c>
      <c r="L262">
        <v>7284.2946000000002</v>
      </c>
      <c r="M262">
        <v>750</v>
      </c>
      <c r="N262">
        <v>645</v>
      </c>
      <c r="O262">
        <v>8.8546665863843563E-2</v>
      </c>
      <c r="P262">
        <v>3</v>
      </c>
      <c r="Q262">
        <v>2025</v>
      </c>
      <c r="R262">
        <v>5</v>
      </c>
      <c r="S262">
        <v>2025</v>
      </c>
      <c r="T262">
        <v>45848</v>
      </c>
      <c r="U262" t="s">
        <v>154</v>
      </c>
      <c r="V262">
        <v>2025</v>
      </c>
      <c r="W262" t="str">
        <f t="shared" si="16"/>
        <v>México</v>
      </c>
      <c r="X262" t="str">
        <f t="shared" si="17"/>
        <v>IC</v>
      </c>
      <c r="Y262" s="8">
        <f t="shared" si="18"/>
        <v>0.5</v>
      </c>
      <c r="Z262" s="2">
        <f t="shared" si="19"/>
        <v>322.5</v>
      </c>
      <c r="AJ262" s="12">
        <v>262</v>
      </c>
      <c r="AK262" s="13">
        <v>30562.83</v>
      </c>
    </row>
    <row r="263" spans="1:37">
      <c r="A263" t="s">
        <v>176</v>
      </c>
      <c r="B263">
        <v>195</v>
      </c>
      <c r="C263">
        <v>1</v>
      </c>
      <c r="D263" s="18">
        <v>45726</v>
      </c>
      <c r="E263" s="18">
        <v>45850</v>
      </c>
      <c r="F263" s="18">
        <v>45857</v>
      </c>
      <c r="G263" t="s">
        <v>45</v>
      </c>
      <c r="H263">
        <v>11</v>
      </c>
      <c r="J263">
        <v>16000</v>
      </c>
      <c r="K263" t="s">
        <v>151</v>
      </c>
      <c r="L263">
        <v>16000</v>
      </c>
      <c r="M263">
        <v>0</v>
      </c>
      <c r="N263">
        <v>0</v>
      </c>
      <c r="O263">
        <v>0</v>
      </c>
      <c r="P263">
        <v>3</v>
      </c>
      <c r="Q263">
        <v>2025</v>
      </c>
      <c r="R263">
        <v>7</v>
      </c>
      <c r="S263">
        <v>2025</v>
      </c>
      <c r="T263">
        <v>45902</v>
      </c>
      <c r="U263" t="s">
        <v>153</v>
      </c>
      <c r="V263">
        <v>2025</v>
      </c>
      <c r="W263" t="str">
        <f t="shared" si="16"/>
        <v>México</v>
      </c>
      <c r="X263" t="str">
        <f t="shared" si="17"/>
        <v>IC</v>
      </c>
      <c r="Y263" s="8">
        <f t="shared" si="18"/>
        <v>0.75</v>
      </c>
      <c r="Z263" s="2">
        <f t="shared" si="19"/>
        <v>0</v>
      </c>
      <c r="AJ263" s="12">
        <v>263</v>
      </c>
      <c r="AK263" s="13">
        <v>0</v>
      </c>
    </row>
    <row r="264" spans="1:37">
      <c r="A264" t="s">
        <v>176</v>
      </c>
      <c r="B264">
        <v>196</v>
      </c>
      <c r="C264">
        <v>1</v>
      </c>
      <c r="D264" s="18">
        <v>45728</v>
      </c>
      <c r="E264" s="18">
        <v>45791</v>
      </c>
      <c r="F264" s="18">
        <v>45802</v>
      </c>
      <c r="G264" t="s">
        <v>49</v>
      </c>
      <c r="H264">
        <v>11</v>
      </c>
      <c r="I264" t="s">
        <v>177</v>
      </c>
      <c r="J264">
        <v>14952.34</v>
      </c>
      <c r="K264" t="s">
        <v>131</v>
      </c>
      <c r="L264">
        <v>12859.0124</v>
      </c>
      <c r="M264">
        <v>1042.05</v>
      </c>
      <c r="N264">
        <v>896.1629999999999</v>
      </c>
      <c r="O264">
        <v>6.969143291284173E-2</v>
      </c>
      <c r="P264">
        <v>3</v>
      </c>
      <c r="Q264">
        <v>2025</v>
      </c>
      <c r="R264">
        <v>5</v>
      </c>
      <c r="S264">
        <v>2025</v>
      </c>
      <c r="T264">
        <v>45847</v>
      </c>
      <c r="U264" t="s">
        <v>154</v>
      </c>
      <c r="V264">
        <v>2025</v>
      </c>
      <c r="W264" t="str">
        <f t="shared" si="16"/>
        <v>México</v>
      </c>
      <c r="X264" t="str">
        <f t="shared" si="17"/>
        <v>Retail</v>
      </c>
      <c r="Y264" s="8">
        <f t="shared" si="18"/>
        <v>0</v>
      </c>
      <c r="Z264" s="2">
        <f t="shared" si="19"/>
        <v>896.1629999999999</v>
      </c>
      <c r="AJ264" s="12">
        <v>264</v>
      </c>
      <c r="AK264" s="13">
        <v>86.02</v>
      </c>
    </row>
    <row r="265" spans="1:37">
      <c r="A265" t="s">
        <v>176</v>
      </c>
      <c r="B265">
        <v>197</v>
      </c>
      <c r="C265">
        <v>1</v>
      </c>
      <c r="D265" s="18">
        <v>45728</v>
      </c>
      <c r="E265" s="18">
        <v>45731</v>
      </c>
      <c r="F265" s="18">
        <v>45736</v>
      </c>
      <c r="G265" t="s">
        <v>45</v>
      </c>
      <c r="H265">
        <v>11</v>
      </c>
      <c r="J265">
        <v>8747</v>
      </c>
      <c r="K265" t="s">
        <v>131</v>
      </c>
      <c r="L265">
        <v>7522.42</v>
      </c>
      <c r="M265">
        <v>1241.6400000000001</v>
      </c>
      <c r="N265">
        <v>1067.8104000000001</v>
      </c>
      <c r="O265">
        <v>0.14195038298845319</v>
      </c>
      <c r="P265">
        <v>3</v>
      </c>
      <c r="Q265">
        <v>2025</v>
      </c>
      <c r="R265">
        <v>3</v>
      </c>
      <c r="S265">
        <v>2025</v>
      </c>
      <c r="T265">
        <v>45781</v>
      </c>
      <c r="U265" t="s">
        <v>172</v>
      </c>
      <c r="V265">
        <v>2025</v>
      </c>
      <c r="W265" t="str">
        <f t="shared" si="16"/>
        <v>México</v>
      </c>
      <c r="X265" t="str">
        <f t="shared" si="17"/>
        <v>IC</v>
      </c>
      <c r="Y265" s="8">
        <f t="shared" si="18"/>
        <v>0.75</v>
      </c>
      <c r="Z265" s="2">
        <f t="shared" si="19"/>
        <v>266.95260000000007</v>
      </c>
      <c r="AJ265" s="12">
        <v>265</v>
      </c>
      <c r="AK265" s="13">
        <v>0</v>
      </c>
    </row>
    <row r="266" spans="1:37">
      <c r="A266" t="s">
        <v>176</v>
      </c>
      <c r="B266">
        <v>198</v>
      </c>
      <c r="C266">
        <v>0</v>
      </c>
      <c r="D266" s="18">
        <v>45729</v>
      </c>
      <c r="E266" s="18">
        <v>45952</v>
      </c>
      <c r="F266" s="18">
        <v>45991</v>
      </c>
      <c r="G266" t="s">
        <v>35</v>
      </c>
      <c r="H266">
        <v>11</v>
      </c>
      <c r="J266">
        <v>84947.09</v>
      </c>
      <c r="K266" t="s">
        <v>131</v>
      </c>
      <c r="L266">
        <v>73054.497399999993</v>
      </c>
      <c r="M266">
        <v>8381.81</v>
      </c>
      <c r="N266">
        <v>7208.3565999999992</v>
      </c>
      <c r="O266">
        <v>9.8670949175539743E-2</v>
      </c>
      <c r="P266">
        <v>3</v>
      </c>
      <c r="Q266">
        <v>2025</v>
      </c>
      <c r="R266">
        <v>10</v>
      </c>
      <c r="S266">
        <v>2025</v>
      </c>
      <c r="T266">
        <v>46036</v>
      </c>
      <c r="U266" t="s">
        <v>157</v>
      </c>
      <c r="V266">
        <v>2026</v>
      </c>
      <c r="W266" t="str">
        <f t="shared" si="16"/>
        <v>México</v>
      </c>
      <c r="X266" t="str">
        <f t="shared" si="17"/>
        <v>IC</v>
      </c>
      <c r="Y266" s="8">
        <f t="shared" si="18"/>
        <v>0.5</v>
      </c>
      <c r="Z266" s="2">
        <f t="shared" si="19"/>
        <v>3604.1782999999996</v>
      </c>
      <c r="AJ266" s="12">
        <v>266</v>
      </c>
      <c r="AK266" s="13">
        <v>0</v>
      </c>
    </row>
    <row r="267" spans="1:37">
      <c r="A267" t="s">
        <v>176</v>
      </c>
      <c r="B267">
        <v>199</v>
      </c>
      <c r="C267">
        <v>0</v>
      </c>
      <c r="D267" s="18">
        <v>45730</v>
      </c>
      <c r="E267" s="18">
        <v>45697</v>
      </c>
      <c r="F267" s="18">
        <v>45699</v>
      </c>
      <c r="G267" t="s">
        <v>54</v>
      </c>
      <c r="H267">
        <v>11</v>
      </c>
      <c r="J267">
        <v>4395</v>
      </c>
      <c r="K267" t="s">
        <v>131</v>
      </c>
      <c r="L267">
        <v>3779.7</v>
      </c>
      <c r="M267">
        <v>439.5</v>
      </c>
      <c r="N267">
        <v>377.96999999999997</v>
      </c>
      <c r="O267">
        <v>9.9999999999999992E-2</v>
      </c>
      <c r="P267">
        <v>3</v>
      </c>
      <c r="Q267">
        <v>2025</v>
      </c>
      <c r="R267">
        <v>2</v>
      </c>
      <c r="S267">
        <v>2025</v>
      </c>
      <c r="T267">
        <v>45744</v>
      </c>
      <c r="U267" t="s">
        <v>150</v>
      </c>
      <c r="V267">
        <v>2025</v>
      </c>
      <c r="W267" t="str">
        <f t="shared" si="16"/>
        <v>México</v>
      </c>
      <c r="X267" t="str">
        <f t="shared" si="17"/>
        <v>Retail</v>
      </c>
      <c r="Y267" s="8">
        <f t="shared" si="18"/>
        <v>0.05</v>
      </c>
      <c r="Z267" s="2">
        <f t="shared" si="19"/>
        <v>359.07149999999996</v>
      </c>
      <c r="AJ267" s="12">
        <v>267</v>
      </c>
      <c r="AK267" s="13">
        <v>0</v>
      </c>
    </row>
    <row r="268" spans="1:37">
      <c r="A268" t="s">
        <v>176</v>
      </c>
      <c r="B268">
        <v>200</v>
      </c>
      <c r="C268">
        <v>1</v>
      </c>
      <c r="D268" s="18">
        <v>45732</v>
      </c>
      <c r="E268" s="18">
        <v>45735</v>
      </c>
      <c r="F268" s="18">
        <v>45740</v>
      </c>
      <c r="G268" t="s">
        <v>44</v>
      </c>
      <c r="H268">
        <v>12</v>
      </c>
      <c r="J268">
        <v>3998.77</v>
      </c>
      <c r="K268" t="s">
        <v>131</v>
      </c>
      <c r="L268">
        <v>3438.9422</v>
      </c>
      <c r="M268">
        <v>0</v>
      </c>
      <c r="N268">
        <v>0</v>
      </c>
      <c r="O268">
        <v>0</v>
      </c>
      <c r="P268">
        <v>3</v>
      </c>
      <c r="Q268">
        <v>2025</v>
      </c>
      <c r="R268">
        <v>3</v>
      </c>
      <c r="S268">
        <v>2025</v>
      </c>
      <c r="T268">
        <v>45785</v>
      </c>
      <c r="U268" t="s">
        <v>172</v>
      </c>
      <c r="V268">
        <v>2025</v>
      </c>
      <c r="W268" t="str">
        <f t="shared" si="16"/>
        <v>México</v>
      </c>
      <c r="X268" t="str">
        <f t="shared" si="17"/>
        <v>IC</v>
      </c>
      <c r="Y268" s="8">
        <f t="shared" si="18"/>
        <v>0.5</v>
      </c>
      <c r="Z268" s="2">
        <f t="shared" si="19"/>
        <v>0</v>
      </c>
      <c r="AJ268" s="12">
        <v>268</v>
      </c>
      <c r="AK268" s="13">
        <v>0</v>
      </c>
    </row>
    <row r="269" spans="1:37">
      <c r="A269" t="s">
        <v>176</v>
      </c>
      <c r="B269">
        <v>201</v>
      </c>
      <c r="C269">
        <v>1</v>
      </c>
      <c r="D269" s="18">
        <v>45733</v>
      </c>
      <c r="E269" s="18">
        <v>45735</v>
      </c>
      <c r="F269" s="18">
        <v>45740</v>
      </c>
      <c r="G269" t="s">
        <v>44</v>
      </c>
      <c r="H269">
        <v>12</v>
      </c>
      <c r="J269">
        <v>3998.77</v>
      </c>
      <c r="K269" t="s">
        <v>131</v>
      </c>
      <c r="L269">
        <v>3438.9422</v>
      </c>
      <c r="M269">
        <v>1443.6</v>
      </c>
      <c r="N269">
        <v>1241.4959999999999</v>
      </c>
      <c r="O269">
        <v>0.36101101088584736</v>
      </c>
      <c r="P269">
        <v>3</v>
      </c>
      <c r="Q269">
        <v>2025</v>
      </c>
      <c r="R269">
        <v>3</v>
      </c>
      <c r="S269">
        <v>2025</v>
      </c>
      <c r="T269">
        <v>45785</v>
      </c>
      <c r="U269" t="s">
        <v>172</v>
      </c>
      <c r="V269">
        <v>2025</v>
      </c>
      <c r="W269" t="str">
        <f t="shared" si="16"/>
        <v>México</v>
      </c>
      <c r="X269" t="str">
        <f t="shared" si="17"/>
        <v>IC</v>
      </c>
      <c r="Y269" s="8">
        <f t="shared" si="18"/>
        <v>0.5</v>
      </c>
      <c r="Z269" s="2">
        <f t="shared" si="19"/>
        <v>620.74799999999993</v>
      </c>
      <c r="AJ269" s="12">
        <v>269</v>
      </c>
      <c r="AK269" s="13">
        <v>0</v>
      </c>
    </row>
    <row r="270" spans="1:37">
      <c r="A270" t="s">
        <v>176</v>
      </c>
      <c r="B270">
        <v>202</v>
      </c>
      <c r="C270">
        <v>0</v>
      </c>
      <c r="D270" s="18">
        <v>45734</v>
      </c>
      <c r="E270" s="18">
        <v>45940</v>
      </c>
      <c r="F270" s="18">
        <v>46078</v>
      </c>
      <c r="G270" t="s">
        <v>49</v>
      </c>
      <c r="H270">
        <v>12</v>
      </c>
      <c r="I270" t="s">
        <v>177</v>
      </c>
      <c r="J270">
        <v>31690.94</v>
      </c>
      <c r="K270" t="s">
        <v>131</v>
      </c>
      <c r="L270">
        <v>27254.2084</v>
      </c>
      <c r="M270">
        <v>4155.63</v>
      </c>
      <c r="N270">
        <v>3573.8418000000001</v>
      </c>
      <c r="O270">
        <v>0.13112990652849049</v>
      </c>
      <c r="P270">
        <v>3</v>
      </c>
      <c r="Q270">
        <v>2025</v>
      </c>
      <c r="R270">
        <v>10</v>
      </c>
      <c r="S270">
        <v>2025</v>
      </c>
      <c r="T270">
        <v>46123</v>
      </c>
      <c r="U270" t="s">
        <v>173</v>
      </c>
      <c r="V270">
        <v>2026</v>
      </c>
      <c r="W270" t="str">
        <f t="shared" si="16"/>
        <v>México</v>
      </c>
      <c r="X270" t="str">
        <f t="shared" si="17"/>
        <v>Retail</v>
      </c>
      <c r="Y270" s="8">
        <f t="shared" si="18"/>
        <v>0</v>
      </c>
      <c r="Z270" s="2">
        <f t="shared" si="19"/>
        <v>3573.8418000000001</v>
      </c>
      <c r="AJ270" s="12">
        <v>270</v>
      </c>
      <c r="AK270" s="13">
        <v>0</v>
      </c>
    </row>
    <row r="271" spans="1:37">
      <c r="A271" t="s">
        <v>176</v>
      </c>
      <c r="B271">
        <v>203</v>
      </c>
      <c r="C271">
        <v>1</v>
      </c>
      <c r="D271" s="18">
        <v>45734</v>
      </c>
      <c r="E271" s="18">
        <v>45798</v>
      </c>
      <c r="F271" s="18">
        <v>45803</v>
      </c>
      <c r="G271" t="s">
        <v>35</v>
      </c>
      <c r="H271">
        <v>12</v>
      </c>
      <c r="J271">
        <v>4115.6400000000003</v>
      </c>
      <c r="K271" t="s">
        <v>131</v>
      </c>
      <c r="L271">
        <v>3539.4504000000002</v>
      </c>
      <c r="M271">
        <v>226.7</v>
      </c>
      <c r="N271">
        <v>194.96199999999999</v>
      </c>
      <c r="O271">
        <v>5.5082563100757105E-2</v>
      </c>
      <c r="P271">
        <v>3</v>
      </c>
      <c r="Q271">
        <v>2025</v>
      </c>
      <c r="R271">
        <v>5</v>
      </c>
      <c r="S271">
        <v>2025</v>
      </c>
      <c r="T271">
        <v>45848</v>
      </c>
      <c r="U271" t="s">
        <v>154</v>
      </c>
      <c r="V271">
        <v>2025</v>
      </c>
      <c r="W271" t="str">
        <f t="shared" si="16"/>
        <v>México</v>
      </c>
      <c r="X271" t="str">
        <f t="shared" si="17"/>
        <v>IC</v>
      </c>
      <c r="Y271" s="8">
        <f t="shared" si="18"/>
        <v>0.5</v>
      </c>
      <c r="Z271" s="2">
        <f t="shared" si="19"/>
        <v>97.480999999999995</v>
      </c>
      <c r="AJ271" s="12">
        <v>271</v>
      </c>
      <c r="AK271" s="13">
        <v>27.57</v>
      </c>
    </row>
    <row r="272" spans="1:37">
      <c r="A272" t="s">
        <v>176</v>
      </c>
      <c r="B272">
        <v>204</v>
      </c>
      <c r="C272">
        <v>1</v>
      </c>
      <c r="D272" s="18">
        <v>45735</v>
      </c>
      <c r="E272" s="18">
        <v>45822</v>
      </c>
      <c r="F272" s="18">
        <v>45822</v>
      </c>
      <c r="G272" t="s">
        <v>49</v>
      </c>
      <c r="H272">
        <v>12</v>
      </c>
      <c r="I272" t="s">
        <v>177</v>
      </c>
      <c r="J272">
        <v>120965.81</v>
      </c>
      <c r="K272" t="s">
        <v>151</v>
      </c>
      <c r="L272">
        <v>120965.81</v>
      </c>
      <c r="M272">
        <v>11107.62</v>
      </c>
      <c r="N272">
        <v>11107.62</v>
      </c>
      <c r="O272">
        <v>9.182445849781852E-2</v>
      </c>
      <c r="P272">
        <v>3</v>
      </c>
      <c r="Q272">
        <v>2025</v>
      </c>
      <c r="R272">
        <v>6</v>
      </c>
      <c r="S272">
        <v>2025</v>
      </c>
      <c r="T272">
        <v>45867</v>
      </c>
      <c r="U272" t="s">
        <v>154</v>
      </c>
      <c r="V272">
        <v>2025</v>
      </c>
      <c r="W272" t="str">
        <f t="shared" si="16"/>
        <v>México</v>
      </c>
      <c r="X272" t="str">
        <f t="shared" si="17"/>
        <v>Retail</v>
      </c>
      <c r="Y272" s="8">
        <f t="shared" si="18"/>
        <v>0</v>
      </c>
      <c r="Z272" s="2">
        <f t="shared" si="19"/>
        <v>11107.62</v>
      </c>
      <c r="AJ272" s="12">
        <v>272</v>
      </c>
      <c r="AK272" s="13">
        <v>2454.8000000000002</v>
      </c>
    </row>
    <row r="273" spans="1:37">
      <c r="A273" t="s">
        <v>176</v>
      </c>
      <c r="B273">
        <v>205</v>
      </c>
      <c r="C273">
        <v>1</v>
      </c>
      <c r="D273" s="18">
        <v>45735</v>
      </c>
      <c r="E273" s="18">
        <v>45764</v>
      </c>
      <c r="F273" s="18">
        <v>45770</v>
      </c>
      <c r="G273" t="s">
        <v>49</v>
      </c>
      <c r="H273">
        <v>12</v>
      </c>
      <c r="I273" t="s">
        <v>182</v>
      </c>
      <c r="J273">
        <v>868193.33</v>
      </c>
      <c r="K273" t="s">
        <v>178</v>
      </c>
      <c r="L273">
        <v>40805.086510000001</v>
      </c>
      <c r="M273">
        <v>58255.6</v>
      </c>
      <c r="N273">
        <v>2738.0131999999999</v>
      </c>
      <c r="O273">
        <v>6.7099801377188642E-2</v>
      </c>
      <c r="P273">
        <v>3</v>
      </c>
      <c r="Q273">
        <v>2025</v>
      </c>
      <c r="R273">
        <v>4</v>
      </c>
      <c r="S273">
        <v>2025</v>
      </c>
      <c r="T273">
        <v>45815</v>
      </c>
      <c r="U273" t="s">
        <v>152</v>
      </c>
      <c r="V273">
        <v>2025</v>
      </c>
      <c r="W273" t="str">
        <f t="shared" si="16"/>
        <v>México</v>
      </c>
      <c r="X273" t="str">
        <f t="shared" si="17"/>
        <v>Retail</v>
      </c>
      <c r="Y273" s="8">
        <f t="shared" si="18"/>
        <v>0</v>
      </c>
      <c r="Z273" s="2">
        <f t="shared" si="19"/>
        <v>2738.0131999999999</v>
      </c>
      <c r="AJ273" s="12">
        <v>273</v>
      </c>
      <c r="AK273" s="13">
        <v>337.35</v>
      </c>
    </row>
    <row r="274" spans="1:37">
      <c r="A274" t="s">
        <v>176</v>
      </c>
      <c r="B274">
        <v>206</v>
      </c>
      <c r="C274">
        <v>1</v>
      </c>
      <c r="D274" s="18">
        <v>45736</v>
      </c>
      <c r="E274" s="18">
        <v>45735</v>
      </c>
      <c r="F274" s="18">
        <v>45754</v>
      </c>
      <c r="G274" t="s">
        <v>54</v>
      </c>
      <c r="H274">
        <v>12</v>
      </c>
      <c r="J274">
        <v>8210</v>
      </c>
      <c r="K274" t="s">
        <v>131</v>
      </c>
      <c r="L274">
        <v>7060.5999999999995</v>
      </c>
      <c r="M274">
        <v>0</v>
      </c>
      <c r="N274">
        <v>0</v>
      </c>
      <c r="O274">
        <v>0</v>
      </c>
      <c r="P274">
        <v>3</v>
      </c>
      <c r="Q274">
        <v>2025</v>
      </c>
      <c r="R274">
        <v>3</v>
      </c>
      <c r="S274">
        <v>2025</v>
      </c>
      <c r="T274">
        <v>45799</v>
      </c>
      <c r="U274" t="s">
        <v>172</v>
      </c>
      <c r="V274">
        <v>2025</v>
      </c>
      <c r="W274" t="str">
        <f t="shared" si="16"/>
        <v>México</v>
      </c>
      <c r="X274" t="str">
        <f t="shared" si="17"/>
        <v>Retail</v>
      </c>
      <c r="Y274" s="8">
        <f t="shared" si="18"/>
        <v>0.05</v>
      </c>
      <c r="Z274" s="2">
        <f t="shared" si="19"/>
        <v>0</v>
      </c>
      <c r="AJ274" s="12">
        <v>274</v>
      </c>
      <c r="AK274" s="13">
        <v>0</v>
      </c>
    </row>
    <row r="275" spans="1:37">
      <c r="A275" t="s">
        <v>176</v>
      </c>
      <c r="B275">
        <v>207</v>
      </c>
      <c r="C275">
        <v>1</v>
      </c>
      <c r="D275" s="18">
        <v>45736</v>
      </c>
      <c r="E275" s="18">
        <v>45832</v>
      </c>
      <c r="F275" s="18">
        <v>45852</v>
      </c>
      <c r="G275" t="s">
        <v>54</v>
      </c>
      <c r="H275">
        <v>12</v>
      </c>
      <c r="J275">
        <v>4370.66</v>
      </c>
      <c r="K275" t="s">
        <v>131</v>
      </c>
      <c r="L275">
        <v>3758.7675999999997</v>
      </c>
      <c r="M275">
        <v>0</v>
      </c>
      <c r="N275">
        <v>0</v>
      </c>
      <c r="O275">
        <v>0</v>
      </c>
      <c r="P275">
        <v>3</v>
      </c>
      <c r="Q275">
        <v>2025</v>
      </c>
      <c r="R275">
        <v>6</v>
      </c>
      <c r="S275">
        <v>2025</v>
      </c>
      <c r="T275">
        <v>45897</v>
      </c>
      <c r="U275" t="s">
        <v>160</v>
      </c>
      <c r="V275">
        <v>2025</v>
      </c>
      <c r="W275" t="str">
        <f t="shared" si="16"/>
        <v>México</v>
      </c>
      <c r="X275" t="str">
        <f t="shared" si="17"/>
        <v>Retail</v>
      </c>
      <c r="Y275" s="8">
        <f t="shared" si="18"/>
        <v>0.05</v>
      </c>
      <c r="Z275" s="2">
        <f t="shared" si="19"/>
        <v>0</v>
      </c>
      <c r="AJ275" s="12">
        <v>275</v>
      </c>
      <c r="AK275" s="13">
        <v>960</v>
      </c>
    </row>
    <row r="276" spans="1:37">
      <c r="A276" t="s">
        <v>176</v>
      </c>
      <c r="B276">
        <v>208</v>
      </c>
      <c r="C276">
        <v>0</v>
      </c>
      <c r="D276" s="18">
        <v>45736</v>
      </c>
      <c r="E276" s="18">
        <v>45832</v>
      </c>
      <c r="F276" s="18">
        <v>45852</v>
      </c>
      <c r="G276" t="s">
        <v>54</v>
      </c>
      <c r="H276">
        <v>12</v>
      </c>
      <c r="J276">
        <v>4370.66</v>
      </c>
      <c r="K276" t="s">
        <v>131</v>
      </c>
      <c r="L276">
        <v>3758.7675999999997</v>
      </c>
      <c r="M276">
        <v>0</v>
      </c>
      <c r="N276">
        <v>0</v>
      </c>
      <c r="O276">
        <v>0</v>
      </c>
      <c r="P276">
        <v>3</v>
      </c>
      <c r="Q276">
        <v>2025</v>
      </c>
      <c r="R276">
        <v>6</v>
      </c>
      <c r="S276">
        <v>2025</v>
      </c>
      <c r="T276">
        <v>45897</v>
      </c>
      <c r="U276" t="s">
        <v>160</v>
      </c>
      <c r="V276">
        <v>2025</v>
      </c>
      <c r="W276" t="str">
        <f t="shared" si="16"/>
        <v>México</v>
      </c>
      <c r="X276" t="str">
        <f t="shared" si="17"/>
        <v>Retail</v>
      </c>
      <c r="Y276" s="8">
        <f t="shared" si="18"/>
        <v>0.05</v>
      </c>
      <c r="Z276" s="2">
        <f t="shared" si="19"/>
        <v>0</v>
      </c>
      <c r="AJ276" s="12">
        <v>276</v>
      </c>
      <c r="AK276" s="13">
        <v>13501.8</v>
      </c>
    </row>
    <row r="277" spans="1:37">
      <c r="A277" t="s">
        <v>176</v>
      </c>
      <c r="B277">
        <v>209</v>
      </c>
      <c r="C277">
        <v>1</v>
      </c>
      <c r="D277" s="18">
        <v>45736</v>
      </c>
      <c r="E277" s="18">
        <v>45771</v>
      </c>
      <c r="F277" s="18">
        <v>45771</v>
      </c>
      <c r="G277" t="s">
        <v>45</v>
      </c>
      <c r="H277">
        <v>12</v>
      </c>
      <c r="J277">
        <v>2293.19</v>
      </c>
      <c r="K277" t="s">
        <v>151</v>
      </c>
      <c r="L277">
        <v>2293.19</v>
      </c>
      <c r="M277">
        <v>620.19000000000005</v>
      </c>
      <c r="N277">
        <v>620.19000000000005</v>
      </c>
      <c r="O277">
        <v>0.27044858908332936</v>
      </c>
      <c r="P277">
        <v>3</v>
      </c>
      <c r="Q277">
        <v>2025</v>
      </c>
      <c r="R277">
        <v>4</v>
      </c>
      <c r="S277">
        <v>2025</v>
      </c>
      <c r="T277">
        <v>45816</v>
      </c>
      <c r="U277" t="s">
        <v>152</v>
      </c>
      <c r="V277">
        <v>2025</v>
      </c>
      <c r="W277" t="str">
        <f t="shared" si="16"/>
        <v>México</v>
      </c>
      <c r="X277" t="str">
        <f t="shared" si="17"/>
        <v>IC</v>
      </c>
      <c r="Y277" s="8">
        <f t="shared" si="18"/>
        <v>0.75</v>
      </c>
      <c r="Z277" s="2">
        <f t="shared" si="19"/>
        <v>155.04750000000001</v>
      </c>
      <c r="AJ277" s="12">
        <v>277</v>
      </c>
      <c r="AK277" s="13">
        <v>0.2</v>
      </c>
    </row>
    <row r="278" spans="1:37">
      <c r="A278" t="s">
        <v>176</v>
      </c>
      <c r="B278">
        <v>210</v>
      </c>
      <c r="C278">
        <v>1</v>
      </c>
      <c r="D278" s="18">
        <v>45736</v>
      </c>
      <c r="E278" s="18">
        <v>45758</v>
      </c>
      <c r="F278" s="18">
        <v>45762</v>
      </c>
      <c r="G278" t="s">
        <v>39</v>
      </c>
      <c r="H278">
        <v>12</v>
      </c>
      <c r="J278">
        <v>20882.560000000001</v>
      </c>
      <c r="K278" t="s">
        <v>131</v>
      </c>
      <c r="L278">
        <v>17959.0016</v>
      </c>
      <c r="M278">
        <v>1666.76</v>
      </c>
      <c r="N278">
        <v>1433.4135999999999</v>
      </c>
      <c r="O278">
        <v>7.9815884642495935E-2</v>
      </c>
      <c r="P278">
        <v>3</v>
      </c>
      <c r="Q278">
        <v>2025</v>
      </c>
      <c r="R278">
        <v>4</v>
      </c>
      <c r="S278">
        <v>2025</v>
      </c>
      <c r="T278">
        <v>45807</v>
      </c>
      <c r="U278" t="s">
        <v>172</v>
      </c>
      <c r="V278">
        <v>2025</v>
      </c>
      <c r="W278" t="str">
        <f t="shared" si="16"/>
        <v>México</v>
      </c>
      <c r="X278" t="str">
        <f t="shared" si="17"/>
        <v>IC</v>
      </c>
      <c r="Y278" s="8">
        <f t="shared" si="18"/>
        <v>0.5</v>
      </c>
      <c r="Z278" s="2">
        <f t="shared" si="19"/>
        <v>716.70679999999993</v>
      </c>
      <c r="AJ278" s="12">
        <v>278</v>
      </c>
      <c r="AK278" s="13">
        <v>2887.88</v>
      </c>
    </row>
    <row r="279" spans="1:37">
      <c r="A279" t="s">
        <v>176</v>
      </c>
      <c r="B279">
        <v>211</v>
      </c>
      <c r="C279">
        <v>1</v>
      </c>
      <c r="D279" s="18">
        <v>45736</v>
      </c>
      <c r="E279" s="18">
        <v>45719</v>
      </c>
      <c r="F279" s="18">
        <v>45722</v>
      </c>
      <c r="G279" t="s">
        <v>39</v>
      </c>
      <c r="H279">
        <v>12</v>
      </c>
      <c r="J279">
        <v>4088.2</v>
      </c>
      <c r="K279" t="s">
        <v>131</v>
      </c>
      <c r="L279">
        <v>3515.8519999999999</v>
      </c>
      <c r="M279">
        <v>1068.2</v>
      </c>
      <c r="N279">
        <v>918.65200000000004</v>
      </c>
      <c r="O279">
        <v>0.26128858666405758</v>
      </c>
      <c r="P279">
        <v>3</v>
      </c>
      <c r="Q279">
        <v>2025</v>
      </c>
      <c r="R279">
        <v>3</v>
      </c>
      <c r="S279">
        <v>2025</v>
      </c>
      <c r="T279">
        <v>45767</v>
      </c>
      <c r="U279" t="s">
        <v>173</v>
      </c>
      <c r="V279">
        <v>2025</v>
      </c>
      <c r="W279" t="str">
        <f t="shared" si="16"/>
        <v>México</v>
      </c>
      <c r="X279" t="str">
        <f t="shared" si="17"/>
        <v>IC</v>
      </c>
      <c r="Y279" s="8">
        <f t="shared" si="18"/>
        <v>0.5</v>
      </c>
      <c r="Z279" s="2">
        <f t="shared" si="19"/>
        <v>459.32600000000002</v>
      </c>
      <c r="AJ279" s="12">
        <v>279</v>
      </c>
      <c r="AK279" s="13">
        <v>4405.49</v>
      </c>
    </row>
    <row r="280" spans="1:37">
      <c r="A280" t="s">
        <v>176</v>
      </c>
      <c r="B280">
        <v>212</v>
      </c>
      <c r="C280">
        <v>0</v>
      </c>
      <c r="D280" s="18">
        <v>45740</v>
      </c>
      <c r="E280" s="18">
        <v>45759</v>
      </c>
      <c r="F280" s="18">
        <v>45766</v>
      </c>
      <c r="G280" t="s">
        <v>49</v>
      </c>
      <c r="H280">
        <v>13</v>
      </c>
      <c r="I280" t="s">
        <v>177</v>
      </c>
      <c r="J280">
        <v>17326.09</v>
      </c>
      <c r="K280" t="s">
        <v>131</v>
      </c>
      <c r="L280">
        <v>14900.437400000001</v>
      </c>
      <c r="M280">
        <v>230.88</v>
      </c>
      <c r="N280">
        <v>198.55679999999998</v>
      </c>
      <c r="O280">
        <v>1.3325568550088334E-2</v>
      </c>
      <c r="P280">
        <v>3</v>
      </c>
      <c r="Q280">
        <v>2025</v>
      </c>
      <c r="R280">
        <v>4</v>
      </c>
      <c r="S280">
        <v>2025</v>
      </c>
      <c r="T280">
        <v>45811</v>
      </c>
      <c r="U280" t="s">
        <v>152</v>
      </c>
      <c r="V280">
        <v>2025</v>
      </c>
      <c r="W280" t="str">
        <f t="shared" si="16"/>
        <v>México</v>
      </c>
      <c r="X280" t="str">
        <f t="shared" si="17"/>
        <v>Retail</v>
      </c>
      <c r="Y280" s="8">
        <f t="shared" si="18"/>
        <v>0</v>
      </c>
      <c r="Z280" s="2">
        <f t="shared" si="19"/>
        <v>198.55679999999998</v>
      </c>
      <c r="AJ280" s="12">
        <v>280</v>
      </c>
      <c r="AK280" s="13">
        <v>94.04</v>
      </c>
    </row>
    <row r="281" spans="1:37">
      <c r="A281" t="s">
        <v>176</v>
      </c>
      <c r="B281">
        <v>213</v>
      </c>
      <c r="C281">
        <v>1</v>
      </c>
      <c r="D281" s="18">
        <v>45740</v>
      </c>
      <c r="E281" s="18">
        <v>45765</v>
      </c>
      <c r="F281" s="18">
        <v>45770</v>
      </c>
      <c r="G281" t="s">
        <v>49</v>
      </c>
      <c r="H281">
        <v>13</v>
      </c>
      <c r="I281" t="s">
        <v>177</v>
      </c>
      <c r="J281">
        <v>19973.2</v>
      </c>
      <c r="K281" t="s">
        <v>131</v>
      </c>
      <c r="L281">
        <v>17176.952000000001</v>
      </c>
      <c r="M281">
        <v>1896.09</v>
      </c>
      <c r="N281">
        <v>1630.6373999999998</v>
      </c>
      <c r="O281">
        <v>9.4931708489375752E-2</v>
      </c>
      <c r="P281">
        <v>3</v>
      </c>
      <c r="Q281">
        <v>2025</v>
      </c>
      <c r="R281">
        <v>4</v>
      </c>
      <c r="S281">
        <v>2025</v>
      </c>
      <c r="T281">
        <v>45815</v>
      </c>
      <c r="U281" t="s">
        <v>152</v>
      </c>
      <c r="V281">
        <v>2025</v>
      </c>
      <c r="W281" t="str">
        <f t="shared" si="16"/>
        <v>México</v>
      </c>
      <c r="X281" t="str">
        <f t="shared" si="17"/>
        <v>Retail</v>
      </c>
      <c r="Y281" s="8">
        <f t="shared" si="18"/>
        <v>0</v>
      </c>
      <c r="Z281" s="2">
        <f t="shared" si="19"/>
        <v>1630.6373999999998</v>
      </c>
      <c r="AJ281" s="12">
        <v>281</v>
      </c>
      <c r="AK281" s="13">
        <v>400.28</v>
      </c>
    </row>
    <row r="282" spans="1:37">
      <c r="A282" t="s">
        <v>176</v>
      </c>
      <c r="B282">
        <v>214</v>
      </c>
      <c r="C282">
        <v>1</v>
      </c>
      <c r="D282" s="18">
        <v>45740</v>
      </c>
      <c r="E282" s="18">
        <v>45767</v>
      </c>
      <c r="F282" s="18">
        <v>45773</v>
      </c>
      <c r="G282" t="s">
        <v>35</v>
      </c>
      <c r="H282">
        <v>13</v>
      </c>
      <c r="J282">
        <v>27730.21</v>
      </c>
      <c r="K282" t="s">
        <v>131</v>
      </c>
      <c r="L282">
        <v>23847.980599999999</v>
      </c>
      <c r="M282">
        <v>5645.2</v>
      </c>
      <c r="N282">
        <v>4854.8719999999994</v>
      </c>
      <c r="O282">
        <v>0.20357581136240943</v>
      </c>
      <c r="P282">
        <v>3</v>
      </c>
      <c r="Q282">
        <v>2025</v>
      </c>
      <c r="R282">
        <v>4</v>
      </c>
      <c r="S282">
        <v>2025</v>
      </c>
      <c r="T282">
        <v>45818</v>
      </c>
      <c r="U282" t="s">
        <v>152</v>
      </c>
      <c r="V282">
        <v>2025</v>
      </c>
      <c r="W282" t="str">
        <f t="shared" si="16"/>
        <v>México</v>
      </c>
      <c r="X282" t="str">
        <f t="shared" si="17"/>
        <v>IC</v>
      </c>
      <c r="Y282" s="8">
        <f t="shared" si="18"/>
        <v>0.5</v>
      </c>
      <c r="Z282" s="2">
        <f t="shared" si="19"/>
        <v>2427.4359999999997</v>
      </c>
      <c r="AJ282" s="12">
        <v>282</v>
      </c>
      <c r="AK282" s="13">
        <v>1741.22</v>
      </c>
    </row>
    <row r="283" spans="1:37">
      <c r="A283" t="s">
        <v>176</v>
      </c>
      <c r="B283">
        <v>215</v>
      </c>
      <c r="C283">
        <v>0</v>
      </c>
      <c r="D283" s="18">
        <v>45740</v>
      </c>
      <c r="E283" s="18">
        <v>45708</v>
      </c>
      <c r="F283" s="18">
        <v>45913</v>
      </c>
      <c r="G283" t="s">
        <v>39</v>
      </c>
      <c r="H283">
        <v>13</v>
      </c>
      <c r="J283">
        <v>33148.04</v>
      </c>
      <c r="K283" t="s">
        <v>151</v>
      </c>
      <c r="L283">
        <v>33148.04</v>
      </c>
      <c r="M283">
        <v>3673.52</v>
      </c>
      <c r="N283">
        <v>3673.52</v>
      </c>
      <c r="O283">
        <v>0.11082163530634088</v>
      </c>
      <c r="P283">
        <v>3</v>
      </c>
      <c r="Q283">
        <v>2025</v>
      </c>
      <c r="R283">
        <v>2</v>
      </c>
      <c r="S283">
        <v>2025</v>
      </c>
      <c r="T283">
        <v>45958</v>
      </c>
      <c r="U283" t="s">
        <v>161</v>
      </c>
      <c r="V283">
        <v>2025</v>
      </c>
      <c r="W283" t="str">
        <f t="shared" si="16"/>
        <v>México</v>
      </c>
      <c r="X283" t="str">
        <f t="shared" si="17"/>
        <v>IC</v>
      </c>
      <c r="Y283" s="8">
        <f t="shared" si="18"/>
        <v>0.5</v>
      </c>
      <c r="Z283" s="2">
        <f t="shared" si="19"/>
        <v>1836.76</v>
      </c>
      <c r="AJ283" s="12">
        <v>283</v>
      </c>
      <c r="AK283" s="13">
        <v>151.41999999999999</v>
      </c>
    </row>
    <row r="284" spans="1:37">
      <c r="A284" t="s">
        <v>176</v>
      </c>
      <c r="B284">
        <v>216</v>
      </c>
      <c r="C284">
        <v>1</v>
      </c>
      <c r="D284" s="18">
        <v>45741</v>
      </c>
      <c r="E284" s="18">
        <v>45733</v>
      </c>
      <c r="F284" s="18">
        <v>45738</v>
      </c>
      <c r="G284" t="s">
        <v>49</v>
      </c>
      <c r="H284">
        <v>13</v>
      </c>
      <c r="I284" t="s">
        <v>149</v>
      </c>
      <c r="J284">
        <v>58328.6</v>
      </c>
      <c r="K284" t="s">
        <v>131</v>
      </c>
      <c r="L284">
        <v>50162.595999999998</v>
      </c>
      <c r="M284">
        <v>5832.86</v>
      </c>
      <c r="N284">
        <v>5016.2595999999994</v>
      </c>
      <c r="O284">
        <v>9.9999999999999992E-2</v>
      </c>
      <c r="P284">
        <v>3</v>
      </c>
      <c r="Q284">
        <v>2025</v>
      </c>
      <c r="R284">
        <v>3</v>
      </c>
      <c r="S284">
        <v>2025</v>
      </c>
      <c r="T284">
        <v>45783</v>
      </c>
      <c r="U284" t="s">
        <v>172</v>
      </c>
      <c r="V284">
        <v>2025</v>
      </c>
      <c r="W284" t="str">
        <f t="shared" si="16"/>
        <v>México</v>
      </c>
      <c r="X284" t="str">
        <f t="shared" si="17"/>
        <v>Retail</v>
      </c>
      <c r="Y284" s="8">
        <f t="shared" si="18"/>
        <v>0</v>
      </c>
      <c r="Z284" s="2">
        <f t="shared" si="19"/>
        <v>5016.2595999999994</v>
      </c>
      <c r="AJ284" s="12">
        <v>284</v>
      </c>
      <c r="AK284" s="13">
        <v>1757.14</v>
      </c>
    </row>
    <row r="285" spans="1:37">
      <c r="A285" t="s">
        <v>176</v>
      </c>
      <c r="B285">
        <v>217</v>
      </c>
      <c r="C285">
        <v>1</v>
      </c>
      <c r="D285" s="18">
        <v>45741</v>
      </c>
      <c r="E285" s="18">
        <v>45743</v>
      </c>
      <c r="F285" s="18">
        <v>45747</v>
      </c>
      <c r="G285" t="s">
        <v>39</v>
      </c>
      <c r="H285">
        <v>13</v>
      </c>
      <c r="J285">
        <v>3574</v>
      </c>
      <c r="K285" t="s">
        <v>131</v>
      </c>
      <c r="L285">
        <v>3073.64</v>
      </c>
      <c r="M285">
        <v>266.95999999999998</v>
      </c>
      <c r="N285">
        <v>229.58559999999997</v>
      </c>
      <c r="O285">
        <v>7.4695019585898151E-2</v>
      </c>
      <c r="P285">
        <v>3</v>
      </c>
      <c r="Q285">
        <v>2025</v>
      </c>
      <c r="R285">
        <v>3</v>
      </c>
      <c r="S285">
        <v>2025</v>
      </c>
      <c r="T285">
        <v>45792</v>
      </c>
      <c r="U285" t="s">
        <v>172</v>
      </c>
      <c r="V285">
        <v>2025</v>
      </c>
      <c r="W285" t="str">
        <f t="shared" si="16"/>
        <v>México</v>
      </c>
      <c r="X285" t="str">
        <f t="shared" si="17"/>
        <v>IC</v>
      </c>
      <c r="Y285" s="8">
        <f t="shared" si="18"/>
        <v>0.5</v>
      </c>
      <c r="Z285" s="2">
        <f t="shared" si="19"/>
        <v>114.79279999999999</v>
      </c>
      <c r="AJ285" s="12">
        <v>285</v>
      </c>
      <c r="AK285" s="13">
        <v>388.77</v>
      </c>
    </row>
    <row r="286" spans="1:37">
      <c r="A286" t="s">
        <v>176</v>
      </c>
      <c r="B286">
        <v>218</v>
      </c>
      <c r="C286">
        <v>1</v>
      </c>
      <c r="D286" s="18">
        <v>45742</v>
      </c>
      <c r="E286" s="18">
        <v>45865</v>
      </c>
      <c r="F286" s="18">
        <v>45874</v>
      </c>
      <c r="G286" t="s">
        <v>49</v>
      </c>
      <c r="H286">
        <v>13</v>
      </c>
      <c r="I286" t="s">
        <v>182</v>
      </c>
      <c r="J286">
        <v>90597.7</v>
      </c>
      <c r="K286" t="s">
        <v>131</v>
      </c>
      <c r="L286">
        <v>77914.021999999997</v>
      </c>
      <c r="M286">
        <v>12468.3</v>
      </c>
      <c r="N286">
        <v>10722.737999999999</v>
      </c>
      <c r="O286">
        <v>0.13762269903099084</v>
      </c>
      <c r="P286">
        <v>3</v>
      </c>
      <c r="Q286">
        <v>2025</v>
      </c>
      <c r="R286">
        <v>7</v>
      </c>
      <c r="S286">
        <v>2025</v>
      </c>
      <c r="T286">
        <v>45919</v>
      </c>
      <c r="U286" t="s">
        <v>153</v>
      </c>
      <c r="V286">
        <v>2025</v>
      </c>
      <c r="W286" t="str">
        <f t="shared" si="16"/>
        <v>México</v>
      </c>
      <c r="X286" t="str">
        <f t="shared" si="17"/>
        <v>Retail</v>
      </c>
      <c r="Y286" s="8">
        <f t="shared" si="18"/>
        <v>0</v>
      </c>
      <c r="Z286" s="2">
        <f t="shared" si="19"/>
        <v>10722.737999999999</v>
      </c>
      <c r="AJ286" s="12">
        <v>286</v>
      </c>
      <c r="AK286" s="13">
        <v>208.91</v>
      </c>
    </row>
    <row r="287" spans="1:37">
      <c r="A287" t="s">
        <v>176</v>
      </c>
      <c r="B287">
        <v>219</v>
      </c>
      <c r="C287">
        <v>1</v>
      </c>
      <c r="D287" s="18">
        <v>45742</v>
      </c>
      <c r="E287" s="18">
        <v>45813</v>
      </c>
      <c r="F287" s="18">
        <v>45833</v>
      </c>
      <c r="G287" t="s">
        <v>54</v>
      </c>
      <c r="H287">
        <v>13</v>
      </c>
      <c r="J287">
        <v>10185.200000000001</v>
      </c>
      <c r="K287" t="s">
        <v>151</v>
      </c>
      <c r="L287">
        <v>10185.200000000001</v>
      </c>
      <c r="M287">
        <v>496.02</v>
      </c>
      <c r="N287">
        <v>496.02</v>
      </c>
      <c r="O287">
        <v>4.8700074618073276E-2</v>
      </c>
      <c r="P287">
        <v>3</v>
      </c>
      <c r="Q287">
        <v>2025</v>
      </c>
      <c r="R287">
        <v>6</v>
      </c>
      <c r="S287">
        <v>2025</v>
      </c>
      <c r="T287">
        <v>45878</v>
      </c>
      <c r="U287" t="s">
        <v>160</v>
      </c>
      <c r="V287">
        <v>2025</v>
      </c>
      <c r="W287" t="str">
        <f t="shared" si="16"/>
        <v>México</v>
      </c>
      <c r="X287" t="str">
        <f t="shared" si="17"/>
        <v>Retail</v>
      </c>
      <c r="Y287" s="8">
        <f t="shared" si="18"/>
        <v>0.05</v>
      </c>
      <c r="Z287" s="2">
        <f t="shared" si="19"/>
        <v>471.21899999999999</v>
      </c>
      <c r="AJ287" s="12">
        <v>287</v>
      </c>
      <c r="AK287" s="13">
        <v>350.97</v>
      </c>
    </row>
    <row r="288" spans="1:37">
      <c r="A288" t="s">
        <v>176</v>
      </c>
      <c r="B288">
        <v>220</v>
      </c>
      <c r="C288">
        <v>1</v>
      </c>
      <c r="D288" s="18">
        <v>45722</v>
      </c>
      <c r="E288" s="18">
        <v>45777</v>
      </c>
      <c r="F288" s="18">
        <v>45782</v>
      </c>
      <c r="G288" t="s">
        <v>54</v>
      </c>
      <c r="H288">
        <v>10</v>
      </c>
      <c r="J288">
        <v>9173.7000000000007</v>
      </c>
      <c r="K288" t="s">
        <v>151</v>
      </c>
      <c r="L288">
        <v>9173.7000000000007</v>
      </c>
      <c r="M288">
        <v>924.52</v>
      </c>
      <c r="N288">
        <v>924.52</v>
      </c>
      <c r="O288">
        <v>0.10077940198611246</v>
      </c>
      <c r="P288">
        <v>3</v>
      </c>
      <c r="Q288">
        <v>2025</v>
      </c>
      <c r="R288">
        <v>4</v>
      </c>
      <c r="S288">
        <v>2025</v>
      </c>
      <c r="T288">
        <v>45827</v>
      </c>
      <c r="U288" t="s">
        <v>152</v>
      </c>
      <c r="V288">
        <v>2025</v>
      </c>
      <c r="W288" t="str">
        <f t="shared" si="16"/>
        <v>México</v>
      </c>
      <c r="X288" t="str">
        <f t="shared" si="17"/>
        <v>Retail</v>
      </c>
      <c r="Y288" s="8">
        <f t="shared" si="18"/>
        <v>0.05</v>
      </c>
      <c r="Z288" s="2">
        <f t="shared" si="19"/>
        <v>878.29399999999998</v>
      </c>
      <c r="AJ288" s="12">
        <v>288</v>
      </c>
      <c r="AK288" s="13">
        <v>4564.99</v>
      </c>
    </row>
    <row r="289" spans="1:37">
      <c r="A289" t="s">
        <v>176</v>
      </c>
      <c r="B289">
        <v>221</v>
      </c>
      <c r="C289">
        <v>1</v>
      </c>
      <c r="D289" s="18">
        <v>45742</v>
      </c>
      <c r="E289" s="18">
        <v>45837</v>
      </c>
      <c r="F289" s="18">
        <v>45844</v>
      </c>
      <c r="G289" t="s">
        <v>39</v>
      </c>
      <c r="H289">
        <v>13</v>
      </c>
      <c r="J289">
        <v>23018</v>
      </c>
      <c r="K289" t="s">
        <v>131</v>
      </c>
      <c r="L289">
        <v>19795.48</v>
      </c>
      <c r="M289">
        <v>2035.16</v>
      </c>
      <c r="N289">
        <v>1750.2376000000002</v>
      </c>
      <c r="O289">
        <v>8.8416022243461651E-2</v>
      </c>
      <c r="P289">
        <v>3</v>
      </c>
      <c r="Q289">
        <v>2025</v>
      </c>
      <c r="R289">
        <v>6</v>
      </c>
      <c r="S289">
        <v>2025</v>
      </c>
      <c r="T289">
        <v>45889</v>
      </c>
      <c r="U289" t="s">
        <v>160</v>
      </c>
      <c r="V289">
        <v>2025</v>
      </c>
      <c r="W289" t="str">
        <f t="shared" si="16"/>
        <v>México</v>
      </c>
      <c r="X289" t="str">
        <f t="shared" si="17"/>
        <v>IC</v>
      </c>
      <c r="Y289" s="8">
        <f t="shared" si="18"/>
        <v>0.5</v>
      </c>
      <c r="Z289" s="2">
        <f t="shared" si="19"/>
        <v>875.11880000000008</v>
      </c>
      <c r="AJ289" s="12">
        <v>289</v>
      </c>
      <c r="AK289" s="13">
        <v>276.39</v>
      </c>
    </row>
    <row r="290" spans="1:37">
      <c r="A290" t="s">
        <v>176</v>
      </c>
      <c r="B290">
        <v>222</v>
      </c>
      <c r="C290">
        <v>0</v>
      </c>
      <c r="D290" s="18">
        <v>45727</v>
      </c>
      <c r="E290" s="18">
        <v>45853</v>
      </c>
      <c r="F290" s="18">
        <v>45894</v>
      </c>
      <c r="G290" t="s">
        <v>54</v>
      </c>
      <c r="H290">
        <v>11</v>
      </c>
      <c r="J290">
        <v>84169.55</v>
      </c>
      <c r="K290" t="s">
        <v>131</v>
      </c>
      <c r="L290">
        <v>72385.812999999995</v>
      </c>
      <c r="M290">
        <v>12749.55</v>
      </c>
      <c r="N290">
        <v>10964.612999999999</v>
      </c>
      <c r="O290">
        <v>0.15147461284989644</v>
      </c>
      <c r="P290">
        <v>3</v>
      </c>
      <c r="Q290">
        <v>2025</v>
      </c>
      <c r="R290">
        <v>7</v>
      </c>
      <c r="S290">
        <v>2025</v>
      </c>
      <c r="T290">
        <v>45939</v>
      </c>
      <c r="U290" t="s">
        <v>161</v>
      </c>
      <c r="V290">
        <v>2025</v>
      </c>
      <c r="W290" t="str">
        <f t="shared" si="16"/>
        <v>México</v>
      </c>
      <c r="X290" t="str">
        <f t="shared" si="17"/>
        <v>Retail</v>
      </c>
      <c r="Y290" s="8">
        <f t="shared" si="18"/>
        <v>0.05</v>
      </c>
      <c r="Z290" s="2">
        <f t="shared" si="19"/>
        <v>10416.38235</v>
      </c>
      <c r="AJ290" s="12">
        <v>290</v>
      </c>
      <c r="AK290" s="13">
        <v>664.46</v>
      </c>
    </row>
    <row r="291" spans="1:37">
      <c r="A291" t="s">
        <v>176</v>
      </c>
      <c r="B291">
        <v>223</v>
      </c>
      <c r="C291">
        <v>1</v>
      </c>
      <c r="D291" s="18">
        <v>45742</v>
      </c>
      <c r="E291" s="18">
        <v>45768</v>
      </c>
      <c r="F291" s="18">
        <v>45820</v>
      </c>
      <c r="G291" t="s">
        <v>49</v>
      </c>
      <c r="H291">
        <v>13</v>
      </c>
      <c r="I291" t="s">
        <v>177</v>
      </c>
      <c r="J291">
        <v>12539.51</v>
      </c>
      <c r="K291" t="s">
        <v>131</v>
      </c>
      <c r="L291">
        <v>10783.9786</v>
      </c>
      <c r="M291">
        <v>0</v>
      </c>
      <c r="N291">
        <v>0</v>
      </c>
      <c r="O291">
        <v>0</v>
      </c>
      <c r="P291">
        <v>3</v>
      </c>
      <c r="Q291">
        <v>2025</v>
      </c>
      <c r="R291">
        <v>4</v>
      </c>
      <c r="S291">
        <v>2025</v>
      </c>
      <c r="T291">
        <v>45865</v>
      </c>
      <c r="U291" t="s">
        <v>154</v>
      </c>
      <c r="V291">
        <v>2025</v>
      </c>
      <c r="W291" t="str">
        <f t="shared" si="16"/>
        <v>México</v>
      </c>
      <c r="X291" t="str">
        <f t="shared" si="17"/>
        <v>Retail</v>
      </c>
      <c r="Y291" s="8">
        <f t="shared" si="18"/>
        <v>0</v>
      </c>
      <c r="Z291" s="2">
        <f t="shared" si="19"/>
        <v>0</v>
      </c>
      <c r="AJ291" s="12">
        <v>291</v>
      </c>
      <c r="AK291" s="13">
        <v>700</v>
      </c>
    </row>
    <row r="292" spans="1:37">
      <c r="A292" t="s">
        <v>176</v>
      </c>
      <c r="B292">
        <v>225</v>
      </c>
      <c r="C292">
        <v>1</v>
      </c>
      <c r="D292" s="18">
        <v>45747</v>
      </c>
      <c r="E292" s="18">
        <v>45764</v>
      </c>
      <c r="F292" s="18">
        <v>45773</v>
      </c>
      <c r="G292" t="s">
        <v>24</v>
      </c>
      <c r="H292">
        <v>14</v>
      </c>
      <c r="I292" t="s">
        <v>149</v>
      </c>
      <c r="J292">
        <v>1912.84</v>
      </c>
      <c r="K292" t="s">
        <v>151</v>
      </c>
      <c r="L292">
        <v>1912.84</v>
      </c>
      <c r="M292">
        <v>160.72</v>
      </c>
      <c r="N292">
        <v>160.72</v>
      </c>
      <c r="O292">
        <v>8.4021664122456666E-2</v>
      </c>
      <c r="P292">
        <v>3</v>
      </c>
      <c r="Q292">
        <v>2025</v>
      </c>
      <c r="R292">
        <v>4</v>
      </c>
      <c r="S292">
        <v>2025</v>
      </c>
      <c r="T292">
        <v>45818</v>
      </c>
      <c r="U292" t="s">
        <v>152</v>
      </c>
      <c r="V292">
        <v>2025</v>
      </c>
      <c r="W292" t="str">
        <f t="shared" si="16"/>
        <v>Madrid</v>
      </c>
      <c r="X292" t="str">
        <f t="shared" si="17"/>
        <v>Retail</v>
      </c>
      <c r="Y292" s="8">
        <f t="shared" si="18"/>
        <v>7.0000000000000007E-2</v>
      </c>
      <c r="Z292" s="2">
        <f t="shared" si="19"/>
        <v>149.46959999999999</v>
      </c>
      <c r="AJ292" s="12">
        <v>292</v>
      </c>
      <c r="AK292" s="13">
        <v>1327.97</v>
      </c>
    </row>
    <row r="293" spans="1:37">
      <c r="A293" t="s">
        <v>176</v>
      </c>
      <c r="B293">
        <v>226</v>
      </c>
      <c r="C293">
        <v>0</v>
      </c>
      <c r="D293" s="18">
        <v>45747</v>
      </c>
      <c r="E293" s="18">
        <v>45825</v>
      </c>
      <c r="F293" s="18">
        <v>45851</v>
      </c>
      <c r="G293" t="s">
        <v>49</v>
      </c>
      <c r="H293">
        <v>14</v>
      </c>
      <c r="I293" t="s">
        <v>182</v>
      </c>
      <c r="J293">
        <v>30570.31</v>
      </c>
      <c r="K293" t="s">
        <v>131</v>
      </c>
      <c r="L293">
        <v>26290.4666</v>
      </c>
      <c r="M293">
        <v>3833.87</v>
      </c>
      <c r="N293">
        <v>3297.1281999999997</v>
      </c>
      <c r="O293">
        <v>0.12541155127311432</v>
      </c>
      <c r="P293">
        <v>3</v>
      </c>
      <c r="Q293">
        <v>2025</v>
      </c>
      <c r="R293">
        <v>6</v>
      </c>
      <c r="S293">
        <v>2025</v>
      </c>
      <c r="T293">
        <v>45896</v>
      </c>
      <c r="U293" t="s">
        <v>160</v>
      </c>
      <c r="V293">
        <v>2025</v>
      </c>
      <c r="W293" t="str">
        <f t="shared" si="16"/>
        <v>México</v>
      </c>
      <c r="X293" t="str">
        <f t="shared" si="17"/>
        <v>Retail</v>
      </c>
      <c r="Y293" s="8">
        <f t="shared" si="18"/>
        <v>0</v>
      </c>
      <c r="Z293" s="2">
        <f t="shared" si="19"/>
        <v>3297.1281999999997</v>
      </c>
      <c r="AJ293" s="12">
        <v>293</v>
      </c>
      <c r="AK293" s="13">
        <v>44.56</v>
      </c>
    </row>
    <row r="294" spans="1:37">
      <c r="A294" t="s">
        <v>176</v>
      </c>
      <c r="B294">
        <v>227</v>
      </c>
      <c r="C294">
        <v>1</v>
      </c>
      <c r="D294" s="18">
        <v>45747</v>
      </c>
      <c r="E294" s="18">
        <v>45824</v>
      </c>
      <c r="F294" s="18">
        <v>45826</v>
      </c>
      <c r="G294" t="s">
        <v>39</v>
      </c>
      <c r="H294">
        <v>14</v>
      </c>
      <c r="J294">
        <v>1822.35</v>
      </c>
      <c r="K294" t="s">
        <v>131</v>
      </c>
      <c r="L294">
        <v>1567.221</v>
      </c>
      <c r="M294">
        <v>195.71</v>
      </c>
      <c r="N294">
        <v>168.31059999999999</v>
      </c>
      <c r="O294">
        <v>0.10739429857052707</v>
      </c>
      <c r="P294">
        <v>3</v>
      </c>
      <c r="Q294">
        <v>2025</v>
      </c>
      <c r="R294">
        <v>6</v>
      </c>
      <c r="S294">
        <v>2025</v>
      </c>
      <c r="T294">
        <v>45871</v>
      </c>
      <c r="U294" t="s">
        <v>160</v>
      </c>
      <c r="V294">
        <v>2025</v>
      </c>
      <c r="W294" t="str">
        <f t="shared" si="16"/>
        <v>México</v>
      </c>
      <c r="X294" t="str">
        <f t="shared" si="17"/>
        <v>IC</v>
      </c>
      <c r="Y294" s="8">
        <f t="shared" si="18"/>
        <v>0.5</v>
      </c>
      <c r="Z294" s="2">
        <f t="shared" si="19"/>
        <v>84.155299999999997</v>
      </c>
      <c r="AJ294" s="12">
        <v>294</v>
      </c>
      <c r="AK294" s="13">
        <v>270</v>
      </c>
    </row>
    <row r="295" spans="1:37">
      <c r="A295" t="s">
        <v>176</v>
      </c>
      <c r="B295">
        <v>228</v>
      </c>
      <c r="C295">
        <v>1</v>
      </c>
      <c r="D295" s="18">
        <v>45747</v>
      </c>
      <c r="E295" s="18">
        <v>45761</v>
      </c>
      <c r="F295" s="18">
        <v>45769</v>
      </c>
      <c r="G295" t="s">
        <v>35</v>
      </c>
      <c r="H295">
        <v>14</v>
      </c>
      <c r="J295">
        <v>31520</v>
      </c>
      <c r="K295" t="s">
        <v>131</v>
      </c>
      <c r="L295">
        <v>27107.200000000001</v>
      </c>
      <c r="M295">
        <v>4977.6400000000003</v>
      </c>
      <c r="N295">
        <v>4280.7704000000003</v>
      </c>
      <c r="O295">
        <v>0.15792005076142132</v>
      </c>
      <c r="P295">
        <v>3</v>
      </c>
      <c r="Q295">
        <v>2025</v>
      </c>
      <c r="R295">
        <v>4</v>
      </c>
      <c r="S295">
        <v>2025</v>
      </c>
      <c r="T295">
        <v>45814</v>
      </c>
      <c r="U295" t="s">
        <v>152</v>
      </c>
      <c r="V295">
        <v>2025</v>
      </c>
      <c r="W295" t="str">
        <f t="shared" si="16"/>
        <v>México</v>
      </c>
      <c r="X295" t="str">
        <f t="shared" si="17"/>
        <v>IC</v>
      </c>
      <c r="Y295" s="8">
        <f t="shared" si="18"/>
        <v>0.5</v>
      </c>
      <c r="Z295" s="2">
        <f t="shared" si="19"/>
        <v>2140.3852000000002</v>
      </c>
      <c r="AJ295" s="12">
        <v>295</v>
      </c>
      <c r="AK295" s="13">
        <v>17472.91</v>
      </c>
    </row>
    <row r="296" spans="1:37">
      <c r="A296" t="s">
        <v>176</v>
      </c>
      <c r="B296">
        <v>229</v>
      </c>
      <c r="C296">
        <v>1</v>
      </c>
      <c r="D296" s="18">
        <v>45748</v>
      </c>
      <c r="E296" s="18">
        <v>45903</v>
      </c>
      <c r="F296" s="18">
        <v>45918</v>
      </c>
      <c r="G296" t="s">
        <v>35</v>
      </c>
      <c r="H296">
        <v>14</v>
      </c>
      <c r="J296">
        <v>20656.189999999999</v>
      </c>
      <c r="K296" t="s">
        <v>131</v>
      </c>
      <c r="L296">
        <v>17764.323399999997</v>
      </c>
      <c r="M296">
        <v>1679.57</v>
      </c>
      <c r="N296">
        <v>1444.4302</v>
      </c>
      <c r="O296">
        <v>8.1310735426039379E-2</v>
      </c>
      <c r="P296">
        <v>4</v>
      </c>
      <c r="Q296">
        <v>2025</v>
      </c>
      <c r="R296">
        <v>9</v>
      </c>
      <c r="S296">
        <v>2025</v>
      </c>
      <c r="T296">
        <v>45963</v>
      </c>
      <c r="U296" t="s">
        <v>159</v>
      </c>
      <c r="V296">
        <v>2025</v>
      </c>
      <c r="W296" t="str">
        <f t="shared" si="16"/>
        <v>México</v>
      </c>
      <c r="X296" t="str">
        <f t="shared" si="17"/>
        <v>IC</v>
      </c>
      <c r="Y296" s="8">
        <f t="shared" si="18"/>
        <v>0.5</v>
      </c>
      <c r="Z296" s="2">
        <f t="shared" si="19"/>
        <v>722.21510000000001</v>
      </c>
      <c r="AJ296" s="12">
        <v>296</v>
      </c>
      <c r="AK296" s="13">
        <v>1533.8</v>
      </c>
    </row>
    <row r="297" spans="1:37">
      <c r="A297" t="s">
        <v>176</v>
      </c>
      <c r="B297">
        <v>230</v>
      </c>
      <c r="C297">
        <v>1</v>
      </c>
      <c r="D297" s="18">
        <v>45748</v>
      </c>
      <c r="E297" s="18">
        <v>45751</v>
      </c>
      <c r="F297" s="18">
        <v>45753</v>
      </c>
      <c r="G297" t="s">
        <v>49</v>
      </c>
      <c r="H297">
        <v>14</v>
      </c>
      <c r="I297" t="s">
        <v>177</v>
      </c>
      <c r="J297">
        <v>707.47</v>
      </c>
      <c r="K297" t="s">
        <v>131</v>
      </c>
      <c r="L297">
        <v>608.42420000000004</v>
      </c>
      <c r="M297">
        <v>64.31</v>
      </c>
      <c r="N297">
        <v>55.306600000000003</v>
      </c>
      <c r="O297">
        <v>9.0901380977285257E-2</v>
      </c>
      <c r="P297">
        <v>4</v>
      </c>
      <c r="Q297">
        <v>2025</v>
      </c>
      <c r="R297">
        <v>4</v>
      </c>
      <c r="S297">
        <v>2025</v>
      </c>
      <c r="T297">
        <v>45798</v>
      </c>
      <c r="U297" t="s">
        <v>172</v>
      </c>
      <c r="V297">
        <v>2025</v>
      </c>
      <c r="W297" t="str">
        <f t="shared" si="16"/>
        <v>México</v>
      </c>
      <c r="X297" t="str">
        <f t="shared" si="17"/>
        <v>Retail</v>
      </c>
      <c r="Y297" s="8">
        <f t="shared" si="18"/>
        <v>0</v>
      </c>
      <c r="Z297" s="2">
        <f t="shared" si="19"/>
        <v>55.306600000000003</v>
      </c>
      <c r="AJ297" s="12">
        <v>297</v>
      </c>
      <c r="AK297" s="13">
        <v>192.45</v>
      </c>
    </row>
    <row r="298" spans="1:37">
      <c r="A298" t="s">
        <v>176</v>
      </c>
      <c r="B298">
        <v>232</v>
      </c>
      <c r="C298">
        <v>0</v>
      </c>
      <c r="D298" s="18">
        <v>45748</v>
      </c>
      <c r="E298" s="18">
        <v>45713</v>
      </c>
      <c r="F298" s="18">
        <v>45714</v>
      </c>
      <c r="G298" t="s">
        <v>34</v>
      </c>
      <c r="H298">
        <v>14</v>
      </c>
      <c r="J298">
        <v>51558.95</v>
      </c>
      <c r="K298" t="s">
        <v>178</v>
      </c>
      <c r="L298">
        <v>2423.2706499999999</v>
      </c>
      <c r="M298">
        <v>3552</v>
      </c>
      <c r="N298">
        <v>166.94399999999999</v>
      </c>
      <c r="O298">
        <v>6.8892015838181345E-2</v>
      </c>
      <c r="P298">
        <v>4</v>
      </c>
      <c r="Q298">
        <v>2025</v>
      </c>
      <c r="R298">
        <v>2</v>
      </c>
      <c r="S298">
        <v>2025</v>
      </c>
      <c r="T298">
        <v>45759</v>
      </c>
      <c r="U298" t="s">
        <v>173</v>
      </c>
      <c r="V298">
        <v>2025</v>
      </c>
      <c r="W298" t="str">
        <f t="shared" si="16"/>
        <v>México</v>
      </c>
      <c r="X298" t="str">
        <f t="shared" si="17"/>
        <v>IC</v>
      </c>
      <c r="Y298" s="8">
        <f t="shared" si="18"/>
        <v>0.5</v>
      </c>
      <c r="Z298" s="2">
        <f t="shared" si="19"/>
        <v>83.471999999999994</v>
      </c>
      <c r="AJ298" s="12">
        <v>298</v>
      </c>
      <c r="AK298" s="13">
        <v>600</v>
      </c>
    </row>
    <row r="299" spans="1:37">
      <c r="A299" t="s">
        <v>176</v>
      </c>
      <c r="B299">
        <v>235</v>
      </c>
      <c r="C299">
        <v>1</v>
      </c>
      <c r="D299" s="18">
        <v>45749</v>
      </c>
      <c r="E299" s="18">
        <v>45708</v>
      </c>
      <c r="F299" s="18">
        <v>45708</v>
      </c>
      <c r="G299" t="s">
        <v>49</v>
      </c>
      <c r="H299">
        <v>14</v>
      </c>
      <c r="I299" t="s">
        <v>177</v>
      </c>
      <c r="J299">
        <v>2120.8000000000002</v>
      </c>
      <c r="K299" t="s">
        <v>131</v>
      </c>
      <c r="L299">
        <v>1823.8880000000001</v>
      </c>
      <c r="M299">
        <v>181.23</v>
      </c>
      <c r="N299">
        <v>155.8578</v>
      </c>
      <c r="O299">
        <v>8.5453602414183316E-2</v>
      </c>
      <c r="P299">
        <v>4</v>
      </c>
      <c r="Q299">
        <v>2025</v>
      </c>
      <c r="R299">
        <v>2</v>
      </c>
      <c r="S299">
        <v>2025</v>
      </c>
      <c r="T299">
        <v>45753</v>
      </c>
      <c r="U299" t="s">
        <v>173</v>
      </c>
      <c r="V299">
        <v>2025</v>
      </c>
      <c r="W299" t="str">
        <f t="shared" si="16"/>
        <v>México</v>
      </c>
      <c r="X299" t="str">
        <f t="shared" si="17"/>
        <v>Retail</v>
      </c>
      <c r="Y299" s="8">
        <f t="shared" si="18"/>
        <v>0</v>
      </c>
      <c r="Z299" s="2">
        <f t="shared" si="19"/>
        <v>155.8578</v>
      </c>
      <c r="AJ299" s="12">
        <v>299</v>
      </c>
      <c r="AK299" s="13">
        <v>584.38</v>
      </c>
    </row>
    <row r="300" spans="1:37">
      <c r="A300" t="s">
        <v>176</v>
      </c>
      <c r="B300">
        <v>236</v>
      </c>
      <c r="C300">
        <v>1</v>
      </c>
      <c r="D300" s="18">
        <v>45749</v>
      </c>
      <c r="E300" s="18">
        <v>45659</v>
      </c>
      <c r="F300" s="18">
        <v>45674</v>
      </c>
      <c r="G300" t="s">
        <v>49</v>
      </c>
      <c r="H300">
        <v>14</v>
      </c>
      <c r="J300">
        <v>13318.8</v>
      </c>
      <c r="K300" t="s">
        <v>131</v>
      </c>
      <c r="L300">
        <v>11454.168</v>
      </c>
      <c r="M300">
        <v>1138.1500000000001</v>
      </c>
      <c r="N300">
        <v>978.80900000000008</v>
      </c>
      <c r="O300">
        <v>8.5454395290867055E-2</v>
      </c>
      <c r="P300">
        <v>4</v>
      </c>
      <c r="Q300">
        <v>2025</v>
      </c>
      <c r="R300">
        <v>1</v>
      </c>
      <c r="S300">
        <v>2025</v>
      </c>
      <c r="T300">
        <v>45719</v>
      </c>
      <c r="U300" t="s">
        <v>150</v>
      </c>
      <c r="V300">
        <v>2025</v>
      </c>
      <c r="W300" t="str">
        <f t="shared" si="16"/>
        <v>México</v>
      </c>
      <c r="X300" t="str">
        <f t="shared" si="17"/>
        <v>Retail</v>
      </c>
      <c r="Y300" s="8">
        <f t="shared" si="18"/>
        <v>0</v>
      </c>
      <c r="Z300" s="2">
        <f t="shared" si="19"/>
        <v>978.80900000000008</v>
      </c>
      <c r="AJ300" s="12">
        <v>300</v>
      </c>
      <c r="AK300" s="13">
        <v>7107.43</v>
      </c>
    </row>
    <row r="301" spans="1:37">
      <c r="A301" t="s">
        <v>176</v>
      </c>
      <c r="B301">
        <v>237</v>
      </c>
      <c r="C301">
        <v>1</v>
      </c>
      <c r="D301" s="18">
        <v>45749</v>
      </c>
      <c r="E301" s="18">
        <v>45697</v>
      </c>
      <c r="F301" s="18">
        <v>45697</v>
      </c>
      <c r="G301" t="s">
        <v>49</v>
      </c>
      <c r="H301">
        <v>14</v>
      </c>
      <c r="J301">
        <v>4100</v>
      </c>
      <c r="K301" t="s">
        <v>151</v>
      </c>
      <c r="L301">
        <v>4100</v>
      </c>
      <c r="M301">
        <v>707.65</v>
      </c>
      <c r="N301">
        <v>707.65</v>
      </c>
      <c r="O301">
        <v>0.17259756097560974</v>
      </c>
      <c r="P301">
        <v>4</v>
      </c>
      <c r="Q301">
        <v>2025</v>
      </c>
      <c r="R301">
        <v>2</v>
      </c>
      <c r="S301">
        <v>2025</v>
      </c>
      <c r="T301">
        <v>45742</v>
      </c>
      <c r="U301" t="s">
        <v>150</v>
      </c>
      <c r="V301">
        <v>2025</v>
      </c>
      <c r="W301" t="str">
        <f t="shared" si="16"/>
        <v>México</v>
      </c>
      <c r="X301" t="str">
        <f t="shared" si="17"/>
        <v>Retail</v>
      </c>
      <c r="Y301" s="8">
        <f t="shared" si="18"/>
        <v>0</v>
      </c>
      <c r="Z301" s="2">
        <f t="shared" si="19"/>
        <v>707.65</v>
      </c>
      <c r="AJ301" s="12">
        <v>301</v>
      </c>
      <c r="AK301" s="13">
        <v>268.68</v>
      </c>
    </row>
    <row r="302" spans="1:37">
      <c r="A302" t="s">
        <v>176</v>
      </c>
      <c r="B302">
        <v>238</v>
      </c>
      <c r="C302">
        <v>1</v>
      </c>
      <c r="D302" s="18">
        <v>45749</v>
      </c>
      <c r="E302" s="18">
        <v>45856</v>
      </c>
      <c r="F302" s="18">
        <v>45898</v>
      </c>
      <c r="G302" t="s">
        <v>49</v>
      </c>
      <c r="H302">
        <v>14</v>
      </c>
      <c r="I302" t="s">
        <v>182</v>
      </c>
      <c r="J302">
        <v>133523.04999999999</v>
      </c>
      <c r="K302" t="s">
        <v>131</v>
      </c>
      <c r="L302">
        <v>114829.82299999999</v>
      </c>
      <c r="M302">
        <v>18763.04</v>
      </c>
      <c r="N302">
        <v>16136.214400000001</v>
      </c>
      <c r="O302">
        <v>0.14052285354476252</v>
      </c>
      <c r="P302">
        <v>4</v>
      </c>
      <c r="Q302">
        <v>2025</v>
      </c>
      <c r="R302">
        <v>7</v>
      </c>
      <c r="S302">
        <v>2025</v>
      </c>
      <c r="T302">
        <v>45943</v>
      </c>
      <c r="U302" t="s">
        <v>161</v>
      </c>
      <c r="V302">
        <v>2025</v>
      </c>
      <c r="W302" t="str">
        <f t="shared" si="16"/>
        <v>México</v>
      </c>
      <c r="X302" t="str">
        <f t="shared" si="17"/>
        <v>Retail</v>
      </c>
      <c r="Y302" s="8">
        <f t="shared" si="18"/>
        <v>0</v>
      </c>
      <c r="Z302" s="2">
        <f t="shared" si="19"/>
        <v>16136.214400000001</v>
      </c>
      <c r="AJ302" s="12">
        <v>302</v>
      </c>
      <c r="AK302" s="13">
        <v>13334.45</v>
      </c>
    </row>
    <row r="303" spans="1:37">
      <c r="A303" t="s">
        <v>176</v>
      </c>
      <c r="B303">
        <v>239</v>
      </c>
      <c r="C303">
        <v>0</v>
      </c>
      <c r="D303" s="18">
        <v>45750</v>
      </c>
      <c r="E303" s="18">
        <v>45749</v>
      </c>
      <c r="F303" s="18">
        <v>46014</v>
      </c>
      <c r="G303" t="s">
        <v>45</v>
      </c>
      <c r="H303">
        <v>14</v>
      </c>
      <c r="J303">
        <v>101527.25</v>
      </c>
      <c r="K303" t="s">
        <v>131</v>
      </c>
      <c r="L303">
        <v>87313.434999999998</v>
      </c>
      <c r="M303">
        <v>3370.6</v>
      </c>
      <c r="N303">
        <v>2898.7159999999999</v>
      </c>
      <c r="O303">
        <v>3.3198968749769152E-2</v>
      </c>
      <c r="P303">
        <v>4</v>
      </c>
      <c r="Q303">
        <v>2025</v>
      </c>
      <c r="R303">
        <v>4</v>
      </c>
      <c r="S303">
        <v>2025</v>
      </c>
      <c r="T303">
        <v>46059</v>
      </c>
      <c r="U303" t="s">
        <v>164</v>
      </c>
      <c r="V303">
        <v>2026</v>
      </c>
      <c r="W303" t="str">
        <f t="shared" si="16"/>
        <v>México</v>
      </c>
      <c r="X303" t="str">
        <f t="shared" si="17"/>
        <v>IC</v>
      </c>
      <c r="Y303" s="8">
        <f t="shared" si="18"/>
        <v>0.75</v>
      </c>
      <c r="Z303" s="2">
        <f t="shared" si="19"/>
        <v>724.67900000000009</v>
      </c>
      <c r="AJ303" s="12">
        <v>303</v>
      </c>
      <c r="AK303" s="13">
        <v>4825</v>
      </c>
    </row>
    <row r="304" spans="1:37">
      <c r="A304" t="s">
        <v>176</v>
      </c>
      <c r="B304">
        <v>241</v>
      </c>
      <c r="C304">
        <v>1</v>
      </c>
      <c r="D304" s="18">
        <v>45750</v>
      </c>
      <c r="E304" s="18">
        <v>45776</v>
      </c>
      <c r="F304" s="18">
        <v>45782</v>
      </c>
      <c r="G304" t="s">
        <v>49</v>
      </c>
      <c r="H304">
        <v>14</v>
      </c>
      <c r="I304" t="s">
        <v>185</v>
      </c>
      <c r="J304">
        <v>50770.04</v>
      </c>
      <c r="K304" t="s">
        <v>131</v>
      </c>
      <c r="L304">
        <v>43662.234400000001</v>
      </c>
      <c r="M304">
        <v>6228.85</v>
      </c>
      <c r="N304">
        <v>5356.8110000000006</v>
      </c>
      <c r="O304">
        <v>0.1226875141323505</v>
      </c>
      <c r="P304">
        <v>4</v>
      </c>
      <c r="Q304">
        <v>2025</v>
      </c>
      <c r="R304">
        <v>4</v>
      </c>
      <c r="S304">
        <v>2025</v>
      </c>
      <c r="T304">
        <v>45827</v>
      </c>
      <c r="U304" t="s">
        <v>152</v>
      </c>
      <c r="V304">
        <v>2025</v>
      </c>
      <c r="W304" t="str">
        <f t="shared" si="16"/>
        <v>México</v>
      </c>
      <c r="X304" t="str">
        <f t="shared" si="17"/>
        <v>Retail</v>
      </c>
      <c r="Y304" s="8">
        <f t="shared" si="18"/>
        <v>0</v>
      </c>
      <c r="Z304" s="2">
        <f t="shared" si="19"/>
        <v>5356.8110000000006</v>
      </c>
      <c r="AJ304" s="12">
        <v>304</v>
      </c>
      <c r="AK304" s="13">
        <v>1134.67</v>
      </c>
    </row>
    <row r="305" spans="1:37">
      <c r="A305" t="s">
        <v>176</v>
      </c>
      <c r="B305">
        <v>243</v>
      </c>
      <c r="C305">
        <v>1</v>
      </c>
      <c r="D305" s="18">
        <v>45752</v>
      </c>
      <c r="E305" s="18">
        <v>45790</v>
      </c>
      <c r="F305" s="18">
        <v>45799</v>
      </c>
      <c r="G305" t="s">
        <v>44</v>
      </c>
      <c r="H305">
        <v>14</v>
      </c>
      <c r="J305">
        <v>3693.34</v>
      </c>
      <c r="K305" t="s">
        <v>151</v>
      </c>
      <c r="L305">
        <v>3693.34</v>
      </c>
      <c r="M305">
        <v>312.31</v>
      </c>
      <c r="N305">
        <v>312.31</v>
      </c>
      <c r="O305">
        <v>8.456031667812873E-2</v>
      </c>
      <c r="P305">
        <v>4</v>
      </c>
      <c r="Q305">
        <v>2025</v>
      </c>
      <c r="R305">
        <v>5</v>
      </c>
      <c r="S305">
        <v>2025</v>
      </c>
      <c r="T305">
        <v>45844</v>
      </c>
      <c r="U305" t="s">
        <v>154</v>
      </c>
      <c r="V305">
        <v>2025</v>
      </c>
      <c r="W305" t="str">
        <f t="shared" si="16"/>
        <v>México</v>
      </c>
      <c r="X305" t="str">
        <f t="shared" si="17"/>
        <v>IC</v>
      </c>
      <c r="Y305" s="8">
        <f t="shared" si="18"/>
        <v>0.5</v>
      </c>
      <c r="Z305" s="2">
        <f t="shared" si="19"/>
        <v>156.155</v>
      </c>
      <c r="AJ305" s="12">
        <v>305</v>
      </c>
      <c r="AK305" s="13">
        <v>253.7</v>
      </c>
    </row>
    <row r="306" spans="1:37">
      <c r="A306" t="s">
        <v>176</v>
      </c>
      <c r="B306">
        <v>244</v>
      </c>
      <c r="C306">
        <v>1</v>
      </c>
      <c r="D306" s="18">
        <v>45752</v>
      </c>
      <c r="E306" s="18">
        <v>45814</v>
      </c>
      <c r="F306" s="18">
        <v>45832</v>
      </c>
      <c r="G306" t="s">
        <v>44</v>
      </c>
      <c r="H306">
        <v>14</v>
      </c>
      <c r="J306">
        <v>7141.56</v>
      </c>
      <c r="K306" t="s">
        <v>151</v>
      </c>
      <c r="L306">
        <v>7141.56</v>
      </c>
      <c r="M306">
        <v>543.99</v>
      </c>
      <c r="N306">
        <v>543.99</v>
      </c>
      <c r="O306">
        <v>7.6172432913817145E-2</v>
      </c>
      <c r="P306">
        <v>4</v>
      </c>
      <c r="Q306">
        <v>2025</v>
      </c>
      <c r="R306">
        <v>6</v>
      </c>
      <c r="S306">
        <v>2025</v>
      </c>
      <c r="T306">
        <v>45877</v>
      </c>
      <c r="U306" t="s">
        <v>160</v>
      </c>
      <c r="V306">
        <v>2025</v>
      </c>
      <c r="W306" t="str">
        <f t="shared" si="16"/>
        <v>México</v>
      </c>
      <c r="X306" t="str">
        <f t="shared" si="17"/>
        <v>IC</v>
      </c>
      <c r="Y306" s="8">
        <f t="shared" si="18"/>
        <v>0.5</v>
      </c>
      <c r="Z306" s="2">
        <f t="shared" si="19"/>
        <v>271.995</v>
      </c>
      <c r="AJ306" s="12">
        <v>306</v>
      </c>
      <c r="AK306" s="13">
        <v>3883.16</v>
      </c>
    </row>
    <row r="307" spans="1:37">
      <c r="A307" t="s">
        <v>176</v>
      </c>
      <c r="B307">
        <v>245</v>
      </c>
      <c r="C307">
        <v>1</v>
      </c>
      <c r="D307" s="18">
        <v>45754</v>
      </c>
      <c r="E307" s="18">
        <v>45761</v>
      </c>
      <c r="F307" s="18">
        <v>45765</v>
      </c>
      <c r="G307" t="s">
        <v>49</v>
      </c>
      <c r="H307">
        <v>15</v>
      </c>
      <c r="I307" t="s">
        <v>182</v>
      </c>
      <c r="J307">
        <v>35407.11</v>
      </c>
      <c r="K307" t="s">
        <v>151</v>
      </c>
      <c r="L307">
        <v>35407.11</v>
      </c>
      <c r="M307">
        <v>4281.16</v>
      </c>
      <c r="N307">
        <v>4281.16</v>
      </c>
      <c r="O307">
        <v>0.12091243820803223</v>
      </c>
      <c r="P307">
        <v>4</v>
      </c>
      <c r="Q307">
        <v>2025</v>
      </c>
      <c r="R307">
        <v>4</v>
      </c>
      <c r="S307">
        <v>2025</v>
      </c>
      <c r="T307">
        <v>45810</v>
      </c>
      <c r="U307" t="s">
        <v>152</v>
      </c>
      <c r="V307">
        <v>2025</v>
      </c>
      <c r="W307" t="str">
        <f t="shared" si="16"/>
        <v>México</v>
      </c>
      <c r="X307" t="str">
        <f t="shared" si="17"/>
        <v>Retail</v>
      </c>
      <c r="Y307" s="8">
        <f t="shared" si="18"/>
        <v>0</v>
      </c>
      <c r="Z307" s="2">
        <f t="shared" si="19"/>
        <v>4281.16</v>
      </c>
      <c r="AJ307" s="12">
        <v>307</v>
      </c>
      <c r="AK307" s="13">
        <v>537</v>
      </c>
    </row>
    <row r="308" spans="1:37">
      <c r="A308" t="s">
        <v>176</v>
      </c>
      <c r="B308">
        <v>246</v>
      </c>
      <c r="C308">
        <v>1</v>
      </c>
      <c r="D308" s="18">
        <v>45754</v>
      </c>
      <c r="E308" s="18">
        <v>45678</v>
      </c>
      <c r="F308" s="18">
        <v>45690</v>
      </c>
      <c r="G308" t="s">
        <v>45</v>
      </c>
      <c r="H308">
        <v>15</v>
      </c>
      <c r="J308">
        <v>8683</v>
      </c>
      <c r="K308" t="s">
        <v>131</v>
      </c>
      <c r="L308">
        <v>7467.38</v>
      </c>
      <c r="M308">
        <v>747.49</v>
      </c>
      <c r="N308">
        <v>642.84140000000002</v>
      </c>
      <c r="O308">
        <v>8.6086606011747099E-2</v>
      </c>
      <c r="P308">
        <v>4</v>
      </c>
      <c r="Q308">
        <v>2025</v>
      </c>
      <c r="R308">
        <v>1</v>
      </c>
      <c r="S308">
        <v>2025</v>
      </c>
      <c r="T308">
        <v>45735</v>
      </c>
      <c r="U308" t="s">
        <v>150</v>
      </c>
      <c r="V308">
        <v>2025</v>
      </c>
      <c r="W308" t="str">
        <f t="shared" si="16"/>
        <v>México</v>
      </c>
      <c r="X308" t="str">
        <f t="shared" si="17"/>
        <v>IC</v>
      </c>
      <c r="Y308" s="8">
        <f t="shared" si="18"/>
        <v>0.75</v>
      </c>
      <c r="Z308" s="2">
        <f t="shared" si="19"/>
        <v>160.71035000000001</v>
      </c>
      <c r="AJ308" s="12">
        <v>308</v>
      </c>
      <c r="AK308" s="13">
        <v>121.26</v>
      </c>
    </row>
    <row r="309" spans="1:37">
      <c r="A309" t="s">
        <v>176</v>
      </c>
      <c r="B309">
        <v>248</v>
      </c>
      <c r="C309">
        <v>1</v>
      </c>
      <c r="D309" s="18">
        <v>45755</v>
      </c>
      <c r="E309" s="18">
        <v>45803</v>
      </c>
      <c r="F309" s="18">
        <v>45806</v>
      </c>
      <c r="G309" t="s">
        <v>46</v>
      </c>
      <c r="H309">
        <v>15</v>
      </c>
      <c r="J309">
        <v>2300</v>
      </c>
      <c r="K309" t="s">
        <v>131</v>
      </c>
      <c r="L309">
        <v>1978</v>
      </c>
      <c r="M309">
        <v>185.63</v>
      </c>
      <c r="N309">
        <v>159.64179999999999</v>
      </c>
      <c r="O309">
        <v>8.0708695652173909E-2</v>
      </c>
      <c r="P309">
        <v>4</v>
      </c>
      <c r="Q309">
        <v>2025</v>
      </c>
      <c r="R309">
        <v>5</v>
      </c>
      <c r="S309">
        <v>2025</v>
      </c>
      <c r="T309">
        <v>45851</v>
      </c>
      <c r="U309" t="s">
        <v>154</v>
      </c>
      <c r="V309">
        <v>2025</v>
      </c>
      <c r="W309" t="str">
        <f t="shared" si="16"/>
        <v>México</v>
      </c>
      <c r="X309" t="str">
        <f t="shared" si="17"/>
        <v>IC</v>
      </c>
      <c r="Y309" s="8">
        <f t="shared" si="18"/>
        <v>0.5</v>
      </c>
      <c r="Z309" s="2">
        <f t="shared" si="19"/>
        <v>79.820899999999995</v>
      </c>
      <c r="AJ309" s="12">
        <v>309</v>
      </c>
      <c r="AK309" s="13">
        <v>989.34</v>
      </c>
    </row>
    <row r="310" spans="1:37">
      <c r="A310" t="s">
        <v>176</v>
      </c>
      <c r="B310">
        <v>249</v>
      </c>
      <c r="C310">
        <v>1</v>
      </c>
      <c r="D310" s="18">
        <v>45755</v>
      </c>
      <c r="E310" s="18">
        <v>45786</v>
      </c>
      <c r="F310" s="18">
        <v>45788</v>
      </c>
      <c r="G310" t="s">
        <v>46</v>
      </c>
      <c r="H310">
        <v>15</v>
      </c>
      <c r="J310">
        <v>9332.16</v>
      </c>
      <c r="K310" t="s">
        <v>131</v>
      </c>
      <c r="L310">
        <v>8025.6575999999995</v>
      </c>
      <c r="M310">
        <v>540</v>
      </c>
      <c r="N310">
        <v>464.4</v>
      </c>
      <c r="O310">
        <v>5.7864417241024584E-2</v>
      </c>
      <c r="P310">
        <v>4</v>
      </c>
      <c r="Q310">
        <v>2025</v>
      </c>
      <c r="R310">
        <v>5</v>
      </c>
      <c r="S310">
        <v>2025</v>
      </c>
      <c r="T310">
        <v>45833</v>
      </c>
      <c r="U310" t="s">
        <v>152</v>
      </c>
      <c r="V310">
        <v>2025</v>
      </c>
      <c r="W310" t="str">
        <f t="shared" si="16"/>
        <v>México</v>
      </c>
      <c r="X310" t="str">
        <f t="shared" si="17"/>
        <v>IC</v>
      </c>
      <c r="Y310" s="8">
        <f t="shared" si="18"/>
        <v>0.5</v>
      </c>
      <c r="Z310" s="2">
        <f t="shared" si="19"/>
        <v>232.2</v>
      </c>
      <c r="AJ310" s="12">
        <v>310</v>
      </c>
      <c r="AK310" s="13">
        <v>265427.59000000003</v>
      </c>
    </row>
    <row r="311" spans="1:37">
      <c r="A311" t="s">
        <v>176</v>
      </c>
      <c r="B311">
        <v>250</v>
      </c>
      <c r="C311">
        <v>1</v>
      </c>
      <c r="D311" s="18">
        <v>45755</v>
      </c>
      <c r="E311" s="18">
        <v>45792</v>
      </c>
      <c r="F311" s="18">
        <v>45811</v>
      </c>
      <c r="G311" t="s">
        <v>49</v>
      </c>
      <c r="H311">
        <v>15</v>
      </c>
      <c r="I311" t="s">
        <v>182</v>
      </c>
      <c r="J311">
        <v>16740.849999999999</v>
      </c>
      <c r="K311" t="s">
        <v>151</v>
      </c>
      <c r="L311">
        <v>16740.849999999999</v>
      </c>
      <c r="M311">
        <v>532.95000000000005</v>
      </c>
      <c r="N311">
        <v>532.95000000000005</v>
      </c>
      <c r="O311">
        <v>3.1835301074915556E-2</v>
      </c>
      <c r="P311">
        <v>4</v>
      </c>
      <c r="Q311">
        <v>2025</v>
      </c>
      <c r="R311">
        <v>5</v>
      </c>
      <c r="S311">
        <v>2025</v>
      </c>
      <c r="T311">
        <v>45856</v>
      </c>
      <c r="U311" t="s">
        <v>154</v>
      </c>
      <c r="V311">
        <v>2025</v>
      </c>
      <c r="W311" t="str">
        <f t="shared" si="16"/>
        <v>México</v>
      </c>
      <c r="X311" t="str">
        <f t="shared" si="17"/>
        <v>Retail</v>
      </c>
      <c r="Y311" s="8">
        <f t="shared" si="18"/>
        <v>0</v>
      </c>
      <c r="Z311" s="2">
        <f t="shared" si="19"/>
        <v>532.95000000000005</v>
      </c>
      <c r="AJ311" s="12">
        <v>311</v>
      </c>
      <c r="AK311" s="13">
        <v>97.88</v>
      </c>
    </row>
    <row r="312" spans="1:37">
      <c r="A312" t="s">
        <v>176</v>
      </c>
      <c r="B312">
        <v>251</v>
      </c>
      <c r="C312">
        <v>0</v>
      </c>
      <c r="D312" s="18">
        <v>45755</v>
      </c>
      <c r="E312" s="18">
        <v>45791</v>
      </c>
      <c r="F312" s="18">
        <v>45807</v>
      </c>
      <c r="G312" t="s">
        <v>44</v>
      </c>
      <c r="H312">
        <v>15</v>
      </c>
      <c r="J312">
        <v>9187.42</v>
      </c>
      <c r="K312" t="s">
        <v>151</v>
      </c>
      <c r="L312">
        <v>9187.42</v>
      </c>
      <c r="M312">
        <v>719.18</v>
      </c>
      <c r="N312">
        <v>719.18</v>
      </c>
      <c r="O312">
        <v>7.8278776849213375E-2</v>
      </c>
      <c r="P312">
        <v>4</v>
      </c>
      <c r="Q312">
        <v>2025</v>
      </c>
      <c r="R312">
        <v>5</v>
      </c>
      <c r="S312">
        <v>2025</v>
      </c>
      <c r="T312">
        <v>45852</v>
      </c>
      <c r="U312" t="s">
        <v>154</v>
      </c>
      <c r="V312">
        <v>2025</v>
      </c>
      <c r="W312" t="str">
        <f t="shared" si="16"/>
        <v>México</v>
      </c>
      <c r="X312" t="str">
        <f t="shared" si="17"/>
        <v>IC</v>
      </c>
      <c r="Y312" s="8">
        <f t="shared" si="18"/>
        <v>0.5</v>
      </c>
      <c r="Z312" s="2">
        <f t="shared" si="19"/>
        <v>359.59</v>
      </c>
      <c r="AJ312" s="12">
        <v>312</v>
      </c>
      <c r="AK312" s="13">
        <v>0</v>
      </c>
    </row>
    <row r="313" spans="1:37">
      <c r="A313" t="s">
        <v>176</v>
      </c>
      <c r="B313">
        <v>252</v>
      </c>
      <c r="C313">
        <v>1</v>
      </c>
      <c r="D313" s="18">
        <v>45756</v>
      </c>
      <c r="E313" s="18">
        <v>45787</v>
      </c>
      <c r="F313" s="18">
        <v>45797</v>
      </c>
      <c r="G313" t="s">
        <v>35</v>
      </c>
      <c r="H313">
        <v>15</v>
      </c>
      <c r="J313">
        <v>6474.58</v>
      </c>
      <c r="K313" t="s">
        <v>131</v>
      </c>
      <c r="L313">
        <v>5568.1387999999997</v>
      </c>
      <c r="M313">
        <v>430.02</v>
      </c>
      <c r="N313">
        <v>369.81719999999996</v>
      </c>
      <c r="O313">
        <v>6.6416663320246247E-2</v>
      </c>
      <c r="P313">
        <v>4</v>
      </c>
      <c r="Q313">
        <v>2025</v>
      </c>
      <c r="R313">
        <v>5</v>
      </c>
      <c r="S313">
        <v>2025</v>
      </c>
      <c r="T313">
        <v>45842</v>
      </c>
      <c r="U313" t="s">
        <v>154</v>
      </c>
      <c r="V313">
        <v>2025</v>
      </c>
      <c r="W313" t="str">
        <f t="shared" si="16"/>
        <v>México</v>
      </c>
      <c r="X313" t="str">
        <f t="shared" si="17"/>
        <v>IC</v>
      </c>
      <c r="Y313" s="8">
        <f t="shared" si="18"/>
        <v>0.5</v>
      </c>
      <c r="Z313" s="2">
        <f t="shared" si="19"/>
        <v>184.90859999999998</v>
      </c>
      <c r="AJ313" s="12">
        <v>313</v>
      </c>
      <c r="AK313" s="13">
        <v>0</v>
      </c>
    </row>
    <row r="314" spans="1:37">
      <c r="A314" t="s">
        <v>176</v>
      </c>
      <c r="B314">
        <v>253</v>
      </c>
      <c r="C314">
        <v>1</v>
      </c>
      <c r="D314" s="18">
        <v>45756</v>
      </c>
      <c r="E314" s="18">
        <v>45766</v>
      </c>
      <c r="F314" s="18">
        <v>45768</v>
      </c>
      <c r="G314" t="s">
        <v>54</v>
      </c>
      <c r="H314">
        <v>15</v>
      </c>
      <c r="J314">
        <v>733.5</v>
      </c>
      <c r="K314" t="s">
        <v>131</v>
      </c>
      <c r="L314">
        <v>630.80999999999995</v>
      </c>
      <c r="M314">
        <v>55.13</v>
      </c>
      <c r="N314">
        <v>47.411799999999999</v>
      </c>
      <c r="O314">
        <v>7.5160190865712351E-2</v>
      </c>
      <c r="P314">
        <v>4</v>
      </c>
      <c r="Q314">
        <v>2025</v>
      </c>
      <c r="R314">
        <v>4</v>
      </c>
      <c r="S314">
        <v>2025</v>
      </c>
      <c r="T314">
        <v>45813</v>
      </c>
      <c r="U314" t="s">
        <v>152</v>
      </c>
      <c r="V314">
        <v>2025</v>
      </c>
      <c r="W314" t="str">
        <f t="shared" si="16"/>
        <v>México</v>
      </c>
      <c r="X314" t="str">
        <f t="shared" si="17"/>
        <v>Retail</v>
      </c>
      <c r="Y314" s="8">
        <f t="shared" si="18"/>
        <v>0.05</v>
      </c>
      <c r="Z314" s="2">
        <f t="shared" si="19"/>
        <v>45.04121</v>
      </c>
      <c r="AJ314" s="12">
        <v>314</v>
      </c>
      <c r="AK314" s="13">
        <v>0</v>
      </c>
    </row>
    <row r="315" spans="1:37">
      <c r="A315" t="s">
        <v>176</v>
      </c>
      <c r="B315">
        <v>254</v>
      </c>
      <c r="C315">
        <v>1</v>
      </c>
      <c r="D315" s="18">
        <v>45757</v>
      </c>
      <c r="E315" s="18">
        <v>45759</v>
      </c>
      <c r="F315" s="18">
        <v>45768</v>
      </c>
      <c r="G315" t="s">
        <v>49</v>
      </c>
      <c r="H315">
        <v>15</v>
      </c>
      <c r="J315">
        <v>41437.379999999997</v>
      </c>
      <c r="K315" t="s">
        <v>131</v>
      </c>
      <c r="L315">
        <v>35636.146799999995</v>
      </c>
      <c r="M315">
        <v>633.53</v>
      </c>
      <c r="N315">
        <v>544.83579999999995</v>
      </c>
      <c r="O315">
        <v>1.5288852721866104E-2</v>
      </c>
      <c r="P315">
        <v>4</v>
      </c>
      <c r="Q315">
        <v>2025</v>
      </c>
      <c r="R315">
        <v>4</v>
      </c>
      <c r="S315">
        <v>2025</v>
      </c>
      <c r="T315">
        <v>45813</v>
      </c>
      <c r="U315" t="s">
        <v>152</v>
      </c>
      <c r="V315">
        <v>2025</v>
      </c>
      <c r="W315" t="str">
        <f t="shared" si="16"/>
        <v>México</v>
      </c>
      <c r="X315" t="str">
        <f t="shared" si="17"/>
        <v>Retail</v>
      </c>
      <c r="Y315" s="8">
        <f t="shared" si="18"/>
        <v>0</v>
      </c>
      <c r="Z315" s="2">
        <f t="shared" si="19"/>
        <v>544.83579999999995</v>
      </c>
      <c r="AJ315" s="12">
        <v>315</v>
      </c>
      <c r="AK315" s="13">
        <v>0</v>
      </c>
    </row>
    <row r="316" spans="1:37">
      <c r="A316" t="s">
        <v>176</v>
      </c>
      <c r="B316">
        <v>255</v>
      </c>
      <c r="C316">
        <v>1</v>
      </c>
      <c r="D316" s="18">
        <v>45757</v>
      </c>
      <c r="E316" s="18">
        <v>45759</v>
      </c>
      <c r="F316" s="18">
        <v>45767</v>
      </c>
      <c r="G316" t="s">
        <v>54</v>
      </c>
      <c r="H316">
        <v>15</v>
      </c>
      <c r="I316" t="s">
        <v>149</v>
      </c>
      <c r="J316">
        <v>141358</v>
      </c>
      <c r="K316" t="s">
        <v>151</v>
      </c>
      <c r="L316">
        <v>141358</v>
      </c>
      <c r="M316">
        <v>18438</v>
      </c>
      <c r="N316">
        <v>18438</v>
      </c>
      <c r="O316">
        <v>0.13043478260869565</v>
      </c>
      <c r="P316">
        <v>4</v>
      </c>
      <c r="Q316">
        <v>2025</v>
      </c>
      <c r="R316">
        <v>4</v>
      </c>
      <c r="S316">
        <v>2025</v>
      </c>
      <c r="T316">
        <v>45812</v>
      </c>
      <c r="U316" t="s">
        <v>152</v>
      </c>
      <c r="V316">
        <v>2025</v>
      </c>
      <c r="W316" t="str">
        <f t="shared" si="16"/>
        <v>México</v>
      </c>
      <c r="X316" t="str">
        <f t="shared" si="17"/>
        <v>Retail</v>
      </c>
      <c r="Y316" s="8">
        <f t="shared" si="18"/>
        <v>0.05</v>
      </c>
      <c r="Z316" s="2">
        <f t="shared" si="19"/>
        <v>17516.099999999999</v>
      </c>
      <c r="AJ316" s="12">
        <v>316</v>
      </c>
      <c r="AK316" s="13">
        <v>0</v>
      </c>
    </row>
    <row r="317" spans="1:37">
      <c r="A317" t="s">
        <v>176</v>
      </c>
      <c r="B317">
        <v>256</v>
      </c>
      <c r="C317">
        <v>0</v>
      </c>
      <c r="D317" s="18">
        <v>45758</v>
      </c>
      <c r="E317" s="18">
        <v>45759</v>
      </c>
      <c r="F317" s="18">
        <v>45768</v>
      </c>
      <c r="G317" t="s">
        <v>49</v>
      </c>
      <c r="H317">
        <v>15</v>
      </c>
      <c r="I317" t="s">
        <v>177</v>
      </c>
      <c r="J317">
        <v>734.63</v>
      </c>
      <c r="K317" t="s">
        <v>131</v>
      </c>
      <c r="L317">
        <v>631.78179999999998</v>
      </c>
      <c r="M317">
        <v>0</v>
      </c>
      <c r="N317">
        <v>0</v>
      </c>
      <c r="O317">
        <v>0</v>
      </c>
      <c r="P317">
        <v>4</v>
      </c>
      <c r="Q317">
        <v>2025</v>
      </c>
      <c r="R317">
        <v>4</v>
      </c>
      <c r="S317">
        <v>2025</v>
      </c>
      <c r="T317">
        <v>45813</v>
      </c>
      <c r="U317" t="s">
        <v>152</v>
      </c>
      <c r="V317">
        <v>2025</v>
      </c>
      <c r="W317" t="str">
        <f t="shared" si="16"/>
        <v>México</v>
      </c>
      <c r="X317" t="str">
        <f t="shared" si="17"/>
        <v>Retail</v>
      </c>
      <c r="Y317" s="8">
        <f t="shared" si="18"/>
        <v>0</v>
      </c>
      <c r="Z317" s="2">
        <f t="shared" si="19"/>
        <v>0</v>
      </c>
      <c r="AJ317" s="12">
        <v>317</v>
      </c>
      <c r="AK317" s="13">
        <v>0</v>
      </c>
    </row>
    <row r="318" spans="1:37">
      <c r="A318" t="s">
        <v>176</v>
      </c>
      <c r="B318">
        <v>257</v>
      </c>
      <c r="C318">
        <v>0</v>
      </c>
      <c r="D318" s="18">
        <v>45758</v>
      </c>
      <c r="E318" s="18">
        <v>45903</v>
      </c>
      <c r="F318" s="18">
        <v>45908</v>
      </c>
      <c r="G318" t="s">
        <v>45</v>
      </c>
      <c r="H318">
        <v>15</v>
      </c>
      <c r="J318">
        <v>22883.26</v>
      </c>
      <c r="K318" t="s">
        <v>131</v>
      </c>
      <c r="L318">
        <v>19679.603599999999</v>
      </c>
      <c r="M318">
        <v>2285.77</v>
      </c>
      <c r="N318">
        <v>1965.7621999999999</v>
      </c>
      <c r="O318">
        <v>9.9888302628209441E-2</v>
      </c>
      <c r="P318">
        <v>4</v>
      </c>
      <c r="Q318">
        <v>2025</v>
      </c>
      <c r="R318">
        <v>9</v>
      </c>
      <c r="S318">
        <v>2025</v>
      </c>
      <c r="T318">
        <v>45953</v>
      </c>
      <c r="U318" t="s">
        <v>161</v>
      </c>
      <c r="V318">
        <v>2025</v>
      </c>
      <c r="W318" t="str">
        <f t="shared" si="16"/>
        <v>México</v>
      </c>
      <c r="X318" t="str">
        <f t="shared" si="17"/>
        <v>IC</v>
      </c>
      <c r="Y318" s="8">
        <f t="shared" si="18"/>
        <v>0.75</v>
      </c>
      <c r="Z318" s="2">
        <f t="shared" si="19"/>
        <v>491.44055000000003</v>
      </c>
      <c r="AJ318" s="12">
        <v>318</v>
      </c>
      <c r="AK318" s="13">
        <v>0</v>
      </c>
    </row>
    <row r="319" spans="1:37">
      <c r="A319" t="s">
        <v>176</v>
      </c>
      <c r="B319">
        <v>258</v>
      </c>
      <c r="C319">
        <v>1</v>
      </c>
      <c r="D319" s="18">
        <v>45761</v>
      </c>
      <c r="E319" s="18">
        <v>45769</v>
      </c>
      <c r="F319" s="18">
        <v>45773</v>
      </c>
      <c r="G319" t="s">
        <v>49</v>
      </c>
      <c r="H319">
        <v>16</v>
      </c>
      <c r="J319">
        <v>2530</v>
      </c>
      <c r="K319" t="s">
        <v>151</v>
      </c>
      <c r="L319">
        <v>2530</v>
      </c>
      <c r="M319">
        <v>253</v>
      </c>
      <c r="N319">
        <v>253</v>
      </c>
      <c r="O319">
        <v>0.1</v>
      </c>
      <c r="P319">
        <v>4</v>
      </c>
      <c r="Q319">
        <v>2025</v>
      </c>
      <c r="R319">
        <v>4</v>
      </c>
      <c r="S319">
        <v>2025</v>
      </c>
      <c r="T319">
        <v>45818</v>
      </c>
      <c r="U319" t="s">
        <v>152</v>
      </c>
      <c r="V319">
        <v>2025</v>
      </c>
      <c r="W319" t="str">
        <f t="shared" si="16"/>
        <v>México</v>
      </c>
      <c r="X319" t="str">
        <f t="shared" si="17"/>
        <v>Retail</v>
      </c>
      <c r="Y319" s="8">
        <f t="shared" si="18"/>
        <v>0</v>
      </c>
      <c r="Z319" s="2">
        <f t="shared" si="19"/>
        <v>253</v>
      </c>
      <c r="AJ319" s="12">
        <v>319</v>
      </c>
      <c r="AK319" s="13">
        <v>0</v>
      </c>
    </row>
    <row r="320" spans="1:37">
      <c r="A320" t="s">
        <v>176</v>
      </c>
      <c r="B320">
        <v>259</v>
      </c>
      <c r="C320">
        <v>1</v>
      </c>
      <c r="D320" s="18">
        <v>45762</v>
      </c>
      <c r="E320" s="18">
        <v>45824</v>
      </c>
      <c r="F320" s="18">
        <v>45858</v>
      </c>
      <c r="G320" t="s">
        <v>29</v>
      </c>
      <c r="H320">
        <v>16</v>
      </c>
      <c r="I320" t="s">
        <v>149</v>
      </c>
      <c r="J320">
        <v>1938.9</v>
      </c>
      <c r="K320" t="s">
        <v>131</v>
      </c>
      <c r="L320">
        <v>1667.454</v>
      </c>
      <c r="M320">
        <v>375</v>
      </c>
      <c r="N320">
        <v>322.5</v>
      </c>
      <c r="O320">
        <v>0.19340863376141113</v>
      </c>
      <c r="P320">
        <v>4</v>
      </c>
      <c r="Q320">
        <v>2025</v>
      </c>
      <c r="R320">
        <v>6</v>
      </c>
      <c r="S320">
        <v>2025</v>
      </c>
      <c r="T320">
        <v>45903</v>
      </c>
      <c r="U320" t="s">
        <v>153</v>
      </c>
      <c r="V320">
        <v>2025</v>
      </c>
      <c r="W320" t="str">
        <f t="shared" si="16"/>
        <v>Madrid</v>
      </c>
      <c r="X320" t="str">
        <f t="shared" si="17"/>
        <v>Retail</v>
      </c>
      <c r="Y320" s="8">
        <f t="shared" si="18"/>
        <v>7.0000000000000007E-2</v>
      </c>
      <c r="Z320" s="2">
        <f t="shared" si="19"/>
        <v>299.92500000000001</v>
      </c>
      <c r="AJ320" s="12">
        <v>320</v>
      </c>
      <c r="AK320" s="13">
        <v>0</v>
      </c>
    </row>
    <row r="321" spans="1:37">
      <c r="A321" t="s">
        <v>176</v>
      </c>
      <c r="B321">
        <v>260</v>
      </c>
      <c r="C321">
        <v>1</v>
      </c>
      <c r="D321" s="18">
        <v>45762</v>
      </c>
      <c r="E321" s="18">
        <v>45761</v>
      </c>
      <c r="F321" s="18">
        <v>45770</v>
      </c>
      <c r="G321" t="s">
        <v>54</v>
      </c>
      <c r="H321">
        <v>16</v>
      </c>
      <c r="J321">
        <v>42478.42</v>
      </c>
      <c r="K321" t="s">
        <v>131</v>
      </c>
      <c r="L321">
        <v>36531.441200000001</v>
      </c>
      <c r="M321">
        <v>1959.9</v>
      </c>
      <c r="N321">
        <v>1685.5140000000001</v>
      </c>
      <c r="O321">
        <v>4.6138721732117159E-2</v>
      </c>
      <c r="P321">
        <v>4</v>
      </c>
      <c r="Q321">
        <v>2025</v>
      </c>
      <c r="R321">
        <v>4</v>
      </c>
      <c r="S321">
        <v>2025</v>
      </c>
      <c r="T321">
        <v>45815</v>
      </c>
      <c r="U321" t="s">
        <v>152</v>
      </c>
      <c r="V321">
        <v>2025</v>
      </c>
      <c r="W321" t="str">
        <f t="shared" si="16"/>
        <v>México</v>
      </c>
      <c r="X321" t="str">
        <f t="shared" si="17"/>
        <v>Retail</v>
      </c>
      <c r="Y321" s="8">
        <f t="shared" si="18"/>
        <v>0.05</v>
      </c>
      <c r="Z321" s="2">
        <f t="shared" si="19"/>
        <v>1601.2383000000002</v>
      </c>
      <c r="AJ321" s="12">
        <v>321</v>
      </c>
      <c r="AK321" s="13">
        <v>0</v>
      </c>
    </row>
    <row r="322" spans="1:37">
      <c r="A322" t="s">
        <v>176</v>
      </c>
      <c r="B322">
        <v>261</v>
      </c>
      <c r="C322">
        <v>1</v>
      </c>
      <c r="D322" s="18">
        <v>45762</v>
      </c>
      <c r="E322" s="18">
        <v>45955</v>
      </c>
      <c r="F322" s="18">
        <v>45969</v>
      </c>
      <c r="G322" t="s">
        <v>49</v>
      </c>
      <c r="H322">
        <v>16</v>
      </c>
      <c r="I322" t="s">
        <v>182</v>
      </c>
      <c r="J322">
        <v>226603.09</v>
      </c>
      <c r="K322" t="s">
        <v>151</v>
      </c>
      <c r="L322">
        <v>226603.09</v>
      </c>
      <c r="M322">
        <v>22686.6</v>
      </c>
      <c r="N322">
        <v>22686.6</v>
      </c>
      <c r="O322">
        <v>0.10011602224841681</v>
      </c>
      <c r="P322">
        <v>4</v>
      </c>
      <c r="Q322">
        <v>2025</v>
      </c>
      <c r="R322">
        <v>10</v>
      </c>
      <c r="S322">
        <v>2025</v>
      </c>
      <c r="T322">
        <v>46014</v>
      </c>
      <c r="U322" t="s">
        <v>132</v>
      </c>
      <c r="V322">
        <v>2025</v>
      </c>
      <c r="W322" t="str">
        <f t="shared" ref="W322:W385" si="20">_xlfn.XLOOKUP(G322,AC:AC,AD:AD,"error")</f>
        <v>México</v>
      </c>
      <c r="X322" t="str">
        <f t="shared" ref="X322:X385" si="21">_xlfn.XLOOKUP(G322,AC:AC,AE:AE,"error")</f>
        <v>Retail</v>
      </c>
      <c r="Y322" s="8">
        <f t="shared" ref="Y322:Y385" si="22">_xlfn.XLOOKUP(G322,AC:AC,AF:AF,"error")</f>
        <v>0</v>
      </c>
      <c r="Z322" s="2">
        <f t="shared" si="19"/>
        <v>22686.6</v>
      </c>
      <c r="AJ322" s="12">
        <v>322</v>
      </c>
      <c r="AK322" s="13">
        <v>0</v>
      </c>
    </row>
    <row r="323" spans="1:37">
      <c r="A323" t="s">
        <v>176</v>
      </c>
      <c r="B323">
        <v>262</v>
      </c>
      <c r="C323">
        <v>0</v>
      </c>
      <c r="D323" s="18">
        <v>45763</v>
      </c>
      <c r="E323" s="18">
        <v>45966</v>
      </c>
      <c r="F323" s="18">
        <v>46383</v>
      </c>
      <c r="G323" t="s">
        <v>29</v>
      </c>
      <c r="H323">
        <v>16</v>
      </c>
      <c r="I323" t="s">
        <v>186</v>
      </c>
      <c r="J323">
        <v>284271.34999999998</v>
      </c>
      <c r="K323" t="s">
        <v>131</v>
      </c>
      <c r="L323">
        <v>244473.36099999998</v>
      </c>
      <c r="M323">
        <v>30562.83</v>
      </c>
      <c r="N323">
        <v>26284.033800000001</v>
      </c>
      <c r="O323">
        <v>0.10751287458268308</v>
      </c>
      <c r="P323">
        <v>4</v>
      </c>
      <c r="Q323">
        <v>2025</v>
      </c>
      <c r="R323">
        <v>11</v>
      </c>
      <c r="S323">
        <v>2025</v>
      </c>
      <c r="T323">
        <v>46428</v>
      </c>
      <c r="U323" t="s">
        <v>164</v>
      </c>
      <c r="V323">
        <v>2027</v>
      </c>
      <c r="W323" t="str">
        <f t="shared" si="20"/>
        <v>Madrid</v>
      </c>
      <c r="X323" t="str">
        <f t="shared" si="21"/>
        <v>Retail</v>
      </c>
      <c r="Y323" s="8">
        <f t="shared" si="22"/>
        <v>7.0000000000000007E-2</v>
      </c>
      <c r="Z323" s="2">
        <f t="shared" ref="Z323:Z386" si="23">N323-N323*Y323</f>
        <v>24444.151433999999</v>
      </c>
      <c r="AJ323" s="12">
        <v>323</v>
      </c>
      <c r="AK323" s="13">
        <v>678.3</v>
      </c>
    </row>
    <row r="324" spans="1:37">
      <c r="A324" t="s">
        <v>176</v>
      </c>
      <c r="B324">
        <v>263</v>
      </c>
      <c r="C324">
        <v>1</v>
      </c>
      <c r="D324" s="18">
        <v>45768</v>
      </c>
      <c r="E324" s="18">
        <v>45731</v>
      </c>
      <c r="F324" s="18">
        <v>45770</v>
      </c>
      <c r="G324" t="s">
        <v>54</v>
      </c>
      <c r="H324">
        <v>17</v>
      </c>
      <c r="J324">
        <v>465327.21</v>
      </c>
      <c r="K324" t="s">
        <v>178</v>
      </c>
      <c r="L324">
        <v>21870.37887</v>
      </c>
      <c r="M324">
        <v>0</v>
      </c>
      <c r="N324">
        <v>0</v>
      </c>
      <c r="O324">
        <v>0</v>
      </c>
      <c r="P324">
        <v>4</v>
      </c>
      <c r="Q324">
        <v>2025</v>
      </c>
      <c r="R324">
        <v>3</v>
      </c>
      <c r="S324">
        <v>2025</v>
      </c>
      <c r="T324">
        <v>45815</v>
      </c>
      <c r="U324" t="s">
        <v>152</v>
      </c>
      <c r="V324">
        <v>2025</v>
      </c>
      <c r="W324" t="str">
        <f t="shared" si="20"/>
        <v>México</v>
      </c>
      <c r="X324" t="str">
        <f t="shared" si="21"/>
        <v>Retail</v>
      </c>
      <c r="Y324" s="8">
        <f t="shared" si="22"/>
        <v>0.05</v>
      </c>
      <c r="Z324" s="2">
        <f t="shared" si="23"/>
        <v>0</v>
      </c>
      <c r="AJ324" s="12">
        <v>324</v>
      </c>
      <c r="AK324" s="13">
        <v>0</v>
      </c>
    </row>
    <row r="325" spans="1:37">
      <c r="A325" t="s">
        <v>176</v>
      </c>
      <c r="B325">
        <v>264</v>
      </c>
      <c r="C325">
        <v>1</v>
      </c>
      <c r="D325" s="18">
        <v>45768</v>
      </c>
      <c r="E325" s="18">
        <v>45823</v>
      </c>
      <c r="F325" s="18">
        <v>45824</v>
      </c>
      <c r="G325" t="s">
        <v>54</v>
      </c>
      <c r="H325">
        <v>17</v>
      </c>
      <c r="J325">
        <v>953.5</v>
      </c>
      <c r="K325" t="s">
        <v>187</v>
      </c>
      <c r="L325">
        <v>1020.245</v>
      </c>
      <c r="M325">
        <v>86.02</v>
      </c>
      <c r="N325">
        <v>92.041399999999996</v>
      </c>
      <c r="O325">
        <v>9.0214997378080752E-2</v>
      </c>
      <c r="P325">
        <v>4</v>
      </c>
      <c r="Q325">
        <v>2025</v>
      </c>
      <c r="R325">
        <v>6</v>
      </c>
      <c r="S325">
        <v>2025</v>
      </c>
      <c r="T325">
        <v>45869</v>
      </c>
      <c r="U325" t="s">
        <v>154</v>
      </c>
      <c r="V325">
        <v>2025</v>
      </c>
      <c r="W325" t="str">
        <f t="shared" si="20"/>
        <v>México</v>
      </c>
      <c r="X325" t="str">
        <f t="shared" si="21"/>
        <v>Retail</v>
      </c>
      <c r="Y325" s="8">
        <f t="shared" si="22"/>
        <v>0.05</v>
      </c>
      <c r="Z325" s="2">
        <f t="shared" si="23"/>
        <v>87.439329999999998</v>
      </c>
      <c r="AJ325" s="12">
        <v>325</v>
      </c>
      <c r="AK325" s="13">
        <v>0</v>
      </c>
    </row>
    <row r="326" spans="1:37">
      <c r="A326" t="s">
        <v>176</v>
      </c>
      <c r="B326">
        <v>265</v>
      </c>
      <c r="C326">
        <v>1</v>
      </c>
      <c r="D326" s="18">
        <v>45768</v>
      </c>
      <c r="E326" s="18">
        <v>45679</v>
      </c>
      <c r="F326" s="18">
        <v>45679</v>
      </c>
      <c r="G326" t="s">
        <v>54</v>
      </c>
      <c r="H326">
        <v>17</v>
      </c>
      <c r="I326" t="s">
        <v>149</v>
      </c>
      <c r="J326">
        <v>256.52999999999997</v>
      </c>
      <c r="K326" t="s">
        <v>151</v>
      </c>
      <c r="L326">
        <v>256.52999999999997</v>
      </c>
      <c r="M326">
        <v>0</v>
      </c>
      <c r="N326">
        <v>0</v>
      </c>
      <c r="O326">
        <v>0</v>
      </c>
      <c r="P326">
        <v>4</v>
      </c>
      <c r="Q326">
        <v>2025</v>
      </c>
      <c r="R326">
        <v>1</v>
      </c>
      <c r="S326">
        <v>2025</v>
      </c>
      <c r="T326">
        <v>45724</v>
      </c>
      <c r="U326" t="s">
        <v>150</v>
      </c>
      <c r="V326">
        <v>2025</v>
      </c>
      <c r="W326" t="str">
        <f t="shared" si="20"/>
        <v>México</v>
      </c>
      <c r="X326" t="str">
        <f t="shared" si="21"/>
        <v>Retail</v>
      </c>
      <c r="Y326" s="8">
        <f t="shared" si="22"/>
        <v>0.05</v>
      </c>
      <c r="Z326" s="2">
        <f t="shared" si="23"/>
        <v>0</v>
      </c>
      <c r="AJ326" s="12">
        <v>326</v>
      </c>
      <c r="AK326" s="13">
        <v>79.39</v>
      </c>
    </row>
    <row r="327" spans="1:37">
      <c r="A327" t="s">
        <v>176</v>
      </c>
      <c r="B327">
        <v>266</v>
      </c>
      <c r="C327">
        <v>0</v>
      </c>
      <c r="D327" s="18">
        <v>45768</v>
      </c>
      <c r="E327" s="18">
        <v>45677</v>
      </c>
      <c r="F327" s="18">
        <v>45768</v>
      </c>
      <c r="G327" t="s">
        <v>54</v>
      </c>
      <c r="H327">
        <v>17</v>
      </c>
      <c r="J327">
        <v>390</v>
      </c>
      <c r="K327" t="s">
        <v>131</v>
      </c>
      <c r="L327">
        <v>335.4</v>
      </c>
      <c r="M327">
        <v>0</v>
      </c>
      <c r="N327">
        <v>0</v>
      </c>
      <c r="O327">
        <v>0</v>
      </c>
      <c r="P327">
        <v>4</v>
      </c>
      <c r="Q327">
        <v>2025</v>
      </c>
      <c r="R327">
        <v>1</v>
      </c>
      <c r="S327">
        <v>2025</v>
      </c>
      <c r="T327">
        <v>45813</v>
      </c>
      <c r="U327" t="s">
        <v>152</v>
      </c>
      <c r="V327">
        <v>2025</v>
      </c>
      <c r="W327" t="str">
        <f t="shared" si="20"/>
        <v>México</v>
      </c>
      <c r="X327" t="str">
        <f t="shared" si="21"/>
        <v>Retail</v>
      </c>
      <c r="Y327" s="8">
        <f t="shared" si="22"/>
        <v>0.05</v>
      </c>
      <c r="Z327" s="2">
        <f t="shared" si="23"/>
        <v>0</v>
      </c>
      <c r="AJ327" s="12">
        <v>327</v>
      </c>
      <c r="AK327" s="13">
        <v>1324.76</v>
      </c>
    </row>
    <row r="328" spans="1:37">
      <c r="A328" t="s">
        <v>176</v>
      </c>
      <c r="B328">
        <v>267</v>
      </c>
      <c r="C328">
        <v>1</v>
      </c>
      <c r="D328" s="18">
        <v>45768</v>
      </c>
      <c r="E328" s="18">
        <v>45742</v>
      </c>
      <c r="F328" s="18">
        <v>45743</v>
      </c>
      <c r="G328" t="s">
        <v>54</v>
      </c>
      <c r="H328">
        <v>17</v>
      </c>
      <c r="I328" t="s">
        <v>149</v>
      </c>
      <c r="J328">
        <v>926.6</v>
      </c>
      <c r="K328" t="s">
        <v>131</v>
      </c>
      <c r="L328">
        <v>796.87599999999998</v>
      </c>
      <c r="M328">
        <v>0</v>
      </c>
      <c r="N328">
        <v>0</v>
      </c>
      <c r="O328">
        <v>0</v>
      </c>
      <c r="P328">
        <v>4</v>
      </c>
      <c r="Q328">
        <v>2025</v>
      </c>
      <c r="R328">
        <v>3</v>
      </c>
      <c r="S328">
        <v>2025</v>
      </c>
      <c r="T328">
        <v>45788</v>
      </c>
      <c r="U328" t="s">
        <v>172</v>
      </c>
      <c r="V328">
        <v>2025</v>
      </c>
      <c r="W328" t="str">
        <f t="shared" si="20"/>
        <v>México</v>
      </c>
      <c r="X328" t="str">
        <f t="shared" si="21"/>
        <v>Retail</v>
      </c>
      <c r="Y328" s="8">
        <f t="shared" si="22"/>
        <v>0.05</v>
      </c>
      <c r="Z328" s="2">
        <f t="shared" si="23"/>
        <v>0</v>
      </c>
      <c r="AJ328" s="12">
        <v>328</v>
      </c>
      <c r="AK328" s="13">
        <v>70</v>
      </c>
    </row>
    <row r="329" spans="1:37">
      <c r="A329" t="s">
        <v>176</v>
      </c>
      <c r="B329">
        <v>268</v>
      </c>
      <c r="C329">
        <v>1</v>
      </c>
      <c r="D329" s="18">
        <v>45768</v>
      </c>
      <c r="E329" s="18">
        <v>45747</v>
      </c>
      <c r="F329" s="18">
        <v>45747</v>
      </c>
      <c r="G329" t="s">
        <v>54</v>
      </c>
      <c r="H329">
        <v>17</v>
      </c>
      <c r="J329">
        <v>417</v>
      </c>
      <c r="K329" t="s">
        <v>131</v>
      </c>
      <c r="L329">
        <v>358.62</v>
      </c>
      <c r="M329">
        <v>0</v>
      </c>
      <c r="N329">
        <v>0</v>
      </c>
      <c r="O329">
        <v>0</v>
      </c>
      <c r="P329">
        <v>4</v>
      </c>
      <c r="Q329">
        <v>2025</v>
      </c>
      <c r="R329">
        <v>3</v>
      </c>
      <c r="S329">
        <v>2025</v>
      </c>
      <c r="T329">
        <v>45792</v>
      </c>
      <c r="U329" t="s">
        <v>172</v>
      </c>
      <c r="V329">
        <v>2025</v>
      </c>
      <c r="W329" t="str">
        <f t="shared" si="20"/>
        <v>México</v>
      </c>
      <c r="X329" t="str">
        <f t="shared" si="21"/>
        <v>Retail</v>
      </c>
      <c r="Y329" s="8">
        <f t="shared" si="22"/>
        <v>0.05</v>
      </c>
      <c r="Z329" s="2">
        <f t="shared" si="23"/>
        <v>0</v>
      </c>
      <c r="AJ329" s="12">
        <v>329</v>
      </c>
      <c r="AK329" s="13">
        <v>2933.74</v>
      </c>
    </row>
    <row r="330" spans="1:37">
      <c r="A330" t="s">
        <v>176</v>
      </c>
      <c r="B330">
        <v>269</v>
      </c>
      <c r="C330">
        <v>1</v>
      </c>
      <c r="D330" s="18">
        <v>45768</v>
      </c>
      <c r="E330" s="18">
        <v>45753</v>
      </c>
      <c r="F330" s="18">
        <v>45753</v>
      </c>
      <c r="G330" t="s">
        <v>54</v>
      </c>
      <c r="H330">
        <v>17</v>
      </c>
      <c r="J330">
        <v>698</v>
      </c>
      <c r="K330" t="s">
        <v>131</v>
      </c>
      <c r="L330">
        <v>600.28</v>
      </c>
      <c r="M330">
        <v>0</v>
      </c>
      <c r="N330">
        <v>0</v>
      </c>
      <c r="O330">
        <v>0</v>
      </c>
      <c r="P330">
        <v>4</v>
      </c>
      <c r="Q330">
        <v>2025</v>
      </c>
      <c r="R330">
        <v>4</v>
      </c>
      <c r="S330">
        <v>2025</v>
      </c>
      <c r="T330">
        <v>45798</v>
      </c>
      <c r="U330" t="s">
        <v>172</v>
      </c>
      <c r="V330">
        <v>2025</v>
      </c>
      <c r="W330" t="str">
        <f t="shared" si="20"/>
        <v>México</v>
      </c>
      <c r="X330" t="str">
        <f t="shared" si="21"/>
        <v>Retail</v>
      </c>
      <c r="Y330" s="8">
        <f t="shared" si="22"/>
        <v>0.05</v>
      </c>
      <c r="Z330" s="2">
        <f t="shared" si="23"/>
        <v>0</v>
      </c>
      <c r="AJ330" s="12">
        <v>330</v>
      </c>
      <c r="AK330" s="13">
        <v>2209.58</v>
      </c>
    </row>
    <row r="331" spans="1:37">
      <c r="A331" t="s">
        <v>176</v>
      </c>
      <c r="B331">
        <v>270</v>
      </c>
      <c r="C331">
        <v>1</v>
      </c>
      <c r="D331" s="18">
        <v>45768</v>
      </c>
      <c r="E331" s="18">
        <v>45726</v>
      </c>
      <c r="F331" s="18">
        <v>45726</v>
      </c>
      <c r="G331" t="s">
        <v>54</v>
      </c>
      <c r="H331">
        <v>17</v>
      </c>
      <c r="J331">
        <v>396.07</v>
      </c>
      <c r="K331" t="s">
        <v>131</v>
      </c>
      <c r="L331">
        <v>340.62020000000001</v>
      </c>
      <c r="M331">
        <v>0</v>
      </c>
      <c r="N331">
        <v>0</v>
      </c>
      <c r="O331">
        <v>0</v>
      </c>
      <c r="P331">
        <v>4</v>
      </c>
      <c r="Q331">
        <v>2025</v>
      </c>
      <c r="R331">
        <v>3</v>
      </c>
      <c r="S331">
        <v>2025</v>
      </c>
      <c r="T331">
        <v>45771</v>
      </c>
      <c r="U331" t="s">
        <v>173</v>
      </c>
      <c r="V331">
        <v>2025</v>
      </c>
      <c r="W331" t="str">
        <f t="shared" si="20"/>
        <v>México</v>
      </c>
      <c r="X331" t="str">
        <f t="shared" si="21"/>
        <v>Retail</v>
      </c>
      <c r="Y331" s="8">
        <f t="shared" si="22"/>
        <v>0.05</v>
      </c>
      <c r="Z331" s="2">
        <f t="shared" si="23"/>
        <v>0</v>
      </c>
      <c r="AJ331" s="12">
        <v>331</v>
      </c>
      <c r="AK331" s="13">
        <v>0</v>
      </c>
    </row>
    <row r="332" spans="1:37">
      <c r="A332" t="s">
        <v>176</v>
      </c>
      <c r="B332">
        <v>271</v>
      </c>
      <c r="C332">
        <v>1</v>
      </c>
      <c r="D332" s="18">
        <v>45768</v>
      </c>
      <c r="E332" s="18">
        <v>45761</v>
      </c>
      <c r="F332" s="18">
        <v>45770</v>
      </c>
      <c r="G332" t="s">
        <v>54</v>
      </c>
      <c r="H332">
        <v>17</v>
      </c>
      <c r="I332" t="s">
        <v>149</v>
      </c>
      <c r="J332">
        <v>1019.5</v>
      </c>
      <c r="K332" t="s">
        <v>131</v>
      </c>
      <c r="L332">
        <v>876.77</v>
      </c>
      <c r="M332">
        <v>27.57</v>
      </c>
      <c r="N332">
        <v>23.7102</v>
      </c>
      <c r="O332">
        <v>2.7042667974497305E-2</v>
      </c>
      <c r="P332">
        <v>4</v>
      </c>
      <c r="Q332">
        <v>2025</v>
      </c>
      <c r="R332">
        <v>4</v>
      </c>
      <c r="S332">
        <v>2025</v>
      </c>
      <c r="T332">
        <v>45815</v>
      </c>
      <c r="U332" t="s">
        <v>152</v>
      </c>
      <c r="V332">
        <v>2025</v>
      </c>
      <c r="W332" t="str">
        <f t="shared" si="20"/>
        <v>México</v>
      </c>
      <c r="X332" t="str">
        <f t="shared" si="21"/>
        <v>Retail</v>
      </c>
      <c r="Y332" s="8">
        <f t="shared" si="22"/>
        <v>0.05</v>
      </c>
      <c r="Z332" s="2">
        <f t="shared" si="23"/>
        <v>22.52469</v>
      </c>
      <c r="AJ332" s="12">
        <v>332</v>
      </c>
      <c r="AK332" s="13">
        <v>26803.51</v>
      </c>
    </row>
    <row r="333" spans="1:37">
      <c r="A333" t="s">
        <v>176</v>
      </c>
      <c r="B333">
        <v>273</v>
      </c>
      <c r="C333">
        <v>0</v>
      </c>
      <c r="D333" s="18">
        <v>45768</v>
      </c>
      <c r="E333" s="18">
        <v>45777</v>
      </c>
      <c r="F333" s="18">
        <v>45782</v>
      </c>
      <c r="G333" t="s">
        <v>54</v>
      </c>
      <c r="H333">
        <v>17</v>
      </c>
      <c r="J333">
        <v>3613.5</v>
      </c>
      <c r="K333" t="s">
        <v>151</v>
      </c>
      <c r="L333">
        <v>3613.5</v>
      </c>
      <c r="M333">
        <v>337.35</v>
      </c>
      <c r="N333">
        <v>337.35</v>
      </c>
      <c r="O333">
        <v>9.3358239933582401E-2</v>
      </c>
      <c r="P333">
        <v>4</v>
      </c>
      <c r="Q333">
        <v>2025</v>
      </c>
      <c r="R333">
        <v>4</v>
      </c>
      <c r="S333">
        <v>2025</v>
      </c>
      <c r="T333">
        <v>45827</v>
      </c>
      <c r="U333" t="s">
        <v>152</v>
      </c>
      <c r="V333">
        <v>2025</v>
      </c>
      <c r="W333" t="str">
        <f t="shared" si="20"/>
        <v>México</v>
      </c>
      <c r="X333" t="str">
        <f t="shared" si="21"/>
        <v>Retail</v>
      </c>
      <c r="Y333" s="8">
        <f t="shared" si="22"/>
        <v>0.05</v>
      </c>
      <c r="Z333" s="2">
        <f t="shared" si="23"/>
        <v>320.48250000000002</v>
      </c>
      <c r="AJ333" s="12">
        <v>333</v>
      </c>
      <c r="AK333" s="13">
        <v>0</v>
      </c>
    </row>
    <row r="334" spans="1:37">
      <c r="A334" t="s">
        <v>176</v>
      </c>
      <c r="B334">
        <v>274</v>
      </c>
      <c r="C334">
        <v>0</v>
      </c>
      <c r="D334" s="18">
        <v>45768</v>
      </c>
      <c r="E334" s="18">
        <v>45737</v>
      </c>
      <c r="F334" s="18">
        <v>45737</v>
      </c>
      <c r="G334" t="s">
        <v>54</v>
      </c>
      <c r="H334">
        <v>17</v>
      </c>
      <c r="J334">
        <v>555.49</v>
      </c>
      <c r="K334" t="s">
        <v>131</v>
      </c>
      <c r="L334">
        <v>477.72140000000002</v>
      </c>
      <c r="M334">
        <v>0</v>
      </c>
      <c r="N334">
        <v>0</v>
      </c>
      <c r="O334">
        <v>0</v>
      </c>
      <c r="P334">
        <v>4</v>
      </c>
      <c r="Q334">
        <v>2025</v>
      </c>
      <c r="R334">
        <v>3</v>
      </c>
      <c r="S334">
        <v>2025</v>
      </c>
      <c r="T334">
        <v>45782</v>
      </c>
      <c r="U334" t="s">
        <v>172</v>
      </c>
      <c r="V334">
        <v>2025</v>
      </c>
      <c r="W334" t="str">
        <f t="shared" si="20"/>
        <v>México</v>
      </c>
      <c r="X334" t="str">
        <f t="shared" si="21"/>
        <v>Retail</v>
      </c>
      <c r="Y334" s="8">
        <f t="shared" si="22"/>
        <v>0.05</v>
      </c>
      <c r="Z334" s="2">
        <f t="shared" si="23"/>
        <v>0</v>
      </c>
      <c r="AJ334" s="12">
        <v>334</v>
      </c>
      <c r="AK334" s="13">
        <v>0</v>
      </c>
    </row>
    <row r="335" spans="1:37">
      <c r="A335" t="s">
        <v>176</v>
      </c>
      <c r="B335">
        <v>275</v>
      </c>
      <c r="C335">
        <v>0</v>
      </c>
      <c r="D335" s="18">
        <v>45769</v>
      </c>
      <c r="E335" s="18">
        <v>45810</v>
      </c>
      <c r="F335" s="18">
        <v>45812</v>
      </c>
      <c r="G335" t="s">
        <v>54</v>
      </c>
      <c r="H335">
        <v>17</v>
      </c>
      <c r="J335">
        <v>9724.7999999999993</v>
      </c>
      <c r="K335" t="s">
        <v>151</v>
      </c>
      <c r="L335">
        <v>9724.7999999999993</v>
      </c>
      <c r="M335">
        <v>960</v>
      </c>
      <c r="N335">
        <v>960</v>
      </c>
      <c r="O335">
        <v>9.8716683119447188E-2</v>
      </c>
      <c r="P335">
        <v>4</v>
      </c>
      <c r="Q335">
        <v>2025</v>
      </c>
      <c r="R335">
        <v>6</v>
      </c>
      <c r="S335">
        <v>2025</v>
      </c>
      <c r="T335">
        <v>45857</v>
      </c>
      <c r="U335" t="s">
        <v>154</v>
      </c>
      <c r="V335">
        <v>2025</v>
      </c>
      <c r="W335" t="str">
        <f t="shared" si="20"/>
        <v>México</v>
      </c>
      <c r="X335" t="str">
        <f t="shared" si="21"/>
        <v>Retail</v>
      </c>
      <c r="Y335" s="8">
        <f t="shared" si="22"/>
        <v>0.05</v>
      </c>
      <c r="Z335" s="2">
        <f t="shared" si="23"/>
        <v>912</v>
      </c>
      <c r="AJ335" s="12">
        <v>335</v>
      </c>
      <c r="AK335" s="13">
        <v>0</v>
      </c>
    </row>
    <row r="336" spans="1:37">
      <c r="A336" t="s">
        <v>176</v>
      </c>
      <c r="B336">
        <v>276</v>
      </c>
      <c r="C336">
        <v>1</v>
      </c>
      <c r="D336" s="18">
        <v>45769</v>
      </c>
      <c r="E336" s="18">
        <v>45778</v>
      </c>
      <c r="F336" s="18">
        <v>45782</v>
      </c>
      <c r="G336" t="s">
        <v>40</v>
      </c>
      <c r="H336">
        <v>17</v>
      </c>
      <c r="J336">
        <v>187114.16</v>
      </c>
      <c r="K336" t="s">
        <v>178</v>
      </c>
      <c r="L336">
        <v>8794.3655199999994</v>
      </c>
      <c r="M336">
        <v>13501.8</v>
      </c>
      <c r="N336">
        <v>634.58460000000002</v>
      </c>
      <c r="O336">
        <v>7.2158087875337715E-2</v>
      </c>
      <c r="P336">
        <v>4</v>
      </c>
      <c r="Q336">
        <v>2025</v>
      </c>
      <c r="R336">
        <v>5</v>
      </c>
      <c r="S336">
        <v>2025</v>
      </c>
      <c r="T336">
        <v>45827</v>
      </c>
      <c r="U336" t="s">
        <v>152</v>
      </c>
      <c r="V336">
        <v>2025</v>
      </c>
      <c r="W336" t="str">
        <f t="shared" si="20"/>
        <v>México</v>
      </c>
      <c r="X336" t="str">
        <f t="shared" si="21"/>
        <v>IC</v>
      </c>
      <c r="Y336" s="8">
        <f t="shared" si="22"/>
        <v>0.5</v>
      </c>
      <c r="Z336" s="2">
        <f t="shared" si="23"/>
        <v>317.29230000000001</v>
      </c>
      <c r="AJ336" s="12">
        <v>336</v>
      </c>
      <c r="AK336" s="13">
        <v>0</v>
      </c>
    </row>
    <row r="337" spans="1:37">
      <c r="A337" t="s">
        <v>176</v>
      </c>
      <c r="B337">
        <v>278</v>
      </c>
      <c r="C337">
        <v>0</v>
      </c>
      <c r="D337" s="18">
        <v>45770</v>
      </c>
      <c r="E337" s="18">
        <v>45973</v>
      </c>
      <c r="F337" s="18">
        <v>45986</v>
      </c>
      <c r="G337" t="s">
        <v>35</v>
      </c>
      <c r="H337">
        <v>17</v>
      </c>
      <c r="J337">
        <v>29028</v>
      </c>
      <c r="K337" t="s">
        <v>131</v>
      </c>
      <c r="L337">
        <v>24964.079999999998</v>
      </c>
      <c r="M337">
        <v>2887.88</v>
      </c>
      <c r="N337">
        <v>2483.5768000000003</v>
      </c>
      <c r="O337">
        <v>9.9486013504202858E-2</v>
      </c>
      <c r="P337">
        <v>4</v>
      </c>
      <c r="Q337">
        <v>2025</v>
      </c>
      <c r="R337">
        <v>11</v>
      </c>
      <c r="S337">
        <v>2025</v>
      </c>
      <c r="T337">
        <v>46031</v>
      </c>
      <c r="U337" t="s">
        <v>157</v>
      </c>
      <c r="V337">
        <v>2026</v>
      </c>
      <c r="W337" t="str">
        <f t="shared" si="20"/>
        <v>México</v>
      </c>
      <c r="X337" t="str">
        <f t="shared" si="21"/>
        <v>IC</v>
      </c>
      <c r="Y337" s="8">
        <f t="shared" si="22"/>
        <v>0.5</v>
      </c>
      <c r="Z337" s="2">
        <f t="shared" si="23"/>
        <v>1241.7884000000001</v>
      </c>
      <c r="AJ337" s="12">
        <v>337</v>
      </c>
      <c r="AK337" s="13">
        <v>0</v>
      </c>
    </row>
    <row r="338" spans="1:37">
      <c r="A338" t="s">
        <v>176</v>
      </c>
      <c r="B338">
        <v>279</v>
      </c>
      <c r="C338">
        <v>1</v>
      </c>
      <c r="D338" s="18">
        <v>45770</v>
      </c>
      <c r="E338" s="18">
        <v>45799</v>
      </c>
      <c r="F338" s="18">
        <v>45813</v>
      </c>
      <c r="G338" t="s">
        <v>35</v>
      </c>
      <c r="H338">
        <v>17</v>
      </c>
      <c r="J338">
        <v>51013.32</v>
      </c>
      <c r="K338" t="s">
        <v>131</v>
      </c>
      <c r="L338">
        <v>43871.455199999997</v>
      </c>
      <c r="M338">
        <v>4405.49</v>
      </c>
      <c r="N338">
        <v>3788.7213999999999</v>
      </c>
      <c r="O338">
        <v>8.6359601766754251E-2</v>
      </c>
      <c r="P338">
        <v>4</v>
      </c>
      <c r="Q338">
        <v>2025</v>
      </c>
      <c r="R338">
        <v>5</v>
      </c>
      <c r="S338">
        <v>2025</v>
      </c>
      <c r="T338">
        <v>45858</v>
      </c>
      <c r="U338" t="s">
        <v>154</v>
      </c>
      <c r="V338">
        <v>2025</v>
      </c>
      <c r="W338" t="str">
        <f t="shared" si="20"/>
        <v>México</v>
      </c>
      <c r="X338" t="str">
        <f t="shared" si="21"/>
        <v>IC</v>
      </c>
      <c r="Y338" s="8">
        <f t="shared" si="22"/>
        <v>0.5</v>
      </c>
      <c r="Z338" s="2">
        <f t="shared" si="23"/>
        <v>1894.3607</v>
      </c>
      <c r="AJ338" s="12">
        <v>338</v>
      </c>
      <c r="AK338" s="13">
        <v>0</v>
      </c>
    </row>
    <row r="339" spans="1:37">
      <c r="A339" t="s">
        <v>176</v>
      </c>
      <c r="B339">
        <v>280</v>
      </c>
      <c r="C339">
        <v>1</v>
      </c>
      <c r="D339" s="18">
        <v>45771</v>
      </c>
      <c r="E339" s="18">
        <v>45782</v>
      </c>
      <c r="F339" s="18">
        <v>45783</v>
      </c>
      <c r="G339" t="s">
        <v>49</v>
      </c>
      <c r="H339">
        <v>17</v>
      </c>
      <c r="I339" t="s">
        <v>177</v>
      </c>
      <c r="J339">
        <v>1143.8699999999999</v>
      </c>
      <c r="K339" t="s">
        <v>131</v>
      </c>
      <c r="L339">
        <v>983.7281999999999</v>
      </c>
      <c r="M339">
        <v>94.04</v>
      </c>
      <c r="N339">
        <v>80.874400000000009</v>
      </c>
      <c r="O339">
        <v>8.2212139491375791E-2</v>
      </c>
      <c r="P339">
        <v>4</v>
      </c>
      <c r="Q339">
        <v>2025</v>
      </c>
      <c r="R339">
        <v>5</v>
      </c>
      <c r="S339">
        <v>2025</v>
      </c>
      <c r="T339">
        <v>45828</v>
      </c>
      <c r="U339" t="s">
        <v>152</v>
      </c>
      <c r="V339">
        <v>2025</v>
      </c>
      <c r="W339" t="str">
        <f t="shared" si="20"/>
        <v>México</v>
      </c>
      <c r="X339" t="str">
        <f t="shared" si="21"/>
        <v>Retail</v>
      </c>
      <c r="Y339" s="8">
        <f t="shared" si="22"/>
        <v>0</v>
      </c>
      <c r="Z339" s="2">
        <f t="shared" si="23"/>
        <v>80.874400000000009</v>
      </c>
      <c r="AJ339" s="12">
        <v>339</v>
      </c>
      <c r="AK339" s="13">
        <v>0</v>
      </c>
    </row>
    <row r="340" spans="1:37">
      <c r="A340" t="s">
        <v>176</v>
      </c>
      <c r="B340">
        <v>281</v>
      </c>
      <c r="C340">
        <v>1</v>
      </c>
      <c r="D340" s="18">
        <v>45771</v>
      </c>
      <c r="E340" s="18">
        <v>45654</v>
      </c>
      <c r="F340" s="18">
        <v>45654</v>
      </c>
      <c r="G340" t="s">
        <v>49</v>
      </c>
      <c r="H340">
        <v>17</v>
      </c>
      <c r="J340">
        <v>4403.08</v>
      </c>
      <c r="K340" t="s">
        <v>131</v>
      </c>
      <c r="L340">
        <v>3786.6487999999999</v>
      </c>
      <c r="M340">
        <v>400.28</v>
      </c>
      <c r="N340">
        <v>344.24079999999998</v>
      </c>
      <c r="O340">
        <v>9.0909090909090912E-2</v>
      </c>
      <c r="P340">
        <v>4</v>
      </c>
      <c r="Q340">
        <v>2025</v>
      </c>
      <c r="R340">
        <v>12</v>
      </c>
      <c r="S340">
        <v>2024</v>
      </c>
      <c r="T340">
        <v>45699</v>
      </c>
      <c r="U340" t="s">
        <v>164</v>
      </c>
      <c r="V340">
        <v>2025</v>
      </c>
      <c r="W340" t="str">
        <f t="shared" si="20"/>
        <v>México</v>
      </c>
      <c r="X340" t="str">
        <f t="shared" si="21"/>
        <v>Retail</v>
      </c>
      <c r="Y340" s="8">
        <f t="shared" si="22"/>
        <v>0</v>
      </c>
      <c r="Z340" s="2">
        <f t="shared" si="23"/>
        <v>344.24079999999998</v>
      </c>
      <c r="AJ340" s="12">
        <v>340</v>
      </c>
      <c r="AK340" s="13">
        <v>16038.14</v>
      </c>
    </row>
    <row r="341" spans="1:37">
      <c r="A341" t="s">
        <v>176</v>
      </c>
      <c r="B341">
        <v>282</v>
      </c>
      <c r="C341">
        <v>1</v>
      </c>
      <c r="D341" s="18">
        <v>45771</v>
      </c>
      <c r="E341" s="18">
        <v>45862</v>
      </c>
      <c r="F341" s="18">
        <v>45872</v>
      </c>
      <c r="G341" t="s">
        <v>49</v>
      </c>
      <c r="H341">
        <v>17</v>
      </c>
      <c r="J341">
        <v>26704.61</v>
      </c>
      <c r="K341" t="s">
        <v>131</v>
      </c>
      <c r="L341">
        <v>22965.964599999999</v>
      </c>
      <c r="M341">
        <v>1741.22</v>
      </c>
      <c r="N341">
        <v>1497.4492</v>
      </c>
      <c r="O341">
        <v>6.5202974317917398E-2</v>
      </c>
      <c r="P341">
        <v>4</v>
      </c>
      <c r="Q341">
        <v>2025</v>
      </c>
      <c r="R341">
        <v>7</v>
      </c>
      <c r="S341">
        <v>2025</v>
      </c>
      <c r="T341">
        <v>45917</v>
      </c>
      <c r="U341" t="s">
        <v>153</v>
      </c>
      <c r="V341">
        <v>2025</v>
      </c>
      <c r="W341" t="str">
        <f t="shared" si="20"/>
        <v>México</v>
      </c>
      <c r="X341" t="str">
        <f t="shared" si="21"/>
        <v>Retail</v>
      </c>
      <c r="Y341" s="8">
        <f t="shared" si="22"/>
        <v>0</v>
      </c>
      <c r="Z341" s="2">
        <f t="shared" si="23"/>
        <v>1497.4492</v>
      </c>
      <c r="AJ341" s="12">
        <v>341</v>
      </c>
      <c r="AK341" s="13">
        <v>9259.58</v>
      </c>
    </row>
    <row r="342" spans="1:37">
      <c r="A342" t="s">
        <v>176</v>
      </c>
      <c r="B342">
        <v>283</v>
      </c>
      <c r="C342">
        <v>1</v>
      </c>
      <c r="D342" s="18">
        <v>45772</v>
      </c>
      <c r="E342" s="18">
        <v>45645</v>
      </c>
      <c r="F342" s="18">
        <v>45657</v>
      </c>
      <c r="G342" t="s">
        <v>49</v>
      </c>
      <c r="H342">
        <v>17</v>
      </c>
      <c r="I342" t="s">
        <v>177</v>
      </c>
      <c r="J342">
        <v>3108</v>
      </c>
      <c r="K342" t="s">
        <v>131</v>
      </c>
      <c r="L342">
        <v>2672.88</v>
      </c>
      <c r="M342">
        <v>151.41999999999999</v>
      </c>
      <c r="N342">
        <v>130.22119999999998</v>
      </c>
      <c r="O342">
        <v>4.8719433719433713E-2</v>
      </c>
      <c r="P342">
        <v>4</v>
      </c>
      <c r="Q342">
        <v>2025</v>
      </c>
      <c r="R342">
        <v>12</v>
      </c>
      <c r="S342">
        <v>2024</v>
      </c>
      <c r="T342">
        <v>45702</v>
      </c>
      <c r="U342" t="s">
        <v>164</v>
      </c>
      <c r="V342">
        <v>2025</v>
      </c>
      <c r="W342" t="str">
        <f t="shared" si="20"/>
        <v>México</v>
      </c>
      <c r="X342" t="str">
        <f t="shared" si="21"/>
        <v>Retail</v>
      </c>
      <c r="Y342" s="8">
        <f t="shared" si="22"/>
        <v>0</v>
      </c>
      <c r="Z342" s="2">
        <f t="shared" si="23"/>
        <v>130.22119999999998</v>
      </c>
      <c r="AJ342" s="12">
        <v>342</v>
      </c>
      <c r="AK342" s="13">
        <v>1285.69</v>
      </c>
    </row>
    <row r="343" spans="1:37">
      <c r="A343" t="s">
        <v>176</v>
      </c>
      <c r="B343">
        <v>284</v>
      </c>
      <c r="C343">
        <v>1</v>
      </c>
      <c r="D343" s="18">
        <v>45772</v>
      </c>
      <c r="E343" s="18">
        <v>45654</v>
      </c>
      <c r="F343" s="18">
        <v>45654</v>
      </c>
      <c r="G343" t="s">
        <v>49</v>
      </c>
      <c r="H343">
        <v>17</v>
      </c>
      <c r="J343">
        <v>19328.54</v>
      </c>
      <c r="K343" t="s">
        <v>131</v>
      </c>
      <c r="L343">
        <v>16622.544399999999</v>
      </c>
      <c r="M343">
        <v>1757.14</v>
      </c>
      <c r="N343">
        <v>1511.1404</v>
      </c>
      <c r="O343">
        <v>9.0909090909090912E-2</v>
      </c>
      <c r="P343">
        <v>4</v>
      </c>
      <c r="Q343">
        <v>2025</v>
      </c>
      <c r="R343">
        <v>12</v>
      </c>
      <c r="S343">
        <v>2024</v>
      </c>
      <c r="T343">
        <v>45699</v>
      </c>
      <c r="U343" t="s">
        <v>164</v>
      </c>
      <c r="V343">
        <v>2025</v>
      </c>
      <c r="W343" t="str">
        <f t="shared" si="20"/>
        <v>México</v>
      </c>
      <c r="X343" t="str">
        <f t="shared" si="21"/>
        <v>Retail</v>
      </c>
      <c r="Y343" s="8">
        <f t="shared" si="22"/>
        <v>0</v>
      </c>
      <c r="Z343" s="2">
        <f t="shared" si="23"/>
        <v>1511.1404</v>
      </c>
      <c r="AJ343" s="12">
        <v>343</v>
      </c>
      <c r="AK343" s="13">
        <v>0</v>
      </c>
    </row>
    <row r="344" spans="1:37">
      <c r="A344" t="s">
        <v>176</v>
      </c>
      <c r="B344">
        <v>285</v>
      </c>
      <c r="C344">
        <v>1</v>
      </c>
      <c r="D344" s="18">
        <v>45772</v>
      </c>
      <c r="E344" s="18">
        <v>45654</v>
      </c>
      <c r="F344" s="18">
        <v>45654</v>
      </c>
      <c r="G344" t="s">
        <v>49</v>
      </c>
      <c r="H344">
        <v>17</v>
      </c>
      <c r="J344">
        <v>4276.47</v>
      </c>
      <c r="K344" t="s">
        <v>131</v>
      </c>
      <c r="L344">
        <v>3677.7642000000001</v>
      </c>
      <c r="M344">
        <v>388.77</v>
      </c>
      <c r="N344">
        <v>334.34219999999999</v>
      </c>
      <c r="O344">
        <v>9.0909090909090912E-2</v>
      </c>
      <c r="P344">
        <v>4</v>
      </c>
      <c r="Q344">
        <v>2025</v>
      </c>
      <c r="R344">
        <v>12</v>
      </c>
      <c r="S344">
        <v>2024</v>
      </c>
      <c r="T344">
        <v>45699</v>
      </c>
      <c r="U344" t="s">
        <v>164</v>
      </c>
      <c r="V344">
        <v>2025</v>
      </c>
      <c r="W344" t="str">
        <f t="shared" si="20"/>
        <v>México</v>
      </c>
      <c r="X344" t="str">
        <f t="shared" si="21"/>
        <v>Retail</v>
      </c>
      <c r="Y344" s="8">
        <f t="shared" si="22"/>
        <v>0</v>
      </c>
      <c r="Z344" s="2">
        <f t="shared" si="23"/>
        <v>334.34219999999999</v>
      </c>
      <c r="AJ344" s="12">
        <v>344</v>
      </c>
      <c r="AK344" s="13">
        <v>30.6</v>
      </c>
    </row>
    <row r="345" spans="1:37">
      <c r="A345" t="s">
        <v>176</v>
      </c>
      <c r="B345">
        <v>286</v>
      </c>
      <c r="C345">
        <v>1</v>
      </c>
      <c r="D345" s="18">
        <v>45772</v>
      </c>
      <c r="E345" s="18">
        <v>45668</v>
      </c>
      <c r="F345" s="18">
        <v>45668</v>
      </c>
      <c r="G345" t="s">
        <v>49</v>
      </c>
      <c r="H345">
        <v>17</v>
      </c>
      <c r="J345">
        <v>2297.91</v>
      </c>
      <c r="K345" t="s">
        <v>131</v>
      </c>
      <c r="L345">
        <v>1976.2025999999998</v>
      </c>
      <c r="M345">
        <v>208.91</v>
      </c>
      <c r="N345">
        <v>179.6626</v>
      </c>
      <c r="O345">
        <v>9.0913047073210004E-2</v>
      </c>
      <c r="P345">
        <v>4</v>
      </c>
      <c r="Q345">
        <v>2025</v>
      </c>
      <c r="R345">
        <v>1</v>
      </c>
      <c r="S345">
        <v>2025</v>
      </c>
      <c r="T345">
        <v>45713</v>
      </c>
      <c r="U345" t="s">
        <v>164</v>
      </c>
      <c r="V345">
        <v>2025</v>
      </c>
      <c r="W345" t="str">
        <f t="shared" si="20"/>
        <v>México</v>
      </c>
      <c r="X345" t="str">
        <f t="shared" si="21"/>
        <v>Retail</v>
      </c>
      <c r="Y345" s="8">
        <f t="shared" si="22"/>
        <v>0</v>
      </c>
      <c r="Z345" s="2">
        <f t="shared" si="23"/>
        <v>179.6626</v>
      </c>
      <c r="AJ345" s="12">
        <v>345</v>
      </c>
      <c r="AK345" s="13">
        <v>81.75</v>
      </c>
    </row>
    <row r="346" spans="1:37">
      <c r="A346" t="s">
        <v>176</v>
      </c>
      <c r="B346">
        <v>287</v>
      </c>
      <c r="C346">
        <v>0</v>
      </c>
      <c r="D346" s="18">
        <v>45772</v>
      </c>
      <c r="E346" s="18">
        <v>45833</v>
      </c>
      <c r="F346" s="18">
        <v>45848</v>
      </c>
      <c r="G346" t="s">
        <v>44</v>
      </c>
      <c r="H346">
        <v>17</v>
      </c>
      <c r="J346">
        <v>3806.23</v>
      </c>
      <c r="K346" t="s">
        <v>151</v>
      </c>
      <c r="L346">
        <v>3806.23</v>
      </c>
      <c r="M346">
        <v>350.97</v>
      </c>
      <c r="N346">
        <v>350.97</v>
      </c>
      <c r="O346">
        <v>9.220935151054982E-2</v>
      </c>
      <c r="P346">
        <v>4</v>
      </c>
      <c r="Q346">
        <v>2025</v>
      </c>
      <c r="R346">
        <v>6</v>
      </c>
      <c r="S346">
        <v>2025</v>
      </c>
      <c r="T346">
        <v>45893</v>
      </c>
      <c r="U346" t="s">
        <v>160</v>
      </c>
      <c r="V346">
        <v>2025</v>
      </c>
      <c r="W346" t="str">
        <f t="shared" si="20"/>
        <v>México</v>
      </c>
      <c r="X346" t="str">
        <f t="shared" si="21"/>
        <v>IC</v>
      </c>
      <c r="Y346" s="8">
        <f t="shared" si="22"/>
        <v>0.5</v>
      </c>
      <c r="Z346" s="2">
        <f t="shared" si="23"/>
        <v>175.48500000000001</v>
      </c>
      <c r="AJ346" s="12">
        <v>346</v>
      </c>
      <c r="AK346" s="13">
        <v>805.58</v>
      </c>
    </row>
    <row r="347" spans="1:37">
      <c r="A347" t="s">
        <v>176</v>
      </c>
      <c r="B347">
        <v>288</v>
      </c>
      <c r="C347">
        <v>1</v>
      </c>
      <c r="D347" s="18">
        <v>45772</v>
      </c>
      <c r="E347" s="18">
        <v>45837</v>
      </c>
      <c r="F347" s="18">
        <v>45864</v>
      </c>
      <c r="G347" t="s">
        <v>49</v>
      </c>
      <c r="H347">
        <v>17</v>
      </c>
      <c r="I347" t="s">
        <v>185</v>
      </c>
      <c r="J347">
        <v>36460.839999999997</v>
      </c>
      <c r="K347" t="s">
        <v>131</v>
      </c>
      <c r="L347">
        <v>31356.322399999997</v>
      </c>
      <c r="M347">
        <v>4564.99</v>
      </c>
      <c r="N347">
        <v>3925.8914</v>
      </c>
      <c r="O347">
        <v>0.12520254607408937</v>
      </c>
      <c r="P347">
        <v>4</v>
      </c>
      <c r="Q347">
        <v>2025</v>
      </c>
      <c r="R347">
        <v>6</v>
      </c>
      <c r="S347">
        <v>2025</v>
      </c>
      <c r="T347">
        <v>45909</v>
      </c>
      <c r="U347" t="s">
        <v>153</v>
      </c>
      <c r="V347">
        <v>2025</v>
      </c>
      <c r="W347" t="str">
        <f t="shared" si="20"/>
        <v>México</v>
      </c>
      <c r="X347" t="str">
        <f t="shared" si="21"/>
        <v>Retail</v>
      </c>
      <c r="Y347" s="8">
        <f t="shared" si="22"/>
        <v>0</v>
      </c>
      <c r="Z347" s="2">
        <f t="shared" si="23"/>
        <v>3925.8914</v>
      </c>
      <c r="AJ347" s="12">
        <v>347</v>
      </c>
      <c r="AK347" s="13">
        <v>2008.11</v>
      </c>
    </row>
    <row r="348" spans="1:37">
      <c r="A348" t="s">
        <v>176</v>
      </c>
      <c r="B348">
        <v>289</v>
      </c>
      <c r="C348">
        <v>1</v>
      </c>
      <c r="D348" s="18">
        <v>45775</v>
      </c>
      <c r="E348" s="18">
        <v>45791</v>
      </c>
      <c r="F348" s="18">
        <v>45795</v>
      </c>
      <c r="G348" t="s">
        <v>49</v>
      </c>
      <c r="H348">
        <v>18</v>
      </c>
      <c r="I348" t="s">
        <v>182</v>
      </c>
      <c r="J348">
        <v>2070.1999999999998</v>
      </c>
      <c r="K348" t="s">
        <v>131</v>
      </c>
      <c r="L348">
        <v>1780.3719999999998</v>
      </c>
      <c r="M348">
        <v>276.39</v>
      </c>
      <c r="N348">
        <v>237.69539999999998</v>
      </c>
      <c r="O348">
        <v>0.13350883972563038</v>
      </c>
      <c r="P348">
        <v>4</v>
      </c>
      <c r="Q348">
        <v>2025</v>
      </c>
      <c r="R348">
        <v>5</v>
      </c>
      <c r="S348">
        <v>2025</v>
      </c>
      <c r="T348">
        <v>45840</v>
      </c>
      <c r="U348" t="s">
        <v>154</v>
      </c>
      <c r="V348">
        <v>2025</v>
      </c>
      <c r="W348" t="str">
        <f t="shared" si="20"/>
        <v>México</v>
      </c>
      <c r="X348" t="str">
        <f t="shared" si="21"/>
        <v>Retail</v>
      </c>
      <c r="Y348" s="8">
        <f t="shared" si="22"/>
        <v>0</v>
      </c>
      <c r="Z348" s="2">
        <f t="shared" si="23"/>
        <v>237.69539999999998</v>
      </c>
      <c r="AJ348" s="12">
        <v>348</v>
      </c>
      <c r="AK348" s="13">
        <v>429.35</v>
      </c>
    </row>
    <row r="349" spans="1:37">
      <c r="A349" t="s">
        <v>176</v>
      </c>
      <c r="B349">
        <v>290</v>
      </c>
      <c r="C349">
        <v>1</v>
      </c>
      <c r="D349" s="18">
        <v>45775</v>
      </c>
      <c r="E349" s="18">
        <v>45793</v>
      </c>
      <c r="F349" s="18">
        <v>45796</v>
      </c>
      <c r="G349" t="s">
        <v>49</v>
      </c>
      <c r="H349">
        <v>18</v>
      </c>
      <c r="I349" t="s">
        <v>185</v>
      </c>
      <c r="J349">
        <v>3334.46</v>
      </c>
      <c r="K349" t="s">
        <v>131</v>
      </c>
      <c r="L349">
        <v>2867.6356000000001</v>
      </c>
      <c r="M349">
        <v>664.46</v>
      </c>
      <c r="N349">
        <v>571.43560000000002</v>
      </c>
      <c r="O349">
        <v>0.19927064652147575</v>
      </c>
      <c r="P349">
        <v>4</v>
      </c>
      <c r="Q349">
        <v>2025</v>
      </c>
      <c r="R349">
        <v>5</v>
      </c>
      <c r="S349">
        <v>2025</v>
      </c>
      <c r="T349">
        <v>45841</v>
      </c>
      <c r="U349" t="s">
        <v>154</v>
      </c>
      <c r="V349">
        <v>2025</v>
      </c>
      <c r="W349" t="str">
        <f t="shared" si="20"/>
        <v>México</v>
      </c>
      <c r="X349" t="str">
        <f t="shared" si="21"/>
        <v>Retail</v>
      </c>
      <c r="Y349" s="8">
        <f t="shared" si="22"/>
        <v>0</v>
      </c>
      <c r="Z349" s="2">
        <f t="shared" si="23"/>
        <v>571.43560000000002</v>
      </c>
      <c r="AJ349" s="12">
        <v>349</v>
      </c>
      <c r="AK349" s="13">
        <v>1.91</v>
      </c>
    </row>
    <row r="350" spans="1:37">
      <c r="A350" t="s">
        <v>176</v>
      </c>
      <c r="B350">
        <v>291</v>
      </c>
      <c r="C350">
        <v>0</v>
      </c>
      <c r="D350" s="18">
        <v>45775</v>
      </c>
      <c r="E350" s="18">
        <v>45811</v>
      </c>
      <c r="F350" s="18">
        <v>45840</v>
      </c>
      <c r="G350" t="s">
        <v>54</v>
      </c>
      <c r="H350">
        <v>18</v>
      </c>
      <c r="J350">
        <v>44219</v>
      </c>
      <c r="K350" t="s">
        <v>178</v>
      </c>
      <c r="L350">
        <v>2078.2930000000001</v>
      </c>
      <c r="M350">
        <v>700</v>
      </c>
      <c r="N350">
        <v>32.9</v>
      </c>
      <c r="O350">
        <v>1.5830299192654738E-2</v>
      </c>
      <c r="P350">
        <v>4</v>
      </c>
      <c r="Q350">
        <v>2025</v>
      </c>
      <c r="R350">
        <v>6</v>
      </c>
      <c r="S350">
        <v>2025</v>
      </c>
      <c r="T350">
        <v>45885</v>
      </c>
      <c r="U350" t="s">
        <v>160</v>
      </c>
      <c r="V350">
        <v>2025</v>
      </c>
      <c r="W350" t="str">
        <f t="shared" si="20"/>
        <v>México</v>
      </c>
      <c r="X350" t="str">
        <f t="shared" si="21"/>
        <v>Retail</v>
      </c>
      <c r="Y350" s="8">
        <f t="shared" si="22"/>
        <v>0.05</v>
      </c>
      <c r="Z350" s="2">
        <f t="shared" si="23"/>
        <v>31.254999999999999</v>
      </c>
      <c r="AJ350" s="12">
        <v>350</v>
      </c>
      <c r="AK350" s="13">
        <v>718.64</v>
      </c>
    </row>
    <row r="351" spans="1:37">
      <c r="A351" t="s">
        <v>176</v>
      </c>
      <c r="B351">
        <v>292</v>
      </c>
      <c r="C351">
        <v>1</v>
      </c>
      <c r="D351" s="18">
        <v>45776</v>
      </c>
      <c r="E351" s="18">
        <v>45769</v>
      </c>
      <c r="F351" s="18">
        <v>45787</v>
      </c>
      <c r="G351" t="s">
        <v>49</v>
      </c>
      <c r="H351">
        <v>18</v>
      </c>
      <c r="I351" t="s">
        <v>177</v>
      </c>
      <c r="J351">
        <v>12738.93</v>
      </c>
      <c r="K351" t="s">
        <v>151</v>
      </c>
      <c r="L351">
        <v>12738.93</v>
      </c>
      <c r="M351">
        <v>1327.97</v>
      </c>
      <c r="N351">
        <v>1327.97</v>
      </c>
      <c r="O351">
        <v>0.10424501900866086</v>
      </c>
      <c r="P351">
        <v>4</v>
      </c>
      <c r="Q351">
        <v>2025</v>
      </c>
      <c r="R351">
        <v>4</v>
      </c>
      <c r="S351">
        <v>2025</v>
      </c>
      <c r="T351">
        <v>45832</v>
      </c>
      <c r="U351" t="s">
        <v>152</v>
      </c>
      <c r="V351">
        <v>2025</v>
      </c>
      <c r="W351" t="str">
        <f t="shared" si="20"/>
        <v>México</v>
      </c>
      <c r="X351" t="str">
        <f t="shared" si="21"/>
        <v>Retail</v>
      </c>
      <c r="Y351" s="8">
        <f t="shared" si="22"/>
        <v>0</v>
      </c>
      <c r="Z351" s="2">
        <f t="shared" si="23"/>
        <v>1327.97</v>
      </c>
      <c r="AJ351" s="12">
        <v>351</v>
      </c>
      <c r="AK351" s="13">
        <v>35</v>
      </c>
    </row>
    <row r="352" spans="1:37">
      <c r="A352" t="s">
        <v>176</v>
      </c>
      <c r="B352">
        <v>293</v>
      </c>
      <c r="C352">
        <v>1</v>
      </c>
      <c r="D352" s="18">
        <v>45776</v>
      </c>
      <c r="E352" s="18">
        <v>45852</v>
      </c>
      <c r="F352" s="18">
        <v>45877</v>
      </c>
      <c r="G352" t="s">
        <v>49</v>
      </c>
      <c r="H352">
        <v>18</v>
      </c>
      <c r="J352">
        <v>1365.96</v>
      </c>
      <c r="K352" t="s">
        <v>131</v>
      </c>
      <c r="L352">
        <v>1174.7256</v>
      </c>
      <c r="M352">
        <v>44.56</v>
      </c>
      <c r="N352">
        <v>38.321600000000004</v>
      </c>
      <c r="O352">
        <v>3.2621745878356617E-2</v>
      </c>
      <c r="P352">
        <v>4</v>
      </c>
      <c r="Q352">
        <v>2025</v>
      </c>
      <c r="R352">
        <v>7</v>
      </c>
      <c r="S352">
        <v>2025</v>
      </c>
      <c r="T352">
        <v>45922</v>
      </c>
      <c r="U352" t="s">
        <v>153</v>
      </c>
      <c r="V352">
        <v>2025</v>
      </c>
      <c r="W352" t="str">
        <f t="shared" si="20"/>
        <v>México</v>
      </c>
      <c r="X352" t="str">
        <f t="shared" si="21"/>
        <v>Retail</v>
      </c>
      <c r="Y352" s="8">
        <f t="shared" si="22"/>
        <v>0</v>
      </c>
      <c r="Z352" s="2">
        <f t="shared" si="23"/>
        <v>38.321600000000004</v>
      </c>
      <c r="AJ352" s="12">
        <v>352</v>
      </c>
      <c r="AK352" s="13">
        <v>517.96</v>
      </c>
    </row>
    <row r="353" spans="1:37">
      <c r="A353" t="s">
        <v>176</v>
      </c>
      <c r="B353">
        <v>294</v>
      </c>
      <c r="C353">
        <v>0</v>
      </c>
      <c r="D353" s="18">
        <v>45776</v>
      </c>
      <c r="E353" s="18">
        <v>45826</v>
      </c>
      <c r="F353" s="18">
        <v>45826</v>
      </c>
      <c r="G353" t="s">
        <v>54</v>
      </c>
      <c r="H353">
        <v>18</v>
      </c>
      <c r="J353">
        <v>1345.52</v>
      </c>
      <c r="K353" t="s">
        <v>151</v>
      </c>
      <c r="L353">
        <v>1345.52</v>
      </c>
      <c r="M353">
        <v>270</v>
      </c>
      <c r="N353">
        <v>270</v>
      </c>
      <c r="O353">
        <v>0.20066591355015162</v>
      </c>
      <c r="P353">
        <v>4</v>
      </c>
      <c r="Q353">
        <v>2025</v>
      </c>
      <c r="R353">
        <v>6</v>
      </c>
      <c r="S353">
        <v>2025</v>
      </c>
      <c r="T353">
        <v>45871</v>
      </c>
      <c r="U353" t="s">
        <v>160</v>
      </c>
      <c r="V353">
        <v>2025</v>
      </c>
      <c r="W353" t="str">
        <f t="shared" si="20"/>
        <v>México</v>
      </c>
      <c r="X353" t="str">
        <f t="shared" si="21"/>
        <v>Retail</v>
      </c>
      <c r="Y353" s="8">
        <f t="shared" si="22"/>
        <v>0.05</v>
      </c>
      <c r="Z353" s="2">
        <f t="shared" si="23"/>
        <v>256.5</v>
      </c>
      <c r="AJ353" s="12">
        <v>353</v>
      </c>
      <c r="AK353" s="13">
        <v>630.08000000000004</v>
      </c>
    </row>
    <row r="354" spans="1:37">
      <c r="A354" t="s">
        <v>176</v>
      </c>
      <c r="B354">
        <v>295</v>
      </c>
      <c r="C354">
        <v>0</v>
      </c>
      <c r="D354" s="18">
        <v>45776</v>
      </c>
      <c r="E354" s="18">
        <v>45854</v>
      </c>
      <c r="F354" s="18">
        <v>45898</v>
      </c>
      <c r="G354" t="s">
        <v>40</v>
      </c>
      <c r="H354">
        <v>18</v>
      </c>
      <c r="J354">
        <v>180980.6</v>
      </c>
      <c r="K354" t="s">
        <v>131</v>
      </c>
      <c r="L354">
        <v>155643.31599999999</v>
      </c>
      <c r="M354">
        <v>17472.91</v>
      </c>
      <c r="N354">
        <v>15026.702600000001</v>
      </c>
      <c r="O354">
        <v>9.6545762363479851E-2</v>
      </c>
      <c r="P354">
        <v>4</v>
      </c>
      <c r="Q354">
        <v>2025</v>
      </c>
      <c r="R354">
        <v>7</v>
      </c>
      <c r="S354">
        <v>2025</v>
      </c>
      <c r="T354">
        <v>45943</v>
      </c>
      <c r="U354" t="s">
        <v>161</v>
      </c>
      <c r="V354">
        <v>2025</v>
      </c>
      <c r="W354" t="str">
        <f t="shared" si="20"/>
        <v>México</v>
      </c>
      <c r="X354" t="str">
        <f t="shared" si="21"/>
        <v>IC</v>
      </c>
      <c r="Y354" s="8">
        <f t="shared" si="22"/>
        <v>0.5</v>
      </c>
      <c r="Z354" s="2">
        <f t="shared" si="23"/>
        <v>7513.3513000000003</v>
      </c>
      <c r="AJ354" s="12">
        <v>354</v>
      </c>
      <c r="AK354" s="13">
        <v>70</v>
      </c>
    </row>
    <row r="355" spans="1:37">
      <c r="A355" t="s">
        <v>176</v>
      </c>
      <c r="B355">
        <v>296</v>
      </c>
      <c r="C355">
        <v>0</v>
      </c>
      <c r="D355" s="18">
        <v>45776</v>
      </c>
      <c r="E355" s="18">
        <v>45958</v>
      </c>
      <c r="F355" s="18">
        <v>45975</v>
      </c>
      <c r="G355" t="s">
        <v>40</v>
      </c>
      <c r="H355">
        <v>18</v>
      </c>
      <c r="J355">
        <v>8614.02</v>
      </c>
      <c r="K355" t="s">
        <v>131</v>
      </c>
      <c r="L355">
        <v>7408.0572000000002</v>
      </c>
      <c r="M355">
        <v>1533.8</v>
      </c>
      <c r="N355">
        <v>1319.068</v>
      </c>
      <c r="O355">
        <v>0.17805856034696924</v>
      </c>
      <c r="P355">
        <v>4</v>
      </c>
      <c r="Q355">
        <v>2025</v>
      </c>
      <c r="R355">
        <v>10</v>
      </c>
      <c r="S355">
        <v>2025</v>
      </c>
      <c r="T355">
        <v>46020</v>
      </c>
      <c r="U355" t="s">
        <v>132</v>
      </c>
      <c r="V355">
        <v>2025</v>
      </c>
      <c r="W355" t="str">
        <f t="shared" si="20"/>
        <v>México</v>
      </c>
      <c r="X355" t="str">
        <f t="shared" si="21"/>
        <v>IC</v>
      </c>
      <c r="Y355" s="8">
        <f t="shared" si="22"/>
        <v>0.5</v>
      </c>
      <c r="Z355" s="2">
        <f t="shared" si="23"/>
        <v>659.53399999999999</v>
      </c>
      <c r="AJ355" s="12">
        <v>355</v>
      </c>
      <c r="AK355" s="13">
        <v>34429.94</v>
      </c>
    </row>
    <row r="356" spans="1:37">
      <c r="A356" t="s">
        <v>176</v>
      </c>
      <c r="B356">
        <v>297</v>
      </c>
      <c r="C356">
        <v>1</v>
      </c>
      <c r="D356" s="18">
        <v>45777</v>
      </c>
      <c r="E356" s="18">
        <v>45779</v>
      </c>
      <c r="F356" s="18">
        <v>45782</v>
      </c>
      <c r="G356" t="s">
        <v>35</v>
      </c>
      <c r="H356">
        <v>18</v>
      </c>
      <c r="J356">
        <v>3967.34</v>
      </c>
      <c r="K356" t="s">
        <v>131</v>
      </c>
      <c r="L356">
        <v>3411.9124000000002</v>
      </c>
      <c r="M356">
        <v>192.45</v>
      </c>
      <c r="N356">
        <v>165.50699999999998</v>
      </c>
      <c r="O356">
        <v>4.8508572494416903E-2</v>
      </c>
      <c r="P356">
        <v>4</v>
      </c>
      <c r="Q356">
        <v>2025</v>
      </c>
      <c r="R356">
        <v>5</v>
      </c>
      <c r="S356">
        <v>2025</v>
      </c>
      <c r="T356">
        <v>45827</v>
      </c>
      <c r="U356" t="s">
        <v>152</v>
      </c>
      <c r="V356">
        <v>2025</v>
      </c>
      <c r="W356" t="str">
        <f t="shared" si="20"/>
        <v>México</v>
      </c>
      <c r="X356" t="str">
        <f t="shared" si="21"/>
        <v>IC</v>
      </c>
      <c r="Y356" s="8">
        <f t="shared" si="22"/>
        <v>0.5</v>
      </c>
      <c r="Z356" s="2">
        <f t="shared" si="23"/>
        <v>82.753499999999988</v>
      </c>
      <c r="AJ356" s="12">
        <v>356</v>
      </c>
      <c r="AK356" s="13">
        <v>553.36</v>
      </c>
    </row>
    <row r="357" spans="1:37">
      <c r="A357" t="s">
        <v>176</v>
      </c>
      <c r="B357">
        <v>298</v>
      </c>
      <c r="C357">
        <v>1</v>
      </c>
      <c r="D357" s="18">
        <v>45777</v>
      </c>
      <c r="E357" s="18">
        <v>45791</v>
      </c>
      <c r="F357" s="18">
        <v>45795</v>
      </c>
      <c r="G357" t="s">
        <v>46</v>
      </c>
      <c r="H357">
        <v>18</v>
      </c>
      <c r="J357">
        <v>8244</v>
      </c>
      <c r="K357" t="s">
        <v>131</v>
      </c>
      <c r="L357">
        <v>7089.84</v>
      </c>
      <c r="M357">
        <v>600</v>
      </c>
      <c r="N357">
        <v>516</v>
      </c>
      <c r="O357">
        <v>7.2780203784570591E-2</v>
      </c>
      <c r="P357">
        <v>4</v>
      </c>
      <c r="Q357">
        <v>2025</v>
      </c>
      <c r="R357">
        <v>5</v>
      </c>
      <c r="S357">
        <v>2025</v>
      </c>
      <c r="T357">
        <v>45840</v>
      </c>
      <c r="U357" t="s">
        <v>154</v>
      </c>
      <c r="V357">
        <v>2025</v>
      </c>
      <c r="W357" t="str">
        <f t="shared" si="20"/>
        <v>México</v>
      </c>
      <c r="X357" t="str">
        <f t="shared" si="21"/>
        <v>IC</v>
      </c>
      <c r="Y357" s="8">
        <f t="shared" si="22"/>
        <v>0.5</v>
      </c>
      <c r="Z357" s="2">
        <f t="shared" si="23"/>
        <v>258</v>
      </c>
      <c r="AJ357" s="12">
        <v>357</v>
      </c>
      <c r="AK357" s="13">
        <v>110.8</v>
      </c>
    </row>
    <row r="358" spans="1:37">
      <c r="A358" t="s">
        <v>176</v>
      </c>
      <c r="B358">
        <v>299</v>
      </c>
      <c r="C358">
        <v>1</v>
      </c>
      <c r="D358" s="18">
        <v>45778</v>
      </c>
      <c r="E358" s="18">
        <v>45841</v>
      </c>
      <c r="F358" s="18">
        <v>45846</v>
      </c>
      <c r="G358" t="s">
        <v>39</v>
      </c>
      <c r="H358">
        <v>18</v>
      </c>
      <c r="J358">
        <v>8185</v>
      </c>
      <c r="K358" t="s">
        <v>151</v>
      </c>
      <c r="L358">
        <v>8185</v>
      </c>
      <c r="M358">
        <v>584.38</v>
      </c>
      <c r="N358">
        <v>584.38</v>
      </c>
      <c r="O358">
        <v>7.1396456933414787E-2</v>
      </c>
      <c r="P358">
        <v>5</v>
      </c>
      <c r="Q358">
        <v>2025</v>
      </c>
      <c r="R358">
        <v>7</v>
      </c>
      <c r="S358">
        <v>2025</v>
      </c>
      <c r="T358">
        <v>45891</v>
      </c>
      <c r="U358" t="s">
        <v>160</v>
      </c>
      <c r="V358">
        <v>2025</v>
      </c>
      <c r="W358" t="str">
        <f t="shared" si="20"/>
        <v>México</v>
      </c>
      <c r="X358" t="str">
        <f t="shared" si="21"/>
        <v>IC</v>
      </c>
      <c r="Y358" s="8">
        <f t="shared" si="22"/>
        <v>0.5</v>
      </c>
      <c r="Z358" s="2">
        <f t="shared" si="23"/>
        <v>292.19</v>
      </c>
      <c r="AJ358" s="12">
        <v>358</v>
      </c>
      <c r="AK358" s="13">
        <v>0</v>
      </c>
    </row>
    <row r="359" spans="1:37">
      <c r="A359" t="s">
        <v>176</v>
      </c>
      <c r="B359">
        <v>300</v>
      </c>
      <c r="C359">
        <v>1</v>
      </c>
      <c r="D359" s="18">
        <v>45779</v>
      </c>
      <c r="E359" s="18">
        <v>45747</v>
      </c>
      <c r="F359" s="18">
        <v>45757</v>
      </c>
      <c r="G359" t="s">
        <v>49</v>
      </c>
      <c r="H359">
        <v>18</v>
      </c>
      <c r="I359" t="s">
        <v>182</v>
      </c>
      <c r="J359">
        <v>48161.65</v>
      </c>
      <c r="K359" t="s">
        <v>131</v>
      </c>
      <c r="L359">
        <v>41419.019</v>
      </c>
      <c r="M359">
        <v>7107.43</v>
      </c>
      <c r="N359">
        <v>6112.3897999999999</v>
      </c>
      <c r="O359">
        <v>0.14757447055904438</v>
      </c>
      <c r="P359">
        <v>5</v>
      </c>
      <c r="Q359">
        <v>2025</v>
      </c>
      <c r="R359">
        <v>3</v>
      </c>
      <c r="S359">
        <v>2025</v>
      </c>
      <c r="T359">
        <v>45802</v>
      </c>
      <c r="U359" t="s">
        <v>172</v>
      </c>
      <c r="V359">
        <v>2025</v>
      </c>
      <c r="W359" t="str">
        <f t="shared" si="20"/>
        <v>México</v>
      </c>
      <c r="X359" t="str">
        <f t="shared" si="21"/>
        <v>Retail</v>
      </c>
      <c r="Y359" s="8">
        <f t="shared" si="22"/>
        <v>0</v>
      </c>
      <c r="Z359" s="2">
        <f t="shared" si="23"/>
        <v>6112.3897999999999</v>
      </c>
      <c r="AJ359" s="12">
        <v>359</v>
      </c>
      <c r="AK359" s="13">
        <v>4282.08</v>
      </c>
    </row>
    <row r="360" spans="1:37">
      <c r="A360" t="s">
        <v>176</v>
      </c>
      <c r="B360">
        <v>301</v>
      </c>
      <c r="C360">
        <v>1</v>
      </c>
      <c r="D360" s="18">
        <v>45779</v>
      </c>
      <c r="E360" s="18">
        <v>45780</v>
      </c>
      <c r="F360" s="18">
        <v>45784</v>
      </c>
      <c r="G360" t="s">
        <v>49</v>
      </c>
      <c r="H360">
        <v>18</v>
      </c>
      <c r="I360" t="s">
        <v>177</v>
      </c>
      <c r="J360">
        <v>2408.6799999999998</v>
      </c>
      <c r="K360" t="s">
        <v>131</v>
      </c>
      <c r="L360">
        <v>2071.4647999999997</v>
      </c>
      <c r="M360">
        <v>268.68</v>
      </c>
      <c r="N360">
        <v>231.06479999999999</v>
      </c>
      <c r="O360">
        <v>0.11154657322682965</v>
      </c>
      <c r="P360">
        <v>5</v>
      </c>
      <c r="Q360">
        <v>2025</v>
      </c>
      <c r="R360">
        <v>5</v>
      </c>
      <c r="S360">
        <v>2025</v>
      </c>
      <c r="T360">
        <v>45829</v>
      </c>
      <c r="U360" t="s">
        <v>152</v>
      </c>
      <c r="V360">
        <v>2025</v>
      </c>
      <c r="W360" t="str">
        <f t="shared" si="20"/>
        <v>México</v>
      </c>
      <c r="X360" t="str">
        <f t="shared" si="21"/>
        <v>Retail</v>
      </c>
      <c r="Y360" s="8">
        <f t="shared" si="22"/>
        <v>0</v>
      </c>
      <c r="Z360" s="2">
        <f t="shared" si="23"/>
        <v>231.06479999999999</v>
      </c>
      <c r="AJ360" s="12">
        <v>360</v>
      </c>
      <c r="AK360" s="13">
        <v>0</v>
      </c>
    </row>
    <row r="361" spans="1:37">
      <c r="A361" t="s">
        <v>176</v>
      </c>
      <c r="B361">
        <v>302</v>
      </c>
      <c r="C361">
        <v>1</v>
      </c>
      <c r="D361" s="18">
        <v>45779</v>
      </c>
      <c r="E361" s="18">
        <v>45661</v>
      </c>
      <c r="F361" s="18">
        <v>45899</v>
      </c>
      <c r="G361" t="s">
        <v>45</v>
      </c>
      <c r="H361">
        <v>18</v>
      </c>
      <c r="J361">
        <v>201580.06</v>
      </c>
      <c r="K361" t="s">
        <v>131</v>
      </c>
      <c r="L361">
        <v>173358.85159999999</v>
      </c>
      <c r="M361">
        <v>13334.45</v>
      </c>
      <c r="N361">
        <v>11467.627</v>
      </c>
      <c r="O361">
        <v>6.6149647936407999E-2</v>
      </c>
      <c r="P361">
        <v>5</v>
      </c>
      <c r="Q361">
        <v>2025</v>
      </c>
      <c r="R361">
        <v>1</v>
      </c>
      <c r="S361">
        <v>2025</v>
      </c>
      <c r="T361">
        <v>45944</v>
      </c>
      <c r="U361" t="s">
        <v>161</v>
      </c>
      <c r="V361">
        <v>2025</v>
      </c>
      <c r="W361" t="str">
        <f t="shared" si="20"/>
        <v>México</v>
      </c>
      <c r="X361" t="str">
        <f t="shared" si="21"/>
        <v>IC</v>
      </c>
      <c r="Y361" s="8">
        <f t="shared" si="22"/>
        <v>0.75</v>
      </c>
      <c r="Z361" s="2">
        <f t="shared" si="23"/>
        <v>2866.9067500000001</v>
      </c>
      <c r="AJ361" s="12">
        <v>361</v>
      </c>
      <c r="AK361" s="13">
        <v>218</v>
      </c>
    </row>
    <row r="362" spans="1:37">
      <c r="A362" t="s">
        <v>176</v>
      </c>
      <c r="B362">
        <v>303</v>
      </c>
      <c r="C362">
        <v>0</v>
      </c>
      <c r="D362" s="18">
        <v>45779</v>
      </c>
      <c r="E362" s="18">
        <v>46011</v>
      </c>
      <c r="F362" s="18">
        <v>46018</v>
      </c>
      <c r="G362" t="s">
        <v>45</v>
      </c>
      <c r="H362">
        <v>18</v>
      </c>
      <c r="J362">
        <v>21550</v>
      </c>
      <c r="K362" t="s">
        <v>131</v>
      </c>
      <c r="L362">
        <v>18533</v>
      </c>
      <c r="M362">
        <v>4825</v>
      </c>
      <c r="N362">
        <v>4149.5</v>
      </c>
      <c r="O362">
        <v>0.22389791183294663</v>
      </c>
      <c r="P362">
        <v>5</v>
      </c>
      <c r="Q362">
        <v>2025</v>
      </c>
      <c r="R362">
        <v>12</v>
      </c>
      <c r="S362">
        <v>2025</v>
      </c>
      <c r="T362">
        <v>46063</v>
      </c>
      <c r="U362" t="s">
        <v>164</v>
      </c>
      <c r="V362">
        <v>2026</v>
      </c>
      <c r="W362" t="str">
        <f t="shared" si="20"/>
        <v>México</v>
      </c>
      <c r="X362" t="str">
        <f t="shared" si="21"/>
        <v>IC</v>
      </c>
      <c r="Y362" s="8">
        <f t="shared" si="22"/>
        <v>0.75</v>
      </c>
      <c r="Z362" s="2">
        <f t="shared" si="23"/>
        <v>1037.375</v>
      </c>
      <c r="AJ362" s="12">
        <v>362</v>
      </c>
      <c r="AK362" s="13">
        <v>0</v>
      </c>
    </row>
    <row r="363" spans="1:37">
      <c r="A363" t="s">
        <v>176</v>
      </c>
      <c r="B363">
        <v>304</v>
      </c>
      <c r="C363">
        <v>1</v>
      </c>
      <c r="D363" s="18">
        <v>45780</v>
      </c>
      <c r="E363" s="18">
        <v>45875</v>
      </c>
      <c r="F363" s="18">
        <v>45882</v>
      </c>
      <c r="G363" t="s">
        <v>36</v>
      </c>
      <c r="H363">
        <v>18</v>
      </c>
      <c r="I363" t="s">
        <v>188</v>
      </c>
      <c r="J363">
        <v>24162</v>
      </c>
      <c r="K363" t="s">
        <v>151</v>
      </c>
      <c r="L363">
        <v>24162</v>
      </c>
      <c r="M363">
        <v>1134.67</v>
      </c>
      <c r="N363">
        <v>1134.67</v>
      </c>
      <c r="O363">
        <v>4.6960930386557409E-2</v>
      </c>
      <c r="P363">
        <v>5</v>
      </c>
      <c r="Q363">
        <v>2025</v>
      </c>
      <c r="R363">
        <v>8</v>
      </c>
      <c r="S363">
        <v>2025</v>
      </c>
      <c r="T363">
        <v>45927</v>
      </c>
      <c r="U363" t="s">
        <v>153</v>
      </c>
      <c r="V363">
        <v>2025</v>
      </c>
      <c r="W363" t="str">
        <f t="shared" si="20"/>
        <v>México</v>
      </c>
      <c r="X363" t="str">
        <f t="shared" si="21"/>
        <v>IC</v>
      </c>
      <c r="Y363" s="8">
        <f t="shared" si="22"/>
        <v>0.5</v>
      </c>
      <c r="Z363" s="2">
        <f t="shared" si="23"/>
        <v>567.33500000000004</v>
      </c>
      <c r="AJ363" s="12">
        <v>363</v>
      </c>
      <c r="AK363" s="13">
        <v>0</v>
      </c>
    </row>
    <row r="364" spans="1:37">
      <c r="A364" t="s">
        <v>176</v>
      </c>
      <c r="B364">
        <v>305</v>
      </c>
      <c r="C364">
        <v>1</v>
      </c>
      <c r="D364" s="18">
        <v>45782</v>
      </c>
      <c r="E364" s="18">
        <v>45792</v>
      </c>
      <c r="F364" s="18">
        <v>45795</v>
      </c>
      <c r="G364" t="s">
        <v>49</v>
      </c>
      <c r="H364">
        <v>19</v>
      </c>
      <c r="I364" t="s">
        <v>182</v>
      </c>
      <c r="J364">
        <v>16692.39</v>
      </c>
      <c r="K364" t="s">
        <v>131</v>
      </c>
      <c r="L364">
        <v>14355.455399999999</v>
      </c>
      <c r="M364">
        <v>253.7</v>
      </c>
      <c r="N364">
        <v>218.18199999999999</v>
      </c>
      <c r="O364">
        <v>1.519854256939839E-2</v>
      </c>
      <c r="P364">
        <v>5</v>
      </c>
      <c r="Q364">
        <v>2025</v>
      </c>
      <c r="R364">
        <v>5</v>
      </c>
      <c r="S364">
        <v>2025</v>
      </c>
      <c r="T364">
        <v>45840</v>
      </c>
      <c r="U364" t="s">
        <v>154</v>
      </c>
      <c r="V364">
        <v>2025</v>
      </c>
      <c r="W364" t="str">
        <f t="shared" si="20"/>
        <v>México</v>
      </c>
      <c r="X364" t="str">
        <f t="shared" si="21"/>
        <v>Retail</v>
      </c>
      <c r="Y364" s="8">
        <f t="shared" si="22"/>
        <v>0</v>
      </c>
      <c r="Z364" s="2">
        <f t="shared" si="23"/>
        <v>218.18199999999999</v>
      </c>
      <c r="AJ364" s="12">
        <v>364</v>
      </c>
      <c r="AK364" s="13">
        <v>4227.7299999999996</v>
      </c>
    </row>
    <row r="365" spans="1:37">
      <c r="A365" t="s">
        <v>176</v>
      </c>
      <c r="B365">
        <v>306</v>
      </c>
      <c r="C365">
        <v>1</v>
      </c>
      <c r="D365" s="18">
        <v>45782</v>
      </c>
      <c r="E365" s="18">
        <v>45860</v>
      </c>
      <c r="F365" s="18">
        <v>45872</v>
      </c>
      <c r="G365" t="s">
        <v>49</v>
      </c>
      <c r="H365">
        <v>19</v>
      </c>
      <c r="I365" t="s">
        <v>189</v>
      </c>
      <c r="J365">
        <v>31962.5</v>
      </c>
      <c r="K365" t="s">
        <v>131</v>
      </c>
      <c r="L365">
        <v>27487.75</v>
      </c>
      <c r="M365">
        <v>3883.16</v>
      </c>
      <c r="N365">
        <v>3339.5175999999997</v>
      </c>
      <c r="O365">
        <v>0.12149112240907312</v>
      </c>
      <c r="P365">
        <v>5</v>
      </c>
      <c r="Q365">
        <v>2025</v>
      </c>
      <c r="R365">
        <v>7</v>
      </c>
      <c r="S365">
        <v>2025</v>
      </c>
      <c r="T365">
        <v>45917</v>
      </c>
      <c r="U365" t="s">
        <v>153</v>
      </c>
      <c r="V365">
        <v>2025</v>
      </c>
      <c r="W365" t="str">
        <f t="shared" si="20"/>
        <v>México</v>
      </c>
      <c r="X365" t="str">
        <f t="shared" si="21"/>
        <v>Retail</v>
      </c>
      <c r="Y365" s="8">
        <f t="shared" si="22"/>
        <v>0</v>
      </c>
      <c r="Z365" s="2">
        <f t="shared" si="23"/>
        <v>3339.5175999999997</v>
      </c>
      <c r="AJ365" s="12">
        <v>365</v>
      </c>
      <c r="AK365" s="13">
        <v>0</v>
      </c>
    </row>
    <row r="366" spans="1:37">
      <c r="A366" t="s">
        <v>176</v>
      </c>
      <c r="B366">
        <v>307</v>
      </c>
      <c r="C366">
        <v>1</v>
      </c>
      <c r="D366" s="18">
        <v>45782</v>
      </c>
      <c r="E366" s="18">
        <v>45770</v>
      </c>
      <c r="F366" s="18">
        <v>45773</v>
      </c>
      <c r="G366" t="s">
        <v>49</v>
      </c>
      <c r="H366">
        <v>19</v>
      </c>
      <c r="I366" t="s">
        <v>182</v>
      </c>
      <c r="J366">
        <v>8076</v>
      </c>
      <c r="K366" t="s">
        <v>131</v>
      </c>
      <c r="L366">
        <v>6945.36</v>
      </c>
      <c r="M366">
        <v>537</v>
      </c>
      <c r="N366">
        <v>461.82</v>
      </c>
      <c r="O366">
        <v>6.6493313521545319E-2</v>
      </c>
      <c r="P366">
        <v>5</v>
      </c>
      <c r="Q366">
        <v>2025</v>
      </c>
      <c r="R366">
        <v>4</v>
      </c>
      <c r="S366">
        <v>2025</v>
      </c>
      <c r="T366">
        <v>45818</v>
      </c>
      <c r="U366" t="s">
        <v>152</v>
      </c>
      <c r="V366">
        <v>2025</v>
      </c>
      <c r="W366" t="str">
        <f t="shared" si="20"/>
        <v>México</v>
      </c>
      <c r="X366" t="str">
        <f t="shared" si="21"/>
        <v>Retail</v>
      </c>
      <c r="Y366" s="8">
        <f t="shared" si="22"/>
        <v>0</v>
      </c>
      <c r="Z366" s="2">
        <f t="shared" si="23"/>
        <v>461.82</v>
      </c>
      <c r="AJ366" s="12">
        <v>366</v>
      </c>
      <c r="AK366" s="13">
        <v>0</v>
      </c>
    </row>
    <row r="367" spans="1:37">
      <c r="A367" t="s">
        <v>176</v>
      </c>
      <c r="B367">
        <v>308</v>
      </c>
      <c r="C367">
        <v>1</v>
      </c>
      <c r="D367" s="18">
        <v>45782</v>
      </c>
      <c r="E367" s="18">
        <v>45757</v>
      </c>
      <c r="F367" s="18">
        <v>45759</v>
      </c>
      <c r="G367" t="s">
        <v>49</v>
      </c>
      <c r="H367">
        <v>19</v>
      </c>
      <c r="I367" t="s">
        <v>182</v>
      </c>
      <c r="J367">
        <v>1869.15</v>
      </c>
      <c r="K367" t="s">
        <v>131</v>
      </c>
      <c r="L367">
        <v>1607.4690000000001</v>
      </c>
      <c r="M367">
        <v>121.26</v>
      </c>
      <c r="N367">
        <v>104.28360000000001</v>
      </c>
      <c r="O367">
        <v>6.4874408153438728E-2</v>
      </c>
      <c r="P367">
        <v>5</v>
      </c>
      <c r="Q367">
        <v>2025</v>
      </c>
      <c r="R367">
        <v>4</v>
      </c>
      <c r="S367">
        <v>2025</v>
      </c>
      <c r="T367">
        <v>45804</v>
      </c>
      <c r="U367" t="s">
        <v>172</v>
      </c>
      <c r="V367">
        <v>2025</v>
      </c>
      <c r="W367" t="str">
        <f t="shared" si="20"/>
        <v>México</v>
      </c>
      <c r="X367" t="str">
        <f t="shared" si="21"/>
        <v>Retail</v>
      </c>
      <c r="Y367" s="8">
        <f t="shared" si="22"/>
        <v>0</v>
      </c>
      <c r="Z367" s="2">
        <f t="shared" si="23"/>
        <v>104.28360000000001</v>
      </c>
      <c r="AJ367" s="12">
        <v>367</v>
      </c>
      <c r="AK367" s="13">
        <v>522.72</v>
      </c>
    </row>
    <row r="368" spans="1:37">
      <c r="A368" t="s">
        <v>176</v>
      </c>
      <c r="B368">
        <v>309</v>
      </c>
      <c r="C368">
        <v>0</v>
      </c>
      <c r="D368" s="18">
        <v>45783</v>
      </c>
      <c r="E368" s="18">
        <v>45857</v>
      </c>
      <c r="F368" s="18">
        <v>45884</v>
      </c>
      <c r="G368" t="s">
        <v>49</v>
      </c>
      <c r="H368">
        <v>19</v>
      </c>
      <c r="I368" t="s">
        <v>189</v>
      </c>
      <c r="J368">
        <v>10493.96</v>
      </c>
      <c r="K368" t="s">
        <v>131</v>
      </c>
      <c r="L368">
        <v>9024.8055999999997</v>
      </c>
      <c r="M368">
        <v>989.34</v>
      </c>
      <c r="N368">
        <v>850.83240000000001</v>
      </c>
      <c r="O368">
        <v>9.4277088915909732E-2</v>
      </c>
      <c r="P368">
        <v>5</v>
      </c>
      <c r="Q368">
        <v>2025</v>
      </c>
      <c r="R368">
        <v>7</v>
      </c>
      <c r="S368">
        <v>2025</v>
      </c>
      <c r="T368">
        <v>45929</v>
      </c>
      <c r="U368" t="s">
        <v>153</v>
      </c>
      <c r="V368">
        <v>2025</v>
      </c>
      <c r="W368" t="str">
        <f t="shared" si="20"/>
        <v>México</v>
      </c>
      <c r="X368" t="str">
        <f t="shared" si="21"/>
        <v>Retail</v>
      </c>
      <c r="Y368" s="8">
        <f t="shared" si="22"/>
        <v>0</v>
      </c>
      <c r="Z368" s="2">
        <f t="shared" si="23"/>
        <v>850.83240000000001</v>
      </c>
      <c r="AJ368" s="12">
        <v>368</v>
      </c>
      <c r="AK368" s="13">
        <v>168.07</v>
      </c>
    </row>
    <row r="369" spans="1:37">
      <c r="A369" t="s">
        <v>176</v>
      </c>
      <c r="B369">
        <v>310</v>
      </c>
      <c r="C369">
        <v>1</v>
      </c>
      <c r="D369" s="18">
        <v>45784</v>
      </c>
      <c r="E369" s="18">
        <v>45820</v>
      </c>
      <c r="F369" s="18">
        <v>45838</v>
      </c>
      <c r="G369" t="s">
        <v>24</v>
      </c>
      <c r="H369">
        <v>19</v>
      </c>
      <c r="I369" t="s">
        <v>149</v>
      </c>
      <c r="J369">
        <v>1593327.99</v>
      </c>
      <c r="K369" t="s">
        <v>178</v>
      </c>
      <c r="L369">
        <v>74886.415529999998</v>
      </c>
      <c r="M369">
        <v>265427.59000000003</v>
      </c>
      <c r="N369">
        <v>12475.096730000001</v>
      </c>
      <c r="O369">
        <v>0.16658691221510522</v>
      </c>
      <c r="P369">
        <v>5</v>
      </c>
      <c r="Q369">
        <v>2025</v>
      </c>
      <c r="R369">
        <v>6</v>
      </c>
      <c r="S369">
        <v>2025</v>
      </c>
      <c r="T369">
        <v>45883</v>
      </c>
      <c r="U369" t="s">
        <v>160</v>
      </c>
      <c r="V369">
        <v>2025</v>
      </c>
      <c r="W369" t="str">
        <f t="shared" si="20"/>
        <v>Madrid</v>
      </c>
      <c r="X369" t="str">
        <f t="shared" si="21"/>
        <v>Retail</v>
      </c>
      <c r="Y369" s="8">
        <f t="shared" si="22"/>
        <v>7.0000000000000007E-2</v>
      </c>
      <c r="Z369" s="2">
        <f t="shared" si="23"/>
        <v>11601.8399589</v>
      </c>
      <c r="AJ369" s="12">
        <v>369</v>
      </c>
      <c r="AK369" s="13">
        <v>2396.27</v>
      </c>
    </row>
    <row r="370" spans="1:37">
      <c r="A370" t="s">
        <v>176</v>
      </c>
      <c r="B370">
        <v>311</v>
      </c>
      <c r="C370">
        <v>1</v>
      </c>
      <c r="D370" s="18">
        <v>45784</v>
      </c>
      <c r="E370" s="18">
        <v>45797</v>
      </c>
      <c r="F370" s="18">
        <v>45799</v>
      </c>
      <c r="G370" t="s">
        <v>45</v>
      </c>
      <c r="H370">
        <v>19</v>
      </c>
      <c r="J370">
        <v>2045</v>
      </c>
      <c r="K370" t="s">
        <v>131</v>
      </c>
      <c r="L370">
        <v>1758.7</v>
      </c>
      <c r="M370">
        <v>97.88</v>
      </c>
      <c r="N370">
        <v>84.1768</v>
      </c>
      <c r="O370">
        <v>4.7863080684596576E-2</v>
      </c>
      <c r="P370">
        <v>5</v>
      </c>
      <c r="Q370">
        <v>2025</v>
      </c>
      <c r="R370">
        <v>5</v>
      </c>
      <c r="S370">
        <v>2025</v>
      </c>
      <c r="T370">
        <v>45844</v>
      </c>
      <c r="U370" t="s">
        <v>154</v>
      </c>
      <c r="V370">
        <v>2025</v>
      </c>
      <c r="W370" t="str">
        <f t="shared" si="20"/>
        <v>México</v>
      </c>
      <c r="X370" t="str">
        <f t="shared" si="21"/>
        <v>IC</v>
      </c>
      <c r="Y370" s="8">
        <f t="shared" si="22"/>
        <v>0.75</v>
      </c>
      <c r="Z370" s="2">
        <f t="shared" si="23"/>
        <v>21.044200000000004</v>
      </c>
      <c r="AJ370" s="12">
        <v>370</v>
      </c>
      <c r="AK370" s="13">
        <v>0</v>
      </c>
    </row>
    <row r="371" spans="1:37">
      <c r="A371" t="s">
        <v>176</v>
      </c>
      <c r="B371">
        <v>312</v>
      </c>
      <c r="C371">
        <v>0</v>
      </c>
      <c r="D371" s="18">
        <v>45784</v>
      </c>
      <c r="E371" s="18">
        <v>45682</v>
      </c>
      <c r="F371" s="18">
        <v>45697</v>
      </c>
      <c r="G371" t="s">
        <v>54</v>
      </c>
      <c r="H371">
        <v>19</v>
      </c>
      <c r="J371">
        <v>1196</v>
      </c>
      <c r="K371" t="s">
        <v>131</v>
      </c>
      <c r="L371">
        <v>1028.56</v>
      </c>
      <c r="M371">
        <v>0</v>
      </c>
      <c r="N371">
        <v>0</v>
      </c>
      <c r="O371">
        <v>0</v>
      </c>
      <c r="P371">
        <v>5</v>
      </c>
      <c r="Q371">
        <v>2025</v>
      </c>
      <c r="R371">
        <v>1</v>
      </c>
      <c r="S371">
        <v>2025</v>
      </c>
      <c r="T371">
        <v>45742</v>
      </c>
      <c r="U371" t="s">
        <v>150</v>
      </c>
      <c r="V371">
        <v>2025</v>
      </c>
      <c r="W371" t="str">
        <f t="shared" si="20"/>
        <v>México</v>
      </c>
      <c r="X371" t="str">
        <f t="shared" si="21"/>
        <v>Retail</v>
      </c>
      <c r="Y371" s="8">
        <f t="shared" si="22"/>
        <v>0.05</v>
      </c>
      <c r="Z371" s="2">
        <f t="shared" si="23"/>
        <v>0</v>
      </c>
      <c r="AJ371" s="12">
        <v>371</v>
      </c>
      <c r="AK371" s="13">
        <v>3132.7</v>
      </c>
    </row>
    <row r="372" spans="1:37">
      <c r="A372" t="s">
        <v>176</v>
      </c>
      <c r="B372">
        <v>313</v>
      </c>
      <c r="C372">
        <v>0</v>
      </c>
      <c r="D372" s="18">
        <v>45784</v>
      </c>
      <c r="E372" s="18">
        <v>45675</v>
      </c>
      <c r="F372" s="18">
        <v>45676</v>
      </c>
      <c r="G372" t="s">
        <v>54</v>
      </c>
      <c r="H372">
        <v>19</v>
      </c>
      <c r="J372">
        <v>259.64999999999998</v>
      </c>
      <c r="K372" t="s">
        <v>131</v>
      </c>
      <c r="L372">
        <v>223.29899999999998</v>
      </c>
      <c r="M372">
        <v>0</v>
      </c>
      <c r="N372">
        <v>0</v>
      </c>
      <c r="O372">
        <v>0</v>
      </c>
      <c r="P372">
        <v>5</v>
      </c>
      <c r="Q372">
        <v>2025</v>
      </c>
      <c r="R372">
        <v>1</v>
      </c>
      <c r="S372">
        <v>2025</v>
      </c>
      <c r="T372">
        <v>45721</v>
      </c>
      <c r="U372" t="s">
        <v>150</v>
      </c>
      <c r="V372">
        <v>2025</v>
      </c>
      <c r="W372" t="str">
        <f t="shared" si="20"/>
        <v>México</v>
      </c>
      <c r="X372" t="str">
        <f t="shared" si="21"/>
        <v>Retail</v>
      </c>
      <c r="Y372" s="8">
        <f t="shared" si="22"/>
        <v>0.05</v>
      </c>
      <c r="Z372" s="2">
        <f t="shared" si="23"/>
        <v>0</v>
      </c>
      <c r="AJ372" s="12">
        <v>372</v>
      </c>
      <c r="AK372" s="13">
        <v>35</v>
      </c>
    </row>
    <row r="373" spans="1:37">
      <c r="A373" t="s">
        <v>176</v>
      </c>
      <c r="B373">
        <v>314</v>
      </c>
      <c r="C373">
        <v>0</v>
      </c>
      <c r="D373" s="18">
        <v>45784</v>
      </c>
      <c r="E373" s="18">
        <v>45715</v>
      </c>
      <c r="F373" s="18">
        <v>45719</v>
      </c>
      <c r="G373" t="s">
        <v>54</v>
      </c>
      <c r="H373">
        <v>19</v>
      </c>
      <c r="J373">
        <v>1029.26</v>
      </c>
      <c r="K373" t="s">
        <v>131</v>
      </c>
      <c r="L373">
        <v>885.16359999999997</v>
      </c>
      <c r="M373">
        <v>0</v>
      </c>
      <c r="N373">
        <v>0</v>
      </c>
      <c r="O373">
        <v>0</v>
      </c>
      <c r="P373">
        <v>5</v>
      </c>
      <c r="Q373">
        <v>2025</v>
      </c>
      <c r="R373">
        <v>2</v>
      </c>
      <c r="S373">
        <v>2025</v>
      </c>
      <c r="T373">
        <v>45764</v>
      </c>
      <c r="U373" t="s">
        <v>173</v>
      </c>
      <c r="V373">
        <v>2025</v>
      </c>
      <c r="W373" t="str">
        <f t="shared" si="20"/>
        <v>México</v>
      </c>
      <c r="X373" t="str">
        <f t="shared" si="21"/>
        <v>Retail</v>
      </c>
      <c r="Y373" s="8">
        <f t="shared" si="22"/>
        <v>0.05</v>
      </c>
      <c r="Z373" s="2">
        <f t="shared" si="23"/>
        <v>0</v>
      </c>
      <c r="AJ373" s="12">
        <v>373</v>
      </c>
      <c r="AK373" s="13">
        <v>210</v>
      </c>
    </row>
    <row r="374" spans="1:37">
      <c r="A374" t="s">
        <v>176</v>
      </c>
      <c r="B374">
        <v>315</v>
      </c>
      <c r="C374">
        <v>0</v>
      </c>
      <c r="D374" s="18">
        <v>45784</v>
      </c>
      <c r="E374" s="18">
        <v>45739</v>
      </c>
      <c r="F374" s="18" t="s">
        <v>190</v>
      </c>
      <c r="G374" t="s">
        <v>54</v>
      </c>
      <c r="H374">
        <v>19</v>
      </c>
      <c r="J374">
        <v>769.8</v>
      </c>
      <c r="K374" t="s">
        <v>131</v>
      </c>
      <c r="L374">
        <v>662.02799999999991</v>
      </c>
      <c r="M374">
        <v>0</v>
      </c>
      <c r="N374">
        <v>0</v>
      </c>
      <c r="O374">
        <v>0</v>
      </c>
      <c r="P374">
        <v>5</v>
      </c>
      <c r="Q374">
        <v>2025</v>
      </c>
      <c r="R374">
        <v>3</v>
      </c>
      <c r="S374">
        <v>2025</v>
      </c>
      <c r="T374" t="e">
        <v>#VALUE!</v>
      </c>
      <c r="U374" t="e">
        <v>#VALUE!</v>
      </c>
      <c r="V374" t="e">
        <v>#VALUE!</v>
      </c>
      <c r="W374" t="str">
        <f t="shared" si="20"/>
        <v>México</v>
      </c>
      <c r="X374" t="str">
        <f t="shared" si="21"/>
        <v>Retail</v>
      </c>
      <c r="Y374" s="8">
        <f t="shared" si="22"/>
        <v>0.05</v>
      </c>
      <c r="Z374" s="2">
        <f t="shared" si="23"/>
        <v>0</v>
      </c>
      <c r="AJ374" s="12">
        <v>374</v>
      </c>
      <c r="AK374" s="13">
        <v>0</v>
      </c>
    </row>
    <row r="375" spans="1:37">
      <c r="A375" t="s">
        <v>176</v>
      </c>
      <c r="B375">
        <v>316</v>
      </c>
      <c r="C375">
        <v>1</v>
      </c>
      <c r="D375" s="18">
        <v>45785</v>
      </c>
      <c r="E375" s="18">
        <v>45742</v>
      </c>
      <c r="F375" s="18">
        <v>45743</v>
      </c>
      <c r="G375" t="s">
        <v>54</v>
      </c>
      <c r="H375">
        <v>19</v>
      </c>
      <c r="I375" t="s">
        <v>149</v>
      </c>
      <c r="J375">
        <v>886.6</v>
      </c>
      <c r="K375" t="s">
        <v>131</v>
      </c>
      <c r="L375">
        <v>762.476</v>
      </c>
      <c r="M375">
        <v>0</v>
      </c>
      <c r="N375">
        <v>0</v>
      </c>
      <c r="O375">
        <v>0</v>
      </c>
      <c r="P375">
        <v>5</v>
      </c>
      <c r="Q375">
        <v>2025</v>
      </c>
      <c r="R375">
        <v>3</v>
      </c>
      <c r="S375">
        <v>2025</v>
      </c>
      <c r="T375">
        <v>45788</v>
      </c>
      <c r="U375" t="s">
        <v>172</v>
      </c>
      <c r="V375">
        <v>2025</v>
      </c>
      <c r="W375" t="str">
        <f t="shared" si="20"/>
        <v>México</v>
      </c>
      <c r="X375" t="str">
        <f t="shared" si="21"/>
        <v>Retail</v>
      </c>
      <c r="Y375" s="8">
        <f t="shared" si="22"/>
        <v>0.05</v>
      </c>
      <c r="Z375" s="2">
        <f t="shared" si="23"/>
        <v>0</v>
      </c>
      <c r="AJ375" s="12">
        <v>375</v>
      </c>
      <c r="AK375" s="13">
        <v>0</v>
      </c>
    </row>
    <row r="376" spans="1:37">
      <c r="A376" t="s">
        <v>176</v>
      </c>
      <c r="B376">
        <v>317</v>
      </c>
      <c r="C376">
        <v>0</v>
      </c>
      <c r="D376" s="18">
        <v>45785</v>
      </c>
      <c r="E376" s="18">
        <v>45753</v>
      </c>
      <c r="F376" s="18">
        <v>45753</v>
      </c>
      <c r="G376" t="s">
        <v>54</v>
      </c>
      <c r="H376">
        <v>19</v>
      </c>
      <c r="J376">
        <v>695.8</v>
      </c>
      <c r="K376" t="s">
        <v>131</v>
      </c>
      <c r="L376">
        <v>598.38799999999992</v>
      </c>
      <c r="M376">
        <v>0</v>
      </c>
      <c r="N376">
        <v>0</v>
      </c>
      <c r="O376">
        <v>0</v>
      </c>
      <c r="P376">
        <v>5</v>
      </c>
      <c r="Q376">
        <v>2025</v>
      </c>
      <c r="R376">
        <v>4</v>
      </c>
      <c r="S376">
        <v>2025</v>
      </c>
      <c r="T376">
        <v>45798</v>
      </c>
      <c r="U376" t="s">
        <v>172</v>
      </c>
      <c r="V376">
        <v>2025</v>
      </c>
      <c r="W376" t="str">
        <f t="shared" si="20"/>
        <v>México</v>
      </c>
      <c r="X376" t="str">
        <f t="shared" si="21"/>
        <v>Retail</v>
      </c>
      <c r="Y376" s="8">
        <f t="shared" si="22"/>
        <v>0.05</v>
      </c>
      <c r="Z376" s="2">
        <f t="shared" si="23"/>
        <v>0</v>
      </c>
      <c r="AJ376" s="12">
        <v>376</v>
      </c>
      <c r="AK376" s="13">
        <v>221.14</v>
      </c>
    </row>
    <row r="377" spans="1:37">
      <c r="A377" t="s">
        <v>176</v>
      </c>
      <c r="B377">
        <v>318</v>
      </c>
      <c r="C377">
        <v>0</v>
      </c>
      <c r="D377" s="18">
        <v>45785</v>
      </c>
      <c r="E377" s="18">
        <v>45750</v>
      </c>
      <c r="F377" s="18">
        <v>45750</v>
      </c>
      <c r="G377" t="s">
        <v>54</v>
      </c>
      <c r="H377">
        <v>19</v>
      </c>
      <c r="J377">
        <v>379</v>
      </c>
      <c r="K377" t="s">
        <v>131</v>
      </c>
      <c r="L377">
        <v>325.94</v>
      </c>
      <c r="M377">
        <v>0</v>
      </c>
      <c r="N377">
        <v>0</v>
      </c>
      <c r="O377">
        <v>0</v>
      </c>
      <c r="P377">
        <v>5</v>
      </c>
      <c r="Q377">
        <v>2025</v>
      </c>
      <c r="R377">
        <v>4</v>
      </c>
      <c r="S377">
        <v>2025</v>
      </c>
      <c r="T377">
        <v>45795</v>
      </c>
      <c r="U377" t="s">
        <v>172</v>
      </c>
      <c r="V377">
        <v>2025</v>
      </c>
      <c r="W377" t="str">
        <f t="shared" si="20"/>
        <v>México</v>
      </c>
      <c r="X377" t="str">
        <f t="shared" si="21"/>
        <v>Retail</v>
      </c>
      <c r="Y377" s="8">
        <f t="shared" si="22"/>
        <v>0.05</v>
      </c>
      <c r="Z377" s="2">
        <f t="shared" si="23"/>
        <v>0</v>
      </c>
      <c r="AJ377" s="12">
        <v>377</v>
      </c>
      <c r="AK377" s="13">
        <v>3058.47</v>
      </c>
    </row>
    <row r="378" spans="1:37">
      <c r="A378" t="s">
        <v>176</v>
      </c>
      <c r="B378">
        <v>319</v>
      </c>
      <c r="C378">
        <v>0</v>
      </c>
      <c r="D378" s="18">
        <v>45785</v>
      </c>
      <c r="E378" s="18">
        <v>45758</v>
      </c>
      <c r="F378" s="18">
        <v>45760</v>
      </c>
      <c r="G378" t="s">
        <v>54</v>
      </c>
      <c r="H378">
        <v>19</v>
      </c>
      <c r="J378">
        <v>866.4</v>
      </c>
      <c r="K378" t="s">
        <v>131</v>
      </c>
      <c r="L378">
        <v>745.10399999999993</v>
      </c>
      <c r="M378">
        <v>0</v>
      </c>
      <c r="N378">
        <v>0</v>
      </c>
      <c r="O378">
        <v>0</v>
      </c>
      <c r="P378">
        <v>5</v>
      </c>
      <c r="Q378">
        <v>2025</v>
      </c>
      <c r="R378">
        <v>4</v>
      </c>
      <c r="S378">
        <v>2025</v>
      </c>
      <c r="T378">
        <v>45805</v>
      </c>
      <c r="U378" t="s">
        <v>172</v>
      </c>
      <c r="V378">
        <v>2025</v>
      </c>
      <c r="W378" t="str">
        <f t="shared" si="20"/>
        <v>México</v>
      </c>
      <c r="X378" t="str">
        <f t="shared" si="21"/>
        <v>Retail</v>
      </c>
      <c r="Y378" s="8">
        <f t="shared" si="22"/>
        <v>0.05</v>
      </c>
      <c r="Z378" s="2">
        <f t="shared" si="23"/>
        <v>0</v>
      </c>
      <c r="AJ378" s="12">
        <v>378</v>
      </c>
      <c r="AK378" s="13">
        <v>1806.55</v>
      </c>
    </row>
    <row r="379" spans="1:37">
      <c r="A379" t="s">
        <v>176</v>
      </c>
      <c r="B379">
        <v>320</v>
      </c>
      <c r="C379">
        <v>0</v>
      </c>
      <c r="D379" s="18">
        <v>45785</v>
      </c>
      <c r="E379" s="18">
        <v>45750</v>
      </c>
      <c r="F379" s="18">
        <v>45750</v>
      </c>
      <c r="G379" t="s">
        <v>54</v>
      </c>
      <c r="H379">
        <v>19</v>
      </c>
      <c r="J379">
        <v>1916</v>
      </c>
      <c r="K379" t="s">
        <v>131</v>
      </c>
      <c r="L379">
        <v>1647.76</v>
      </c>
      <c r="M379">
        <v>0</v>
      </c>
      <c r="N379">
        <v>0</v>
      </c>
      <c r="O379">
        <v>0</v>
      </c>
      <c r="P379">
        <v>5</v>
      </c>
      <c r="Q379">
        <v>2025</v>
      </c>
      <c r="R379">
        <v>4</v>
      </c>
      <c r="S379">
        <v>2025</v>
      </c>
      <c r="T379">
        <v>45795</v>
      </c>
      <c r="U379" t="s">
        <v>172</v>
      </c>
      <c r="V379">
        <v>2025</v>
      </c>
      <c r="W379" t="str">
        <f t="shared" si="20"/>
        <v>México</v>
      </c>
      <c r="X379" t="str">
        <f t="shared" si="21"/>
        <v>Retail</v>
      </c>
      <c r="Y379" s="8">
        <f t="shared" si="22"/>
        <v>0.05</v>
      </c>
      <c r="Z379" s="2">
        <f t="shared" si="23"/>
        <v>0</v>
      </c>
      <c r="AJ379" s="12">
        <v>379</v>
      </c>
      <c r="AK379" s="13">
        <v>7659.78</v>
      </c>
    </row>
    <row r="380" spans="1:37">
      <c r="A380" t="s">
        <v>176</v>
      </c>
      <c r="B380">
        <v>321</v>
      </c>
      <c r="C380">
        <v>0</v>
      </c>
      <c r="D380" s="18">
        <v>45785</v>
      </c>
      <c r="E380" s="18">
        <v>45755</v>
      </c>
      <c r="F380" s="18">
        <v>45755</v>
      </c>
      <c r="G380" t="s">
        <v>54</v>
      </c>
      <c r="H380">
        <v>19</v>
      </c>
      <c r="J380">
        <v>261.60000000000002</v>
      </c>
      <c r="K380" t="s">
        <v>131</v>
      </c>
      <c r="L380">
        <v>224.97600000000003</v>
      </c>
      <c r="M380">
        <v>0</v>
      </c>
      <c r="N380">
        <v>0</v>
      </c>
      <c r="O380">
        <v>0</v>
      </c>
      <c r="P380">
        <v>5</v>
      </c>
      <c r="Q380">
        <v>2025</v>
      </c>
      <c r="R380">
        <v>4</v>
      </c>
      <c r="S380">
        <v>2025</v>
      </c>
      <c r="T380">
        <v>45800</v>
      </c>
      <c r="U380" t="s">
        <v>172</v>
      </c>
      <c r="V380">
        <v>2025</v>
      </c>
      <c r="W380" t="str">
        <f t="shared" si="20"/>
        <v>México</v>
      </c>
      <c r="X380" t="str">
        <f t="shared" si="21"/>
        <v>Retail</v>
      </c>
      <c r="Y380" s="8">
        <f t="shared" si="22"/>
        <v>0.05</v>
      </c>
      <c r="Z380" s="2">
        <f t="shared" si="23"/>
        <v>0</v>
      </c>
      <c r="AJ380" s="12">
        <v>380</v>
      </c>
      <c r="AK380" s="13">
        <v>496.36</v>
      </c>
    </row>
    <row r="381" spans="1:37">
      <c r="A381" t="s">
        <v>176</v>
      </c>
      <c r="B381">
        <v>322</v>
      </c>
      <c r="C381">
        <v>0</v>
      </c>
      <c r="D381" s="18">
        <v>45785</v>
      </c>
      <c r="E381" s="18">
        <v>45844</v>
      </c>
      <c r="F381" s="18">
        <v>45844</v>
      </c>
      <c r="G381" t="s">
        <v>54</v>
      </c>
      <c r="H381">
        <v>19</v>
      </c>
      <c r="J381">
        <v>1401</v>
      </c>
      <c r="K381" t="s">
        <v>131</v>
      </c>
      <c r="L381">
        <v>1204.8599999999999</v>
      </c>
      <c r="M381">
        <v>0</v>
      </c>
      <c r="N381">
        <v>0</v>
      </c>
      <c r="O381">
        <v>0</v>
      </c>
      <c r="P381">
        <v>5</v>
      </c>
      <c r="Q381">
        <v>2025</v>
      </c>
      <c r="R381">
        <v>7</v>
      </c>
      <c r="S381">
        <v>2025</v>
      </c>
      <c r="T381">
        <v>45889</v>
      </c>
      <c r="U381" t="s">
        <v>160</v>
      </c>
      <c r="V381">
        <v>2025</v>
      </c>
      <c r="W381" t="str">
        <f t="shared" si="20"/>
        <v>México</v>
      </c>
      <c r="X381" t="str">
        <f t="shared" si="21"/>
        <v>Retail</v>
      </c>
      <c r="Y381" s="8">
        <f t="shared" si="22"/>
        <v>0.05</v>
      </c>
      <c r="Z381" s="2">
        <f t="shared" si="23"/>
        <v>0</v>
      </c>
      <c r="AJ381" s="12">
        <v>381</v>
      </c>
      <c r="AK381" s="13">
        <v>660.29</v>
      </c>
    </row>
    <row r="382" spans="1:37">
      <c r="A382" t="s">
        <v>176</v>
      </c>
      <c r="B382">
        <v>323</v>
      </c>
      <c r="C382">
        <v>0</v>
      </c>
      <c r="D382" s="18">
        <v>45785</v>
      </c>
      <c r="E382" s="18">
        <v>45817</v>
      </c>
      <c r="F382" s="18">
        <v>45852</v>
      </c>
      <c r="G382" t="s">
        <v>54</v>
      </c>
      <c r="H382">
        <v>19</v>
      </c>
      <c r="J382">
        <v>60208.3</v>
      </c>
      <c r="K382" t="s">
        <v>178</v>
      </c>
      <c r="L382">
        <v>2829.7901000000002</v>
      </c>
      <c r="M382">
        <v>678.3</v>
      </c>
      <c r="N382">
        <v>31.880099999999999</v>
      </c>
      <c r="O382">
        <v>1.126588859011133E-2</v>
      </c>
      <c r="P382">
        <v>5</v>
      </c>
      <c r="Q382">
        <v>2025</v>
      </c>
      <c r="R382">
        <v>6</v>
      </c>
      <c r="S382">
        <v>2025</v>
      </c>
      <c r="T382">
        <v>45897</v>
      </c>
      <c r="U382" t="s">
        <v>160</v>
      </c>
      <c r="V382">
        <v>2025</v>
      </c>
      <c r="W382" t="str">
        <f t="shared" si="20"/>
        <v>México</v>
      </c>
      <c r="X382" t="str">
        <f t="shared" si="21"/>
        <v>Retail</v>
      </c>
      <c r="Y382" s="8">
        <f t="shared" si="22"/>
        <v>0.05</v>
      </c>
      <c r="Z382" s="2">
        <f t="shared" si="23"/>
        <v>30.286095</v>
      </c>
      <c r="AJ382" s="12">
        <v>382</v>
      </c>
      <c r="AK382" s="13">
        <v>2012.5</v>
      </c>
    </row>
    <row r="383" spans="1:37">
      <c r="A383" t="s">
        <v>176</v>
      </c>
      <c r="B383">
        <v>324</v>
      </c>
      <c r="C383">
        <v>0</v>
      </c>
      <c r="D383" s="18">
        <v>45785</v>
      </c>
      <c r="E383" s="18">
        <v>45831</v>
      </c>
      <c r="F383" s="18">
        <v>45852</v>
      </c>
      <c r="G383" t="s">
        <v>54</v>
      </c>
      <c r="H383">
        <v>19</v>
      </c>
      <c r="J383">
        <v>54735</v>
      </c>
      <c r="K383" t="s">
        <v>178</v>
      </c>
      <c r="L383">
        <v>2572.5450000000001</v>
      </c>
      <c r="M383">
        <v>0</v>
      </c>
      <c r="N383">
        <v>0</v>
      </c>
      <c r="O383">
        <v>0</v>
      </c>
      <c r="P383">
        <v>5</v>
      </c>
      <c r="Q383">
        <v>2025</v>
      </c>
      <c r="R383">
        <v>6</v>
      </c>
      <c r="S383">
        <v>2025</v>
      </c>
      <c r="T383">
        <v>45897</v>
      </c>
      <c r="U383" t="s">
        <v>160</v>
      </c>
      <c r="V383">
        <v>2025</v>
      </c>
      <c r="W383" t="str">
        <f t="shared" si="20"/>
        <v>México</v>
      </c>
      <c r="X383" t="str">
        <f t="shared" si="21"/>
        <v>Retail</v>
      </c>
      <c r="Y383" s="8">
        <f t="shared" si="22"/>
        <v>0.05</v>
      </c>
      <c r="Z383" s="2">
        <f t="shared" si="23"/>
        <v>0</v>
      </c>
      <c r="AJ383" s="12">
        <v>383</v>
      </c>
      <c r="AK383" s="13">
        <v>70</v>
      </c>
    </row>
    <row r="384" spans="1:37">
      <c r="A384" t="s">
        <v>176</v>
      </c>
      <c r="B384">
        <v>325</v>
      </c>
      <c r="C384">
        <v>0</v>
      </c>
      <c r="D384" s="18">
        <v>45785</v>
      </c>
      <c r="E384" s="18">
        <v>45881</v>
      </c>
      <c r="F384" s="18">
        <v>45890</v>
      </c>
      <c r="G384" t="s">
        <v>54</v>
      </c>
      <c r="H384">
        <v>19</v>
      </c>
      <c r="J384">
        <v>127330</v>
      </c>
      <c r="K384" t="s">
        <v>178</v>
      </c>
      <c r="L384">
        <v>5984.51</v>
      </c>
      <c r="M384">
        <v>0</v>
      </c>
      <c r="N384">
        <v>0</v>
      </c>
      <c r="O384">
        <v>0</v>
      </c>
      <c r="P384">
        <v>5</v>
      </c>
      <c r="Q384">
        <v>2025</v>
      </c>
      <c r="R384">
        <v>8</v>
      </c>
      <c r="S384">
        <v>2025</v>
      </c>
      <c r="T384">
        <v>45935</v>
      </c>
      <c r="U384" t="s">
        <v>161</v>
      </c>
      <c r="V384">
        <v>2025</v>
      </c>
      <c r="W384" t="str">
        <f t="shared" si="20"/>
        <v>México</v>
      </c>
      <c r="X384" t="str">
        <f t="shared" si="21"/>
        <v>Retail</v>
      </c>
      <c r="Y384" s="8">
        <f t="shared" si="22"/>
        <v>0.05</v>
      </c>
      <c r="Z384" s="2">
        <f t="shared" si="23"/>
        <v>0</v>
      </c>
      <c r="AJ384" s="12">
        <v>384</v>
      </c>
      <c r="AK384" s="13">
        <v>380.53</v>
      </c>
    </row>
    <row r="385" spans="1:37">
      <c r="A385" t="s">
        <v>176</v>
      </c>
      <c r="B385">
        <v>326</v>
      </c>
      <c r="C385">
        <v>1</v>
      </c>
      <c r="D385" s="18">
        <v>45785</v>
      </c>
      <c r="E385" s="18">
        <v>45693</v>
      </c>
      <c r="F385" s="18">
        <v>45694</v>
      </c>
      <c r="G385" t="s">
        <v>54</v>
      </c>
      <c r="H385">
        <v>19</v>
      </c>
      <c r="I385" t="s">
        <v>149</v>
      </c>
      <c r="J385">
        <v>525</v>
      </c>
      <c r="K385" t="s">
        <v>151</v>
      </c>
      <c r="L385">
        <v>525</v>
      </c>
      <c r="M385">
        <v>79.39</v>
      </c>
      <c r="N385">
        <v>79.39</v>
      </c>
      <c r="O385">
        <v>0.15121904761904761</v>
      </c>
      <c r="P385">
        <v>5</v>
      </c>
      <c r="Q385">
        <v>2025</v>
      </c>
      <c r="R385">
        <v>2</v>
      </c>
      <c r="S385">
        <v>2025</v>
      </c>
      <c r="T385">
        <v>45739</v>
      </c>
      <c r="U385" t="s">
        <v>150</v>
      </c>
      <c r="V385">
        <v>2025</v>
      </c>
      <c r="W385" t="str">
        <f t="shared" si="20"/>
        <v>México</v>
      </c>
      <c r="X385" t="str">
        <f t="shared" si="21"/>
        <v>Retail</v>
      </c>
      <c r="Y385" s="8">
        <f t="shared" si="22"/>
        <v>0.05</v>
      </c>
      <c r="Z385" s="2">
        <f t="shared" si="23"/>
        <v>75.420500000000004</v>
      </c>
      <c r="AJ385" s="12">
        <v>385</v>
      </c>
      <c r="AK385" s="13">
        <v>800</v>
      </c>
    </row>
    <row r="386" spans="1:37">
      <c r="A386" t="s">
        <v>176</v>
      </c>
      <c r="B386">
        <v>327</v>
      </c>
      <c r="C386">
        <v>1</v>
      </c>
      <c r="D386" s="18">
        <v>45785</v>
      </c>
      <c r="E386" s="18">
        <v>45755</v>
      </c>
      <c r="F386" s="18">
        <v>45763</v>
      </c>
      <c r="G386" t="s">
        <v>49</v>
      </c>
      <c r="H386">
        <v>19</v>
      </c>
      <c r="J386">
        <v>10449.41</v>
      </c>
      <c r="K386" t="s">
        <v>131</v>
      </c>
      <c r="L386">
        <v>8986.4925999999996</v>
      </c>
      <c r="M386">
        <v>1324.76</v>
      </c>
      <c r="N386">
        <v>1139.2936</v>
      </c>
      <c r="O386">
        <v>0.12677844969237498</v>
      </c>
      <c r="P386">
        <v>5</v>
      </c>
      <c r="Q386">
        <v>2025</v>
      </c>
      <c r="R386">
        <v>4</v>
      </c>
      <c r="S386">
        <v>2025</v>
      </c>
      <c r="T386">
        <v>45808</v>
      </c>
      <c r="U386" t="s">
        <v>172</v>
      </c>
      <c r="V386">
        <v>2025</v>
      </c>
      <c r="W386" t="str">
        <f t="shared" ref="W386:W449" si="24">_xlfn.XLOOKUP(G386,AC:AC,AD:AD,"error")</f>
        <v>México</v>
      </c>
      <c r="X386" t="str">
        <f t="shared" ref="X386:X449" si="25">_xlfn.XLOOKUP(G386,AC:AC,AE:AE,"error")</f>
        <v>Retail</v>
      </c>
      <c r="Y386" s="8">
        <f t="shared" ref="Y386:Y449" si="26">_xlfn.XLOOKUP(G386,AC:AC,AF:AF,"error")</f>
        <v>0</v>
      </c>
      <c r="Z386" s="2">
        <f t="shared" si="23"/>
        <v>1139.2936</v>
      </c>
      <c r="AJ386" s="12">
        <v>386</v>
      </c>
      <c r="AK386" s="13">
        <v>79.05</v>
      </c>
    </row>
    <row r="387" spans="1:37">
      <c r="A387" t="s">
        <v>176</v>
      </c>
      <c r="B387">
        <v>328</v>
      </c>
      <c r="C387">
        <v>1</v>
      </c>
      <c r="D387" s="18">
        <v>45785</v>
      </c>
      <c r="E387" s="18">
        <v>45791</v>
      </c>
      <c r="F387" s="18">
        <v>45799</v>
      </c>
      <c r="G387" t="s">
        <v>39</v>
      </c>
      <c r="H387">
        <v>19</v>
      </c>
      <c r="J387">
        <v>8827.1</v>
      </c>
      <c r="K387" t="s">
        <v>131</v>
      </c>
      <c r="L387">
        <v>7591.3060000000005</v>
      </c>
      <c r="M387">
        <v>70</v>
      </c>
      <c r="N387">
        <v>60.199999999999996</v>
      </c>
      <c r="O387">
        <v>7.9301242763761583E-3</v>
      </c>
      <c r="P387">
        <v>5</v>
      </c>
      <c r="Q387">
        <v>2025</v>
      </c>
      <c r="R387">
        <v>5</v>
      </c>
      <c r="S387">
        <v>2025</v>
      </c>
      <c r="T387">
        <v>45844</v>
      </c>
      <c r="U387" t="s">
        <v>154</v>
      </c>
      <c r="V387">
        <v>2025</v>
      </c>
      <c r="W387" t="str">
        <f t="shared" si="24"/>
        <v>México</v>
      </c>
      <c r="X387" t="str">
        <f t="shared" si="25"/>
        <v>IC</v>
      </c>
      <c r="Y387" s="8">
        <f t="shared" si="26"/>
        <v>0.5</v>
      </c>
      <c r="Z387" s="2">
        <f t="shared" ref="Z387:Z450" si="27">N387-N387*Y387</f>
        <v>30.099999999999998</v>
      </c>
      <c r="AJ387" s="12">
        <v>387</v>
      </c>
      <c r="AK387" s="13">
        <v>2377.84</v>
      </c>
    </row>
    <row r="388" spans="1:37">
      <c r="A388" t="s">
        <v>176</v>
      </c>
      <c r="B388">
        <v>329</v>
      </c>
      <c r="C388">
        <v>0</v>
      </c>
      <c r="D388" s="18">
        <v>45748</v>
      </c>
      <c r="E388" s="18">
        <v>45748</v>
      </c>
      <c r="F388" s="18">
        <v>45982</v>
      </c>
      <c r="G388" t="s">
        <v>39</v>
      </c>
      <c r="H388">
        <v>14</v>
      </c>
      <c r="J388">
        <v>36333.599999999999</v>
      </c>
      <c r="K388" t="s">
        <v>131</v>
      </c>
      <c r="L388">
        <v>31246.895999999997</v>
      </c>
      <c r="M388">
        <v>2933.74</v>
      </c>
      <c r="N388">
        <v>2523.0164</v>
      </c>
      <c r="O388">
        <v>8.0744544994165182E-2</v>
      </c>
      <c r="P388">
        <v>4</v>
      </c>
      <c r="Q388">
        <v>2025</v>
      </c>
      <c r="R388">
        <v>4</v>
      </c>
      <c r="S388">
        <v>2025</v>
      </c>
      <c r="T388">
        <v>46027</v>
      </c>
      <c r="U388" t="s">
        <v>157</v>
      </c>
      <c r="V388">
        <v>2026</v>
      </c>
      <c r="W388" t="str">
        <f t="shared" si="24"/>
        <v>México</v>
      </c>
      <c r="X388" t="str">
        <f t="shared" si="25"/>
        <v>IC</v>
      </c>
      <c r="Y388" s="8">
        <f t="shared" si="26"/>
        <v>0.5</v>
      </c>
      <c r="Z388" s="2">
        <f t="shared" si="27"/>
        <v>1261.5082</v>
      </c>
      <c r="AJ388" s="12">
        <v>388</v>
      </c>
      <c r="AK388" s="13">
        <v>5445.11</v>
      </c>
    </row>
    <row r="389" spans="1:37">
      <c r="A389" t="s">
        <v>176</v>
      </c>
      <c r="B389">
        <v>330</v>
      </c>
      <c r="C389">
        <v>1</v>
      </c>
      <c r="D389" s="18">
        <v>45786</v>
      </c>
      <c r="E389" s="18">
        <v>45794</v>
      </c>
      <c r="F389" s="18">
        <v>45803</v>
      </c>
      <c r="G389" t="s">
        <v>49</v>
      </c>
      <c r="H389">
        <v>19</v>
      </c>
      <c r="I389" t="s">
        <v>177</v>
      </c>
      <c r="J389">
        <v>17786.22</v>
      </c>
      <c r="K389" t="s">
        <v>131</v>
      </c>
      <c r="L389">
        <v>15296.149200000002</v>
      </c>
      <c r="M389">
        <v>2209.58</v>
      </c>
      <c r="N389">
        <v>1900.2387999999999</v>
      </c>
      <c r="O389">
        <v>0.12422988133510098</v>
      </c>
      <c r="P389">
        <v>5</v>
      </c>
      <c r="Q389">
        <v>2025</v>
      </c>
      <c r="R389">
        <v>5</v>
      </c>
      <c r="S389">
        <v>2025</v>
      </c>
      <c r="T389">
        <v>45848</v>
      </c>
      <c r="U389" t="s">
        <v>154</v>
      </c>
      <c r="V389">
        <v>2025</v>
      </c>
      <c r="W389" t="str">
        <f t="shared" si="24"/>
        <v>México</v>
      </c>
      <c r="X389" t="str">
        <f t="shared" si="25"/>
        <v>Retail</v>
      </c>
      <c r="Y389" s="8">
        <f t="shared" si="26"/>
        <v>0</v>
      </c>
      <c r="Z389" s="2">
        <f t="shared" si="27"/>
        <v>1900.2387999999999</v>
      </c>
      <c r="AJ389" s="12">
        <v>389</v>
      </c>
      <c r="AK389" s="13">
        <v>5127.34</v>
      </c>
    </row>
    <row r="390" spans="1:37">
      <c r="A390" t="s">
        <v>176</v>
      </c>
      <c r="B390">
        <v>331</v>
      </c>
      <c r="C390">
        <v>0</v>
      </c>
      <c r="D390" s="18">
        <v>45789</v>
      </c>
      <c r="E390" s="18">
        <v>45799</v>
      </c>
      <c r="F390" s="18">
        <v>45812</v>
      </c>
      <c r="G390" t="s">
        <v>54</v>
      </c>
      <c r="H390">
        <v>20</v>
      </c>
      <c r="J390">
        <v>704.8</v>
      </c>
      <c r="K390" t="s">
        <v>131</v>
      </c>
      <c r="L390">
        <v>606.12799999999993</v>
      </c>
      <c r="M390">
        <v>0</v>
      </c>
      <c r="N390">
        <v>0</v>
      </c>
      <c r="O390">
        <v>0</v>
      </c>
      <c r="P390">
        <v>5</v>
      </c>
      <c r="Q390">
        <v>2025</v>
      </c>
      <c r="R390">
        <v>5</v>
      </c>
      <c r="S390">
        <v>2025</v>
      </c>
      <c r="T390">
        <v>45857</v>
      </c>
      <c r="U390" t="s">
        <v>154</v>
      </c>
      <c r="V390">
        <v>2025</v>
      </c>
      <c r="W390" t="str">
        <f t="shared" si="24"/>
        <v>México</v>
      </c>
      <c r="X390" t="str">
        <f t="shared" si="25"/>
        <v>Retail</v>
      </c>
      <c r="Y390" s="8">
        <f t="shared" si="26"/>
        <v>0.05</v>
      </c>
      <c r="Z390" s="2">
        <f t="shared" si="27"/>
        <v>0</v>
      </c>
      <c r="AJ390" s="12">
        <v>390</v>
      </c>
      <c r="AK390" s="13">
        <v>204510.85</v>
      </c>
    </row>
    <row r="391" spans="1:37">
      <c r="A391" t="s">
        <v>176</v>
      </c>
      <c r="B391">
        <v>332</v>
      </c>
      <c r="C391">
        <v>0</v>
      </c>
      <c r="D391" s="18">
        <v>45789</v>
      </c>
      <c r="E391" s="18">
        <v>45806</v>
      </c>
      <c r="F391" s="18">
        <v>45814</v>
      </c>
      <c r="G391" t="s">
        <v>45</v>
      </c>
      <c r="H391">
        <v>20</v>
      </c>
      <c r="J391">
        <v>447940.47</v>
      </c>
      <c r="K391" t="s">
        <v>178</v>
      </c>
      <c r="L391">
        <v>21053.202089999999</v>
      </c>
      <c r="M391">
        <v>26803.51</v>
      </c>
      <c r="N391">
        <v>1259.7649699999999</v>
      </c>
      <c r="O391">
        <v>5.9837214529868218E-2</v>
      </c>
      <c r="P391">
        <v>5</v>
      </c>
      <c r="Q391">
        <v>2025</v>
      </c>
      <c r="R391">
        <v>5</v>
      </c>
      <c r="S391">
        <v>2025</v>
      </c>
      <c r="T391">
        <v>45859</v>
      </c>
      <c r="U391" t="s">
        <v>154</v>
      </c>
      <c r="V391">
        <v>2025</v>
      </c>
      <c r="W391" t="str">
        <f t="shared" si="24"/>
        <v>México</v>
      </c>
      <c r="X391" t="str">
        <f t="shared" si="25"/>
        <v>IC</v>
      </c>
      <c r="Y391" s="8">
        <f t="shared" si="26"/>
        <v>0.75</v>
      </c>
      <c r="Z391" s="2">
        <f t="shared" si="27"/>
        <v>314.94124250000004</v>
      </c>
      <c r="AJ391" s="12">
        <v>391</v>
      </c>
      <c r="AK391" s="13">
        <v>5429.04</v>
      </c>
    </row>
    <row r="392" spans="1:37">
      <c r="A392" t="s">
        <v>176</v>
      </c>
      <c r="B392">
        <v>333</v>
      </c>
      <c r="C392">
        <v>0</v>
      </c>
      <c r="D392" s="18">
        <v>45790</v>
      </c>
      <c r="E392" s="18">
        <v>45780</v>
      </c>
      <c r="F392" s="18">
        <v>45781</v>
      </c>
      <c r="G392" t="s">
        <v>54</v>
      </c>
      <c r="H392">
        <v>20</v>
      </c>
      <c r="J392">
        <v>1221</v>
      </c>
      <c r="K392" t="s">
        <v>131</v>
      </c>
      <c r="L392">
        <v>1050.06</v>
      </c>
      <c r="M392">
        <v>0</v>
      </c>
      <c r="N392">
        <v>0</v>
      </c>
      <c r="O392">
        <v>0</v>
      </c>
      <c r="P392">
        <v>5</v>
      </c>
      <c r="Q392">
        <v>2025</v>
      </c>
      <c r="R392">
        <v>5</v>
      </c>
      <c r="S392">
        <v>2025</v>
      </c>
      <c r="T392">
        <v>45826</v>
      </c>
      <c r="U392" t="s">
        <v>152</v>
      </c>
      <c r="V392">
        <v>2025</v>
      </c>
      <c r="W392" t="str">
        <f t="shared" si="24"/>
        <v>México</v>
      </c>
      <c r="X392" t="str">
        <f t="shared" si="25"/>
        <v>Retail</v>
      </c>
      <c r="Y392" s="8">
        <f t="shared" si="26"/>
        <v>0.05</v>
      </c>
      <c r="Z392" s="2">
        <f t="shared" si="27"/>
        <v>0</v>
      </c>
      <c r="AJ392" s="12">
        <v>392</v>
      </c>
      <c r="AK392" s="13">
        <v>5300</v>
      </c>
    </row>
    <row r="393" spans="1:37">
      <c r="A393" t="s">
        <v>176</v>
      </c>
      <c r="B393">
        <v>334</v>
      </c>
      <c r="C393">
        <v>0</v>
      </c>
      <c r="D393" s="18">
        <v>45790</v>
      </c>
      <c r="E393" s="18">
        <v>45787</v>
      </c>
      <c r="F393" s="18">
        <v>45787</v>
      </c>
      <c r="G393" t="s">
        <v>54</v>
      </c>
      <c r="H393">
        <v>20</v>
      </c>
      <c r="J393">
        <v>1630.2</v>
      </c>
      <c r="K393" t="s">
        <v>131</v>
      </c>
      <c r="L393">
        <v>1401.972</v>
      </c>
      <c r="M393">
        <v>0</v>
      </c>
      <c r="N393">
        <v>0</v>
      </c>
      <c r="O393">
        <v>0</v>
      </c>
      <c r="P393">
        <v>5</v>
      </c>
      <c r="Q393">
        <v>2025</v>
      </c>
      <c r="R393">
        <v>5</v>
      </c>
      <c r="S393">
        <v>2025</v>
      </c>
      <c r="T393">
        <v>45832</v>
      </c>
      <c r="U393" t="s">
        <v>152</v>
      </c>
      <c r="V393">
        <v>2025</v>
      </c>
      <c r="W393" t="str">
        <f t="shared" si="24"/>
        <v>México</v>
      </c>
      <c r="X393" t="str">
        <f t="shared" si="25"/>
        <v>Retail</v>
      </c>
      <c r="Y393" s="8">
        <f t="shared" si="26"/>
        <v>0.05</v>
      </c>
      <c r="Z393" s="2">
        <f t="shared" si="27"/>
        <v>0</v>
      </c>
      <c r="AJ393" s="12">
        <v>393</v>
      </c>
      <c r="AK393" s="13">
        <v>2477.38</v>
      </c>
    </row>
    <row r="394" spans="1:37">
      <c r="A394" t="s">
        <v>176</v>
      </c>
      <c r="B394">
        <v>335</v>
      </c>
      <c r="C394">
        <v>0</v>
      </c>
      <c r="D394" s="18">
        <v>45790</v>
      </c>
      <c r="E394" s="18">
        <v>45782</v>
      </c>
      <c r="F394" s="18">
        <v>45782</v>
      </c>
      <c r="G394" t="s">
        <v>54</v>
      </c>
      <c r="H394">
        <v>20</v>
      </c>
      <c r="J394">
        <v>98</v>
      </c>
      <c r="K394" t="s">
        <v>131</v>
      </c>
      <c r="L394">
        <v>84.28</v>
      </c>
      <c r="M394">
        <v>0</v>
      </c>
      <c r="N394">
        <v>0</v>
      </c>
      <c r="O394">
        <v>0</v>
      </c>
      <c r="P394">
        <v>5</v>
      </c>
      <c r="Q394">
        <v>2025</v>
      </c>
      <c r="R394">
        <v>5</v>
      </c>
      <c r="S394">
        <v>2025</v>
      </c>
      <c r="T394">
        <v>45827</v>
      </c>
      <c r="U394" t="s">
        <v>152</v>
      </c>
      <c r="V394">
        <v>2025</v>
      </c>
      <c r="W394" t="str">
        <f t="shared" si="24"/>
        <v>México</v>
      </c>
      <c r="X394" t="str">
        <f t="shared" si="25"/>
        <v>Retail</v>
      </c>
      <c r="Y394" s="8">
        <f t="shared" si="26"/>
        <v>0.05</v>
      </c>
      <c r="Z394" s="2">
        <f t="shared" si="27"/>
        <v>0</v>
      </c>
      <c r="AJ394" s="12">
        <v>394</v>
      </c>
      <c r="AK394" s="13">
        <v>2466.89</v>
      </c>
    </row>
    <row r="395" spans="1:37">
      <c r="A395" t="s">
        <v>176</v>
      </c>
      <c r="B395">
        <v>336</v>
      </c>
      <c r="C395">
        <v>0</v>
      </c>
      <c r="D395" s="18">
        <v>45790</v>
      </c>
      <c r="E395" s="18">
        <v>45778</v>
      </c>
      <c r="F395" s="18">
        <v>45779</v>
      </c>
      <c r="G395" t="s">
        <v>54</v>
      </c>
      <c r="H395">
        <v>20</v>
      </c>
      <c r="J395">
        <v>428.8</v>
      </c>
      <c r="K395" t="s">
        <v>131</v>
      </c>
      <c r="L395">
        <v>368.76800000000003</v>
      </c>
      <c r="M395">
        <v>0</v>
      </c>
      <c r="N395">
        <v>0</v>
      </c>
      <c r="O395">
        <v>0</v>
      </c>
      <c r="P395">
        <v>5</v>
      </c>
      <c r="Q395">
        <v>2025</v>
      </c>
      <c r="R395">
        <v>5</v>
      </c>
      <c r="S395">
        <v>2025</v>
      </c>
      <c r="T395">
        <v>45824</v>
      </c>
      <c r="U395" t="s">
        <v>152</v>
      </c>
      <c r="V395">
        <v>2025</v>
      </c>
      <c r="W395" t="str">
        <f t="shared" si="24"/>
        <v>México</v>
      </c>
      <c r="X395" t="str">
        <f t="shared" si="25"/>
        <v>Retail</v>
      </c>
      <c r="Y395" s="8">
        <f t="shared" si="26"/>
        <v>0.05</v>
      </c>
      <c r="Z395" s="2">
        <f t="shared" si="27"/>
        <v>0</v>
      </c>
      <c r="AJ395" s="12">
        <v>395</v>
      </c>
      <c r="AK395" s="13">
        <v>798.59</v>
      </c>
    </row>
    <row r="396" spans="1:37">
      <c r="A396" t="s">
        <v>176</v>
      </c>
      <c r="B396">
        <v>337</v>
      </c>
      <c r="C396">
        <v>0</v>
      </c>
      <c r="D396" s="18">
        <v>45790</v>
      </c>
      <c r="E396" s="18">
        <v>45839</v>
      </c>
      <c r="F396" s="18">
        <v>45839</v>
      </c>
      <c r="G396" t="s">
        <v>54</v>
      </c>
      <c r="H396">
        <v>20</v>
      </c>
      <c r="J396">
        <v>1012.3</v>
      </c>
      <c r="K396" t="s">
        <v>131</v>
      </c>
      <c r="L396">
        <v>870.57799999999997</v>
      </c>
      <c r="M396">
        <v>0</v>
      </c>
      <c r="N396">
        <v>0</v>
      </c>
      <c r="O396">
        <v>0</v>
      </c>
      <c r="P396">
        <v>5</v>
      </c>
      <c r="Q396">
        <v>2025</v>
      </c>
      <c r="R396">
        <v>7</v>
      </c>
      <c r="S396">
        <v>2025</v>
      </c>
      <c r="T396">
        <v>45884</v>
      </c>
      <c r="U396" t="s">
        <v>160</v>
      </c>
      <c r="V396">
        <v>2025</v>
      </c>
      <c r="W396" t="str">
        <f t="shared" si="24"/>
        <v>México</v>
      </c>
      <c r="X396" t="str">
        <f t="shared" si="25"/>
        <v>Retail</v>
      </c>
      <c r="Y396" s="8">
        <f t="shared" si="26"/>
        <v>0.05</v>
      </c>
      <c r="Z396" s="2">
        <f t="shared" si="27"/>
        <v>0</v>
      </c>
      <c r="AJ396" s="12">
        <v>396</v>
      </c>
      <c r="AK396" s="13">
        <v>719.01</v>
      </c>
    </row>
    <row r="397" spans="1:37">
      <c r="A397" t="s">
        <v>176</v>
      </c>
      <c r="B397">
        <v>338</v>
      </c>
      <c r="C397">
        <v>0</v>
      </c>
      <c r="D397" s="18">
        <v>45790</v>
      </c>
      <c r="E397" s="18">
        <v>45785</v>
      </c>
      <c r="F397" s="18">
        <v>45785</v>
      </c>
      <c r="G397" t="s">
        <v>54</v>
      </c>
      <c r="H397">
        <v>20</v>
      </c>
      <c r="J397">
        <v>296.3</v>
      </c>
      <c r="K397" t="s">
        <v>131</v>
      </c>
      <c r="L397">
        <v>254.81800000000001</v>
      </c>
      <c r="M397">
        <v>0</v>
      </c>
      <c r="N397">
        <v>0</v>
      </c>
      <c r="O397">
        <v>0</v>
      </c>
      <c r="P397">
        <v>5</v>
      </c>
      <c r="Q397">
        <v>2025</v>
      </c>
      <c r="R397">
        <v>5</v>
      </c>
      <c r="S397">
        <v>2025</v>
      </c>
      <c r="T397">
        <v>45830</v>
      </c>
      <c r="U397" t="s">
        <v>152</v>
      </c>
      <c r="V397">
        <v>2025</v>
      </c>
      <c r="W397" t="str">
        <f t="shared" si="24"/>
        <v>México</v>
      </c>
      <c r="X397" t="str">
        <f t="shared" si="25"/>
        <v>Retail</v>
      </c>
      <c r="Y397" s="8">
        <f t="shared" si="26"/>
        <v>0.05</v>
      </c>
      <c r="Z397" s="2">
        <f t="shared" si="27"/>
        <v>0</v>
      </c>
      <c r="AJ397" s="12">
        <v>397</v>
      </c>
      <c r="AK397" s="13">
        <v>4606.21</v>
      </c>
    </row>
    <row r="398" spans="1:37">
      <c r="A398" t="s">
        <v>176</v>
      </c>
      <c r="B398">
        <v>339</v>
      </c>
      <c r="C398">
        <v>0</v>
      </c>
      <c r="D398" s="18">
        <v>45790</v>
      </c>
      <c r="E398" s="18">
        <v>45786</v>
      </c>
      <c r="F398" s="18">
        <v>45786</v>
      </c>
      <c r="G398" t="s">
        <v>54</v>
      </c>
      <c r="H398">
        <v>20</v>
      </c>
      <c r="J398">
        <v>981.6</v>
      </c>
      <c r="K398" t="s">
        <v>131</v>
      </c>
      <c r="L398">
        <v>844.17600000000004</v>
      </c>
      <c r="M398">
        <v>0</v>
      </c>
      <c r="N398">
        <v>0</v>
      </c>
      <c r="O398">
        <v>0</v>
      </c>
      <c r="P398">
        <v>5</v>
      </c>
      <c r="Q398">
        <v>2025</v>
      </c>
      <c r="R398">
        <v>5</v>
      </c>
      <c r="S398">
        <v>2025</v>
      </c>
      <c r="T398">
        <v>45831</v>
      </c>
      <c r="U398" t="s">
        <v>152</v>
      </c>
      <c r="V398">
        <v>2025</v>
      </c>
      <c r="W398" t="str">
        <f t="shared" si="24"/>
        <v>México</v>
      </c>
      <c r="X398" t="str">
        <f t="shared" si="25"/>
        <v>Retail</v>
      </c>
      <c r="Y398" s="8">
        <f t="shared" si="26"/>
        <v>0.05</v>
      </c>
      <c r="Z398" s="2">
        <f t="shared" si="27"/>
        <v>0</v>
      </c>
      <c r="AJ398" s="12">
        <v>398</v>
      </c>
      <c r="AK398" s="13">
        <v>906.8</v>
      </c>
    </row>
    <row r="399" spans="1:37">
      <c r="A399" t="s">
        <v>176</v>
      </c>
      <c r="B399">
        <v>340</v>
      </c>
      <c r="C399">
        <v>1</v>
      </c>
      <c r="D399" s="18">
        <v>45791</v>
      </c>
      <c r="E399" s="18">
        <v>45873</v>
      </c>
      <c r="F399" s="18">
        <v>45879</v>
      </c>
      <c r="G399" t="s">
        <v>49</v>
      </c>
      <c r="H399">
        <v>20</v>
      </c>
      <c r="I399" t="s">
        <v>182</v>
      </c>
      <c r="J399">
        <v>175373.05</v>
      </c>
      <c r="K399" t="s">
        <v>131</v>
      </c>
      <c r="L399">
        <v>150820.82299999997</v>
      </c>
      <c r="M399">
        <v>16038.14</v>
      </c>
      <c r="N399">
        <v>13792.8004</v>
      </c>
      <c r="O399">
        <v>9.1451565676710325E-2</v>
      </c>
      <c r="P399">
        <v>5</v>
      </c>
      <c r="Q399">
        <v>2025</v>
      </c>
      <c r="R399">
        <v>8</v>
      </c>
      <c r="S399">
        <v>2025</v>
      </c>
      <c r="T399">
        <v>45924</v>
      </c>
      <c r="U399" t="s">
        <v>153</v>
      </c>
      <c r="V399">
        <v>2025</v>
      </c>
      <c r="W399" t="str">
        <f t="shared" si="24"/>
        <v>México</v>
      </c>
      <c r="X399" t="str">
        <f t="shared" si="25"/>
        <v>Retail</v>
      </c>
      <c r="Y399" s="8">
        <f t="shared" si="26"/>
        <v>0</v>
      </c>
      <c r="Z399" s="2">
        <f t="shared" si="27"/>
        <v>13792.8004</v>
      </c>
      <c r="AJ399" s="12">
        <v>399</v>
      </c>
      <c r="AK399" s="13">
        <v>419.32</v>
      </c>
    </row>
    <row r="400" spans="1:37">
      <c r="A400" t="s">
        <v>176</v>
      </c>
      <c r="B400">
        <v>341</v>
      </c>
      <c r="C400">
        <v>1</v>
      </c>
      <c r="D400" s="18">
        <v>45791</v>
      </c>
      <c r="E400" s="18">
        <v>45870</v>
      </c>
      <c r="F400" s="18">
        <v>45883</v>
      </c>
      <c r="G400" t="s">
        <v>24</v>
      </c>
      <c r="H400">
        <v>20</v>
      </c>
      <c r="I400" t="s">
        <v>149</v>
      </c>
      <c r="J400">
        <v>52130.1</v>
      </c>
      <c r="K400" t="s">
        <v>131</v>
      </c>
      <c r="L400">
        <v>44831.885999999999</v>
      </c>
      <c r="M400">
        <v>9259.58</v>
      </c>
      <c r="N400">
        <v>7963.2388000000001</v>
      </c>
      <c r="O400">
        <v>0.17762444345972864</v>
      </c>
      <c r="P400">
        <v>5</v>
      </c>
      <c r="Q400">
        <v>2025</v>
      </c>
      <c r="R400">
        <v>8</v>
      </c>
      <c r="S400">
        <v>2025</v>
      </c>
      <c r="T400">
        <v>45928</v>
      </c>
      <c r="U400" t="s">
        <v>153</v>
      </c>
      <c r="V400">
        <v>2025</v>
      </c>
      <c r="W400" t="str">
        <f t="shared" si="24"/>
        <v>Madrid</v>
      </c>
      <c r="X400" t="str">
        <f t="shared" si="25"/>
        <v>Retail</v>
      </c>
      <c r="Y400" s="8">
        <f t="shared" si="26"/>
        <v>7.0000000000000007E-2</v>
      </c>
      <c r="Z400" s="2">
        <f t="shared" si="27"/>
        <v>7405.8120840000001</v>
      </c>
      <c r="AJ400" s="12">
        <v>400</v>
      </c>
      <c r="AK400" s="13">
        <v>169.26</v>
      </c>
    </row>
    <row r="401" spans="1:37">
      <c r="A401" t="s">
        <v>176</v>
      </c>
      <c r="B401">
        <v>342</v>
      </c>
      <c r="C401">
        <v>0</v>
      </c>
      <c r="D401" s="18">
        <v>45791</v>
      </c>
      <c r="E401" s="18">
        <v>45839</v>
      </c>
      <c r="F401" s="18">
        <v>45845</v>
      </c>
      <c r="G401" t="s">
        <v>51</v>
      </c>
      <c r="H401">
        <v>20</v>
      </c>
      <c r="I401" t="s">
        <v>183</v>
      </c>
      <c r="J401">
        <v>16401.41</v>
      </c>
      <c r="K401" t="s">
        <v>178</v>
      </c>
      <c r="L401">
        <v>770.86626999999999</v>
      </c>
      <c r="M401">
        <v>1285.69</v>
      </c>
      <c r="N401">
        <v>60.427430000000001</v>
      </c>
      <c r="O401">
        <v>7.8388992165917451E-2</v>
      </c>
      <c r="P401">
        <v>5</v>
      </c>
      <c r="Q401">
        <v>2025</v>
      </c>
      <c r="R401">
        <v>7</v>
      </c>
      <c r="S401">
        <v>2025</v>
      </c>
      <c r="T401">
        <v>45890</v>
      </c>
      <c r="U401" t="s">
        <v>160</v>
      </c>
      <c r="V401">
        <v>2025</v>
      </c>
      <c r="W401" t="str">
        <f t="shared" si="24"/>
        <v>México</v>
      </c>
      <c r="X401" t="str">
        <f t="shared" si="25"/>
        <v>Retail</v>
      </c>
      <c r="Y401" s="8">
        <f t="shared" si="26"/>
        <v>0</v>
      </c>
      <c r="Z401" s="2">
        <f t="shared" si="27"/>
        <v>60.427430000000001</v>
      </c>
      <c r="AJ401" s="12">
        <v>401</v>
      </c>
      <c r="AK401" s="13">
        <v>424.79</v>
      </c>
    </row>
    <row r="402" spans="1:37">
      <c r="A402" t="s">
        <v>176</v>
      </c>
      <c r="B402">
        <v>343</v>
      </c>
      <c r="C402">
        <v>0</v>
      </c>
      <c r="D402" s="18">
        <v>45791</v>
      </c>
      <c r="E402" s="18">
        <v>45818</v>
      </c>
      <c r="F402" s="18">
        <v>45818</v>
      </c>
      <c r="G402" t="s">
        <v>54</v>
      </c>
      <c r="H402">
        <v>20</v>
      </c>
      <c r="J402">
        <v>198.6</v>
      </c>
      <c r="K402" t="s">
        <v>131</v>
      </c>
      <c r="L402">
        <v>170.79599999999999</v>
      </c>
      <c r="M402">
        <v>0</v>
      </c>
      <c r="N402">
        <v>0</v>
      </c>
      <c r="O402">
        <v>0</v>
      </c>
      <c r="P402">
        <v>5</v>
      </c>
      <c r="Q402">
        <v>2025</v>
      </c>
      <c r="R402">
        <v>6</v>
      </c>
      <c r="S402">
        <v>2025</v>
      </c>
      <c r="T402">
        <v>45863</v>
      </c>
      <c r="U402" t="s">
        <v>154</v>
      </c>
      <c r="V402">
        <v>2025</v>
      </c>
      <c r="W402" t="str">
        <f t="shared" si="24"/>
        <v>México</v>
      </c>
      <c r="X402" t="str">
        <f t="shared" si="25"/>
        <v>Retail</v>
      </c>
      <c r="Y402" s="8">
        <f t="shared" si="26"/>
        <v>0.05</v>
      </c>
      <c r="Z402" s="2">
        <f t="shared" si="27"/>
        <v>0</v>
      </c>
      <c r="AJ402" s="12">
        <v>402</v>
      </c>
      <c r="AK402" s="13">
        <v>0</v>
      </c>
    </row>
    <row r="403" spans="1:37">
      <c r="A403" t="s">
        <v>176</v>
      </c>
      <c r="B403">
        <v>345</v>
      </c>
      <c r="C403">
        <v>0</v>
      </c>
      <c r="D403" s="18">
        <v>45792</v>
      </c>
      <c r="E403" s="18">
        <v>45704</v>
      </c>
      <c r="F403" s="18">
        <v>45705</v>
      </c>
      <c r="G403" t="s">
        <v>54</v>
      </c>
      <c r="H403">
        <v>20</v>
      </c>
      <c r="J403">
        <v>900</v>
      </c>
      <c r="K403" t="s">
        <v>151</v>
      </c>
      <c r="L403">
        <v>900</v>
      </c>
      <c r="M403">
        <v>81.75</v>
      </c>
      <c r="N403">
        <v>81.75</v>
      </c>
      <c r="O403">
        <v>9.0833333333333335E-2</v>
      </c>
      <c r="P403">
        <v>5</v>
      </c>
      <c r="Q403">
        <v>2025</v>
      </c>
      <c r="R403">
        <v>2</v>
      </c>
      <c r="S403">
        <v>2025</v>
      </c>
      <c r="T403">
        <v>45750</v>
      </c>
      <c r="U403" t="s">
        <v>173</v>
      </c>
      <c r="V403">
        <v>2025</v>
      </c>
      <c r="W403" t="str">
        <f t="shared" si="24"/>
        <v>México</v>
      </c>
      <c r="X403" t="str">
        <f t="shared" si="25"/>
        <v>Retail</v>
      </c>
      <c r="Y403" s="8">
        <f t="shared" si="26"/>
        <v>0.05</v>
      </c>
      <c r="Z403" s="2">
        <f t="shared" si="27"/>
        <v>77.662499999999994</v>
      </c>
      <c r="AJ403" s="12">
        <v>403</v>
      </c>
      <c r="AK403" s="13">
        <v>0</v>
      </c>
    </row>
    <row r="404" spans="1:37">
      <c r="A404" t="s">
        <v>176</v>
      </c>
      <c r="B404">
        <v>346</v>
      </c>
      <c r="C404">
        <v>1</v>
      </c>
      <c r="D404" s="18">
        <v>45792</v>
      </c>
      <c r="E404" s="18">
        <v>45799</v>
      </c>
      <c r="F404" s="18">
        <v>45805</v>
      </c>
      <c r="G404" t="s">
        <v>49</v>
      </c>
      <c r="H404">
        <v>20</v>
      </c>
      <c r="I404" t="s">
        <v>182</v>
      </c>
      <c r="J404">
        <v>7100</v>
      </c>
      <c r="K404" t="s">
        <v>131</v>
      </c>
      <c r="L404">
        <v>6106</v>
      </c>
      <c r="M404">
        <v>805.58</v>
      </c>
      <c r="N404">
        <v>692.79880000000003</v>
      </c>
      <c r="O404">
        <v>0.11346197183098591</v>
      </c>
      <c r="P404">
        <v>5</v>
      </c>
      <c r="Q404">
        <v>2025</v>
      </c>
      <c r="R404">
        <v>5</v>
      </c>
      <c r="S404">
        <v>2025</v>
      </c>
      <c r="T404">
        <v>45850</v>
      </c>
      <c r="U404" t="s">
        <v>154</v>
      </c>
      <c r="V404">
        <v>2025</v>
      </c>
      <c r="W404" t="str">
        <f t="shared" si="24"/>
        <v>México</v>
      </c>
      <c r="X404" t="str">
        <f t="shared" si="25"/>
        <v>Retail</v>
      </c>
      <c r="Y404" s="8">
        <f t="shared" si="26"/>
        <v>0</v>
      </c>
      <c r="Z404" s="2">
        <f t="shared" si="27"/>
        <v>692.79880000000003</v>
      </c>
      <c r="AJ404" s="12">
        <v>404</v>
      </c>
      <c r="AK404" s="13">
        <v>1552</v>
      </c>
    </row>
    <row r="405" spans="1:37">
      <c r="A405" t="s">
        <v>176</v>
      </c>
      <c r="B405">
        <v>347</v>
      </c>
      <c r="C405">
        <v>1</v>
      </c>
      <c r="D405" s="18">
        <v>45792</v>
      </c>
      <c r="E405" s="18">
        <v>45794</v>
      </c>
      <c r="F405" s="18">
        <v>45815</v>
      </c>
      <c r="G405" t="s">
        <v>49</v>
      </c>
      <c r="H405">
        <v>20</v>
      </c>
      <c r="J405">
        <v>9995.19</v>
      </c>
      <c r="K405" t="s">
        <v>131</v>
      </c>
      <c r="L405">
        <v>8595.8634000000002</v>
      </c>
      <c r="M405">
        <v>2008.11</v>
      </c>
      <c r="N405">
        <v>1726.9745999999998</v>
      </c>
      <c r="O405">
        <v>0.20090763657319169</v>
      </c>
      <c r="P405">
        <v>5</v>
      </c>
      <c r="Q405">
        <v>2025</v>
      </c>
      <c r="R405">
        <v>5</v>
      </c>
      <c r="S405">
        <v>2025</v>
      </c>
      <c r="T405">
        <v>45860</v>
      </c>
      <c r="U405" t="s">
        <v>154</v>
      </c>
      <c r="V405">
        <v>2025</v>
      </c>
      <c r="W405" t="str">
        <f t="shared" si="24"/>
        <v>México</v>
      </c>
      <c r="X405" t="str">
        <f t="shared" si="25"/>
        <v>Retail</v>
      </c>
      <c r="Y405" s="8">
        <f t="shared" si="26"/>
        <v>0</v>
      </c>
      <c r="Z405" s="2">
        <f t="shared" si="27"/>
        <v>1726.9745999999998</v>
      </c>
      <c r="AJ405" s="12">
        <v>405</v>
      </c>
      <c r="AK405" s="13">
        <v>2430</v>
      </c>
    </row>
    <row r="406" spans="1:37">
      <c r="A406" t="s">
        <v>176</v>
      </c>
      <c r="B406">
        <v>348</v>
      </c>
      <c r="C406">
        <v>1</v>
      </c>
      <c r="D406" s="18">
        <v>45793</v>
      </c>
      <c r="E406" s="18">
        <v>45799</v>
      </c>
      <c r="F406" s="18">
        <v>45802</v>
      </c>
      <c r="G406" t="s">
        <v>46</v>
      </c>
      <c r="H406">
        <v>20</v>
      </c>
      <c r="J406">
        <v>3045</v>
      </c>
      <c r="K406" t="s">
        <v>131</v>
      </c>
      <c r="L406">
        <v>2618.6999999999998</v>
      </c>
      <c r="M406">
        <v>429.35</v>
      </c>
      <c r="N406">
        <v>369.24099999999999</v>
      </c>
      <c r="O406">
        <v>0.14100164203612481</v>
      </c>
      <c r="P406">
        <v>5</v>
      </c>
      <c r="Q406">
        <v>2025</v>
      </c>
      <c r="R406">
        <v>5</v>
      </c>
      <c r="S406">
        <v>2025</v>
      </c>
      <c r="T406">
        <v>45847</v>
      </c>
      <c r="U406" t="s">
        <v>154</v>
      </c>
      <c r="V406">
        <v>2025</v>
      </c>
      <c r="W406" t="str">
        <f t="shared" si="24"/>
        <v>México</v>
      </c>
      <c r="X406" t="str">
        <f t="shared" si="25"/>
        <v>IC</v>
      </c>
      <c r="Y406" s="8">
        <f t="shared" si="26"/>
        <v>0.5</v>
      </c>
      <c r="Z406" s="2">
        <f t="shared" si="27"/>
        <v>184.62049999999999</v>
      </c>
      <c r="AJ406" s="12">
        <v>406</v>
      </c>
      <c r="AK406" s="13">
        <v>2574.3200000000002</v>
      </c>
    </row>
    <row r="407" spans="1:37">
      <c r="A407" t="s">
        <v>176</v>
      </c>
      <c r="B407">
        <v>349</v>
      </c>
      <c r="C407">
        <v>1</v>
      </c>
      <c r="D407" s="18">
        <v>45793</v>
      </c>
      <c r="E407" s="18">
        <v>45794</v>
      </c>
      <c r="F407" s="18">
        <v>45802</v>
      </c>
      <c r="G407" t="s">
        <v>45</v>
      </c>
      <c r="H407">
        <v>20</v>
      </c>
      <c r="J407">
        <v>2457.91</v>
      </c>
      <c r="K407" t="s">
        <v>131</v>
      </c>
      <c r="L407">
        <v>2113.8026</v>
      </c>
      <c r="M407">
        <v>1.91</v>
      </c>
      <c r="N407">
        <v>1.6425999999999998</v>
      </c>
      <c r="O407">
        <v>7.7708296886379075E-4</v>
      </c>
      <c r="P407">
        <v>5</v>
      </c>
      <c r="Q407">
        <v>2025</v>
      </c>
      <c r="R407">
        <v>5</v>
      </c>
      <c r="S407">
        <v>2025</v>
      </c>
      <c r="T407">
        <v>45847</v>
      </c>
      <c r="U407" t="s">
        <v>154</v>
      </c>
      <c r="V407">
        <v>2025</v>
      </c>
      <c r="W407" t="str">
        <f t="shared" si="24"/>
        <v>México</v>
      </c>
      <c r="X407" t="str">
        <f t="shared" si="25"/>
        <v>IC</v>
      </c>
      <c r="Y407" s="8">
        <f t="shared" si="26"/>
        <v>0.75</v>
      </c>
      <c r="Z407" s="2">
        <f t="shared" si="27"/>
        <v>0.41064999999999996</v>
      </c>
      <c r="AJ407" s="12">
        <v>407</v>
      </c>
      <c r="AK407" s="13">
        <v>145.6</v>
      </c>
    </row>
    <row r="408" spans="1:37">
      <c r="A408" t="s">
        <v>176</v>
      </c>
      <c r="B408">
        <v>350</v>
      </c>
      <c r="C408">
        <v>1</v>
      </c>
      <c r="D408" s="18">
        <v>45793</v>
      </c>
      <c r="E408" s="18">
        <v>45793</v>
      </c>
      <c r="F408" s="18">
        <v>45824</v>
      </c>
      <c r="G408" t="s">
        <v>43</v>
      </c>
      <c r="H408">
        <v>20</v>
      </c>
      <c r="J408">
        <v>14729.27</v>
      </c>
      <c r="K408" t="s">
        <v>131</v>
      </c>
      <c r="L408">
        <v>12667.172200000001</v>
      </c>
      <c r="M408">
        <v>718.64</v>
      </c>
      <c r="N408">
        <v>618.03039999999999</v>
      </c>
      <c r="O408">
        <v>4.8789926452566891E-2</v>
      </c>
      <c r="P408">
        <v>5</v>
      </c>
      <c r="Q408">
        <v>2025</v>
      </c>
      <c r="R408">
        <v>5</v>
      </c>
      <c r="S408">
        <v>2025</v>
      </c>
      <c r="T408">
        <v>45869</v>
      </c>
      <c r="U408" t="s">
        <v>154</v>
      </c>
      <c r="V408">
        <v>2025</v>
      </c>
      <c r="W408" t="str">
        <f t="shared" si="24"/>
        <v>México</v>
      </c>
      <c r="X408" t="str">
        <f t="shared" si="25"/>
        <v>IC</v>
      </c>
      <c r="Y408" s="8">
        <f t="shared" si="26"/>
        <v>0.5</v>
      </c>
      <c r="Z408" s="2">
        <f t="shared" si="27"/>
        <v>309.01519999999999</v>
      </c>
      <c r="AJ408" s="12">
        <v>408</v>
      </c>
      <c r="AK408" s="13">
        <v>11347.66</v>
      </c>
    </row>
    <row r="409" spans="1:37">
      <c r="A409" t="s">
        <v>176</v>
      </c>
      <c r="B409">
        <v>351</v>
      </c>
      <c r="C409">
        <v>1</v>
      </c>
      <c r="D409" s="18">
        <v>45793</v>
      </c>
      <c r="E409" s="18">
        <v>45793</v>
      </c>
      <c r="F409" s="18">
        <v>45793</v>
      </c>
      <c r="G409" t="s">
        <v>49</v>
      </c>
      <c r="H409">
        <v>20</v>
      </c>
      <c r="J409">
        <v>2611.75</v>
      </c>
      <c r="K409" t="s">
        <v>131</v>
      </c>
      <c r="L409">
        <v>2246.105</v>
      </c>
      <c r="M409">
        <v>35</v>
      </c>
      <c r="N409">
        <v>30.099999999999998</v>
      </c>
      <c r="O409">
        <v>1.3400976356848854E-2</v>
      </c>
      <c r="P409">
        <v>5</v>
      </c>
      <c r="Q409">
        <v>2025</v>
      </c>
      <c r="R409">
        <v>5</v>
      </c>
      <c r="S409">
        <v>2025</v>
      </c>
      <c r="T409">
        <v>45838</v>
      </c>
      <c r="U409" t="s">
        <v>152</v>
      </c>
      <c r="V409">
        <v>2025</v>
      </c>
      <c r="W409" t="str">
        <f t="shared" si="24"/>
        <v>México</v>
      </c>
      <c r="X409" t="str">
        <f t="shared" si="25"/>
        <v>Retail</v>
      </c>
      <c r="Y409" s="8">
        <f t="shared" si="26"/>
        <v>0</v>
      </c>
      <c r="Z409" s="2">
        <f t="shared" si="27"/>
        <v>30.099999999999998</v>
      </c>
      <c r="AJ409" s="12">
        <v>409</v>
      </c>
      <c r="AK409" s="13">
        <v>426.49</v>
      </c>
    </row>
    <row r="410" spans="1:37">
      <c r="A410" t="s">
        <v>176</v>
      </c>
      <c r="B410">
        <v>352</v>
      </c>
      <c r="C410">
        <v>1</v>
      </c>
      <c r="D410" s="18">
        <v>45793</v>
      </c>
      <c r="E410" s="18">
        <v>45821</v>
      </c>
      <c r="F410" s="18">
        <v>45824</v>
      </c>
      <c r="G410" t="s">
        <v>49</v>
      </c>
      <c r="H410">
        <v>20</v>
      </c>
      <c r="J410">
        <v>9109.86</v>
      </c>
      <c r="K410" t="s">
        <v>131</v>
      </c>
      <c r="L410">
        <v>7834.4796000000006</v>
      </c>
      <c r="M410">
        <v>517.96</v>
      </c>
      <c r="N410">
        <v>445.44560000000001</v>
      </c>
      <c r="O410">
        <v>5.6857075739912576E-2</v>
      </c>
      <c r="P410">
        <v>5</v>
      </c>
      <c r="Q410">
        <v>2025</v>
      </c>
      <c r="R410">
        <v>6</v>
      </c>
      <c r="S410">
        <v>2025</v>
      </c>
      <c r="T410">
        <v>45869</v>
      </c>
      <c r="U410" t="s">
        <v>154</v>
      </c>
      <c r="V410">
        <v>2025</v>
      </c>
      <c r="W410" t="str">
        <f t="shared" si="24"/>
        <v>México</v>
      </c>
      <c r="X410" t="str">
        <f t="shared" si="25"/>
        <v>Retail</v>
      </c>
      <c r="Y410" s="8">
        <f t="shared" si="26"/>
        <v>0</v>
      </c>
      <c r="Z410" s="2">
        <f t="shared" si="27"/>
        <v>445.44560000000001</v>
      </c>
      <c r="AJ410" s="12">
        <v>410</v>
      </c>
      <c r="AK410" s="13">
        <v>2733.41</v>
      </c>
    </row>
    <row r="411" spans="1:37">
      <c r="A411" t="s">
        <v>176</v>
      </c>
      <c r="B411">
        <v>353</v>
      </c>
      <c r="C411">
        <v>1</v>
      </c>
      <c r="D411" s="18">
        <v>45796</v>
      </c>
      <c r="E411" s="18">
        <v>45804</v>
      </c>
      <c r="F411" s="18">
        <v>45805</v>
      </c>
      <c r="G411" t="s">
        <v>49</v>
      </c>
      <c r="H411">
        <v>21</v>
      </c>
      <c r="I411" t="s">
        <v>177</v>
      </c>
      <c r="J411">
        <v>7328.61</v>
      </c>
      <c r="K411" t="s">
        <v>131</v>
      </c>
      <c r="L411">
        <v>6302.6045999999997</v>
      </c>
      <c r="M411">
        <v>630.08000000000004</v>
      </c>
      <c r="N411">
        <v>541.86880000000008</v>
      </c>
      <c r="O411">
        <v>8.5975375958060277E-2</v>
      </c>
      <c r="P411">
        <v>5</v>
      </c>
      <c r="Q411">
        <v>2025</v>
      </c>
      <c r="R411">
        <v>5</v>
      </c>
      <c r="S411">
        <v>2025</v>
      </c>
      <c r="T411">
        <v>45850</v>
      </c>
      <c r="U411" t="s">
        <v>154</v>
      </c>
      <c r="V411">
        <v>2025</v>
      </c>
      <c r="W411" t="str">
        <f t="shared" si="24"/>
        <v>México</v>
      </c>
      <c r="X411" t="str">
        <f t="shared" si="25"/>
        <v>Retail</v>
      </c>
      <c r="Y411" s="8">
        <f t="shared" si="26"/>
        <v>0</v>
      </c>
      <c r="Z411" s="2">
        <f t="shared" si="27"/>
        <v>541.86880000000008</v>
      </c>
      <c r="AJ411" s="12">
        <v>411</v>
      </c>
      <c r="AK411" s="13">
        <v>744.9</v>
      </c>
    </row>
    <row r="412" spans="1:37">
      <c r="A412" t="s">
        <v>176</v>
      </c>
      <c r="B412">
        <v>354</v>
      </c>
      <c r="C412">
        <v>1</v>
      </c>
      <c r="D412" s="18">
        <v>45796</v>
      </c>
      <c r="E412" s="18">
        <v>45799</v>
      </c>
      <c r="F412" s="18">
        <v>45799</v>
      </c>
      <c r="G412" t="s">
        <v>49</v>
      </c>
      <c r="H412">
        <v>21</v>
      </c>
      <c r="J412">
        <v>3154.96</v>
      </c>
      <c r="K412" t="s">
        <v>131</v>
      </c>
      <c r="L412">
        <v>2713.2656000000002</v>
      </c>
      <c r="M412">
        <v>70</v>
      </c>
      <c r="N412">
        <v>60.199999999999996</v>
      </c>
      <c r="O412">
        <v>2.2187286051170218E-2</v>
      </c>
      <c r="P412">
        <v>5</v>
      </c>
      <c r="Q412">
        <v>2025</v>
      </c>
      <c r="R412">
        <v>5</v>
      </c>
      <c r="S412">
        <v>2025</v>
      </c>
      <c r="T412">
        <v>45844</v>
      </c>
      <c r="U412" t="s">
        <v>154</v>
      </c>
      <c r="V412">
        <v>2025</v>
      </c>
      <c r="W412" t="str">
        <f t="shared" si="24"/>
        <v>México</v>
      </c>
      <c r="X412" t="str">
        <f t="shared" si="25"/>
        <v>Retail</v>
      </c>
      <c r="Y412" s="8">
        <f t="shared" si="26"/>
        <v>0</v>
      </c>
      <c r="Z412" s="2">
        <f t="shared" si="27"/>
        <v>60.199999999999996</v>
      </c>
      <c r="AJ412" s="12">
        <v>412</v>
      </c>
      <c r="AK412" s="13">
        <v>228.65</v>
      </c>
    </row>
    <row r="413" spans="1:37">
      <c r="A413" t="s">
        <v>176</v>
      </c>
      <c r="B413">
        <v>355</v>
      </c>
      <c r="C413">
        <v>1</v>
      </c>
      <c r="D413" s="18">
        <v>45796</v>
      </c>
      <c r="E413" s="18">
        <v>45823</v>
      </c>
      <c r="F413" s="18">
        <v>45860</v>
      </c>
      <c r="G413" t="s">
        <v>45</v>
      </c>
      <c r="H413">
        <v>21</v>
      </c>
      <c r="J413">
        <v>164275.12</v>
      </c>
      <c r="K413" t="s">
        <v>131</v>
      </c>
      <c r="L413">
        <v>141276.60319999998</v>
      </c>
      <c r="M413">
        <v>34429.94</v>
      </c>
      <c r="N413">
        <v>29609.7484</v>
      </c>
      <c r="O413">
        <v>0.20958706345793571</v>
      </c>
      <c r="P413">
        <v>5</v>
      </c>
      <c r="Q413">
        <v>2025</v>
      </c>
      <c r="R413">
        <v>6</v>
      </c>
      <c r="S413">
        <v>2025</v>
      </c>
      <c r="T413">
        <v>45905</v>
      </c>
      <c r="U413" t="s">
        <v>153</v>
      </c>
      <c r="V413">
        <v>2025</v>
      </c>
      <c r="W413" t="str">
        <f t="shared" si="24"/>
        <v>México</v>
      </c>
      <c r="X413" t="str">
        <f t="shared" si="25"/>
        <v>IC</v>
      </c>
      <c r="Y413" s="8">
        <f t="shared" si="26"/>
        <v>0.75</v>
      </c>
      <c r="Z413" s="2">
        <f t="shared" si="27"/>
        <v>7402.4370999999992</v>
      </c>
      <c r="AJ413" s="12">
        <v>413</v>
      </c>
      <c r="AK413" s="13">
        <v>2779.2</v>
      </c>
    </row>
    <row r="414" spans="1:37">
      <c r="A414" t="s">
        <v>176</v>
      </c>
      <c r="B414">
        <v>356</v>
      </c>
      <c r="C414">
        <v>1</v>
      </c>
      <c r="D414" s="18">
        <v>45796</v>
      </c>
      <c r="E414" s="18">
        <v>45791</v>
      </c>
      <c r="F414" s="18">
        <v>45799</v>
      </c>
      <c r="G414" t="s">
        <v>49</v>
      </c>
      <c r="H414">
        <v>21</v>
      </c>
      <c r="J414">
        <v>6906.08</v>
      </c>
      <c r="K414" t="s">
        <v>131</v>
      </c>
      <c r="L414">
        <v>5939.2287999999999</v>
      </c>
      <c r="M414">
        <v>553.36</v>
      </c>
      <c r="N414">
        <v>475.88960000000003</v>
      </c>
      <c r="O414">
        <v>8.0126497231425065E-2</v>
      </c>
      <c r="P414">
        <v>5</v>
      </c>
      <c r="Q414">
        <v>2025</v>
      </c>
      <c r="R414">
        <v>5</v>
      </c>
      <c r="S414">
        <v>2025</v>
      </c>
      <c r="T414">
        <v>45844</v>
      </c>
      <c r="U414" t="s">
        <v>154</v>
      </c>
      <c r="V414">
        <v>2025</v>
      </c>
      <c r="W414" t="str">
        <f t="shared" si="24"/>
        <v>México</v>
      </c>
      <c r="X414" t="str">
        <f t="shared" si="25"/>
        <v>Retail</v>
      </c>
      <c r="Y414" s="8">
        <f t="shared" si="26"/>
        <v>0</v>
      </c>
      <c r="Z414" s="2">
        <f t="shared" si="27"/>
        <v>475.88960000000003</v>
      </c>
      <c r="AJ414" s="12">
        <v>414</v>
      </c>
      <c r="AK414" s="13">
        <v>1341.6</v>
      </c>
    </row>
    <row r="415" spans="1:37">
      <c r="A415" t="s">
        <v>176</v>
      </c>
      <c r="B415">
        <v>357</v>
      </c>
      <c r="C415">
        <v>1</v>
      </c>
      <c r="D415" s="18">
        <v>45797</v>
      </c>
      <c r="E415" s="18">
        <v>45803</v>
      </c>
      <c r="F415" s="18">
        <v>45807</v>
      </c>
      <c r="G415" t="s">
        <v>49</v>
      </c>
      <c r="H415">
        <v>21</v>
      </c>
      <c r="J415">
        <v>2597.52</v>
      </c>
      <c r="K415" t="s">
        <v>131</v>
      </c>
      <c r="L415">
        <v>2233.8672000000001</v>
      </c>
      <c r="M415">
        <v>110.8</v>
      </c>
      <c r="N415">
        <v>95.287999999999997</v>
      </c>
      <c r="O415">
        <v>4.265607194554806E-2</v>
      </c>
      <c r="P415">
        <v>5</v>
      </c>
      <c r="Q415">
        <v>2025</v>
      </c>
      <c r="R415">
        <v>5</v>
      </c>
      <c r="S415">
        <v>2025</v>
      </c>
      <c r="T415">
        <v>45852</v>
      </c>
      <c r="U415" t="s">
        <v>154</v>
      </c>
      <c r="V415">
        <v>2025</v>
      </c>
      <c r="W415" t="str">
        <f t="shared" si="24"/>
        <v>México</v>
      </c>
      <c r="X415" t="str">
        <f t="shared" si="25"/>
        <v>Retail</v>
      </c>
      <c r="Y415" s="8">
        <f t="shared" si="26"/>
        <v>0</v>
      </c>
      <c r="Z415" s="2">
        <f t="shared" si="27"/>
        <v>95.287999999999997</v>
      </c>
      <c r="AJ415" s="12">
        <v>415</v>
      </c>
      <c r="AK415" s="13">
        <v>254.9</v>
      </c>
    </row>
    <row r="416" spans="1:37">
      <c r="A416" t="s">
        <v>176</v>
      </c>
      <c r="B416">
        <v>358</v>
      </c>
      <c r="C416">
        <v>0</v>
      </c>
      <c r="D416" s="18">
        <v>45797</v>
      </c>
      <c r="E416" s="18">
        <v>45787</v>
      </c>
      <c r="F416" s="18">
        <v>45787</v>
      </c>
      <c r="G416" t="s">
        <v>49</v>
      </c>
      <c r="H416">
        <v>21</v>
      </c>
      <c r="J416">
        <v>353.7</v>
      </c>
      <c r="K416" t="s">
        <v>131</v>
      </c>
      <c r="L416">
        <v>304.18199999999996</v>
      </c>
      <c r="M416">
        <v>0</v>
      </c>
      <c r="N416">
        <v>0</v>
      </c>
      <c r="O416">
        <v>0</v>
      </c>
      <c r="P416">
        <v>5</v>
      </c>
      <c r="Q416">
        <v>2025</v>
      </c>
      <c r="R416">
        <v>5</v>
      </c>
      <c r="S416">
        <v>2025</v>
      </c>
      <c r="T416">
        <v>45832</v>
      </c>
      <c r="U416" t="s">
        <v>152</v>
      </c>
      <c r="V416">
        <v>2025</v>
      </c>
      <c r="W416" t="str">
        <f t="shared" si="24"/>
        <v>México</v>
      </c>
      <c r="X416" t="str">
        <f t="shared" si="25"/>
        <v>Retail</v>
      </c>
      <c r="Y416" s="8">
        <f t="shared" si="26"/>
        <v>0</v>
      </c>
      <c r="Z416" s="2">
        <f t="shared" si="27"/>
        <v>0</v>
      </c>
      <c r="AJ416" s="12">
        <v>416</v>
      </c>
      <c r="AK416" s="13">
        <v>33456.1</v>
      </c>
    </row>
    <row r="417" spans="1:37">
      <c r="A417" t="s">
        <v>176</v>
      </c>
      <c r="B417">
        <v>359</v>
      </c>
      <c r="C417">
        <v>0</v>
      </c>
      <c r="D417" s="18">
        <v>45799</v>
      </c>
      <c r="E417" s="18">
        <v>45850</v>
      </c>
      <c r="F417" s="18">
        <v>45864</v>
      </c>
      <c r="G417" t="s">
        <v>29</v>
      </c>
      <c r="H417">
        <v>21</v>
      </c>
      <c r="I417" t="s">
        <v>191</v>
      </c>
      <c r="J417">
        <v>25630.240000000002</v>
      </c>
      <c r="K417" t="s">
        <v>151</v>
      </c>
      <c r="L417">
        <v>25630.240000000002</v>
      </c>
      <c r="M417">
        <v>4282.08</v>
      </c>
      <c r="N417">
        <v>4282.08</v>
      </c>
      <c r="O417">
        <v>0.16707139691239722</v>
      </c>
      <c r="P417">
        <v>5</v>
      </c>
      <c r="Q417">
        <v>2025</v>
      </c>
      <c r="R417">
        <v>7</v>
      </c>
      <c r="S417">
        <v>2025</v>
      </c>
      <c r="T417">
        <v>45909</v>
      </c>
      <c r="U417" t="s">
        <v>153</v>
      </c>
      <c r="V417">
        <v>2025</v>
      </c>
      <c r="W417" t="str">
        <f t="shared" si="24"/>
        <v>Madrid</v>
      </c>
      <c r="X417" t="str">
        <f t="shared" si="25"/>
        <v>Retail</v>
      </c>
      <c r="Y417" s="8">
        <f t="shared" si="26"/>
        <v>7.0000000000000007E-2</v>
      </c>
      <c r="Z417" s="2">
        <f t="shared" si="27"/>
        <v>3982.3343999999997</v>
      </c>
      <c r="AJ417" s="12">
        <v>417</v>
      </c>
      <c r="AK417" s="13">
        <v>1072.8399999999999</v>
      </c>
    </row>
    <row r="418" spans="1:37">
      <c r="A418" t="s">
        <v>176</v>
      </c>
      <c r="B418">
        <v>360</v>
      </c>
      <c r="C418">
        <v>0</v>
      </c>
      <c r="D418" s="18">
        <v>45799</v>
      </c>
      <c r="E418" s="18">
        <v>45877</v>
      </c>
      <c r="F418" s="18">
        <v>45888</v>
      </c>
      <c r="G418" t="s">
        <v>49</v>
      </c>
      <c r="H418">
        <v>21</v>
      </c>
      <c r="I418" t="s">
        <v>188</v>
      </c>
      <c r="J418">
        <v>2292.54</v>
      </c>
      <c r="K418" t="s">
        <v>131</v>
      </c>
      <c r="L418">
        <v>1971.5844</v>
      </c>
      <c r="M418">
        <v>0</v>
      </c>
      <c r="N418">
        <v>0</v>
      </c>
      <c r="O418">
        <v>0</v>
      </c>
      <c r="P418">
        <v>5</v>
      </c>
      <c r="Q418">
        <v>2025</v>
      </c>
      <c r="R418">
        <v>8</v>
      </c>
      <c r="S418">
        <v>2025</v>
      </c>
      <c r="T418">
        <v>45933</v>
      </c>
      <c r="U418" t="s">
        <v>161</v>
      </c>
      <c r="V418">
        <v>2025</v>
      </c>
      <c r="W418" t="str">
        <f t="shared" si="24"/>
        <v>México</v>
      </c>
      <c r="X418" t="str">
        <f t="shared" si="25"/>
        <v>Retail</v>
      </c>
      <c r="Y418" s="8">
        <f t="shared" si="26"/>
        <v>0</v>
      </c>
      <c r="Z418" s="2">
        <f t="shared" si="27"/>
        <v>0</v>
      </c>
      <c r="AJ418" s="12">
        <v>418</v>
      </c>
      <c r="AK418" s="13">
        <v>2592953.2999999998</v>
      </c>
    </row>
    <row r="419" spans="1:37">
      <c r="A419" t="s">
        <v>176</v>
      </c>
      <c r="B419">
        <v>361</v>
      </c>
      <c r="C419">
        <v>1</v>
      </c>
      <c r="D419" s="18">
        <v>45799</v>
      </c>
      <c r="E419" s="18">
        <v>45825</v>
      </c>
      <c r="F419" s="18">
        <v>45845</v>
      </c>
      <c r="G419" t="s">
        <v>49</v>
      </c>
      <c r="H419">
        <v>21</v>
      </c>
      <c r="J419">
        <v>7124.67</v>
      </c>
      <c r="K419" t="s">
        <v>131</v>
      </c>
      <c r="L419">
        <v>6127.2161999999998</v>
      </c>
      <c r="M419">
        <v>218</v>
      </c>
      <c r="N419">
        <v>187.48</v>
      </c>
      <c r="O419">
        <v>3.0597908394353703E-2</v>
      </c>
      <c r="P419">
        <v>5</v>
      </c>
      <c r="Q419">
        <v>2025</v>
      </c>
      <c r="R419">
        <v>6</v>
      </c>
      <c r="S419">
        <v>2025</v>
      </c>
      <c r="T419">
        <v>45890</v>
      </c>
      <c r="U419" t="s">
        <v>160</v>
      </c>
      <c r="V419">
        <v>2025</v>
      </c>
      <c r="W419" t="str">
        <f t="shared" si="24"/>
        <v>México</v>
      </c>
      <c r="X419" t="str">
        <f t="shared" si="25"/>
        <v>Retail</v>
      </c>
      <c r="Y419" s="8">
        <f t="shared" si="26"/>
        <v>0</v>
      </c>
      <c r="Z419" s="2">
        <f t="shared" si="27"/>
        <v>187.48</v>
      </c>
      <c r="AJ419" s="12">
        <v>419</v>
      </c>
      <c r="AK419" s="13">
        <v>869.55</v>
      </c>
    </row>
    <row r="420" spans="1:37">
      <c r="A420" t="s">
        <v>176</v>
      </c>
      <c r="B420">
        <v>362</v>
      </c>
      <c r="C420">
        <v>0</v>
      </c>
      <c r="D420" s="18">
        <v>45799</v>
      </c>
      <c r="E420" s="18">
        <v>45858</v>
      </c>
      <c r="F420" s="18">
        <v>45858</v>
      </c>
      <c r="G420" t="s">
        <v>54</v>
      </c>
      <c r="H420">
        <v>21</v>
      </c>
      <c r="I420" t="s">
        <v>149</v>
      </c>
      <c r="J420">
        <v>50</v>
      </c>
      <c r="K420" t="s">
        <v>131</v>
      </c>
      <c r="L420">
        <v>43</v>
      </c>
      <c r="M420">
        <v>0</v>
      </c>
      <c r="N420">
        <v>0</v>
      </c>
      <c r="O420">
        <v>0</v>
      </c>
      <c r="P420">
        <v>5</v>
      </c>
      <c r="Q420">
        <v>2025</v>
      </c>
      <c r="R420">
        <v>7</v>
      </c>
      <c r="S420">
        <v>2025</v>
      </c>
      <c r="T420">
        <v>45903</v>
      </c>
      <c r="U420" t="s">
        <v>153</v>
      </c>
      <c r="V420">
        <v>2025</v>
      </c>
      <c r="W420" t="str">
        <f t="shared" si="24"/>
        <v>México</v>
      </c>
      <c r="X420" t="str">
        <f t="shared" si="25"/>
        <v>Retail</v>
      </c>
      <c r="Y420" s="8">
        <f t="shared" si="26"/>
        <v>0.05</v>
      </c>
      <c r="Z420" s="2">
        <f t="shared" si="27"/>
        <v>0</v>
      </c>
      <c r="AJ420" s="12">
        <v>420</v>
      </c>
      <c r="AK420" s="13">
        <v>338.4</v>
      </c>
    </row>
    <row r="421" spans="1:37">
      <c r="A421" t="s">
        <v>176</v>
      </c>
      <c r="B421">
        <v>363</v>
      </c>
      <c r="C421">
        <v>0</v>
      </c>
      <c r="D421" s="18">
        <v>45799</v>
      </c>
      <c r="E421" s="18">
        <v>45818</v>
      </c>
      <c r="F421" s="18">
        <v>45876</v>
      </c>
      <c r="G421" t="s">
        <v>54</v>
      </c>
      <c r="H421">
        <v>21</v>
      </c>
      <c r="J421">
        <v>20818</v>
      </c>
      <c r="K421" t="s">
        <v>178</v>
      </c>
      <c r="L421">
        <v>978.44600000000003</v>
      </c>
      <c r="M421">
        <v>0</v>
      </c>
      <c r="N421">
        <v>0</v>
      </c>
      <c r="O421">
        <v>0</v>
      </c>
      <c r="P421">
        <v>5</v>
      </c>
      <c r="Q421">
        <v>2025</v>
      </c>
      <c r="R421">
        <v>6</v>
      </c>
      <c r="S421">
        <v>2025</v>
      </c>
      <c r="T421">
        <v>45921</v>
      </c>
      <c r="U421" t="s">
        <v>153</v>
      </c>
      <c r="V421">
        <v>2025</v>
      </c>
      <c r="W421" t="str">
        <f t="shared" si="24"/>
        <v>México</v>
      </c>
      <c r="X421" t="str">
        <f t="shared" si="25"/>
        <v>Retail</v>
      </c>
      <c r="Y421" s="8">
        <f t="shared" si="26"/>
        <v>0.05</v>
      </c>
      <c r="Z421" s="2">
        <f t="shared" si="27"/>
        <v>0</v>
      </c>
      <c r="AJ421" s="12">
        <v>421</v>
      </c>
      <c r="AK421" s="13">
        <v>785.34</v>
      </c>
    </row>
    <row r="422" spans="1:37">
      <c r="A422" t="s">
        <v>176</v>
      </c>
      <c r="B422">
        <v>364</v>
      </c>
      <c r="C422">
        <v>0</v>
      </c>
      <c r="D422" s="18">
        <v>45800</v>
      </c>
      <c r="E422" s="18">
        <v>45803</v>
      </c>
      <c r="F422" s="18">
        <v>45814</v>
      </c>
      <c r="G422" t="s">
        <v>35</v>
      </c>
      <c r="H422">
        <v>21</v>
      </c>
      <c r="J422">
        <v>38882.410000000003</v>
      </c>
      <c r="K422" t="s">
        <v>131</v>
      </c>
      <c r="L422">
        <v>33438.872600000002</v>
      </c>
      <c r="M422">
        <v>4227.7299999999996</v>
      </c>
      <c r="N422">
        <v>3635.8477999999996</v>
      </c>
      <c r="O422">
        <v>0.10873117175607168</v>
      </c>
      <c r="P422">
        <v>5</v>
      </c>
      <c r="Q422">
        <v>2025</v>
      </c>
      <c r="R422">
        <v>5</v>
      </c>
      <c r="S422">
        <v>2025</v>
      </c>
      <c r="T422">
        <v>45859</v>
      </c>
      <c r="U422" t="s">
        <v>154</v>
      </c>
      <c r="V422">
        <v>2025</v>
      </c>
      <c r="W422" t="str">
        <f t="shared" si="24"/>
        <v>México</v>
      </c>
      <c r="X422" t="str">
        <f t="shared" si="25"/>
        <v>IC</v>
      </c>
      <c r="Y422" s="8">
        <f t="shared" si="26"/>
        <v>0.5</v>
      </c>
      <c r="Z422" s="2">
        <f t="shared" si="27"/>
        <v>1817.9238999999998</v>
      </c>
      <c r="AJ422" s="12">
        <v>422</v>
      </c>
      <c r="AK422" s="13">
        <v>176.72</v>
      </c>
    </row>
    <row r="423" spans="1:37">
      <c r="A423" t="s">
        <v>176</v>
      </c>
      <c r="B423">
        <v>366</v>
      </c>
      <c r="C423">
        <v>0</v>
      </c>
      <c r="D423" s="18">
        <v>45803</v>
      </c>
      <c r="E423" s="18">
        <v>45826</v>
      </c>
      <c r="F423" s="18">
        <v>45838</v>
      </c>
      <c r="G423" t="s">
        <v>34</v>
      </c>
      <c r="H423">
        <v>22</v>
      </c>
      <c r="J423">
        <v>4310.8100000000004</v>
      </c>
      <c r="K423" t="s">
        <v>178</v>
      </c>
      <c r="L423">
        <v>202.60807000000003</v>
      </c>
      <c r="M423">
        <v>0</v>
      </c>
      <c r="N423">
        <v>0</v>
      </c>
      <c r="O423">
        <v>0</v>
      </c>
      <c r="P423">
        <v>5</v>
      </c>
      <c r="Q423">
        <v>2025</v>
      </c>
      <c r="R423">
        <v>6</v>
      </c>
      <c r="S423">
        <v>2025</v>
      </c>
      <c r="T423">
        <v>45883</v>
      </c>
      <c r="U423" t="s">
        <v>160</v>
      </c>
      <c r="V423">
        <v>2025</v>
      </c>
      <c r="W423" t="str">
        <f t="shared" si="24"/>
        <v>México</v>
      </c>
      <c r="X423" t="str">
        <f t="shared" si="25"/>
        <v>IC</v>
      </c>
      <c r="Y423" s="8">
        <f t="shared" si="26"/>
        <v>0.5</v>
      </c>
      <c r="Z423" s="2">
        <f t="shared" si="27"/>
        <v>0</v>
      </c>
      <c r="AJ423" s="12">
        <v>423</v>
      </c>
      <c r="AK423" s="13">
        <v>365.76</v>
      </c>
    </row>
    <row r="424" spans="1:37">
      <c r="A424" t="s">
        <v>176</v>
      </c>
      <c r="B424">
        <v>367</v>
      </c>
      <c r="C424">
        <v>0</v>
      </c>
      <c r="D424" s="18">
        <v>45803</v>
      </c>
      <c r="E424" s="18">
        <v>45825</v>
      </c>
      <c r="F424" s="18">
        <v>45838</v>
      </c>
      <c r="G424" t="s">
        <v>34</v>
      </c>
      <c r="H424">
        <v>22</v>
      </c>
      <c r="J424">
        <v>7321.81</v>
      </c>
      <c r="K424" t="s">
        <v>178</v>
      </c>
      <c r="L424">
        <v>344.12506999999999</v>
      </c>
      <c r="M424">
        <v>522.72</v>
      </c>
      <c r="N424">
        <v>24.56784</v>
      </c>
      <c r="O424">
        <v>7.1392183080413174E-2</v>
      </c>
      <c r="P424">
        <v>5</v>
      </c>
      <c r="Q424">
        <v>2025</v>
      </c>
      <c r="R424">
        <v>6</v>
      </c>
      <c r="S424">
        <v>2025</v>
      </c>
      <c r="T424">
        <v>45883</v>
      </c>
      <c r="U424" t="s">
        <v>160</v>
      </c>
      <c r="V424">
        <v>2025</v>
      </c>
      <c r="W424" t="str">
        <f t="shared" si="24"/>
        <v>México</v>
      </c>
      <c r="X424" t="str">
        <f t="shared" si="25"/>
        <v>IC</v>
      </c>
      <c r="Y424" s="8">
        <f t="shared" si="26"/>
        <v>0.5</v>
      </c>
      <c r="Z424" s="2">
        <f t="shared" si="27"/>
        <v>12.28392</v>
      </c>
      <c r="AJ424" s="12">
        <v>424</v>
      </c>
      <c r="AK424" s="13">
        <v>11853.67</v>
      </c>
    </row>
    <row r="425" spans="1:37">
      <c r="A425" t="s">
        <v>176</v>
      </c>
      <c r="B425">
        <v>368</v>
      </c>
      <c r="C425">
        <v>1</v>
      </c>
      <c r="D425" s="18">
        <v>45803</v>
      </c>
      <c r="E425" s="18">
        <v>45739</v>
      </c>
      <c r="F425" s="18">
        <v>45741</v>
      </c>
      <c r="G425" t="s">
        <v>49</v>
      </c>
      <c r="H425">
        <v>22</v>
      </c>
      <c r="J425">
        <v>1680</v>
      </c>
      <c r="K425" t="s">
        <v>131</v>
      </c>
      <c r="L425">
        <v>1444.8</v>
      </c>
      <c r="M425">
        <v>168.07</v>
      </c>
      <c r="N425">
        <v>144.5402</v>
      </c>
      <c r="O425">
        <v>0.10004166666666667</v>
      </c>
      <c r="P425">
        <v>5</v>
      </c>
      <c r="Q425">
        <v>2025</v>
      </c>
      <c r="R425">
        <v>3</v>
      </c>
      <c r="S425">
        <v>2025</v>
      </c>
      <c r="T425">
        <v>45786</v>
      </c>
      <c r="U425" t="s">
        <v>172</v>
      </c>
      <c r="V425">
        <v>2025</v>
      </c>
      <c r="W425" t="str">
        <f t="shared" si="24"/>
        <v>México</v>
      </c>
      <c r="X425" t="str">
        <f t="shared" si="25"/>
        <v>Retail</v>
      </c>
      <c r="Y425" s="8">
        <f t="shared" si="26"/>
        <v>0</v>
      </c>
      <c r="Z425" s="2">
        <f t="shared" si="27"/>
        <v>144.5402</v>
      </c>
      <c r="AJ425" s="12">
        <v>425</v>
      </c>
      <c r="AK425" s="13">
        <v>12202.25</v>
      </c>
    </row>
    <row r="426" spans="1:37">
      <c r="A426" t="s">
        <v>176</v>
      </c>
      <c r="B426">
        <v>369</v>
      </c>
      <c r="C426">
        <v>1</v>
      </c>
      <c r="D426" s="18">
        <v>45803</v>
      </c>
      <c r="E426" s="18">
        <v>45845</v>
      </c>
      <c r="F426" s="18">
        <v>45850</v>
      </c>
      <c r="G426" t="s">
        <v>54</v>
      </c>
      <c r="H426">
        <v>22</v>
      </c>
      <c r="I426" t="s">
        <v>186</v>
      </c>
      <c r="J426">
        <v>18901.900000000001</v>
      </c>
      <c r="K426" t="s">
        <v>131</v>
      </c>
      <c r="L426">
        <v>16255.634000000002</v>
      </c>
      <c r="M426">
        <v>2396.27</v>
      </c>
      <c r="N426">
        <v>2060.7921999999999</v>
      </c>
      <c r="O426">
        <v>0.12677402800776638</v>
      </c>
      <c r="P426">
        <v>5</v>
      </c>
      <c r="Q426">
        <v>2025</v>
      </c>
      <c r="R426">
        <v>7</v>
      </c>
      <c r="S426">
        <v>2025</v>
      </c>
      <c r="T426">
        <v>45895</v>
      </c>
      <c r="U426" t="s">
        <v>160</v>
      </c>
      <c r="V426">
        <v>2025</v>
      </c>
      <c r="W426" t="str">
        <f t="shared" si="24"/>
        <v>México</v>
      </c>
      <c r="X426" t="str">
        <f t="shared" si="25"/>
        <v>Retail</v>
      </c>
      <c r="Y426" s="8">
        <f t="shared" si="26"/>
        <v>0.05</v>
      </c>
      <c r="Z426" s="2">
        <f t="shared" si="27"/>
        <v>1957.7525899999998</v>
      </c>
      <c r="AJ426" s="12">
        <v>426</v>
      </c>
      <c r="AK426" s="13">
        <v>2348.1</v>
      </c>
    </row>
    <row r="427" spans="1:37">
      <c r="A427" t="s">
        <v>176</v>
      </c>
      <c r="B427">
        <v>370</v>
      </c>
      <c r="C427">
        <v>1</v>
      </c>
      <c r="D427" s="18">
        <v>45804</v>
      </c>
      <c r="E427" s="18">
        <v>45832</v>
      </c>
      <c r="F427" s="18">
        <v>45937</v>
      </c>
      <c r="G427" t="s">
        <v>49</v>
      </c>
      <c r="H427">
        <v>22</v>
      </c>
      <c r="J427">
        <v>4797.97</v>
      </c>
      <c r="K427" t="s">
        <v>131</v>
      </c>
      <c r="L427">
        <v>4126.2542000000003</v>
      </c>
      <c r="M427">
        <v>0</v>
      </c>
      <c r="N427">
        <v>0</v>
      </c>
      <c r="O427">
        <v>0</v>
      </c>
      <c r="P427">
        <v>5</v>
      </c>
      <c r="Q427">
        <v>2025</v>
      </c>
      <c r="R427">
        <v>6</v>
      </c>
      <c r="S427">
        <v>2025</v>
      </c>
      <c r="T427">
        <v>45982</v>
      </c>
      <c r="U427" t="s">
        <v>159</v>
      </c>
      <c r="V427">
        <v>2025</v>
      </c>
      <c r="W427" t="str">
        <f t="shared" si="24"/>
        <v>México</v>
      </c>
      <c r="X427" t="str">
        <f t="shared" si="25"/>
        <v>Retail</v>
      </c>
      <c r="Y427" s="8">
        <f t="shared" si="26"/>
        <v>0</v>
      </c>
      <c r="Z427" s="2">
        <f t="shared" si="27"/>
        <v>0</v>
      </c>
      <c r="AJ427" s="12">
        <v>427</v>
      </c>
      <c r="AK427" s="13">
        <v>9.18</v>
      </c>
    </row>
    <row r="428" spans="1:37">
      <c r="A428" t="s">
        <v>176</v>
      </c>
      <c r="B428">
        <v>371</v>
      </c>
      <c r="C428">
        <v>1</v>
      </c>
      <c r="D428" s="18">
        <v>45804</v>
      </c>
      <c r="E428" s="18">
        <v>45855</v>
      </c>
      <c r="F428" s="18">
        <v>45873</v>
      </c>
      <c r="G428" t="s">
        <v>49</v>
      </c>
      <c r="H428">
        <v>22</v>
      </c>
      <c r="I428" t="s">
        <v>182</v>
      </c>
      <c r="J428">
        <v>40753.53</v>
      </c>
      <c r="K428" t="s">
        <v>131</v>
      </c>
      <c r="L428">
        <v>35048.035799999998</v>
      </c>
      <c r="M428">
        <v>3132.7</v>
      </c>
      <c r="N428">
        <v>2694.1219999999998</v>
      </c>
      <c r="O428">
        <v>7.6869414747630455E-2</v>
      </c>
      <c r="P428">
        <v>5</v>
      </c>
      <c r="Q428">
        <v>2025</v>
      </c>
      <c r="R428">
        <v>7</v>
      </c>
      <c r="S428">
        <v>2025</v>
      </c>
      <c r="T428">
        <v>45918</v>
      </c>
      <c r="U428" t="s">
        <v>153</v>
      </c>
      <c r="V428">
        <v>2025</v>
      </c>
      <c r="W428" t="str">
        <f t="shared" si="24"/>
        <v>México</v>
      </c>
      <c r="X428" t="str">
        <f t="shared" si="25"/>
        <v>Retail</v>
      </c>
      <c r="Y428" s="8">
        <f t="shared" si="26"/>
        <v>0</v>
      </c>
      <c r="Z428" s="2">
        <f t="shared" si="27"/>
        <v>2694.1219999999998</v>
      </c>
      <c r="AJ428" s="12">
        <v>428</v>
      </c>
      <c r="AK428" s="13">
        <v>986.63</v>
      </c>
    </row>
    <row r="429" spans="1:37">
      <c r="A429" t="s">
        <v>176</v>
      </c>
      <c r="B429">
        <v>372</v>
      </c>
      <c r="C429">
        <v>1</v>
      </c>
      <c r="D429" s="18">
        <v>45670</v>
      </c>
      <c r="E429" s="18">
        <v>45728</v>
      </c>
      <c r="F429" s="18">
        <v>45741</v>
      </c>
      <c r="G429" t="s">
        <v>45</v>
      </c>
      <c r="H429">
        <v>3</v>
      </c>
      <c r="J429">
        <v>3168.96</v>
      </c>
      <c r="K429" t="s">
        <v>131</v>
      </c>
      <c r="L429">
        <v>2725.3056000000001</v>
      </c>
      <c r="M429">
        <v>35</v>
      </c>
      <c r="N429">
        <v>30.099999999999998</v>
      </c>
      <c r="O429">
        <v>1.1044632939513277E-2</v>
      </c>
      <c r="P429">
        <v>1</v>
      </c>
      <c r="Q429">
        <v>2025</v>
      </c>
      <c r="R429">
        <v>3</v>
      </c>
      <c r="S429">
        <v>2025</v>
      </c>
      <c r="T429">
        <v>45786</v>
      </c>
      <c r="U429" t="s">
        <v>172</v>
      </c>
      <c r="V429">
        <v>2025</v>
      </c>
      <c r="W429" t="str">
        <f t="shared" si="24"/>
        <v>México</v>
      </c>
      <c r="X429" t="str">
        <f t="shared" si="25"/>
        <v>IC</v>
      </c>
      <c r="Y429" s="8">
        <f t="shared" si="26"/>
        <v>0.75</v>
      </c>
      <c r="Z429" s="2">
        <f t="shared" si="27"/>
        <v>7.5249999999999986</v>
      </c>
      <c r="AJ429" s="12">
        <v>429</v>
      </c>
      <c r="AK429" s="13">
        <v>930</v>
      </c>
    </row>
    <row r="430" spans="1:37">
      <c r="A430" t="s">
        <v>176</v>
      </c>
      <c r="B430">
        <v>373</v>
      </c>
      <c r="C430">
        <v>1</v>
      </c>
      <c r="D430" s="18">
        <v>45678</v>
      </c>
      <c r="E430" s="18">
        <v>45678</v>
      </c>
      <c r="F430" s="18">
        <v>45678</v>
      </c>
      <c r="G430" t="s">
        <v>45</v>
      </c>
      <c r="H430">
        <v>4</v>
      </c>
      <c r="J430">
        <v>5439.63</v>
      </c>
      <c r="K430" t="s">
        <v>131</v>
      </c>
      <c r="L430">
        <v>4678.0817999999999</v>
      </c>
      <c r="M430">
        <v>210</v>
      </c>
      <c r="N430">
        <v>180.6</v>
      </c>
      <c r="O430">
        <v>3.8605566922750259E-2</v>
      </c>
      <c r="P430">
        <v>1</v>
      </c>
      <c r="Q430">
        <v>2025</v>
      </c>
      <c r="R430">
        <v>1</v>
      </c>
      <c r="S430">
        <v>2025</v>
      </c>
      <c r="T430">
        <v>45723</v>
      </c>
      <c r="U430" t="s">
        <v>150</v>
      </c>
      <c r="V430">
        <v>2025</v>
      </c>
      <c r="W430" t="str">
        <f t="shared" si="24"/>
        <v>México</v>
      </c>
      <c r="X430" t="str">
        <f t="shared" si="25"/>
        <v>IC</v>
      </c>
      <c r="Y430" s="8">
        <f t="shared" si="26"/>
        <v>0.75</v>
      </c>
      <c r="Z430" s="2">
        <f t="shared" si="27"/>
        <v>45.150000000000006</v>
      </c>
      <c r="AJ430" s="12">
        <v>430</v>
      </c>
      <c r="AK430" s="13">
        <v>2027.06</v>
      </c>
    </row>
    <row r="431" spans="1:37">
      <c r="A431" t="s">
        <v>176</v>
      </c>
      <c r="B431">
        <v>374</v>
      </c>
      <c r="C431">
        <v>1</v>
      </c>
      <c r="D431" s="18">
        <v>45681</v>
      </c>
      <c r="E431" s="18">
        <v>45731</v>
      </c>
      <c r="F431" s="18">
        <v>45736</v>
      </c>
      <c r="G431" t="s">
        <v>45</v>
      </c>
      <c r="H431">
        <v>4</v>
      </c>
      <c r="J431">
        <v>138570</v>
      </c>
      <c r="K431" t="s">
        <v>178</v>
      </c>
      <c r="L431">
        <v>6512.79</v>
      </c>
      <c r="M431">
        <v>0</v>
      </c>
      <c r="N431">
        <v>0</v>
      </c>
      <c r="O431">
        <v>0</v>
      </c>
      <c r="P431">
        <v>1</v>
      </c>
      <c r="Q431">
        <v>2025</v>
      </c>
      <c r="R431">
        <v>3</v>
      </c>
      <c r="S431">
        <v>2025</v>
      </c>
      <c r="T431">
        <v>45781</v>
      </c>
      <c r="U431" t="s">
        <v>172</v>
      </c>
      <c r="V431">
        <v>2025</v>
      </c>
      <c r="W431" t="str">
        <f t="shared" si="24"/>
        <v>México</v>
      </c>
      <c r="X431" t="str">
        <f t="shared" si="25"/>
        <v>IC</v>
      </c>
      <c r="Y431" s="8">
        <f t="shared" si="26"/>
        <v>0.75</v>
      </c>
      <c r="Z431" s="2">
        <f t="shared" si="27"/>
        <v>0</v>
      </c>
      <c r="AJ431" s="12">
        <v>431</v>
      </c>
      <c r="AK431" s="13">
        <v>2056.1</v>
      </c>
    </row>
    <row r="432" spans="1:37">
      <c r="A432" t="s">
        <v>176</v>
      </c>
      <c r="B432">
        <v>375</v>
      </c>
      <c r="C432">
        <v>1</v>
      </c>
      <c r="D432" s="18">
        <v>45693</v>
      </c>
      <c r="E432" s="18">
        <v>45736</v>
      </c>
      <c r="F432" s="18">
        <v>45747</v>
      </c>
      <c r="G432" t="s">
        <v>45</v>
      </c>
      <c r="H432">
        <v>6</v>
      </c>
      <c r="J432">
        <v>25529</v>
      </c>
      <c r="K432" t="s">
        <v>178</v>
      </c>
      <c r="L432">
        <v>1199.8630000000001</v>
      </c>
      <c r="M432">
        <v>0</v>
      </c>
      <c r="N432">
        <v>0</v>
      </c>
      <c r="O432">
        <v>0</v>
      </c>
      <c r="P432">
        <v>2</v>
      </c>
      <c r="Q432">
        <v>2025</v>
      </c>
      <c r="R432">
        <v>3</v>
      </c>
      <c r="S432">
        <v>2025</v>
      </c>
      <c r="T432">
        <v>45792</v>
      </c>
      <c r="U432" t="s">
        <v>172</v>
      </c>
      <c r="V432">
        <v>2025</v>
      </c>
      <c r="W432" t="str">
        <f t="shared" si="24"/>
        <v>México</v>
      </c>
      <c r="X432" t="str">
        <f t="shared" si="25"/>
        <v>IC</v>
      </c>
      <c r="Y432" s="8">
        <f t="shared" si="26"/>
        <v>0.75</v>
      </c>
      <c r="Z432" s="2">
        <f t="shared" si="27"/>
        <v>0</v>
      </c>
      <c r="AJ432" s="12">
        <v>432</v>
      </c>
      <c r="AK432" s="13">
        <v>3536</v>
      </c>
    </row>
    <row r="433" spans="1:37">
      <c r="A433" t="s">
        <v>176</v>
      </c>
      <c r="B433">
        <v>376</v>
      </c>
      <c r="C433">
        <v>1</v>
      </c>
      <c r="D433" s="18">
        <v>45805</v>
      </c>
      <c r="E433" s="18">
        <v>45709</v>
      </c>
      <c r="F433" s="18">
        <v>45714</v>
      </c>
      <c r="G433" t="s">
        <v>58</v>
      </c>
      <c r="H433">
        <v>22</v>
      </c>
      <c r="J433">
        <v>1750</v>
      </c>
      <c r="K433" t="s">
        <v>131</v>
      </c>
      <c r="L433">
        <v>1505</v>
      </c>
      <c r="M433">
        <v>221.14</v>
      </c>
      <c r="N433">
        <v>190.18039999999999</v>
      </c>
      <c r="O433">
        <v>0.12636571428571428</v>
      </c>
      <c r="P433">
        <v>5</v>
      </c>
      <c r="Q433">
        <v>2025</v>
      </c>
      <c r="R433">
        <v>2</v>
      </c>
      <c r="S433">
        <v>2025</v>
      </c>
      <c r="T433">
        <v>45759</v>
      </c>
      <c r="U433" t="s">
        <v>173</v>
      </c>
      <c r="V433">
        <v>2025</v>
      </c>
      <c r="W433" t="str">
        <f t="shared" si="24"/>
        <v>México</v>
      </c>
      <c r="X433" t="str">
        <f t="shared" si="25"/>
        <v>IC</v>
      </c>
      <c r="Y433" s="8">
        <f t="shared" si="26"/>
        <v>0.5</v>
      </c>
      <c r="Z433" s="2">
        <f t="shared" si="27"/>
        <v>95.090199999999996</v>
      </c>
      <c r="AJ433" s="12">
        <v>433</v>
      </c>
      <c r="AK433" s="13">
        <v>2007.08</v>
      </c>
    </row>
    <row r="434" spans="1:37">
      <c r="A434" t="s">
        <v>176</v>
      </c>
      <c r="B434">
        <v>377</v>
      </c>
      <c r="C434">
        <v>1</v>
      </c>
      <c r="D434" s="18">
        <v>45805</v>
      </c>
      <c r="E434" s="18">
        <v>45806</v>
      </c>
      <c r="F434" s="18">
        <v>45810</v>
      </c>
      <c r="G434" t="s">
        <v>49</v>
      </c>
      <c r="H434">
        <v>22</v>
      </c>
      <c r="I434" t="s">
        <v>185</v>
      </c>
      <c r="J434">
        <v>28779.599999999999</v>
      </c>
      <c r="K434" t="s">
        <v>131</v>
      </c>
      <c r="L434">
        <v>24750.455999999998</v>
      </c>
      <c r="M434">
        <v>3058.47</v>
      </c>
      <c r="N434">
        <v>2630.2841999999996</v>
      </c>
      <c r="O434">
        <v>0.10627215110703414</v>
      </c>
      <c r="P434">
        <v>5</v>
      </c>
      <c r="Q434">
        <v>2025</v>
      </c>
      <c r="R434">
        <v>5</v>
      </c>
      <c r="S434">
        <v>2025</v>
      </c>
      <c r="T434">
        <v>45855</v>
      </c>
      <c r="U434" t="s">
        <v>154</v>
      </c>
      <c r="V434">
        <v>2025</v>
      </c>
      <c r="W434" t="str">
        <f t="shared" si="24"/>
        <v>México</v>
      </c>
      <c r="X434" t="str">
        <f t="shared" si="25"/>
        <v>Retail</v>
      </c>
      <c r="Y434" s="8">
        <f t="shared" si="26"/>
        <v>0</v>
      </c>
      <c r="Z434" s="2">
        <f t="shared" si="27"/>
        <v>2630.2841999999996</v>
      </c>
      <c r="AJ434" s="12">
        <v>434</v>
      </c>
      <c r="AK434" s="13">
        <v>113.2</v>
      </c>
    </row>
    <row r="435" spans="1:37">
      <c r="A435" t="s">
        <v>176</v>
      </c>
      <c r="B435">
        <v>378</v>
      </c>
      <c r="C435">
        <v>0</v>
      </c>
      <c r="D435" s="18">
        <v>45805</v>
      </c>
      <c r="E435" s="18">
        <v>45901</v>
      </c>
      <c r="F435" s="18">
        <v>45904</v>
      </c>
      <c r="G435" t="s">
        <v>49</v>
      </c>
      <c r="H435">
        <v>22</v>
      </c>
      <c r="I435" t="s">
        <v>192</v>
      </c>
      <c r="J435">
        <v>9222.59</v>
      </c>
      <c r="K435" t="s">
        <v>131</v>
      </c>
      <c r="L435">
        <v>7931.4273999999996</v>
      </c>
      <c r="M435">
        <v>1806.55</v>
      </c>
      <c r="N435">
        <v>1553.633</v>
      </c>
      <c r="O435">
        <v>0.1958831521297163</v>
      </c>
      <c r="P435">
        <v>5</v>
      </c>
      <c r="Q435">
        <v>2025</v>
      </c>
      <c r="R435">
        <v>9</v>
      </c>
      <c r="S435">
        <v>2025</v>
      </c>
      <c r="T435">
        <v>45949</v>
      </c>
      <c r="U435" t="s">
        <v>161</v>
      </c>
      <c r="V435">
        <v>2025</v>
      </c>
      <c r="W435" t="str">
        <f t="shared" si="24"/>
        <v>México</v>
      </c>
      <c r="X435" t="str">
        <f t="shared" si="25"/>
        <v>Retail</v>
      </c>
      <c r="Y435" s="8">
        <f t="shared" si="26"/>
        <v>0</v>
      </c>
      <c r="Z435" s="2">
        <f t="shared" si="27"/>
        <v>1553.633</v>
      </c>
      <c r="AJ435" s="12">
        <v>435</v>
      </c>
      <c r="AK435" s="13">
        <v>9967.5499999999993</v>
      </c>
    </row>
    <row r="436" spans="1:37">
      <c r="A436" t="s">
        <v>176</v>
      </c>
      <c r="B436">
        <v>379</v>
      </c>
      <c r="C436">
        <v>1</v>
      </c>
      <c r="D436" s="18">
        <v>45805</v>
      </c>
      <c r="E436" s="18">
        <v>45827</v>
      </c>
      <c r="F436" s="18">
        <v>45831</v>
      </c>
      <c r="G436" t="s">
        <v>49</v>
      </c>
      <c r="H436">
        <v>22</v>
      </c>
      <c r="I436" t="s">
        <v>185</v>
      </c>
      <c r="J436">
        <v>48164.24</v>
      </c>
      <c r="K436" t="s">
        <v>131</v>
      </c>
      <c r="L436">
        <v>41421.246399999996</v>
      </c>
      <c r="M436">
        <v>7659.78</v>
      </c>
      <c r="N436">
        <v>6587.4107999999997</v>
      </c>
      <c r="O436">
        <v>0.1590345866559921</v>
      </c>
      <c r="P436">
        <v>5</v>
      </c>
      <c r="Q436">
        <v>2025</v>
      </c>
      <c r="R436">
        <v>6</v>
      </c>
      <c r="S436">
        <v>2025</v>
      </c>
      <c r="T436">
        <v>45876</v>
      </c>
      <c r="U436" t="s">
        <v>160</v>
      </c>
      <c r="V436">
        <v>2025</v>
      </c>
      <c r="W436" t="str">
        <f t="shared" si="24"/>
        <v>México</v>
      </c>
      <c r="X436" t="str">
        <f t="shared" si="25"/>
        <v>Retail</v>
      </c>
      <c r="Y436" s="8">
        <f t="shared" si="26"/>
        <v>0</v>
      </c>
      <c r="Z436" s="2">
        <f t="shared" si="27"/>
        <v>6587.4107999999997</v>
      </c>
      <c r="AJ436" s="12">
        <v>436</v>
      </c>
      <c r="AK436" s="13">
        <v>600</v>
      </c>
    </row>
    <row r="437" spans="1:37">
      <c r="A437" t="s">
        <v>176</v>
      </c>
      <c r="B437">
        <v>380</v>
      </c>
      <c r="C437">
        <v>1</v>
      </c>
      <c r="D437" s="18">
        <v>45805</v>
      </c>
      <c r="E437" s="18">
        <v>45805</v>
      </c>
      <c r="F437" s="18">
        <v>45806</v>
      </c>
      <c r="G437" t="s">
        <v>49</v>
      </c>
      <c r="H437">
        <v>22</v>
      </c>
      <c r="I437" t="s">
        <v>182</v>
      </c>
      <c r="J437">
        <v>7136.4</v>
      </c>
      <c r="K437" t="s">
        <v>131</v>
      </c>
      <c r="L437">
        <v>6137.3039999999992</v>
      </c>
      <c r="M437">
        <v>496.36</v>
      </c>
      <c r="N437">
        <v>426.86959999999999</v>
      </c>
      <c r="O437">
        <v>6.9553276161650135E-2</v>
      </c>
      <c r="P437">
        <v>5</v>
      </c>
      <c r="Q437">
        <v>2025</v>
      </c>
      <c r="R437">
        <v>5</v>
      </c>
      <c r="S437">
        <v>2025</v>
      </c>
      <c r="T437">
        <v>45851</v>
      </c>
      <c r="U437" t="s">
        <v>154</v>
      </c>
      <c r="V437">
        <v>2025</v>
      </c>
      <c r="W437" t="str">
        <f t="shared" si="24"/>
        <v>México</v>
      </c>
      <c r="X437" t="str">
        <f t="shared" si="25"/>
        <v>Retail</v>
      </c>
      <c r="Y437" s="8">
        <f t="shared" si="26"/>
        <v>0</v>
      </c>
      <c r="Z437" s="2">
        <f t="shared" si="27"/>
        <v>426.86959999999999</v>
      </c>
      <c r="AJ437" s="12">
        <v>437</v>
      </c>
      <c r="AK437" s="13">
        <v>5838.8</v>
      </c>
    </row>
    <row r="438" spans="1:37">
      <c r="A438" t="s">
        <v>176</v>
      </c>
      <c r="B438">
        <v>381</v>
      </c>
      <c r="C438">
        <v>1</v>
      </c>
      <c r="D438" s="18">
        <v>45805</v>
      </c>
      <c r="E438" s="18">
        <v>45814</v>
      </c>
      <c r="F438" s="18">
        <v>45817</v>
      </c>
      <c r="G438" t="s">
        <v>40</v>
      </c>
      <c r="H438">
        <v>22</v>
      </c>
      <c r="J438">
        <v>14250</v>
      </c>
      <c r="K438" t="s">
        <v>131</v>
      </c>
      <c r="L438">
        <v>12255</v>
      </c>
      <c r="M438">
        <v>660.29</v>
      </c>
      <c r="N438">
        <v>567.84939999999995</v>
      </c>
      <c r="O438">
        <v>4.6336140350877186E-2</v>
      </c>
      <c r="P438">
        <v>5</v>
      </c>
      <c r="Q438">
        <v>2025</v>
      </c>
      <c r="R438">
        <v>6</v>
      </c>
      <c r="S438">
        <v>2025</v>
      </c>
      <c r="T438">
        <v>45862</v>
      </c>
      <c r="U438" t="s">
        <v>154</v>
      </c>
      <c r="V438">
        <v>2025</v>
      </c>
      <c r="W438" t="str">
        <f t="shared" si="24"/>
        <v>México</v>
      </c>
      <c r="X438" t="str">
        <f t="shared" si="25"/>
        <v>IC</v>
      </c>
      <c r="Y438" s="8">
        <f t="shared" si="26"/>
        <v>0.5</v>
      </c>
      <c r="Z438" s="2">
        <f t="shared" si="27"/>
        <v>283.92469999999997</v>
      </c>
      <c r="AJ438" s="12">
        <v>438</v>
      </c>
      <c r="AK438" s="13">
        <v>894.79</v>
      </c>
    </row>
    <row r="439" spans="1:37">
      <c r="A439" t="s">
        <v>176</v>
      </c>
      <c r="B439">
        <v>382</v>
      </c>
      <c r="C439">
        <v>1</v>
      </c>
      <c r="D439" s="18">
        <v>45806</v>
      </c>
      <c r="E439" s="18">
        <v>45808</v>
      </c>
      <c r="F439" s="18">
        <v>45811</v>
      </c>
      <c r="G439" t="s">
        <v>35</v>
      </c>
      <c r="H439">
        <v>22</v>
      </c>
      <c r="J439">
        <v>18693.84</v>
      </c>
      <c r="K439" t="s">
        <v>131</v>
      </c>
      <c r="L439">
        <v>16076.7024</v>
      </c>
      <c r="M439">
        <v>2012.5</v>
      </c>
      <c r="N439">
        <v>1730.75</v>
      </c>
      <c r="O439">
        <v>0.10765578393738258</v>
      </c>
      <c r="P439">
        <v>5</v>
      </c>
      <c r="Q439">
        <v>2025</v>
      </c>
      <c r="R439">
        <v>5</v>
      </c>
      <c r="S439">
        <v>2025</v>
      </c>
      <c r="T439">
        <v>45856</v>
      </c>
      <c r="U439" t="s">
        <v>154</v>
      </c>
      <c r="V439">
        <v>2025</v>
      </c>
      <c r="W439" t="str">
        <f t="shared" si="24"/>
        <v>México</v>
      </c>
      <c r="X439" t="str">
        <f t="shared" si="25"/>
        <v>IC</v>
      </c>
      <c r="Y439" s="8">
        <f t="shared" si="26"/>
        <v>0.5</v>
      </c>
      <c r="Z439" s="2">
        <f t="shared" si="27"/>
        <v>865.375</v>
      </c>
      <c r="AJ439" s="12">
        <v>439</v>
      </c>
      <c r="AK439" s="13">
        <v>0</v>
      </c>
    </row>
    <row r="440" spans="1:37">
      <c r="A440" t="s">
        <v>176</v>
      </c>
      <c r="B440">
        <v>383</v>
      </c>
      <c r="C440">
        <v>1</v>
      </c>
      <c r="D440" s="18">
        <v>45806</v>
      </c>
      <c r="E440" s="18">
        <v>45865</v>
      </c>
      <c r="F440" s="18">
        <v>45866</v>
      </c>
      <c r="G440" t="s">
        <v>49</v>
      </c>
      <c r="H440">
        <v>22</v>
      </c>
      <c r="J440">
        <v>1646.17</v>
      </c>
      <c r="K440" t="s">
        <v>131</v>
      </c>
      <c r="L440">
        <v>1415.7062000000001</v>
      </c>
      <c r="M440">
        <v>70</v>
      </c>
      <c r="N440">
        <v>60.199999999999996</v>
      </c>
      <c r="O440">
        <v>4.2522947204723688E-2</v>
      </c>
      <c r="P440">
        <v>5</v>
      </c>
      <c r="Q440">
        <v>2025</v>
      </c>
      <c r="R440">
        <v>7</v>
      </c>
      <c r="S440">
        <v>2025</v>
      </c>
      <c r="T440">
        <v>45911</v>
      </c>
      <c r="U440" t="s">
        <v>153</v>
      </c>
      <c r="V440">
        <v>2025</v>
      </c>
      <c r="W440" t="str">
        <f t="shared" si="24"/>
        <v>México</v>
      </c>
      <c r="X440" t="str">
        <f t="shared" si="25"/>
        <v>Retail</v>
      </c>
      <c r="Y440" s="8">
        <f t="shared" si="26"/>
        <v>0</v>
      </c>
      <c r="Z440" s="2">
        <f t="shared" si="27"/>
        <v>60.199999999999996</v>
      </c>
      <c r="AJ440" s="12">
        <v>440</v>
      </c>
      <c r="AK440" s="13">
        <v>40250.53</v>
      </c>
    </row>
    <row r="441" spans="1:37">
      <c r="A441" t="s">
        <v>176</v>
      </c>
      <c r="B441">
        <v>384</v>
      </c>
      <c r="C441">
        <v>1</v>
      </c>
      <c r="D441" s="18">
        <v>45806</v>
      </c>
      <c r="E441" s="18">
        <v>45834</v>
      </c>
      <c r="F441" s="18">
        <v>45836</v>
      </c>
      <c r="G441" t="s">
        <v>49</v>
      </c>
      <c r="H441">
        <v>22</v>
      </c>
      <c r="I441" t="s">
        <v>185</v>
      </c>
      <c r="J441">
        <v>4324.59</v>
      </c>
      <c r="K441" t="s">
        <v>131</v>
      </c>
      <c r="L441">
        <v>3719.1474000000003</v>
      </c>
      <c r="M441">
        <v>380.53</v>
      </c>
      <c r="N441">
        <v>327.25579999999997</v>
      </c>
      <c r="O441">
        <v>8.799215648188613E-2</v>
      </c>
      <c r="P441">
        <v>5</v>
      </c>
      <c r="Q441">
        <v>2025</v>
      </c>
      <c r="R441">
        <v>6</v>
      </c>
      <c r="S441">
        <v>2025</v>
      </c>
      <c r="T441">
        <v>45881</v>
      </c>
      <c r="U441" t="s">
        <v>160</v>
      </c>
      <c r="V441">
        <v>2025</v>
      </c>
      <c r="W441" t="str">
        <f t="shared" si="24"/>
        <v>México</v>
      </c>
      <c r="X441" t="str">
        <f t="shared" si="25"/>
        <v>Retail</v>
      </c>
      <c r="Y441" s="8">
        <f t="shared" si="26"/>
        <v>0</v>
      </c>
      <c r="Z441" s="2">
        <f t="shared" si="27"/>
        <v>327.25579999999997</v>
      </c>
      <c r="AJ441" s="12">
        <v>441</v>
      </c>
      <c r="AK441" s="13">
        <v>347.66</v>
      </c>
    </row>
    <row r="442" spans="1:37">
      <c r="A442" t="s">
        <v>176</v>
      </c>
      <c r="B442">
        <v>385</v>
      </c>
      <c r="C442">
        <v>1</v>
      </c>
      <c r="D442" s="18">
        <v>45806</v>
      </c>
      <c r="E442" s="18">
        <v>45784</v>
      </c>
      <c r="F442" s="18">
        <v>45789</v>
      </c>
      <c r="G442" t="s">
        <v>49</v>
      </c>
      <c r="H442">
        <v>22</v>
      </c>
      <c r="J442">
        <v>3000</v>
      </c>
      <c r="K442" t="s">
        <v>131</v>
      </c>
      <c r="L442">
        <v>2580</v>
      </c>
      <c r="M442">
        <v>800</v>
      </c>
      <c r="N442">
        <v>688</v>
      </c>
      <c r="O442">
        <v>0.26666666666666666</v>
      </c>
      <c r="P442">
        <v>5</v>
      </c>
      <c r="Q442">
        <v>2025</v>
      </c>
      <c r="R442">
        <v>5</v>
      </c>
      <c r="S442">
        <v>2025</v>
      </c>
      <c r="T442">
        <v>45834</v>
      </c>
      <c r="U442" t="s">
        <v>152</v>
      </c>
      <c r="V442">
        <v>2025</v>
      </c>
      <c r="W442" t="str">
        <f t="shared" si="24"/>
        <v>México</v>
      </c>
      <c r="X442" t="str">
        <f t="shared" si="25"/>
        <v>Retail</v>
      </c>
      <c r="Y442" s="8">
        <f t="shared" si="26"/>
        <v>0</v>
      </c>
      <c r="Z442" s="2">
        <f t="shared" si="27"/>
        <v>688</v>
      </c>
      <c r="AJ442" s="12">
        <v>442</v>
      </c>
      <c r="AK442" s="13">
        <v>82.41</v>
      </c>
    </row>
    <row r="443" spans="1:37">
      <c r="A443" t="s">
        <v>176</v>
      </c>
      <c r="B443">
        <v>386</v>
      </c>
      <c r="C443">
        <v>1</v>
      </c>
      <c r="D443" s="18">
        <v>45807</v>
      </c>
      <c r="E443" s="18">
        <v>45728</v>
      </c>
      <c r="F443" s="18">
        <v>45730</v>
      </c>
      <c r="G443" t="s">
        <v>58</v>
      </c>
      <c r="H443">
        <v>22</v>
      </c>
      <c r="J443">
        <v>740</v>
      </c>
      <c r="K443" t="s">
        <v>131</v>
      </c>
      <c r="L443">
        <v>636.4</v>
      </c>
      <c r="M443">
        <v>79.05</v>
      </c>
      <c r="N443">
        <v>67.98299999999999</v>
      </c>
      <c r="O443">
        <v>0.10682432432432432</v>
      </c>
      <c r="P443">
        <v>5</v>
      </c>
      <c r="Q443">
        <v>2025</v>
      </c>
      <c r="R443">
        <v>3</v>
      </c>
      <c r="S443">
        <v>2025</v>
      </c>
      <c r="T443">
        <v>45775</v>
      </c>
      <c r="U443" t="s">
        <v>173</v>
      </c>
      <c r="V443">
        <v>2025</v>
      </c>
      <c r="W443" t="str">
        <f t="shared" si="24"/>
        <v>México</v>
      </c>
      <c r="X443" t="str">
        <f t="shared" si="25"/>
        <v>IC</v>
      </c>
      <c r="Y443" s="8">
        <f t="shared" si="26"/>
        <v>0.5</v>
      </c>
      <c r="Z443" s="2">
        <f t="shared" si="27"/>
        <v>33.991499999999995</v>
      </c>
      <c r="AJ443" s="12">
        <v>443</v>
      </c>
      <c r="AK443" s="13">
        <v>2668.4</v>
      </c>
    </row>
    <row r="444" spans="1:37">
      <c r="A444" t="s">
        <v>176</v>
      </c>
      <c r="B444">
        <v>387</v>
      </c>
      <c r="C444">
        <v>1</v>
      </c>
      <c r="D444" s="18">
        <v>45807</v>
      </c>
      <c r="E444" s="18">
        <v>45827</v>
      </c>
      <c r="F444" s="18">
        <v>45832</v>
      </c>
      <c r="G444" t="s">
        <v>49</v>
      </c>
      <c r="H444">
        <v>22</v>
      </c>
      <c r="I444" t="s">
        <v>185</v>
      </c>
      <c r="J444">
        <v>25787.64</v>
      </c>
      <c r="K444" t="s">
        <v>131</v>
      </c>
      <c r="L444">
        <v>22177.3704</v>
      </c>
      <c r="M444">
        <v>2377.84</v>
      </c>
      <c r="N444">
        <v>2044.9424000000001</v>
      </c>
      <c r="O444">
        <v>9.2208515397298865E-2</v>
      </c>
      <c r="P444">
        <v>5</v>
      </c>
      <c r="Q444">
        <v>2025</v>
      </c>
      <c r="R444">
        <v>6</v>
      </c>
      <c r="S444">
        <v>2025</v>
      </c>
      <c r="T444">
        <v>45877</v>
      </c>
      <c r="U444" t="s">
        <v>160</v>
      </c>
      <c r="V444">
        <v>2025</v>
      </c>
      <c r="W444" t="str">
        <f t="shared" si="24"/>
        <v>México</v>
      </c>
      <c r="X444" t="str">
        <f t="shared" si="25"/>
        <v>Retail</v>
      </c>
      <c r="Y444" s="8">
        <f t="shared" si="26"/>
        <v>0</v>
      </c>
      <c r="Z444" s="2">
        <f t="shared" si="27"/>
        <v>2044.9424000000001</v>
      </c>
      <c r="AJ444" s="12">
        <v>444</v>
      </c>
      <c r="AK444" s="13">
        <v>650</v>
      </c>
    </row>
    <row r="445" spans="1:37">
      <c r="A445" t="s">
        <v>176</v>
      </c>
      <c r="B445">
        <v>388</v>
      </c>
      <c r="C445">
        <v>0</v>
      </c>
      <c r="D445" s="18">
        <v>45807</v>
      </c>
      <c r="E445" s="18">
        <v>45949</v>
      </c>
      <c r="F445" s="18">
        <v>45970</v>
      </c>
      <c r="G445" t="s">
        <v>35</v>
      </c>
      <c r="H445">
        <v>22</v>
      </c>
      <c r="J445">
        <v>75930.67</v>
      </c>
      <c r="K445" t="s">
        <v>131</v>
      </c>
      <c r="L445">
        <v>65300.376199999999</v>
      </c>
      <c r="M445">
        <v>5445.11</v>
      </c>
      <c r="N445">
        <v>4682.7945999999993</v>
      </c>
      <c r="O445">
        <v>7.1711602176037684E-2</v>
      </c>
      <c r="P445">
        <v>5</v>
      </c>
      <c r="Q445">
        <v>2025</v>
      </c>
      <c r="R445">
        <v>10</v>
      </c>
      <c r="S445">
        <v>2025</v>
      </c>
      <c r="T445">
        <v>46015</v>
      </c>
      <c r="U445" t="s">
        <v>132</v>
      </c>
      <c r="V445">
        <v>2025</v>
      </c>
      <c r="W445" t="str">
        <f t="shared" si="24"/>
        <v>México</v>
      </c>
      <c r="X445" t="str">
        <f t="shared" si="25"/>
        <v>IC</v>
      </c>
      <c r="Y445" s="8">
        <f t="shared" si="26"/>
        <v>0.5</v>
      </c>
      <c r="Z445" s="2">
        <f t="shared" si="27"/>
        <v>2341.3972999999996</v>
      </c>
      <c r="AJ445" s="12">
        <v>445</v>
      </c>
      <c r="AK445" s="13">
        <v>28020.73</v>
      </c>
    </row>
    <row r="446" spans="1:37">
      <c r="A446" t="s">
        <v>176</v>
      </c>
      <c r="B446">
        <v>389</v>
      </c>
      <c r="C446">
        <v>0</v>
      </c>
      <c r="D446" s="18">
        <v>45807</v>
      </c>
      <c r="E446" s="18">
        <v>45949</v>
      </c>
      <c r="F446" s="18">
        <v>45970</v>
      </c>
      <c r="G446" t="s">
        <v>35</v>
      </c>
      <c r="H446">
        <v>22</v>
      </c>
      <c r="J446">
        <v>73352.77</v>
      </c>
      <c r="K446" t="s">
        <v>131</v>
      </c>
      <c r="L446">
        <v>63083.3822</v>
      </c>
      <c r="M446">
        <v>5127.34</v>
      </c>
      <c r="N446">
        <v>4409.5123999999996</v>
      </c>
      <c r="O446">
        <v>6.9899746117290454E-2</v>
      </c>
      <c r="P446">
        <v>5</v>
      </c>
      <c r="Q446">
        <v>2025</v>
      </c>
      <c r="R446">
        <v>10</v>
      </c>
      <c r="S446">
        <v>2025</v>
      </c>
      <c r="T446">
        <v>46015</v>
      </c>
      <c r="U446" t="s">
        <v>132</v>
      </c>
      <c r="V446">
        <v>2025</v>
      </c>
      <c r="W446" t="str">
        <f t="shared" si="24"/>
        <v>México</v>
      </c>
      <c r="X446" t="str">
        <f t="shared" si="25"/>
        <v>IC</v>
      </c>
      <c r="Y446" s="8">
        <f t="shared" si="26"/>
        <v>0.5</v>
      </c>
      <c r="Z446" s="2">
        <f t="shared" si="27"/>
        <v>2204.7561999999998</v>
      </c>
      <c r="AJ446" s="12">
        <v>446</v>
      </c>
      <c r="AK446" s="13">
        <v>1970.49</v>
      </c>
    </row>
    <row r="447" spans="1:37">
      <c r="A447" t="s">
        <v>176</v>
      </c>
      <c r="B447">
        <v>390</v>
      </c>
      <c r="C447">
        <v>0</v>
      </c>
      <c r="D447" s="18">
        <v>45807</v>
      </c>
      <c r="E447" s="18">
        <v>45924</v>
      </c>
      <c r="F447" s="18">
        <v>45934</v>
      </c>
      <c r="G447" t="s">
        <v>54</v>
      </c>
      <c r="H447">
        <v>22</v>
      </c>
      <c r="I447" t="s">
        <v>185</v>
      </c>
      <c r="J447">
        <v>1089882.92</v>
      </c>
      <c r="K447" t="s">
        <v>178</v>
      </c>
      <c r="L447">
        <v>51224.497239999997</v>
      </c>
      <c r="M447">
        <v>204510.85</v>
      </c>
      <c r="N447">
        <v>9612.0099499999997</v>
      </c>
      <c r="O447">
        <v>0.1876447884879231</v>
      </c>
      <c r="P447">
        <v>5</v>
      </c>
      <c r="Q447">
        <v>2025</v>
      </c>
      <c r="R447">
        <v>9</v>
      </c>
      <c r="S447">
        <v>2025</v>
      </c>
      <c r="T447">
        <v>45979</v>
      </c>
      <c r="U447" t="s">
        <v>159</v>
      </c>
      <c r="V447">
        <v>2025</v>
      </c>
      <c r="W447" t="str">
        <f t="shared" si="24"/>
        <v>México</v>
      </c>
      <c r="X447" t="str">
        <f t="shared" si="25"/>
        <v>Retail</v>
      </c>
      <c r="Y447" s="8">
        <f t="shared" si="26"/>
        <v>0.05</v>
      </c>
      <c r="Z447" s="2">
        <f t="shared" si="27"/>
        <v>9131.4094525</v>
      </c>
      <c r="AJ447" s="12">
        <v>447</v>
      </c>
      <c r="AK447" s="13">
        <v>535.41999999999996</v>
      </c>
    </row>
    <row r="448" spans="1:37">
      <c r="A448" t="s">
        <v>176</v>
      </c>
      <c r="B448">
        <v>391</v>
      </c>
      <c r="C448">
        <v>0</v>
      </c>
      <c r="D448" s="18">
        <v>45807</v>
      </c>
      <c r="E448" s="18">
        <v>45948</v>
      </c>
      <c r="F448" s="18">
        <v>45970</v>
      </c>
      <c r="G448" t="s">
        <v>35</v>
      </c>
      <c r="H448">
        <v>22</v>
      </c>
      <c r="J448">
        <v>75993.070000000007</v>
      </c>
      <c r="K448" t="s">
        <v>131</v>
      </c>
      <c r="L448">
        <v>65354.040200000003</v>
      </c>
      <c r="M448">
        <v>5429.04</v>
      </c>
      <c r="N448">
        <v>4668.9744000000001</v>
      </c>
      <c r="O448">
        <v>7.1441251156190946E-2</v>
      </c>
      <c r="P448">
        <v>5</v>
      </c>
      <c r="Q448">
        <v>2025</v>
      </c>
      <c r="R448">
        <v>10</v>
      </c>
      <c r="S448">
        <v>2025</v>
      </c>
      <c r="T448">
        <v>46015</v>
      </c>
      <c r="U448" t="s">
        <v>132</v>
      </c>
      <c r="V448">
        <v>2025</v>
      </c>
      <c r="W448" t="str">
        <f t="shared" si="24"/>
        <v>México</v>
      </c>
      <c r="X448" t="str">
        <f t="shared" si="25"/>
        <v>IC</v>
      </c>
      <c r="Y448" s="8">
        <f t="shared" si="26"/>
        <v>0.5</v>
      </c>
      <c r="Z448" s="2">
        <f t="shared" si="27"/>
        <v>2334.4872</v>
      </c>
      <c r="AJ448" s="12">
        <v>448</v>
      </c>
      <c r="AK448" s="13">
        <v>4736.95</v>
      </c>
    </row>
    <row r="449" spans="1:37">
      <c r="A449" t="s">
        <v>176</v>
      </c>
      <c r="B449">
        <v>392</v>
      </c>
      <c r="C449">
        <v>0</v>
      </c>
      <c r="D449" s="18">
        <v>45807</v>
      </c>
      <c r="E449" s="18">
        <v>46017</v>
      </c>
      <c r="F449" s="18">
        <v>46029</v>
      </c>
      <c r="G449" t="s">
        <v>35</v>
      </c>
      <c r="H449">
        <v>22</v>
      </c>
      <c r="J449">
        <v>53800.68</v>
      </c>
      <c r="K449" t="s">
        <v>131</v>
      </c>
      <c r="L449">
        <v>46268.584799999997</v>
      </c>
      <c r="M449">
        <v>5300</v>
      </c>
      <c r="N449">
        <v>4558</v>
      </c>
      <c r="O449">
        <v>9.85117660222882E-2</v>
      </c>
      <c r="P449">
        <v>5</v>
      </c>
      <c r="Q449">
        <v>2025</v>
      </c>
      <c r="R449">
        <v>12</v>
      </c>
      <c r="S449">
        <v>2025</v>
      </c>
      <c r="T449">
        <v>46074</v>
      </c>
      <c r="U449" t="s">
        <v>164</v>
      </c>
      <c r="V449">
        <v>2026</v>
      </c>
      <c r="W449" t="str">
        <f t="shared" si="24"/>
        <v>México</v>
      </c>
      <c r="X449" t="str">
        <f t="shared" si="25"/>
        <v>IC</v>
      </c>
      <c r="Y449" s="8">
        <f t="shared" si="26"/>
        <v>0.5</v>
      </c>
      <c r="Z449" s="2">
        <f t="shared" si="27"/>
        <v>2279</v>
      </c>
      <c r="AJ449" s="12">
        <v>449</v>
      </c>
      <c r="AK449" s="13">
        <v>26284.560000000001</v>
      </c>
    </row>
    <row r="450" spans="1:37">
      <c r="A450" t="s">
        <v>176</v>
      </c>
      <c r="B450">
        <v>393</v>
      </c>
      <c r="C450">
        <v>1</v>
      </c>
      <c r="D450" s="18">
        <v>45807</v>
      </c>
      <c r="E450" s="18">
        <v>45857</v>
      </c>
      <c r="F450" s="18">
        <v>45861</v>
      </c>
      <c r="G450" t="s">
        <v>45</v>
      </c>
      <c r="H450">
        <v>22</v>
      </c>
      <c r="J450">
        <v>28530.04</v>
      </c>
      <c r="K450" t="s">
        <v>151</v>
      </c>
      <c r="L450">
        <v>28530.04</v>
      </c>
      <c r="M450">
        <v>2477.38</v>
      </c>
      <c r="N450">
        <v>2477.38</v>
      </c>
      <c r="O450">
        <v>8.6834087859673531E-2</v>
      </c>
      <c r="P450">
        <v>5</v>
      </c>
      <c r="Q450">
        <v>2025</v>
      </c>
      <c r="R450">
        <v>7</v>
      </c>
      <c r="S450">
        <v>2025</v>
      </c>
      <c r="T450">
        <v>45906</v>
      </c>
      <c r="U450" t="s">
        <v>153</v>
      </c>
      <c r="V450">
        <v>2025</v>
      </c>
      <c r="W450" t="str">
        <f t="shared" ref="W450:W513" si="28">_xlfn.XLOOKUP(G450,AC:AC,AD:AD,"error")</f>
        <v>México</v>
      </c>
      <c r="X450" t="str">
        <f t="shared" ref="X450:X513" si="29">_xlfn.XLOOKUP(G450,AC:AC,AE:AE,"error")</f>
        <v>IC</v>
      </c>
      <c r="Y450" s="8">
        <f t="shared" ref="Y450:Y513" si="30">_xlfn.XLOOKUP(G450,AC:AC,AF:AF,"error")</f>
        <v>0.75</v>
      </c>
      <c r="Z450" s="2">
        <f t="shared" si="27"/>
        <v>619.34500000000003</v>
      </c>
      <c r="AJ450" s="12">
        <v>450</v>
      </c>
      <c r="AK450" s="13">
        <v>725</v>
      </c>
    </row>
    <row r="451" spans="1:37">
      <c r="A451" t="s">
        <v>176</v>
      </c>
      <c r="B451">
        <v>394</v>
      </c>
      <c r="C451">
        <v>1</v>
      </c>
      <c r="D451" s="18">
        <v>45810</v>
      </c>
      <c r="E451" s="18">
        <v>45819</v>
      </c>
      <c r="F451" s="18">
        <v>45834</v>
      </c>
      <c r="G451" t="s">
        <v>49</v>
      </c>
      <c r="H451">
        <v>23</v>
      </c>
      <c r="I451" t="s">
        <v>182</v>
      </c>
      <c r="J451">
        <v>33063.32</v>
      </c>
      <c r="K451" t="s">
        <v>131</v>
      </c>
      <c r="L451">
        <v>28434.4552</v>
      </c>
      <c r="M451">
        <v>2466.89</v>
      </c>
      <c r="N451">
        <v>2121.5254</v>
      </c>
      <c r="O451">
        <v>7.4611079589103568E-2</v>
      </c>
      <c r="P451">
        <v>6</v>
      </c>
      <c r="Q451">
        <v>2025</v>
      </c>
      <c r="R451">
        <v>6</v>
      </c>
      <c r="S451">
        <v>2025</v>
      </c>
      <c r="T451">
        <v>45879</v>
      </c>
      <c r="U451" t="s">
        <v>160</v>
      </c>
      <c r="V451">
        <v>2025</v>
      </c>
      <c r="W451" t="str">
        <f t="shared" si="28"/>
        <v>México</v>
      </c>
      <c r="X451" t="str">
        <f t="shared" si="29"/>
        <v>Retail</v>
      </c>
      <c r="Y451" s="8">
        <f t="shared" si="30"/>
        <v>0</v>
      </c>
      <c r="Z451" s="2">
        <f t="shared" ref="Z451:Z514" si="31">N451-N451*Y451</f>
        <v>2121.5254</v>
      </c>
      <c r="AJ451" s="12">
        <v>451</v>
      </c>
      <c r="AK451" s="13">
        <v>29.45</v>
      </c>
    </row>
    <row r="452" spans="1:37">
      <c r="A452" t="s">
        <v>176</v>
      </c>
      <c r="B452">
        <v>395</v>
      </c>
      <c r="C452">
        <v>1</v>
      </c>
      <c r="D452" s="18">
        <v>45810</v>
      </c>
      <c r="E452" s="18">
        <v>45748</v>
      </c>
      <c r="F452" s="18">
        <v>45777</v>
      </c>
      <c r="G452" t="s">
        <v>49</v>
      </c>
      <c r="H452">
        <v>23</v>
      </c>
      <c r="J452">
        <v>15971.66</v>
      </c>
      <c r="K452" t="s">
        <v>131</v>
      </c>
      <c r="L452">
        <v>13735.6276</v>
      </c>
      <c r="M452">
        <v>798.59</v>
      </c>
      <c r="N452">
        <v>686.78740000000005</v>
      </c>
      <c r="O452">
        <v>5.0000438276296896E-2</v>
      </c>
      <c r="P452">
        <v>6</v>
      </c>
      <c r="Q452">
        <v>2025</v>
      </c>
      <c r="R452">
        <v>4</v>
      </c>
      <c r="S452">
        <v>2025</v>
      </c>
      <c r="T452">
        <v>45822</v>
      </c>
      <c r="U452" t="s">
        <v>152</v>
      </c>
      <c r="V452">
        <v>2025</v>
      </c>
      <c r="W452" t="str">
        <f t="shared" si="28"/>
        <v>México</v>
      </c>
      <c r="X452" t="str">
        <f t="shared" si="29"/>
        <v>Retail</v>
      </c>
      <c r="Y452" s="8">
        <f t="shared" si="30"/>
        <v>0</v>
      </c>
      <c r="Z452" s="2">
        <f t="shared" si="31"/>
        <v>686.78740000000005</v>
      </c>
      <c r="AJ452" s="12">
        <v>452</v>
      </c>
      <c r="AK452" s="13">
        <v>6629</v>
      </c>
    </row>
    <row r="453" spans="1:37">
      <c r="A453" t="s">
        <v>176</v>
      </c>
      <c r="B453">
        <v>396</v>
      </c>
      <c r="C453">
        <v>1</v>
      </c>
      <c r="D453" s="18">
        <v>45810</v>
      </c>
      <c r="E453" s="18">
        <v>45859</v>
      </c>
      <c r="F453" s="18">
        <v>45861</v>
      </c>
      <c r="G453" t="s">
        <v>49</v>
      </c>
      <c r="H453">
        <v>23</v>
      </c>
      <c r="J453">
        <v>8265.9699999999993</v>
      </c>
      <c r="K453" t="s">
        <v>131</v>
      </c>
      <c r="L453">
        <v>7108.734199999999</v>
      </c>
      <c r="M453">
        <v>719.01</v>
      </c>
      <c r="N453">
        <v>618.34860000000003</v>
      </c>
      <c r="O453">
        <v>8.6984346664698772E-2</v>
      </c>
      <c r="P453">
        <v>6</v>
      </c>
      <c r="Q453">
        <v>2025</v>
      </c>
      <c r="R453">
        <v>7</v>
      </c>
      <c r="S453">
        <v>2025</v>
      </c>
      <c r="T453">
        <v>45906</v>
      </c>
      <c r="U453" t="s">
        <v>153</v>
      </c>
      <c r="V453">
        <v>2025</v>
      </c>
      <c r="W453" t="str">
        <f t="shared" si="28"/>
        <v>México</v>
      </c>
      <c r="X453" t="str">
        <f t="shared" si="29"/>
        <v>Retail</v>
      </c>
      <c r="Y453" s="8">
        <f t="shared" si="30"/>
        <v>0</v>
      </c>
      <c r="Z453" s="2">
        <f t="shared" si="31"/>
        <v>618.34860000000003</v>
      </c>
      <c r="AJ453" s="12">
        <v>453</v>
      </c>
      <c r="AK453" s="13">
        <v>20093</v>
      </c>
    </row>
    <row r="454" spans="1:37">
      <c r="A454" t="s">
        <v>176</v>
      </c>
      <c r="B454">
        <v>397</v>
      </c>
      <c r="C454">
        <v>1</v>
      </c>
      <c r="D454" s="18">
        <v>45810</v>
      </c>
      <c r="E454" s="18">
        <v>45843</v>
      </c>
      <c r="F454" s="18">
        <v>45858</v>
      </c>
      <c r="G454" t="s">
        <v>35</v>
      </c>
      <c r="H454">
        <v>23</v>
      </c>
      <c r="J454">
        <v>43524.38</v>
      </c>
      <c r="K454" t="s">
        <v>131</v>
      </c>
      <c r="L454">
        <v>37430.966799999995</v>
      </c>
      <c r="M454">
        <v>4606.21</v>
      </c>
      <c r="N454">
        <v>3961.3406</v>
      </c>
      <c r="O454">
        <v>0.10583057127982065</v>
      </c>
      <c r="P454">
        <v>6</v>
      </c>
      <c r="Q454">
        <v>2025</v>
      </c>
      <c r="R454">
        <v>7</v>
      </c>
      <c r="S454">
        <v>2025</v>
      </c>
      <c r="T454">
        <v>45903</v>
      </c>
      <c r="U454" t="s">
        <v>153</v>
      </c>
      <c r="V454">
        <v>2025</v>
      </c>
      <c r="W454" t="str">
        <f t="shared" si="28"/>
        <v>México</v>
      </c>
      <c r="X454" t="str">
        <f t="shared" si="29"/>
        <v>IC</v>
      </c>
      <c r="Y454" s="8">
        <f t="shared" si="30"/>
        <v>0.5</v>
      </c>
      <c r="Z454" s="2">
        <f t="shared" si="31"/>
        <v>1980.6703</v>
      </c>
      <c r="AJ454" s="12">
        <v>454</v>
      </c>
      <c r="AK454" s="13">
        <v>8077.64</v>
      </c>
    </row>
    <row r="455" spans="1:37">
      <c r="A455" t="s">
        <v>176</v>
      </c>
      <c r="B455">
        <v>398</v>
      </c>
      <c r="C455">
        <v>1</v>
      </c>
      <c r="D455" s="18">
        <v>45810</v>
      </c>
      <c r="E455" s="18">
        <v>45858</v>
      </c>
      <c r="F455" s="18">
        <v>45875</v>
      </c>
      <c r="G455" t="s">
        <v>44</v>
      </c>
      <c r="H455">
        <v>23</v>
      </c>
      <c r="J455">
        <v>12669.04</v>
      </c>
      <c r="K455" t="s">
        <v>151</v>
      </c>
      <c r="L455">
        <v>12669.04</v>
      </c>
      <c r="M455">
        <v>906.8</v>
      </c>
      <c r="N455">
        <v>906.8</v>
      </c>
      <c r="O455">
        <v>7.1576062590377798E-2</v>
      </c>
      <c r="P455">
        <v>6</v>
      </c>
      <c r="Q455">
        <v>2025</v>
      </c>
      <c r="R455">
        <v>7</v>
      </c>
      <c r="S455">
        <v>2025</v>
      </c>
      <c r="T455">
        <v>45920</v>
      </c>
      <c r="U455" t="s">
        <v>153</v>
      </c>
      <c r="V455">
        <v>2025</v>
      </c>
      <c r="W455" t="str">
        <f t="shared" si="28"/>
        <v>México</v>
      </c>
      <c r="X455" t="str">
        <f t="shared" si="29"/>
        <v>IC</v>
      </c>
      <c r="Y455" s="8">
        <f t="shared" si="30"/>
        <v>0.5</v>
      </c>
      <c r="Z455" s="2">
        <f t="shared" si="31"/>
        <v>453.4</v>
      </c>
      <c r="AJ455" s="12">
        <v>455</v>
      </c>
      <c r="AK455" s="13">
        <v>3996</v>
      </c>
    </row>
    <row r="456" spans="1:37">
      <c r="A456" t="s">
        <v>176</v>
      </c>
      <c r="B456">
        <v>399</v>
      </c>
      <c r="C456">
        <v>1</v>
      </c>
      <c r="D456" s="18">
        <v>45811</v>
      </c>
      <c r="E456" s="18">
        <v>45714</v>
      </c>
      <c r="F456" s="18">
        <v>45718</v>
      </c>
      <c r="G456" t="s">
        <v>58</v>
      </c>
      <c r="H456">
        <v>23</v>
      </c>
      <c r="J456">
        <v>5235</v>
      </c>
      <c r="K456" t="s">
        <v>131</v>
      </c>
      <c r="L456">
        <v>4502.1000000000004</v>
      </c>
      <c r="M456">
        <v>419.32</v>
      </c>
      <c r="N456">
        <v>360.61520000000002</v>
      </c>
      <c r="O456">
        <v>8.0099331423113651E-2</v>
      </c>
      <c r="P456">
        <v>6</v>
      </c>
      <c r="Q456">
        <v>2025</v>
      </c>
      <c r="R456">
        <v>2</v>
      </c>
      <c r="S456">
        <v>2025</v>
      </c>
      <c r="T456">
        <v>45763</v>
      </c>
      <c r="U456" t="s">
        <v>173</v>
      </c>
      <c r="V456">
        <v>2025</v>
      </c>
      <c r="W456" t="str">
        <f t="shared" si="28"/>
        <v>México</v>
      </c>
      <c r="X456" t="str">
        <f t="shared" si="29"/>
        <v>IC</v>
      </c>
      <c r="Y456" s="8">
        <f t="shared" si="30"/>
        <v>0.5</v>
      </c>
      <c r="Z456" s="2">
        <f t="shared" si="31"/>
        <v>180.30760000000001</v>
      </c>
      <c r="AJ456" s="12">
        <v>456</v>
      </c>
      <c r="AK456" s="13">
        <v>180.75</v>
      </c>
    </row>
    <row r="457" spans="1:37">
      <c r="A457" t="s">
        <v>176</v>
      </c>
      <c r="B457">
        <v>400</v>
      </c>
      <c r="C457">
        <v>1</v>
      </c>
      <c r="D457" s="18">
        <v>45811</v>
      </c>
      <c r="E457" s="18">
        <v>45730</v>
      </c>
      <c r="F457" s="18">
        <v>45732</v>
      </c>
      <c r="G457" t="s">
        <v>58</v>
      </c>
      <c r="H457">
        <v>23</v>
      </c>
      <c r="J457">
        <v>1740</v>
      </c>
      <c r="K457" t="s">
        <v>131</v>
      </c>
      <c r="L457">
        <v>1496.3999999999999</v>
      </c>
      <c r="M457">
        <v>169.26</v>
      </c>
      <c r="N457">
        <v>145.56359999999998</v>
      </c>
      <c r="O457">
        <v>9.7275862068965518E-2</v>
      </c>
      <c r="P457">
        <v>6</v>
      </c>
      <c r="Q457">
        <v>2025</v>
      </c>
      <c r="R457">
        <v>3</v>
      </c>
      <c r="S457">
        <v>2025</v>
      </c>
      <c r="T457">
        <v>45777</v>
      </c>
      <c r="U457" t="s">
        <v>173</v>
      </c>
      <c r="V457">
        <v>2025</v>
      </c>
      <c r="W457" t="str">
        <f t="shared" si="28"/>
        <v>México</v>
      </c>
      <c r="X457" t="str">
        <f t="shared" si="29"/>
        <v>IC</v>
      </c>
      <c r="Y457" s="8">
        <f t="shared" si="30"/>
        <v>0.5</v>
      </c>
      <c r="Z457" s="2">
        <f t="shared" si="31"/>
        <v>72.78179999999999</v>
      </c>
      <c r="AJ457" s="12">
        <v>457</v>
      </c>
      <c r="AK457" s="13">
        <v>117</v>
      </c>
    </row>
    <row r="458" spans="1:37">
      <c r="A458" t="s">
        <v>176</v>
      </c>
      <c r="B458">
        <v>401</v>
      </c>
      <c r="C458">
        <v>1</v>
      </c>
      <c r="D458" s="18">
        <v>45811</v>
      </c>
      <c r="E458" s="18">
        <v>45728</v>
      </c>
      <c r="F458" s="18">
        <v>45733</v>
      </c>
      <c r="G458" t="s">
        <v>58</v>
      </c>
      <c r="H458">
        <v>23</v>
      </c>
      <c r="J458">
        <v>4326</v>
      </c>
      <c r="K458" t="s">
        <v>131</v>
      </c>
      <c r="L458">
        <v>3720.36</v>
      </c>
      <c r="M458">
        <v>424.79</v>
      </c>
      <c r="N458">
        <v>365.31940000000003</v>
      </c>
      <c r="O458">
        <v>9.8194637078132224E-2</v>
      </c>
      <c r="P458">
        <v>6</v>
      </c>
      <c r="Q458">
        <v>2025</v>
      </c>
      <c r="R458">
        <v>3</v>
      </c>
      <c r="S458">
        <v>2025</v>
      </c>
      <c r="T458">
        <v>45778</v>
      </c>
      <c r="U458" t="s">
        <v>172</v>
      </c>
      <c r="V458">
        <v>2025</v>
      </c>
      <c r="W458" t="str">
        <f t="shared" si="28"/>
        <v>México</v>
      </c>
      <c r="X458" t="str">
        <f t="shared" si="29"/>
        <v>IC</v>
      </c>
      <c r="Y458" s="8">
        <f t="shared" si="30"/>
        <v>0.5</v>
      </c>
      <c r="Z458" s="2">
        <f t="shared" si="31"/>
        <v>182.65970000000002</v>
      </c>
      <c r="AJ458" s="12">
        <v>458</v>
      </c>
      <c r="AK458" s="13">
        <v>150.75</v>
      </c>
    </row>
    <row r="459" spans="1:37">
      <c r="A459" t="s">
        <v>176</v>
      </c>
      <c r="B459">
        <v>402</v>
      </c>
      <c r="C459">
        <v>1</v>
      </c>
      <c r="D459" s="18">
        <v>45811</v>
      </c>
      <c r="E459" s="18">
        <v>45834</v>
      </c>
      <c r="F459" s="18">
        <v>45876</v>
      </c>
      <c r="G459" t="s">
        <v>45</v>
      </c>
      <c r="H459">
        <v>23</v>
      </c>
      <c r="J459">
        <v>46687</v>
      </c>
      <c r="K459" t="s">
        <v>178</v>
      </c>
      <c r="L459">
        <v>2194.2890000000002</v>
      </c>
      <c r="M459">
        <v>0</v>
      </c>
      <c r="N459">
        <v>0</v>
      </c>
      <c r="O459">
        <v>0</v>
      </c>
      <c r="P459">
        <v>6</v>
      </c>
      <c r="Q459">
        <v>2025</v>
      </c>
      <c r="R459">
        <v>6</v>
      </c>
      <c r="S459">
        <v>2025</v>
      </c>
      <c r="T459">
        <v>45921</v>
      </c>
      <c r="U459" t="s">
        <v>153</v>
      </c>
      <c r="V459">
        <v>2025</v>
      </c>
      <c r="W459" t="str">
        <f t="shared" si="28"/>
        <v>México</v>
      </c>
      <c r="X459" t="str">
        <f t="shared" si="29"/>
        <v>IC</v>
      </c>
      <c r="Y459" s="8">
        <f t="shared" si="30"/>
        <v>0.75</v>
      </c>
      <c r="Z459" s="2">
        <f t="shared" si="31"/>
        <v>0</v>
      </c>
      <c r="AJ459" s="12">
        <v>459</v>
      </c>
      <c r="AK459" s="13">
        <v>45.75</v>
      </c>
    </row>
    <row r="460" spans="1:37">
      <c r="A460" t="s">
        <v>176</v>
      </c>
      <c r="B460">
        <v>403</v>
      </c>
      <c r="C460">
        <v>0</v>
      </c>
      <c r="D460" s="18">
        <v>45812</v>
      </c>
      <c r="E460" s="18">
        <v>45670</v>
      </c>
      <c r="F460" s="18">
        <v>46047</v>
      </c>
      <c r="G460" t="s">
        <v>49</v>
      </c>
      <c r="H460">
        <v>23</v>
      </c>
      <c r="J460">
        <v>9550.64</v>
      </c>
      <c r="K460" t="s">
        <v>131</v>
      </c>
      <c r="L460">
        <v>8213.5504000000001</v>
      </c>
      <c r="M460">
        <v>0</v>
      </c>
      <c r="N460">
        <v>0</v>
      </c>
      <c r="O460">
        <v>0</v>
      </c>
      <c r="P460">
        <v>6</v>
      </c>
      <c r="Q460">
        <v>2025</v>
      </c>
      <c r="R460">
        <v>1</v>
      </c>
      <c r="S460">
        <v>2025</v>
      </c>
      <c r="T460">
        <v>46092</v>
      </c>
      <c r="U460" t="s">
        <v>150</v>
      </c>
      <c r="V460">
        <v>2026</v>
      </c>
      <c r="W460" t="str">
        <f t="shared" si="28"/>
        <v>México</v>
      </c>
      <c r="X460" t="str">
        <f t="shared" si="29"/>
        <v>Retail</v>
      </c>
      <c r="Y460" s="8">
        <f t="shared" si="30"/>
        <v>0</v>
      </c>
      <c r="Z460" s="2">
        <f t="shared" si="31"/>
        <v>0</v>
      </c>
      <c r="AJ460" s="12">
        <v>460</v>
      </c>
      <c r="AK460" s="13">
        <v>219.96</v>
      </c>
    </row>
    <row r="461" spans="1:37">
      <c r="A461" t="s">
        <v>176</v>
      </c>
      <c r="B461">
        <v>404</v>
      </c>
      <c r="C461">
        <v>0</v>
      </c>
      <c r="D461" s="18">
        <v>45812</v>
      </c>
      <c r="E461" s="18">
        <v>45814</v>
      </c>
      <c r="F461" s="18">
        <v>45817</v>
      </c>
      <c r="G461" t="s">
        <v>54</v>
      </c>
      <c r="H461">
        <v>23</v>
      </c>
      <c r="J461">
        <v>10352</v>
      </c>
      <c r="K461" t="s">
        <v>178</v>
      </c>
      <c r="L461">
        <v>486.54399999999998</v>
      </c>
      <c r="M461">
        <v>1552</v>
      </c>
      <c r="N461">
        <v>72.944000000000003</v>
      </c>
      <c r="O461">
        <v>0.14992272024729522</v>
      </c>
      <c r="P461">
        <v>6</v>
      </c>
      <c r="Q461">
        <v>2025</v>
      </c>
      <c r="R461">
        <v>6</v>
      </c>
      <c r="S461">
        <v>2025</v>
      </c>
      <c r="T461">
        <v>45862</v>
      </c>
      <c r="U461" t="s">
        <v>154</v>
      </c>
      <c r="V461">
        <v>2025</v>
      </c>
      <c r="W461" t="str">
        <f t="shared" si="28"/>
        <v>México</v>
      </c>
      <c r="X461" t="str">
        <f t="shared" si="29"/>
        <v>Retail</v>
      </c>
      <c r="Y461" s="8">
        <f t="shared" si="30"/>
        <v>0.05</v>
      </c>
      <c r="Z461" s="2">
        <f t="shared" si="31"/>
        <v>69.296800000000005</v>
      </c>
      <c r="AJ461" s="12">
        <v>461</v>
      </c>
      <c r="AK461" s="13">
        <v>0</v>
      </c>
    </row>
    <row r="462" spans="1:37">
      <c r="A462" t="s">
        <v>176</v>
      </c>
      <c r="B462">
        <v>405</v>
      </c>
      <c r="C462">
        <v>0</v>
      </c>
      <c r="D462" s="18">
        <v>45813</v>
      </c>
      <c r="E462" s="18">
        <v>45873</v>
      </c>
      <c r="F462" s="18">
        <v>45880</v>
      </c>
      <c r="G462" t="s">
        <v>45</v>
      </c>
      <c r="H462">
        <v>23</v>
      </c>
      <c r="J462">
        <v>13313</v>
      </c>
      <c r="K462" t="s">
        <v>178</v>
      </c>
      <c r="L462">
        <v>625.71100000000001</v>
      </c>
      <c r="M462">
        <v>2430</v>
      </c>
      <c r="N462">
        <v>114.21</v>
      </c>
      <c r="O462">
        <v>0.18252835574250731</v>
      </c>
      <c r="P462">
        <v>6</v>
      </c>
      <c r="Q462">
        <v>2025</v>
      </c>
      <c r="R462">
        <v>8</v>
      </c>
      <c r="S462">
        <v>2025</v>
      </c>
      <c r="T462">
        <v>45925</v>
      </c>
      <c r="U462" t="s">
        <v>153</v>
      </c>
      <c r="V462">
        <v>2025</v>
      </c>
      <c r="W462" t="str">
        <f t="shared" si="28"/>
        <v>México</v>
      </c>
      <c r="X462" t="str">
        <f t="shared" si="29"/>
        <v>IC</v>
      </c>
      <c r="Y462" s="8">
        <f t="shared" si="30"/>
        <v>0.75</v>
      </c>
      <c r="Z462" s="2">
        <f t="shared" si="31"/>
        <v>28.552499999999995</v>
      </c>
      <c r="AJ462" s="12">
        <v>462</v>
      </c>
      <c r="AK462" s="13">
        <v>70</v>
      </c>
    </row>
    <row r="463" spans="1:37">
      <c r="A463" t="s">
        <v>176</v>
      </c>
      <c r="B463">
        <v>406</v>
      </c>
      <c r="C463">
        <v>0</v>
      </c>
      <c r="D463" s="18">
        <v>45813</v>
      </c>
      <c r="E463" s="18">
        <v>45825</v>
      </c>
      <c r="F463" s="18">
        <v>45851</v>
      </c>
      <c r="G463" t="s">
        <v>45</v>
      </c>
      <c r="H463">
        <v>23</v>
      </c>
      <c r="J463">
        <v>29856.9</v>
      </c>
      <c r="K463" t="s">
        <v>131</v>
      </c>
      <c r="L463">
        <v>25676.934000000001</v>
      </c>
      <c r="M463">
        <v>2574.3200000000002</v>
      </c>
      <c r="N463">
        <v>2213.9151999999999</v>
      </c>
      <c r="O463">
        <v>8.6221945345966916E-2</v>
      </c>
      <c r="P463">
        <v>6</v>
      </c>
      <c r="Q463">
        <v>2025</v>
      </c>
      <c r="R463">
        <v>6</v>
      </c>
      <c r="S463">
        <v>2025</v>
      </c>
      <c r="T463">
        <v>45896</v>
      </c>
      <c r="U463" t="s">
        <v>160</v>
      </c>
      <c r="V463">
        <v>2025</v>
      </c>
      <c r="W463" t="str">
        <f t="shared" si="28"/>
        <v>México</v>
      </c>
      <c r="X463" t="str">
        <f t="shared" si="29"/>
        <v>IC</v>
      </c>
      <c r="Y463" s="8">
        <f t="shared" si="30"/>
        <v>0.75</v>
      </c>
      <c r="Z463" s="2">
        <f t="shared" si="31"/>
        <v>553.47879999999986</v>
      </c>
      <c r="AJ463" s="12">
        <v>463</v>
      </c>
      <c r="AK463" s="13">
        <v>0</v>
      </c>
    </row>
    <row r="464" spans="1:37">
      <c r="A464" t="s">
        <v>176</v>
      </c>
      <c r="B464">
        <v>407</v>
      </c>
      <c r="C464">
        <v>1</v>
      </c>
      <c r="D464" s="18">
        <v>45813</v>
      </c>
      <c r="E464" s="18">
        <v>45814</v>
      </c>
      <c r="F464" s="18" t="s">
        <v>190</v>
      </c>
      <c r="G464" t="s">
        <v>45</v>
      </c>
      <c r="H464">
        <v>23</v>
      </c>
      <c r="J464">
        <v>13395.02</v>
      </c>
      <c r="K464" t="s">
        <v>131</v>
      </c>
      <c r="L464">
        <v>11519.717200000001</v>
      </c>
      <c r="M464">
        <v>145.6</v>
      </c>
      <c r="N464">
        <v>125.21599999999999</v>
      </c>
      <c r="O464">
        <v>1.0869711280759564E-2</v>
      </c>
      <c r="P464">
        <v>6</v>
      </c>
      <c r="Q464">
        <v>2025</v>
      </c>
      <c r="R464">
        <v>6</v>
      </c>
      <c r="S464">
        <v>2025</v>
      </c>
      <c r="T464" t="e">
        <v>#VALUE!</v>
      </c>
      <c r="U464" t="e">
        <v>#VALUE!</v>
      </c>
      <c r="V464" t="e">
        <v>#VALUE!</v>
      </c>
      <c r="W464" t="str">
        <f t="shared" si="28"/>
        <v>México</v>
      </c>
      <c r="X464" t="str">
        <f t="shared" si="29"/>
        <v>IC</v>
      </c>
      <c r="Y464" s="8">
        <f t="shared" si="30"/>
        <v>0.75</v>
      </c>
      <c r="Z464" s="2">
        <f t="shared" si="31"/>
        <v>31.304000000000002</v>
      </c>
      <c r="AJ464" s="12">
        <v>464</v>
      </c>
      <c r="AK464" s="13">
        <v>0</v>
      </c>
    </row>
    <row r="465" spans="1:37">
      <c r="A465" t="s">
        <v>176</v>
      </c>
      <c r="B465">
        <v>408</v>
      </c>
      <c r="C465">
        <v>0</v>
      </c>
      <c r="D465" s="18">
        <v>45817</v>
      </c>
      <c r="E465" s="18">
        <v>45873</v>
      </c>
      <c r="F465" s="18">
        <v>45883</v>
      </c>
      <c r="G465" t="s">
        <v>45</v>
      </c>
      <c r="H465">
        <v>24</v>
      </c>
      <c r="J465">
        <v>163648.45000000001</v>
      </c>
      <c r="K465" t="s">
        <v>178</v>
      </c>
      <c r="L465">
        <v>7691.4771500000006</v>
      </c>
      <c r="M465">
        <v>11347.66</v>
      </c>
      <c r="N465">
        <v>533.34001999999998</v>
      </c>
      <c r="O465">
        <v>6.9341689456881503E-2</v>
      </c>
      <c r="P465">
        <v>6</v>
      </c>
      <c r="Q465">
        <v>2025</v>
      </c>
      <c r="R465">
        <v>8</v>
      </c>
      <c r="S465">
        <v>2025</v>
      </c>
      <c r="T465">
        <v>45928</v>
      </c>
      <c r="U465" t="s">
        <v>153</v>
      </c>
      <c r="V465">
        <v>2025</v>
      </c>
      <c r="W465" t="str">
        <f t="shared" si="28"/>
        <v>México</v>
      </c>
      <c r="X465" t="str">
        <f t="shared" si="29"/>
        <v>IC</v>
      </c>
      <c r="Y465" s="8">
        <f t="shared" si="30"/>
        <v>0.75</v>
      </c>
      <c r="Z465" s="2">
        <f t="shared" si="31"/>
        <v>133.33500500000002</v>
      </c>
      <c r="AJ465" s="12">
        <v>465</v>
      </c>
      <c r="AK465" s="13">
        <v>774.64</v>
      </c>
    </row>
    <row r="466" spans="1:37">
      <c r="A466" t="s">
        <v>176</v>
      </c>
      <c r="B466">
        <v>409</v>
      </c>
      <c r="C466">
        <v>0</v>
      </c>
      <c r="D466" s="18">
        <v>45817</v>
      </c>
      <c r="E466" s="18">
        <v>45854</v>
      </c>
      <c r="F466" s="18">
        <v>45866</v>
      </c>
      <c r="G466" t="s">
        <v>54</v>
      </c>
      <c r="H466">
        <v>24</v>
      </c>
      <c r="I466" t="s">
        <v>149</v>
      </c>
      <c r="J466">
        <v>6108.88</v>
      </c>
      <c r="K466" t="s">
        <v>131</v>
      </c>
      <c r="L466">
        <v>5253.6368000000002</v>
      </c>
      <c r="M466">
        <v>426.49</v>
      </c>
      <c r="N466">
        <v>366.78140000000002</v>
      </c>
      <c r="O466">
        <v>6.9814761462002856E-2</v>
      </c>
      <c r="P466">
        <v>6</v>
      </c>
      <c r="Q466">
        <v>2025</v>
      </c>
      <c r="R466">
        <v>7</v>
      </c>
      <c r="S466">
        <v>2025</v>
      </c>
      <c r="T466">
        <v>45911</v>
      </c>
      <c r="U466" t="s">
        <v>153</v>
      </c>
      <c r="V466">
        <v>2025</v>
      </c>
      <c r="W466" t="str">
        <f t="shared" si="28"/>
        <v>México</v>
      </c>
      <c r="X466" t="str">
        <f t="shared" si="29"/>
        <v>Retail</v>
      </c>
      <c r="Y466" s="8">
        <f t="shared" si="30"/>
        <v>0.05</v>
      </c>
      <c r="Z466" s="2">
        <f t="shared" si="31"/>
        <v>348.44233000000003</v>
      </c>
      <c r="AJ466" s="12">
        <v>466</v>
      </c>
      <c r="AK466" s="13">
        <v>1962.44</v>
      </c>
    </row>
    <row r="467" spans="1:37">
      <c r="A467" t="s">
        <v>176</v>
      </c>
      <c r="B467">
        <v>410</v>
      </c>
      <c r="C467">
        <v>0</v>
      </c>
      <c r="D467" s="18">
        <v>45817</v>
      </c>
      <c r="E467" s="18">
        <v>45864</v>
      </c>
      <c r="F467" s="18">
        <v>45899</v>
      </c>
      <c r="G467" t="s">
        <v>45</v>
      </c>
      <c r="H467">
        <v>24</v>
      </c>
      <c r="J467">
        <v>25052.36</v>
      </c>
      <c r="K467" t="s">
        <v>131</v>
      </c>
      <c r="L467">
        <v>21545.029600000002</v>
      </c>
      <c r="M467">
        <v>2733.41</v>
      </c>
      <c r="N467">
        <v>2350.7325999999998</v>
      </c>
      <c r="O467">
        <v>0.10910788444681457</v>
      </c>
      <c r="P467">
        <v>6</v>
      </c>
      <c r="Q467">
        <v>2025</v>
      </c>
      <c r="R467">
        <v>7</v>
      </c>
      <c r="S467">
        <v>2025</v>
      </c>
      <c r="T467">
        <v>45944</v>
      </c>
      <c r="U467" t="s">
        <v>161</v>
      </c>
      <c r="V467">
        <v>2025</v>
      </c>
      <c r="W467" t="str">
        <f t="shared" si="28"/>
        <v>México</v>
      </c>
      <c r="X467" t="str">
        <f t="shared" si="29"/>
        <v>IC</v>
      </c>
      <c r="Y467" s="8">
        <f t="shared" si="30"/>
        <v>0.75</v>
      </c>
      <c r="Z467" s="2">
        <f t="shared" si="31"/>
        <v>587.68314999999984</v>
      </c>
      <c r="AJ467" s="12">
        <v>467</v>
      </c>
      <c r="AK467" s="13">
        <v>5800.4</v>
      </c>
    </row>
    <row r="468" spans="1:37">
      <c r="A468" t="s">
        <v>176</v>
      </c>
      <c r="B468">
        <v>411</v>
      </c>
      <c r="C468">
        <v>0</v>
      </c>
      <c r="D468" s="18">
        <v>45803</v>
      </c>
      <c r="E468" s="18">
        <v>45825</v>
      </c>
      <c r="F468" s="18">
        <v>45838</v>
      </c>
      <c r="G468" t="s">
        <v>34</v>
      </c>
      <c r="H468">
        <v>22</v>
      </c>
      <c r="J468">
        <v>4277</v>
      </c>
      <c r="K468" t="s">
        <v>131</v>
      </c>
      <c r="L468">
        <v>3678.22</v>
      </c>
      <c r="M468">
        <v>744.9</v>
      </c>
      <c r="N468">
        <v>640.61399999999992</v>
      </c>
      <c r="O468">
        <v>0.17416413373860182</v>
      </c>
      <c r="P468">
        <v>5</v>
      </c>
      <c r="Q468">
        <v>2025</v>
      </c>
      <c r="R468">
        <v>6</v>
      </c>
      <c r="S468">
        <v>2025</v>
      </c>
      <c r="T468">
        <v>45883</v>
      </c>
      <c r="U468" t="s">
        <v>160</v>
      </c>
      <c r="V468">
        <v>2025</v>
      </c>
      <c r="W468" t="str">
        <f t="shared" si="28"/>
        <v>México</v>
      </c>
      <c r="X468" t="str">
        <f t="shared" si="29"/>
        <v>IC</v>
      </c>
      <c r="Y468" s="8">
        <f t="shared" si="30"/>
        <v>0.5</v>
      </c>
      <c r="Z468" s="2">
        <f t="shared" si="31"/>
        <v>320.30699999999996</v>
      </c>
      <c r="AJ468" s="12">
        <v>468</v>
      </c>
      <c r="AK468" s="13">
        <v>2008.3</v>
      </c>
    </row>
    <row r="469" spans="1:37">
      <c r="A469" t="s">
        <v>176</v>
      </c>
      <c r="B469">
        <v>412</v>
      </c>
      <c r="C469">
        <v>1</v>
      </c>
      <c r="D469" s="18">
        <v>45818</v>
      </c>
      <c r="E469" s="18">
        <v>45783</v>
      </c>
      <c r="F469" s="18">
        <v>45785</v>
      </c>
      <c r="G469" t="s">
        <v>49</v>
      </c>
      <c r="H469">
        <v>24</v>
      </c>
      <c r="I469" t="s">
        <v>177</v>
      </c>
      <c r="J469">
        <v>2286.5</v>
      </c>
      <c r="K469" t="s">
        <v>131</v>
      </c>
      <c r="L469">
        <v>1966.3899999999999</v>
      </c>
      <c r="M469">
        <v>228.65</v>
      </c>
      <c r="N469">
        <v>196.63900000000001</v>
      </c>
      <c r="O469">
        <v>0.1</v>
      </c>
      <c r="P469">
        <v>6</v>
      </c>
      <c r="Q469">
        <v>2025</v>
      </c>
      <c r="R469">
        <v>5</v>
      </c>
      <c r="S469">
        <v>2025</v>
      </c>
      <c r="T469">
        <v>45830</v>
      </c>
      <c r="U469" t="s">
        <v>152</v>
      </c>
      <c r="V469">
        <v>2025</v>
      </c>
      <c r="W469" t="str">
        <f t="shared" si="28"/>
        <v>México</v>
      </c>
      <c r="X469" t="str">
        <f t="shared" si="29"/>
        <v>Retail</v>
      </c>
      <c r="Y469" s="8">
        <f t="shared" si="30"/>
        <v>0</v>
      </c>
      <c r="Z469" s="2">
        <f t="shared" si="31"/>
        <v>196.63900000000001</v>
      </c>
      <c r="AJ469" s="12">
        <v>469</v>
      </c>
      <c r="AK469" s="13">
        <v>67.02</v>
      </c>
    </row>
    <row r="470" spans="1:37">
      <c r="A470" t="s">
        <v>176</v>
      </c>
      <c r="B470">
        <v>413</v>
      </c>
      <c r="C470">
        <v>0</v>
      </c>
      <c r="D470" s="18">
        <v>45818</v>
      </c>
      <c r="E470" s="18">
        <v>45864</v>
      </c>
      <c r="F470" s="18">
        <v>45866</v>
      </c>
      <c r="G470" t="s">
        <v>36</v>
      </c>
      <c r="H470">
        <v>24</v>
      </c>
      <c r="J470">
        <v>23160</v>
      </c>
      <c r="K470" t="s">
        <v>178</v>
      </c>
      <c r="L470">
        <v>1088.52</v>
      </c>
      <c r="M470">
        <v>2779.2</v>
      </c>
      <c r="N470">
        <v>130.6224</v>
      </c>
      <c r="O470">
        <v>0.12</v>
      </c>
      <c r="P470">
        <v>6</v>
      </c>
      <c r="Q470">
        <v>2025</v>
      </c>
      <c r="R470">
        <v>7</v>
      </c>
      <c r="S470">
        <v>2025</v>
      </c>
      <c r="T470">
        <v>45911</v>
      </c>
      <c r="U470" t="s">
        <v>153</v>
      </c>
      <c r="V470">
        <v>2025</v>
      </c>
      <c r="W470" t="str">
        <f t="shared" si="28"/>
        <v>México</v>
      </c>
      <c r="X470" t="str">
        <f t="shared" si="29"/>
        <v>IC</v>
      </c>
      <c r="Y470" s="8">
        <f t="shared" si="30"/>
        <v>0.5</v>
      </c>
      <c r="Z470" s="2">
        <f t="shared" si="31"/>
        <v>65.311199999999999</v>
      </c>
      <c r="AJ470" s="12">
        <v>470</v>
      </c>
      <c r="AK470" s="13">
        <v>1962.29</v>
      </c>
    </row>
    <row r="471" spans="1:37">
      <c r="A471" t="s">
        <v>176</v>
      </c>
      <c r="B471">
        <v>414</v>
      </c>
      <c r="C471">
        <v>1</v>
      </c>
      <c r="D471" s="18">
        <v>45818</v>
      </c>
      <c r="E471" s="18">
        <v>45817</v>
      </c>
      <c r="F471" s="18">
        <v>45842</v>
      </c>
      <c r="G471" t="s">
        <v>45</v>
      </c>
      <c r="H471">
        <v>24</v>
      </c>
      <c r="J471">
        <v>9783.3799999999992</v>
      </c>
      <c r="K471" t="s">
        <v>131</v>
      </c>
      <c r="L471">
        <v>8413.7067999999999</v>
      </c>
      <c r="M471">
        <v>1341.6</v>
      </c>
      <c r="N471">
        <v>1153.7759999999998</v>
      </c>
      <c r="O471">
        <v>0.13713052135356082</v>
      </c>
      <c r="P471">
        <v>6</v>
      </c>
      <c r="Q471">
        <v>2025</v>
      </c>
      <c r="R471">
        <v>6</v>
      </c>
      <c r="S471">
        <v>2025</v>
      </c>
      <c r="T471">
        <v>45887</v>
      </c>
      <c r="U471" t="s">
        <v>160</v>
      </c>
      <c r="V471">
        <v>2025</v>
      </c>
      <c r="W471" t="str">
        <f t="shared" si="28"/>
        <v>México</v>
      </c>
      <c r="X471" t="str">
        <f t="shared" si="29"/>
        <v>IC</v>
      </c>
      <c r="Y471" s="8">
        <f t="shared" si="30"/>
        <v>0.75</v>
      </c>
      <c r="Z471" s="2">
        <f t="shared" si="31"/>
        <v>288.44399999999996</v>
      </c>
      <c r="AJ471" s="12">
        <v>471</v>
      </c>
      <c r="AK471" s="13">
        <v>5743.25</v>
      </c>
    </row>
    <row r="472" spans="1:37">
      <c r="A472" t="s">
        <v>176</v>
      </c>
      <c r="B472">
        <v>415</v>
      </c>
      <c r="C472">
        <v>0</v>
      </c>
      <c r="D472" s="18">
        <v>45803</v>
      </c>
      <c r="E472" s="18">
        <v>45825</v>
      </c>
      <c r="F472" s="18">
        <v>45838</v>
      </c>
      <c r="G472" t="s">
        <v>34</v>
      </c>
      <c r="H472">
        <v>22</v>
      </c>
      <c r="J472">
        <v>3010.9</v>
      </c>
      <c r="K472" t="s">
        <v>131</v>
      </c>
      <c r="L472">
        <v>2589.3740000000003</v>
      </c>
      <c r="M472">
        <v>254.9</v>
      </c>
      <c r="N472">
        <v>219.214</v>
      </c>
      <c r="O472">
        <v>8.465907203826098E-2</v>
      </c>
      <c r="P472">
        <v>5</v>
      </c>
      <c r="Q472">
        <v>2025</v>
      </c>
      <c r="R472">
        <v>6</v>
      </c>
      <c r="S472">
        <v>2025</v>
      </c>
      <c r="T472">
        <v>45883</v>
      </c>
      <c r="U472" t="s">
        <v>160</v>
      </c>
      <c r="V472">
        <v>2025</v>
      </c>
      <c r="W472" t="str">
        <f t="shared" si="28"/>
        <v>México</v>
      </c>
      <c r="X472" t="str">
        <f t="shared" si="29"/>
        <v>IC</v>
      </c>
      <c r="Y472" s="8">
        <f t="shared" si="30"/>
        <v>0.5</v>
      </c>
      <c r="Z472" s="2">
        <f t="shared" si="31"/>
        <v>109.607</v>
      </c>
      <c r="AJ472" s="12">
        <v>472</v>
      </c>
      <c r="AK472" s="13">
        <v>384.01</v>
      </c>
    </row>
    <row r="473" spans="1:37">
      <c r="A473" t="s">
        <v>176</v>
      </c>
      <c r="B473">
        <v>416</v>
      </c>
      <c r="C473">
        <v>1</v>
      </c>
      <c r="D473" s="18">
        <v>45818</v>
      </c>
      <c r="E473" s="18">
        <v>45879</v>
      </c>
      <c r="F473" s="18">
        <v>45890</v>
      </c>
      <c r="G473" t="s">
        <v>35</v>
      </c>
      <c r="H473">
        <v>24</v>
      </c>
      <c r="J473">
        <v>472374.18</v>
      </c>
      <c r="K473" t="s">
        <v>178</v>
      </c>
      <c r="L473">
        <v>22201.586459999999</v>
      </c>
      <c r="M473">
        <v>33456.1</v>
      </c>
      <c r="N473">
        <v>1572.4367</v>
      </c>
      <c r="O473">
        <v>7.0825420644286693E-2</v>
      </c>
      <c r="P473">
        <v>6</v>
      </c>
      <c r="Q473">
        <v>2025</v>
      </c>
      <c r="R473">
        <v>8</v>
      </c>
      <c r="S473">
        <v>2025</v>
      </c>
      <c r="T473">
        <v>45935</v>
      </c>
      <c r="U473" t="s">
        <v>161</v>
      </c>
      <c r="V473">
        <v>2025</v>
      </c>
      <c r="W473" t="str">
        <f t="shared" si="28"/>
        <v>México</v>
      </c>
      <c r="X473" t="str">
        <f t="shared" si="29"/>
        <v>IC</v>
      </c>
      <c r="Y473" s="8">
        <f t="shared" si="30"/>
        <v>0.5</v>
      </c>
      <c r="Z473" s="2">
        <f t="shared" si="31"/>
        <v>786.21834999999999</v>
      </c>
      <c r="AJ473" s="12">
        <v>473</v>
      </c>
      <c r="AK473" s="13">
        <v>85.5</v>
      </c>
    </row>
    <row r="474" spans="1:37">
      <c r="A474" t="s">
        <v>176</v>
      </c>
      <c r="B474">
        <v>417</v>
      </c>
      <c r="C474">
        <v>1</v>
      </c>
      <c r="D474" s="18">
        <v>45819</v>
      </c>
      <c r="E474" s="18">
        <v>45873</v>
      </c>
      <c r="F474" s="18">
        <v>45889</v>
      </c>
      <c r="G474" t="s">
        <v>45</v>
      </c>
      <c r="H474">
        <v>24</v>
      </c>
      <c r="J474">
        <v>9035.74</v>
      </c>
      <c r="K474" t="s">
        <v>131</v>
      </c>
      <c r="L474">
        <v>7770.7363999999998</v>
      </c>
      <c r="M474">
        <v>1072.8399999999999</v>
      </c>
      <c r="N474">
        <v>922.64239999999995</v>
      </c>
      <c r="O474">
        <v>0.11873294273628944</v>
      </c>
      <c r="P474">
        <v>6</v>
      </c>
      <c r="Q474">
        <v>2025</v>
      </c>
      <c r="R474">
        <v>8</v>
      </c>
      <c r="S474">
        <v>2025</v>
      </c>
      <c r="T474">
        <v>45934</v>
      </c>
      <c r="U474" t="s">
        <v>161</v>
      </c>
      <c r="V474">
        <v>2025</v>
      </c>
      <c r="W474" t="str">
        <f t="shared" si="28"/>
        <v>México</v>
      </c>
      <c r="X474" t="str">
        <f t="shared" si="29"/>
        <v>IC</v>
      </c>
      <c r="Y474" s="8">
        <f t="shared" si="30"/>
        <v>0.75</v>
      </c>
      <c r="Z474" s="2">
        <f t="shared" si="31"/>
        <v>230.66059999999993</v>
      </c>
      <c r="AJ474" s="12">
        <v>474</v>
      </c>
      <c r="AK474" s="13">
        <v>0</v>
      </c>
    </row>
    <row r="475" spans="1:37">
      <c r="A475" t="s">
        <v>176</v>
      </c>
      <c r="B475">
        <v>418</v>
      </c>
      <c r="C475">
        <v>0</v>
      </c>
      <c r="D475" s="18">
        <v>45819</v>
      </c>
      <c r="E475" s="18">
        <v>45877</v>
      </c>
      <c r="F475" s="18">
        <v>45892</v>
      </c>
      <c r="G475" t="s">
        <v>45</v>
      </c>
      <c r="H475">
        <v>24</v>
      </c>
      <c r="J475">
        <v>22353043.399999999</v>
      </c>
      <c r="K475" t="s">
        <v>193</v>
      </c>
      <c r="L475">
        <v>125177.04303999999</v>
      </c>
      <c r="M475">
        <v>2592953.2999999998</v>
      </c>
      <c r="N475">
        <v>14520.538479999999</v>
      </c>
      <c r="O475">
        <v>0.11600001188205093</v>
      </c>
      <c r="P475">
        <v>6</v>
      </c>
      <c r="Q475">
        <v>2025</v>
      </c>
      <c r="R475">
        <v>8</v>
      </c>
      <c r="S475">
        <v>2025</v>
      </c>
      <c r="T475">
        <v>45937</v>
      </c>
      <c r="U475" t="s">
        <v>161</v>
      </c>
      <c r="V475">
        <v>2025</v>
      </c>
      <c r="W475" t="str">
        <f t="shared" si="28"/>
        <v>México</v>
      </c>
      <c r="X475" t="str">
        <f t="shared" si="29"/>
        <v>IC</v>
      </c>
      <c r="Y475" s="8">
        <f t="shared" si="30"/>
        <v>0.75</v>
      </c>
      <c r="Z475" s="2">
        <f t="shared" si="31"/>
        <v>3630.1346200000007</v>
      </c>
      <c r="AJ475" s="12">
        <v>475</v>
      </c>
      <c r="AK475" s="13">
        <v>411.68</v>
      </c>
    </row>
    <row r="476" spans="1:37">
      <c r="A476" t="s">
        <v>176</v>
      </c>
      <c r="B476">
        <v>419</v>
      </c>
      <c r="C476">
        <v>1</v>
      </c>
      <c r="D476" s="18">
        <v>45820</v>
      </c>
      <c r="E476" s="18">
        <v>45828</v>
      </c>
      <c r="F476" s="18">
        <v>45830</v>
      </c>
      <c r="G476" t="s">
        <v>45</v>
      </c>
      <c r="H476">
        <v>24</v>
      </c>
      <c r="J476">
        <v>8822</v>
      </c>
      <c r="K476" t="s">
        <v>131</v>
      </c>
      <c r="L476">
        <v>7586.92</v>
      </c>
      <c r="M476">
        <v>869.55</v>
      </c>
      <c r="N476">
        <v>747.81299999999999</v>
      </c>
      <c r="O476">
        <v>9.8566084788029917E-2</v>
      </c>
      <c r="P476">
        <v>6</v>
      </c>
      <c r="Q476">
        <v>2025</v>
      </c>
      <c r="R476">
        <v>6</v>
      </c>
      <c r="S476">
        <v>2025</v>
      </c>
      <c r="T476">
        <v>45875</v>
      </c>
      <c r="U476" t="s">
        <v>160</v>
      </c>
      <c r="V476">
        <v>2025</v>
      </c>
      <c r="W476" t="str">
        <f t="shared" si="28"/>
        <v>México</v>
      </c>
      <c r="X476" t="str">
        <f t="shared" si="29"/>
        <v>IC</v>
      </c>
      <c r="Y476" s="8">
        <f t="shared" si="30"/>
        <v>0.75</v>
      </c>
      <c r="Z476" s="2">
        <f t="shared" si="31"/>
        <v>186.95325000000003</v>
      </c>
      <c r="AJ476" s="12">
        <v>476</v>
      </c>
      <c r="AK476" s="13">
        <v>0</v>
      </c>
    </row>
    <row r="477" spans="1:37">
      <c r="A477" t="s">
        <v>176</v>
      </c>
      <c r="B477">
        <v>420</v>
      </c>
      <c r="C477">
        <v>1</v>
      </c>
      <c r="D477" s="18">
        <v>45820</v>
      </c>
      <c r="E477" s="18">
        <v>45938</v>
      </c>
      <c r="F477" s="18">
        <v>45942</v>
      </c>
      <c r="G477" t="s">
        <v>46</v>
      </c>
      <c r="H477">
        <v>24</v>
      </c>
      <c r="J477">
        <v>3600</v>
      </c>
      <c r="K477" t="s">
        <v>131</v>
      </c>
      <c r="L477">
        <v>3096</v>
      </c>
      <c r="M477">
        <v>338.4</v>
      </c>
      <c r="N477">
        <v>291.024</v>
      </c>
      <c r="O477">
        <v>9.4E-2</v>
      </c>
      <c r="P477">
        <v>6</v>
      </c>
      <c r="Q477">
        <v>2025</v>
      </c>
      <c r="R477">
        <v>10</v>
      </c>
      <c r="S477">
        <v>2025</v>
      </c>
      <c r="T477">
        <v>45987</v>
      </c>
      <c r="U477" t="s">
        <v>159</v>
      </c>
      <c r="V477">
        <v>2025</v>
      </c>
      <c r="W477" t="str">
        <f t="shared" si="28"/>
        <v>México</v>
      </c>
      <c r="X477" t="str">
        <f t="shared" si="29"/>
        <v>IC</v>
      </c>
      <c r="Y477" s="8">
        <f t="shared" si="30"/>
        <v>0.5</v>
      </c>
      <c r="Z477" s="2">
        <f t="shared" si="31"/>
        <v>145.512</v>
      </c>
      <c r="AJ477" s="12">
        <v>477</v>
      </c>
      <c r="AK477" s="13">
        <v>810.5</v>
      </c>
    </row>
    <row r="478" spans="1:37">
      <c r="A478" t="s">
        <v>176</v>
      </c>
      <c r="B478">
        <v>421</v>
      </c>
      <c r="C478">
        <v>0</v>
      </c>
      <c r="D478" s="18">
        <v>45821</v>
      </c>
      <c r="E478" s="18">
        <v>45861</v>
      </c>
      <c r="F478" s="18">
        <v>45988</v>
      </c>
      <c r="G478" t="s">
        <v>49</v>
      </c>
      <c r="H478">
        <v>24</v>
      </c>
      <c r="I478" t="s">
        <v>177</v>
      </c>
      <c r="J478">
        <v>17962.830000000002</v>
      </c>
      <c r="K478" t="s">
        <v>131</v>
      </c>
      <c r="L478">
        <v>15448.033800000001</v>
      </c>
      <c r="M478">
        <v>785.34</v>
      </c>
      <c r="N478">
        <v>675.39240000000007</v>
      </c>
      <c r="O478">
        <v>4.3720282383121145E-2</v>
      </c>
      <c r="P478">
        <v>6</v>
      </c>
      <c r="Q478">
        <v>2025</v>
      </c>
      <c r="R478">
        <v>7</v>
      </c>
      <c r="S478">
        <v>2025</v>
      </c>
      <c r="T478">
        <v>46033</v>
      </c>
      <c r="U478" t="s">
        <v>157</v>
      </c>
      <c r="V478">
        <v>2026</v>
      </c>
      <c r="W478" t="str">
        <f t="shared" si="28"/>
        <v>México</v>
      </c>
      <c r="X478" t="str">
        <f t="shared" si="29"/>
        <v>Retail</v>
      </c>
      <c r="Y478" s="8">
        <f t="shared" si="30"/>
        <v>0</v>
      </c>
      <c r="Z478" s="2">
        <f t="shared" si="31"/>
        <v>675.39240000000007</v>
      </c>
      <c r="AJ478" s="12">
        <v>478</v>
      </c>
      <c r="AK478" s="13">
        <v>696.84</v>
      </c>
    </row>
    <row r="479" spans="1:37">
      <c r="A479" t="s">
        <v>176</v>
      </c>
      <c r="B479">
        <v>422</v>
      </c>
      <c r="C479">
        <v>1</v>
      </c>
      <c r="D479" s="18">
        <v>45821</v>
      </c>
      <c r="E479" s="18">
        <v>45840</v>
      </c>
      <c r="F479" s="18">
        <v>45843</v>
      </c>
      <c r="G479" t="s">
        <v>49</v>
      </c>
      <c r="H479">
        <v>24</v>
      </c>
      <c r="I479" t="s">
        <v>182</v>
      </c>
      <c r="J479">
        <v>1788.96</v>
      </c>
      <c r="K479" t="s">
        <v>151</v>
      </c>
      <c r="L479">
        <v>1788.96</v>
      </c>
      <c r="M479">
        <v>176.72</v>
      </c>
      <c r="N479">
        <v>176.72</v>
      </c>
      <c r="O479">
        <v>9.878365083624005E-2</v>
      </c>
      <c r="P479">
        <v>6</v>
      </c>
      <c r="Q479">
        <v>2025</v>
      </c>
      <c r="R479">
        <v>7</v>
      </c>
      <c r="S479">
        <v>2025</v>
      </c>
      <c r="T479">
        <v>45888</v>
      </c>
      <c r="U479" t="s">
        <v>160</v>
      </c>
      <c r="V479">
        <v>2025</v>
      </c>
      <c r="W479" t="str">
        <f t="shared" si="28"/>
        <v>México</v>
      </c>
      <c r="X479" t="str">
        <f t="shared" si="29"/>
        <v>Retail</v>
      </c>
      <c r="Y479" s="8">
        <f t="shared" si="30"/>
        <v>0</v>
      </c>
      <c r="Z479" s="2">
        <f t="shared" si="31"/>
        <v>176.72</v>
      </c>
      <c r="AJ479" s="12">
        <v>479</v>
      </c>
      <c r="AK479" s="13">
        <v>341.94</v>
      </c>
    </row>
    <row r="480" spans="1:37">
      <c r="A480" t="s">
        <v>176</v>
      </c>
      <c r="B480">
        <v>423</v>
      </c>
      <c r="C480">
        <v>0</v>
      </c>
      <c r="D480" s="18">
        <v>45821</v>
      </c>
      <c r="E480" s="18">
        <v>45847</v>
      </c>
      <c r="F480" s="18">
        <v>45849</v>
      </c>
      <c r="G480" t="s">
        <v>45</v>
      </c>
      <c r="H480">
        <v>24</v>
      </c>
      <c r="J480">
        <v>3657.6</v>
      </c>
      <c r="K480" t="s">
        <v>131</v>
      </c>
      <c r="L480">
        <v>3145.5360000000001</v>
      </c>
      <c r="M480">
        <v>365.76</v>
      </c>
      <c r="N480">
        <v>314.55359999999996</v>
      </c>
      <c r="O480">
        <v>9.9999999999999992E-2</v>
      </c>
      <c r="P480">
        <v>6</v>
      </c>
      <c r="Q480">
        <v>2025</v>
      </c>
      <c r="R480">
        <v>7</v>
      </c>
      <c r="S480">
        <v>2025</v>
      </c>
      <c r="T480">
        <v>45894</v>
      </c>
      <c r="U480" t="s">
        <v>160</v>
      </c>
      <c r="V480">
        <v>2025</v>
      </c>
      <c r="W480" t="str">
        <f t="shared" si="28"/>
        <v>México</v>
      </c>
      <c r="X480" t="str">
        <f t="shared" si="29"/>
        <v>IC</v>
      </c>
      <c r="Y480" s="8">
        <f t="shared" si="30"/>
        <v>0.75</v>
      </c>
      <c r="Z480" s="2">
        <f t="shared" si="31"/>
        <v>78.63839999999999</v>
      </c>
      <c r="AJ480" s="12">
        <v>480</v>
      </c>
      <c r="AK480" s="13">
        <v>390.33</v>
      </c>
    </row>
    <row r="481" spans="1:37">
      <c r="A481" t="s">
        <v>176</v>
      </c>
      <c r="B481">
        <v>424</v>
      </c>
      <c r="C481">
        <v>0</v>
      </c>
      <c r="D481" s="18">
        <v>45822</v>
      </c>
      <c r="E481" s="18">
        <v>45897</v>
      </c>
      <c r="F481" s="18">
        <v>45907</v>
      </c>
      <c r="G481" t="s">
        <v>39</v>
      </c>
      <c r="H481">
        <v>24</v>
      </c>
      <c r="J481">
        <v>130395.5</v>
      </c>
      <c r="K481" t="s">
        <v>151</v>
      </c>
      <c r="L481">
        <v>130395.5</v>
      </c>
      <c r="M481">
        <v>11853.67</v>
      </c>
      <c r="N481">
        <v>11853.67</v>
      </c>
      <c r="O481">
        <v>9.090551437741333E-2</v>
      </c>
      <c r="P481">
        <v>6</v>
      </c>
      <c r="Q481">
        <v>2025</v>
      </c>
      <c r="R481">
        <v>8</v>
      </c>
      <c r="S481">
        <v>2025</v>
      </c>
      <c r="T481">
        <v>45952</v>
      </c>
      <c r="U481" t="s">
        <v>161</v>
      </c>
      <c r="V481">
        <v>2025</v>
      </c>
      <c r="W481" t="str">
        <f t="shared" si="28"/>
        <v>México</v>
      </c>
      <c r="X481" t="str">
        <f t="shared" si="29"/>
        <v>IC</v>
      </c>
      <c r="Y481" s="8">
        <f t="shared" si="30"/>
        <v>0.5</v>
      </c>
      <c r="Z481" s="2">
        <f t="shared" si="31"/>
        <v>5926.835</v>
      </c>
      <c r="AJ481" s="12">
        <v>481</v>
      </c>
      <c r="AK481" s="13">
        <v>158.63999999999999</v>
      </c>
    </row>
    <row r="482" spans="1:37">
      <c r="A482" t="s">
        <v>176</v>
      </c>
      <c r="B482">
        <v>425</v>
      </c>
      <c r="C482">
        <v>0</v>
      </c>
      <c r="D482" s="18">
        <v>45823</v>
      </c>
      <c r="E482" s="18">
        <v>45943</v>
      </c>
      <c r="F482" s="18">
        <v>45955</v>
      </c>
      <c r="G482" t="s">
        <v>24</v>
      </c>
      <c r="H482">
        <v>25</v>
      </c>
      <c r="I482" t="s">
        <v>177</v>
      </c>
      <c r="J482">
        <v>73552.25</v>
      </c>
      <c r="K482" t="s">
        <v>131</v>
      </c>
      <c r="L482">
        <v>63254.934999999998</v>
      </c>
      <c r="M482">
        <v>12202.25</v>
      </c>
      <c r="N482">
        <v>10493.934999999999</v>
      </c>
      <c r="O482">
        <v>0.16589907174831497</v>
      </c>
      <c r="P482">
        <v>6</v>
      </c>
      <c r="Q482">
        <v>2025</v>
      </c>
      <c r="R482">
        <v>10</v>
      </c>
      <c r="S482">
        <v>2025</v>
      </c>
      <c r="T482">
        <v>46000</v>
      </c>
      <c r="U482" t="s">
        <v>132</v>
      </c>
      <c r="V482">
        <v>2025</v>
      </c>
      <c r="W482" t="str">
        <f t="shared" si="28"/>
        <v>Madrid</v>
      </c>
      <c r="X482" t="str">
        <f t="shared" si="29"/>
        <v>Retail</v>
      </c>
      <c r="Y482" s="8">
        <f t="shared" si="30"/>
        <v>7.0000000000000007E-2</v>
      </c>
      <c r="Z482" s="2">
        <f t="shared" si="31"/>
        <v>9759.3595499999992</v>
      </c>
      <c r="AJ482" s="12">
        <v>482</v>
      </c>
      <c r="AK482" s="13">
        <v>1497.81</v>
      </c>
    </row>
    <row r="483" spans="1:37">
      <c r="A483" t="s">
        <v>176</v>
      </c>
      <c r="B483">
        <v>426</v>
      </c>
      <c r="C483">
        <v>1</v>
      </c>
      <c r="D483" s="18">
        <v>45824</v>
      </c>
      <c r="E483" s="18">
        <v>45828</v>
      </c>
      <c r="F483" s="18">
        <v>45830</v>
      </c>
      <c r="G483" t="s">
        <v>49</v>
      </c>
      <c r="H483">
        <v>25</v>
      </c>
      <c r="J483">
        <v>23777.56</v>
      </c>
      <c r="K483" t="s">
        <v>178</v>
      </c>
      <c r="L483">
        <v>1117.5453200000002</v>
      </c>
      <c r="M483">
        <v>2348.1</v>
      </c>
      <c r="N483">
        <v>110.36069999999999</v>
      </c>
      <c r="O483">
        <v>9.8752773623534101E-2</v>
      </c>
      <c r="P483">
        <v>6</v>
      </c>
      <c r="Q483">
        <v>2025</v>
      </c>
      <c r="R483">
        <v>6</v>
      </c>
      <c r="S483">
        <v>2025</v>
      </c>
      <c r="T483">
        <v>45875</v>
      </c>
      <c r="U483" t="s">
        <v>160</v>
      </c>
      <c r="V483">
        <v>2025</v>
      </c>
      <c r="W483" t="str">
        <f t="shared" si="28"/>
        <v>México</v>
      </c>
      <c r="X483" t="str">
        <f t="shared" si="29"/>
        <v>Retail</v>
      </c>
      <c r="Y483" s="8">
        <f t="shared" si="30"/>
        <v>0</v>
      </c>
      <c r="Z483" s="2">
        <f t="shared" si="31"/>
        <v>110.36069999999999</v>
      </c>
      <c r="AJ483" s="12">
        <v>483</v>
      </c>
      <c r="AK483" s="13">
        <v>930.84</v>
      </c>
    </row>
    <row r="484" spans="1:37">
      <c r="A484" t="s">
        <v>176</v>
      </c>
      <c r="B484">
        <v>427</v>
      </c>
      <c r="C484">
        <v>0</v>
      </c>
      <c r="D484" s="18">
        <v>45824</v>
      </c>
      <c r="E484" s="18">
        <v>45827</v>
      </c>
      <c r="F484" s="18">
        <v>46037</v>
      </c>
      <c r="G484" t="s">
        <v>54</v>
      </c>
      <c r="H484">
        <v>25</v>
      </c>
      <c r="I484" t="s">
        <v>149</v>
      </c>
      <c r="J484">
        <v>13671.46</v>
      </c>
      <c r="K484" t="s">
        <v>131</v>
      </c>
      <c r="L484">
        <v>11757.455599999999</v>
      </c>
      <c r="M484">
        <v>9.18</v>
      </c>
      <c r="N484">
        <v>7.8948</v>
      </c>
      <c r="O484">
        <v>6.7147181061861724E-4</v>
      </c>
      <c r="P484">
        <v>6</v>
      </c>
      <c r="Q484">
        <v>2025</v>
      </c>
      <c r="R484">
        <v>6</v>
      </c>
      <c r="S484">
        <v>2025</v>
      </c>
      <c r="T484">
        <v>46082</v>
      </c>
      <c r="U484" t="s">
        <v>150</v>
      </c>
      <c r="V484">
        <v>2026</v>
      </c>
      <c r="W484" t="str">
        <f t="shared" si="28"/>
        <v>México</v>
      </c>
      <c r="X484" t="str">
        <f t="shared" si="29"/>
        <v>Retail</v>
      </c>
      <c r="Y484" s="8">
        <f t="shared" si="30"/>
        <v>0.05</v>
      </c>
      <c r="Z484" s="2">
        <f t="shared" si="31"/>
        <v>7.5000600000000004</v>
      </c>
      <c r="AJ484" s="12">
        <v>484</v>
      </c>
      <c r="AK484" s="13">
        <v>843.22</v>
      </c>
    </row>
    <row r="485" spans="1:37">
      <c r="A485" t="s">
        <v>176</v>
      </c>
      <c r="B485">
        <v>428</v>
      </c>
      <c r="C485">
        <v>0</v>
      </c>
      <c r="D485" s="18">
        <v>45825</v>
      </c>
      <c r="E485" s="18">
        <v>45928</v>
      </c>
      <c r="F485" s="18">
        <v>45935</v>
      </c>
      <c r="G485" t="s">
        <v>29</v>
      </c>
      <c r="H485">
        <v>25</v>
      </c>
      <c r="I485" t="s">
        <v>149</v>
      </c>
      <c r="J485">
        <v>9708.82</v>
      </c>
      <c r="K485" t="s">
        <v>151</v>
      </c>
      <c r="L485">
        <v>9708.82</v>
      </c>
      <c r="M485">
        <v>986.63</v>
      </c>
      <c r="N485">
        <v>986.63</v>
      </c>
      <c r="O485">
        <v>0.10162203027762386</v>
      </c>
      <c r="P485">
        <v>6</v>
      </c>
      <c r="Q485">
        <v>2025</v>
      </c>
      <c r="R485">
        <v>9</v>
      </c>
      <c r="S485">
        <v>2025</v>
      </c>
      <c r="T485">
        <v>45980</v>
      </c>
      <c r="U485" t="s">
        <v>159</v>
      </c>
      <c r="V485">
        <v>2025</v>
      </c>
      <c r="W485" t="str">
        <f t="shared" si="28"/>
        <v>Madrid</v>
      </c>
      <c r="X485" t="str">
        <f t="shared" si="29"/>
        <v>Retail</v>
      </c>
      <c r="Y485" s="8">
        <f t="shared" si="30"/>
        <v>7.0000000000000007E-2</v>
      </c>
      <c r="Z485" s="2">
        <f t="shared" si="31"/>
        <v>917.56589999999994</v>
      </c>
      <c r="AJ485" s="12">
        <v>485</v>
      </c>
      <c r="AK485" s="13">
        <v>1721.2</v>
      </c>
    </row>
    <row r="486" spans="1:37">
      <c r="A486" t="s">
        <v>176</v>
      </c>
      <c r="B486">
        <v>429</v>
      </c>
      <c r="C486">
        <v>1</v>
      </c>
      <c r="D486" s="18">
        <v>45825</v>
      </c>
      <c r="E486" s="18">
        <v>45855</v>
      </c>
      <c r="F486" s="18">
        <v>45858</v>
      </c>
      <c r="G486" t="s">
        <v>44</v>
      </c>
      <c r="H486">
        <v>25</v>
      </c>
      <c r="J486">
        <v>18950.68</v>
      </c>
      <c r="K486" t="s">
        <v>131</v>
      </c>
      <c r="L486">
        <v>16297.584800000001</v>
      </c>
      <c r="M486">
        <v>930</v>
      </c>
      <c r="N486">
        <v>799.8</v>
      </c>
      <c r="O486">
        <v>4.9074756156507311E-2</v>
      </c>
      <c r="P486">
        <v>6</v>
      </c>
      <c r="Q486">
        <v>2025</v>
      </c>
      <c r="R486">
        <v>7</v>
      </c>
      <c r="S486">
        <v>2025</v>
      </c>
      <c r="T486">
        <v>45903</v>
      </c>
      <c r="U486" t="s">
        <v>153</v>
      </c>
      <c r="V486">
        <v>2025</v>
      </c>
      <c r="W486" t="str">
        <f t="shared" si="28"/>
        <v>México</v>
      </c>
      <c r="X486" t="str">
        <f t="shared" si="29"/>
        <v>IC</v>
      </c>
      <c r="Y486" s="8">
        <f t="shared" si="30"/>
        <v>0.5</v>
      </c>
      <c r="Z486" s="2">
        <f t="shared" si="31"/>
        <v>399.9</v>
      </c>
      <c r="AJ486" s="12">
        <v>486</v>
      </c>
      <c r="AK486" s="13">
        <v>3158.79</v>
      </c>
    </row>
    <row r="487" spans="1:37">
      <c r="A487" t="s">
        <v>176</v>
      </c>
      <c r="B487">
        <v>430</v>
      </c>
      <c r="C487">
        <v>1</v>
      </c>
      <c r="D487" s="18">
        <v>45825</v>
      </c>
      <c r="E487" s="18">
        <v>45875</v>
      </c>
      <c r="F487" s="18">
        <v>45892</v>
      </c>
      <c r="G487" t="s">
        <v>45</v>
      </c>
      <c r="H487">
        <v>25</v>
      </c>
      <c r="J487">
        <v>39624.06</v>
      </c>
      <c r="K487" t="s">
        <v>131</v>
      </c>
      <c r="L487">
        <v>34076.691599999998</v>
      </c>
      <c r="M487">
        <v>2027.06</v>
      </c>
      <c r="N487">
        <v>1743.2716</v>
      </c>
      <c r="O487">
        <v>5.1157301901925245E-2</v>
      </c>
      <c r="P487">
        <v>6</v>
      </c>
      <c r="Q487">
        <v>2025</v>
      </c>
      <c r="R487">
        <v>8</v>
      </c>
      <c r="S487">
        <v>2025</v>
      </c>
      <c r="T487">
        <v>45937</v>
      </c>
      <c r="U487" t="s">
        <v>161</v>
      </c>
      <c r="V487">
        <v>2025</v>
      </c>
      <c r="W487" t="str">
        <f t="shared" si="28"/>
        <v>México</v>
      </c>
      <c r="X487" t="str">
        <f t="shared" si="29"/>
        <v>IC</v>
      </c>
      <c r="Y487" s="8">
        <f t="shared" si="30"/>
        <v>0.75</v>
      </c>
      <c r="Z487" s="2">
        <f t="shared" si="31"/>
        <v>435.81790000000001</v>
      </c>
      <c r="AJ487" s="12">
        <v>487</v>
      </c>
      <c r="AK487" s="13">
        <v>637.58000000000004</v>
      </c>
    </row>
    <row r="488" spans="1:37">
      <c r="A488" t="s">
        <v>176</v>
      </c>
      <c r="B488">
        <v>431</v>
      </c>
      <c r="C488">
        <v>1</v>
      </c>
      <c r="D488" s="18">
        <v>45825</v>
      </c>
      <c r="E488" s="18">
        <v>45903</v>
      </c>
      <c r="F488" s="18">
        <v>45913</v>
      </c>
      <c r="G488" t="s">
        <v>49</v>
      </c>
      <c r="H488">
        <v>25</v>
      </c>
      <c r="J488">
        <v>23702.83</v>
      </c>
      <c r="K488" t="s">
        <v>131</v>
      </c>
      <c r="L488">
        <v>20384.433800000003</v>
      </c>
      <c r="M488">
        <v>2056.1</v>
      </c>
      <c r="N488">
        <v>1768.2459999999999</v>
      </c>
      <c r="O488">
        <v>8.6744916113392356E-2</v>
      </c>
      <c r="P488">
        <v>6</v>
      </c>
      <c r="Q488">
        <v>2025</v>
      </c>
      <c r="R488">
        <v>9</v>
      </c>
      <c r="S488">
        <v>2025</v>
      </c>
      <c r="T488">
        <v>45958</v>
      </c>
      <c r="U488" t="s">
        <v>161</v>
      </c>
      <c r="V488">
        <v>2025</v>
      </c>
      <c r="W488" t="str">
        <f t="shared" si="28"/>
        <v>México</v>
      </c>
      <c r="X488" t="str">
        <f t="shared" si="29"/>
        <v>Retail</v>
      </c>
      <c r="Y488" s="8">
        <f t="shared" si="30"/>
        <v>0</v>
      </c>
      <c r="Z488" s="2">
        <f t="shared" si="31"/>
        <v>1768.2459999999999</v>
      </c>
      <c r="AJ488" s="12">
        <v>488</v>
      </c>
      <c r="AK488" s="13">
        <v>12875</v>
      </c>
    </row>
    <row r="489" spans="1:37">
      <c r="A489" t="s">
        <v>176</v>
      </c>
      <c r="B489">
        <v>432</v>
      </c>
      <c r="C489">
        <v>1</v>
      </c>
      <c r="D489" s="18">
        <v>45825</v>
      </c>
      <c r="E489" s="18">
        <v>45847</v>
      </c>
      <c r="F489" s="18">
        <v>45853</v>
      </c>
      <c r="G489" t="s">
        <v>49</v>
      </c>
      <c r="H489">
        <v>25</v>
      </c>
      <c r="J489">
        <v>26949.24</v>
      </c>
      <c r="K489" t="s">
        <v>131</v>
      </c>
      <c r="L489">
        <v>23176.346400000002</v>
      </c>
      <c r="M489">
        <v>3536</v>
      </c>
      <c r="N489">
        <v>3040.96</v>
      </c>
      <c r="O489">
        <v>0.13120963708067462</v>
      </c>
      <c r="P489">
        <v>6</v>
      </c>
      <c r="Q489">
        <v>2025</v>
      </c>
      <c r="R489">
        <v>7</v>
      </c>
      <c r="S489">
        <v>2025</v>
      </c>
      <c r="T489">
        <v>45898</v>
      </c>
      <c r="U489" t="s">
        <v>160</v>
      </c>
      <c r="V489">
        <v>2025</v>
      </c>
      <c r="W489" t="str">
        <f t="shared" si="28"/>
        <v>México</v>
      </c>
      <c r="X489" t="str">
        <f t="shared" si="29"/>
        <v>Retail</v>
      </c>
      <c r="Y489" s="8">
        <f t="shared" si="30"/>
        <v>0</v>
      </c>
      <c r="Z489" s="2">
        <f t="shared" si="31"/>
        <v>3040.96</v>
      </c>
      <c r="AJ489" s="12">
        <v>489</v>
      </c>
      <c r="AK489" s="13">
        <v>7862.64</v>
      </c>
    </row>
    <row r="490" spans="1:37">
      <c r="A490" t="s">
        <v>176</v>
      </c>
      <c r="B490">
        <v>433</v>
      </c>
      <c r="C490">
        <v>1</v>
      </c>
      <c r="D490" s="18">
        <v>45826</v>
      </c>
      <c r="E490" s="18">
        <v>45848</v>
      </c>
      <c r="F490" s="18">
        <v>45861</v>
      </c>
      <c r="G490" t="s">
        <v>24</v>
      </c>
      <c r="H490">
        <v>25</v>
      </c>
      <c r="I490" t="s">
        <v>149</v>
      </c>
      <c r="J490">
        <v>13377.54</v>
      </c>
      <c r="K490" t="s">
        <v>151</v>
      </c>
      <c r="L490">
        <v>13377.54</v>
      </c>
      <c r="M490">
        <v>2007.08</v>
      </c>
      <c r="N490">
        <v>2007.08</v>
      </c>
      <c r="O490">
        <v>0.15003356371948803</v>
      </c>
      <c r="P490">
        <v>6</v>
      </c>
      <c r="Q490">
        <v>2025</v>
      </c>
      <c r="R490">
        <v>7</v>
      </c>
      <c r="S490">
        <v>2025</v>
      </c>
      <c r="T490">
        <v>45906</v>
      </c>
      <c r="U490" t="s">
        <v>153</v>
      </c>
      <c r="V490">
        <v>2025</v>
      </c>
      <c r="W490" t="str">
        <f t="shared" si="28"/>
        <v>Madrid</v>
      </c>
      <c r="X490" t="str">
        <f t="shared" si="29"/>
        <v>Retail</v>
      </c>
      <c r="Y490" s="8">
        <f t="shared" si="30"/>
        <v>7.0000000000000007E-2</v>
      </c>
      <c r="Z490" s="2">
        <f t="shared" si="31"/>
        <v>1866.5844</v>
      </c>
      <c r="AJ490" s="12">
        <v>490</v>
      </c>
      <c r="AK490" s="13">
        <v>264.8</v>
      </c>
    </row>
    <row r="491" spans="1:37">
      <c r="A491" t="s">
        <v>176</v>
      </c>
      <c r="B491">
        <v>434</v>
      </c>
      <c r="C491">
        <v>1</v>
      </c>
      <c r="D491" s="18">
        <v>45826</v>
      </c>
      <c r="E491" s="18">
        <v>45826</v>
      </c>
      <c r="F491" s="18">
        <v>45827</v>
      </c>
      <c r="G491" t="s">
        <v>48</v>
      </c>
      <c r="H491">
        <v>25</v>
      </c>
      <c r="J491">
        <v>1445</v>
      </c>
      <c r="K491" t="s">
        <v>163</v>
      </c>
      <c r="L491">
        <v>1647.3</v>
      </c>
      <c r="M491">
        <v>113.2</v>
      </c>
      <c r="N491">
        <v>129.048</v>
      </c>
      <c r="O491">
        <v>7.8339100346020762E-2</v>
      </c>
      <c r="P491">
        <v>6</v>
      </c>
      <c r="Q491">
        <v>2025</v>
      </c>
      <c r="R491">
        <v>6</v>
      </c>
      <c r="S491">
        <v>2025</v>
      </c>
      <c r="T491">
        <v>45872</v>
      </c>
      <c r="U491" t="s">
        <v>160</v>
      </c>
      <c r="V491">
        <v>2025</v>
      </c>
      <c r="W491" t="str">
        <f t="shared" si="28"/>
        <v>México</v>
      </c>
      <c r="X491" t="str">
        <f t="shared" si="29"/>
        <v>IC</v>
      </c>
      <c r="Y491" s="8">
        <f t="shared" si="30"/>
        <v>0.5</v>
      </c>
      <c r="Z491" s="2">
        <f t="shared" si="31"/>
        <v>64.524000000000001</v>
      </c>
      <c r="AJ491" s="12">
        <v>491</v>
      </c>
      <c r="AK491" s="13">
        <v>464.61</v>
      </c>
    </row>
    <row r="492" spans="1:37">
      <c r="A492" t="s">
        <v>176</v>
      </c>
      <c r="B492">
        <v>435</v>
      </c>
      <c r="C492">
        <v>0</v>
      </c>
      <c r="D492" s="18">
        <v>45826</v>
      </c>
      <c r="E492" s="18">
        <v>45848</v>
      </c>
      <c r="F492" s="18">
        <v>45866</v>
      </c>
      <c r="G492" t="s">
        <v>56</v>
      </c>
      <c r="H492">
        <v>25</v>
      </c>
      <c r="I492" t="s">
        <v>188</v>
      </c>
      <c r="J492">
        <v>73341.97</v>
      </c>
      <c r="K492" t="s">
        <v>131</v>
      </c>
      <c r="L492">
        <v>63074.0942</v>
      </c>
      <c r="M492">
        <v>9967.5499999999993</v>
      </c>
      <c r="N492">
        <v>8572.0929999999989</v>
      </c>
      <c r="O492">
        <v>0.1359051304457734</v>
      </c>
      <c r="P492">
        <v>6</v>
      </c>
      <c r="Q492">
        <v>2025</v>
      </c>
      <c r="R492">
        <v>7</v>
      </c>
      <c r="S492">
        <v>2025</v>
      </c>
      <c r="T492">
        <v>45911</v>
      </c>
      <c r="U492" t="s">
        <v>153</v>
      </c>
      <c r="V492">
        <v>2025</v>
      </c>
      <c r="W492" t="str">
        <f t="shared" si="28"/>
        <v>México</v>
      </c>
      <c r="X492" t="str">
        <f t="shared" si="29"/>
        <v>IC</v>
      </c>
      <c r="Y492" s="8">
        <f t="shared" si="30"/>
        <v>0.5</v>
      </c>
      <c r="Z492" s="2">
        <f t="shared" si="31"/>
        <v>4286.0464999999995</v>
      </c>
      <c r="AJ492" s="12">
        <v>492</v>
      </c>
      <c r="AK492" s="13">
        <v>746.78</v>
      </c>
    </row>
    <row r="493" spans="1:37">
      <c r="A493" t="s">
        <v>176</v>
      </c>
      <c r="B493">
        <v>436</v>
      </c>
      <c r="C493">
        <v>1</v>
      </c>
      <c r="D493" s="18">
        <v>45827</v>
      </c>
      <c r="E493" s="18">
        <v>45875</v>
      </c>
      <c r="F493" s="18">
        <v>45892</v>
      </c>
      <c r="G493" t="s">
        <v>45</v>
      </c>
      <c r="H493">
        <v>25</v>
      </c>
      <c r="J493">
        <v>254934</v>
      </c>
      <c r="K493" t="s">
        <v>178</v>
      </c>
      <c r="L493">
        <v>11981.897999999999</v>
      </c>
      <c r="M493">
        <v>600</v>
      </c>
      <c r="N493">
        <v>28.2</v>
      </c>
      <c r="O493">
        <v>2.3535503306738215E-3</v>
      </c>
      <c r="P493">
        <v>6</v>
      </c>
      <c r="Q493">
        <v>2025</v>
      </c>
      <c r="R493">
        <v>8</v>
      </c>
      <c r="S493">
        <v>2025</v>
      </c>
      <c r="T493">
        <v>45937</v>
      </c>
      <c r="U493" t="s">
        <v>161</v>
      </c>
      <c r="V493">
        <v>2025</v>
      </c>
      <c r="W493" t="str">
        <f t="shared" si="28"/>
        <v>México</v>
      </c>
      <c r="X493" t="str">
        <f t="shared" si="29"/>
        <v>IC</v>
      </c>
      <c r="Y493" s="8">
        <f t="shared" si="30"/>
        <v>0.75</v>
      </c>
      <c r="Z493" s="2">
        <f t="shared" si="31"/>
        <v>7.0500000000000007</v>
      </c>
      <c r="AJ493" s="12">
        <v>493</v>
      </c>
      <c r="AK493" s="13">
        <v>35</v>
      </c>
    </row>
    <row r="494" spans="1:37">
      <c r="A494" t="s">
        <v>176</v>
      </c>
      <c r="B494">
        <v>437</v>
      </c>
      <c r="C494">
        <v>1</v>
      </c>
      <c r="D494" s="18">
        <v>45827</v>
      </c>
      <c r="E494" s="18">
        <v>45876</v>
      </c>
      <c r="F494" s="18">
        <v>45895</v>
      </c>
      <c r="G494" t="s">
        <v>29</v>
      </c>
      <c r="H494">
        <v>25</v>
      </c>
      <c r="I494" t="s">
        <v>177</v>
      </c>
      <c r="J494">
        <v>40897.86</v>
      </c>
      <c r="K494" t="s">
        <v>151</v>
      </c>
      <c r="L494">
        <v>40897.86</v>
      </c>
      <c r="M494">
        <v>5838.8</v>
      </c>
      <c r="N494">
        <v>5838.8</v>
      </c>
      <c r="O494">
        <v>0.14276541608778553</v>
      </c>
      <c r="P494">
        <v>6</v>
      </c>
      <c r="Q494">
        <v>2025</v>
      </c>
      <c r="R494">
        <v>8</v>
      </c>
      <c r="S494">
        <v>2025</v>
      </c>
      <c r="T494">
        <v>45940</v>
      </c>
      <c r="U494" t="s">
        <v>161</v>
      </c>
      <c r="V494">
        <v>2025</v>
      </c>
      <c r="W494" t="str">
        <f t="shared" si="28"/>
        <v>Madrid</v>
      </c>
      <c r="X494" t="str">
        <f t="shared" si="29"/>
        <v>Retail</v>
      </c>
      <c r="Y494" s="8">
        <f t="shared" si="30"/>
        <v>7.0000000000000007E-2</v>
      </c>
      <c r="Z494" s="2">
        <f t="shared" si="31"/>
        <v>5430.0839999999998</v>
      </c>
      <c r="AJ494" s="12">
        <v>494</v>
      </c>
      <c r="AK494" s="13">
        <v>4504.18</v>
      </c>
    </row>
    <row r="495" spans="1:37">
      <c r="A495" t="s">
        <v>176</v>
      </c>
      <c r="B495">
        <v>438</v>
      </c>
      <c r="C495">
        <v>0</v>
      </c>
      <c r="D495" s="18">
        <v>45827</v>
      </c>
      <c r="E495" s="18">
        <v>45845</v>
      </c>
      <c r="F495" s="18">
        <v>45848</v>
      </c>
      <c r="G495" t="s">
        <v>24</v>
      </c>
      <c r="H495">
        <v>25</v>
      </c>
      <c r="I495" t="s">
        <v>149</v>
      </c>
      <c r="J495">
        <v>12177.42</v>
      </c>
      <c r="K495" t="s">
        <v>131</v>
      </c>
      <c r="L495">
        <v>10472.581200000001</v>
      </c>
      <c r="M495">
        <v>894.79</v>
      </c>
      <c r="N495">
        <v>769.51939999999991</v>
      </c>
      <c r="O495">
        <v>7.3479439815658798E-2</v>
      </c>
      <c r="P495">
        <v>6</v>
      </c>
      <c r="Q495">
        <v>2025</v>
      </c>
      <c r="R495">
        <v>7</v>
      </c>
      <c r="S495">
        <v>2025</v>
      </c>
      <c r="T495">
        <v>45893</v>
      </c>
      <c r="U495" t="s">
        <v>160</v>
      </c>
      <c r="V495">
        <v>2025</v>
      </c>
      <c r="W495" t="str">
        <f t="shared" si="28"/>
        <v>Madrid</v>
      </c>
      <c r="X495" t="str">
        <f t="shared" si="29"/>
        <v>Retail</v>
      </c>
      <c r="Y495" s="8">
        <f t="shared" si="30"/>
        <v>7.0000000000000007E-2</v>
      </c>
      <c r="Z495" s="2">
        <f t="shared" si="31"/>
        <v>715.65304199999991</v>
      </c>
      <c r="AJ495" s="12">
        <v>495</v>
      </c>
      <c r="AK495" s="13">
        <v>9800</v>
      </c>
    </row>
    <row r="496" spans="1:37">
      <c r="A496" t="s">
        <v>176</v>
      </c>
      <c r="B496">
        <v>439</v>
      </c>
      <c r="C496">
        <v>0</v>
      </c>
      <c r="D496" s="18">
        <v>45827</v>
      </c>
      <c r="E496" s="18">
        <v>45908</v>
      </c>
      <c r="F496" s="18">
        <v>46008</v>
      </c>
      <c r="G496" t="s">
        <v>49</v>
      </c>
      <c r="H496">
        <v>25</v>
      </c>
      <c r="I496" t="s">
        <v>189</v>
      </c>
      <c r="J496">
        <v>7923.54</v>
      </c>
      <c r="K496" t="s">
        <v>131</v>
      </c>
      <c r="L496">
        <v>6814.2443999999996</v>
      </c>
      <c r="M496">
        <v>0</v>
      </c>
      <c r="N496">
        <v>0</v>
      </c>
      <c r="O496">
        <v>0</v>
      </c>
      <c r="P496">
        <v>6</v>
      </c>
      <c r="Q496">
        <v>2025</v>
      </c>
      <c r="R496">
        <v>9</v>
      </c>
      <c r="S496">
        <v>2025</v>
      </c>
      <c r="T496">
        <v>46053</v>
      </c>
      <c r="U496" t="s">
        <v>157</v>
      </c>
      <c r="V496">
        <v>2026</v>
      </c>
      <c r="W496" t="str">
        <f t="shared" si="28"/>
        <v>México</v>
      </c>
      <c r="X496" t="str">
        <f t="shared" si="29"/>
        <v>Retail</v>
      </c>
      <c r="Y496" s="8">
        <f t="shared" si="30"/>
        <v>0</v>
      </c>
      <c r="Z496" s="2">
        <f t="shared" si="31"/>
        <v>0</v>
      </c>
      <c r="AJ496" s="12">
        <v>496</v>
      </c>
      <c r="AK496" s="13">
        <v>852.27</v>
      </c>
    </row>
    <row r="497" spans="1:37">
      <c r="A497" t="s">
        <v>176</v>
      </c>
      <c r="B497">
        <v>440</v>
      </c>
      <c r="C497">
        <v>0</v>
      </c>
      <c r="D497" s="18">
        <v>45827</v>
      </c>
      <c r="E497" s="18">
        <v>45951</v>
      </c>
      <c r="F497" s="18">
        <v>45969</v>
      </c>
      <c r="G497" t="s">
        <v>49</v>
      </c>
      <c r="H497">
        <v>25</v>
      </c>
      <c r="I497" t="s">
        <v>194</v>
      </c>
      <c r="J497">
        <v>1998049.98</v>
      </c>
      <c r="K497" t="s">
        <v>178</v>
      </c>
      <c r="L497">
        <v>93908.349059999993</v>
      </c>
      <c r="M497">
        <v>40250.53</v>
      </c>
      <c r="N497">
        <v>1891.7749099999999</v>
      </c>
      <c r="O497">
        <v>2.0144906485272205E-2</v>
      </c>
      <c r="P497">
        <v>6</v>
      </c>
      <c r="Q497">
        <v>2025</v>
      </c>
      <c r="R497">
        <v>10</v>
      </c>
      <c r="S497">
        <v>2025</v>
      </c>
      <c r="T497">
        <v>46014</v>
      </c>
      <c r="U497" t="s">
        <v>132</v>
      </c>
      <c r="V497">
        <v>2025</v>
      </c>
      <c r="W497" t="str">
        <f t="shared" si="28"/>
        <v>México</v>
      </c>
      <c r="X497" t="str">
        <f t="shared" si="29"/>
        <v>Retail</v>
      </c>
      <c r="Y497" s="8">
        <f t="shared" si="30"/>
        <v>0</v>
      </c>
      <c r="Z497" s="2">
        <f t="shared" si="31"/>
        <v>1891.7749099999999</v>
      </c>
      <c r="AJ497" s="12">
        <v>497</v>
      </c>
      <c r="AK497" s="13">
        <v>664.3</v>
      </c>
    </row>
    <row r="498" spans="1:37">
      <c r="A498" t="s">
        <v>176</v>
      </c>
      <c r="B498">
        <v>441</v>
      </c>
      <c r="C498">
        <v>1</v>
      </c>
      <c r="D498" s="18">
        <v>45827</v>
      </c>
      <c r="E498" s="18">
        <v>45828</v>
      </c>
      <c r="F498" s="18">
        <v>45830</v>
      </c>
      <c r="G498" t="s">
        <v>49</v>
      </c>
      <c r="H498">
        <v>25</v>
      </c>
      <c r="J498">
        <v>2363.8000000000002</v>
      </c>
      <c r="K498" t="s">
        <v>131</v>
      </c>
      <c r="L498">
        <v>2032.8680000000002</v>
      </c>
      <c r="M498">
        <v>347.66</v>
      </c>
      <c r="N498">
        <v>298.98760000000004</v>
      </c>
      <c r="O498">
        <v>0.14707674084101871</v>
      </c>
      <c r="P498">
        <v>6</v>
      </c>
      <c r="Q498">
        <v>2025</v>
      </c>
      <c r="R498">
        <v>6</v>
      </c>
      <c r="S498">
        <v>2025</v>
      </c>
      <c r="T498">
        <v>45875</v>
      </c>
      <c r="U498" t="s">
        <v>160</v>
      </c>
      <c r="V498">
        <v>2025</v>
      </c>
      <c r="W498" t="str">
        <f t="shared" si="28"/>
        <v>México</v>
      </c>
      <c r="X498" t="str">
        <f t="shared" si="29"/>
        <v>Retail</v>
      </c>
      <c r="Y498" s="8">
        <f t="shared" si="30"/>
        <v>0</v>
      </c>
      <c r="Z498" s="2">
        <f t="shared" si="31"/>
        <v>298.98760000000004</v>
      </c>
      <c r="AJ498" s="12">
        <v>498</v>
      </c>
      <c r="AK498" s="13">
        <v>2038.35</v>
      </c>
    </row>
    <row r="499" spans="1:37">
      <c r="A499" t="s">
        <v>176</v>
      </c>
      <c r="B499">
        <v>442</v>
      </c>
      <c r="C499">
        <v>1</v>
      </c>
      <c r="D499" s="18">
        <v>45828</v>
      </c>
      <c r="E499" s="18">
        <v>45838</v>
      </c>
      <c r="F499" s="18">
        <v>45838</v>
      </c>
      <c r="G499" t="s">
        <v>45</v>
      </c>
      <c r="H499">
        <v>25</v>
      </c>
      <c r="J499">
        <v>672.41</v>
      </c>
      <c r="K499" t="s">
        <v>151</v>
      </c>
      <c r="L499">
        <v>672.41</v>
      </c>
      <c r="M499">
        <v>82.41</v>
      </c>
      <c r="N499">
        <v>82.41</v>
      </c>
      <c r="O499">
        <v>0.12255915289778557</v>
      </c>
      <c r="P499">
        <v>6</v>
      </c>
      <c r="Q499">
        <v>2025</v>
      </c>
      <c r="R499">
        <v>6</v>
      </c>
      <c r="S499">
        <v>2025</v>
      </c>
      <c r="T499">
        <v>45883</v>
      </c>
      <c r="U499" t="s">
        <v>160</v>
      </c>
      <c r="V499">
        <v>2025</v>
      </c>
      <c r="W499" t="str">
        <f t="shared" si="28"/>
        <v>México</v>
      </c>
      <c r="X499" t="str">
        <f t="shared" si="29"/>
        <v>IC</v>
      </c>
      <c r="Y499" s="8">
        <f t="shared" si="30"/>
        <v>0.75</v>
      </c>
      <c r="Z499" s="2">
        <f t="shared" si="31"/>
        <v>20.602499999999999</v>
      </c>
      <c r="AJ499" s="12">
        <v>499</v>
      </c>
      <c r="AK499" s="13">
        <v>971.32</v>
      </c>
    </row>
    <row r="500" spans="1:37">
      <c r="A500" t="s">
        <v>176</v>
      </c>
      <c r="B500">
        <v>443</v>
      </c>
      <c r="C500">
        <v>1</v>
      </c>
      <c r="D500" s="18">
        <v>45828</v>
      </c>
      <c r="E500" s="18">
        <v>45831</v>
      </c>
      <c r="F500" s="18">
        <v>45831</v>
      </c>
      <c r="G500" t="s">
        <v>49</v>
      </c>
      <c r="H500">
        <v>25</v>
      </c>
      <c r="J500">
        <v>41650.400000000001</v>
      </c>
      <c r="K500" t="s">
        <v>178</v>
      </c>
      <c r="L500">
        <v>1957.5688</v>
      </c>
      <c r="M500">
        <v>2668.4</v>
      </c>
      <c r="N500">
        <v>125.4148</v>
      </c>
      <c r="O500">
        <v>6.4066611605170659E-2</v>
      </c>
      <c r="P500">
        <v>6</v>
      </c>
      <c r="Q500">
        <v>2025</v>
      </c>
      <c r="R500">
        <v>6</v>
      </c>
      <c r="S500">
        <v>2025</v>
      </c>
      <c r="T500">
        <v>45876</v>
      </c>
      <c r="U500" t="s">
        <v>160</v>
      </c>
      <c r="V500">
        <v>2025</v>
      </c>
      <c r="W500" t="str">
        <f t="shared" si="28"/>
        <v>México</v>
      </c>
      <c r="X500" t="str">
        <f t="shared" si="29"/>
        <v>Retail</v>
      </c>
      <c r="Y500" s="8">
        <f t="shared" si="30"/>
        <v>0</v>
      </c>
      <c r="Z500" s="2">
        <f t="shared" si="31"/>
        <v>125.4148</v>
      </c>
      <c r="AJ500" s="12">
        <v>500</v>
      </c>
      <c r="AK500" s="13">
        <v>942.1</v>
      </c>
    </row>
    <row r="501" spans="1:37">
      <c r="A501" t="s">
        <v>176</v>
      </c>
      <c r="B501">
        <v>444</v>
      </c>
      <c r="C501">
        <v>0</v>
      </c>
      <c r="D501" s="18">
        <v>45831</v>
      </c>
      <c r="E501" s="18">
        <v>45840</v>
      </c>
      <c r="F501" s="18">
        <v>45845</v>
      </c>
      <c r="G501" t="s">
        <v>54</v>
      </c>
      <c r="H501">
        <v>26</v>
      </c>
      <c r="J501">
        <v>113849</v>
      </c>
      <c r="K501" t="s">
        <v>178</v>
      </c>
      <c r="L501">
        <v>5350.9030000000002</v>
      </c>
      <c r="M501">
        <v>650</v>
      </c>
      <c r="N501">
        <v>30.55</v>
      </c>
      <c r="O501">
        <v>5.7093167265412957E-3</v>
      </c>
      <c r="P501">
        <v>6</v>
      </c>
      <c r="Q501">
        <v>2025</v>
      </c>
      <c r="R501">
        <v>7</v>
      </c>
      <c r="S501">
        <v>2025</v>
      </c>
      <c r="T501">
        <v>45890</v>
      </c>
      <c r="U501" t="s">
        <v>160</v>
      </c>
      <c r="V501">
        <v>2025</v>
      </c>
      <c r="W501" t="str">
        <f t="shared" si="28"/>
        <v>México</v>
      </c>
      <c r="X501" t="str">
        <f t="shared" si="29"/>
        <v>Retail</v>
      </c>
      <c r="Y501" s="8">
        <f t="shared" si="30"/>
        <v>0.05</v>
      </c>
      <c r="Z501" s="2">
        <f t="shared" si="31"/>
        <v>29.022500000000001</v>
      </c>
      <c r="AJ501" s="12">
        <v>501</v>
      </c>
      <c r="AK501" s="13">
        <v>1149</v>
      </c>
    </row>
    <row r="502" spans="1:37">
      <c r="A502" t="s">
        <v>176</v>
      </c>
      <c r="B502">
        <v>445</v>
      </c>
      <c r="C502">
        <v>0</v>
      </c>
      <c r="D502" s="18">
        <v>45831</v>
      </c>
      <c r="E502" s="18">
        <v>45956</v>
      </c>
      <c r="F502" s="18">
        <v>46378</v>
      </c>
      <c r="G502" t="s">
        <v>51</v>
      </c>
      <c r="H502">
        <v>26</v>
      </c>
      <c r="I502" t="s">
        <v>184</v>
      </c>
      <c r="J502">
        <v>197543.62</v>
      </c>
      <c r="K502" t="s">
        <v>131</v>
      </c>
      <c r="L502">
        <v>169887.51319999999</v>
      </c>
      <c r="M502">
        <v>28020.73</v>
      </c>
      <c r="N502">
        <v>24097.827799999999</v>
      </c>
      <c r="O502">
        <v>0.14184578575607756</v>
      </c>
      <c r="P502">
        <v>6</v>
      </c>
      <c r="Q502">
        <v>2025</v>
      </c>
      <c r="R502">
        <v>10</v>
      </c>
      <c r="S502">
        <v>2025</v>
      </c>
      <c r="T502">
        <v>46423</v>
      </c>
      <c r="U502" t="s">
        <v>164</v>
      </c>
      <c r="V502">
        <v>2027</v>
      </c>
      <c r="W502" t="str">
        <f t="shared" si="28"/>
        <v>México</v>
      </c>
      <c r="X502" t="str">
        <f t="shared" si="29"/>
        <v>Retail</v>
      </c>
      <c r="Y502" s="8">
        <f t="shared" si="30"/>
        <v>0</v>
      </c>
      <c r="Z502" s="2">
        <f t="shared" si="31"/>
        <v>24097.827799999999</v>
      </c>
      <c r="AJ502" s="12">
        <v>502</v>
      </c>
      <c r="AK502" s="13">
        <v>2038.08</v>
      </c>
    </row>
    <row r="503" spans="1:37">
      <c r="A503" t="s">
        <v>176</v>
      </c>
      <c r="B503">
        <v>446</v>
      </c>
      <c r="C503">
        <v>1</v>
      </c>
      <c r="D503" s="18">
        <v>45831</v>
      </c>
      <c r="E503" s="18">
        <v>45790</v>
      </c>
      <c r="F503" s="18">
        <v>45802</v>
      </c>
      <c r="G503" t="s">
        <v>49</v>
      </c>
      <c r="H503">
        <v>26</v>
      </c>
      <c r="I503" t="s">
        <v>177</v>
      </c>
      <c r="J503">
        <v>20159.509999999998</v>
      </c>
      <c r="K503" t="s">
        <v>131</v>
      </c>
      <c r="L503">
        <v>17337.178599999999</v>
      </c>
      <c r="M503">
        <v>1970.49</v>
      </c>
      <c r="N503">
        <v>1694.6214</v>
      </c>
      <c r="O503">
        <v>9.7744935268763974E-2</v>
      </c>
      <c r="P503">
        <v>6</v>
      </c>
      <c r="Q503">
        <v>2025</v>
      </c>
      <c r="R503">
        <v>5</v>
      </c>
      <c r="S503">
        <v>2025</v>
      </c>
      <c r="T503">
        <v>45847</v>
      </c>
      <c r="U503" t="s">
        <v>154</v>
      </c>
      <c r="V503">
        <v>2025</v>
      </c>
      <c r="W503" t="str">
        <f t="shared" si="28"/>
        <v>México</v>
      </c>
      <c r="X503" t="str">
        <f t="shared" si="29"/>
        <v>Retail</v>
      </c>
      <c r="Y503" s="8">
        <f t="shared" si="30"/>
        <v>0</v>
      </c>
      <c r="Z503" s="2">
        <f t="shared" si="31"/>
        <v>1694.6214</v>
      </c>
      <c r="AJ503" s="12">
        <v>503</v>
      </c>
      <c r="AK503" s="13">
        <v>2634.65</v>
      </c>
    </row>
    <row r="504" spans="1:37">
      <c r="A504" t="s">
        <v>176</v>
      </c>
      <c r="B504">
        <v>447</v>
      </c>
      <c r="C504">
        <v>1</v>
      </c>
      <c r="D504" s="18">
        <v>45831</v>
      </c>
      <c r="E504" s="18" t="s">
        <v>190</v>
      </c>
      <c r="F504" s="18">
        <v>45848</v>
      </c>
      <c r="G504" t="s">
        <v>37</v>
      </c>
      <c r="H504">
        <v>26</v>
      </c>
      <c r="J504">
        <v>11123.36</v>
      </c>
      <c r="K504" t="s">
        <v>131</v>
      </c>
      <c r="L504">
        <v>9566.0896000000012</v>
      </c>
      <c r="M504">
        <v>535.41999999999996</v>
      </c>
      <c r="N504">
        <v>460.46119999999996</v>
      </c>
      <c r="O504">
        <v>4.8134736266739538E-2</v>
      </c>
      <c r="P504">
        <v>6</v>
      </c>
      <c r="Q504">
        <v>2025</v>
      </c>
      <c r="R504" t="e">
        <v>#VALUE!</v>
      </c>
      <c r="S504" t="e">
        <v>#VALUE!</v>
      </c>
      <c r="T504">
        <v>45893</v>
      </c>
      <c r="U504" t="s">
        <v>160</v>
      </c>
      <c r="V504">
        <v>2025</v>
      </c>
      <c r="W504" t="str">
        <f t="shared" si="28"/>
        <v>México</v>
      </c>
      <c r="X504" t="str">
        <f t="shared" si="29"/>
        <v>IC</v>
      </c>
      <c r="Y504" s="8">
        <f t="shared" si="30"/>
        <v>0.6</v>
      </c>
      <c r="Z504" s="2">
        <f t="shared" si="31"/>
        <v>184.18448000000001</v>
      </c>
      <c r="AJ504" s="12">
        <v>504</v>
      </c>
      <c r="AK504" s="13">
        <v>4642.7</v>
      </c>
    </row>
    <row r="505" spans="1:37">
      <c r="A505" t="s">
        <v>176</v>
      </c>
      <c r="B505">
        <v>448</v>
      </c>
      <c r="C505">
        <v>1</v>
      </c>
      <c r="D505" s="18">
        <v>45831</v>
      </c>
      <c r="E505" s="18">
        <v>45844</v>
      </c>
      <c r="F505" s="18">
        <v>45871</v>
      </c>
      <c r="G505" t="s">
        <v>49</v>
      </c>
      <c r="H505">
        <v>26</v>
      </c>
      <c r="J505">
        <v>57613.7</v>
      </c>
      <c r="K505" t="s">
        <v>131</v>
      </c>
      <c r="L505">
        <v>49547.781999999999</v>
      </c>
      <c r="M505">
        <v>4736.95</v>
      </c>
      <c r="N505">
        <v>4073.7769999999996</v>
      </c>
      <c r="O505">
        <v>8.2219159679034662E-2</v>
      </c>
      <c r="P505">
        <v>6</v>
      </c>
      <c r="Q505">
        <v>2025</v>
      </c>
      <c r="R505">
        <v>7</v>
      </c>
      <c r="S505">
        <v>2025</v>
      </c>
      <c r="T505">
        <v>45916</v>
      </c>
      <c r="U505" t="s">
        <v>153</v>
      </c>
      <c r="V505">
        <v>2025</v>
      </c>
      <c r="W505" t="str">
        <f t="shared" si="28"/>
        <v>México</v>
      </c>
      <c r="X505" t="str">
        <f t="shared" si="29"/>
        <v>Retail</v>
      </c>
      <c r="Y505" s="8">
        <f t="shared" si="30"/>
        <v>0</v>
      </c>
      <c r="Z505" s="2">
        <f t="shared" si="31"/>
        <v>4073.7769999999996</v>
      </c>
      <c r="AJ505" s="12">
        <v>505</v>
      </c>
      <c r="AK505" s="13">
        <v>1263.75</v>
      </c>
    </row>
    <row r="506" spans="1:37">
      <c r="A506" t="s">
        <v>176</v>
      </c>
      <c r="B506">
        <v>449</v>
      </c>
      <c r="C506">
        <v>0</v>
      </c>
      <c r="D506" s="18">
        <v>45832</v>
      </c>
      <c r="E506" s="18">
        <v>45973</v>
      </c>
      <c r="F506" s="18">
        <v>46008</v>
      </c>
      <c r="G506" t="s">
        <v>45</v>
      </c>
      <c r="H506">
        <v>26</v>
      </c>
      <c r="J506">
        <v>176448.56</v>
      </c>
      <c r="K506" t="s">
        <v>131</v>
      </c>
      <c r="L506">
        <v>151745.7616</v>
      </c>
      <c r="M506">
        <v>26284.560000000001</v>
      </c>
      <c r="N506">
        <v>22604.721600000001</v>
      </c>
      <c r="O506">
        <v>0.14896443473383972</v>
      </c>
      <c r="P506">
        <v>6</v>
      </c>
      <c r="Q506">
        <v>2025</v>
      </c>
      <c r="R506">
        <v>11</v>
      </c>
      <c r="S506">
        <v>2025</v>
      </c>
      <c r="T506">
        <v>46053</v>
      </c>
      <c r="U506" t="s">
        <v>157</v>
      </c>
      <c r="V506">
        <v>2026</v>
      </c>
      <c r="W506" t="str">
        <f t="shared" si="28"/>
        <v>México</v>
      </c>
      <c r="X506" t="str">
        <f t="shared" si="29"/>
        <v>IC</v>
      </c>
      <c r="Y506" s="8">
        <f t="shared" si="30"/>
        <v>0.75</v>
      </c>
      <c r="Z506" s="2">
        <f t="shared" si="31"/>
        <v>5651.1804000000011</v>
      </c>
      <c r="AJ506" s="12">
        <v>506</v>
      </c>
      <c r="AK506" s="13">
        <v>2585.46</v>
      </c>
    </row>
    <row r="507" spans="1:37">
      <c r="A507" t="s">
        <v>176</v>
      </c>
      <c r="B507">
        <v>451</v>
      </c>
      <c r="C507">
        <v>1</v>
      </c>
      <c r="D507" s="18">
        <v>45832</v>
      </c>
      <c r="E507" s="18">
        <v>45851</v>
      </c>
      <c r="F507" s="18">
        <v>45875</v>
      </c>
      <c r="G507" t="s">
        <v>37</v>
      </c>
      <c r="H507">
        <v>26</v>
      </c>
      <c r="J507">
        <v>1494.49</v>
      </c>
      <c r="K507" t="s">
        <v>131</v>
      </c>
      <c r="L507">
        <v>1285.2614000000001</v>
      </c>
      <c r="M507">
        <v>29.45</v>
      </c>
      <c r="N507">
        <v>25.326999999999998</v>
      </c>
      <c r="O507">
        <v>1.9705719007822062E-2</v>
      </c>
      <c r="P507">
        <v>6</v>
      </c>
      <c r="Q507">
        <v>2025</v>
      </c>
      <c r="R507">
        <v>7</v>
      </c>
      <c r="S507">
        <v>2025</v>
      </c>
      <c r="T507">
        <v>45920</v>
      </c>
      <c r="U507" t="s">
        <v>153</v>
      </c>
      <c r="V507">
        <v>2025</v>
      </c>
      <c r="W507" t="str">
        <f t="shared" si="28"/>
        <v>México</v>
      </c>
      <c r="X507" t="str">
        <f t="shared" si="29"/>
        <v>IC</v>
      </c>
      <c r="Y507" s="8">
        <f t="shared" si="30"/>
        <v>0.6</v>
      </c>
      <c r="Z507" s="2">
        <f t="shared" si="31"/>
        <v>10.130800000000001</v>
      </c>
      <c r="AJ507" s="12">
        <v>507</v>
      </c>
      <c r="AK507" s="13">
        <v>850.21</v>
      </c>
    </row>
    <row r="508" spans="1:37">
      <c r="A508" t="s">
        <v>176</v>
      </c>
      <c r="B508">
        <v>452</v>
      </c>
      <c r="C508">
        <v>0</v>
      </c>
      <c r="D508" s="18">
        <v>45832</v>
      </c>
      <c r="E508" s="18">
        <v>46009</v>
      </c>
      <c r="F508" s="18">
        <v>46020</v>
      </c>
      <c r="G508" t="s">
        <v>37</v>
      </c>
      <c r="H508">
        <v>26</v>
      </c>
      <c r="J508">
        <v>61281.79</v>
      </c>
      <c r="K508" t="s">
        <v>131</v>
      </c>
      <c r="L508">
        <v>52702.339399999997</v>
      </c>
      <c r="M508">
        <v>6629</v>
      </c>
      <c r="N508">
        <v>5700.94</v>
      </c>
      <c r="O508">
        <v>0.10817242773097849</v>
      </c>
      <c r="P508">
        <v>6</v>
      </c>
      <c r="Q508">
        <v>2025</v>
      </c>
      <c r="R508">
        <v>12</v>
      </c>
      <c r="S508">
        <v>2025</v>
      </c>
      <c r="T508">
        <v>46065</v>
      </c>
      <c r="U508" t="s">
        <v>164</v>
      </c>
      <c r="V508">
        <v>2026</v>
      </c>
      <c r="W508" t="str">
        <f t="shared" si="28"/>
        <v>México</v>
      </c>
      <c r="X508" t="str">
        <f t="shared" si="29"/>
        <v>IC</v>
      </c>
      <c r="Y508" s="8">
        <f t="shared" si="30"/>
        <v>0.6</v>
      </c>
      <c r="Z508" s="2">
        <f t="shared" si="31"/>
        <v>2280.3759999999997</v>
      </c>
      <c r="AJ508" s="12">
        <v>508</v>
      </c>
      <c r="AK508" s="13">
        <v>528.02</v>
      </c>
    </row>
    <row r="509" spans="1:37">
      <c r="A509" t="s">
        <v>176</v>
      </c>
      <c r="B509">
        <v>453</v>
      </c>
      <c r="C509">
        <v>0</v>
      </c>
      <c r="D509" s="18">
        <v>45833</v>
      </c>
      <c r="E509" s="18">
        <v>46013</v>
      </c>
      <c r="F509" s="18">
        <v>46019</v>
      </c>
      <c r="G509" t="s">
        <v>57</v>
      </c>
      <c r="H509">
        <v>26</v>
      </c>
      <c r="J509">
        <v>82243</v>
      </c>
      <c r="K509" t="s">
        <v>131</v>
      </c>
      <c r="L509">
        <v>70728.98</v>
      </c>
      <c r="M509">
        <v>20093</v>
      </c>
      <c r="N509">
        <v>17279.98</v>
      </c>
      <c r="O509">
        <v>0.2443125858735698</v>
      </c>
      <c r="P509">
        <v>6</v>
      </c>
      <c r="Q509">
        <v>2025</v>
      </c>
      <c r="R509">
        <v>12</v>
      </c>
      <c r="S509">
        <v>2025</v>
      </c>
      <c r="T509">
        <v>46064</v>
      </c>
      <c r="U509" t="s">
        <v>164</v>
      </c>
      <c r="V509">
        <v>2026</v>
      </c>
      <c r="W509" t="str">
        <f t="shared" si="28"/>
        <v>México</v>
      </c>
      <c r="X509" t="str">
        <f t="shared" si="29"/>
        <v>IC</v>
      </c>
      <c r="Y509" s="8">
        <f t="shared" si="30"/>
        <v>0.5</v>
      </c>
      <c r="Z509" s="2">
        <f t="shared" si="31"/>
        <v>8639.99</v>
      </c>
      <c r="AJ509" s="12">
        <v>509</v>
      </c>
      <c r="AK509" s="13">
        <v>394.46</v>
      </c>
    </row>
    <row r="510" spans="1:37">
      <c r="A510" t="s">
        <v>176</v>
      </c>
      <c r="B510">
        <v>454</v>
      </c>
      <c r="C510">
        <v>1</v>
      </c>
      <c r="D510" s="18">
        <v>45833</v>
      </c>
      <c r="E510" s="18">
        <v>45871</v>
      </c>
      <c r="F510" s="18">
        <v>45878</v>
      </c>
      <c r="G510" t="s">
        <v>49</v>
      </c>
      <c r="H510">
        <v>26</v>
      </c>
      <c r="I510" t="s">
        <v>189</v>
      </c>
      <c r="J510">
        <v>44002.8</v>
      </c>
      <c r="K510" t="s">
        <v>131</v>
      </c>
      <c r="L510">
        <v>37842.408000000003</v>
      </c>
      <c r="M510">
        <v>8077.64</v>
      </c>
      <c r="N510">
        <v>6946.7704000000003</v>
      </c>
      <c r="O510">
        <v>0.18357104547892406</v>
      </c>
      <c r="P510">
        <v>6</v>
      </c>
      <c r="Q510">
        <v>2025</v>
      </c>
      <c r="R510">
        <v>8</v>
      </c>
      <c r="S510">
        <v>2025</v>
      </c>
      <c r="T510">
        <v>45923</v>
      </c>
      <c r="U510" t="s">
        <v>153</v>
      </c>
      <c r="V510">
        <v>2025</v>
      </c>
      <c r="W510" t="str">
        <f t="shared" si="28"/>
        <v>México</v>
      </c>
      <c r="X510" t="str">
        <f t="shared" si="29"/>
        <v>Retail</v>
      </c>
      <c r="Y510" s="8">
        <f t="shared" si="30"/>
        <v>0</v>
      </c>
      <c r="Z510" s="2">
        <f t="shared" si="31"/>
        <v>6946.7704000000003</v>
      </c>
      <c r="AJ510" s="12">
        <v>510</v>
      </c>
      <c r="AK510" s="13">
        <v>1743.85</v>
      </c>
    </row>
    <row r="511" spans="1:37">
      <c r="A511" t="s">
        <v>176</v>
      </c>
      <c r="B511">
        <v>455</v>
      </c>
      <c r="C511">
        <v>0</v>
      </c>
      <c r="D511" s="18">
        <v>45833</v>
      </c>
      <c r="E511" s="18">
        <v>46137</v>
      </c>
      <c r="F511" s="18">
        <v>46146</v>
      </c>
      <c r="G511" t="s">
        <v>51</v>
      </c>
      <c r="H511">
        <v>26</v>
      </c>
      <c r="I511" t="s">
        <v>195</v>
      </c>
      <c r="J511">
        <v>22200</v>
      </c>
      <c r="K511" t="s">
        <v>131</v>
      </c>
      <c r="L511">
        <v>19092</v>
      </c>
      <c r="M511">
        <v>3996</v>
      </c>
      <c r="N511">
        <v>3436.56</v>
      </c>
      <c r="O511">
        <v>0.18</v>
      </c>
      <c r="P511">
        <v>6</v>
      </c>
      <c r="Q511">
        <v>2025</v>
      </c>
      <c r="R511">
        <v>4</v>
      </c>
      <c r="S511">
        <v>2026</v>
      </c>
      <c r="T511">
        <v>46191</v>
      </c>
      <c r="U511" t="s">
        <v>152</v>
      </c>
      <c r="V511">
        <v>2026</v>
      </c>
      <c r="W511" t="str">
        <f t="shared" si="28"/>
        <v>México</v>
      </c>
      <c r="X511" t="str">
        <f t="shared" si="29"/>
        <v>Retail</v>
      </c>
      <c r="Y511" s="8">
        <f t="shared" si="30"/>
        <v>0</v>
      </c>
      <c r="Z511" s="2">
        <f t="shared" si="31"/>
        <v>3436.56</v>
      </c>
      <c r="AJ511" s="12">
        <v>511</v>
      </c>
      <c r="AK511" s="13">
        <v>2439.34</v>
      </c>
    </row>
    <row r="512" spans="1:37">
      <c r="A512" t="s">
        <v>176</v>
      </c>
      <c r="B512">
        <v>456</v>
      </c>
      <c r="C512">
        <v>1</v>
      </c>
      <c r="D512" s="18">
        <v>45833</v>
      </c>
      <c r="E512" s="18">
        <v>45721</v>
      </c>
      <c r="F512" s="18">
        <v>45723</v>
      </c>
      <c r="G512" t="s">
        <v>37</v>
      </c>
      <c r="H512">
        <v>26</v>
      </c>
      <c r="J512">
        <v>1205</v>
      </c>
      <c r="K512" t="s">
        <v>131</v>
      </c>
      <c r="L512">
        <v>1036.3</v>
      </c>
      <c r="M512">
        <v>180.75</v>
      </c>
      <c r="N512">
        <v>155.44499999999999</v>
      </c>
      <c r="O512">
        <v>0.15</v>
      </c>
      <c r="P512">
        <v>6</v>
      </c>
      <c r="Q512">
        <v>2025</v>
      </c>
      <c r="R512">
        <v>3</v>
      </c>
      <c r="S512">
        <v>2025</v>
      </c>
      <c r="T512">
        <v>45768</v>
      </c>
      <c r="U512" t="s">
        <v>173</v>
      </c>
      <c r="V512">
        <v>2025</v>
      </c>
      <c r="W512" t="str">
        <f t="shared" si="28"/>
        <v>México</v>
      </c>
      <c r="X512" t="str">
        <f t="shared" si="29"/>
        <v>IC</v>
      </c>
      <c r="Y512" s="8">
        <f t="shared" si="30"/>
        <v>0.6</v>
      </c>
      <c r="Z512" s="2">
        <f t="shared" si="31"/>
        <v>62.177999999999997</v>
      </c>
      <c r="AJ512" s="12">
        <v>512</v>
      </c>
      <c r="AK512" s="13">
        <v>2157</v>
      </c>
    </row>
    <row r="513" spans="1:37">
      <c r="A513" t="s">
        <v>176</v>
      </c>
      <c r="B513">
        <v>457</v>
      </c>
      <c r="C513">
        <v>1</v>
      </c>
      <c r="D513" s="18">
        <v>45834</v>
      </c>
      <c r="E513" s="18">
        <v>45754</v>
      </c>
      <c r="F513" s="18">
        <v>45758</v>
      </c>
      <c r="G513" t="s">
        <v>45</v>
      </c>
      <c r="H513">
        <v>26</v>
      </c>
      <c r="J513">
        <v>780</v>
      </c>
      <c r="K513" t="s">
        <v>131</v>
      </c>
      <c r="L513">
        <v>670.8</v>
      </c>
      <c r="M513">
        <v>117</v>
      </c>
      <c r="N513">
        <v>100.62</v>
      </c>
      <c r="O513">
        <v>0.15000000000000002</v>
      </c>
      <c r="P513">
        <v>6</v>
      </c>
      <c r="Q513">
        <v>2025</v>
      </c>
      <c r="R513">
        <v>4</v>
      </c>
      <c r="S513">
        <v>2025</v>
      </c>
      <c r="T513">
        <v>45803</v>
      </c>
      <c r="U513" t="s">
        <v>172</v>
      </c>
      <c r="V513">
        <v>2025</v>
      </c>
      <c r="W513" t="str">
        <f t="shared" si="28"/>
        <v>México</v>
      </c>
      <c r="X513" t="str">
        <f t="shared" si="29"/>
        <v>IC</v>
      </c>
      <c r="Y513" s="8">
        <f t="shared" si="30"/>
        <v>0.75</v>
      </c>
      <c r="Z513" s="2">
        <f t="shared" si="31"/>
        <v>25.155000000000001</v>
      </c>
      <c r="AJ513" s="12">
        <v>513</v>
      </c>
      <c r="AK513" s="13">
        <v>5493.19</v>
      </c>
    </row>
    <row r="514" spans="1:37">
      <c r="A514" t="s">
        <v>176</v>
      </c>
      <c r="B514">
        <v>458</v>
      </c>
      <c r="C514">
        <v>1</v>
      </c>
      <c r="D514" s="18">
        <v>45834</v>
      </c>
      <c r="E514" s="18">
        <v>45795</v>
      </c>
      <c r="F514" s="18">
        <v>45826</v>
      </c>
      <c r="G514" t="s">
        <v>45</v>
      </c>
      <c r="H514">
        <v>26</v>
      </c>
      <c r="J514">
        <v>1465</v>
      </c>
      <c r="K514" t="s">
        <v>131</v>
      </c>
      <c r="L514">
        <v>1259.9000000000001</v>
      </c>
      <c r="M514">
        <v>150.75</v>
      </c>
      <c r="N514">
        <v>129.64500000000001</v>
      </c>
      <c r="O514">
        <v>0.10290102389078498</v>
      </c>
      <c r="P514">
        <v>6</v>
      </c>
      <c r="Q514">
        <v>2025</v>
      </c>
      <c r="R514">
        <v>5</v>
      </c>
      <c r="S514">
        <v>2025</v>
      </c>
      <c r="T514">
        <v>45871</v>
      </c>
      <c r="U514" t="s">
        <v>160</v>
      </c>
      <c r="V514">
        <v>2025</v>
      </c>
      <c r="W514" t="str">
        <f t="shared" ref="W514:W577" si="32">_xlfn.XLOOKUP(G514,AC:AC,AD:AD,"error")</f>
        <v>México</v>
      </c>
      <c r="X514" t="str">
        <f t="shared" ref="X514:X577" si="33">_xlfn.XLOOKUP(G514,AC:AC,AE:AE,"error")</f>
        <v>IC</v>
      </c>
      <c r="Y514" s="8">
        <f t="shared" ref="Y514:Y577" si="34">_xlfn.XLOOKUP(G514,AC:AC,AF:AF,"error")</f>
        <v>0.75</v>
      </c>
      <c r="Z514" s="2">
        <f t="shared" si="31"/>
        <v>32.411249999999995</v>
      </c>
      <c r="AJ514" s="12">
        <v>514</v>
      </c>
      <c r="AK514" s="13">
        <v>6385.84</v>
      </c>
    </row>
    <row r="515" spans="1:37">
      <c r="A515" t="s">
        <v>176</v>
      </c>
      <c r="B515">
        <v>459</v>
      </c>
      <c r="C515">
        <v>1</v>
      </c>
      <c r="D515" s="18">
        <v>45834</v>
      </c>
      <c r="E515" s="18">
        <v>45804</v>
      </c>
      <c r="F515" s="18">
        <v>45804</v>
      </c>
      <c r="G515" t="s">
        <v>45</v>
      </c>
      <c r="H515">
        <v>26</v>
      </c>
      <c r="J515">
        <v>305</v>
      </c>
      <c r="K515" t="s">
        <v>131</v>
      </c>
      <c r="L515">
        <v>262.3</v>
      </c>
      <c r="M515">
        <v>45.75</v>
      </c>
      <c r="N515">
        <v>39.344999999999999</v>
      </c>
      <c r="O515">
        <v>0.15</v>
      </c>
      <c r="P515">
        <v>6</v>
      </c>
      <c r="Q515">
        <v>2025</v>
      </c>
      <c r="R515">
        <v>5</v>
      </c>
      <c r="S515">
        <v>2025</v>
      </c>
      <c r="T515">
        <v>45849</v>
      </c>
      <c r="U515" t="s">
        <v>154</v>
      </c>
      <c r="V515">
        <v>2025</v>
      </c>
      <c r="W515" t="str">
        <f t="shared" si="32"/>
        <v>México</v>
      </c>
      <c r="X515" t="str">
        <f t="shared" si="33"/>
        <v>IC</v>
      </c>
      <c r="Y515" s="8">
        <f t="shared" si="34"/>
        <v>0.75</v>
      </c>
      <c r="Z515" s="2">
        <f t="shared" ref="Z515:Z578" si="35">N515-N515*Y515</f>
        <v>9.8362499999999997</v>
      </c>
      <c r="AJ515" s="12">
        <v>515</v>
      </c>
      <c r="AK515" s="13">
        <v>881.66</v>
      </c>
    </row>
    <row r="516" spans="1:37">
      <c r="A516" t="s">
        <v>176</v>
      </c>
      <c r="B516">
        <v>460</v>
      </c>
      <c r="C516">
        <v>1</v>
      </c>
      <c r="D516" s="18">
        <v>45834</v>
      </c>
      <c r="E516" s="18">
        <v>45840</v>
      </c>
      <c r="F516" s="18">
        <v>45844</v>
      </c>
      <c r="G516" t="s">
        <v>51</v>
      </c>
      <c r="H516">
        <v>26</v>
      </c>
      <c r="I516" t="s">
        <v>184</v>
      </c>
      <c r="J516">
        <v>2832</v>
      </c>
      <c r="K516" t="s">
        <v>131</v>
      </c>
      <c r="L516">
        <v>2435.52</v>
      </c>
      <c r="M516">
        <v>219.96</v>
      </c>
      <c r="N516">
        <v>189.16560000000001</v>
      </c>
      <c r="O516">
        <v>7.7669491525423739E-2</v>
      </c>
      <c r="P516">
        <v>6</v>
      </c>
      <c r="Q516">
        <v>2025</v>
      </c>
      <c r="R516">
        <v>7</v>
      </c>
      <c r="S516">
        <v>2025</v>
      </c>
      <c r="T516">
        <v>45889</v>
      </c>
      <c r="U516" t="s">
        <v>160</v>
      </c>
      <c r="V516">
        <v>2025</v>
      </c>
      <c r="W516" t="str">
        <f t="shared" si="32"/>
        <v>México</v>
      </c>
      <c r="X516" t="str">
        <f t="shared" si="33"/>
        <v>Retail</v>
      </c>
      <c r="Y516" s="8">
        <f t="shared" si="34"/>
        <v>0</v>
      </c>
      <c r="Z516" s="2">
        <f t="shared" si="35"/>
        <v>189.16560000000001</v>
      </c>
      <c r="AJ516" s="12">
        <v>516</v>
      </c>
      <c r="AK516" s="13">
        <v>629.76</v>
      </c>
    </row>
    <row r="517" spans="1:37">
      <c r="A517" t="s">
        <v>176</v>
      </c>
      <c r="B517">
        <v>461</v>
      </c>
      <c r="C517">
        <v>0</v>
      </c>
      <c r="D517" s="18">
        <v>45834</v>
      </c>
      <c r="E517" s="18">
        <v>45862</v>
      </c>
      <c r="F517" s="18">
        <v>45870</v>
      </c>
      <c r="G517" t="s">
        <v>54</v>
      </c>
      <c r="H517">
        <v>26</v>
      </c>
      <c r="J517">
        <v>10222</v>
      </c>
      <c r="K517" t="s">
        <v>178</v>
      </c>
      <c r="L517">
        <v>480.43400000000003</v>
      </c>
      <c r="M517">
        <v>0</v>
      </c>
      <c r="N517">
        <v>0</v>
      </c>
      <c r="O517">
        <v>0</v>
      </c>
      <c r="P517">
        <v>6</v>
      </c>
      <c r="Q517">
        <v>2025</v>
      </c>
      <c r="R517">
        <v>7</v>
      </c>
      <c r="S517">
        <v>2025</v>
      </c>
      <c r="T517">
        <v>45915</v>
      </c>
      <c r="U517" t="s">
        <v>153</v>
      </c>
      <c r="V517">
        <v>2025</v>
      </c>
      <c r="W517" t="str">
        <f t="shared" si="32"/>
        <v>México</v>
      </c>
      <c r="X517" t="str">
        <f t="shared" si="33"/>
        <v>Retail</v>
      </c>
      <c r="Y517" s="8">
        <f t="shared" si="34"/>
        <v>0.05</v>
      </c>
      <c r="Z517" s="2">
        <f t="shared" si="35"/>
        <v>0</v>
      </c>
      <c r="AJ517" s="12">
        <v>517</v>
      </c>
      <c r="AK517" s="13">
        <v>0</v>
      </c>
    </row>
    <row r="518" spans="1:37">
      <c r="A518" t="s">
        <v>176</v>
      </c>
      <c r="B518">
        <v>462</v>
      </c>
      <c r="C518">
        <v>0</v>
      </c>
      <c r="D518" s="18">
        <v>45834</v>
      </c>
      <c r="E518" s="18">
        <v>45902</v>
      </c>
      <c r="F518" s="18">
        <v>45969</v>
      </c>
      <c r="G518" t="s">
        <v>45</v>
      </c>
      <c r="H518">
        <v>26</v>
      </c>
      <c r="J518">
        <v>17546.89</v>
      </c>
      <c r="K518" t="s">
        <v>131</v>
      </c>
      <c r="L518">
        <v>15090.3254</v>
      </c>
      <c r="M518">
        <v>70</v>
      </c>
      <c r="N518">
        <v>60.199999999999996</v>
      </c>
      <c r="O518">
        <v>3.989310926323696E-3</v>
      </c>
      <c r="P518">
        <v>6</v>
      </c>
      <c r="Q518">
        <v>2025</v>
      </c>
      <c r="R518">
        <v>9</v>
      </c>
      <c r="S518">
        <v>2025</v>
      </c>
      <c r="T518">
        <v>46014</v>
      </c>
      <c r="U518" t="s">
        <v>132</v>
      </c>
      <c r="V518">
        <v>2025</v>
      </c>
      <c r="W518" t="str">
        <f t="shared" si="32"/>
        <v>México</v>
      </c>
      <c r="X518" t="str">
        <f t="shared" si="33"/>
        <v>IC</v>
      </c>
      <c r="Y518" s="8">
        <f t="shared" si="34"/>
        <v>0.75</v>
      </c>
      <c r="Z518" s="2">
        <f t="shared" si="35"/>
        <v>15.049999999999997</v>
      </c>
      <c r="AJ518" s="12">
        <v>518</v>
      </c>
      <c r="AK518" s="13">
        <v>117</v>
      </c>
    </row>
    <row r="519" spans="1:37">
      <c r="A519" t="s">
        <v>176</v>
      </c>
      <c r="B519">
        <v>463</v>
      </c>
      <c r="C519">
        <v>0</v>
      </c>
      <c r="D519" s="18">
        <v>45836</v>
      </c>
      <c r="E519" s="18">
        <v>45847</v>
      </c>
      <c r="F519" s="18">
        <v>45850</v>
      </c>
      <c r="G519" t="s">
        <v>62</v>
      </c>
      <c r="H519">
        <v>26</v>
      </c>
      <c r="I519" t="s">
        <v>184</v>
      </c>
      <c r="J519">
        <v>34866</v>
      </c>
      <c r="K519" t="s">
        <v>178</v>
      </c>
      <c r="L519">
        <v>1638.702</v>
      </c>
      <c r="M519">
        <v>0</v>
      </c>
      <c r="N519">
        <v>0</v>
      </c>
      <c r="O519">
        <v>0</v>
      </c>
      <c r="P519">
        <v>6</v>
      </c>
      <c r="Q519">
        <v>2025</v>
      </c>
      <c r="R519">
        <v>7</v>
      </c>
      <c r="S519">
        <v>2025</v>
      </c>
      <c r="T519">
        <v>45895</v>
      </c>
      <c r="U519" t="s">
        <v>160</v>
      </c>
      <c r="V519">
        <v>2025</v>
      </c>
      <c r="W519" t="str">
        <f t="shared" si="32"/>
        <v>México</v>
      </c>
      <c r="X519" t="str">
        <f t="shared" si="33"/>
        <v>Retail</v>
      </c>
      <c r="Y519" s="8">
        <f t="shared" si="34"/>
        <v>0</v>
      </c>
      <c r="Z519" s="2">
        <f t="shared" si="35"/>
        <v>0</v>
      </c>
      <c r="AJ519" s="12">
        <v>519</v>
      </c>
      <c r="AK519" s="13">
        <v>0</v>
      </c>
    </row>
    <row r="520" spans="1:37">
      <c r="A520" t="s">
        <v>176</v>
      </c>
      <c r="B520">
        <v>464</v>
      </c>
      <c r="C520">
        <v>0</v>
      </c>
      <c r="D520" s="18">
        <v>45838</v>
      </c>
      <c r="E520" s="18">
        <v>45838</v>
      </c>
      <c r="F520" s="18">
        <v>45838</v>
      </c>
      <c r="G520" t="s">
        <v>29</v>
      </c>
      <c r="H520">
        <v>27</v>
      </c>
      <c r="I520" t="s">
        <v>149</v>
      </c>
      <c r="J520">
        <v>2267.5</v>
      </c>
      <c r="K520" t="s">
        <v>131</v>
      </c>
      <c r="L520">
        <v>1950.05</v>
      </c>
      <c r="M520">
        <v>0</v>
      </c>
      <c r="N520">
        <v>0</v>
      </c>
      <c r="O520">
        <v>0</v>
      </c>
      <c r="P520">
        <v>6</v>
      </c>
      <c r="Q520">
        <v>2025</v>
      </c>
      <c r="R520">
        <v>6</v>
      </c>
      <c r="S520">
        <v>2025</v>
      </c>
      <c r="T520">
        <v>45883</v>
      </c>
      <c r="U520" t="s">
        <v>160</v>
      </c>
      <c r="V520">
        <v>2025</v>
      </c>
      <c r="W520" t="str">
        <f t="shared" si="32"/>
        <v>Madrid</v>
      </c>
      <c r="X520" t="str">
        <f t="shared" si="33"/>
        <v>Retail</v>
      </c>
      <c r="Y520" s="8">
        <f t="shared" si="34"/>
        <v>7.0000000000000007E-2</v>
      </c>
      <c r="Z520" s="2">
        <f t="shared" si="35"/>
        <v>0</v>
      </c>
      <c r="AJ520" s="12">
        <v>520</v>
      </c>
      <c r="AK520" s="13">
        <v>11730</v>
      </c>
    </row>
    <row r="521" spans="1:37">
      <c r="A521" t="s">
        <v>176</v>
      </c>
      <c r="B521">
        <v>465</v>
      </c>
      <c r="C521">
        <v>1</v>
      </c>
      <c r="D521" s="18">
        <v>45838</v>
      </c>
      <c r="E521" s="18">
        <v>45869</v>
      </c>
      <c r="F521" s="18">
        <v>45874</v>
      </c>
      <c r="G521" t="s">
        <v>44</v>
      </c>
      <c r="H521">
        <v>27</v>
      </c>
      <c r="J521">
        <v>9065</v>
      </c>
      <c r="K521" t="s">
        <v>151</v>
      </c>
      <c r="L521">
        <v>9065</v>
      </c>
      <c r="M521">
        <v>774.64</v>
      </c>
      <c r="N521">
        <v>774.64</v>
      </c>
      <c r="O521">
        <v>8.545394373965802E-2</v>
      </c>
      <c r="P521">
        <v>6</v>
      </c>
      <c r="Q521">
        <v>2025</v>
      </c>
      <c r="R521">
        <v>7</v>
      </c>
      <c r="S521">
        <v>2025</v>
      </c>
      <c r="T521">
        <v>45919</v>
      </c>
      <c r="U521" t="s">
        <v>153</v>
      </c>
      <c r="V521">
        <v>2025</v>
      </c>
      <c r="W521" t="str">
        <f t="shared" si="32"/>
        <v>México</v>
      </c>
      <c r="X521" t="str">
        <f t="shared" si="33"/>
        <v>IC</v>
      </c>
      <c r="Y521" s="8">
        <f t="shared" si="34"/>
        <v>0.5</v>
      </c>
      <c r="Z521" s="2">
        <f t="shared" si="35"/>
        <v>387.32</v>
      </c>
      <c r="AJ521" s="12">
        <v>521</v>
      </c>
      <c r="AK521" s="13">
        <v>0</v>
      </c>
    </row>
    <row r="522" spans="1:37">
      <c r="A522" t="s">
        <v>176</v>
      </c>
      <c r="B522">
        <v>466</v>
      </c>
      <c r="C522">
        <v>1</v>
      </c>
      <c r="D522" s="18">
        <v>45838</v>
      </c>
      <c r="E522" s="18">
        <v>45950</v>
      </c>
      <c r="F522" s="18">
        <v>45960</v>
      </c>
      <c r="G522" t="s">
        <v>35</v>
      </c>
      <c r="H522">
        <v>27</v>
      </c>
      <c r="J522">
        <v>7936.29</v>
      </c>
      <c r="K522" t="s">
        <v>131</v>
      </c>
      <c r="L522">
        <v>6825.2093999999997</v>
      </c>
      <c r="M522">
        <v>1962.44</v>
      </c>
      <c r="N522">
        <v>1687.6984</v>
      </c>
      <c r="O522">
        <v>0.24727423015035993</v>
      </c>
      <c r="P522">
        <v>6</v>
      </c>
      <c r="Q522">
        <v>2025</v>
      </c>
      <c r="R522">
        <v>10</v>
      </c>
      <c r="S522">
        <v>2025</v>
      </c>
      <c r="T522">
        <v>46005</v>
      </c>
      <c r="U522" t="s">
        <v>132</v>
      </c>
      <c r="V522">
        <v>2025</v>
      </c>
      <c r="W522" t="str">
        <f t="shared" si="32"/>
        <v>México</v>
      </c>
      <c r="X522" t="str">
        <f t="shared" si="33"/>
        <v>IC</v>
      </c>
      <c r="Y522" s="8">
        <f t="shared" si="34"/>
        <v>0.5</v>
      </c>
      <c r="Z522" s="2">
        <f t="shared" si="35"/>
        <v>843.8492</v>
      </c>
      <c r="AJ522" s="12">
        <v>522</v>
      </c>
      <c r="AK522" s="13">
        <v>2145</v>
      </c>
    </row>
    <row r="523" spans="1:37">
      <c r="A523" t="s">
        <v>176</v>
      </c>
      <c r="B523">
        <v>467</v>
      </c>
      <c r="C523">
        <v>1</v>
      </c>
      <c r="D523" s="18">
        <v>45838</v>
      </c>
      <c r="E523" s="18">
        <v>45805</v>
      </c>
      <c r="F523" s="18">
        <v>45810</v>
      </c>
      <c r="G523" t="s">
        <v>40</v>
      </c>
      <c r="H523">
        <v>27</v>
      </c>
      <c r="J523">
        <v>80360.45</v>
      </c>
      <c r="K523" t="s">
        <v>178</v>
      </c>
      <c r="L523">
        <v>3776.9411499999997</v>
      </c>
      <c r="M523">
        <v>5800.4</v>
      </c>
      <c r="N523">
        <v>272.61879999999996</v>
      </c>
      <c r="O523">
        <v>7.2179784956405785E-2</v>
      </c>
      <c r="P523">
        <v>6</v>
      </c>
      <c r="Q523">
        <v>2025</v>
      </c>
      <c r="R523">
        <v>5</v>
      </c>
      <c r="S523">
        <v>2025</v>
      </c>
      <c r="T523">
        <v>45855</v>
      </c>
      <c r="U523" t="s">
        <v>154</v>
      </c>
      <c r="V523">
        <v>2025</v>
      </c>
      <c r="W523" t="str">
        <f t="shared" si="32"/>
        <v>México</v>
      </c>
      <c r="X523" t="str">
        <f t="shared" si="33"/>
        <v>IC</v>
      </c>
      <c r="Y523" s="8">
        <f t="shared" si="34"/>
        <v>0.5</v>
      </c>
      <c r="Z523" s="2">
        <f t="shared" si="35"/>
        <v>136.30939999999998</v>
      </c>
      <c r="AJ523" s="12">
        <v>523</v>
      </c>
      <c r="AK523" s="13">
        <v>358.91</v>
      </c>
    </row>
    <row r="524" spans="1:37">
      <c r="A524" t="s">
        <v>176</v>
      </c>
      <c r="B524">
        <v>468</v>
      </c>
      <c r="C524">
        <v>0</v>
      </c>
      <c r="D524" s="18">
        <v>45838</v>
      </c>
      <c r="E524" s="18">
        <v>45945</v>
      </c>
      <c r="F524" s="18">
        <v>45966</v>
      </c>
      <c r="G524" t="s">
        <v>49</v>
      </c>
      <c r="H524">
        <v>27</v>
      </c>
      <c r="I524" t="s">
        <v>196</v>
      </c>
      <c r="J524">
        <v>31335.84</v>
      </c>
      <c r="K524" t="s">
        <v>131</v>
      </c>
      <c r="L524">
        <v>26948.822400000001</v>
      </c>
      <c r="M524">
        <v>2008.3</v>
      </c>
      <c r="N524">
        <v>1727.1379999999999</v>
      </c>
      <c r="O524">
        <v>6.4089553686768885E-2</v>
      </c>
      <c r="P524">
        <v>6</v>
      </c>
      <c r="Q524">
        <v>2025</v>
      </c>
      <c r="R524">
        <v>10</v>
      </c>
      <c r="S524">
        <v>2025</v>
      </c>
      <c r="T524">
        <v>46011</v>
      </c>
      <c r="U524" t="s">
        <v>132</v>
      </c>
      <c r="V524">
        <v>2025</v>
      </c>
      <c r="W524" t="str">
        <f t="shared" si="32"/>
        <v>México</v>
      </c>
      <c r="X524" t="str">
        <f t="shared" si="33"/>
        <v>Retail</v>
      </c>
      <c r="Y524" s="8">
        <f t="shared" si="34"/>
        <v>0</v>
      </c>
      <c r="Z524" s="2">
        <f t="shared" si="35"/>
        <v>1727.1379999999999</v>
      </c>
      <c r="AJ524" s="12">
        <v>524</v>
      </c>
      <c r="AK524" s="13">
        <v>36309.410000000003</v>
      </c>
    </row>
    <row r="525" spans="1:37">
      <c r="A525" t="s">
        <v>176</v>
      </c>
      <c r="B525">
        <v>469</v>
      </c>
      <c r="C525">
        <v>1</v>
      </c>
      <c r="D525" s="18">
        <v>45839</v>
      </c>
      <c r="E525" s="18">
        <v>45766</v>
      </c>
      <c r="F525" s="18">
        <v>45767</v>
      </c>
      <c r="G525" t="s">
        <v>45</v>
      </c>
      <c r="H525">
        <v>27</v>
      </c>
      <c r="J525">
        <v>670.22</v>
      </c>
      <c r="K525" t="s">
        <v>131</v>
      </c>
      <c r="L525">
        <v>576.38919999999996</v>
      </c>
      <c r="M525">
        <v>67.02</v>
      </c>
      <c r="N525">
        <v>57.637199999999993</v>
      </c>
      <c r="O525">
        <v>9.9997015905225139E-2</v>
      </c>
      <c r="P525">
        <v>7</v>
      </c>
      <c r="Q525">
        <v>2025</v>
      </c>
      <c r="R525">
        <v>4</v>
      </c>
      <c r="S525">
        <v>2025</v>
      </c>
      <c r="T525">
        <v>45812</v>
      </c>
      <c r="U525" t="s">
        <v>152</v>
      </c>
      <c r="V525">
        <v>2025</v>
      </c>
      <c r="W525" t="str">
        <f t="shared" si="32"/>
        <v>México</v>
      </c>
      <c r="X525" t="str">
        <f t="shared" si="33"/>
        <v>IC</v>
      </c>
      <c r="Y525" s="8">
        <f t="shared" si="34"/>
        <v>0.75</v>
      </c>
      <c r="Z525" s="2">
        <f t="shared" si="35"/>
        <v>14.409300000000002</v>
      </c>
      <c r="AJ525" s="12">
        <v>525</v>
      </c>
      <c r="AK525" s="13">
        <v>1043.73</v>
      </c>
    </row>
    <row r="526" spans="1:37">
      <c r="A526" t="s">
        <v>176</v>
      </c>
      <c r="B526">
        <v>470</v>
      </c>
      <c r="C526">
        <v>0</v>
      </c>
      <c r="D526" s="18">
        <v>45839</v>
      </c>
      <c r="E526" s="18">
        <v>45847</v>
      </c>
      <c r="F526" s="18">
        <v>45964</v>
      </c>
      <c r="G526" t="s">
        <v>35</v>
      </c>
      <c r="H526">
        <v>27</v>
      </c>
      <c r="J526">
        <v>16751.82</v>
      </c>
      <c r="K526" t="s">
        <v>131</v>
      </c>
      <c r="L526">
        <v>14406.565199999999</v>
      </c>
      <c r="M526">
        <v>1962.29</v>
      </c>
      <c r="N526">
        <v>1687.5693999999999</v>
      </c>
      <c r="O526">
        <v>0.11713891386129985</v>
      </c>
      <c r="P526">
        <v>7</v>
      </c>
      <c r="Q526">
        <v>2025</v>
      </c>
      <c r="R526">
        <v>7</v>
      </c>
      <c r="S526">
        <v>2025</v>
      </c>
      <c r="T526">
        <v>46009</v>
      </c>
      <c r="U526" t="s">
        <v>132</v>
      </c>
      <c r="V526">
        <v>2025</v>
      </c>
      <c r="W526" t="str">
        <f t="shared" si="32"/>
        <v>México</v>
      </c>
      <c r="X526" t="str">
        <f t="shared" si="33"/>
        <v>IC</v>
      </c>
      <c r="Y526" s="8">
        <f t="shared" si="34"/>
        <v>0.5</v>
      </c>
      <c r="Z526" s="2">
        <f t="shared" si="35"/>
        <v>843.78469999999993</v>
      </c>
      <c r="AJ526" s="12">
        <v>526</v>
      </c>
      <c r="AK526" s="13">
        <v>0</v>
      </c>
    </row>
    <row r="527" spans="1:37">
      <c r="A527" t="s">
        <v>176</v>
      </c>
      <c r="B527">
        <v>471</v>
      </c>
      <c r="C527">
        <v>1</v>
      </c>
      <c r="D527" s="18">
        <v>45839</v>
      </c>
      <c r="E527" s="18">
        <v>45767</v>
      </c>
      <c r="F527" s="18">
        <v>45786</v>
      </c>
      <c r="G527" t="s">
        <v>45</v>
      </c>
      <c r="H527">
        <v>27</v>
      </c>
      <c r="J527">
        <v>62621</v>
      </c>
      <c r="K527" t="s">
        <v>131</v>
      </c>
      <c r="L527">
        <v>53854.06</v>
      </c>
      <c r="M527">
        <v>5743.25</v>
      </c>
      <c r="N527">
        <v>4939.1949999999997</v>
      </c>
      <c r="O527">
        <v>9.171444084252886E-2</v>
      </c>
      <c r="P527">
        <v>7</v>
      </c>
      <c r="Q527">
        <v>2025</v>
      </c>
      <c r="R527">
        <v>4</v>
      </c>
      <c r="S527">
        <v>2025</v>
      </c>
      <c r="T527">
        <v>45831</v>
      </c>
      <c r="U527" t="s">
        <v>152</v>
      </c>
      <c r="V527">
        <v>2025</v>
      </c>
      <c r="W527" t="str">
        <f t="shared" si="32"/>
        <v>México</v>
      </c>
      <c r="X527" t="str">
        <f t="shared" si="33"/>
        <v>IC</v>
      </c>
      <c r="Y527" s="8">
        <f t="shared" si="34"/>
        <v>0.75</v>
      </c>
      <c r="Z527" s="2">
        <f t="shared" si="35"/>
        <v>1234.7987499999999</v>
      </c>
      <c r="AJ527" s="12">
        <v>527</v>
      </c>
      <c r="AK527" s="13">
        <v>50</v>
      </c>
    </row>
    <row r="528" spans="1:37">
      <c r="A528" t="s">
        <v>176</v>
      </c>
      <c r="B528">
        <v>472</v>
      </c>
      <c r="C528">
        <v>1</v>
      </c>
      <c r="D528" s="18">
        <v>45840</v>
      </c>
      <c r="E528" s="18">
        <v>45712</v>
      </c>
      <c r="F528" s="18">
        <v>45771</v>
      </c>
      <c r="G528" t="s">
        <v>37</v>
      </c>
      <c r="H528">
        <v>27</v>
      </c>
      <c r="J528">
        <v>5320.72</v>
      </c>
      <c r="K528" t="s">
        <v>131</v>
      </c>
      <c r="L528">
        <v>4575.8191999999999</v>
      </c>
      <c r="M528">
        <v>384.01</v>
      </c>
      <c r="N528">
        <v>330.24860000000001</v>
      </c>
      <c r="O528">
        <v>7.2172563111759319E-2</v>
      </c>
      <c r="P528">
        <v>7</v>
      </c>
      <c r="Q528">
        <v>2025</v>
      </c>
      <c r="R528">
        <v>2</v>
      </c>
      <c r="S528">
        <v>2025</v>
      </c>
      <c r="T528">
        <v>45816</v>
      </c>
      <c r="U528" t="s">
        <v>152</v>
      </c>
      <c r="V528">
        <v>2025</v>
      </c>
      <c r="W528" t="str">
        <f t="shared" si="32"/>
        <v>México</v>
      </c>
      <c r="X528" t="str">
        <f t="shared" si="33"/>
        <v>IC</v>
      </c>
      <c r="Y528" s="8">
        <f t="shared" si="34"/>
        <v>0.6</v>
      </c>
      <c r="Z528" s="2">
        <f t="shared" si="35"/>
        <v>132.09944000000002</v>
      </c>
      <c r="AJ528" s="12">
        <v>528</v>
      </c>
      <c r="AK528" s="13">
        <v>464.63</v>
      </c>
    </row>
    <row r="529" spans="1:37">
      <c r="A529" t="s">
        <v>176</v>
      </c>
      <c r="B529">
        <v>473</v>
      </c>
      <c r="C529">
        <v>1</v>
      </c>
      <c r="D529" s="18">
        <v>45840</v>
      </c>
      <c r="E529" s="18">
        <v>45839</v>
      </c>
      <c r="F529" s="18">
        <v>45840</v>
      </c>
      <c r="G529" t="s">
        <v>48</v>
      </c>
      <c r="H529">
        <v>27</v>
      </c>
      <c r="J529">
        <v>570</v>
      </c>
      <c r="K529" t="s">
        <v>151</v>
      </c>
      <c r="L529">
        <v>570</v>
      </c>
      <c r="M529">
        <v>85.5</v>
      </c>
      <c r="N529">
        <v>85.5</v>
      </c>
      <c r="O529">
        <v>0.15</v>
      </c>
      <c r="P529">
        <v>7</v>
      </c>
      <c r="Q529">
        <v>2025</v>
      </c>
      <c r="R529">
        <v>7</v>
      </c>
      <c r="S529">
        <v>2025</v>
      </c>
      <c r="T529">
        <v>45885</v>
      </c>
      <c r="U529" t="s">
        <v>160</v>
      </c>
      <c r="V529">
        <v>2025</v>
      </c>
      <c r="W529" t="str">
        <f t="shared" si="32"/>
        <v>México</v>
      </c>
      <c r="X529" t="str">
        <f t="shared" si="33"/>
        <v>IC</v>
      </c>
      <c r="Y529" s="8">
        <f t="shared" si="34"/>
        <v>0.5</v>
      </c>
      <c r="Z529" s="2">
        <f t="shared" si="35"/>
        <v>42.75</v>
      </c>
      <c r="AJ529" s="12">
        <v>529</v>
      </c>
      <c r="AK529" s="13">
        <v>216</v>
      </c>
    </row>
    <row r="530" spans="1:37">
      <c r="A530" t="s">
        <v>176</v>
      </c>
      <c r="B530">
        <v>474</v>
      </c>
      <c r="C530">
        <v>1</v>
      </c>
      <c r="D530" s="18">
        <v>45841</v>
      </c>
      <c r="E530" s="18">
        <v>45896</v>
      </c>
      <c r="F530" s="18">
        <v>45909</v>
      </c>
      <c r="G530" t="s">
        <v>44</v>
      </c>
      <c r="H530">
        <v>27</v>
      </c>
      <c r="J530">
        <v>5334.66</v>
      </c>
      <c r="K530" t="s">
        <v>131</v>
      </c>
      <c r="L530">
        <v>4587.8076000000001</v>
      </c>
      <c r="M530">
        <v>0</v>
      </c>
      <c r="N530">
        <v>0</v>
      </c>
      <c r="O530">
        <v>0</v>
      </c>
      <c r="P530">
        <v>7</v>
      </c>
      <c r="Q530">
        <v>2025</v>
      </c>
      <c r="R530">
        <v>8</v>
      </c>
      <c r="S530">
        <v>2025</v>
      </c>
      <c r="T530">
        <v>45954</v>
      </c>
      <c r="U530" t="s">
        <v>161</v>
      </c>
      <c r="V530">
        <v>2025</v>
      </c>
      <c r="W530" t="str">
        <f t="shared" si="32"/>
        <v>México</v>
      </c>
      <c r="X530" t="str">
        <f t="shared" si="33"/>
        <v>IC</v>
      </c>
      <c r="Y530" s="8">
        <f t="shared" si="34"/>
        <v>0.5</v>
      </c>
      <c r="Z530" s="2">
        <f t="shared" si="35"/>
        <v>0</v>
      </c>
      <c r="AJ530" s="12">
        <v>530</v>
      </c>
      <c r="AK530" s="13">
        <v>5209.58</v>
      </c>
    </row>
    <row r="531" spans="1:37">
      <c r="A531" t="s">
        <v>176</v>
      </c>
      <c r="B531">
        <v>477</v>
      </c>
      <c r="C531">
        <v>1</v>
      </c>
      <c r="D531" s="18">
        <v>45842</v>
      </c>
      <c r="E531" s="18">
        <v>45854</v>
      </c>
      <c r="F531" s="18">
        <v>45856</v>
      </c>
      <c r="G531" t="s">
        <v>29</v>
      </c>
      <c r="H531">
        <v>27</v>
      </c>
      <c r="I531" t="s">
        <v>149</v>
      </c>
      <c r="J531">
        <v>1437.5</v>
      </c>
      <c r="K531" t="s">
        <v>151</v>
      </c>
      <c r="L531">
        <v>1437.5</v>
      </c>
      <c r="M531">
        <v>810.5</v>
      </c>
      <c r="N531">
        <v>810.5</v>
      </c>
      <c r="O531">
        <v>0.5638260869565217</v>
      </c>
      <c r="P531">
        <v>7</v>
      </c>
      <c r="Q531">
        <v>2025</v>
      </c>
      <c r="R531">
        <v>7</v>
      </c>
      <c r="S531">
        <v>2025</v>
      </c>
      <c r="T531">
        <v>45901</v>
      </c>
      <c r="U531" t="s">
        <v>153</v>
      </c>
      <c r="V531">
        <v>2025</v>
      </c>
      <c r="W531" t="str">
        <f t="shared" si="32"/>
        <v>Madrid</v>
      </c>
      <c r="X531" t="str">
        <f t="shared" si="33"/>
        <v>Retail</v>
      </c>
      <c r="Y531" s="8">
        <f t="shared" si="34"/>
        <v>7.0000000000000007E-2</v>
      </c>
      <c r="Z531" s="2">
        <f t="shared" si="35"/>
        <v>753.76499999999999</v>
      </c>
      <c r="AJ531" s="12">
        <v>531</v>
      </c>
      <c r="AK531" s="13">
        <v>2970.88</v>
      </c>
    </row>
    <row r="532" spans="1:37">
      <c r="A532" t="s">
        <v>176</v>
      </c>
      <c r="B532">
        <v>478</v>
      </c>
      <c r="C532">
        <v>1</v>
      </c>
      <c r="D532" s="18">
        <v>45842</v>
      </c>
      <c r="E532" s="18">
        <v>45851</v>
      </c>
      <c r="F532" s="18">
        <v>45855</v>
      </c>
      <c r="G532" t="s">
        <v>46</v>
      </c>
      <c r="H532">
        <v>27</v>
      </c>
      <c r="J532">
        <v>8311</v>
      </c>
      <c r="K532" t="s">
        <v>131</v>
      </c>
      <c r="L532">
        <v>7147.46</v>
      </c>
      <c r="M532">
        <v>696.84</v>
      </c>
      <c r="N532">
        <v>599.28240000000005</v>
      </c>
      <c r="O532">
        <v>8.3845505955961991E-2</v>
      </c>
      <c r="P532">
        <v>7</v>
      </c>
      <c r="Q532">
        <v>2025</v>
      </c>
      <c r="R532">
        <v>7</v>
      </c>
      <c r="S532">
        <v>2025</v>
      </c>
      <c r="T532">
        <v>45900</v>
      </c>
      <c r="U532" t="s">
        <v>160</v>
      </c>
      <c r="V532">
        <v>2025</v>
      </c>
      <c r="W532" t="str">
        <f t="shared" si="32"/>
        <v>México</v>
      </c>
      <c r="X532" t="str">
        <f t="shared" si="33"/>
        <v>IC</v>
      </c>
      <c r="Y532" s="8">
        <f t="shared" si="34"/>
        <v>0.5</v>
      </c>
      <c r="Z532" s="2">
        <f t="shared" si="35"/>
        <v>299.64120000000003</v>
      </c>
      <c r="AJ532" s="12">
        <v>532</v>
      </c>
      <c r="AK532" s="13">
        <v>-2831.43</v>
      </c>
    </row>
    <row r="533" spans="1:37">
      <c r="A533" t="s">
        <v>176</v>
      </c>
      <c r="B533">
        <v>479</v>
      </c>
      <c r="C533">
        <v>1</v>
      </c>
      <c r="D533" s="18">
        <v>45842</v>
      </c>
      <c r="E533" s="18">
        <v>45855</v>
      </c>
      <c r="F533" s="18">
        <v>45857</v>
      </c>
      <c r="G533" t="s">
        <v>46</v>
      </c>
      <c r="H533">
        <v>27</v>
      </c>
      <c r="J533">
        <v>3878</v>
      </c>
      <c r="K533" t="s">
        <v>131</v>
      </c>
      <c r="L533">
        <v>3335.08</v>
      </c>
      <c r="M533">
        <v>341.94</v>
      </c>
      <c r="N533">
        <v>294.0684</v>
      </c>
      <c r="O533">
        <v>8.817431665807117E-2</v>
      </c>
      <c r="P533">
        <v>7</v>
      </c>
      <c r="Q533">
        <v>2025</v>
      </c>
      <c r="R533">
        <v>7</v>
      </c>
      <c r="S533">
        <v>2025</v>
      </c>
      <c r="T533">
        <v>45902</v>
      </c>
      <c r="U533" t="s">
        <v>153</v>
      </c>
      <c r="V533">
        <v>2025</v>
      </c>
      <c r="W533" t="str">
        <f t="shared" si="32"/>
        <v>México</v>
      </c>
      <c r="X533" t="str">
        <f t="shared" si="33"/>
        <v>IC</v>
      </c>
      <c r="Y533" s="8">
        <f t="shared" si="34"/>
        <v>0.5</v>
      </c>
      <c r="Z533" s="2">
        <f t="shared" si="35"/>
        <v>147.0342</v>
      </c>
      <c r="AJ533" s="12">
        <v>533</v>
      </c>
      <c r="AK533" s="13">
        <v>196.08</v>
      </c>
    </row>
    <row r="534" spans="1:37">
      <c r="A534" t="s">
        <v>176</v>
      </c>
      <c r="B534">
        <v>480</v>
      </c>
      <c r="C534">
        <v>1</v>
      </c>
      <c r="D534" s="18">
        <v>45842</v>
      </c>
      <c r="E534" s="18">
        <v>45863</v>
      </c>
      <c r="F534" s="18">
        <v>45865</v>
      </c>
      <c r="G534" t="s">
        <v>46</v>
      </c>
      <c r="H534">
        <v>27</v>
      </c>
      <c r="J534">
        <v>4998</v>
      </c>
      <c r="K534" t="s">
        <v>131</v>
      </c>
      <c r="L534">
        <v>4298.28</v>
      </c>
      <c r="M534">
        <v>390.33</v>
      </c>
      <c r="N534">
        <v>335.68379999999996</v>
      </c>
      <c r="O534">
        <v>7.8097238895558224E-2</v>
      </c>
      <c r="P534">
        <v>7</v>
      </c>
      <c r="Q534">
        <v>2025</v>
      </c>
      <c r="R534">
        <v>7</v>
      </c>
      <c r="S534">
        <v>2025</v>
      </c>
      <c r="T534">
        <v>45910</v>
      </c>
      <c r="U534" t="s">
        <v>153</v>
      </c>
      <c r="V534">
        <v>2025</v>
      </c>
      <c r="W534" t="str">
        <f t="shared" si="32"/>
        <v>México</v>
      </c>
      <c r="X534" t="str">
        <f t="shared" si="33"/>
        <v>IC</v>
      </c>
      <c r="Y534" s="8">
        <f t="shared" si="34"/>
        <v>0.5</v>
      </c>
      <c r="Z534" s="2">
        <f t="shared" si="35"/>
        <v>167.84189999999998</v>
      </c>
      <c r="AJ534" s="12">
        <v>534</v>
      </c>
      <c r="AK534" s="13">
        <v>3897.57</v>
      </c>
    </row>
    <row r="535" spans="1:37">
      <c r="A535" t="s">
        <v>176</v>
      </c>
      <c r="B535">
        <v>481</v>
      </c>
      <c r="C535">
        <v>1</v>
      </c>
      <c r="D535" s="18">
        <v>45842</v>
      </c>
      <c r="E535" s="18">
        <v>45860</v>
      </c>
      <c r="F535" s="18">
        <v>45872</v>
      </c>
      <c r="G535" t="s">
        <v>35</v>
      </c>
      <c r="H535">
        <v>27</v>
      </c>
      <c r="J535">
        <v>5122.76</v>
      </c>
      <c r="K535" t="s">
        <v>131</v>
      </c>
      <c r="L535">
        <v>4405.5735999999997</v>
      </c>
      <c r="M535">
        <v>158.63999999999999</v>
      </c>
      <c r="N535">
        <v>136.43039999999999</v>
      </c>
      <c r="O535">
        <v>3.0967681484199924E-2</v>
      </c>
      <c r="P535">
        <v>7</v>
      </c>
      <c r="Q535">
        <v>2025</v>
      </c>
      <c r="R535">
        <v>7</v>
      </c>
      <c r="S535">
        <v>2025</v>
      </c>
      <c r="T535">
        <v>45917</v>
      </c>
      <c r="U535" t="s">
        <v>153</v>
      </c>
      <c r="V535">
        <v>2025</v>
      </c>
      <c r="W535" t="str">
        <f t="shared" si="32"/>
        <v>México</v>
      </c>
      <c r="X535" t="str">
        <f t="shared" si="33"/>
        <v>IC</v>
      </c>
      <c r="Y535" s="8">
        <f t="shared" si="34"/>
        <v>0.5</v>
      </c>
      <c r="Z535" s="2">
        <f t="shared" si="35"/>
        <v>68.215199999999996</v>
      </c>
      <c r="AJ535" s="12">
        <v>535</v>
      </c>
      <c r="AK535" s="13">
        <v>251</v>
      </c>
    </row>
    <row r="536" spans="1:37">
      <c r="A536" t="s">
        <v>176</v>
      </c>
      <c r="B536">
        <v>482</v>
      </c>
      <c r="C536">
        <v>0</v>
      </c>
      <c r="D536" s="18">
        <v>45842</v>
      </c>
      <c r="E536" s="18">
        <v>45843</v>
      </c>
      <c r="F536" s="18">
        <v>45885</v>
      </c>
      <c r="G536" t="s">
        <v>54</v>
      </c>
      <c r="H536">
        <v>27</v>
      </c>
      <c r="J536">
        <v>13118.4</v>
      </c>
      <c r="K536" t="s">
        <v>151</v>
      </c>
      <c r="L536">
        <v>13118.4</v>
      </c>
      <c r="M536">
        <v>1497.81</v>
      </c>
      <c r="N536">
        <v>1497.81</v>
      </c>
      <c r="O536">
        <v>0.11417627149652397</v>
      </c>
      <c r="P536">
        <v>7</v>
      </c>
      <c r="Q536">
        <v>2025</v>
      </c>
      <c r="R536">
        <v>7</v>
      </c>
      <c r="S536">
        <v>2025</v>
      </c>
      <c r="T536">
        <v>45930</v>
      </c>
      <c r="U536" t="s">
        <v>153</v>
      </c>
      <c r="V536">
        <v>2025</v>
      </c>
      <c r="W536" t="str">
        <f t="shared" si="32"/>
        <v>México</v>
      </c>
      <c r="X536" t="str">
        <f t="shared" si="33"/>
        <v>Retail</v>
      </c>
      <c r="Y536" s="8">
        <f t="shared" si="34"/>
        <v>0.05</v>
      </c>
      <c r="Z536" s="2">
        <f t="shared" si="35"/>
        <v>1422.9195</v>
      </c>
      <c r="AJ536" s="12">
        <v>536</v>
      </c>
      <c r="AK536" s="13">
        <v>10031.5</v>
      </c>
    </row>
    <row r="537" spans="1:37">
      <c r="A537" t="s">
        <v>176</v>
      </c>
      <c r="B537">
        <v>483</v>
      </c>
      <c r="C537">
        <v>1</v>
      </c>
      <c r="D537" s="18">
        <v>45842</v>
      </c>
      <c r="E537" s="18">
        <v>45845</v>
      </c>
      <c r="F537" s="18">
        <v>45849</v>
      </c>
      <c r="G537" t="s">
        <v>54</v>
      </c>
      <c r="H537">
        <v>27</v>
      </c>
      <c r="J537">
        <v>11170</v>
      </c>
      <c r="K537" t="s">
        <v>163</v>
      </c>
      <c r="L537">
        <v>12733.8</v>
      </c>
      <c r="M537">
        <v>930.84</v>
      </c>
      <c r="N537">
        <v>1061.1576</v>
      </c>
      <c r="O537">
        <v>8.3333930170098477E-2</v>
      </c>
      <c r="P537">
        <v>7</v>
      </c>
      <c r="Q537">
        <v>2025</v>
      </c>
      <c r="R537">
        <v>7</v>
      </c>
      <c r="S537">
        <v>2025</v>
      </c>
      <c r="T537">
        <v>45894</v>
      </c>
      <c r="U537" t="s">
        <v>160</v>
      </c>
      <c r="V537">
        <v>2025</v>
      </c>
      <c r="W537" t="str">
        <f t="shared" si="32"/>
        <v>México</v>
      </c>
      <c r="X537" t="str">
        <f t="shared" si="33"/>
        <v>Retail</v>
      </c>
      <c r="Y537" s="8">
        <f t="shared" si="34"/>
        <v>0.05</v>
      </c>
      <c r="Z537" s="2">
        <f t="shared" si="35"/>
        <v>1008.09972</v>
      </c>
      <c r="AJ537" s="12">
        <v>537</v>
      </c>
      <c r="AK537" s="13">
        <v>555.16999999999996</v>
      </c>
    </row>
    <row r="538" spans="1:37">
      <c r="A538" t="s">
        <v>176</v>
      </c>
      <c r="B538">
        <v>484</v>
      </c>
      <c r="C538">
        <v>1</v>
      </c>
      <c r="D538" s="18">
        <v>45842</v>
      </c>
      <c r="E538" s="18">
        <v>45825</v>
      </c>
      <c r="F538" s="18">
        <v>45835</v>
      </c>
      <c r="G538" t="s">
        <v>49</v>
      </c>
      <c r="H538">
        <v>27</v>
      </c>
      <c r="I538" t="s">
        <v>182</v>
      </c>
      <c r="J538">
        <v>6901.05</v>
      </c>
      <c r="K538" t="s">
        <v>131</v>
      </c>
      <c r="L538">
        <v>5934.9030000000002</v>
      </c>
      <c r="M538">
        <v>843.22</v>
      </c>
      <c r="N538">
        <v>725.16920000000005</v>
      </c>
      <c r="O538">
        <v>0.12218720339658458</v>
      </c>
      <c r="P538">
        <v>7</v>
      </c>
      <c r="Q538">
        <v>2025</v>
      </c>
      <c r="R538">
        <v>6</v>
      </c>
      <c r="S538">
        <v>2025</v>
      </c>
      <c r="T538">
        <v>45880</v>
      </c>
      <c r="U538" t="s">
        <v>160</v>
      </c>
      <c r="V538">
        <v>2025</v>
      </c>
      <c r="W538" t="str">
        <f t="shared" si="32"/>
        <v>México</v>
      </c>
      <c r="X538" t="str">
        <f t="shared" si="33"/>
        <v>Retail</v>
      </c>
      <c r="Y538" s="8">
        <f t="shared" si="34"/>
        <v>0</v>
      </c>
      <c r="Z538" s="2">
        <f t="shared" si="35"/>
        <v>725.16920000000005</v>
      </c>
      <c r="AJ538" s="12">
        <v>538</v>
      </c>
      <c r="AK538" s="13">
        <v>70</v>
      </c>
    </row>
    <row r="539" spans="1:37">
      <c r="A539" t="s">
        <v>176</v>
      </c>
      <c r="B539">
        <v>485</v>
      </c>
      <c r="C539">
        <v>1</v>
      </c>
      <c r="D539" s="18">
        <v>45842</v>
      </c>
      <c r="E539" s="18">
        <v>45874</v>
      </c>
      <c r="F539" s="18">
        <v>45881</v>
      </c>
      <c r="G539" t="s">
        <v>49</v>
      </c>
      <c r="H539">
        <v>27</v>
      </c>
      <c r="I539" t="s">
        <v>182</v>
      </c>
      <c r="J539">
        <v>13303.2</v>
      </c>
      <c r="K539" t="s">
        <v>131</v>
      </c>
      <c r="L539">
        <v>11440.752</v>
      </c>
      <c r="M539">
        <v>1721.2</v>
      </c>
      <c r="N539">
        <v>1480.232</v>
      </c>
      <c r="O539">
        <v>0.12938240423356787</v>
      </c>
      <c r="P539">
        <v>7</v>
      </c>
      <c r="Q539">
        <v>2025</v>
      </c>
      <c r="R539">
        <v>8</v>
      </c>
      <c r="S539">
        <v>2025</v>
      </c>
      <c r="T539">
        <v>45926</v>
      </c>
      <c r="U539" t="s">
        <v>153</v>
      </c>
      <c r="V539">
        <v>2025</v>
      </c>
      <c r="W539" t="str">
        <f t="shared" si="32"/>
        <v>México</v>
      </c>
      <c r="X539" t="str">
        <f t="shared" si="33"/>
        <v>Retail</v>
      </c>
      <c r="Y539" s="8">
        <f t="shared" si="34"/>
        <v>0</v>
      </c>
      <c r="Z539" s="2">
        <f t="shared" si="35"/>
        <v>1480.232</v>
      </c>
      <c r="AJ539" s="12">
        <v>539</v>
      </c>
      <c r="AK539" s="13">
        <v>587.97</v>
      </c>
    </row>
    <row r="540" spans="1:37">
      <c r="A540" t="s">
        <v>176</v>
      </c>
      <c r="B540">
        <v>486</v>
      </c>
      <c r="C540">
        <v>0</v>
      </c>
      <c r="D540" s="18">
        <v>45845</v>
      </c>
      <c r="E540" s="18">
        <v>45861</v>
      </c>
      <c r="F540" s="18">
        <v>45876</v>
      </c>
      <c r="G540" t="s">
        <v>43</v>
      </c>
      <c r="H540">
        <v>28</v>
      </c>
      <c r="J540">
        <v>32713</v>
      </c>
      <c r="K540" t="s">
        <v>151</v>
      </c>
      <c r="L540">
        <v>32713</v>
      </c>
      <c r="M540">
        <v>3158.79</v>
      </c>
      <c r="N540">
        <v>3158.79</v>
      </c>
      <c r="O540">
        <v>9.6560694525112345E-2</v>
      </c>
      <c r="P540">
        <v>7</v>
      </c>
      <c r="Q540">
        <v>2025</v>
      </c>
      <c r="R540">
        <v>7</v>
      </c>
      <c r="S540">
        <v>2025</v>
      </c>
      <c r="T540">
        <v>45921</v>
      </c>
      <c r="U540" t="s">
        <v>153</v>
      </c>
      <c r="V540">
        <v>2025</v>
      </c>
      <c r="W540" t="str">
        <f t="shared" si="32"/>
        <v>México</v>
      </c>
      <c r="X540" t="str">
        <f t="shared" si="33"/>
        <v>IC</v>
      </c>
      <c r="Y540" s="8">
        <f t="shared" si="34"/>
        <v>0.5</v>
      </c>
      <c r="Z540" s="2">
        <f t="shared" si="35"/>
        <v>1579.395</v>
      </c>
      <c r="AJ540" s="12">
        <v>540</v>
      </c>
      <c r="AK540" s="13">
        <v>8705.64</v>
      </c>
    </row>
    <row r="541" spans="1:37">
      <c r="A541" t="s">
        <v>176</v>
      </c>
      <c r="B541">
        <v>487</v>
      </c>
      <c r="C541">
        <v>1</v>
      </c>
      <c r="D541" s="18">
        <v>45845</v>
      </c>
      <c r="E541" s="18">
        <v>45845</v>
      </c>
      <c r="F541" s="18">
        <v>45852</v>
      </c>
      <c r="G541" t="s">
        <v>45</v>
      </c>
      <c r="H541">
        <v>28</v>
      </c>
      <c r="J541">
        <v>9628.11</v>
      </c>
      <c r="K541" t="s">
        <v>131</v>
      </c>
      <c r="L541">
        <v>8280.1746000000003</v>
      </c>
      <c r="M541">
        <v>637.58000000000004</v>
      </c>
      <c r="N541">
        <v>548.31880000000001</v>
      </c>
      <c r="O541">
        <v>6.6220680902066967E-2</v>
      </c>
      <c r="P541">
        <v>7</v>
      </c>
      <c r="Q541">
        <v>2025</v>
      </c>
      <c r="R541">
        <v>7</v>
      </c>
      <c r="S541">
        <v>2025</v>
      </c>
      <c r="T541">
        <v>45897</v>
      </c>
      <c r="U541" t="s">
        <v>160</v>
      </c>
      <c r="V541">
        <v>2025</v>
      </c>
      <c r="W541" t="str">
        <f t="shared" si="32"/>
        <v>México</v>
      </c>
      <c r="X541" t="str">
        <f t="shared" si="33"/>
        <v>IC</v>
      </c>
      <c r="Y541" s="8">
        <f t="shared" si="34"/>
        <v>0.75</v>
      </c>
      <c r="Z541" s="2">
        <f t="shared" si="35"/>
        <v>137.0797</v>
      </c>
      <c r="AJ541" s="12">
        <v>541</v>
      </c>
      <c r="AK541" s="13">
        <v>769.17</v>
      </c>
    </row>
    <row r="542" spans="1:37">
      <c r="A542" t="s">
        <v>176</v>
      </c>
      <c r="B542">
        <v>488</v>
      </c>
      <c r="C542">
        <v>0</v>
      </c>
      <c r="D542" s="18">
        <v>45846</v>
      </c>
      <c r="E542" s="18">
        <v>46012</v>
      </c>
      <c r="F542" s="18">
        <v>46018</v>
      </c>
      <c r="G542" t="s">
        <v>43</v>
      </c>
      <c r="H542">
        <v>28</v>
      </c>
      <c r="J542">
        <v>73672</v>
      </c>
      <c r="K542" t="s">
        <v>151</v>
      </c>
      <c r="L542">
        <v>73672</v>
      </c>
      <c r="M542">
        <v>12875</v>
      </c>
      <c r="N542">
        <v>12875</v>
      </c>
      <c r="O542">
        <v>0.17476110326854163</v>
      </c>
      <c r="P542">
        <v>7</v>
      </c>
      <c r="Q542">
        <v>2025</v>
      </c>
      <c r="R542">
        <v>12</v>
      </c>
      <c r="S542">
        <v>2025</v>
      </c>
      <c r="T542">
        <v>46063</v>
      </c>
      <c r="U542" t="s">
        <v>164</v>
      </c>
      <c r="V542">
        <v>2026</v>
      </c>
      <c r="W542" t="str">
        <f t="shared" si="32"/>
        <v>México</v>
      </c>
      <c r="X542" t="str">
        <f t="shared" si="33"/>
        <v>IC</v>
      </c>
      <c r="Y542" s="8">
        <f t="shared" si="34"/>
        <v>0.5</v>
      </c>
      <c r="Z542" s="2">
        <f t="shared" si="35"/>
        <v>6437.5</v>
      </c>
      <c r="AJ542" s="12">
        <v>542</v>
      </c>
      <c r="AK542" s="13">
        <v>76.14</v>
      </c>
    </row>
    <row r="543" spans="1:37">
      <c r="A543" t="s">
        <v>176</v>
      </c>
      <c r="B543">
        <v>489</v>
      </c>
      <c r="C543">
        <v>1</v>
      </c>
      <c r="D543" s="18">
        <v>45846</v>
      </c>
      <c r="E543" s="18">
        <v>45901</v>
      </c>
      <c r="F543" s="18">
        <v>45925</v>
      </c>
      <c r="G543" t="s">
        <v>49</v>
      </c>
      <c r="H543">
        <v>28</v>
      </c>
      <c r="I543" t="s">
        <v>182</v>
      </c>
      <c r="J543">
        <v>75742.37</v>
      </c>
      <c r="K543" t="s">
        <v>131</v>
      </c>
      <c r="L543">
        <v>65138.438199999997</v>
      </c>
      <c r="M543">
        <v>7862.64</v>
      </c>
      <c r="N543">
        <v>6761.8703999999998</v>
      </c>
      <c r="O543">
        <v>0.10380768386307426</v>
      </c>
      <c r="P543">
        <v>7</v>
      </c>
      <c r="Q543">
        <v>2025</v>
      </c>
      <c r="R543">
        <v>9</v>
      </c>
      <c r="S543">
        <v>2025</v>
      </c>
      <c r="T543">
        <v>45970</v>
      </c>
      <c r="U543" t="s">
        <v>159</v>
      </c>
      <c r="V543">
        <v>2025</v>
      </c>
      <c r="W543" t="str">
        <f t="shared" si="32"/>
        <v>México</v>
      </c>
      <c r="X543" t="str">
        <f t="shared" si="33"/>
        <v>Retail</v>
      </c>
      <c r="Y543" s="8">
        <f t="shared" si="34"/>
        <v>0</v>
      </c>
      <c r="Z543" s="2">
        <f t="shared" si="35"/>
        <v>6761.8703999999998</v>
      </c>
      <c r="AJ543" s="12">
        <v>543</v>
      </c>
      <c r="AK543" s="13">
        <v>0</v>
      </c>
    </row>
    <row r="544" spans="1:37">
      <c r="A544" t="s">
        <v>176</v>
      </c>
      <c r="B544">
        <v>490</v>
      </c>
      <c r="C544">
        <v>0</v>
      </c>
      <c r="D544" s="18">
        <v>45847</v>
      </c>
      <c r="E544" s="18">
        <v>45865</v>
      </c>
      <c r="F544" s="18">
        <v>45867</v>
      </c>
      <c r="G544" t="s">
        <v>46</v>
      </c>
      <c r="H544">
        <v>28</v>
      </c>
      <c r="J544">
        <v>2648</v>
      </c>
      <c r="K544" t="s">
        <v>131</v>
      </c>
      <c r="L544">
        <v>2277.2799999999997</v>
      </c>
      <c r="M544">
        <v>264.8</v>
      </c>
      <c r="N544">
        <v>227.72800000000001</v>
      </c>
      <c r="O544">
        <v>0.10000000000000002</v>
      </c>
      <c r="P544">
        <v>7</v>
      </c>
      <c r="Q544">
        <v>2025</v>
      </c>
      <c r="R544">
        <v>7</v>
      </c>
      <c r="S544">
        <v>2025</v>
      </c>
      <c r="T544">
        <v>45912</v>
      </c>
      <c r="U544" t="s">
        <v>153</v>
      </c>
      <c r="V544">
        <v>2025</v>
      </c>
      <c r="W544" t="str">
        <f t="shared" si="32"/>
        <v>México</v>
      </c>
      <c r="X544" t="str">
        <f t="shared" si="33"/>
        <v>IC</v>
      </c>
      <c r="Y544" s="8">
        <f t="shared" si="34"/>
        <v>0.5</v>
      </c>
      <c r="Z544" s="2">
        <f t="shared" si="35"/>
        <v>113.864</v>
      </c>
      <c r="AJ544" s="12">
        <v>544</v>
      </c>
      <c r="AK544" s="13">
        <v>9704.58</v>
      </c>
    </row>
    <row r="545" spans="1:37">
      <c r="A545" t="s">
        <v>176</v>
      </c>
      <c r="B545">
        <v>491</v>
      </c>
      <c r="C545">
        <v>1</v>
      </c>
      <c r="D545" s="18">
        <v>45847</v>
      </c>
      <c r="E545" s="18">
        <v>45867</v>
      </c>
      <c r="F545" s="18">
        <v>45870</v>
      </c>
      <c r="G545" t="s">
        <v>46</v>
      </c>
      <c r="H545">
        <v>28</v>
      </c>
      <c r="J545">
        <v>5691</v>
      </c>
      <c r="K545" t="s">
        <v>131</v>
      </c>
      <c r="L545">
        <v>4894.26</v>
      </c>
      <c r="M545">
        <v>464.61</v>
      </c>
      <c r="N545">
        <v>399.56459999999998</v>
      </c>
      <c r="O545">
        <v>8.163943068002108E-2</v>
      </c>
      <c r="P545">
        <v>7</v>
      </c>
      <c r="Q545">
        <v>2025</v>
      </c>
      <c r="R545">
        <v>7</v>
      </c>
      <c r="S545">
        <v>2025</v>
      </c>
      <c r="T545">
        <v>45915</v>
      </c>
      <c r="U545" t="s">
        <v>153</v>
      </c>
      <c r="V545">
        <v>2025</v>
      </c>
      <c r="W545" t="str">
        <f t="shared" si="32"/>
        <v>México</v>
      </c>
      <c r="X545" t="str">
        <f t="shared" si="33"/>
        <v>IC</v>
      </c>
      <c r="Y545" s="8">
        <f t="shared" si="34"/>
        <v>0.5</v>
      </c>
      <c r="Z545" s="2">
        <f t="shared" si="35"/>
        <v>199.78229999999999</v>
      </c>
      <c r="AJ545" s="12">
        <v>545</v>
      </c>
      <c r="AK545" s="13">
        <v>0</v>
      </c>
    </row>
    <row r="546" spans="1:37">
      <c r="A546" t="s">
        <v>176</v>
      </c>
      <c r="B546">
        <v>492</v>
      </c>
      <c r="C546">
        <v>0</v>
      </c>
      <c r="D546" s="18">
        <v>45847</v>
      </c>
      <c r="E546" s="18">
        <v>45848</v>
      </c>
      <c r="F546" s="18">
        <v>45853</v>
      </c>
      <c r="G546" t="s">
        <v>54</v>
      </c>
      <c r="H546">
        <v>28</v>
      </c>
      <c r="J546">
        <v>85053.78</v>
      </c>
      <c r="K546" t="s">
        <v>178</v>
      </c>
      <c r="L546">
        <v>3997.5276599999997</v>
      </c>
      <c r="M546">
        <v>746.78</v>
      </c>
      <c r="N546">
        <v>35.098659999999995</v>
      </c>
      <c r="O546">
        <v>8.7800918430668215E-3</v>
      </c>
      <c r="P546">
        <v>7</v>
      </c>
      <c r="Q546">
        <v>2025</v>
      </c>
      <c r="R546">
        <v>7</v>
      </c>
      <c r="S546">
        <v>2025</v>
      </c>
      <c r="T546">
        <v>45898</v>
      </c>
      <c r="U546" t="s">
        <v>160</v>
      </c>
      <c r="V546">
        <v>2025</v>
      </c>
      <c r="W546" t="str">
        <f t="shared" si="32"/>
        <v>México</v>
      </c>
      <c r="X546" t="str">
        <f t="shared" si="33"/>
        <v>Retail</v>
      </c>
      <c r="Y546" s="8">
        <f t="shared" si="34"/>
        <v>0.05</v>
      </c>
      <c r="Z546" s="2">
        <f t="shared" si="35"/>
        <v>33.343726999999994</v>
      </c>
      <c r="AJ546" s="12">
        <v>546</v>
      </c>
      <c r="AK546" s="13">
        <v>2150</v>
      </c>
    </row>
    <row r="547" spans="1:37">
      <c r="A547" t="s">
        <v>176</v>
      </c>
      <c r="B547">
        <v>493</v>
      </c>
      <c r="C547">
        <v>1</v>
      </c>
      <c r="D547" s="18">
        <v>45847</v>
      </c>
      <c r="E547" s="18">
        <v>45850</v>
      </c>
      <c r="F547" s="18">
        <v>45850</v>
      </c>
      <c r="G547" t="s">
        <v>49</v>
      </c>
      <c r="H547">
        <v>28</v>
      </c>
      <c r="J547">
        <v>645.15</v>
      </c>
      <c r="K547" t="s">
        <v>131</v>
      </c>
      <c r="L547">
        <v>554.82899999999995</v>
      </c>
      <c r="M547">
        <v>35</v>
      </c>
      <c r="N547">
        <v>30.099999999999998</v>
      </c>
      <c r="O547">
        <v>5.4250949391614352E-2</v>
      </c>
      <c r="P547">
        <v>7</v>
      </c>
      <c r="Q547">
        <v>2025</v>
      </c>
      <c r="R547">
        <v>7</v>
      </c>
      <c r="S547">
        <v>2025</v>
      </c>
      <c r="T547">
        <v>45895</v>
      </c>
      <c r="U547" t="s">
        <v>160</v>
      </c>
      <c r="V547">
        <v>2025</v>
      </c>
      <c r="W547" t="str">
        <f t="shared" si="32"/>
        <v>México</v>
      </c>
      <c r="X547" t="str">
        <f t="shared" si="33"/>
        <v>Retail</v>
      </c>
      <c r="Y547" s="8">
        <f t="shared" si="34"/>
        <v>0</v>
      </c>
      <c r="Z547" s="2">
        <f t="shared" si="35"/>
        <v>30.099999999999998</v>
      </c>
      <c r="AJ547" s="12">
        <v>547</v>
      </c>
      <c r="AK547" s="13">
        <v>742.03</v>
      </c>
    </row>
    <row r="548" spans="1:37">
      <c r="A548" t="s">
        <v>176</v>
      </c>
      <c r="B548">
        <v>494</v>
      </c>
      <c r="C548">
        <v>0</v>
      </c>
      <c r="D548" s="18">
        <v>45847</v>
      </c>
      <c r="E548" s="18">
        <v>45935</v>
      </c>
      <c r="F548" s="18">
        <v>45942</v>
      </c>
      <c r="G548" t="s">
        <v>57</v>
      </c>
      <c r="H548">
        <v>28</v>
      </c>
      <c r="I548" t="s">
        <v>188</v>
      </c>
      <c r="J548">
        <v>27414.18</v>
      </c>
      <c r="K548" t="s">
        <v>131</v>
      </c>
      <c r="L548">
        <v>23576.194800000001</v>
      </c>
      <c r="M548">
        <v>4504.18</v>
      </c>
      <c r="N548">
        <v>3873.5948000000003</v>
      </c>
      <c r="O548">
        <v>0.16430110256808703</v>
      </c>
      <c r="P548">
        <v>7</v>
      </c>
      <c r="Q548">
        <v>2025</v>
      </c>
      <c r="R548">
        <v>10</v>
      </c>
      <c r="S548">
        <v>2025</v>
      </c>
      <c r="T548">
        <v>45987</v>
      </c>
      <c r="U548" t="s">
        <v>159</v>
      </c>
      <c r="V548">
        <v>2025</v>
      </c>
      <c r="W548" t="str">
        <f t="shared" si="32"/>
        <v>México</v>
      </c>
      <c r="X548" t="str">
        <f t="shared" si="33"/>
        <v>IC</v>
      </c>
      <c r="Y548" s="8">
        <f t="shared" si="34"/>
        <v>0.5</v>
      </c>
      <c r="Z548" s="2">
        <f t="shared" si="35"/>
        <v>1936.7974000000002</v>
      </c>
      <c r="AJ548" s="12">
        <v>548</v>
      </c>
      <c r="AK548" s="13">
        <v>6080.3</v>
      </c>
    </row>
    <row r="549" spans="1:37">
      <c r="A549" t="s">
        <v>176</v>
      </c>
      <c r="B549">
        <v>495</v>
      </c>
      <c r="C549">
        <v>0</v>
      </c>
      <c r="D549" s="18">
        <v>45848</v>
      </c>
      <c r="E549" s="18">
        <v>46016</v>
      </c>
      <c r="F549" s="18">
        <v>46026</v>
      </c>
      <c r="G549" t="s">
        <v>54</v>
      </c>
      <c r="H549">
        <v>28</v>
      </c>
      <c r="J549">
        <v>74118.3</v>
      </c>
      <c r="K549" t="s">
        <v>131</v>
      </c>
      <c r="L549">
        <v>63741.738000000005</v>
      </c>
      <c r="M549">
        <v>9800</v>
      </c>
      <c r="N549">
        <v>8428</v>
      </c>
      <c r="O549">
        <v>0.13222105741766876</v>
      </c>
      <c r="P549">
        <v>7</v>
      </c>
      <c r="Q549">
        <v>2025</v>
      </c>
      <c r="R549">
        <v>12</v>
      </c>
      <c r="S549">
        <v>2025</v>
      </c>
      <c r="T549">
        <v>46071</v>
      </c>
      <c r="U549" t="s">
        <v>164</v>
      </c>
      <c r="V549">
        <v>2026</v>
      </c>
      <c r="W549" t="str">
        <f t="shared" si="32"/>
        <v>México</v>
      </c>
      <c r="X549" t="str">
        <f t="shared" si="33"/>
        <v>Retail</v>
      </c>
      <c r="Y549" s="8">
        <f t="shared" si="34"/>
        <v>0.05</v>
      </c>
      <c r="Z549" s="2">
        <f t="shared" si="35"/>
        <v>8006.6</v>
      </c>
      <c r="AJ549" s="12">
        <v>549</v>
      </c>
      <c r="AK549" s="13">
        <v>3291</v>
      </c>
    </row>
    <row r="550" spans="1:37">
      <c r="A550" t="s">
        <v>176</v>
      </c>
      <c r="B550">
        <v>496</v>
      </c>
      <c r="C550">
        <v>1</v>
      </c>
      <c r="D550" s="18">
        <v>45848</v>
      </c>
      <c r="E550" s="18">
        <v>45864</v>
      </c>
      <c r="F550" s="18">
        <v>45869</v>
      </c>
      <c r="G550" t="s">
        <v>49</v>
      </c>
      <c r="H550">
        <v>28</v>
      </c>
      <c r="I550" t="s">
        <v>177</v>
      </c>
      <c r="J550">
        <v>11461.99</v>
      </c>
      <c r="K550" t="s">
        <v>131</v>
      </c>
      <c r="L550">
        <v>9857.3114000000005</v>
      </c>
      <c r="M550">
        <v>852.27</v>
      </c>
      <c r="N550">
        <v>732.95219999999995</v>
      </c>
      <c r="O550">
        <v>7.4356198181991073E-2</v>
      </c>
      <c r="P550">
        <v>7</v>
      </c>
      <c r="Q550">
        <v>2025</v>
      </c>
      <c r="R550">
        <v>7</v>
      </c>
      <c r="S550">
        <v>2025</v>
      </c>
      <c r="T550">
        <v>45914</v>
      </c>
      <c r="U550" t="s">
        <v>153</v>
      </c>
      <c r="V550">
        <v>2025</v>
      </c>
      <c r="W550" t="str">
        <f t="shared" si="32"/>
        <v>México</v>
      </c>
      <c r="X550" t="str">
        <f t="shared" si="33"/>
        <v>Retail</v>
      </c>
      <c r="Y550" s="8">
        <f t="shared" si="34"/>
        <v>0</v>
      </c>
      <c r="Z550" s="2">
        <f t="shared" si="35"/>
        <v>732.95219999999995</v>
      </c>
      <c r="AJ550" s="12">
        <v>550</v>
      </c>
      <c r="AK550" s="13">
        <v>3358.9</v>
      </c>
    </row>
    <row r="551" spans="1:37">
      <c r="A551" t="s">
        <v>176</v>
      </c>
      <c r="B551">
        <v>497</v>
      </c>
      <c r="C551">
        <v>1</v>
      </c>
      <c r="D551" s="18">
        <v>45848</v>
      </c>
      <c r="E551" s="18">
        <v>45850</v>
      </c>
      <c r="F551" s="18">
        <v>45850</v>
      </c>
      <c r="G551" t="s">
        <v>35</v>
      </c>
      <c r="H551">
        <v>28</v>
      </c>
      <c r="J551">
        <v>5102.3</v>
      </c>
      <c r="K551" t="s">
        <v>178</v>
      </c>
      <c r="L551">
        <v>239.8081</v>
      </c>
      <c r="M551">
        <v>664.3</v>
      </c>
      <c r="N551">
        <v>31.222099999999998</v>
      </c>
      <c r="O551">
        <v>0.13019618603374947</v>
      </c>
      <c r="P551">
        <v>7</v>
      </c>
      <c r="Q551">
        <v>2025</v>
      </c>
      <c r="R551">
        <v>7</v>
      </c>
      <c r="S551">
        <v>2025</v>
      </c>
      <c r="T551">
        <v>45895</v>
      </c>
      <c r="U551" t="s">
        <v>160</v>
      </c>
      <c r="V551">
        <v>2025</v>
      </c>
      <c r="W551" t="str">
        <f t="shared" si="32"/>
        <v>México</v>
      </c>
      <c r="X551" t="str">
        <f t="shared" si="33"/>
        <v>IC</v>
      </c>
      <c r="Y551" s="8">
        <f t="shared" si="34"/>
        <v>0.5</v>
      </c>
      <c r="Z551" s="2">
        <f t="shared" si="35"/>
        <v>15.611049999999999</v>
      </c>
      <c r="AJ551" s="12">
        <v>551</v>
      </c>
      <c r="AK551" s="13">
        <v>1328.6</v>
      </c>
    </row>
    <row r="552" spans="1:37">
      <c r="A552" t="s">
        <v>176</v>
      </c>
      <c r="B552">
        <v>498</v>
      </c>
      <c r="C552">
        <v>0</v>
      </c>
      <c r="D552" s="18">
        <v>45848</v>
      </c>
      <c r="E552" s="18">
        <v>45850</v>
      </c>
      <c r="F552" s="18">
        <v>45855</v>
      </c>
      <c r="G552" t="s">
        <v>45</v>
      </c>
      <c r="H552">
        <v>28</v>
      </c>
      <c r="J552">
        <v>25884.35</v>
      </c>
      <c r="K552" t="s">
        <v>163</v>
      </c>
      <c r="L552">
        <v>29508.158999999996</v>
      </c>
      <c r="M552">
        <v>2038.35</v>
      </c>
      <c r="N552">
        <v>2323.7189999999996</v>
      </c>
      <c r="O552">
        <v>7.8748355666647993E-2</v>
      </c>
      <c r="P552">
        <v>7</v>
      </c>
      <c r="Q552">
        <v>2025</v>
      </c>
      <c r="R552">
        <v>7</v>
      </c>
      <c r="S552">
        <v>2025</v>
      </c>
      <c r="T552">
        <v>45900</v>
      </c>
      <c r="U552" t="s">
        <v>160</v>
      </c>
      <c r="V552">
        <v>2025</v>
      </c>
      <c r="W552" t="str">
        <f t="shared" si="32"/>
        <v>México</v>
      </c>
      <c r="X552" t="str">
        <f t="shared" si="33"/>
        <v>IC</v>
      </c>
      <c r="Y552" s="8">
        <f t="shared" si="34"/>
        <v>0.75</v>
      </c>
      <c r="Z552" s="2">
        <f t="shared" si="35"/>
        <v>580.92974999999979</v>
      </c>
      <c r="AJ552" s="12">
        <v>552</v>
      </c>
      <c r="AK552" s="13">
        <v>4288</v>
      </c>
    </row>
    <row r="553" spans="1:37">
      <c r="A553" t="s">
        <v>176</v>
      </c>
      <c r="B553">
        <v>499</v>
      </c>
      <c r="C553">
        <v>1</v>
      </c>
      <c r="D553" s="18">
        <v>45848</v>
      </c>
      <c r="E553" s="18">
        <v>45753</v>
      </c>
      <c r="F553" s="18">
        <v>45867</v>
      </c>
      <c r="G553" t="s">
        <v>45</v>
      </c>
      <c r="H553">
        <v>28</v>
      </c>
      <c r="J553">
        <v>19682.599999999999</v>
      </c>
      <c r="K553" t="s">
        <v>131</v>
      </c>
      <c r="L553">
        <v>16927.036</v>
      </c>
      <c r="M553">
        <v>971.32</v>
      </c>
      <c r="N553">
        <v>835.33519999999999</v>
      </c>
      <c r="O553">
        <v>4.9349171349313603E-2</v>
      </c>
      <c r="P553">
        <v>7</v>
      </c>
      <c r="Q553">
        <v>2025</v>
      </c>
      <c r="R553">
        <v>4</v>
      </c>
      <c r="S553">
        <v>2025</v>
      </c>
      <c r="T553">
        <v>45912</v>
      </c>
      <c r="U553" t="s">
        <v>153</v>
      </c>
      <c r="V553">
        <v>2025</v>
      </c>
      <c r="W553" t="str">
        <f t="shared" si="32"/>
        <v>México</v>
      </c>
      <c r="X553" t="str">
        <f t="shared" si="33"/>
        <v>IC</v>
      </c>
      <c r="Y553" s="8">
        <f t="shared" si="34"/>
        <v>0.75</v>
      </c>
      <c r="Z553" s="2">
        <f t="shared" si="35"/>
        <v>208.8338</v>
      </c>
      <c r="AJ553" s="12">
        <v>553</v>
      </c>
      <c r="AK553" s="13">
        <v>7809.64</v>
      </c>
    </row>
    <row r="554" spans="1:37">
      <c r="A554" t="s">
        <v>176</v>
      </c>
      <c r="B554">
        <v>500</v>
      </c>
      <c r="C554">
        <v>0</v>
      </c>
      <c r="D554" s="18">
        <v>45849</v>
      </c>
      <c r="E554" s="18">
        <v>45937</v>
      </c>
      <c r="F554" s="18">
        <v>45946</v>
      </c>
      <c r="G554" t="s">
        <v>44</v>
      </c>
      <c r="H554">
        <v>28</v>
      </c>
      <c r="J554">
        <v>11054.87</v>
      </c>
      <c r="K554" t="s">
        <v>151</v>
      </c>
      <c r="L554">
        <v>11054.87</v>
      </c>
      <c r="M554">
        <v>942.1</v>
      </c>
      <c r="N554">
        <v>942.1</v>
      </c>
      <c r="O554">
        <v>8.5220359895683981E-2</v>
      </c>
      <c r="P554">
        <v>7</v>
      </c>
      <c r="Q554">
        <v>2025</v>
      </c>
      <c r="R554">
        <v>10</v>
      </c>
      <c r="S554">
        <v>2025</v>
      </c>
      <c r="T554">
        <v>45991</v>
      </c>
      <c r="U554" t="s">
        <v>159</v>
      </c>
      <c r="V554">
        <v>2025</v>
      </c>
      <c r="W554" t="str">
        <f t="shared" si="32"/>
        <v>México</v>
      </c>
      <c r="X554" t="str">
        <f t="shared" si="33"/>
        <v>IC</v>
      </c>
      <c r="Y554" s="8">
        <f t="shared" si="34"/>
        <v>0.5</v>
      </c>
      <c r="Z554" s="2">
        <f t="shared" si="35"/>
        <v>471.05</v>
      </c>
      <c r="AJ554" s="12">
        <v>554</v>
      </c>
      <c r="AK554" s="13">
        <v>137.9</v>
      </c>
    </row>
    <row r="555" spans="1:37">
      <c r="A555" t="s">
        <v>176</v>
      </c>
      <c r="B555">
        <v>501</v>
      </c>
      <c r="C555">
        <v>0</v>
      </c>
      <c r="D555" s="18">
        <v>45849</v>
      </c>
      <c r="E555" s="18">
        <v>46111</v>
      </c>
      <c r="F555" s="18">
        <v>46116</v>
      </c>
      <c r="G555" t="s">
        <v>46</v>
      </c>
      <c r="H555">
        <v>28</v>
      </c>
      <c r="J555">
        <v>11490</v>
      </c>
      <c r="K555" t="s">
        <v>131</v>
      </c>
      <c r="L555">
        <v>9881.4</v>
      </c>
      <c r="M555">
        <v>1149</v>
      </c>
      <c r="N555">
        <v>988.14</v>
      </c>
      <c r="O555">
        <v>0.1</v>
      </c>
      <c r="P555">
        <v>7</v>
      </c>
      <c r="Q555">
        <v>2025</v>
      </c>
      <c r="R555">
        <v>3</v>
      </c>
      <c r="S555">
        <v>2026</v>
      </c>
      <c r="T555">
        <v>46161</v>
      </c>
      <c r="U555" t="s">
        <v>172</v>
      </c>
      <c r="V555">
        <v>2026</v>
      </c>
      <c r="W555" t="str">
        <f t="shared" si="32"/>
        <v>México</v>
      </c>
      <c r="X555" t="str">
        <f t="shared" si="33"/>
        <v>IC</v>
      </c>
      <c r="Y555" s="8">
        <f t="shared" si="34"/>
        <v>0.5</v>
      </c>
      <c r="Z555" s="2">
        <f t="shared" si="35"/>
        <v>494.07</v>
      </c>
      <c r="AJ555" s="12">
        <v>555</v>
      </c>
      <c r="AK555" s="13">
        <v>534.11</v>
      </c>
    </row>
    <row r="556" spans="1:37">
      <c r="A556" t="s">
        <v>176</v>
      </c>
      <c r="B556">
        <v>502</v>
      </c>
      <c r="C556">
        <v>1</v>
      </c>
      <c r="D556" s="18">
        <v>45851</v>
      </c>
      <c r="E556" s="18">
        <v>45956</v>
      </c>
      <c r="F556" s="18">
        <v>45966</v>
      </c>
      <c r="G556" t="s">
        <v>45</v>
      </c>
      <c r="H556">
        <v>29</v>
      </c>
      <c r="J556">
        <v>16384.55</v>
      </c>
      <c r="K556" t="s">
        <v>131</v>
      </c>
      <c r="L556">
        <v>14090.713</v>
      </c>
      <c r="M556">
        <v>2038.08</v>
      </c>
      <c r="N556">
        <v>1752.7487999999998</v>
      </c>
      <c r="O556">
        <v>0.12439035554836721</v>
      </c>
      <c r="P556">
        <v>7</v>
      </c>
      <c r="Q556">
        <v>2025</v>
      </c>
      <c r="R556">
        <v>10</v>
      </c>
      <c r="S556">
        <v>2025</v>
      </c>
      <c r="T556">
        <v>46011</v>
      </c>
      <c r="U556" t="s">
        <v>132</v>
      </c>
      <c r="V556">
        <v>2025</v>
      </c>
      <c r="W556" t="str">
        <f t="shared" si="32"/>
        <v>México</v>
      </c>
      <c r="X556" t="str">
        <f t="shared" si="33"/>
        <v>IC</v>
      </c>
      <c r="Y556" s="8">
        <f t="shared" si="34"/>
        <v>0.75</v>
      </c>
      <c r="Z556" s="2">
        <f t="shared" si="35"/>
        <v>438.18719999999985</v>
      </c>
      <c r="AJ556" s="12">
        <v>556</v>
      </c>
      <c r="AK556" s="13">
        <v>609.14</v>
      </c>
    </row>
    <row r="557" spans="1:37">
      <c r="A557" t="s">
        <v>176</v>
      </c>
      <c r="B557">
        <v>503</v>
      </c>
      <c r="C557">
        <v>1</v>
      </c>
      <c r="D557" s="18">
        <v>45852</v>
      </c>
      <c r="E557" s="18">
        <v>45756</v>
      </c>
      <c r="F557" s="18">
        <v>45862</v>
      </c>
      <c r="G557" t="s">
        <v>45</v>
      </c>
      <c r="H557">
        <v>29</v>
      </c>
      <c r="J557">
        <v>73991</v>
      </c>
      <c r="K557" t="s">
        <v>131</v>
      </c>
      <c r="L557">
        <v>63632.26</v>
      </c>
      <c r="M557">
        <v>2634.65</v>
      </c>
      <c r="N557">
        <v>2265.799</v>
      </c>
      <c r="O557">
        <v>3.5607709045694748E-2</v>
      </c>
      <c r="P557">
        <v>7</v>
      </c>
      <c r="Q557">
        <v>2025</v>
      </c>
      <c r="R557">
        <v>4</v>
      </c>
      <c r="S557">
        <v>2025</v>
      </c>
      <c r="T557">
        <v>45907</v>
      </c>
      <c r="U557" t="s">
        <v>153</v>
      </c>
      <c r="V557">
        <v>2025</v>
      </c>
      <c r="W557" t="str">
        <f t="shared" si="32"/>
        <v>México</v>
      </c>
      <c r="X557" t="str">
        <f t="shared" si="33"/>
        <v>IC</v>
      </c>
      <c r="Y557" s="8">
        <f t="shared" si="34"/>
        <v>0.75</v>
      </c>
      <c r="Z557" s="2">
        <f t="shared" si="35"/>
        <v>566.44974999999999</v>
      </c>
      <c r="AJ557" s="12">
        <v>557</v>
      </c>
      <c r="AK557" s="13">
        <v>761.59</v>
      </c>
    </row>
    <row r="558" spans="1:37">
      <c r="A558" t="s">
        <v>176</v>
      </c>
      <c r="B558">
        <v>504</v>
      </c>
      <c r="C558">
        <v>0</v>
      </c>
      <c r="D558" s="18">
        <v>45852</v>
      </c>
      <c r="E558" s="18">
        <v>46026</v>
      </c>
      <c r="F558" s="18">
        <v>46034</v>
      </c>
      <c r="G558" t="s">
        <v>57</v>
      </c>
      <c r="H558">
        <v>29</v>
      </c>
      <c r="J558">
        <v>22527.7</v>
      </c>
      <c r="K558" t="s">
        <v>131</v>
      </c>
      <c r="L558">
        <v>19373.822</v>
      </c>
      <c r="M558">
        <v>4642.7</v>
      </c>
      <c r="N558">
        <v>3992.7219999999998</v>
      </c>
      <c r="O558">
        <v>0.20608850437461435</v>
      </c>
      <c r="P558">
        <v>7</v>
      </c>
      <c r="Q558">
        <v>2025</v>
      </c>
      <c r="R558">
        <v>1</v>
      </c>
      <c r="S558">
        <v>2026</v>
      </c>
      <c r="T558">
        <v>46079</v>
      </c>
      <c r="U558" t="s">
        <v>164</v>
      </c>
      <c r="V558">
        <v>2026</v>
      </c>
      <c r="W558" t="str">
        <f t="shared" si="32"/>
        <v>México</v>
      </c>
      <c r="X558" t="str">
        <f t="shared" si="33"/>
        <v>IC</v>
      </c>
      <c r="Y558" s="8">
        <f t="shared" si="34"/>
        <v>0.5</v>
      </c>
      <c r="Z558" s="2">
        <f t="shared" si="35"/>
        <v>1996.3609999999999</v>
      </c>
      <c r="AJ558" s="12">
        <v>558</v>
      </c>
      <c r="AK558" s="13">
        <v>1559.84</v>
      </c>
    </row>
    <row r="559" spans="1:37">
      <c r="A559" t="s">
        <v>176</v>
      </c>
      <c r="B559">
        <v>505</v>
      </c>
      <c r="C559">
        <v>1</v>
      </c>
      <c r="D559" s="18">
        <v>45852</v>
      </c>
      <c r="E559" s="18">
        <v>45852</v>
      </c>
      <c r="F559" s="18">
        <v>45866</v>
      </c>
      <c r="G559" t="s">
        <v>54</v>
      </c>
      <c r="H559">
        <v>29</v>
      </c>
      <c r="J559">
        <v>8631.9599999999991</v>
      </c>
      <c r="K559" t="s">
        <v>151</v>
      </c>
      <c r="L559">
        <v>8631.9599999999991</v>
      </c>
      <c r="M559">
        <v>1263.75</v>
      </c>
      <c r="N559">
        <v>1263.75</v>
      </c>
      <c r="O559">
        <v>0.14640359779239015</v>
      </c>
      <c r="P559">
        <v>7</v>
      </c>
      <c r="Q559">
        <v>2025</v>
      </c>
      <c r="R559">
        <v>7</v>
      </c>
      <c r="S559">
        <v>2025</v>
      </c>
      <c r="T559">
        <v>45911</v>
      </c>
      <c r="U559" t="s">
        <v>153</v>
      </c>
      <c r="V559">
        <v>2025</v>
      </c>
      <c r="W559" t="str">
        <f t="shared" si="32"/>
        <v>México</v>
      </c>
      <c r="X559" t="str">
        <f t="shared" si="33"/>
        <v>Retail</v>
      </c>
      <c r="Y559" s="8">
        <f t="shared" si="34"/>
        <v>0.05</v>
      </c>
      <c r="Z559" s="2">
        <f t="shared" si="35"/>
        <v>1200.5625</v>
      </c>
      <c r="AJ559" s="12">
        <v>559</v>
      </c>
      <c r="AK559" s="13">
        <v>70</v>
      </c>
    </row>
    <row r="560" spans="1:37">
      <c r="A560" t="s">
        <v>176</v>
      </c>
      <c r="B560">
        <v>506</v>
      </c>
      <c r="C560">
        <v>0</v>
      </c>
      <c r="D560" s="18">
        <v>45852</v>
      </c>
      <c r="E560" s="18">
        <v>45841</v>
      </c>
      <c r="F560" s="18">
        <v>45896</v>
      </c>
      <c r="G560" t="s">
        <v>29</v>
      </c>
      <c r="H560">
        <v>29</v>
      </c>
      <c r="I560" t="s">
        <v>149</v>
      </c>
      <c r="J560">
        <v>25058.92</v>
      </c>
      <c r="K560" t="s">
        <v>131</v>
      </c>
      <c r="L560">
        <v>21550.671199999997</v>
      </c>
      <c r="M560">
        <v>2585.46</v>
      </c>
      <c r="N560">
        <v>2223.4956000000002</v>
      </c>
      <c r="O560">
        <v>0.10317523660237554</v>
      </c>
      <c r="P560">
        <v>7</v>
      </c>
      <c r="Q560">
        <v>2025</v>
      </c>
      <c r="R560">
        <v>7</v>
      </c>
      <c r="S560">
        <v>2025</v>
      </c>
      <c r="T560">
        <v>45941</v>
      </c>
      <c r="U560" t="s">
        <v>161</v>
      </c>
      <c r="V560">
        <v>2025</v>
      </c>
      <c r="W560" t="str">
        <f t="shared" si="32"/>
        <v>Madrid</v>
      </c>
      <c r="X560" t="str">
        <f t="shared" si="33"/>
        <v>Retail</v>
      </c>
      <c r="Y560" s="8">
        <f t="shared" si="34"/>
        <v>7.0000000000000007E-2</v>
      </c>
      <c r="Z560" s="2">
        <f t="shared" si="35"/>
        <v>2067.8509080000003</v>
      </c>
      <c r="AJ560" s="12">
        <v>560</v>
      </c>
      <c r="AK560" s="13">
        <v>138</v>
      </c>
    </row>
    <row r="561" spans="1:37">
      <c r="A561" t="s">
        <v>176</v>
      </c>
      <c r="B561">
        <v>507</v>
      </c>
      <c r="C561">
        <v>1</v>
      </c>
      <c r="D561" s="18">
        <v>45853</v>
      </c>
      <c r="E561" s="18">
        <v>45821</v>
      </c>
      <c r="F561" s="18">
        <v>45855</v>
      </c>
      <c r="G561" t="s">
        <v>49</v>
      </c>
      <c r="H561">
        <v>29</v>
      </c>
      <c r="I561" t="s">
        <v>182</v>
      </c>
      <c r="J561">
        <v>10798.04</v>
      </c>
      <c r="K561" t="s">
        <v>131</v>
      </c>
      <c r="L561">
        <v>9286.3144000000011</v>
      </c>
      <c r="M561">
        <v>850.21</v>
      </c>
      <c r="N561">
        <v>731.18060000000003</v>
      </c>
      <c r="O561">
        <v>7.8737437534960042E-2</v>
      </c>
      <c r="P561">
        <v>7</v>
      </c>
      <c r="Q561">
        <v>2025</v>
      </c>
      <c r="R561">
        <v>6</v>
      </c>
      <c r="S561">
        <v>2025</v>
      </c>
      <c r="T561">
        <v>45900</v>
      </c>
      <c r="U561" t="s">
        <v>160</v>
      </c>
      <c r="V561">
        <v>2025</v>
      </c>
      <c r="W561" t="str">
        <f t="shared" si="32"/>
        <v>México</v>
      </c>
      <c r="X561" t="str">
        <f t="shared" si="33"/>
        <v>Retail</v>
      </c>
      <c r="Y561" s="8">
        <f t="shared" si="34"/>
        <v>0</v>
      </c>
      <c r="Z561" s="2">
        <f t="shared" si="35"/>
        <v>731.18060000000003</v>
      </c>
      <c r="AJ561" s="12">
        <v>561</v>
      </c>
      <c r="AK561" s="13">
        <v>5006.95</v>
      </c>
    </row>
    <row r="562" spans="1:37">
      <c r="A562" t="s">
        <v>176</v>
      </c>
      <c r="B562">
        <v>508</v>
      </c>
      <c r="C562">
        <v>1</v>
      </c>
      <c r="D562" s="18">
        <v>45853</v>
      </c>
      <c r="E562" s="18">
        <v>45759</v>
      </c>
      <c r="F562" s="18">
        <v>45762</v>
      </c>
      <c r="G562" t="s">
        <v>57</v>
      </c>
      <c r="H562">
        <v>29</v>
      </c>
      <c r="J562">
        <v>7119</v>
      </c>
      <c r="K562" t="s">
        <v>163</v>
      </c>
      <c r="L562">
        <v>8115.6599999999989</v>
      </c>
      <c r="M562">
        <v>528.02</v>
      </c>
      <c r="N562">
        <v>601.94279999999992</v>
      </c>
      <c r="O562">
        <v>7.4170529568759663E-2</v>
      </c>
      <c r="P562">
        <v>7</v>
      </c>
      <c r="Q562">
        <v>2025</v>
      </c>
      <c r="R562">
        <v>4</v>
      </c>
      <c r="S562">
        <v>2025</v>
      </c>
      <c r="T562">
        <v>45807</v>
      </c>
      <c r="U562" t="s">
        <v>172</v>
      </c>
      <c r="V562">
        <v>2025</v>
      </c>
      <c r="W562" t="str">
        <f t="shared" si="32"/>
        <v>México</v>
      </c>
      <c r="X562" t="str">
        <f t="shared" si="33"/>
        <v>IC</v>
      </c>
      <c r="Y562" s="8">
        <f t="shared" si="34"/>
        <v>0.5</v>
      </c>
      <c r="Z562" s="2">
        <f t="shared" si="35"/>
        <v>300.97139999999996</v>
      </c>
      <c r="AJ562" s="12">
        <v>562</v>
      </c>
      <c r="AK562" s="13">
        <v>345.45</v>
      </c>
    </row>
    <row r="563" spans="1:37">
      <c r="A563" t="s">
        <v>176</v>
      </c>
      <c r="B563">
        <v>509</v>
      </c>
      <c r="C563">
        <v>0</v>
      </c>
      <c r="D563" s="18">
        <v>45853</v>
      </c>
      <c r="E563" s="18">
        <v>45883</v>
      </c>
      <c r="F563" s="18">
        <v>45886</v>
      </c>
      <c r="G563" t="s">
        <v>49</v>
      </c>
      <c r="H563">
        <v>29</v>
      </c>
      <c r="J563">
        <v>5915.36</v>
      </c>
      <c r="K563" t="s">
        <v>131</v>
      </c>
      <c r="L563">
        <v>5087.2095999999992</v>
      </c>
      <c r="M563">
        <v>394.46</v>
      </c>
      <c r="N563">
        <v>339.23559999999998</v>
      </c>
      <c r="O563">
        <v>6.6684022612317762E-2</v>
      </c>
      <c r="P563">
        <v>7</v>
      </c>
      <c r="Q563">
        <v>2025</v>
      </c>
      <c r="R563">
        <v>8</v>
      </c>
      <c r="S563">
        <v>2025</v>
      </c>
      <c r="T563">
        <v>45931</v>
      </c>
      <c r="U563" t="s">
        <v>161</v>
      </c>
      <c r="V563">
        <v>2025</v>
      </c>
      <c r="W563" t="str">
        <f t="shared" si="32"/>
        <v>México</v>
      </c>
      <c r="X563" t="str">
        <f t="shared" si="33"/>
        <v>Retail</v>
      </c>
      <c r="Y563" s="8">
        <f t="shared" si="34"/>
        <v>0</v>
      </c>
      <c r="Z563" s="2">
        <f t="shared" si="35"/>
        <v>339.23559999999998</v>
      </c>
      <c r="AJ563" s="12">
        <v>563</v>
      </c>
      <c r="AK563" s="13">
        <v>759</v>
      </c>
    </row>
    <row r="564" spans="1:37">
      <c r="A564" t="s">
        <v>176</v>
      </c>
      <c r="B564">
        <v>510</v>
      </c>
      <c r="C564">
        <v>1</v>
      </c>
      <c r="D564" s="18">
        <v>45853</v>
      </c>
      <c r="E564" s="18">
        <v>45846</v>
      </c>
      <c r="F564" s="18">
        <v>45860</v>
      </c>
      <c r="G564" t="s">
        <v>36</v>
      </c>
      <c r="H564">
        <v>29</v>
      </c>
      <c r="J564">
        <v>19967.13</v>
      </c>
      <c r="K564" t="s">
        <v>131</v>
      </c>
      <c r="L564">
        <v>17171.731800000001</v>
      </c>
      <c r="M564">
        <v>1743.85</v>
      </c>
      <c r="N564">
        <v>1499.7109999999998</v>
      </c>
      <c r="O564">
        <v>8.7336036776442069E-2</v>
      </c>
      <c r="P564">
        <v>7</v>
      </c>
      <c r="Q564">
        <v>2025</v>
      </c>
      <c r="R564">
        <v>7</v>
      </c>
      <c r="S564">
        <v>2025</v>
      </c>
      <c r="T564">
        <v>45905</v>
      </c>
      <c r="U564" t="s">
        <v>153</v>
      </c>
      <c r="V564">
        <v>2025</v>
      </c>
      <c r="W564" t="str">
        <f t="shared" si="32"/>
        <v>México</v>
      </c>
      <c r="X564" t="str">
        <f t="shared" si="33"/>
        <v>IC</v>
      </c>
      <c r="Y564" s="8">
        <f t="shared" si="34"/>
        <v>0.5</v>
      </c>
      <c r="Z564" s="2">
        <f t="shared" si="35"/>
        <v>749.85549999999989</v>
      </c>
      <c r="AJ564" s="12">
        <v>564</v>
      </c>
      <c r="AK564" s="13">
        <v>3627.93</v>
      </c>
    </row>
    <row r="565" spans="1:37">
      <c r="A565" t="s">
        <v>176</v>
      </c>
      <c r="B565">
        <v>511</v>
      </c>
      <c r="C565">
        <v>0</v>
      </c>
      <c r="D565" s="18">
        <v>45853</v>
      </c>
      <c r="E565" s="18">
        <v>45892</v>
      </c>
      <c r="F565" s="18">
        <v>45898</v>
      </c>
      <c r="G565" t="s">
        <v>54</v>
      </c>
      <c r="H565">
        <v>29</v>
      </c>
      <c r="J565">
        <v>25252.01</v>
      </c>
      <c r="K565" t="s">
        <v>187</v>
      </c>
      <c r="L565">
        <v>27019.650699999998</v>
      </c>
      <c r="M565">
        <v>2439.34</v>
      </c>
      <c r="N565">
        <v>2610.0938000000001</v>
      </c>
      <c r="O565">
        <v>9.659983502303382E-2</v>
      </c>
      <c r="P565">
        <v>7</v>
      </c>
      <c r="Q565">
        <v>2025</v>
      </c>
      <c r="R565">
        <v>8</v>
      </c>
      <c r="S565">
        <v>2025</v>
      </c>
      <c r="T565">
        <v>45943</v>
      </c>
      <c r="U565" t="s">
        <v>161</v>
      </c>
      <c r="V565">
        <v>2025</v>
      </c>
      <c r="W565" t="str">
        <f t="shared" si="32"/>
        <v>México</v>
      </c>
      <c r="X565" t="str">
        <f t="shared" si="33"/>
        <v>Retail</v>
      </c>
      <c r="Y565" s="8">
        <f t="shared" si="34"/>
        <v>0.05</v>
      </c>
      <c r="Z565" s="2">
        <f t="shared" si="35"/>
        <v>2479.5891099999999</v>
      </c>
      <c r="AJ565" s="12">
        <v>565</v>
      </c>
      <c r="AK565" s="13">
        <v>70</v>
      </c>
    </row>
    <row r="566" spans="1:37">
      <c r="A566" t="s">
        <v>176</v>
      </c>
      <c r="B566">
        <v>512</v>
      </c>
      <c r="C566">
        <v>1</v>
      </c>
      <c r="D566" s="18">
        <v>45853</v>
      </c>
      <c r="E566" s="18">
        <v>45881</v>
      </c>
      <c r="F566" s="18">
        <v>45890</v>
      </c>
      <c r="G566" t="s">
        <v>39</v>
      </c>
      <c r="H566">
        <v>29</v>
      </c>
      <c r="J566">
        <v>16537</v>
      </c>
      <c r="K566" t="s">
        <v>131</v>
      </c>
      <c r="L566">
        <v>14221.82</v>
      </c>
      <c r="M566">
        <v>2157</v>
      </c>
      <c r="N566">
        <v>1855.02</v>
      </c>
      <c r="O566">
        <v>0.13043478260869565</v>
      </c>
      <c r="P566">
        <v>7</v>
      </c>
      <c r="Q566">
        <v>2025</v>
      </c>
      <c r="R566">
        <v>8</v>
      </c>
      <c r="S566">
        <v>2025</v>
      </c>
      <c r="T566">
        <v>45935</v>
      </c>
      <c r="U566" t="s">
        <v>161</v>
      </c>
      <c r="V566">
        <v>2025</v>
      </c>
      <c r="W566" t="str">
        <f t="shared" si="32"/>
        <v>México</v>
      </c>
      <c r="X566" t="str">
        <f t="shared" si="33"/>
        <v>IC</v>
      </c>
      <c r="Y566" s="8">
        <f t="shared" si="34"/>
        <v>0.5</v>
      </c>
      <c r="Z566" s="2">
        <f t="shared" si="35"/>
        <v>927.51</v>
      </c>
      <c r="AJ566" s="12">
        <v>566</v>
      </c>
      <c r="AK566" s="13">
        <v>91497.33</v>
      </c>
    </row>
    <row r="567" spans="1:37">
      <c r="A567" t="s">
        <v>176</v>
      </c>
      <c r="B567">
        <v>513</v>
      </c>
      <c r="C567">
        <v>1</v>
      </c>
      <c r="D567" s="18">
        <v>45853</v>
      </c>
      <c r="E567" s="18">
        <v>45867</v>
      </c>
      <c r="F567" s="18">
        <v>45908</v>
      </c>
      <c r="G567" t="s">
        <v>38</v>
      </c>
      <c r="H567">
        <v>29</v>
      </c>
      <c r="I567" t="s">
        <v>166</v>
      </c>
      <c r="J567">
        <v>71421.67</v>
      </c>
      <c r="K567" t="s">
        <v>131</v>
      </c>
      <c r="L567">
        <v>61422.636200000001</v>
      </c>
      <c r="M567">
        <v>5493.19</v>
      </c>
      <c r="N567">
        <v>4724.1433999999999</v>
      </c>
      <c r="O567">
        <v>7.6912091246256212E-2</v>
      </c>
      <c r="P567">
        <v>7</v>
      </c>
      <c r="Q567">
        <v>2025</v>
      </c>
      <c r="R567">
        <v>7</v>
      </c>
      <c r="S567">
        <v>2025</v>
      </c>
      <c r="T567">
        <v>45953</v>
      </c>
      <c r="U567" t="s">
        <v>161</v>
      </c>
      <c r="V567">
        <v>2025</v>
      </c>
      <c r="W567" t="str">
        <f t="shared" si="32"/>
        <v>México</v>
      </c>
      <c r="X567" t="str">
        <f t="shared" si="33"/>
        <v>IC</v>
      </c>
      <c r="Y567" s="8">
        <f t="shared" si="34"/>
        <v>0.6</v>
      </c>
      <c r="Z567" s="2">
        <f t="shared" si="35"/>
        <v>1889.6573600000002</v>
      </c>
      <c r="AJ567" s="12">
        <v>567</v>
      </c>
      <c r="AK567" s="13">
        <v>70</v>
      </c>
    </row>
    <row r="568" spans="1:37">
      <c r="A568" t="s">
        <v>176</v>
      </c>
      <c r="B568">
        <v>514</v>
      </c>
      <c r="C568">
        <v>1</v>
      </c>
      <c r="D568" s="18">
        <v>45854</v>
      </c>
      <c r="E568" s="18">
        <v>45818</v>
      </c>
      <c r="F568" s="18">
        <v>45849</v>
      </c>
      <c r="G568" t="s">
        <v>57</v>
      </c>
      <c r="H568">
        <v>29</v>
      </c>
      <c r="J568">
        <v>60840</v>
      </c>
      <c r="K568" t="s">
        <v>178</v>
      </c>
      <c r="L568">
        <v>2859.48</v>
      </c>
      <c r="M568">
        <v>6385.84</v>
      </c>
      <c r="N568">
        <v>300.13448</v>
      </c>
      <c r="O568">
        <v>0.1049612097304405</v>
      </c>
      <c r="P568">
        <v>7</v>
      </c>
      <c r="Q568">
        <v>2025</v>
      </c>
      <c r="R568">
        <v>6</v>
      </c>
      <c r="S568">
        <v>2025</v>
      </c>
      <c r="T568">
        <v>45894</v>
      </c>
      <c r="U568" t="s">
        <v>160</v>
      </c>
      <c r="V568">
        <v>2025</v>
      </c>
      <c r="W568" t="str">
        <f t="shared" si="32"/>
        <v>México</v>
      </c>
      <c r="X568" t="str">
        <f t="shared" si="33"/>
        <v>IC</v>
      </c>
      <c r="Y568" s="8">
        <f t="shared" si="34"/>
        <v>0.5</v>
      </c>
      <c r="Z568" s="2">
        <f t="shared" si="35"/>
        <v>150.06724</v>
      </c>
      <c r="AJ568" s="12">
        <v>568</v>
      </c>
      <c r="AK568" s="13">
        <v>178.74</v>
      </c>
    </row>
    <row r="569" spans="1:37">
      <c r="A569" t="s">
        <v>176</v>
      </c>
      <c r="B569">
        <v>515</v>
      </c>
      <c r="C569">
        <v>0</v>
      </c>
      <c r="D569" s="18">
        <v>45854</v>
      </c>
      <c r="E569" s="18">
        <v>45653</v>
      </c>
      <c r="F569" s="18">
        <v>45659</v>
      </c>
      <c r="G569" t="s">
        <v>58</v>
      </c>
      <c r="H569">
        <v>29</v>
      </c>
      <c r="J569">
        <v>11020.8</v>
      </c>
      <c r="K569" t="s">
        <v>151</v>
      </c>
      <c r="L569">
        <v>11020.8</v>
      </c>
      <c r="M569">
        <v>881.66</v>
      </c>
      <c r="N569">
        <v>881.66</v>
      </c>
      <c r="O569">
        <v>7.9999637049941924E-2</v>
      </c>
      <c r="P569">
        <v>7</v>
      </c>
      <c r="Q569">
        <v>2025</v>
      </c>
      <c r="R569">
        <v>12</v>
      </c>
      <c r="S569">
        <v>2024</v>
      </c>
      <c r="T569">
        <v>45704</v>
      </c>
      <c r="U569" t="s">
        <v>164</v>
      </c>
      <c r="V569">
        <v>2025</v>
      </c>
      <c r="W569" t="str">
        <f t="shared" si="32"/>
        <v>México</v>
      </c>
      <c r="X569" t="str">
        <f t="shared" si="33"/>
        <v>IC</v>
      </c>
      <c r="Y569" s="8">
        <f t="shared" si="34"/>
        <v>0.5</v>
      </c>
      <c r="Z569" s="2">
        <f t="shared" si="35"/>
        <v>440.83</v>
      </c>
      <c r="AJ569" s="12">
        <v>569</v>
      </c>
      <c r="AK569" s="13">
        <v>13200</v>
      </c>
    </row>
    <row r="570" spans="1:37">
      <c r="A570" t="s">
        <v>176</v>
      </c>
      <c r="B570">
        <v>516</v>
      </c>
      <c r="C570">
        <v>0</v>
      </c>
      <c r="D570" s="18">
        <v>45854</v>
      </c>
      <c r="E570" s="18">
        <v>45653</v>
      </c>
      <c r="F570" s="18">
        <v>45659</v>
      </c>
      <c r="G570" t="s">
        <v>58</v>
      </c>
      <c r="H570">
        <v>29</v>
      </c>
      <c r="J570">
        <v>7872</v>
      </c>
      <c r="K570" t="s">
        <v>151</v>
      </c>
      <c r="L570">
        <v>7872</v>
      </c>
      <c r="M570">
        <v>629.76</v>
      </c>
      <c r="N570">
        <v>629.76</v>
      </c>
      <c r="O570">
        <v>0.08</v>
      </c>
      <c r="P570">
        <v>7</v>
      </c>
      <c r="Q570">
        <v>2025</v>
      </c>
      <c r="R570">
        <v>12</v>
      </c>
      <c r="S570">
        <v>2024</v>
      </c>
      <c r="T570">
        <v>45704</v>
      </c>
      <c r="U570" t="s">
        <v>164</v>
      </c>
      <c r="V570">
        <v>2025</v>
      </c>
      <c r="W570" t="str">
        <f t="shared" si="32"/>
        <v>México</v>
      </c>
      <c r="X570" t="str">
        <f t="shared" si="33"/>
        <v>IC</v>
      </c>
      <c r="Y570" s="8">
        <f t="shared" si="34"/>
        <v>0.5</v>
      </c>
      <c r="Z570" s="2">
        <f t="shared" si="35"/>
        <v>314.88</v>
      </c>
      <c r="AJ570" s="12">
        <v>570</v>
      </c>
      <c r="AK570" s="13">
        <v>226.46</v>
      </c>
    </row>
    <row r="571" spans="1:37">
      <c r="A571" t="s">
        <v>176</v>
      </c>
      <c r="B571">
        <v>517</v>
      </c>
      <c r="C571">
        <v>0</v>
      </c>
      <c r="D571" s="18">
        <v>45855</v>
      </c>
      <c r="E571" s="18">
        <v>45870</v>
      </c>
      <c r="F571" s="18">
        <v>45870</v>
      </c>
      <c r="G571" t="s">
        <v>61</v>
      </c>
      <c r="H571">
        <v>29</v>
      </c>
      <c r="J571">
        <v>0</v>
      </c>
      <c r="K571" t="s">
        <v>131</v>
      </c>
      <c r="L571">
        <v>0</v>
      </c>
      <c r="M571">
        <v>0</v>
      </c>
      <c r="N571">
        <v>0</v>
      </c>
      <c r="O571" t="e">
        <v>#DIV/0!</v>
      </c>
      <c r="P571">
        <v>7</v>
      </c>
      <c r="Q571">
        <v>2025</v>
      </c>
      <c r="R571">
        <v>8</v>
      </c>
      <c r="S571">
        <v>2025</v>
      </c>
      <c r="T571">
        <v>45915</v>
      </c>
      <c r="U571" t="s">
        <v>153</v>
      </c>
      <c r="V571">
        <v>2025</v>
      </c>
      <c r="W571" t="str">
        <f t="shared" si="32"/>
        <v>México</v>
      </c>
      <c r="X571" t="str">
        <f t="shared" si="33"/>
        <v>Retail</v>
      </c>
      <c r="Y571" s="8">
        <f t="shared" si="34"/>
        <v>0</v>
      </c>
      <c r="Z571" s="2">
        <f t="shared" si="35"/>
        <v>0</v>
      </c>
      <c r="AJ571" s="12">
        <v>571</v>
      </c>
      <c r="AK571" s="13">
        <v>84</v>
      </c>
    </row>
    <row r="572" spans="1:37">
      <c r="A572" t="s">
        <v>176</v>
      </c>
      <c r="B572">
        <v>518</v>
      </c>
      <c r="C572">
        <v>1</v>
      </c>
      <c r="D572" s="18">
        <v>45855</v>
      </c>
      <c r="E572" s="18">
        <v>45855</v>
      </c>
      <c r="F572" s="18">
        <v>45857</v>
      </c>
      <c r="G572" t="s">
        <v>44</v>
      </c>
      <c r="H572">
        <v>29</v>
      </c>
      <c r="J572">
        <v>1497.6</v>
      </c>
      <c r="K572" t="s">
        <v>131</v>
      </c>
      <c r="L572">
        <v>1287.9359999999999</v>
      </c>
      <c r="M572">
        <v>117</v>
      </c>
      <c r="N572">
        <v>100.62</v>
      </c>
      <c r="O572">
        <v>7.8125000000000014E-2</v>
      </c>
      <c r="P572">
        <v>7</v>
      </c>
      <c r="Q572">
        <v>2025</v>
      </c>
      <c r="R572">
        <v>7</v>
      </c>
      <c r="S572">
        <v>2025</v>
      </c>
      <c r="T572">
        <v>45902</v>
      </c>
      <c r="U572" t="s">
        <v>153</v>
      </c>
      <c r="V572">
        <v>2025</v>
      </c>
      <c r="W572" t="str">
        <f t="shared" si="32"/>
        <v>México</v>
      </c>
      <c r="X572" t="str">
        <f t="shared" si="33"/>
        <v>IC</v>
      </c>
      <c r="Y572" s="8">
        <f t="shared" si="34"/>
        <v>0.5</v>
      </c>
      <c r="Z572" s="2">
        <f t="shared" si="35"/>
        <v>50.31</v>
      </c>
      <c r="AJ572" s="12">
        <v>572</v>
      </c>
      <c r="AK572" s="13">
        <v>819.34</v>
      </c>
    </row>
    <row r="573" spans="1:37">
      <c r="A573" t="s">
        <v>176</v>
      </c>
      <c r="B573">
        <v>519</v>
      </c>
      <c r="C573">
        <v>1</v>
      </c>
      <c r="D573" s="18">
        <v>45856</v>
      </c>
      <c r="E573" s="18">
        <v>45821</v>
      </c>
      <c r="F573" s="18">
        <v>45903</v>
      </c>
      <c r="G573" t="s">
        <v>45</v>
      </c>
      <c r="H573">
        <v>29</v>
      </c>
      <c r="J573">
        <v>1648.65</v>
      </c>
      <c r="K573" t="s">
        <v>131</v>
      </c>
      <c r="L573">
        <v>1417.8390000000002</v>
      </c>
      <c r="M573">
        <v>0</v>
      </c>
      <c r="N573">
        <v>0</v>
      </c>
      <c r="O573">
        <v>0</v>
      </c>
      <c r="P573">
        <v>7</v>
      </c>
      <c r="Q573">
        <v>2025</v>
      </c>
      <c r="R573">
        <v>6</v>
      </c>
      <c r="S573">
        <v>2025</v>
      </c>
      <c r="T573">
        <v>45948</v>
      </c>
      <c r="U573" t="s">
        <v>161</v>
      </c>
      <c r="V573">
        <v>2025</v>
      </c>
      <c r="W573" t="str">
        <f t="shared" si="32"/>
        <v>México</v>
      </c>
      <c r="X573" t="str">
        <f t="shared" si="33"/>
        <v>IC</v>
      </c>
      <c r="Y573" s="8">
        <f t="shared" si="34"/>
        <v>0.75</v>
      </c>
      <c r="Z573" s="2">
        <f t="shared" si="35"/>
        <v>0</v>
      </c>
      <c r="AJ573" s="12">
        <v>573</v>
      </c>
      <c r="AK573" s="13">
        <v>669.28</v>
      </c>
    </row>
    <row r="574" spans="1:37">
      <c r="A574" t="s">
        <v>176</v>
      </c>
      <c r="B574">
        <v>520</v>
      </c>
      <c r="C574">
        <v>0</v>
      </c>
      <c r="D574" s="18">
        <v>45859</v>
      </c>
      <c r="E574" s="18">
        <v>45960</v>
      </c>
      <c r="F574" s="18">
        <v>45980</v>
      </c>
      <c r="G574" t="s">
        <v>26</v>
      </c>
      <c r="H574">
        <v>30</v>
      </c>
      <c r="I574" t="s">
        <v>149</v>
      </c>
      <c r="J574">
        <v>79172.33</v>
      </c>
      <c r="K574" t="s">
        <v>151</v>
      </c>
      <c r="L574">
        <v>79172.33</v>
      </c>
      <c r="M574">
        <v>11730</v>
      </c>
      <c r="N574">
        <v>11730</v>
      </c>
      <c r="O574">
        <v>0.14815782230989033</v>
      </c>
      <c r="P574">
        <v>7</v>
      </c>
      <c r="Q574">
        <v>2025</v>
      </c>
      <c r="R574">
        <v>10</v>
      </c>
      <c r="S574">
        <v>2025</v>
      </c>
      <c r="T574">
        <v>46025</v>
      </c>
      <c r="U574" t="s">
        <v>157</v>
      </c>
      <c r="V574">
        <v>2026</v>
      </c>
      <c r="W574" t="str">
        <f t="shared" si="32"/>
        <v>Madrid</v>
      </c>
      <c r="X574" t="str">
        <f t="shared" si="33"/>
        <v>Retail</v>
      </c>
      <c r="Y574" s="8">
        <f t="shared" si="34"/>
        <v>7.0000000000000007E-2</v>
      </c>
      <c r="Z574" s="2">
        <f t="shared" si="35"/>
        <v>10908.9</v>
      </c>
      <c r="AJ574" s="12">
        <v>574</v>
      </c>
      <c r="AK574" s="13">
        <v>817.5</v>
      </c>
    </row>
    <row r="575" spans="1:37">
      <c r="A575" t="s">
        <v>176</v>
      </c>
      <c r="B575">
        <v>521</v>
      </c>
      <c r="C575">
        <v>1</v>
      </c>
      <c r="D575" s="18">
        <v>45860</v>
      </c>
      <c r="E575" s="18">
        <v>45845</v>
      </c>
      <c r="F575" s="18">
        <v>45856</v>
      </c>
      <c r="G575" t="s">
        <v>45</v>
      </c>
      <c r="H575">
        <v>30</v>
      </c>
      <c r="J575">
        <v>194772</v>
      </c>
      <c r="K575" t="s">
        <v>178</v>
      </c>
      <c r="L575">
        <v>9154.2839999999997</v>
      </c>
      <c r="M575">
        <v>0</v>
      </c>
      <c r="N575">
        <v>0</v>
      </c>
      <c r="O575">
        <v>0</v>
      </c>
      <c r="P575">
        <v>7</v>
      </c>
      <c r="Q575">
        <v>2025</v>
      </c>
      <c r="R575">
        <v>7</v>
      </c>
      <c r="S575">
        <v>2025</v>
      </c>
      <c r="T575">
        <v>45901</v>
      </c>
      <c r="U575" t="s">
        <v>153</v>
      </c>
      <c r="V575">
        <v>2025</v>
      </c>
      <c r="W575" t="str">
        <f t="shared" si="32"/>
        <v>México</v>
      </c>
      <c r="X575" t="str">
        <f t="shared" si="33"/>
        <v>IC</v>
      </c>
      <c r="Y575" s="8">
        <f t="shared" si="34"/>
        <v>0.75</v>
      </c>
      <c r="Z575" s="2">
        <f t="shared" si="35"/>
        <v>0</v>
      </c>
      <c r="AJ575" s="12">
        <v>575</v>
      </c>
      <c r="AK575" s="13">
        <v>2150.3000000000002</v>
      </c>
    </row>
    <row r="576" spans="1:37">
      <c r="A576" t="s">
        <v>176</v>
      </c>
      <c r="B576">
        <v>522</v>
      </c>
      <c r="C576">
        <v>1</v>
      </c>
      <c r="D576" s="18">
        <v>45860</v>
      </c>
      <c r="E576" s="18">
        <v>45860</v>
      </c>
      <c r="F576" s="18">
        <v>45865</v>
      </c>
      <c r="G576" t="s">
        <v>39</v>
      </c>
      <c r="H576">
        <v>30</v>
      </c>
      <c r="J576">
        <v>23340</v>
      </c>
      <c r="K576" t="s">
        <v>151</v>
      </c>
      <c r="L576">
        <v>23340</v>
      </c>
      <c r="M576">
        <v>2145</v>
      </c>
      <c r="N576">
        <v>2145</v>
      </c>
      <c r="O576">
        <v>9.1902313624678669E-2</v>
      </c>
      <c r="P576">
        <v>7</v>
      </c>
      <c r="Q576">
        <v>2025</v>
      </c>
      <c r="R576">
        <v>7</v>
      </c>
      <c r="S576">
        <v>2025</v>
      </c>
      <c r="T576">
        <v>45910</v>
      </c>
      <c r="U576" t="s">
        <v>153</v>
      </c>
      <c r="V576">
        <v>2025</v>
      </c>
      <c r="W576" t="str">
        <f t="shared" si="32"/>
        <v>México</v>
      </c>
      <c r="X576" t="str">
        <f t="shared" si="33"/>
        <v>IC</v>
      </c>
      <c r="Y576" s="8">
        <f t="shared" si="34"/>
        <v>0.5</v>
      </c>
      <c r="Z576" s="2">
        <f t="shared" si="35"/>
        <v>1072.5</v>
      </c>
      <c r="AJ576" s="12">
        <v>576</v>
      </c>
      <c r="AK576" s="13">
        <v>608.79</v>
      </c>
    </row>
    <row r="577" spans="1:37">
      <c r="A577" t="s">
        <v>176</v>
      </c>
      <c r="B577">
        <v>523</v>
      </c>
      <c r="C577">
        <v>1</v>
      </c>
      <c r="D577" s="18">
        <v>45860</v>
      </c>
      <c r="E577" s="18">
        <v>45842</v>
      </c>
      <c r="F577" s="18">
        <v>45844</v>
      </c>
      <c r="G577" t="s">
        <v>39</v>
      </c>
      <c r="H577">
        <v>30</v>
      </c>
      <c r="J577">
        <v>2100</v>
      </c>
      <c r="K577" t="s">
        <v>151</v>
      </c>
      <c r="L577">
        <v>2100</v>
      </c>
      <c r="M577">
        <v>358.91</v>
      </c>
      <c r="N577">
        <v>358.91</v>
      </c>
      <c r="O577">
        <v>0.17090952380952382</v>
      </c>
      <c r="P577">
        <v>7</v>
      </c>
      <c r="Q577">
        <v>2025</v>
      </c>
      <c r="R577">
        <v>7</v>
      </c>
      <c r="S577">
        <v>2025</v>
      </c>
      <c r="T577">
        <v>45889</v>
      </c>
      <c r="U577" t="s">
        <v>160</v>
      </c>
      <c r="V577">
        <v>2025</v>
      </c>
      <c r="W577" t="str">
        <f t="shared" si="32"/>
        <v>México</v>
      </c>
      <c r="X577" t="str">
        <f t="shared" si="33"/>
        <v>IC</v>
      </c>
      <c r="Y577" s="8">
        <f t="shared" si="34"/>
        <v>0.5</v>
      </c>
      <c r="Z577" s="2">
        <f t="shared" si="35"/>
        <v>179.45500000000001</v>
      </c>
      <c r="AJ577" s="12">
        <v>577</v>
      </c>
      <c r="AK577" s="13">
        <v>2083.59</v>
      </c>
    </row>
    <row r="578" spans="1:37">
      <c r="A578" t="s">
        <v>176</v>
      </c>
      <c r="B578">
        <v>524</v>
      </c>
      <c r="C578">
        <v>1</v>
      </c>
      <c r="D578" s="18">
        <v>45860</v>
      </c>
      <c r="E578" s="18">
        <v>45864</v>
      </c>
      <c r="F578" s="18">
        <v>45876</v>
      </c>
      <c r="G578" t="s">
        <v>53</v>
      </c>
      <c r="H578">
        <v>30</v>
      </c>
      <c r="I578" t="s">
        <v>149</v>
      </c>
      <c r="J578">
        <v>274863.65000000002</v>
      </c>
      <c r="K578" t="s">
        <v>131</v>
      </c>
      <c r="L578">
        <v>236382.73900000003</v>
      </c>
      <c r="M578">
        <v>36309.410000000003</v>
      </c>
      <c r="N578">
        <v>31226.092600000004</v>
      </c>
      <c r="O578">
        <v>0.13209971562263689</v>
      </c>
      <c r="P578">
        <v>7</v>
      </c>
      <c r="Q578">
        <v>2025</v>
      </c>
      <c r="R578">
        <v>7</v>
      </c>
      <c r="S578">
        <v>2025</v>
      </c>
      <c r="T578">
        <v>45921</v>
      </c>
      <c r="U578" t="s">
        <v>153</v>
      </c>
      <c r="V578">
        <v>2025</v>
      </c>
      <c r="W578" t="str">
        <f t="shared" ref="W578:W641" si="36">_xlfn.XLOOKUP(G578,AC:AC,AD:AD,"error")</f>
        <v>México</v>
      </c>
      <c r="X578" t="str">
        <f t="shared" ref="X578:X641" si="37">_xlfn.XLOOKUP(G578,AC:AC,AE:AE,"error")</f>
        <v>Retail</v>
      </c>
      <c r="Y578" s="8">
        <f t="shared" ref="Y578:Y641" si="38">_xlfn.XLOOKUP(G578,AC:AC,AF:AF,"error")</f>
        <v>0.05</v>
      </c>
      <c r="Z578" s="2">
        <f t="shared" si="35"/>
        <v>29664.787970000005</v>
      </c>
      <c r="AJ578" s="12">
        <v>578</v>
      </c>
      <c r="AK578" s="13">
        <v>50</v>
      </c>
    </row>
    <row r="579" spans="1:37">
      <c r="A579" t="s">
        <v>176</v>
      </c>
      <c r="B579">
        <v>525</v>
      </c>
      <c r="C579">
        <v>0</v>
      </c>
      <c r="D579" s="18">
        <v>45861</v>
      </c>
      <c r="E579" s="18">
        <v>45935</v>
      </c>
      <c r="F579" s="18">
        <v>45952</v>
      </c>
      <c r="G579" t="s">
        <v>35</v>
      </c>
      <c r="H579">
        <v>30</v>
      </c>
      <c r="J579">
        <v>24593.55</v>
      </c>
      <c r="K579" t="s">
        <v>131</v>
      </c>
      <c r="L579">
        <v>21150.452999999998</v>
      </c>
      <c r="M579">
        <v>1043.73</v>
      </c>
      <c r="N579">
        <v>897.6078</v>
      </c>
      <c r="O579">
        <v>4.2439176125447529E-2</v>
      </c>
      <c r="P579">
        <v>7</v>
      </c>
      <c r="Q579">
        <v>2025</v>
      </c>
      <c r="R579">
        <v>10</v>
      </c>
      <c r="S579">
        <v>2025</v>
      </c>
      <c r="T579">
        <v>45997</v>
      </c>
      <c r="U579" t="s">
        <v>132</v>
      </c>
      <c r="V579">
        <v>2025</v>
      </c>
      <c r="W579" t="str">
        <f t="shared" si="36"/>
        <v>México</v>
      </c>
      <c r="X579" t="str">
        <f t="shared" si="37"/>
        <v>IC</v>
      </c>
      <c r="Y579" s="8">
        <f t="shared" si="38"/>
        <v>0.5</v>
      </c>
      <c r="Z579" s="2">
        <f t="shared" ref="Z579:Z642" si="39">N579-N579*Y579</f>
        <v>448.8039</v>
      </c>
      <c r="AJ579" s="12">
        <v>579</v>
      </c>
      <c r="AK579" s="13">
        <v>70</v>
      </c>
    </row>
    <row r="580" spans="1:37">
      <c r="A580" t="s">
        <v>176</v>
      </c>
      <c r="B580">
        <v>526</v>
      </c>
      <c r="C580">
        <v>1</v>
      </c>
      <c r="D580" s="18">
        <v>45861</v>
      </c>
      <c r="E580" s="18">
        <v>45868</v>
      </c>
      <c r="F580" s="18">
        <v>45871</v>
      </c>
      <c r="G580" t="s">
        <v>49</v>
      </c>
      <c r="H580">
        <v>30</v>
      </c>
      <c r="J580">
        <v>1318.98</v>
      </c>
      <c r="K580" t="s">
        <v>131</v>
      </c>
      <c r="L580">
        <v>1134.3227999999999</v>
      </c>
      <c r="M580">
        <v>0</v>
      </c>
      <c r="N580">
        <v>0</v>
      </c>
      <c r="O580">
        <v>0</v>
      </c>
      <c r="P580">
        <v>7</v>
      </c>
      <c r="Q580">
        <v>2025</v>
      </c>
      <c r="R580">
        <v>7</v>
      </c>
      <c r="S580">
        <v>2025</v>
      </c>
      <c r="T580">
        <v>45916</v>
      </c>
      <c r="U580" t="s">
        <v>153</v>
      </c>
      <c r="V580">
        <v>2025</v>
      </c>
      <c r="W580" t="str">
        <f t="shared" si="36"/>
        <v>México</v>
      </c>
      <c r="X580" t="str">
        <f t="shared" si="37"/>
        <v>Retail</v>
      </c>
      <c r="Y580" s="8">
        <f t="shared" si="38"/>
        <v>0</v>
      </c>
      <c r="Z580" s="2">
        <f t="shared" si="39"/>
        <v>0</v>
      </c>
      <c r="AJ580" s="12">
        <v>580</v>
      </c>
      <c r="AK580" s="13">
        <v>70</v>
      </c>
    </row>
    <row r="581" spans="1:37">
      <c r="A581" t="s">
        <v>176</v>
      </c>
      <c r="B581">
        <v>527</v>
      </c>
      <c r="C581">
        <v>1</v>
      </c>
      <c r="D581" s="18">
        <v>45862</v>
      </c>
      <c r="E581" s="18">
        <v>45882</v>
      </c>
      <c r="F581" s="18">
        <v>45882</v>
      </c>
      <c r="G581" t="s">
        <v>49</v>
      </c>
      <c r="H581">
        <v>30</v>
      </c>
      <c r="J581">
        <v>5116.8500000000004</v>
      </c>
      <c r="K581" t="s">
        <v>131</v>
      </c>
      <c r="L581">
        <v>4400.491</v>
      </c>
      <c r="M581">
        <v>50</v>
      </c>
      <c r="N581">
        <v>43</v>
      </c>
      <c r="O581">
        <v>9.771636846888223E-3</v>
      </c>
      <c r="P581">
        <v>7</v>
      </c>
      <c r="Q581">
        <v>2025</v>
      </c>
      <c r="R581">
        <v>8</v>
      </c>
      <c r="S581">
        <v>2025</v>
      </c>
      <c r="T581">
        <v>45927</v>
      </c>
      <c r="U581" t="s">
        <v>153</v>
      </c>
      <c r="V581">
        <v>2025</v>
      </c>
      <c r="W581" t="str">
        <f t="shared" si="36"/>
        <v>México</v>
      </c>
      <c r="X581" t="str">
        <f t="shared" si="37"/>
        <v>Retail</v>
      </c>
      <c r="Y581" s="8">
        <f t="shared" si="38"/>
        <v>0</v>
      </c>
      <c r="Z581" s="2">
        <f t="shared" si="39"/>
        <v>43</v>
      </c>
      <c r="AJ581" s="12">
        <v>581</v>
      </c>
      <c r="AK581" s="13">
        <v>211.22</v>
      </c>
    </row>
    <row r="582" spans="1:37">
      <c r="A582" t="s">
        <v>176</v>
      </c>
      <c r="B582">
        <v>528</v>
      </c>
      <c r="C582">
        <v>0</v>
      </c>
      <c r="D582" s="18">
        <v>45865</v>
      </c>
      <c r="E582" s="18">
        <v>46016</v>
      </c>
      <c r="F582" s="18">
        <v>46021</v>
      </c>
      <c r="G582" t="s">
        <v>35</v>
      </c>
      <c r="H582">
        <v>31</v>
      </c>
      <c r="J582">
        <v>4646.3</v>
      </c>
      <c r="K582" t="s">
        <v>131</v>
      </c>
      <c r="L582">
        <v>3995.8180000000002</v>
      </c>
      <c r="M582">
        <v>464.63</v>
      </c>
      <c r="N582">
        <v>399.58179999999999</v>
      </c>
      <c r="O582">
        <v>9.9999999999999992E-2</v>
      </c>
      <c r="P582">
        <v>7</v>
      </c>
      <c r="Q582">
        <v>2025</v>
      </c>
      <c r="R582">
        <v>12</v>
      </c>
      <c r="S582">
        <v>2025</v>
      </c>
      <c r="T582">
        <v>46066</v>
      </c>
      <c r="U582" t="s">
        <v>164</v>
      </c>
      <c r="V582">
        <v>2026</v>
      </c>
      <c r="W582" t="str">
        <f t="shared" si="36"/>
        <v>México</v>
      </c>
      <c r="X582" t="str">
        <f t="shared" si="37"/>
        <v>IC</v>
      </c>
      <c r="Y582" s="8">
        <f t="shared" si="38"/>
        <v>0.5</v>
      </c>
      <c r="Z582" s="2">
        <f t="shared" si="39"/>
        <v>199.79089999999999</v>
      </c>
      <c r="AJ582" s="12">
        <v>582</v>
      </c>
      <c r="AK582" s="13">
        <v>3460.67</v>
      </c>
    </row>
    <row r="583" spans="1:37">
      <c r="A583" t="s">
        <v>176</v>
      </c>
      <c r="B583">
        <v>529</v>
      </c>
      <c r="C583">
        <v>0</v>
      </c>
      <c r="D583" s="18">
        <v>45866</v>
      </c>
      <c r="E583" s="18">
        <v>45866</v>
      </c>
      <c r="F583" s="18">
        <v>45868</v>
      </c>
      <c r="G583" t="s">
        <v>29</v>
      </c>
      <c r="H583">
        <v>31</v>
      </c>
      <c r="I583" t="s">
        <v>149</v>
      </c>
      <c r="J583">
        <v>2802</v>
      </c>
      <c r="K583" t="s">
        <v>187</v>
      </c>
      <c r="L583">
        <v>2998.1400000000003</v>
      </c>
      <c r="M583">
        <v>216</v>
      </c>
      <c r="N583">
        <v>231.12</v>
      </c>
      <c r="O583">
        <v>7.7087794432548179E-2</v>
      </c>
      <c r="P583">
        <v>7</v>
      </c>
      <c r="Q583">
        <v>2025</v>
      </c>
      <c r="R583">
        <v>7</v>
      </c>
      <c r="S583">
        <v>2025</v>
      </c>
      <c r="T583">
        <v>45913</v>
      </c>
      <c r="U583" t="s">
        <v>153</v>
      </c>
      <c r="V583">
        <v>2025</v>
      </c>
      <c r="W583" t="str">
        <f t="shared" si="36"/>
        <v>Madrid</v>
      </c>
      <c r="X583" t="str">
        <f t="shared" si="37"/>
        <v>Retail</v>
      </c>
      <c r="Y583" s="8">
        <f t="shared" si="38"/>
        <v>7.0000000000000007E-2</v>
      </c>
      <c r="Z583" s="2">
        <f t="shared" si="39"/>
        <v>214.94159999999999</v>
      </c>
      <c r="AJ583" s="12">
        <v>583</v>
      </c>
      <c r="AK583" s="13">
        <v>350.2</v>
      </c>
    </row>
    <row r="584" spans="1:37">
      <c r="A584" t="s">
        <v>176</v>
      </c>
      <c r="B584">
        <v>530</v>
      </c>
      <c r="C584">
        <v>0</v>
      </c>
      <c r="D584" s="18">
        <v>45866</v>
      </c>
      <c r="E584" s="18">
        <v>45935</v>
      </c>
      <c r="F584" s="18">
        <v>45950</v>
      </c>
      <c r="G584" t="s">
        <v>35</v>
      </c>
      <c r="H584">
        <v>31</v>
      </c>
      <c r="J584">
        <v>48859.88</v>
      </c>
      <c r="K584" t="s">
        <v>131</v>
      </c>
      <c r="L584">
        <v>42019.496799999994</v>
      </c>
      <c r="M584">
        <v>5209.58</v>
      </c>
      <c r="N584">
        <v>4480.2388000000001</v>
      </c>
      <c r="O584">
        <v>0.10662285703526085</v>
      </c>
      <c r="P584">
        <v>7</v>
      </c>
      <c r="Q584">
        <v>2025</v>
      </c>
      <c r="R584">
        <v>10</v>
      </c>
      <c r="S584">
        <v>2025</v>
      </c>
      <c r="T584">
        <v>45995</v>
      </c>
      <c r="U584" t="s">
        <v>132</v>
      </c>
      <c r="V584">
        <v>2025</v>
      </c>
      <c r="W584" t="str">
        <f t="shared" si="36"/>
        <v>México</v>
      </c>
      <c r="X584" t="str">
        <f t="shared" si="37"/>
        <v>IC</v>
      </c>
      <c r="Y584" s="8">
        <f t="shared" si="38"/>
        <v>0.5</v>
      </c>
      <c r="Z584" s="2">
        <f t="shared" si="39"/>
        <v>2240.1194</v>
      </c>
      <c r="AJ584" s="12">
        <v>584</v>
      </c>
      <c r="AK584" s="13">
        <v>862.1</v>
      </c>
    </row>
    <row r="585" spans="1:37">
      <c r="A585" t="s">
        <v>176</v>
      </c>
      <c r="B585">
        <v>531</v>
      </c>
      <c r="C585">
        <v>1</v>
      </c>
      <c r="D585" s="18">
        <v>45866</v>
      </c>
      <c r="E585" s="18">
        <v>45864</v>
      </c>
      <c r="F585" s="18">
        <v>45927</v>
      </c>
      <c r="G585" t="s">
        <v>49</v>
      </c>
      <c r="H585">
        <v>31</v>
      </c>
      <c r="J585">
        <v>33581.879999999997</v>
      </c>
      <c r="K585" t="s">
        <v>131</v>
      </c>
      <c r="L585">
        <v>28880.416799999999</v>
      </c>
      <c r="M585">
        <v>2970.88</v>
      </c>
      <c r="N585">
        <v>2554.9567999999999</v>
      </c>
      <c r="O585">
        <v>8.846675647700486E-2</v>
      </c>
      <c r="P585">
        <v>7</v>
      </c>
      <c r="Q585">
        <v>2025</v>
      </c>
      <c r="R585">
        <v>7</v>
      </c>
      <c r="S585">
        <v>2025</v>
      </c>
      <c r="T585">
        <v>45972</v>
      </c>
      <c r="U585" t="s">
        <v>159</v>
      </c>
      <c r="V585">
        <v>2025</v>
      </c>
      <c r="W585" t="str">
        <f t="shared" si="36"/>
        <v>México</v>
      </c>
      <c r="X585" t="str">
        <f t="shared" si="37"/>
        <v>Retail</v>
      </c>
      <c r="Y585" s="8">
        <f t="shared" si="38"/>
        <v>0</v>
      </c>
      <c r="Z585" s="2">
        <f t="shared" si="39"/>
        <v>2554.9567999999999</v>
      </c>
      <c r="AJ585" s="12">
        <v>585</v>
      </c>
      <c r="AK585" s="13">
        <v>3249.45</v>
      </c>
    </row>
    <row r="586" spans="1:37">
      <c r="A586" t="s">
        <v>176</v>
      </c>
      <c r="B586">
        <v>532</v>
      </c>
      <c r="C586">
        <v>1</v>
      </c>
      <c r="D586" s="18">
        <v>45867</v>
      </c>
      <c r="E586" s="18">
        <v>45903</v>
      </c>
      <c r="F586" s="18">
        <v>45912</v>
      </c>
      <c r="G586" t="s">
        <v>53</v>
      </c>
      <c r="H586">
        <v>31</v>
      </c>
      <c r="J586">
        <v>0</v>
      </c>
      <c r="K586" t="s">
        <v>131</v>
      </c>
      <c r="L586">
        <v>0</v>
      </c>
      <c r="M586">
        <v>-2831.43</v>
      </c>
      <c r="N586">
        <v>-2435.0297999999998</v>
      </c>
      <c r="O586" t="e">
        <v>#DIV/0!</v>
      </c>
      <c r="P586">
        <v>7</v>
      </c>
      <c r="Q586">
        <v>2025</v>
      </c>
      <c r="R586">
        <v>9</v>
      </c>
      <c r="S586">
        <v>2025</v>
      </c>
      <c r="T586">
        <v>45957</v>
      </c>
      <c r="U586" t="s">
        <v>161</v>
      </c>
      <c r="V586">
        <v>2025</v>
      </c>
      <c r="W586" t="str">
        <f t="shared" si="36"/>
        <v>México</v>
      </c>
      <c r="X586" t="str">
        <f t="shared" si="37"/>
        <v>Retail</v>
      </c>
      <c r="Y586" s="8">
        <f t="shared" si="38"/>
        <v>0.05</v>
      </c>
      <c r="Z586" s="2">
        <f t="shared" si="39"/>
        <v>-2313.2783099999997</v>
      </c>
      <c r="AJ586" s="12">
        <v>586</v>
      </c>
      <c r="AK586" s="13">
        <v>151.5</v>
      </c>
    </row>
    <row r="587" spans="1:37">
      <c r="A587" t="s">
        <v>176</v>
      </c>
      <c r="B587">
        <v>533</v>
      </c>
      <c r="C587">
        <v>1</v>
      </c>
      <c r="D587" s="18">
        <v>45867</v>
      </c>
      <c r="E587" s="18">
        <v>45830</v>
      </c>
      <c r="F587" s="18">
        <v>45835</v>
      </c>
      <c r="G587" t="s">
        <v>48</v>
      </c>
      <c r="H587">
        <v>31</v>
      </c>
      <c r="J587">
        <v>2722.85</v>
      </c>
      <c r="K587" t="s">
        <v>131</v>
      </c>
      <c r="L587">
        <v>2341.6509999999998</v>
      </c>
      <c r="M587">
        <v>196.08</v>
      </c>
      <c r="N587">
        <v>168.62880000000001</v>
      </c>
      <c r="O587">
        <v>7.2012780726077461E-2</v>
      </c>
      <c r="P587">
        <v>7</v>
      </c>
      <c r="Q587">
        <v>2025</v>
      </c>
      <c r="R587">
        <v>6</v>
      </c>
      <c r="S587">
        <v>2025</v>
      </c>
      <c r="T587">
        <v>45880</v>
      </c>
      <c r="U587" t="s">
        <v>160</v>
      </c>
      <c r="V587">
        <v>2025</v>
      </c>
      <c r="W587" t="str">
        <f t="shared" si="36"/>
        <v>México</v>
      </c>
      <c r="X587" t="str">
        <f t="shared" si="37"/>
        <v>IC</v>
      </c>
      <c r="Y587" s="8">
        <f t="shared" si="38"/>
        <v>0.5</v>
      </c>
      <c r="Z587" s="2">
        <f t="shared" si="39"/>
        <v>84.314400000000006</v>
      </c>
      <c r="AJ587" s="12">
        <v>587</v>
      </c>
      <c r="AK587" s="13">
        <v>149.93</v>
      </c>
    </row>
    <row r="588" spans="1:37">
      <c r="A588" t="s">
        <v>176</v>
      </c>
      <c r="B588">
        <v>534</v>
      </c>
      <c r="C588">
        <v>1</v>
      </c>
      <c r="D588" s="18">
        <v>45867</v>
      </c>
      <c r="E588" s="18">
        <v>45869</v>
      </c>
      <c r="F588" s="18">
        <v>45881</v>
      </c>
      <c r="G588" t="s">
        <v>49</v>
      </c>
      <c r="H588">
        <v>31</v>
      </c>
      <c r="J588">
        <v>46069.59</v>
      </c>
      <c r="K588" t="s">
        <v>131</v>
      </c>
      <c r="L588">
        <v>39619.847399999999</v>
      </c>
      <c r="M588">
        <v>3897.57</v>
      </c>
      <c r="N588">
        <v>3351.9102000000003</v>
      </c>
      <c r="O588">
        <v>8.4601794806509034E-2</v>
      </c>
      <c r="P588">
        <v>7</v>
      </c>
      <c r="Q588">
        <v>2025</v>
      </c>
      <c r="R588">
        <v>7</v>
      </c>
      <c r="S588">
        <v>2025</v>
      </c>
      <c r="T588">
        <v>45926</v>
      </c>
      <c r="U588" t="s">
        <v>153</v>
      </c>
      <c r="V588">
        <v>2025</v>
      </c>
      <c r="W588" t="str">
        <f t="shared" si="36"/>
        <v>México</v>
      </c>
      <c r="X588" t="str">
        <f t="shared" si="37"/>
        <v>Retail</v>
      </c>
      <c r="Y588" s="8">
        <f t="shared" si="38"/>
        <v>0</v>
      </c>
      <c r="Z588" s="2">
        <f t="shared" si="39"/>
        <v>3351.9102000000003</v>
      </c>
      <c r="AJ588" s="12">
        <v>588</v>
      </c>
      <c r="AK588" s="13">
        <v>105.71</v>
      </c>
    </row>
    <row r="589" spans="1:37">
      <c r="A589" t="s">
        <v>176</v>
      </c>
      <c r="B589">
        <v>535</v>
      </c>
      <c r="C589">
        <v>0</v>
      </c>
      <c r="D589" s="18">
        <v>45867</v>
      </c>
      <c r="E589" s="18">
        <v>45812</v>
      </c>
      <c r="F589" s="18">
        <v>45844</v>
      </c>
      <c r="G589" t="s">
        <v>45</v>
      </c>
      <c r="H589">
        <v>31</v>
      </c>
      <c r="J589">
        <v>2861.4</v>
      </c>
      <c r="K589" t="s">
        <v>131</v>
      </c>
      <c r="L589">
        <v>2460.8040000000001</v>
      </c>
      <c r="M589">
        <v>251</v>
      </c>
      <c r="N589">
        <v>215.85999999999999</v>
      </c>
      <c r="O589">
        <v>8.771929824561403E-2</v>
      </c>
      <c r="P589">
        <v>7</v>
      </c>
      <c r="Q589">
        <v>2025</v>
      </c>
      <c r="R589">
        <v>6</v>
      </c>
      <c r="S589">
        <v>2025</v>
      </c>
      <c r="T589">
        <v>45889</v>
      </c>
      <c r="U589" t="s">
        <v>160</v>
      </c>
      <c r="V589">
        <v>2025</v>
      </c>
      <c r="W589" t="str">
        <f t="shared" si="36"/>
        <v>México</v>
      </c>
      <c r="X589" t="str">
        <f t="shared" si="37"/>
        <v>IC</v>
      </c>
      <c r="Y589" s="8">
        <f t="shared" si="38"/>
        <v>0.75</v>
      </c>
      <c r="Z589" s="2">
        <f t="shared" si="39"/>
        <v>53.965000000000003</v>
      </c>
      <c r="AJ589" s="12">
        <v>589</v>
      </c>
      <c r="AK589" s="13">
        <v>117.5</v>
      </c>
    </row>
    <row r="590" spans="1:37">
      <c r="A590" t="s">
        <v>176</v>
      </c>
      <c r="B590">
        <v>536</v>
      </c>
      <c r="C590">
        <v>1</v>
      </c>
      <c r="D590" s="18">
        <v>45868</v>
      </c>
      <c r="E590" s="18">
        <v>45822</v>
      </c>
      <c r="F590" s="18">
        <v>45871</v>
      </c>
      <c r="G590" t="s">
        <v>49</v>
      </c>
      <c r="H590">
        <v>31</v>
      </c>
      <c r="I590" t="s">
        <v>182</v>
      </c>
      <c r="J590">
        <v>81706.59</v>
      </c>
      <c r="K590" t="s">
        <v>131</v>
      </c>
      <c r="L590">
        <v>70267.667399999991</v>
      </c>
      <c r="M590">
        <v>10031.5</v>
      </c>
      <c r="N590">
        <v>8627.09</v>
      </c>
      <c r="O590">
        <v>0.12277467460091042</v>
      </c>
      <c r="P590">
        <v>7</v>
      </c>
      <c r="Q590">
        <v>2025</v>
      </c>
      <c r="R590">
        <v>6</v>
      </c>
      <c r="S590">
        <v>2025</v>
      </c>
      <c r="T590">
        <v>45916</v>
      </c>
      <c r="U590" t="s">
        <v>153</v>
      </c>
      <c r="V590">
        <v>2025</v>
      </c>
      <c r="W590" t="str">
        <f t="shared" si="36"/>
        <v>México</v>
      </c>
      <c r="X590" t="str">
        <f t="shared" si="37"/>
        <v>Retail</v>
      </c>
      <c r="Y590" s="8">
        <f t="shared" si="38"/>
        <v>0</v>
      </c>
      <c r="Z590" s="2">
        <f t="shared" si="39"/>
        <v>8627.09</v>
      </c>
      <c r="AJ590" s="12">
        <v>590</v>
      </c>
      <c r="AK590" s="13">
        <v>169.76</v>
      </c>
    </row>
    <row r="591" spans="1:37">
      <c r="A591" t="s">
        <v>176</v>
      </c>
      <c r="B591">
        <v>537</v>
      </c>
      <c r="C591">
        <v>0</v>
      </c>
      <c r="D591" s="18">
        <v>45868</v>
      </c>
      <c r="E591" s="18">
        <v>45915</v>
      </c>
      <c r="F591" s="18">
        <v>45930</v>
      </c>
      <c r="G591" t="s">
        <v>54</v>
      </c>
      <c r="H591">
        <v>31</v>
      </c>
      <c r="J591">
        <v>6322.25</v>
      </c>
      <c r="K591" t="s">
        <v>151</v>
      </c>
      <c r="L591">
        <v>6322.25</v>
      </c>
      <c r="M591">
        <v>555.16999999999996</v>
      </c>
      <c r="N591">
        <v>555.16999999999996</v>
      </c>
      <c r="O591">
        <v>8.7812092214006085E-2</v>
      </c>
      <c r="P591">
        <v>7</v>
      </c>
      <c r="Q591">
        <v>2025</v>
      </c>
      <c r="R591">
        <v>9</v>
      </c>
      <c r="S591">
        <v>2025</v>
      </c>
      <c r="T591">
        <v>45975</v>
      </c>
      <c r="U591" t="s">
        <v>159</v>
      </c>
      <c r="V591">
        <v>2025</v>
      </c>
      <c r="W591" t="str">
        <f t="shared" si="36"/>
        <v>México</v>
      </c>
      <c r="X591" t="str">
        <f t="shared" si="37"/>
        <v>Retail</v>
      </c>
      <c r="Y591" s="8">
        <f t="shared" si="38"/>
        <v>0.05</v>
      </c>
      <c r="Z591" s="2">
        <f t="shared" si="39"/>
        <v>527.41149999999993</v>
      </c>
      <c r="AJ591" s="12">
        <v>591</v>
      </c>
      <c r="AK591" s="13">
        <v>463.4</v>
      </c>
    </row>
    <row r="592" spans="1:37">
      <c r="A592" t="s">
        <v>176</v>
      </c>
      <c r="B592">
        <v>538</v>
      </c>
      <c r="C592">
        <v>0</v>
      </c>
      <c r="D592" s="18">
        <v>45868</v>
      </c>
      <c r="E592" s="18">
        <v>45982</v>
      </c>
      <c r="F592" s="18">
        <v>45985</v>
      </c>
      <c r="G592" t="s">
        <v>49</v>
      </c>
      <c r="H592">
        <v>31</v>
      </c>
      <c r="J592">
        <v>1044.98</v>
      </c>
      <c r="K592" t="s">
        <v>131</v>
      </c>
      <c r="L592">
        <v>898.68280000000004</v>
      </c>
      <c r="M592">
        <v>70</v>
      </c>
      <c r="N592">
        <v>60.199999999999996</v>
      </c>
      <c r="O592">
        <v>6.6986927979482858E-2</v>
      </c>
      <c r="P592">
        <v>7</v>
      </c>
      <c r="Q592">
        <v>2025</v>
      </c>
      <c r="R592">
        <v>11</v>
      </c>
      <c r="S592">
        <v>2025</v>
      </c>
      <c r="T592">
        <v>46030</v>
      </c>
      <c r="U592" t="s">
        <v>157</v>
      </c>
      <c r="V592">
        <v>2026</v>
      </c>
      <c r="W592" t="str">
        <f t="shared" si="36"/>
        <v>México</v>
      </c>
      <c r="X592" t="str">
        <f t="shared" si="37"/>
        <v>Retail</v>
      </c>
      <c r="Y592" s="8">
        <f t="shared" si="38"/>
        <v>0</v>
      </c>
      <c r="Z592" s="2">
        <f t="shared" si="39"/>
        <v>60.199999999999996</v>
      </c>
      <c r="AJ592" s="12">
        <v>592</v>
      </c>
      <c r="AK592" s="13">
        <v>303.44</v>
      </c>
    </row>
    <row r="593" spans="1:37">
      <c r="A593" t="s">
        <v>176</v>
      </c>
      <c r="B593">
        <v>539</v>
      </c>
      <c r="C593">
        <v>1</v>
      </c>
      <c r="D593" s="18">
        <v>45868</v>
      </c>
      <c r="E593" s="18">
        <v>45792</v>
      </c>
      <c r="F593" s="18">
        <v>45798</v>
      </c>
      <c r="G593" t="s">
        <v>45</v>
      </c>
      <c r="H593">
        <v>31</v>
      </c>
      <c r="J593">
        <v>7198.65</v>
      </c>
      <c r="K593" t="s">
        <v>131</v>
      </c>
      <c r="L593">
        <v>6190.8389999999999</v>
      </c>
      <c r="M593">
        <v>587.97</v>
      </c>
      <c r="N593">
        <v>505.6542</v>
      </c>
      <c r="O593">
        <v>8.1677814590235667E-2</v>
      </c>
      <c r="P593">
        <v>7</v>
      </c>
      <c r="Q593">
        <v>2025</v>
      </c>
      <c r="R593">
        <v>5</v>
      </c>
      <c r="S593">
        <v>2025</v>
      </c>
      <c r="T593">
        <v>45843</v>
      </c>
      <c r="U593" t="s">
        <v>154</v>
      </c>
      <c r="V593">
        <v>2025</v>
      </c>
      <c r="W593" t="str">
        <f t="shared" si="36"/>
        <v>México</v>
      </c>
      <c r="X593" t="str">
        <f t="shared" si="37"/>
        <v>IC</v>
      </c>
      <c r="Y593" s="8">
        <f t="shared" si="38"/>
        <v>0.75</v>
      </c>
      <c r="Z593" s="2">
        <f t="shared" si="39"/>
        <v>126.41354999999999</v>
      </c>
      <c r="AJ593" s="12">
        <v>593</v>
      </c>
      <c r="AK593" s="13">
        <v>128.72999999999999</v>
      </c>
    </row>
    <row r="594" spans="1:37">
      <c r="A594" t="s">
        <v>176</v>
      </c>
      <c r="B594">
        <v>540</v>
      </c>
      <c r="C594">
        <v>0</v>
      </c>
      <c r="D594" s="18">
        <v>45869</v>
      </c>
      <c r="E594" s="18">
        <v>45869</v>
      </c>
      <c r="F594" s="18">
        <v>45873</v>
      </c>
      <c r="G594" t="s">
        <v>49</v>
      </c>
      <c r="H594">
        <v>31</v>
      </c>
      <c r="J594">
        <v>42853.67</v>
      </c>
      <c r="K594" t="s">
        <v>131</v>
      </c>
      <c r="L594">
        <v>36854.156199999998</v>
      </c>
      <c r="M594">
        <v>8705.64</v>
      </c>
      <c r="N594">
        <v>7486.8503999999994</v>
      </c>
      <c r="O594">
        <v>0.20314806176460498</v>
      </c>
      <c r="P594">
        <v>7</v>
      </c>
      <c r="Q594">
        <v>2025</v>
      </c>
      <c r="R594">
        <v>7</v>
      </c>
      <c r="S594">
        <v>2025</v>
      </c>
      <c r="T594">
        <v>45918</v>
      </c>
      <c r="U594" t="s">
        <v>153</v>
      </c>
      <c r="V594">
        <v>2025</v>
      </c>
      <c r="W594" t="str">
        <f t="shared" si="36"/>
        <v>México</v>
      </c>
      <c r="X594" t="str">
        <f t="shared" si="37"/>
        <v>Retail</v>
      </c>
      <c r="Y594" s="8">
        <f t="shared" si="38"/>
        <v>0</v>
      </c>
      <c r="Z594" s="2">
        <f t="shared" si="39"/>
        <v>7486.8503999999994</v>
      </c>
      <c r="AJ594" s="12">
        <v>594</v>
      </c>
      <c r="AK594" s="13">
        <v>498.62</v>
      </c>
    </row>
    <row r="595" spans="1:37">
      <c r="A595" t="s">
        <v>176</v>
      </c>
      <c r="B595">
        <v>541</v>
      </c>
      <c r="C595">
        <v>1</v>
      </c>
      <c r="D595" s="18">
        <v>45869</v>
      </c>
      <c r="E595" s="18">
        <v>45737</v>
      </c>
      <c r="F595" s="18">
        <v>45740</v>
      </c>
      <c r="G595" t="s">
        <v>45</v>
      </c>
      <c r="H595">
        <v>31</v>
      </c>
      <c r="J595">
        <v>14819.43</v>
      </c>
      <c r="K595" t="s">
        <v>131</v>
      </c>
      <c r="L595">
        <v>12744.709800000001</v>
      </c>
      <c r="M595">
        <v>769.17</v>
      </c>
      <c r="N595">
        <v>661.48619999999994</v>
      </c>
      <c r="O595">
        <v>5.1902805978367585E-2</v>
      </c>
      <c r="P595">
        <v>7</v>
      </c>
      <c r="Q595">
        <v>2025</v>
      </c>
      <c r="R595">
        <v>3</v>
      </c>
      <c r="S595">
        <v>2025</v>
      </c>
      <c r="T595">
        <v>45785</v>
      </c>
      <c r="U595" t="s">
        <v>172</v>
      </c>
      <c r="V595">
        <v>2025</v>
      </c>
      <c r="W595" t="str">
        <f t="shared" si="36"/>
        <v>México</v>
      </c>
      <c r="X595" t="str">
        <f t="shared" si="37"/>
        <v>IC</v>
      </c>
      <c r="Y595" s="8">
        <f t="shared" si="38"/>
        <v>0.75</v>
      </c>
      <c r="Z595" s="2">
        <f t="shared" si="39"/>
        <v>165.37154999999996</v>
      </c>
      <c r="AJ595" s="12">
        <v>595</v>
      </c>
      <c r="AK595" s="13">
        <v>2721.63</v>
      </c>
    </row>
    <row r="596" spans="1:37">
      <c r="A596" t="s">
        <v>176</v>
      </c>
      <c r="B596">
        <v>542</v>
      </c>
      <c r="C596">
        <v>1</v>
      </c>
      <c r="D596" s="18">
        <v>45869</v>
      </c>
      <c r="E596" s="18">
        <v>45699</v>
      </c>
      <c r="F596" s="18">
        <v>45795</v>
      </c>
      <c r="G596" t="s">
        <v>45</v>
      </c>
      <c r="H596">
        <v>31</v>
      </c>
      <c r="J596">
        <v>3185.04</v>
      </c>
      <c r="K596" t="s">
        <v>131</v>
      </c>
      <c r="L596">
        <v>2739.1343999999999</v>
      </c>
      <c r="M596">
        <v>76.14</v>
      </c>
      <c r="N596">
        <v>65.480400000000003</v>
      </c>
      <c r="O596">
        <v>2.3905508251073772E-2</v>
      </c>
      <c r="P596">
        <v>7</v>
      </c>
      <c r="Q596">
        <v>2025</v>
      </c>
      <c r="R596">
        <v>2</v>
      </c>
      <c r="S596">
        <v>2025</v>
      </c>
      <c r="T596">
        <v>45840</v>
      </c>
      <c r="U596" t="s">
        <v>154</v>
      </c>
      <c r="V596">
        <v>2025</v>
      </c>
      <c r="W596" t="str">
        <f t="shared" si="36"/>
        <v>México</v>
      </c>
      <c r="X596" t="str">
        <f t="shared" si="37"/>
        <v>IC</v>
      </c>
      <c r="Y596" s="8">
        <f t="shared" si="38"/>
        <v>0.75</v>
      </c>
      <c r="Z596" s="2">
        <f t="shared" si="39"/>
        <v>16.370100000000001</v>
      </c>
      <c r="AJ596" s="12">
        <v>596</v>
      </c>
      <c r="AK596" s="13">
        <v>71347</v>
      </c>
    </row>
    <row r="597" spans="1:37">
      <c r="A597" t="s">
        <v>176</v>
      </c>
      <c r="B597">
        <v>544</v>
      </c>
      <c r="C597">
        <v>0</v>
      </c>
      <c r="D597" s="18">
        <v>45870</v>
      </c>
      <c r="E597" s="18">
        <v>45978</v>
      </c>
      <c r="F597" s="18">
        <v>45980</v>
      </c>
      <c r="G597" t="s">
        <v>56</v>
      </c>
      <c r="H597">
        <v>31</v>
      </c>
      <c r="I597" t="s">
        <v>188</v>
      </c>
      <c r="J597">
        <v>38204.58</v>
      </c>
      <c r="K597" t="s">
        <v>178</v>
      </c>
      <c r="L597">
        <v>1795.61526</v>
      </c>
      <c r="M597">
        <v>9704.58</v>
      </c>
      <c r="N597">
        <v>456.11525999999998</v>
      </c>
      <c r="O597">
        <v>0.25401614152020513</v>
      </c>
      <c r="P597">
        <v>8</v>
      </c>
      <c r="Q597">
        <v>2025</v>
      </c>
      <c r="R597">
        <v>11</v>
      </c>
      <c r="S597">
        <v>2025</v>
      </c>
      <c r="T597">
        <v>46025</v>
      </c>
      <c r="U597" t="s">
        <v>157</v>
      </c>
      <c r="V597">
        <v>2026</v>
      </c>
      <c r="W597" t="str">
        <f t="shared" si="36"/>
        <v>México</v>
      </c>
      <c r="X597" t="str">
        <f t="shared" si="37"/>
        <v>IC</v>
      </c>
      <c r="Y597" s="8">
        <f t="shared" si="38"/>
        <v>0.5</v>
      </c>
      <c r="Z597" s="2">
        <f t="shared" si="39"/>
        <v>228.05762999999999</v>
      </c>
      <c r="AJ597" s="12">
        <v>597</v>
      </c>
      <c r="AK597" s="13">
        <v>59797.31</v>
      </c>
    </row>
    <row r="598" spans="1:37">
      <c r="A598" t="s">
        <v>176</v>
      </c>
      <c r="B598">
        <v>545</v>
      </c>
      <c r="C598">
        <v>1</v>
      </c>
      <c r="D598" s="18">
        <v>45872</v>
      </c>
      <c r="E598" s="18">
        <v>45695</v>
      </c>
      <c r="F598" s="18">
        <v>45767</v>
      </c>
      <c r="G598" t="s">
        <v>45</v>
      </c>
      <c r="H598">
        <v>32</v>
      </c>
      <c r="J598">
        <v>4522.3100000000004</v>
      </c>
      <c r="K598" t="s">
        <v>131</v>
      </c>
      <c r="L598">
        <v>3889.1866000000005</v>
      </c>
      <c r="M598">
        <v>0</v>
      </c>
      <c r="N598">
        <v>0</v>
      </c>
      <c r="O598">
        <v>0</v>
      </c>
      <c r="P598">
        <v>8</v>
      </c>
      <c r="Q598">
        <v>2025</v>
      </c>
      <c r="R598">
        <v>2</v>
      </c>
      <c r="S598">
        <v>2025</v>
      </c>
      <c r="T598">
        <v>45812</v>
      </c>
      <c r="U598" t="s">
        <v>152</v>
      </c>
      <c r="V598">
        <v>2025</v>
      </c>
      <c r="W598" t="str">
        <f t="shared" si="36"/>
        <v>México</v>
      </c>
      <c r="X598" t="str">
        <f t="shared" si="37"/>
        <v>IC</v>
      </c>
      <c r="Y598" s="8">
        <f t="shared" si="38"/>
        <v>0.75</v>
      </c>
      <c r="Z598" s="2">
        <f t="shared" si="39"/>
        <v>0</v>
      </c>
      <c r="AJ598" s="12">
        <v>598</v>
      </c>
      <c r="AK598" s="13">
        <v>402.69</v>
      </c>
    </row>
    <row r="599" spans="1:37">
      <c r="A599" t="s">
        <v>176</v>
      </c>
      <c r="B599">
        <v>546</v>
      </c>
      <c r="C599">
        <v>1</v>
      </c>
      <c r="D599" s="18">
        <v>45873</v>
      </c>
      <c r="E599" s="18">
        <v>45835</v>
      </c>
      <c r="F599" s="18">
        <v>45875</v>
      </c>
      <c r="G599" t="s">
        <v>45</v>
      </c>
      <c r="H599">
        <v>32</v>
      </c>
      <c r="J599">
        <v>75606</v>
      </c>
      <c r="K599" t="s">
        <v>178</v>
      </c>
      <c r="L599">
        <v>3553.482</v>
      </c>
      <c r="M599">
        <v>2150</v>
      </c>
      <c r="N599">
        <v>101.05</v>
      </c>
      <c r="O599">
        <v>2.8436896542602438E-2</v>
      </c>
      <c r="P599">
        <v>8</v>
      </c>
      <c r="Q599">
        <v>2025</v>
      </c>
      <c r="R599">
        <v>6</v>
      </c>
      <c r="S599">
        <v>2025</v>
      </c>
      <c r="T599">
        <v>45920</v>
      </c>
      <c r="U599" t="s">
        <v>153</v>
      </c>
      <c r="V599">
        <v>2025</v>
      </c>
      <c r="W599" t="str">
        <f t="shared" si="36"/>
        <v>México</v>
      </c>
      <c r="X599" t="str">
        <f t="shared" si="37"/>
        <v>IC</v>
      </c>
      <c r="Y599" s="8">
        <f t="shared" si="38"/>
        <v>0.75</v>
      </c>
      <c r="Z599" s="2">
        <f t="shared" si="39"/>
        <v>25.262500000000003</v>
      </c>
      <c r="AJ599" s="12">
        <v>599</v>
      </c>
      <c r="AK599" s="13">
        <v>284.2</v>
      </c>
    </row>
    <row r="600" spans="1:37">
      <c r="A600" t="s">
        <v>176</v>
      </c>
      <c r="B600">
        <v>547</v>
      </c>
      <c r="C600">
        <v>1</v>
      </c>
      <c r="D600" s="18">
        <v>45873</v>
      </c>
      <c r="E600" s="18">
        <v>45837</v>
      </c>
      <c r="F600" s="18">
        <v>45885</v>
      </c>
      <c r="G600" t="s">
        <v>45</v>
      </c>
      <c r="H600">
        <v>32</v>
      </c>
      <c r="J600">
        <v>4307.1499999999996</v>
      </c>
      <c r="K600" t="s">
        <v>131</v>
      </c>
      <c r="L600">
        <v>3704.1489999999994</v>
      </c>
      <c r="M600">
        <v>742.03</v>
      </c>
      <c r="N600">
        <v>638.14580000000001</v>
      </c>
      <c r="O600">
        <v>0.17227865293755734</v>
      </c>
      <c r="P600">
        <v>8</v>
      </c>
      <c r="Q600">
        <v>2025</v>
      </c>
      <c r="R600">
        <v>6</v>
      </c>
      <c r="S600">
        <v>2025</v>
      </c>
      <c r="T600">
        <v>45930</v>
      </c>
      <c r="U600" t="s">
        <v>153</v>
      </c>
      <c r="V600">
        <v>2025</v>
      </c>
      <c r="W600" t="str">
        <f t="shared" si="36"/>
        <v>México</v>
      </c>
      <c r="X600" t="str">
        <f t="shared" si="37"/>
        <v>IC</v>
      </c>
      <c r="Y600" s="8">
        <f t="shared" si="38"/>
        <v>0.75</v>
      </c>
      <c r="Z600" s="2">
        <f t="shared" si="39"/>
        <v>159.53645</v>
      </c>
      <c r="AJ600" s="12">
        <v>600</v>
      </c>
      <c r="AK600" s="13">
        <v>191.06</v>
      </c>
    </row>
    <row r="601" spans="1:37">
      <c r="A601" t="s">
        <v>176</v>
      </c>
      <c r="B601">
        <v>548</v>
      </c>
      <c r="C601">
        <v>0</v>
      </c>
      <c r="D601" s="18">
        <v>45873</v>
      </c>
      <c r="E601" s="18">
        <v>45858</v>
      </c>
      <c r="F601" s="18">
        <v>45865</v>
      </c>
      <c r="G601" t="s">
        <v>45</v>
      </c>
      <c r="H601">
        <v>32</v>
      </c>
      <c r="J601">
        <v>62135</v>
      </c>
      <c r="K601" t="s">
        <v>151</v>
      </c>
      <c r="L601">
        <v>62135</v>
      </c>
      <c r="M601">
        <v>6080.3</v>
      </c>
      <c r="N601">
        <v>6080.3</v>
      </c>
      <c r="O601">
        <v>9.7856280679166338E-2</v>
      </c>
      <c r="P601">
        <v>8</v>
      </c>
      <c r="Q601">
        <v>2025</v>
      </c>
      <c r="R601">
        <v>7</v>
      </c>
      <c r="S601">
        <v>2025</v>
      </c>
      <c r="T601">
        <v>45910</v>
      </c>
      <c r="U601" t="s">
        <v>153</v>
      </c>
      <c r="V601">
        <v>2025</v>
      </c>
      <c r="W601" t="str">
        <f t="shared" si="36"/>
        <v>México</v>
      </c>
      <c r="X601" t="str">
        <f t="shared" si="37"/>
        <v>IC</v>
      </c>
      <c r="Y601" s="8">
        <f t="shared" si="38"/>
        <v>0.75</v>
      </c>
      <c r="Z601" s="2">
        <f t="shared" si="39"/>
        <v>1520.0749999999998</v>
      </c>
      <c r="AJ601" s="12">
        <v>601</v>
      </c>
      <c r="AK601" s="13">
        <v>817.44</v>
      </c>
    </row>
    <row r="602" spans="1:37">
      <c r="A602" t="s">
        <v>176</v>
      </c>
      <c r="B602">
        <v>549</v>
      </c>
      <c r="C602">
        <v>0</v>
      </c>
      <c r="D602" s="18">
        <v>45873</v>
      </c>
      <c r="E602" s="18">
        <v>45855</v>
      </c>
      <c r="F602" s="18">
        <v>45858</v>
      </c>
      <c r="G602" t="s">
        <v>45</v>
      </c>
      <c r="H602">
        <v>32</v>
      </c>
      <c r="J602">
        <v>32910</v>
      </c>
      <c r="K602" t="s">
        <v>187</v>
      </c>
      <c r="L602">
        <v>35213.700000000004</v>
      </c>
      <c r="M602">
        <v>3291</v>
      </c>
      <c r="N602">
        <v>3521.3700000000003</v>
      </c>
      <c r="O602">
        <v>9.9999999999999992E-2</v>
      </c>
      <c r="P602">
        <v>8</v>
      </c>
      <c r="Q602">
        <v>2025</v>
      </c>
      <c r="R602">
        <v>7</v>
      </c>
      <c r="S602">
        <v>2025</v>
      </c>
      <c r="T602">
        <v>45903</v>
      </c>
      <c r="U602" t="s">
        <v>153</v>
      </c>
      <c r="V602">
        <v>2025</v>
      </c>
      <c r="W602" t="str">
        <f t="shared" si="36"/>
        <v>México</v>
      </c>
      <c r="X602" t="str">
        <f t="shared" si="37"/>
        <v>IC</v>
      </c>
      <c r="Y602" s="8">
        <f t="shared" si="38"/>
        <v>0.75</v>
      </c>
      <c r="Z602" s="2">
        <f t="shared" si="39"/>
        <v>880.3425000000002</v>
      </c>
      <c r="AJ602" s="12">
        <v>602</v>
      </c>
      <c r="AK602" s="13">
        <v>515.35</v>
      </c>
    </row>
    <row r="603" spans="1:37">
      <c r="A603" t="s">
        <v>176</v>
      </c>
      <c r="B603">
        <v>550</v>
      </c>
      <c r="C603">
        <v>0</v>
      </c>
      <c r="D603" s="18">
        <v>45873</v>
      </c>
      <c r="E603" s="18">
        <v>45843</v>
      </c>
      <c r="F603" s="18">
        <v>45877</v>
      </c>
      <c r="G603" t="s">
        <v>45</v>
      </c>
      <c r="H603">
        <v>32</v>
      </c>
      <c r="J603">
        <v>43995.07</v>
      </c>
      <c r="K603" t="s">
        <v>131</v>
      </c>
      <c r="L603">
        <v>37835.760199999997</v>
      </c>
      <c r="M603">
        <v>3358.9</v>
      </c>
      <c r="N603">
        <v>2888.654</v>
      </c>
      <c r="O603">
        <v>7.634719071932379E-2</v>
      </c>
      <c r="P603">
        <v>8</v>
      </c>
      <c r="Q603">
        <v>2025</v>
      </c>
      <c r="R603">
        <v>7</v>
      </c>
      <c r="S603">
        <v>2025</v>
      </c>
      <c r="T603">
        <v>45922</v>
      </c>
      <c r="U603" t="s">
        <v>153</v>
      </c>
      <c r="V603">
        <v>2025</v>
      </c>
      <c r="W603" t="str">
        <f t="shared" si="36"/>
        <v>México</v>
      </c>
      <c r="X603" t="str">
        <f t="shared" si="37"/>
        <v>IC</v>
      </c>
      <c r="Y603" s="8">
        <f t="shared" si="38"/>
        <v>0.75</v>
      </c>
      <c r="Z603" s="2">
        <f t="shared" si="39"/>
        <v>722.16350000000011</v>
      </c>
      <c r="AJ603" s="12">
        <v>603</v>
      </c>
      <c r="AK603" s="13">
        <v>750.4</v>
      </c>
    </row>
    <row r="604" spans="1:37">
      <c r="A604" t="s">
        <v>176</v>
      </c>
      <c r="B604">
        <v>551</v>
      </c>
      <c r="C604">
        <v>0</v>
      </c>
      <c r="D604" s="18">
        <v>45873</v>
      </c>
      <c r="E604" s="18">
        <v>45887</v>
      </c>
      <c r="F604" s="18">
        <v>45892</v>
      </c>
      <c r="G604" t="s">
        <v>54</v>
      </c>
      <c r="H604">
        <v>32</v>
      </c>
      <c r="J604">
        <v>51806.6</v>
      </c>
      <c r="K604" t="s">
        <v>178</v>
      </c>
      <c r="L604">
        <v>2434.9101999999998</v>
      </c>
      <c r="M604">
        <v>1328.6</v>
      </c>
      <c r="N604">
        <v>62.444199999999995</v>
      </c>
      <c r="O604">
        <v>2.5645381090440213E-2</v>
      </c>
      <c r="P604">
        <v>8</v>
      </c>
      <c r="Q604">
        <v>2025</v>
      </c>
      <c r="R604">
        <v>8</v>
      </c>
      <c r="S604">
        <v>2025</v>
      </c>
      <c r="T604">
        <v>45937</v>
      </c>
      <c r="U604" t="s">
        <v>161</v>
      </c>
      <c r="V604">
        <v>2025</v>
      </c>
      <c r="W604" t="str">
        <f t="shared" si="36"/>
        <v>México</v>
      </c>
      <c r="X604" t="str">
        <f t="shared" si="37"/>
        <v>Retail</v>
      </c>
      <c r="Y604" s="8">
        <f t="shared" si="38"/>
        <v>0.05</v>
      </c>
      <c r="Z604" s="2">
        <f t="shared" si="39"/>
        <v>59.321989999999992</v>
      </c>
      <c r="AJ604" s="12">
        <v>604</v>
      </c>
      <c r="AK604" s="13">
        <v>195.14</v>
      </c>
    </row>
    <row r="605" spans="1:37">
      <c r="A605" t="s">
        <v>176</v>
      </c>
      <c r="B605">
        <v>552</v>
      </c>
      <c r="C605">
        <v>0</v>
      </c>
      <c r="D605" s="18">
        <v>45874</v>
      </c>
      <c r="E605" s="18">
        <v>45876</v>
      </c>
      <c r="F605" s="18">
        <v>46026</v>
      </c>
      <c r="G605" t="s">
        <v>38</v>
      </c>
      <c r="H605">
        <v>32</v>
      </c>
      <c r="I605" t="s">
        <v>197</v>
      </c>
      <c r="J605">
        <v>38700.660000000003</v>
      </c>
      <c r="K605" t="s">
        <v>131</v>
      </c>
      <c r="L605">
        <v>33282.567600000002</v>
      </c>
      <c r="M605">
        <v>4288</v>
      </c>
      <c r="N605">
        <v>3687.68</v>
      </c>
      <c r="O605">
        <v>0.11079914399392671</v>
      </c>
      <c r="P605">
        <v>8</v>
      </c>
      <c r="Q605">
        <v>2025</v>
      </c>
      <c r="R605">
        <v>8</v>
      </c>
      <c r="S605">
        <v>2025</v>
      </c>
      <c r="T605">
        <v>46071</v>
      </c>
      <c r="U605" t="s">
        <v>164</v>
      </c>
      <c r="V605">
        <v>2026</v>
      </c>
      <c r="W605" t="str">
        <f t="shared" si="36"/>
        <v>México</v>
      </c>
      <c r="X605" t="str">
        <f t="shared" si="37"/>
        <v>IC</v>
      </c>
      <c r="Y605" s="8">
        <f t="shared" si="38"/>
        <v>0.6</v>
      </c>
      <c r="Z605" s="2">
        <f t="shared" si="39"/>
        <v>1475.0720000000001</v>
      </c>
      <c r="AJ605" s="12">
        <v>605</v>
      </c>
      <c r="AK605" s="13">
        <v>388.4</v>
      </c>
    </row>
    <row r="606" spans="1:37">
      <c r="A606" t="s">
        <v>176</v>
      </c>
      <c r="B606">
        <v>553</v>
      </c>
      <c r="C606">
        <v>0</v>
      </c>
      <c r="D606" s="18">
        <v>45874</v>
      </c>
      <c r="E606" s="18">
        <v>45903</v>
      </c>
      <c r="F606" s="18">
        <v>45910</v>
      </c>
      <c r="G606" t="s">
        <v>43</v>
      </c>
      <c r="H606">
        <v>32</v>
      </c>
      <c r="J606">
        <v>77583</v>
      </c>
      <c r="K606" t="s">
        <v>151</v>
      </c>
      <c r="L606">
        <v>77583</v>
      </c>
      <c r="M606">
        <v>7809.64</v>
      </c>
      <c r="N606">
        <v>7809.64</v>
      </c>
      <c r="O606">
        <v>0.10066174290759575</v>
      </c>
      <c r="P606">
        <v>8</v>
      </c>
      <c r="Q606">
        <v>2025</v>
      </c>
      <c r="R606">
        <v>9</v>
      </c>
      <c r="S606">
        <v>2025</v>
      </c>
      <c r="T606">
        <v>45955</v>
      </c>
      <c r="U606" t="s">
        <v>161</v>
      </c>
      <c r="V606">
        <v>2025</v>
      </c>
      <c r="W606" t="str">
        <f t="shared" si="36"/>
        <v>México</v>
      </c>
      <c r="X606" t="str">
        <f t="shared" si="37"/>
        <v>IC</v>
      </c>
      <c r="Y606" s="8">
        <f t="shared" si="38"/>
        <v>0.5</v>
      </c>
      <c r="Z606" s="2">
        <f t="shared" si="39"/>
        <v>3904.82</v>
      </c>
      <c r="AJ606" s="12">
        <v>606</v>
      </c>
      <c r="AK606" s="13">
        <v>0</v>
      </c>
    </row>
    <row r="607" spans="1:37">
      <c r="A607" t="s">
        <v>176</v>
      </c>
      <c r="B607">
        <v>554</v>
      </c>
      <c r="C607">
        <v>1</v>
      </c>
      <c r="D607" s="18">
        <v>45874</v>
      </c>
      <c r="E607" s="18">
        <v>45871</v>
      </c>
      <c r="F607" s="18">
        <v>45872</v>
      </c>
      <c r="G607" t="s">
        <v>44</v>
      </c>
      <c r="H607">
        <v>32</v>
      </c>
      <c r="J607">
        <v>1613.45</v>
      </c>
      <c r="K607" t="s">
        <v>131</v>
      </c>
      <c r="L607">
        <v>1387.567</v>
      </c>
      <c r="M607">
        <v>137.9</v>
      </c>
      <c r="N607">
        <v>118.59400000000001</v>
      </c>
      <c r="O607">
        <v>8.5469026000185938E-2</v>
      </c>
      <c r="P607">
        <v>8</v>
      </c>
      <c r="Q607">
        <v>2025</v>
      </c>
      <c r="R607">
        <v>8</v>
      </c>
      <c r="S607">
        <v>2025</v>
      </c>
      <c r="T607">
        <v>45917</v>
      </c>
      <c r="U607" t="s">
        <v>153</v>
      </c>
      <c r="V607">
        <v>2025</v>
      </c>
      <c r="W607" t="str">
        <f t="shared" si="36"/>
        <v>México</v>
      </c>
      <c r="X607" t="str">
        <f t="shared" si="37"/>
        <v>IC</v>
      </c>
      <c r="Y607" s="8">
        <f t="shared" si="38"/>
        <v>0.5</v>
      </c>
      <c r="Z607" s="2">
        <f t="shared" si="39"/>
        <v>59.297000000000004</v>
      </c>
      <c r="AJ607" s="12">
        <v>607</v>
      </c>
      <c r="AK607" s="13">
        <v>1023.93</v>
      </c>
    </row>
    <row r="608" spans="1:37">
      <c r="A608" t="s">
        <v>176</v>
      </c>
      <c r="B608">
        <v>555</v>
      </c>
      <c r="C608">
        <v>1</v>
      </c>
      <c r="D608" s="18">
        <v>45874</v>
      </c>
      <c r="E608" s="18">
        <v>45878</v>
      </c>
      <c r="F608" s="18">
        <v>45884</v>
      </c>
      <c r="G608" t="s">
        <v>49</v>
      </c>
      <c r="H608">
        <v>32</v>
      </c>
      <c r="J608">
        <v>5682</v>
      </c>
      <c r="K608" t="s">
        <v>131</v>
      </c>
      <c r="L608">
        <v>4886.5199999999995</v>
      </c>
      <c r="M608">
        <v>534.11</v>
      </c>
      <c r="N608">
        <v>459.33460000000002</v>
      </c>
      <c r="O608">
        <v>9.400035198873638E-2</v>
      </c>
      <c r="P608">
        <v>8</v>
      </c>
      <c r="Q608">
        <v>2025</v>
      </c>
      <c r="R608">
        <v>8</v>
      </c>
      <c r="S608">
        <v>2025</v>
      </c>
      <c r="T608">
        <v>45929</v>
      </c>
      <c r="U608" t="s">
        <v>153</v>
      </c>
      <c r="V608">
        <v>2025</v>
      </c>
      <c r="W608" t="str">
        <f t="shared" si="36"/>
        <v>México</v>
      </c>
      <c r="X608" t="str">
        <f t="shared" si="37"/>
        <v>Retail</v>
      </c>
      <c r="Y608" s="8">
        <f t="shared" si="38"/>
        <v>0</v>
      </c>
      <c r="Z608" s="2">
        <f t="shared" si="39"/>
        <v>459.33460000000002</v>
      </c>
      <c r="AJ608" s="12">
        <v>608</v>
      </c>
      <c r="AK608" s="13">
        <v>739.5</v>
      </c>
    </row>
    <row r="609" spans="1:37">
      <c r="A609" t="s">
        <v>176</v>
      </c>
      <c r="B609">
        <v>556</v>
      </c>
      <c r="C609">
        <v>1</v>
      </c>
      <c r="D609" s="18">
        <v>45874</v>
      </c>
      <c r="E609" s="18">
        <v>45874</v>
      </c>
      <c r="F609" s="18">
        <v>45874</v>
      </c>
      <c r="G609" t="s">
        <v>49</v>
      </c>
      <c r="H609">
        <v>32</v>
      </c>
      <c r="J609">
        <v>13220.5</v>
      </c>
      <c r="K609" t="s">
        <v>131</v>
      </c>
      <c r="L609">
        <v>11369.63</v>
      </c>
      <c r="M609">
        <v>609.14</v>
      </c>
      <c r="N609">
        <v>523.86040000000003</v>
      </c>
      <c r="O609">
        <v>4.6075413184070199E-2</v>
      </c>
      <c r="P609">
        <v>8</v>
      </c>
      <c r="Q609">
        <v>2025</v>
      </c>
      <c r="R609">
        <v>8</v>
      </c>
      <c r="S609">
        <v>2025</v>
      </c>
      <c r="T609">
        <v>45919</v>
      </c>
      <c r="U609" t="s">
        <v>153</v>
      </c>
      <c r="V609">
        <v>2025</v>
      </c>
      <c r="W609" t="str">
        <f t="shared" si="36"/>
        <v>México</v>
      </c>
      <c r="X609" t="str">
        <f t="shared" si="37"/>
        <v>Retail</v>
      </c>
      <c r="Y609" s="8">
        <f t="shared" si="38"/>
        <v>0</v>
      </c>
      <c r="Z609" s="2">
        <f t="shared" si="39"/>
        <v>523.86040000000003</v>
      </c>
      <c r="AJ609" s="12">
        <v>609</v>
      </c>
      <c r="AK609" s="13">
        <v>2152</v>
      </c>
    </row>
    <row r="610" spans="1:37">
      <c r="A610" t="s">
        <v>176</v>
      </c>
      <c r="B610">
        <v>557</v>
      </c>
      <c r="C610">
        <v>1</v>
      </c>
      <c r="D610" s="18">
        <v>45874</v>
      </c>
      <c r="E610" s="18">
        <v>45779</v>
      </c>
      <c r="F610" s="18">
        <v>45855</v>
      </c>
      <c r="G610" t="s">
        <v>45</v>
      </c>
      <c r="H610">
        <v>32</v>
      </c>
      <c r="J610">
        <v>8329.19</v>
      </c>
      <c r="K610" t="s">
        <v>131</v>
      </c>
      <c r="L610">
        <v>7163.1034</v>
      </c>
      <c r="M610">
        <v>761.59</v>
      </c>
      <c r="N610">
        <v>654.9674</v>
      </c>
      <c r="O610">
        <v>9.1436262109520855E-2</v>
      </c>
      <c r="P610">
        <v>8</v>
      </c>
      <c r="Q610">
        <v>2025</v>
      </c>
      <c r="R610">
        <v>5</v>
      </c>
      <c r="S610">
        <v>2025</v>
      </c>
      <c r="T610">
        <v>45900</v>
      </c>
      <c r="U610" t="s">
        <v>160</v>
      </c>
      <c r="V610">
        <v>2025</v>
      </c>
      <c r="W610" t="str">
        <f t="shared" si="36"/>
        <v>México</v>
      </c>
      <c r="X610" t="str">
        <f t="shared" si="37"/>
        <v>IC</v>
      </c>
      <c r="Y610" s="8">
        <f t="shared" si="38"/>
        <v>0.75</v>
      </c>
      <c r="Z610" s="2">
        <f t="shared" si="39"/>
        <v>163.74185</v>
      </c>
      <c r="AJ610" s="12">
        <v>610</v>
      </c>
      <c r="AK610" s="13">
        <v>833.18</v>
      </c>
    </row>
    <row r="611" spans="1:37">
      <c r="A611" t="s">
        <v>176</v>
      </c>
      <c r="B611">
        <v>558</v>
      </c>
      <c r="C611">
        <v>1</v>
      </c>
      <c r="D611" s="18">
        <v>45875</v>
      </c>
      <c r="E611" s="18">
        <v>45861</v>
      </c>
      <c r="F611" s="18">
        <v>45881</v>
      </c>
      <c r="G611" t="s">
        <v>49</v>
      </c>
      <c r="H611">
        <v>32</v>
      </c>
      <c r="I611" t="s">
        <v>182</v>
      </c>
      <c r="J611">
        <v>16034.17</v>
      </c>
      <c r="K611" t="s">
        <v>131</v>
      </c>
      <c r="L611">
        <v>13789.386199999999</v>
      </c>
      <c r="M611">
        <v>1559.84</v>
      </c>
      <c r="N611">
        <v>1341.4623999999999</v>
      </c>
      <c r="O611">
        <v>9.7282241612755754E-2</v>
      </c>
      <c r="P611">
        <v>8</v>
      </c>
      <c r="Q611">
        <v>2025</v>
      </c>
      <c r="R611">
        <v>7</v>
      </c>
      <c r="S611">
        <v>2025</v>
      </c>
      <c r="T611">
        <v>45926</v>
      </c>
      <c r="U611" t="s">
        <v>153</v>
      </c>
      <c r="V611">
        <v>2025</v>
      </c>
      <c r="W611" t="str">
        <f t="shared" si="36"/>
        <v>México</v>
      </c>
      <c r="X611" t="str">
        <f t="shared" si="37"/>
        <v>Retail</v>
      </c>
      <c r="Y611" s="8">
        <f t="shared" si="38"/>
        <v>0</v>
      </c>
      <c r="Z611" s="2">
        <f t="shared" si="39"/>
        <v>1341.4623999999999</v>
      </c>
      <c r="AJ611" s="12">
        <v>611</v>
      </c>
      <c r="AK611" s="13">
        <v>70</v>
      </c>
    </row>
    <row r="612" spans="1:37">
      <c r="A612" t="s">
        <v>176</v>
      </c>
      <c r="B612">
        <v>559</v>
      </c>
      <c r="C612">
        <v>0</v>
      </c>
      <c r="D612" s="18">
        <v>45875</v>
      </c>
      <c r="E612" s="18">
        <v>45912</v>
      </c>
      <c r="F612" s="18">
        <v>45916</v>
      </c>
      <c r="G612" t="s">
        <v>52</v>
      </c>
      <c r="H612">
        <v>32</v>
      </c>
      <c r="I612" t="s">
        <v>177</v>
      </c>
      <c r="J612">
        <v>1725.06</v>
      </c>
      <c r="K612" t="s">
        <v>131</v>
      </c>
      <c r="L612">
        <v>1483.5516</v>
      </c>
      <c r="M612">
        <v>70</v>
      </c>
      <c r="N612">
        <v>60.199999999999996</v>
      </c>
      <c r="O612">
        <v>4.0578298725841414E-2</v>
      </c>
      <c r="P612">
        <v>8</v>
      </c>
      <c r="Q612">
        <v>2025</v>
      </c>
      <c r="R612">
        <v>9</v>
      </c>
      <c r="S612">
        <v>2025</v>
      </c>
      <c r="T612">
        <v>45961</v>
      </c>
      <c r="U612" t="s">
        <v>161</v>
      </c>
      <c r="V612">
        <v>2025</v>
      </c>
      <c r="W612" t="str">
        <f t="shared" si="36"/>
        <v>México</v>
      </c>
      <c r="X612" t="str">
        <f t="shared" si="37"/>
        <v>Retail</v>
      </c>
      <c r="Y612" s="8">
        <f t="shared" si="38"/>
        <v>0</v>
      </c>
      <c r="Z612" s="2">
        <f t="shared" si="39"/>
        <v>60.199999999999996</v>
      </c>
      <c r="AJ612" s="12">
        <v>612</v>
      </c>
      <c r="AK612" s="13">
        <v>0</v>
      </c>
    </row>
    <row r="613" spans="1:37">
      <c r="A613" t="s">
        <v>176</v>
      </c>
      <c r="B613">
        <v>560</v>
      </c>
      <c r="C613">
        <v>0</v>
      </c>
      <c r="D613" s="18">
        <v>45875</v>
      </c>
      <c r="E613" s="18">
        <v>45885</v>
      </c>
      <c r="F613" s="18">
        <v>45887</v>
      </c>
      <c r="G613" t="s">
        <v>52</v>
      </c>
      <c r="H613">
        <v>32</v>
      </c>
      <c r="I613" t="s">
        <v>177</v>
      </c>
      <c r="J613">
        <v>1725</v>
      </c>
      <c r="K613" t="s">
        <v>163</v>
      </c>
      <c r="L613">
        <v>1966.4999999999998</v>
      </c>
      <c r="M613">
        <v>138</v>
      </c>
      <c r="N613">
        <v>157.32</v>
      </c>
      <c r="O613">
        <v>0.08</v>
      </c>
      <c r="P613">
        <v>8</v>
      </c>
      <c r="Q613">
        <v>2025</v>
      </c>
      <c r="R613">
        <v>8</v>
      </c>
      <c r="S613">
        <v>2025</v>
      </c>
      <c r="T613">
        <v>45932</v>
      </c>
      <c r="U613" t="s">
        <v>161</v>
      </c>
      <c r="V613">
        <v>2025</v>
      </c>
      <c r="W613" t="str">
        <f t="shared" si="36"/>
        <v>México</v>
      </c>
      <c r="X613" t="str">
        <f t="shared" si="37"/>
        <v>Retail</v>
      </c>
      <c r="Y613" s="8">
        <f t="shared" si="38"/>
        <v>0</v>
      </c>
      <c r="Z613" s="2">
        <f t="shared" si="39"/>
        <v>157.32</v>
      </c>
      <c r="AJ613" s="12">
        <v>613</v>
      </c>
      <c r="AK613" s="13">
        <v>3727.65</v>
      </c>
    </row>
    <row r="614" spans="1:37">
      <c r="A614" t="s">
        <v>176</v>
      </c>
      <c r="B614">
        <v>561</v>
      </c>
      <c r="C614">
        <v>0</v>
      </c>
      <c r="D614" s="18">
        <v>45875</v>
      </c>
      <c r="E614" s="18">
        <v>45931</v>
      </c>
      <c r="F614" s="18">
        <v>45946</v>
      </c>
      <c r="G614" t="s">
        <v>54</v>
      </c>
      <c r="H614">
        <v>32</v>
      </c>
      <c r="I614" t="s">
        <v>198</v>
      </c>
      <c r="J614">
        <v>145386.9</v>
      </c>
      <c r="K614" t="s">
        <v>178</v>
      </c>
      <c r="L614">
        <v>6833.1842999999999</v>
      </c>
      <c r="M614">
        <v>5006.95</v>
      </c>
      <c r="N614">
        <v>235.32665</v>
      </c>
      <c r="O614">
        <v>3.4438797443235948E-2</v>
      </c>
      <c r="P614">
        <v>8</v>
      </c>
      <c r="Q614">
        <v>2025</v>
      </c>
      <c r="R614">
        <v>10</v>
      </c>
      <c r="S614">
        <v>2025</v>
      </c>
      <c r="T614">
        <v>45991</v>
      </c>
      <c r="U614" t="s">
        <v>159</v>
      </c>
      <c r="V614">
        <v>2025</v>
      </c>
      <c r="W614" t="str">
        <f t="shared" si="36"/>
        <v>México</v>
      </c>
      <c r="X614" t="str">
        <f t="shared" si="37"/>
        <v>Retail</v>
      </c>
      <c r="Y614" s="8">
        <f t="shared" si="38"/>
        <v>0.05</v>
      </c>
      <c r="Z614" s="2">
        <f t="shared" si="39"/>
        <v>223.5603175</v>
      </c>
      <c r="AJ614" s="12">
        <v>614</v>
      </c>
      <c r="AK614" s="13">
        <v>2175.4899999999998</v>
      </c>
    </row>
    <row r="615" spans="1:37">
      <c r="A615" t="s">
        <v>176</v>
      </c>
      <c r="B615">
        <v>562</v>
      </c>
      <c r="C615">
        <v>1</v>
      </c>
      <c r="D615" s="18">
        <v>45877</v>
      </c>
      <c r="E615" s="18">
        <v>45891</v>
      </c>
      <c r="F615" s="18">
        <v>45892</v>
      </c>
      <c r="G615" t="s">
        <v>52</v>
      </c>
      <c r="H615">
        <v>32</v>
      </c>
      <c r="I615" t="s">
        <v>177</v>
      </c>
      <c r="J615">
        <v>2837.24</v>
      </c>
      <c r="K615" t="s">
        <v>131</v>
      </c>
      <c r="L615">
        <v>2440.0263999999997</v>
      </c>
      <c r="M615">
        <v>345.45</v>
      </c>
      <c r="N615">
        <v>297.08699999999999</v>
      </c>
      <c r="O615">
        <v>0.12175564985690319</v>
      </c>
      <c r="P615">
        <v>8</v>
      </c>
      <c r="Q615">
        <v>2025</v>
      </c>
      <c r="R615">
        <v>8</v>
      </c>
      <c r="S615">
        <v>2025</v>
      </c>
      <c r="T615">
        <v>45937</v>
      </c>
      <c r="U615" t="s">
        <v>161</v>
      </c>
      <c r="V615">
        <v>2025</v>
      </c>
      <c r="W615" t="str">
        <f t="shared" si="36"/>
        <v>México</v>
      </c>
      <c r="X615" t="str">
        <f t="shared" si="37"/>
        <v>Retail</v>
      </c>
      <c r="Y615" s="8">
        <f t="shared" si="38"/>
        <v>0</v>
      </c>
      <c r="Z615" s="2">
        <f t="shared" si="39"/>
        <v>297.08699999999999</v>
      </c>
      <c r="AJ615" s="12">
        <v>615</v>
      </c>
      <c r="AK615" s="13">
        <v>679.72</v>
      </c>
    </row>
    <row r="616" spans="1:37">
      <c r="A616" t="s">
        <v>176</v>
      </c>
      <c r="B616">
        <v>563</v>
      </c>
      <c r="C616">
        <v>0</v>
      </c>
      <c r="D616" s="18">
        <v>45877</v>
      </c>
      <c r="E616" s="18">
        <v>45926</v>
      </c>
      <c r="F616" s="18">
        <v>45928</v>
      </c>
      <c r="G616" t="s">
        <v>52</v>
      </c>
      <c r="H616">
        <v>32</v>
      </c>
      <c r="I616" t="s">
        <v>177</v>
      </c>
      <c r="J616">
        <v>8838.56</v>
      </c>
      <c r="K616" t="s">
        <v>131</v>
      </c>
      <c r="L616">
        <v>7601.1615999999995</v>
      </c>
      <c r="M616">
        <v>759</v>
      </c>
      <c r="N616">
        <v>652.74</v>
      </c>
      <c r="O616">
        <v>8.5873716985572321E-2</v>
      </c>
      <c r="P616">
        <v>8</v>
      </c>
      <c r="Q616">
        <v>2025</v>
      </c>
      <c r="R616">
        <v>9</v>
      </c>
      <c r="S616">
        <v>2025</v>
      </c>
      <c r="T616">
        <v>45973</v>
      </c>
      <c r="U616" t="s">
        <v>159</v>
      </c>
      <c r="V616">
        <v>2025</v>
      </c>
      <c r="W616" t="str">
        <f t="shared" si="36"/>
        <v>México</v>
      </c>
      <c r="X616" t="str">
        <f t="shared" si="37"/>
        <v>Retail</v>
      </c>
      <c r="Y616" s="8">
        <f t="shared" si="38"/>
        <v>0</v>
      </c>
      <c r="Z616" s="2">
        <f t="shared" si="39"/>
        <v>652.74</v>
      </c>
      <c r="AJ616" s="12">
        <v>616</v>
      </c>
      <c r="AK616" s="13">
        <v>445.99</v>
      </c>
    </row>
    <row r="617" spans="1:37">
      <c r="A617" t="s">
        <v>176</v>
      </c>
      <c r="B617">
        <v>564</v>
      </c>
      <c r="C617">
        <v>0</v>
      </c>
      <c r="D617" s="18">
        <v>45877</v>
      </c>
      <c r="E617" s="18">
        <v>45936</v>
      </c>
      <c r="F617" s="18">
        <v>46052</v>
      </c>
      <c r="G617" t="s">
        <v>45</v>
      </c>
      <c r="H617">
        <v>32</v>
      </c>
      <c r="J617">
        <v>81865.33</v>
      </c>
      <c r="K617" t="s">
        <v>131</v>
      </c>
      <c r="L617">
        <v>70404.183799999999</v>
      </c>
      <c r="M617">
        <v>3627.93</v>
      </c>
      <c r="N617">
        <v>3120.0198</v>
      </c>
      <c r="O617">
        <v>4.4315829423762172E-2</v>
      </c>
      <c r="P617">
        <v>8</v>
      </c>
      <c r="Q617">
        <v>2025</v>
      </c>
      <c r="R617">
        <v>10</v>
      </c>
      <c r="S617">
        <v>2025</v>
      </c>
      <c r="T617">
        <v>46097</v>
      </c>
      <c r="U617" t="s">
        <v>150</v>
      </c>
      <c r="V617">
        <v>2026</v>
      </c>
      <c r="W617" t="str">
        <f t="shared" si="36"/>
        <v>México</v>
      </c>
      <c r="X617" t="str">
        <f t="shared" si="37"/>
        <v>IC</v>
      </c>
      <c r="Y617" s="8">
        <f t="shared" si="38"/>
        <v>0.75</v>
      </c>
      <c r="Z617" s="2">
        <f t="shared" si="39"/>
        <v>780.00495000000001</v>
      </c>
      <c r="AJ617" s="12">
        <v>617</v>
      </c>
      <c r="AK617" s="13">
        <v>723.94</v>
      </c>
    </row>
    <row r="618" spans="1:37">
      <c r="A618" t="s">
        <v>176</v>
      </c>
      <c r="B618">
        <v>565</v>
      </c>
      <c r="C618">
        <v>0</v>
      </c>
      <c r="D618" s="18">
        <v>45880</v>
      </c>
      <c r="E618" s="18">
        <v>45954</v>
      </c>
      <c r="F618" s="18">
        <v>45958</v>
      </c>
      <c r="G618" t="s">
        <v>49</v>
      </c>
      <c r="H618">
        <v>33</v>
      </c>
      <c r="J618">
        <v>1896.82</v>
      </c>
      <c r="K618" t="s">
        <v>131</v>
      </c>
      <c r="L618">
        <v>1631.2651999999998</v>
      </c>
      <c r="M618">
        <v>70</v>
      </c>
      <c r="N618">
        <v>60.199999999999996</v>
      </c>
      <c r="O618">
        <v>3.6903870688837111E-2</v>
      </c>
      <c r="P618">
        <v>8</v>
      </c>
      <c r="Q618">
        <v>2025</v>
      </c>
      <c r="R618">
        <v>10</v>
      </c>
      <c r="S618">
        <v>2025</v>
      </c>
      <c r="T618">
        <v>46003</v>
      </c>
      <c r="U618" t="s">
        <v>132</v>
      </c>
      <c r="V618">
        <v>2025</v>
      </c>
      <c r="W618" t="str">
        <f t="shared" si="36"/>
        <v>México</v>
      </c>
      <c r="X618" t="str">
        <f t="shared" si="37"/>
        <v>Retail</v>
      </c>
      <c r="Y618" s="8">
        <f t="shared" si="38"/>
        <v>0</v>
      </c>
      <c r="Z618" s="2">
        <f t="shared" si="39"/>
        <v>60.199999999999996</v>
      </c>
      <c r="AJ618" s="12">
        <v>618</v>
      </c>
      <c r="AK618" s="13">
        <v>192</v>
      </c>
    </row>
    <row r="619" spans="1:37">
      <c r="A619" t="s">
        <v>176</v>
      </c>
      <c r="B619">
        <v>566</v>
      </c>
      <c r="C619">
        <v>0</v>
      </c>
      <c r="D619" s="18">
        <v>45880</v>
      </c>
      <c r="E619" s="18">
        <v>45937</v>
      </c>
      <c r="F619" s="18">
        <v>45954</v>
      </c>
      <c r="G619" t="s">
        <v>40</v>
      </c>
      <c r="H619">
        <v>33</v>
      </c>
      <c r="I619" t="s">
        <v>177</v>
      </c>
      <c r="J619">
        <v>519094.96</v>
      </c>
      <c r="K619" t="s">
        <v>178</v>
      </c>
      <c r="L619">
        <v>24397.46312</v>
      </c>
      <c r="M619">
        <v>91497.33</v>
      </c>
      <c r="N619">
        <v>4300.3745099999996</v>
      </c>
      <c r="O619">
        <v>0.17626318313705067</v>
      </c>
      <c r="P619">
        <v>8</v>
      </c>
      <c r="Q619">
        <v>2025</v>
      </c>
      <c r="R619">
        <v>10</v>
      </c>
      <c r="S619">
        <v>2025</v>
      </c>
      <c r="T619">
        <v>45999</v>
      </c>
      <c r="U619" t="s">
        <v>132</v>
      </c>
      <c r="V619">
        <v>2025</v>
      </c>
      <c r="W619" t="str">
        <f t="shared" si="36"/>
        <v>México</v>
      </c>
      <c r="X619" t="str">
        <f t="shared" si="37"/>
        <v>IC</v>
      </c>
      <c r="Y619" s="8">
        <f t="shared" si="38"/>
        <v>0.5</v>
      </c>
      <c r="Z619" s="2">
        <f t="shared" si="39"/>
        <v>2150.1872549999998</v>
      </c>
      <c r="AJ619" s="12">
        <v>619</v>
      </c>
      <c r="AK619" s="13">
        <v>107.2</v>
      </c>
    </row>
    <row r="620" spans="1:37">
      <c r="A620" t="s">
        <v>176</v>
      </c>
      <c r="B620">
        <v>567</v>
      </c>
      <c r="C620">
        <v>0</v>
      </c>
      <c r="D620" s="18">
        <v>45881</v>
      </c>
      <c r="E620" s="18">
        <v>45891</v>
      </c>
      <c r="F620" s="18">
        <v>45894</v>
      </c>
      <c r="G620" t="s">
        <v>61</v>
      </c>
      <c r="H620">
        <v>33</v>
      </c>
      <c r="I620" t="s">
        <v>177</v>
      </c>
      <c r="J620">
        <v>1717.76</v>
      </c>
      <c r="K620" t="s">
        <v>131</v>
      </c>
      <c r="L620">
        <v>1477.2736</v>
      </c>
      <c r="M620">
        <v>70</v>
      </c>
      <c r="N620">
        <v>60.199999999999996</v>
      </c>
      <c r="O620">
        <v>4.0750745156482859E-2</v>
      </c>
      <c r="P620">
        <v>8</v>
      </c>
      <c r="Q620">
        <v>2025</v>
      </c>
      <c r="R620">
        <v>8</v>
      </c>
      <c r="S620">
        <v>2025</v>
      </c>
      <c r="T620">
        <v>45939</v>
      </c>
      <c r="U620" t="s">
        <v>161</v>
      </c>
      <c r="V620">
        <v>2025</v>
      </c>
      <c r="W620" t="str">
        <f t="shared" si="36"/>
        <v>México</v>
      </c>
      <c r="X620" t="str">
        <f t="shared" si="37"/>
        <v>Retail</v>
      </c>
      <c r="Y620" s="8">
        <f t="shared" si="38"/>
        <v>0</v>
      </c>
      <c r="Z620" s="2">
        <f t="shared" si="39"/>
        <v>60.199999999999996</v>
      </c>
      <c r="AJ620" s="12">
        <v>620</v>
      </c>
      <c r="AK620" s="13">
        <v>0</v>
      </c>
    </row>
    <row r="621" spans="1:37">
      <c r="A621" t="s">
        <v>176</v>
      </c>
      <c r="B621">
        <v>568</v>
      </c>
      <c r="C621">
        <v>1</v>
      </c>
      <c r="D621" s="18">
        <v>45881</v>
      </c>
      <c r="E621" s="18">
        <v>45757</v>
      </c>
      <c r="F621" s="18">
        <v>45759</v>
      </c>
      <c r="G621" t="s">
        <v>57</v>
      </c>
      <c r="H621">
        <v>33</v>
      </c>
      <c r="J621">
        <v>2700</v>
      </c>
      <c r="K621" t="s">
        <v>163</v>
      </c>
      <c r="L621">
        <v>3077.9999999999995</v>
      </c>
      <c r="M621">
        <v>178.74</v>
      </c>
      <c r="N621">
        <v>203.7636</v>
      </c>
      <c r="O621">
        <v>6.6200000000000009E-2</v>
      </c>
      <c r="P621">
        <v>8</v>
      </c>
      <c r="Q621">
        <v>2025</v>
      </c>
      <c r="R621">
        <v>4</v>
      </c>
      <c r="S621">
        <v>2025</v>
      </c>
      <c r="T621">
        <v>45804</v>
      </c>
      <c r="U621" t="s">
        <v>172</v>
      </c>
      <c r="V621">
        <v>2025</v>
      </c>
      <c r="W621" t="str">
        <f t="shared" si="36"/>
        <v>México</v>
      </c>
      <c r="X621" t="str">
        <f t="shared" si="37"/>
        <v>IC</v>
      </c>
      <c r="Y621" s="8">
        <f t="shared" si="38"/>
        <v>0.5</v>
      </c>
      <c r="Z621" s="2">
        <f t="shared" si="39"/>
        <v>101.8818</v>
      </c>
      <c r="AJ621" s="12">
        <v>621</v>
      </c>
      <c r="AK621" s="13">
        <v>11167.33</v>
      </c>
    </row>
    <row r="622" spans="1:37">
      <c r="A622" t="s">
        <v>176</v>
      </c>
      <c r="B622">
        <v>569</v>
      </c>
      <c r="C622">
        <v>0</v>
      </c>
      <c r="D622" s="18">
        <v>45881</v>
      </c>
      <c r="E622" s="18">
        <v>45900</v>
      </c>
      <c r="F622" s="18">
        <v>45904</v>
      </c>
      <c r="G622" t="s">
        <v>56</v>
      </c>
      <c r="H622">
        <v>33</v>
      </c>
      <c r="J622">
        <v>123600</v>
      </c>
      <c r="K622" t="s">
        <v>178</v>
      </c>
      <c r="L622">
        <v>5809.2</v>
      </c>
      <c r="M622">
        <v>13200</v>
      </c>
      <c r="N622">
        <v>620.4</v>
      </c>
      <c r="O622">
        <v>0.10679611650485436</v>
      </c>
      <c r="P622">
        <v>8</v>
      </c>
      <c r="Q622">
        <v>2025</v>
      </c>
      <c r="R622">
        <v>8</v>
      </c>
      <c r="S622">
        <v>2025</v>
      </c>
      <c r="T622">
        <v>45949</v>
      </c>
      <c r="U622" t="s">
        <v>161</v>
      </c>
      <c r="V622">
        <v>2025</v>
      </c>
      <c r="W622" t="str">
        <f t="shared" si="36"/>
        <v>México</v>
      </c>
      <c r="X622" t="str">
        <f t="shared" si="37"/>
        <v>IC</v>
      </c>
      <c r="Y622" s="8">
        <f t="shared" si="38"/>
        <v>0.5</v>
      </c>
      <c r="Z622" s="2">
        <f t="shared" si="39"/>
        <v>310.2</v>
      </c>
      <c r="AJ622" s="12">
        <v>622</v>
      </c>
      <c r="AK622" s="13">
        <v>376.76</v>
      </c>
    </row>
    <row r="623" spans="1:37">
      <c r="A623" t="s">
        <v>176</v>
      </c>
      <c r="B623">
        <v>570</v>
      </c>
      <c r="C623">
        <v>0</v>
      </c>
      <c r="D623" s="18">
        <v>45881</v>
      </c>
      <c r="E623" s="18">
        <v>45762</v>
      </c>
      <c r="F623" s="18">
        <v>45765</v>
      </c>
      <c r="G623" t="s">
        <v>57</v>
      </c>
      <c r="H623">
        <v>33</v>
      </c>
      <c r="J623">
        <v>2504</v>
      </c>
      <c r="K623" t="s">
        <v>163</v>
      </c>
      <c r="L623">
        <v>2854.56</v>
      </c>
      <c r="M623">
        <v>226.46</v>
      </c>
      <c r="N623">
        <v>258.1644</v>
      </c>
      <c r="O623">
        <v>9.0439297124600637E-2</v>
      </c>
      <c r="P623">
        <v>8</v>
      </c>
      <c r="Q623">
        <v>2025</v>
      </c>
      <c r="R623">
        <v>4</v>
      </c>
      <c r="S623">
        <v>2025</v>
      </c>
      <c r="T623">
        <v>45810</v>
      </c>
      <c r="U623" t="s">
        <v>152</v>
      </c>
      <c r="V623">
        <v>2025</v>
      </c>
      <c r="W623" t="str">
        <f t="shared" si="36"/>
        <v>México</v>
      </c>
      <c r="X623" t="str">
        <f t="shared" si="37"/>
        <v>IC</v>
      </c>
      <c r="Y623" s="8">
        <f t="shared" si="38"/>
        <v>0.5</v>
      </c>
      <c r="Z623" s="2">
        <f t="shared" si="39"/>
        <v>129.0822</v>
      </c>
      <c r="AJ623" s="12">
        <v>623</v>
      </c>
      <c r="AK623" s="13">
        <v>59.55</v>
      </c>
    </row>
    <row r="624" spans="1:37">
      <c r="A624" t="s">
        <v>176</v>
      </c>
      <c r="B624">
        <v>571</v>
      </c>
      <c r="C624">
        <v>0</v>
      </c>
      <c r="D624" s="18">
        <v>45881</v>
      </c>
      <c r="E624" s="18">
        <v>45884</v>
      </c>
      <c r="F624" s="18">
        <v>45889</v>
      </c>
      <c r="G624" t="s">
        <v>56</v>
      </c>
      <c r="H624">
        <v>33</v>
      </c>
      <c r="J624">
        <v>11942</v>
      </c>
      <c r="K624" t="s">
        <v>178</v>
      </c>
      <c r="L624">
        <v>561.274</v>
      </c>
      <c r="M624">
        <v>84</v>
      </c>
      <c r="N624">
        <v>3.948</v>
      </c>
      <c r="O624">
        <v>7.0339976553341144E-3</v>
      </c>
      <c r="P624">
        <v>8</v>
      </c>
      <c r="Q624">
        <v>2025</v>
      </c>
      <c r="R624">
        <v>8</v>
      </c>
      <c r="S624">
        <v>2025</v>
      </c>
      <c r="T624">
        <v>45934</v>
      </c>
      <c r="U624" t="s">
        <v>161</v>
      </c>
      <c r="V624">
        <v>2025</v>
      </c>
      <c r="W624" t="str">
        <f t="shared" si="36"/>
        <v>México</v>
      </c>
      <c r="X624" t="str">
        <f t="shared" si="37"/>
        <v>IC</v>
      </c>
      <c r="Y624" s="8">
        <f t="shared" si="38"/>
        <v>0.5</v>
      </c>
      <c r="Z624" s="2">
        <f t="shared" si="39"/>
        <v>1.974</v>
      </c>
      <c r="AJ624" s="12">
        <v>624</v>
      </c>
      <c r="AK624" s="13">
        <v>909.87</v>
      </c>
    </row>
    <row r="625" spans="1:37">
      <c r="A625" t="s">
        <v>176</v>
      </c>
      <c r="B625">
        <v>572</v>
      </c>
      <c r="C625">
        <v>1</v>
      </c>
      <c r="D625" s="18">
        <v>45882</v>
      </c>
      <c r="E625" s="18">
        <v>45803</v>
      </c>
      <c r="F625" s="18">
        <v>45823</v>
      </c>
      <c r="G625" t="s">
        <v>45</v>
      </c>
      <c r="H625">
        <v>33</v>
      </c>
      <c r="J625">
        <v>10105.09</v>
      </c>
      <c r="K625" t="s">
        <v>131</v>
      </c>
      <c r="L625">
        <v>8690.3773999999994</v>
      </c>
      <c r="M625">
        <v>819.34</v>
      </c>
      <c r="N625">
        <v>704.63239999999996</v>
      </c>
      <c r="O625">
        <v>8.1081910205648838E-2</v>
      </c>
      <c r="P625">
        <v>8</v>
      </c>
      <c r="Q625">
        <v>2025</v>
      </c>
      <c r="R625">
        <v>5</v>
      </c>
      <c r="S625">
        <v>2025</v>
      </c>
      <c r="T625">
        <v>45868</v>
      </c>
      <c r="U625" t="s">
        <v>154</v>
      </c>
      <c r="V625">
        <v>2025</v>
      </c>
      <c r="W625" t="str">
        <f t="shared" si="36"/>
        <v>México</v>
      </c>
      <c r="X625" t="str">
        <f t="shared" si="37"/>
        <v>IC</v>
      </c>
      <c r="Y625" s="8">
        <f t="shared" si="38"/>
        <v>0.75</v>
      </c>
      <c r="Z625" s="2">
        <f t="shared" si="39"/>
        <v>176.15809999999999</v>
      </c>
      <c r="AJ625" s="12">
        <v>625</v>
      </c>
      <c r="AK625" s="13">
        <v>37973.5</v>
      </c>
    </row>
    <row r="626" spans="1:37">
      <c r="A626" t="s">
        <v>176</v>
      </c>
      <c r="B626">
        <v>573</v>
      </c>
      <c r="C626">
        <v>1</v>
      </c>
      <c r="D626" s="18">
        <v>45882</v>
      </c>
      <c r="E626" s="18">
        <v>45807</v>
      </c>
      <c r="F626" s="18">
        <v>45810</v>
      </c>
      <c r="G626" t="s">
        <v>45</v>
      </c>
      <c r="H626">
        <v>33</v>
      </c>
      <c r="J626">
        <v>6668</v>
      </c>
      <c r="K626" t="s">
        <v>131</v>
      </c>
      <c r="L626">
        <v>5734.48</v>
      </c>
      <c r="M626">
        <v>669.28</v>
      </c>
      <c r="N626">
        <v>575.58079999999995</v>
      </c>
      <c r="O626">
        <v>0.10037192561487703</v>
      </c>
      <c r="P626">
        <v>8</v>
      </c>
      <c r="Q626">
        <v>2025</v>
      </c>
      <c r="R626">
        <v>5</v>
      </c>
      <c r="S626">
        <v>2025</v>
      </c>
      <c r="T626">
        <v>45855</v>
      </c>
      <c r="U626" t="s">
        <v>154</v>
      </c>
      <c r="V626">
        <v>2025</v>
      </c>
      <c r="W626" t="str">
        <f t="shared" si="36"/>
        <v>México</v>
      </c>
      <c r="X626" t="str">
        <f t="shared" si="37"/>
        <v>IC</v>
      </c>
      <c r="Y626" s="8">
        <f t="shared" si="38"/>
        <v>0.75</v>
      </c>
      <c r="Z626" s="2">
        <f t="shared" si="39"/>
        <v>143.89519999999999</v>
      </c>
      <c r="AJ626" s="12">
        <v>626</v>
      </c>
      <c r="AK626" s="13">
        <v>314453.40000000002</v>
      </c>
    </row>
    <row r="627" spans="1:37">
      <c r="A627" t="s">
        <v>176</v>
      </c>
      <c r="B627">
        <v>574</v>
      </c>
      <c r="C627">
        <v>0</v>
      </c>
      <c r="D627" s="18">
        <v>45882</v>
      </c>
      <c r="E627" s="18">
        <v>45996</v>
      </c>
      <c r="F627" s="18">
        <v>46001</v>
      </c>
      <c r="G627" t="s">
        <v>49</v>
      </c>
      <c r="H627">
        <v>33</v>
      </c>
      <c r="I627" t="s">
        <v>199</v>
      </c>
      <c r="J627">
        <v>11329.09</v>
      </c>
      <c r="K627" t="s">
        <v>131</v>
      </c>
      <c r="L627">
        <v>9743.0174000000006</v>
      </c>
      <c r="M627">
        <v>817.5</v>
      </c>
      <c r="N627">
        <v>703.05</v>
      </c>
      <c r="O627">
        <v>7.2159370258334951E-2</v>
      </c>
      <c r="P627">
        <v>8</v>
      </c>
      <c r="Q627">
        <v>2025</v>
      </c>
      <c r="R627">
        <v>12</v>
      </c>
      <c r="S627">
        <v>2025</v>
      </c>
      <c r="T627">
        <v>46046</v>
      </c>
      <c r="U627" t="s">
        <v>157</v>
      </c>
      <c r="V627">
        <v>2026</v>
      </c>
      <c r="W627" t="str">
        <f t="shared" si="36"/>
        <v>México</v>
      </c>
      <c r="X627" t="str">
        <f t="shared" si="37"/>
        <v>Retail</v>
      </c>
      <c r="Y627" s="8">
        <f t="shared" si="38"/>
        <v>0</v>
      </c>
      <c r="Z627" s="2">
        <f t="shared" si="39"/>
        <v>703.05</v>
      </c>
      <c r="AJ627" s="12">
        <v>627</v>
      </c>
      <c r="AK627" s="13">
        <v>123.03</v>
      </c>
    </row>
    <row r="628" spans="1:37">
      <c r="A628" t="s">
        <v>176</v>
      </c>
      <c r="B628">
        <v>575</v>
      </c>
      <c r="C628">
        <v>1</v>
      </c>
      <c r="D628" s="18">
        <v>45882</v>
      </c>
      <c r="E628" s="18">
        <v>45864</v>
      </c>
      <c r="F628" s="18">
        <v>45887</v>
      </c>
      <c r="G628" t="s">
        <v>49</v>
      </c>
      <c r="H628">
        <v>33</v>
      </c>
      <c r="J628">
        <v>21032.86</v>
      </c>
      <c r="K628" t="s">
        <v>131</v>
      </c>
      <c r="L628">
        <v>18088.259600000001</v>
      </c>
      <c r="M628">
        <v>2150.3000000000002</v>
      </c>
      <c r="N628">
        <v>1849.258</v>
      </c>
      <c r="O628">
        <v>0.1022352642484189</v>
      </c>
      <c r="P628">
        <v>8</v>
      </c>
      <c r="Q628">
        <v>2025</v>
      </c>
      <c r="R628">
        <v>7</v>
      </c>
      <c r="S628">
        <v>2025</v>
      </c>
      <c r="T628">
        <v>45932</v>
      </c>
      <c r="U628" t="s">
        <v>161</v>
      </c>
      <c r="V628">
        <v>2025</v>
      </c>
      <c r="W628" t="str">
        <f t="shared" si="36"/>
        <v>México</v>
      </c>
      <c r="X628" t="str">
        <f t="shared" si="37"/>
        <v>Retail</v>
      </c>
      <c r="Y628" s="8">
        <f t="shared" si="38"/>
        <v>0</v>
      </c>
      <c r="Z628" s="2">
        <f t="shared" si="39"/>
        <v>1849.258</v>
      </c>
      <c r="AJ628" s="12">
        <v>628</v>
      </c>
      <c r="AK628" s="13">
        <v>5122.91</v>
      </c>
    </row>
    <row r="629" spans="1:37">
      <c r="A629" t="s">
        <v>176</v>
      </c>
      <c r="B629">
        <v>576</v>
      </c>
      <c r="C629">
        <v>1</v>
      </c>
      <c r="D629" s="18">
        <v>45882</v>
      </c>
      <c r="E629" s="18">
        <v>45902</v>
      </c>
      <c r="F629" s="18">
        <v>45905</v>
      </c>
      <c r="G629" t="s">
        <v>49</v>
      </c>
      <c r="H629">
        <v>33</v>
      </c>
      <c r="I629" t="s">
        <v>199</v>
      </c>
      <c r="J629">
        <v>10684</v>
      </c>
      <c r="K629" t="s">
        <v>131</v>
      </c>
      <c r="L629">
        <v>9188.24</v>
      </c>
      <c r="M629">
        <v>608.79</v>
      </c>
      <c r="N629">
        <v>523.55939999999998</v>
      </c>
      <c r="O629">
        <v>5.6981467615125424E-2</v>
      </c>
      <c r="P629">
        <v>8</v>
      </c>
      <c r="Q629">
        <v>2025</v>
      </c>
      <c r="R629">
        <v>9</v>
      </c>
      <c r="S629">
        <v>2025</v>
      </c>
      <c r="T629">
        <v>45950</v>
      </c>
      <c r="U629" t="s">
        <v>161</v>
      </c>
      <c r="V629">
        <v>2025</v>
      </c>
      <c r="W629" t="str">
        <f t="shared" si="36"/>
        <v>México</v>
      </c>
      <c r="X629" t="str">
        <f t="shared" si="37"/>
        <v>Retail</v>
      </c>
      <c r="Y629" s="8">
        <f t="shared" si="38"/>
        <v>0</v>
      </c>
      <c r="Z629" s="2">
        <f t="shared" si="39"/>
        <v>523.55939999999998</v>
      </c>
      <c r="AJ629" s="12">
        <v>629</v>
      </c>
      <c r="AK629" s="13">
        <v>252.16</v>
      </c>
    </row>
    <row r="630" spans="1:37">
      <c r="A630" t="s">
        <v>176</v>
      </c>
      <c r="B630">
        <v>577</v>
      </c>
      <c r="C630">
        <v>0</v>
      </c>
      <c r="D630" s="18">
        <v>45882</v>
      </c>
      <c r="E630" s="18">
        <v>45870</v>
      </c>
      <c r="F630" s="18">
        <v>45878</v>
      </c>
      <c r="G630" t="s">
        <v>42</v>
      </c>
      <c r="H630">
        <v>33</v>
      </c>
      <c r="J630">
        <v>22553.15</v>
      </c>
      <c r="K630" t="s">
        <v>131</v>
      </c>
      <c r="L630">
        <v>19395.709000000003</v>
      </c>
      <c r="M630">
        <v>2083.59</v>
      </c>
      <c r="N630">
        <v>1791.8874000000001</v>
      </c>
      <c r="O630">
        <v>9.238576429456638E-2</v>
      </c>
      <c r="P630">
        <v>8</v>
      </c>
      <c r="Q630">
        <v>2025</v>
      </c>
      <c r="R630">
        <v>8</v>
      </c>
      <c r="S630">
        <v>2025</v>
      </c>
      <c r="T630">
        <v>45923</v>
      </c>
      <c r="U630" t="s">
        <v>153</v>
      </c>
      <c r="V630">
        <v>2025</v>
      </c>
      <c r="W630" t="str">
        <f t="shared" si="36"/>
        <v>México</v>
      </c>
      <c r="X630" t="str">
        <f t="shared" si="37"/>
        <v>IC</v>
      </c>
      <c r="Y630" s="8">
        <f t="shared" si="38"/>
        <v>0.5</v>
      </c>
      <c r="Z630" s="2">
        <f t="shared" si="39"/>
        <v>895.94370000000004</v>
      </c>
      <c r="AJ630" s="12">
        <v>630</v>
      </c>
      <c r="AK630" s="13">
        <v>3874.48</v>
      </c>
    </row>
    <row r="631" spans="1:37">
      <c r="A631" t="s">
        <v>176</v>
      </c>
      <c r="B631">
        <v>578</v>
      </c>
      <c r="C631">
        <v>0</v>
      </c>
      <c r="D631" s="18">
        <v>45882</v>
      </c>
      <c r="E631" s="18">
        <v>45888</v>
      </c>
      <c r="F631" s="18">
        <v>45916</v>
      </c>
      <c r="G631" t="s">
        <v>49</v>
      </c>
      <c r="H631">
        <v>33</v>
      </c>
      <c r="J631">
        <v>4612.22</v>
      </c>
      <c r="K631" t="s">
        <v>131</v>
      </c>
      <c r="L631">
        <v>3966.5092</v>
      </c>
      <c r="M631">
        <v>50</v>
      </c>
      <c r="N631">
        <v>43</v>
      </c>
      <c r="O631">
        <v>1.0840766485553596E-2</v>
      </c>
      <c r="P631">
        <v>8</v>
      </c>
      <c r="Q631">
        <v>2025</v>
      </c>
      <c r="R631">
        <v>8</v>
      </c>
      <c r="S631">
        <v>2025</v>
      </c>
      <c r="T631">
        <v>45961</v>
      </c>
      <c r="U631" t="s">
        <v>161</v>
      </c>
      <c r="V631">
        <v>2025</v>
      </c>
      <c r="W631" t="str">
        <f t="shared" si="36"/>
        <v>México</v>
      </c>
      <c r="X631" t="str">
        <f t="shared" si="37"/>
        <v>Retail</v>
      </c>
      <c r="Y631" s="8">
        <f t="shared" si="38"/>
        <v>0</v>
      </c>
      <c r="Z631" s="2">
        <f t="shared" si="39"/>
        <v>43</v>
      </c>
      <c r="AJ631" s="12">
        <v>631</v>
      </c>
      <c r="AK631" s="13">
        <v>1052.1099999999999</v>
      </c>
    </row>
    <row r="632" spans="1:37">
      <c r="A632" t="s">
        <v>176</v>
      </c>
      <c r="B632">
        <v>579</v>
      </c>
      <c r="C632">
        <v>0</v>
      </c>
      <c r="D632" s="18">
        <v>45883</v>
      </c>
      <c r="E632" s="18">
        <v>45912</v>
      </c>
      <c r="F632" s="18">
        <v>46072</v>
      </c>
      <c r="G632" t="s">
        <v>49</v>
      </c>
      <c r="H632">
        <v>33</v>
      </c>
      <c r="I632" t="s">
        <v>189</v>
      </c>
      <c r="J632">
        <v>3274.53</v>
      </c>
      <c r="K632" t="s">
        <v>131</v>
      </c>
      <c r="L632">
        <v>2816.0958000000001</v>
      </c>
      <c r="M632">
        <v>70</v>
      </c>
      <c r="N632">
        <v>60.199999999999996</v>
      </c>
      <c r="O632">
        <v>2.137711366211334E-2</v>
      </c>
      <c r="P632">
        <v>8</v>
      </c>
      <c r="Q632">
        <v>2025</v>
      </c>
      <c r="R632">
        <v>9</v>
      </c>
      <c r="S632">
        <v>2025</v>
      </c>
      <c r="T632">
        <v>46117</v>
      </c>
      <c r="U632" t="s">
        <v>173</v>
      </c>
      <c r="V632">
        <v>2026</v>
      </c>
      <c r="W632" t="str">
        <f t="shared" si="36"/>
        <v>México</v>
      </c>
      <c r="X632" t="str">
        <f t="shared" si="37"/>
        <v>Retail</v>
      </c>
      <c r="Y632" s="8">
        <f t="shared" si="38"/>
        <v>0</v>
      </c>
      <c r="Z632" s="2">
        <f t="shared" si="39"/>
        <v>60.199999999999996</v>
      </c>
      <c r="AJ632" s="12">
        <v>632</v>
      </c>
      <c r="AK632" s="13">
        <v>1500</v>
      </c>
    </row>
    <row r="633" spans="1:37">
      <c r="A633" t="s">
        <v>176</v>
      </c>
      <c r="B633">
        <v>580</v>
      </c>
      <c r="C633">
        <v>0</v>
      </c>
      <c r="D633" s="18">
        <v>45883</v>
      </c>
      <c r="E633" s="18">
        <v>45970</v>
      </c>
      <c r="F633" s="18">
        <v>45976</v>
      </c>
      <c r="G633" t="s">
        <v>49</v>
      </c>
      <c r="H633">
        <v>33</v>
      </c>
      <c r="I633" t="s">
        <v>189</v>
      </c>
      <c r="J633">
        <v>799.1</v>
      </c>
      <c r="K633" t="s">
        <v>131</v>
      </c>
      <c r="L633">
        <v>687.226</v>
      </c>
      <c r="M633">
        <v>70</v>
      </c>
      <c r="N633">
        <v>60.199999999999996</v>
      </c>
      <c r="O633">
        <v>8.7598548366912776E-2</v>
      </c>
      <c r="P633">
        <v>8</v>
      </c>
      <c r="Q633">
        <v>2025</v>
      </c>
      <c r="R633">
        <v>11</v>
      </c>
      <c r="S633">
        <v>2025</v>
      </c>
      <c r="T633">
        <v>46021</v>
      </c>
      <c r="U633" t="s">
        <v>132</v>
      </c>
      <c r="V633">
        <v>2025</v>
      </c>
      <c r="W633" t="str">
        <f t="shared" si="36"/>
        <v>México</v>
      </c>
      <c r="X633" t="str">
        <f t="shared" si="37"/>
        <v>Retail</v>
      </c>
      <c r="Y633" s="8">
        <f t="shared" si="38"/>
        <v>0</v>
      </c>
      <c r="Z633" s="2">
        <f t="shared" si="39"/>
        <v>60.199999999999996</v>
      </c>
      <c r="AJ633" s="12">
        <v>633</v>
      </c>
      <c r="AK633" s="13">
        <v>341.22</v>
      </c>
    </row>
    <row r="634" spans="1:37">
      <c r="A634" t="s">
        <v>176</v>
      </c>
      <c r="B634">
        <v>581</v>
      </c>
      <c r="C634">
        <v>1</v>
      </c>
      <c r="D634" s="18">
        <v>45883</v>
      </c>
      <c r="E634" s="18">
        <v>45884</v>
      </c>
      <c r="F634" s="18">
        <v>45886</v>
      </c>
      <c r="G634" t="s">
        <v>52</v>
      </c>
      <c r="H634">
        <v>33</v>
      </c>
      <c r="I634" t="s">
        <v>177</v>
      </c>
      <c r="J634">
        <v>1917.44</v>
      </c>
      <c r="K634" t="s">
        <v>131</v>
      </c>
      <c r="L634">
        <v>1648.9983999999999</v>
      </c>
      <c r="M634">
        <v>211.22</v>
      </c>
      <c r="N634">
        <v>181.64920000000001</v>
      </c>
      <c r="O634">
        <v>0.11015729305740989</v>
      </c>
      <c r="P634">
        <v>8</v>
      </c>
      <c r="Q634">
        <v>2025</v>
      </c>
      <c r="R634">
        <v>8</v>
      </c>
      <c r="S634">
        <v>2025</v>
      </c>
      <c r="T634">
        <v>45931</v>
      </c>
      <c r="U634" t="s">
        <v>161</v>
      </c>
      <c r="V634">
        <v>2025</v>
      </c>
      <c r="W634" t="str">
        <f t="shared" si="36"/>
        <v>México</v>
      </c>
      <c r="X634" t="str">
        <f t="shared" si="37"/>
        <v>Retail</v>
      </c>
      <c r="Y634" s="8">
        <f t="shared" si="38"/>
        <v>0</v>
      </c>
      <c r="Z634" s="2">
        <f t="shared" si="39"/>
        <v>181.64920000000001</v>
      </c>
      <c r="AJ634" s="12">
        <v>634</v>
      </c>
      <c r="AK634" s="13">
        <v>331.63</v>
      </c>
    </row>
    <row r="635" spans="1:37">
      <c r="A635" t="s">
        <v>176</v>
      </c>
      <c r="B635">
        <v>582</v>
      </c>
      <c r="C635">
        <v>0</v>
      </c>
      <c r="D635" s="18">
        <v>45883</v>
      </c>
      <c r="E635" s="18">
        <v>45907</v>
      </c>
      <c r="F635" s="18">
        <v>45918</v>
      </c>
      <c r="G635" t="s">
        <v>35</v>
      </c>
      <c r="H635">
        <v>33</v>
      </c>
      <c r="J635">
        <v>26761.16</v>
      </c>
      <c r="K635" t="s">
        <v>151</v>
      </c>
      <c r="L635">
        <v>26761.16</v>
      </c>
      <c r="M635">
        <v>3460.67</v>
      </c>
      <c r="N635">
        <v>3460.67</v>
      </c>
      <c r="O635">
        <v>0.1293168905981654</v>
      </c>
      <c r="P635">
        <v>8</v>
      </c>
      <c r="Q635">
        <v>2025</v>
      </c>
      <c r="R635">
        <v>9</v>
      </c>
      <c r="S635">
        <v>2025</v>
      </c>
      <c r="T635">
        <v>45963</v>
      </c>
      <c r="U635" t="s">
        <v>159</v>
      </c>
      <c r="V635">
        <v>2025</v>
      </c>
      <c r="W635" t="str">
        <f t="shared" si="36"/>
        <v>México</v>
      </c>
      <c r="X635" t="str">
        <f t="shared" si="37"/>
        <v>IC</v>
      </c>
      <c r="Y635" s="8">
        <f t="shared" si="38"/>
        <v>0.5</v>
      </c>
      <c r="Z635" s="2">
        <f t="shared" si="39"/>
        <v>1730.335</v>
      </c>
      <c r="AJ635" s="12">
        <v>635</v>
      </c>
      <c r="AK635" s="13">
        <v>391.67</v>
      </c>
    </row>
    <row r="636" spans="1:37">
      <c r="A636" t="s">
        <v>176</v>
      </c>
      <c r="B636">
        <v>583</v>
      </c>
      <c r="C636">
        <v>1</v>
      </c>
      <c r="D636" s="18">
        <v>45884</v>
      </c>
      <c r="E636" s="18">
        <v>45874</v>
      </c>
      <c r="F636" s="18">
        <v>45879</v>
      </c>
      <c r="G636" t="s">
        <v>53</v>
      </c>
      <c r="H636">
        <v>33</v>
      </c>
      <c r="I636" t="s">
        <v>149</v>
      </c>
      <c r="J636">
        <v>13550</v>
      </c>
      <c r="K636" t="s">
        <v>151</v>
      </c>
      <c r="L636">
        <v>13550</v>
      </c>
      <c r="M636">
        <v>350.2</v>
      </c>
      <c r="N636">
        <v>350.2</v>
      </c>
      <c r="O636">
        <v>2.5845018450184502E-2</v>
      </c>
      <c r="P636">
        <v>8</v>
      </c>
      <c r="Q636">
        <v>2025</v>
      </c>
      <c r="R636">
        <v>8</v>
      </c>
      <c r="S636">
        <v>2025</v>
      </c>
      <c r="T636">
        <v>45924</v>
      </c>
      <c r="U636" t="s">
        <v>153</v>
      </c>
      <c r="V636">
        <v>2025</v>
      </c>
      <c r="W636" t="str">
        <f t="shared" si="36"/>
        <v>México</v>
      </c>
      <c r="X636" t="str">
        <f t="shared" si="37"/>
        <v>Retail</v>
      </c>
      <c r="Y636" s="8">
        <f t="shared" si="38"/>
        <v>0.05</v>
      </c>
      <c r="Z636" s="2">
        <f t="shared" si="39"/>
        <v>332.69</v>
      </c>
      <c r="AJ636" s="12">
        <v>636</v>
      </c>
      <c r="AK636" s="13">
        <v>358.14</v>
      </c>
    </row>
    <row r="637" spans="1:37">
      <c r="A637" t="s">
        <v>176</v>
      </c>
      <c r="B637">
        <v>584</v>
      </c>
      <c r="C637">
        <v>1</v>
      </c>
      <c r="D637" s="18">
        <v>45884</v>
      </c>
      <c r="E637" s="18">
        <v>45833</v>
      </c>
      <c r="F637" s="18">
        <v>45837</v>
      </c>
      <c r="G637" t="s">
        <v>54</v>
      </c>
      <c r="H637">
        <v>33</v>
      </c>
      <c r="J637">
        <v>15120.31</v>
      </c>
      <c r="K637" t="s">
        <v>131</v>
      </c>
      <c r="L637">
        <v>13003.4666</v>
      </c>
      <c r="M637">
        <v>862.1</v>
      </c>
      <c r="N637">
        <v>741.40600000000006</v>
      </c>
      <c r="O637">
        <v>5.7016026787810571E-2</v>
      </c>
      <c r="P637">
        <v>8</v>
      </c>
      <c r="Q637">
        <v>2025</v>
      </c>
      <c r="R637">
        <v>6</v>
      </c>
      <c r="S637">
        <v>2025</v>
      </c>
      <c r="T637">
        <v>45882</v>
      </c>
      <c r="U637" t="s">
        <v>160</v>
      </c>
      <c r="V637">
        <v>2025</v>
      </c>
      <c r="W637" t="str">
        <f t="shared" si="36"/>
        <v>México</v>
      </c>
      <c r="X637" t="str">
        <f t="shared" si="37"/>
        <v>Retail</v>
      </c>
      <c r="Y637" s="8">
        <f t="shared" si="38"/>
        <v>0.05</v>
      </c>
      <c r="Z637" s="2">
        <f t="shared" si="39"/>
        <v>704.33570000000009</v>
      </c>
      <c r="AJ637" s="12">
        <v>637</v>
      </c>
      <c r="AK637" s="13">
        <v>105.35</v>
      </c>
    </row>
    <row r="638" spans="1:37">
      <c r="A638" t="s">
        <v>176</v>
      </c>
      <c r="B638">
        <v>585</v>
      </c>
      <c r="C638">
        <v>0</v>
      </c>
      <c r="D638" s="18">
        <v>45884</v>
      </c>
      <c r="E638" s="18">
        <v>45899</v>
      </c>
      <c r="F638" s="18">
        <v>46024</v>
      </c>
      <c r="G638" t="s">
        <v>51</v>
      </c>
      <c r="H638">
        <v>33</v>
      </c>
      <c r="I638" t="s">
        <v>184</v>
      </c>
      <c r="J638">
        <v>163658.25</v>
      </c>
      <c r="K638" t="s">
        <v>178</v>
      </c>
      <c r="L638">
        <v>7691.9377500000001</v>
      </c>
      <c r="M638">
        <v>3249.45</v>
      </c>
      <c r="N638">
        <v>152.72414999999998</v>
      </c>
      <c r="O638">
        <v>1.9855094381126523E-2</v>
      </c>
      <c r="P638">
        <v>8</v>
      </c>
      <c r="Q638">
        <v>2025</v>
      </c>
      <c r="R638">
        <v>8</v>
      </c>
      <c r="S638">
        <v>2025</v>
      </c>
      <c r="T638">
        <v>46069</v>
      </c>
      <c r="U638" t="s">
        <v>164</v>
      </c>
      <c r="V638">
        <v>2026</v>
      </c>
      <c r="W638" t="str">
        <f t="shared" si="36"/>
        <v>México</v>
      </c>
      <c r="X638" t="str">
        <f t="shared" si="37"/>
        <v>Retail</v>
      </c>
      <c r="Y638" s="8">
        <f t="shared" si="38"/>
        <v>0</v>
      </c>
      <c r="Z638" s="2">
        <f t="shared" si="39"/>
        <v>152.72414999999998</v>
      </c>
      <c r="AJ638" s="12">
        <v>638</v>
      </c>
      <c r="AK638" s="13">
        <v>870</v>
      </c>
    </row>
    <row r="639" spans="1:37">
      <c r="A639" t="s">
        <v>176</v>
      </c>
      <c r="B639">
        <v>586</v>
      </c>
      <c r="C639">
        <v>1</v>
      </c>
      <c r="D639" s="18">
        <v>45884</v>
      </c>
      <c r="E639" s="18">
        <v>45894</v>
      </c>
      <c r="F639" s="18">
        <v>45926</v>
      </c>
      <c r="G639" t="s">
        <v>45</v>
      </c>
      <c r="H639">
        <v>33</v>
      </c>
      <c r="J639">
        <v>3217.4</v>
      </c>
      <c r="K639" t="s">
        <v>131</v>
      </c>
      <c r="L639">
        <v>2766.9639999999999</v>
      </c>
      <c r="M639">
        <v>151.5</v>
      </c>
      <c r="N639">
        <v>130.29</v>
      </c>
      <c r="O639">
        <v>4.7087710573755201E-2</v>
      </c>
      <c r="P639">
        <v>8</v>
      </c>
      <c r="Q639">
        <v>2025</v>
      </c>
      <c r="R639">
        <v>8</v>
      </c>
      <c r="S639">
        <v>2025</v>
      </c>
      <c r="T639">
        <v>45971</v>
      </c>
      <c r="U639" t="s">
        <v>159</v>
      </c>
      <c r="V639">
        <v>2025</v>
      </c>
      <c r="W639" t="str">
        <f t="shared" si="36"/>
        <v>México</v>
      </c>
      <c r="X639" t="str">
        <f t="shared" si="37"/>
        <v>IC</v>
      </c>
      <c r="Y639" s="8">
        <f t="shared" si="38"/>
        <v>0.75</v>
      </c>
      <c r="Z639" s="2">
        <f t="shared" si="39"/>
        <v>32.572499999999991</v>
      </c>
      <c r="AJ639" s="12">
        <v>639</v>
      </c>
      <c r="AK639" s="13">
        <v>0</v>
      </c>
    </row>
    <row r="640" spans="1:37">
      <c r="A640" t="s">
        <v>176</v>
      </c>
      <c r="B640">
        <v>587</v>
      </c>
      <c r="C640">
        <v>1</v>
      </c>
      <c r="D640" s="18">
        <v>45884</v>
      </c>
      <c r="E640" s="18">
        <v>45891</v>
      </c>
      <c r="F640" s="18">
        <v>45892</v>
      </c>
      <c r="G640" t="s">
        <v>53</v>
      </c>
      <c r="H640">
        <v>33</v>
      </c>
      <c r="J640">
        <v>1971.8</v>
      </c>
      <c r="K640" t="s">
        <v>131</v>
      </c>
      <c r="L640">
        <v>1695.748</v>
      </c>
      <c r="M640">
        <v>149.93</v>
      </c>
      <c r="N640">
        <v>128.93979999999999</v>
      </c>
      <c r="O640">
        <v>7.6037123440511195E-2</v>
      </c>
      <c r="P640">
        <v>8</v>
      </c>
      <c r="Q640">
        <v>2025</v>
      </c>
      <c r="R640">
        <v>8</v>
      </c>
      <c r="S640">
        <v>2025</v>
      </c>
      <c r="T640">
        <v>45937</v>
      </c>
      <c r="U640" t="s">
        <v>161</v>
      </c>
      <c r="V640">
        <v>2025</v>
      </c>
      <c r="W640" t="str">
        <f t="shared" si="36"/>
        <v>México</v>
      </c>
      <c r="X640" t="str">
        <f t="shared" si="37"/>
        <v>Retail</v>
      </c>
      <c r="Y640" s="8">
        <f t="shared" si="38"/>
        <v>0.05</v>
      </c>
      <c r="Z640" s="2">
        <f t="shared" si="39"/>
        <v>122.49280999999999</v>
      </c>
      <c r="AJ640" s="12">
        <v>640</v>
      </c>
      <c r="AK640" s="13">
        <v>69.400000000000006</v>
      </c>
    </row>
    <row r="641" spans="1:37">
      <c r="A641" t="s">
        <v>176</v>
      </c>
      <c r="B641">
        <v>588</v>
      </c>
      <c r="C641">
        <v>1</v>
      </c>
      <c r="D641" s="18">
        <v>45884</v>
      </c>
      <c r="E641" s="18">
        <v>45911</v>
      </c>
      <c r="F641" s="18">
        <v>45915</v>
      </c>
      <c r="G641" t="s">
        <v>52</v>
      </c>
      <c r="H641">
        <v>33</v>
      </c>
      <c r="I641" t="s">
        <v>177</v>
      </c>
      <c r="J641">
        <v>1299</v>
      </c>
      <c r="K641" t="s">
        <v>151</v>
      </c>
      <c r="L641">
        <v>1299</v>
      </c>
      <c r="M641">
        <v>105.71</v>
      </c>
      <c r="N641">
        <v>105.71</v>
      </c>
      <c r="O641">
        <v>8.1377983063895293E-2</v>
      </c>
      <c r="P641">
        <v>8</v>
      </c>
      <c r="Q641">
        <v>2025</v>
      </c>
      <c r="R641">
        <v>9</v>
      </c>
      <c r="S641">
        <v>2025</v>
      </c>
      <c r="T641">
        <v>45960</v>
      </c>
      <c r="U641" t="s">
        <v>161</v>
      </c>
      <c r="V641">
        <v>2025</v>
      </c>
      <c r="W641" t="str">
        <f t="shared" si="36"/>
        <v>México</v>
      </c>
      <c r="X641" t="str">
        <f t="shared" si="37"/>
        <v>Retail</v>
      </c>
      <c r="Y641" s="8">
        <f t="shared" si="38"/>
        <v>0</v>
      </c>
      <c r="Z641" s="2">
        <f t="shared" si="39"/>
        <v>105.71</v>
      </c>
      <c r="AJ641" s="12">
        <v>641</v>
      </c>
      <c r="AK641" s="13">
        <v>3535.4</v>
      </c>
    </row>
    <row r="642" spans="1:37">
      <c r="A642" t="s">
        <v>176</v>
      </c>
      <c r="B642">
        <v>589</v>
      </c>
      <c r="C642">
        <v>1</v>
      </c>
      <c r="D642" s="18">
        <v>45884</v>
      </c>
      <c r="E642" s="18">
        <v>45887</v>
      </c>
      <c r="F642" s="18">
        <v>45889</v>
      </c>
      <c r="G642" t="s">
        <v>52</v>
      </c>
      <c r="H642">
        <v>33</v>
      </c>
      <c r="I642" t="s">
        <v>200</v>
      </c>
      <c r="J642">
        <v>1500</v>
      </c>
      <c r="K642" t="s">
        <v>163</v>
      </c>
      <c r="L642">
        <v>1709.9999999999998</v>
      </c>
      <c r="M642">
        <v>117.5</v>
      </c>
      <c r="N642">
        <v>133.94999999999999</v>
      </c>
      <c r="O642">
        <v>7.8333333333333338E-2</v>
      </c>
      <c r="P642">
        <v>8</v>
      </c>
      <c r="Q642">
        <v>2025</v>
      </c>
      <c r="R642">
        <v>8</v>
      </c>
      <c r="S642">
        <v>2025</v>
      </c>
      <c r="T642">
        <v>45934</v>
      </c>
      <c r="U642" t="s">
        <v>161</v>
      </c>
      <c r="V642">
        <v>2025</v>
      </c>
      <c r="W642" t="str">
        <f t="shared" ref="W642:W705" si="40">_xlfn.XLOOKUP(G642,AC:AC,AD:AD,"error")</f>
        <v>México</v>
      </c>
      <c r="X642" t="str">
        <f t="shared" ref="X642:X705" si="41">_xlfn.XLOOKUP(G642,AC:AC,AE:AE,"error")</f>
        <v>Retail</v>
      </c>
      <c r="Y642" s="8">
        <f t="shared" ref="Y642:Y705" si="42">_xlfn.XLOOKUP(G642,AC:AC,AF:AF,"error")</f>
        <v>0</v>
      </c>
      <c r="Z642" s="2">
        <f t="shared" si="39"/>
        <v>133.94999999999999</v>
      </c>
      <c r="AJ642" s="12">
        <v>642</v>
      </c>
      <c r="AK642" s="13">
        <v>666.5</v>
      </c>
    </row>
    <row r="643" spans="1:37">
      <c r="A643" t="s">
        <v>176</v>
      </c>
      <c r="B643">
        <v>590</v>
      </c>
      <c r="C643">
        <v>1</v>
      </c>
      <c r="D643" s="18">
        <v>45887</v>
      </c>
      <c r="E643" s="18">
        <v>45842</v>
      </c>
      <c r="F643" s="18">
        <v>45846</v>
      </c>
      <c r="G643" t="s">
        <v>34</v>
      </c>
      <c r="H643">
        <v>34</v>
      </c>
      <c r="J643">
        <v>3097.62</v>
      </c>
      <c r="K643" t="s">
        <v>131</v>
      </c>
      <c r="L643">
        <v>2663.9531999999999</v>
      </c>
      <c r="M643">
        <v>169.76</v>
      </c>
      <c r="N643">
        <v>145.99359999999999</v>
      </c>
      <c r="O643">
        <v>5.480336516422285E-2</v>
      </c>
      <c r="P643">
        <v>8</v>
      </c>
      <c r="Q643">
        <v>2025</v>
      </c>
      <c r="R643">
        <v>7</v>
      </c>
      <c r="S643">
        <v>2025</v>
      </c>
      <c r="T643">
        <v>45891</v>
      </c>
      <c r="U643" t="s">
        <v>160</v>
      </c>
      <c r="V643">
        <v>2025</v>
      </c>
      <c r="W643" t="str">
        <f t="shared" si="40"/>
        <v>México</v>
      </c>
      <c r="X643" t="str">
        <f t="shared" si="41"/>
        <v>IC</v>
      </c>
      <c r="Y643" s="8">
        <f t="shared" si="42"/>
        <v>0.5</v>
      </c>
      <c r="Z643" s="2">
        <f t="shared" ref="Z643:Z706" si="43">N643-N643*Y643</f>
        <v>72.996799999999993</v>
      </c>
      <c r="AJ643" s="12">
        <v>643</v>
      </c>
      <c r="AK643" s="13">
        <v>120000</v>
      </c>
    </row>
    <row r="644" spans="1:37">
      <c r="A644" t="s">
        <v>176</v>
      </c>
      <c r="B644">
        <v>591</v>
      </c>
      <c r="C644">
        <v>0</v>
      </c>
      <c r="D644" s="18">
        <v>45887</v>
      </c>
      <c r="E644" s="18">
        <v>45845</v>
      </c>
      <c r="F644" s="18">
        <v>45848</v>
      </c>
      <c r="G644" t="s">
        <v>34</v>
      </c>
      <c r="H644">
        <v>34</v>
      </c>
      <c r="J644">
        <v>4711.78</v>
      </c>
      <c r="K644" t="s">
        <v>131</v>
      </c>
      <c r="L644">
        <v>4052.1307999999999</v>
      </c>
      <c r="M644">
        <v>463.4</v>
      </c>
      <c r="N644">
        <v>398.524</v>
      </c>
      <c r="O644">
        <v>9.8349243810194872E-2</v>
      </c>
      <c r="P644">
        <v>8</v>
      </c>
      <c r="Q644">
        <v>2025</v>
      </c>
      <c r="R644">
        <v>7</v>
      </c>
      <c r="S644">
        <v>2025</v>
      </c>
      <c r="T644">
        <v>45893</v>
      </c>
      <c r="U644" t="s">
        <v>160</v>
      </c>
      <c r="V644">
        <v>2025</v>
      </c>
      <c r="W644" t="str">
        <f t="shared" si="40"/>
        <v>México</v>
      </c>
      <c r="X644" t="str">
        <f t="shared" si="41"/>
        <v>IC</v>
      </c>
      <c r="Y644" s="8">
        <f t="shared" si="42"/>
        <v>0.5</v>
      </c>
      <c r="Z644" s="2">
        <f t="shared" si="43"/>
        <v>199.262</v>
      </c>
      <c r="AJ644" s="12">
        <v>644</v>
      </c>
      <c r="AK644" s="13">
        <v>286.61</v>
      </c>
    </row>
    <row r="645" spans="1:37">
      <c r="A645" t="s">
        <v>176</v>
      </c>
      <c r="B645">
        <v>592</v>
      </c>
      <c r="C645">
        <v>0</v>
      </c>
      <c r="D645" s="18">
        <v>45887</v>
      </c>
      <c r="E645" s="18">
        <v>45900</v>
      </c>
      <c r="F645" s="18">
        <v>45903</v>
      </c>
      <c r="G645" t="s">
        <v>34</v>
      </c>
      <c r="H645">
        <v>34</v>
      </c>
      <c r="J645">
        <v>2528.67</v>
      </c>
      <c r="K645" t="s">
        <v>131</v>
      </c>
      <c r="L645">
        <v>2174.6561999999999</v>
      </c>
      <c r="M645">
        <v>303.44</v>
      </c>
      <c r="N645">
        <v>260.95839999999998</v>
      </c>
      <c r="O645">
        <v>0.11999984181407618</v>
      </c>
      <c r="P645">
        <v>8</v>
      </c>
      <c r="Q645">
        <v>2025</v>
      </c>
      <c r="R645">
        <v>8</v>
      </c>
      <c r="S645">
        <v>2025</v>
      </c>
      <c r="T645">
        <v>45948</v>
      </c>
      <c r="U645" t="s">
        <v>161</v>
      </c>
      <c r="V645">
        <v>2025</v>
      </c>
      <c r="W645" t="str">
        <f t="shared" si="40"/>
        <v>México</v>
      </c>
      <c r="X645" t="str">
        <f t="shared" si="41"/>
        <v>IC</v>
      </c>
      <c r="Y645" s="8">
        <f t="shared" si="42"/>
        <v>0.5</v>
      </c>
      <c r="Z645" s="2">
        <f t="shared" si="43"/>
        <v>130.47919999999999</v>
      </c>
      <c r="AJ645" s="12">
        <v>645</v>
      </c>
      <c r="AK645" s="13">
        <v>256.64</v>
      </c>
    </row>
    <row r="646" spans="1:37">
      <c r="A646" t="s">
        <v>176</v>
      </c>
      <c r="B646">
        <v>593</v>
      </c>
      <c r="C646">
        <v>1</v>
      </c>
      <c r="D646" s="18">
        <v>45887</v>
      </c>
      <c r="E646" s="18">
        <v>45868</v>
      </c>
      <c r="F646" s="18">
        <v>45869</v>
      </c>
      <c r="G646" t="s">
        <v>45</v>
      </c>
      <c r="H646">
        <v>34</v>
      </c>
      <c r="J646">
        <v>1877</v>
      </c>
      <c r="K646" t="s">
        <v>131</v>
      </c>
      <c r="L646">
        <v>1614.22</v>
      </c>
      <c r="M646">
        <v>128.72999999999999</v>
      </c>
      <c r="N646">
        <v>110.70779999999999</v>
      </c>
      <c r="O646">
        <v>6.858284496537026E-2</v>
      </c>
      <c r="P646">
        <v>8</v>
      </c>
      <c r="Q646">
        <v>2025</v>
      </c>
      <c r="R646">
        <v>7</v>
      </c>
      <c r="S646">
        <v>2025</v>
      </c>
      <c r="T646">
        <v>45914</v>
      </c>
      <c r="U646" t="s">
        <v>153</v>
      </c>
      <c r="V646">
        <v>2025</v>
      </c>
      <c r="W646" t="str">
        <f t="shared" si="40"/>
        <v>México</v>
      </c>
      <c r="X646" t="str">
        <f t="shared" si="41"/>
        <v>IC</v>
      </c>
      <c r="Y646" s="8">
        <f t="shared" si="42"/>
        <v>0.75</v>
      </c>
      <c r="Z646" s="2">
        <f t="shared" si="43"/>
        <v>27.676950000000005</v>
      </c>
      <c r="AJ646" s="12">
        <v>646</v>
      </c>
      <c r="AK646" s="13">
        <v>201.72</v>
      </c>
    </row>
    <row r="647" spans="1:37">
      <c r="A647" t="s">
        <v>176</v>
      </c>
      <c r="B647">
        <v>594</v>
      </c>
      <c r="C647">
        <v>0</v>
      </c>
      <c r="D647" s="18">
        <v>45887</v>
      </c>
      <c r="E647" s="18">
        <v>45893</v>
      </c>
      <c r="F647" s="18">
        <v>45904</v>
      </c>
      <c r="G647" t="s">
        <v>36</v>
      </c>
      <c r="H647">
        <v>34</v>
      </c>
      <c r="J647">
        <v>6278.28</v>
      </c>
      <c r="K647" t="s">
        <v>163</v>
      </c>
      <c r="L647">
        <v>7157.2391999999991</v>
      </c>
      <c r="M647">
        <v>498.62</v>
      </c>
      <c r="N647">
        <v>568.42679999999996</v>
      </c>
      <c r="O647">
        <v>7.9419841102977257E-2</v>
      </c>
      <c r="P647">
        <v>8</v>
      </c>
      <c r="Q647">
        <v>2025</v>
      </c>
      <c r="R647">
        <v>8</v>
      </c>
      <c r="S647">
        <v>2025</v>
      </c>
      <c r="T647">
        <v>45949</v>
      </c>
      <c r="U647" t="s">
        <v>161</v>
      </c>
      <c r="V647">
        <v>2025</v>
      </c>
      <c r="W647" t="str">
        <f t="shared" si="40"/>
        <v>México</v>
      </c>
      <c r="X647" t="str">
        <f t="shared" si="41"/>
        <v>IC</v>
      </c>
      <c r="Y647" s="8">
        <f t="shared" si="42"/>
        <v>0.5</v>
      </c>
      <c r="Z647" s="2">
        <f t="shared" si="43"/>
        <v>284.21339999999998</v>
      </c>
      <c r="AJ647" s="12">
        <v>647</v>
      </c>
      <c r="AK647" s="13">
        <v>120</v>
      </c>
    </row>
    <row r="648" spans="1:37">
      <c r="A648" t="s">
        <v>176</v>
      </c>
      <c r="B648">
        <v>595</v>
      </c>
      <c r="C648">
        <v>1</v>
      </c>
      <c r="D648" s="18">
        <v>45887</v>
      </c>
      <c r="E648" s="18">
        <v>45907</v>
      </c>
      <c r="F648" s="18">
        <v>45926</v>
      </c>
      <c r="G648" t="s">
        <v>45</v>
      </c>
      <c r="H648">
        <v>34</v>
      </c>
      <c r="J648">
        <v>17817.63</v>
      </c>
      <c r="K648" t="s">
        <v>151</v>
      </c>
      <c r="L648">
        <v>17817.63</v>
      </c>
      <c r="M648">
        <v>2721.63</v>
      </c>
      <c r="N648">
        <v>2721.63</v>
      </c>
      <c r="O648">
        <v>0.15274927136774083</v>
      </c>
      <c r="P648">
        <v>8</v>
      </c>
      <c r="Q648">
        <v>2025</v>
      </c>
      <c r="R648">
        <v>9</v>
      </c>
      <c r="S648">
        <v>2025</v>
      </c>
      <c r="T648">
        <v>45971</v>
      </c>
      <c r="U648" t="s">
        <v>159</v>
      </c>
      <c r="V648">
        <v>2025</v>
      </c>
      <c r="W648" t="str">
        <f t="shared" si="40"/>
        <v>México</v>
      </c>
      <c r="X648" t="str">
        <f t="shared" si="41"/>
        <v>IC</v>
      </c>
      <c r="Y648" s="8">
        <f t="shared" si="42"/>
        <v>0.75</v>
      </c>
      <c r="Z648" s="2">
        <f t="shared" si="43"/>
        <v>680.40750000000003</v>
      </c>
      <c r="AJ648" s="12">
        <v>648</v>
      </c>
      <c r="AK648" s="13">
        <v>265258.40000000002</v>
      </c>
    </row>
    <row r="649" spans="1:37">
      <c r="A649" t="s">
        <v>176</v>
      </c>
      <c r="B649">
        <v>596</v>
      </c>
      <c r="C649">
        <v>0</v>
      </c>
      <c r="D649" s="18">
        <v>45888</v>
      </c>
      <c r="E649" s="18">
        <v>45915</v>
      </c>
      <c r="F649" s="18">
        <v>45975</v>
      </c>
      <c r="G649" t="s">
        <v>24</v>
      </c>
      <c r="H649">
        <v>34</v>
      </c>
      <c r="I649" t="s">
        <v>197</v>
      </c>
      <c r="J649">
        <v>268000.69</v>
      </c>
      <c r="K649" t="s">
        <v>131</v>
      </c>
      <c r="L649">
        <v>230480.59340000001</v>
      </c>
      <c r="M649">
        <v>71347</v>
      </c>
      <c r="N649">
        <v>61358.42</v>
      </c>
      <c r="O649">
        <v>0.26621946383794753</v>
      </c>
      <c r="P649">
        <v>8</v>
      </c>
      <c r="Q649">
        <v>2025</v>
      </c>
      <c r="R649">
        <v>9</v>
      </c>
      <c r="S649">
        <v>2025</v>
      </c>
      <c r="T649">
        <v>46020</v>
      </c>
      <c r="U649" t="s">
        <v>132</v>
      </c>
      <c r="V649">
        <v>2025</v>
      </c>
      <c r="W649" t="str">
        <f t="shared" si="40"/>
        <v>Madrid</v>
      </c>
      <c r="X649" t="str">
        <f t="shared" si="41"/>
        <v>Retail</v>
      </c>
      <c r="Y649" s="8">
        <f t="shared" si="42"/>
        <v>7.0000000000000007E-2</v>
      </c>
      <c r="Z649" s="2">
        <f t="shared" si="43"/>
        <v>57063.330600000001</v>
      </c>
      <c r="AJ649" s="12">
        <v>649</v>
      </c>
      <c r="AK649" s="13">
        <v>951.73</v>
      </c>
    </row>
    <row r="650" spans="1:37">
      <c r="A650" t="s">
        <v>176</v>
      </c>
      <c r="B650">
        <v>597</v>
      </c>
      <c r="C650">
        <v>0</v>
      </c>
      <c r="D650" s="18">
        <v>45888</v>
      </c>
      <c r="E650" s="18">
        <v>46041</v>
      </c>
      <c r="F650" s="18">
        <v>46067</v>
      </c>
      <c r="G650" t="s">
        <v>45</v>
      </c>
      <c r="H650">
        <v>34</v>
      </c>
      <c r="J650">
        <v>357953.36</v>
      </c>
      <c r="K650" t="s">
        <v>131</v>
      </c>
      <c r="L650">
        <v>307839.88959999999</v>
      </c>
      <c r="M650">
        <v>59797.31</v>
      </c>
      <c r="N650">
        <v>51425.686599999994</v>
      </c>
      <c r="O650">
        <v>0.16705335577797062</v>
      </c>
      <c r="P650">
        <v>8</v>
      </c>
      <c r="Q650">
        <v>2025</v>
      </c>
      <c r="R650">
        <v>1</v>
      </c>
      <c r="S650">
        <v>2026</v>
      </c>
      <c r="T650">
        <v>46112</v>
      </c>
      <c r="U650" t="s">
        <v>150</v>
      </c>
      <c r="V650">
        <v>2026</v>
      </c>
      <c r="W650" t="str">
        <f t="shared" si="40"/>
        <v>México</v>
      </c>
      <c r="X650" t="str">
        <f t="shared" si="41"/>
        <v>IC</v>
      </c>
      <c r="Y650" s="8">
        <f t="shared" si="42"/>
        <v>0.75</v>
      </c>
      <c r="Z650" s="2">
        <f t="shared" si="43"/>
        <v>12856.421649999997</v>
      </c>
      <c r="AJ650" s="12">
        <v>650</v>
      </c>
      <c r="AK650" s="13">
        <v>174.84</v>
      </c>
    </row>
    <row r="651" spans="1:37">
      <c r="A651" t="s">
        <v>176</v>
      </c>
      <c r="B651">
        <v>598</v>
      </c>
      <c r="C651">
        <v>1</v>
      </c>
      <c r="D651" s="18">
        <v>45888</v>
      </c>
      <c r="E651" s="18">
        <v>45876</v>
      </c>
      <c r="F651" s="18">
        <v>45879</v>
      </c>
      <c r="G651" t="s">
        <v>38</v>
      </c>
      <c r="H651">
        <v>34</v>
      </c>
      <c r="J651">
        <v>2856</v>
      </c>
      <c r="K651" t="s">
        <v>151</v>
      </c>
      <c r="L651">
        <v>2856</v>
      </c>
      <c r="M651">
        <v>402.69</v>
      </c>
      <c r="N651">
        <v>402.69</v>
      </c>
      <c r="O651">
        <v>0.14099789915966388</v>
      </c>
      <c r="P651">
        <v>8</v>
      </c>
      <c r="Q651">
        <v>2025</v>
      </c>
      <c r="R651">
        <v>8</v>
      </c>
      <c r="S651">
        <v>2025</v>
      </c>
      <c r="T651">
        <v>45924</v>
      </c>
      <c r="U651" t="s">
        <v>153</v>
      </c>
      <c r="V651">
        <v>2025</v>
      </c>
      <c r="W651" t="str">
        <f t="shared" si="40"/>
        <v>México</v>
      </c>
      <c r="X651" t="str">
        <f t="shared" si="41"/>
        <v>IC</v>
      </c>
      <c r="Y651" s="8">
        <f t="shared" si="42"/>
        <v>0.6</v>
      </c>
      <c r="Z651" s="2">
        <f t="shared" si="43"/>
        <v>161.07600000000002</v>
      </c>
      <c r="AJ651" s="12">
        <v>651</v>
      </c>
      <c r="AK651" s="13">
        <v>493.5</v>
      </c>
    </row>
    <row r="652" spans="1:37">
      <c r="A652" t="s">
        <v>176</v>
      </c>
      <c r="B652">
        <v>600</v>
      </c>
      <c r="C652">
        <v>0</v>
      </c>
      <c r="D652" s="18">
        <v>45889</v>
      </c>
      <c r="E652" s="18">
        <v>45939</v>
      </c>
      <c r="F652" s="18">
        <v>45945</v>
      </c>
      <c r="G652" t="s">
        <v>54</v>
      </c>
      <c r="H652">
        <v>34</v>
      </c>
      <c r="I652" t="s">
        <v>198</v>
      </c>
      <c r="J652">
        <v>1796.16</v>
      </c>
      <c r="K652" t="s">
        <v>131</v>
      </c>
      <c r="L652">
        <v>1544.6976</v>
      </c>
      <c r="M652">
        <v>191.06</v>
      </c>
      <c r="N652">
        <v>164.3116</v>
      </c>
      <c r="O652">
        <v>0.10637137003385</v>
      </c>
      <c r="P652">
        <v>8</v>
      </c>
      <c r="Q652">
        <v>2025</v>
      </c>
      <c r="R652">
        <v>10</v>
      </c>
      <c r="S652">
        <v>2025</v>
      </c>
      <c r="T652">
        <v>45990</v>
      </c>
      <c r="U652" t="s">
        <v>159</v>
      </c>
      <c r="V652">
        <v>2025</v>
      </c>
      <c r="W652" t="str">
        <f t="shared" si="40"/>
        <v>México</v>
      </c>
      <c r="X652" t="str">
        <f t="shared" si="41"/>
        <v>Retail</v>
      </c>
      <c r="Y652" s="8">
        <f t="shared" si="42"/>
        <v>0.05</v>
      </c>
      <c r="Z652" s="2">
        <f t="shared" si="43"/>
        <v>156.09602000000001</v>
      </c>
      <c r="AJ652" s="12">
        <v>652</v>
      </c>
      <c r="AK652" s="13">
        <v>187.06</v>
      </c>
    </row>
    <row r="653" spans="1:37">
      <c r="A653" t="s">
        <v>176</v>
      </c>
      <c r="B653">
        <v>601</v>
      </c>
      <c r="C653">
        <v>0</v>
      </c>
      <c r="D653" s="18">
        <v>45890</v>
      </c>
      <c r="E653" s="18">
        <v>45896</v>
      </c>
      <c r="F653" s="18">
        <v>45901</v>
      </c>
      <c r="G653" t="s">
        <v>52</v>
      </c>
      <c r="H653">
        <v>34</v>
      </c>
      <c r="I653" t="s">
        <v>177</v>
      </c>
      <c r="J653">
        <v>6150</v>
      </c>
      <c r="K653" t="s">
        <v>187</v>
      </c>
      <c r="L653">
        <v>6580.5</v>
      </c>
      <c r="M653">
        <v>817.44</v>
      </c>
      <c r="N653">
        <v>874.66080000000011</v>
      </c>
      <c r="O653">
        <v>0.13291707317073173</v>
      </c>
      <c r="P653">
        <v>8</v>
      </c>
      <c r="Q653">
        <v>2025</v>
      </c>
      <c r="R653">
        <v>8</v>
      </c>
      <c r="S653">
        <v>2025</v>
      </c>
      <c r="T653">
        <v>45946</v>
      </c>
      <c r="U653" t="s">
        <v>161</v>
      </c>
      <c r="V653">
        <v>2025</v>
      </c>
      <c r="W653" t="str">
        <f t="shared" si="40"/>
        <v>México</v>
      </c>
      <c r="X653" t="str">
        <f t="shared" si="41"/>
        <v>Retail</v>
      </c>
      <c r="Y653" s="8">
        <f t="shared" si="42"/>
        <v>0</v>
      </c>
      <c r="Z653" s="2">
        <f t="shared" si="43"/>
        <v>874.66080000000011</v>
      </c>
      <c r="AJ653" s="12">
        <v>653</v>
      </c>
      <c r="AK653" s="13">
        <v>26</v>
      </c>
    </row>
    <row r="654" spans="1:37">
      <c r="A654" t="s">
        <v>176</v>
      </c>
      <c r="B654">
        <v>602</v>
      </c>
      <c r="C654">
        <v>0</v>
      </c>
      <c r="D654" s="18">
        <v>45890</v>
      </c>
      <c r="E654" s="18">
        <v>45910</v>
      </c>
      <c r="F654" s="18">
        <v>45914</v>
      </c>
      <c r="G654" t="s">
        <v>47</v>
      </c>
      <c r="H654">
        <v>34</v>
      </c>
      <c r="J654">
        <v>4020</v>
      </c>
      <c r="K654" t="s">
        <v>151</v>
      </c>
      <c r="L654">
        <v>4020</v>
      </c>
      <c r="M654">
        <v>515.35</v>
      </c>
      <c r="N654">
        <v>515.35</v>
      </c>
      <c r="O654">
        <v>0.12819651741293533</v>
      </c>
      <c r="P654">
        <v>8</v>
      </c>
      <c r="Q654">
        <v>2025</v>
      </c>
      <c r="R654">
        <v>9</v>
      </c>
      <c r="S654">
        <v>2025</v>
      </c>
      <c r="T654">
        <v>45959</v>
      </c>
      <c r="U654" t="s">
        <v>161</v>
      </c>
      <c r="V654">
        <v>2025</v>
      </c>
      <c r="W654" t="str">
        <f t="shared" si="40"/>
        <v>México</v>
      </c>
      <c r="X654" t="str">
        <f t="shared" si="41"/>
        <v>IC</v>
      </c>
      <c r="Y654" s="8">
        <f t="shared" si="42"/>
        <v>0.65</v>
      </c>
      <c r="Z654" s="2">
        <f t="shared" si="43"/>
        <v>180.3725</v>
      </c>
      <c r="AJ654" s="12">
        <v>654</v>
      </c>
      <c r="AK654" s="13">
        <v>193.5</v>
      </c>
    </row>
    <row r="655" spans="1:37">
      <c r="A655" t="s">
        <v>176</v>
      </c>
      <c r="B655">
        <v>603</v>
      </c>
      <c r="C655">
        <v>1</v>
      </c>
      <c r="D655" s="18">
        <v>45890</v>
      </c>
      <c r="E655" s="18">
        <v>45893</v>
      </c>
      <c r="F655" s="18">
        <v>45896</v>
      </c>
      <c r="G655" t="s">
        <v>47</v>
      </c>
      <c r="H655">
        <v>34</v>
      </c>
      <c r="J655">
        <v>5322</v>
      </c>
      <c r="K655" t="s">
        <v>131</v>
      </c>
      <c r="L655">
        <v>4576.92</v>
      </c>
      <c r="M655">
        <v>750.4</v>
      </c>
      <c r="N655">
        <v>645.34399999999994</v>
      </c>
      <c r="O655">
        <v>0.14099962420142803</v>
      </c>
      <c r="P655">
        <v>8</v>
      </c>
      <c r="Q655">
        <v>2025</v>
      </c>
      <c r="R655">
        <v>8</v>
      </c>
      <c r="S655">
        <v>2025</v>
      </c>
      <c r="T655">
        <v>45941</v>
      </c>
      <c r="U655" t="s">
        <v>161</v>
      </c>
      <c r="V655">
        <v>2025</v>
      </c>
      <c r="W655" t="str">
        <f t="shared" si="40"/>
        <v>México</v>
      </c>
      <c r="X655" t="str">
        <f t="shared" si="41"/>
        <v>IC</v>
      </c>
      <c r="Y655" s="8">
        <f t="shared" si="42"/>
        <v>0.65</v>
      </c>
      <c r="Z655" s="2">
        <f t="shared" si="43"/>
        <v>225.87039999999996</v>
      </c>
      <c r="AJ655" s="12">
        <v>655</v>
      </c>
      <c r="AK655" s="13">
        <v>0</v>
      </c>
    </row>
    <row r="656" spans="1:37">
      <c r="A656" t="s">
        <v>176</v>
      </c>
      <c r="B656">
        <v>604</v>
      </c>
      <c r="C656">
        <v>0</v>
      </c>
      <c r="D656" s="18">
        <v>45890</v>
      </c>
      <c r="E656" s="18">
        <v>45878</v>
      </c>
      <c r="F656" s="18">
        <v>45895</v>
      </c>
      <c r="G656" t="s">
        <v>47</v>
      </c>
      <c r="H656">
        <v>34</v>
      </c>
      <c r="J656">
        <v>2020.5</v>
      </c>
      <c r="K656" t="s">
        <v>151</v>
      </c>
      <c r="L656">
        <v>2020.5</v>
      </c>
      <c r="M656">
        <v>195.14</v>
      </c>
      <c r="N656">
        <v>195.14</v>
      </c>
      <c r="O656">
        <v>9.6580054441969806E-2</v>
      </c>
      <c r="P656">
        <v>8</v>
      </c>
      <c r="Q656">
        <v>2025</v>
      </c>
      <c r="R656">
        <v>8</v>
      </c>
      <c r="S656">
        <v>2025</v>
      </c>
      <c r="T656">
        <v>45940</v>
      </c>
      <c r="U656" t="s">
        <v>161</v>
      </c>
      <c r="V656">
        <v>2025</v>
      </c>
      <c r="W656" t="str">
        <f t="shared" si="40"/>
        <v>México</v>
      </c>
      <c r="X656" t="str">
        <f t="shared" si="41"/>
        <v>IC</v>
      </c>
      <c r="Y656" s="8">
        <f t="shared" si="42"/>
        <v>0.65</v>
      </c>
      <c r="Z656" s="2">
        <f t="shared" si="43"/>
        <v>68.298999999999992</v>
      </c>
      <c r="AJ656" s="12">
        <v>656</v>
      </c>
      <c r="AK656" s="13">
        <v>0</v>
      </c>
    </row>
    <row r="657" spans="1:37">
      <c r="A657" t="s">
        <v>176</v>
      </c>
      <c r="B657">
        <v>605</v>
      </c>
      <c r="C657">
        <v>1</v>
      </c>
      <c r="D657" s="18">
        <v>45890</v>
      </c>
      <c r="E657" s="18">
        <v>45925</v>
      </c>
      <c r="F657" s="18">
        <v>45929</v>
      </c>
      <c r="G657" t="s">
        <v>47</v>
      </c>
      <c r="H657">
        <v>34</v>
      </c>
      <c r="J657">
        <v>4226</v>
      </c>
      <c r="K657" t="s">
        <v>131</v>
      </c>
      <c r="L657">
        <v>3634.36</v>
      </c>
      <c r="M657">
        <v>388.4</v>
      </c>
      <c r="N657">
        <v>334.024</v>
      </c>
      <c r="O657">
        <v>9.1907240889730235E-2</v>
      </c>
      <c r="P657">
        <v>8</v>
      </c>
      <c r="Q657">
        <v>2025</v>
      </c>
      <c r="R657">
        <v>9</v>
      </c>
      <c r="S657">
        <v>2025</v>
      </c>
      <c r="T657">
        <v>45974</v>
      </c>
      <c r="U657" t="s">
        <v>159</v>
      </c>
      <c r="V657">
        <v>2025</v>
      </c>
      <c r="W657" t="str">
        <f t="shared" si="40"/>
        <v>México</v>
      </c>
      <c r="X657" t="str">
        <f t="shared" si="41"/>
        <v>IC</v>
      </c>
      <c r="Y657" s="8">
        <f t="shared" si="42"/>
        <v>0.65</v>
      </c>
      <c r="Z657" s="2">
        <f t="shared" si="43"/>
        <v>116.9084</v>
      </c>
      <c r="AJ657" s="12">
        <v>657</v>
      </c>
      <c r="AK657" s="13">
        <v>217.52</v>
      </c>
    </row>
    <row r="658" spans="1:37">
      <c r="A658" t="s">
        <v>176</v>
      </c>
      <c r="B658">
        <v>607</v>
      </c>
      <c r="C658">
        <v>1</v>
      </c>
      <c r="D658" s="18">
        <v>45890</v>
      </c>
      <c r="E658" s="18">
        <v>45869</v>
      </c>
      <c r="F658" s="18">
        <v>45872</v>
      </c>
      <c r="G658" t="s">
        <v>47</v>
      </c>
      <c r="H658">
        <v>34</v>
      </c>
      <c r="J658">
        <v>9570</v>
      </c>
      <c r="K658" t="s">
        <v>151</v>
      </c>
      <c r="L658">
        <v>9570</v>
      </c>
      <c r="M658">
        <v>1023.93</v>
      </c>
      <c r="N658">
        <v>1023.93</v>
      </c>
      <c r="O658">
        <v>0.10699373040752351</v>
      </c>
      <c r="P658">
        <v>8</v>
      </c>
      <c r="Q658">
        <v>2025</v>
      </c>
      <c r="R658">
        <v>7</v>
      </c>
      <c r="S658">
        <v>2025</v>
      </c>
      <c r="T658">
        <v>45917</v>
      </c>
      <c r="U658" t="s">
        <v>153</v>
      </c>
      <c r="V658">
        <v>2025</v>
      </c>
      <c r="W658" t="str">
        <f t="shared" si="40"/>
        <v>México</v>
      </c>
      <c r="X658" t="str">
        <f t="shared" si="41"/>
        <v>IC</v>
      </c>
      <c r="Y658" s="8">
        <f t="shared" si="42"/>
        <v>0.65</v>
      </c>
      <c r="Z658" s="2">
        <f t="shared" si="43"/>
        <v>358.37549999999999</v>
      </c>
      <c r="AJ658" s="12">
        <v>658</v>
      </c>
      <c r="AK658" s="13">
        <v>140</v>
      </c>
    </row>
    <row r="659" spans="1:37">
      <c r="A659" t="s">
        <v>176</v>
      </c>
      <c r="B659">
        <v>608</v>
      </c>
      <c r="C659">
        <v>0</v>
      </c>
      <c r="D659" s="18">
        <v>45890</v>
      </c>
      <c r="E659" s="18">
        <v>45907</v>
      </c>
      <c r="F659" s="18">
        <v>45910</v>
      </c>
      <c r="G659" t="s">
        <v>47</v>
      </c>
      <c r="H659">
        <v>34</v>
      </c>
      <c r="J659">
        <v>7395</v>
      </c>
      <c r="K659" t="s">
        <v>151</v>
      </c>
      <c r="L659">
        <v>7395</v>
      </c>
      <c r="M659">
        <v>739.5</v>
      </c>
      <c r="N659">
        <v>739.5</v>
      </c>
      <c r="O659">
        <v>0.1</v>
      </c>
      <c r="P659">
        <v>8</v>
      </c>
      <c r="Q659">
        <v>2025</v>
      </c>
      <c r="R659">
        <v>9</v>
      </c>
      <c r="S659">
        <v>2025</v>
      </c>
      <c r="T659">
        <v>45955</v>
      </c>
      <c r="U659" t="s">
        <v>161</v>
      </c>
      <c r="V659">
        <v>2025</v>
      </c>
      <c r="W659" t="str">
        <f t="shared" si="40"/>
        <v>México</v>
      </c>
      <c r="X659" t="str">
        <f t="shared" si="41"/>
        <v>IC</v>
      </c>
      <c r="Y659" s="8">
        <f t="shared" si="42"/>
        <v>0.65</v>
      </c>
      <c r="Z659" s="2">
        <f t="shared" si="43"/>
        <v>258.82499999999999</v>
      </c>
      <c r="AJ659" s="12">
        <v>659</v>
      </c>
      <c r="AK659" s="13">
        <v>0</v>
      </c>
    </row>
    <row r="660" spans="1:37">
      <c r="A660" t="s">
        <v>176</v>
      </c>
      <c r="B660">
        <v>609</v>
      </c>
      <c r="C660">
        <v>0</v>
      </c>
      <c r="D660" s="18">
        <v>45891</v>
      </c>
      <c r="E660" s="18">
        <v>45889</v>
      </c>
      <c r="F660" s="18">
        <v>45954</v>
      </c>
      <c r="G660" t="s">
        <v>59</v>
      </c>
      <c r="H660">
        <v>34</v>
      </c>
      <c r="I660" t="s">
        <v>166</v>
      </c>
      <c r="J660">
        <v>24306.28</v>
      </c>
      <c r="K660" t="s">
        <v>131</v>
      </c>
      <c r="L660">
        <v>20903.400799999999</v>
      </c>
      <c r="M660">
        <v>2152</v>
      </c>
      <c r="N660">
        <v>1850.72</v>
      </c>
      <c r="O660">
        <v>8.8536789669171917E-2</v>
      </c>
      <c r="P660">
        <v>8</v>
      </c>
      <c r="Q660">
        <v>2025</v>
      </c>
      <c r="R660">
        <v>8</v>
      </c>
      <c r="S660">
        <v>2025</v>
      </c>
      <c r="T660">
        <v>45999</v>
      </c>
      <c r="U660" t="s">
        <v>132</v>
      </c>
      <c r="V660">
        <v>2025</v>
      </c>
      <c r="W660" t="str">
        <f t="shared" si="40"/>
        <v>México</v>
      </c>
      <c r="X660" t="str">
        <f t="shared" si="41"/>
        <v>IC</v>
      </c>
      <c r="Y660" s="8">
        <f t="shared" si="42"/>
        <v>0.5</v>
      </c>
      <c r="Z660" s="2">
        <f t="shared" si="43"/>
        <v>925.36</v>
      </c>
      <c r="AJ660" s="12">
        <v>660</v>
      </c>
      <c r="AK660" s="13">
        <v>1500</v>
      </c>
    </row>
    <row r="661" spans="1:37">
      <c r="A661" t="s">
        <v>176</v>
      </c>
      <c r="B661">
        <v>610</v>
      </c>
      <c r="C661">
        <v>0</v>
      </c>
      <c r="D661" s="18">
        <v>45891</v>
      </c>
      <c r="E661" s="18">
        <v>45928</v>
      </c>
      <c r="F661" s="18">
        <v>45934</v>
      </c>
      <c r="G661" t="s">
        <v>47</v>
      </c>
      <c r="H661">
        <v>34</v>
      </c>
      <c r="J661">
        <v>8958</v>
      </c>
      <c r="K661" t="s">
        <v>131</v>
      </c>
      <c r="L661">
        <v>7703.88</v>
      </c>
      <c r="M661">
        <v>833.18</v>
      </c>
      <c r="N661">
        <v>716.5347999999999</v>
      </c>
      <c r="O661">
        <v>9.3009600357222583E-2</v>
      </c>
      <c r="P661">
        <v>8</v>
      </c>
      <c r="Q661">
        <v>2025</v>
      </c>
      <c r="R661">
        <v>9</v>
      </c>
      <c r="S661">
        <v>2025</v>
      </c>
      <c r="T661">
        <v>45979</v>
      </c>
      <c r="U661" t="s">
        <v>159</v>
      </c>
      <c r="V661">
        <v>2025</v>
      </c>
      <c r="W661" t="str">
        <f t="shared" si="40"/>
        <v>México</v>
      </c>
      <c r="X661" t="str">
        <f t="shared" si="41"/>
        <v>IC</v>
      </c>
      <c r="Y661" s="8">
        <f t="shared" si="42"/>
        <v>0.65</v>
      </c>
      <c r="Z661" s="2">
        <f t="shared" si="43"/>
        <v>250.78717999999998</v>
      </c>
      <c r="AJ661" s="12">
        <v>661</v>
      </c>
      <c r="AK661" s="13">
        <v>490</v>
      </c>
    </row>
    <row r="662" spans="1:37">
      <c r="A662" t="s">
        <v>176</v>
      </c>
      <c r="B662">
        <v>612</v>
      </c>
      <c r="C662">
        <v>0</v>
      </c>
      <c r="D662" s="18">
        <v>45894</v>
      </c>
      <c r="E662" s="18">
        <v>45941</v>
      </c>
      <c r="F662" s="18">
        <v>45966</v>
      </c>
      <c r="G662" t="s">
        <v>59</v>
      </c>
      <c r="H662">
        <v>35</v>
      </c>
      <c r="J662">
        <v>5966</v>
      </c>
      <c r="K662" t="s">
        <v>131</v>
      </c>
      <c r="L662">
        <v>5130.76</v>
      </c>
      <c r="M662">
        <v>0</v>
      </c>
      <c r="N662">
        <v>0</v>
      </c>
      <c r="O662">
        <v>0</v>
      </c>
      <c r="P662">
        <v>8</v>
      </c>
      <c r="Q662">
        <v>2025</v>
      </c>
      <c r="R662">
        <v>10</v>
      </c>
      <c r="S662">
        <v>2025</v>
      </c>
      <c r="T662">
        <v>46011</v>
      </c>
      <c r="U662" t="s">
        <v>132</v>
      </c>
      <c r="V662">
        <v>2025</v>
      </c>
      <c r="W662" t="str">
        <f t="shared" si="40"/>
        <v>México</v>
      </c>
      <c r="X662" t="str">
        <f t="shared" si="41"/>
        <v>IC</v>
      </c>
      <c r="Y662" s="8">
        <f t="shared" si="42"/>
        <v>0.5</v>
      </c>
      <c r="Z662" s="2">
        <f t="shared" si="43"/>
        <v>0</v>
      </c>
      <c r="AJ662" s="12">
        <v>662</v>
      </c>
      <c r="AK662" s="13">
        <v>1330</v>
      </c>
    </row>
    <row r="663" spans="1:37">
      <c r="A663" t="s">
        <v>176</v>
      </c>
      <c r="B663">
        <v>613</v>
      </c>
      <c r="C663">
        <v>0</v>
      </c>
      <c r="D663" s="18">
        <v>45894</v>
      </c>
      <c r="E663" s="18">
        <v>45952</v>
      </c>
      <c r="F663" s="18">
        <v>45963</v>
      </c>
      <c r="G663" t="s">
        <v>59</v>
      </c>
      <c r="H663">
        <v>35</v>
      </c>
      <c r="J663">
        <v>18638.25</v>
      </c>
      <c r="K663" t="s">
        <v>131</v>
      </c>
      <c r="L663">
        <v>16028.895</v>
      </c>
      <c r="M663">
        <v>3727.65</v>
      </c>
      <c r="N663">
        <v>3205.779</v>
      </c>
      <c r="O663">
        <v>0.19999999999999998</v>
      </c>
      <c r="P663">
        <v>8</v>
      </c>
      <c r="Q663">
        <v>2025</v>
      </c>
      <c r="R663">
        <v>10</v>
      </c>
      <c r="S663">
        <v>2025</v>
      </c>
      <c r="T663">
        <v>46008</v>
      </c>
      <c r="U663" t="s">
        <v>132</v>
      </c>
      <c r="V663">
        <v>2025</v>
      </c>
      <c r="W663" t="str">
        <f t="shared" si="40"/>
        <v>México</v>
      </c>
      <c r="X663" t="str">
        <f t="shared" si="41"/>
        <v>IC</v>
      </c>
      <c r="Y663" s="8">
        <f t="shared" si="42"/>
        <v>0.5</v>
      </c>
      <c r="Z663" s="2">
        <f t="shared" si="43"/>
        <v>1602.8895</v>
      </c>
      <c r="AJ663" s="12">
        <v>663</v>
      </c>
      <c r="AK663" s="13">
        <v>40000</v>
      </c>
    </row>
    <row r="664" spans="1:37">
      <c r="A664" t="s">
        <v>176</v>
      </c>
      <c r="B664">
        <v>614</v>
      </c>
      <c r="C664">
        <v>0</v>
      </c>
      <c r="D664" s="18">
        <v>45894</v>
      </c>
      <c r="E664" s="18">
        <v>45918</v>
      </c>
      <c r="F664" s="18">
        <v>45926</v>
      </c>
      <c r="G664" t="s">
        <v>38</v>
      </c>
      <c r="H664">
        <v>35</v>
      </c>
      <c r="I664" t="s">
        <v>166</v>
      </c>
      <c r="J664">
        <v>12500</v>
      </c>
      <c r="K664" t="s">
        <v>131</v>
      </c>
      <c r="L664">
        <v>10750</v>
      </c>
      <c r="M664">
        <v>2175.4899999999998</v>
      </c>
      <c r="N664">
        <v>1870.9213999999997</v>
      </c>
      <c r="O664">
        <v>0.17403919999999998</v>
      </c>
      <c r="P664">
        <v>8</v>
      </c>
      <c r="Q664">
        <v>2025</v>
      </c>
      <c r="R664">
        <v>9</v>
      </c>
      <c r="S664">
        <v>2025</v>
      </c>
      <c r="T664">
        <v>45971</v>
      </c>
      <c r="U664" t="s">
        <v>159</v>
      </c>
      <c r="V664">
        <v>2025</v>
      </c>
      <c r="W664" t="str">
        <f t="shared" si="40"/>
        <v>México</v>
      </c>
      <c r="X664" t="str">
        <f t="shared" si="41"/>
        <v>IC</v>
      </c>
      <c r="Y664" s="8">
        <f t="shared" si="42"/>
        <v>0.6</v>
      </c>
      <c r="Z664" s="2">
        <f t="shared" si="43"/>
        <v>748.36855999999989</v>
      </c>
      <c r="AJ664" s="12">
        <v>664</v>
      </c>
      <c r="AK664" s="13">
        <v>80.25</v>
      </c>
    </row>
    <row r="665" spans="1:37">
      <c r="A665" t="s">
        <v>176</v>
      </c>
      <c r="B665">
        <v>615</v>
      </c>
      <c r="C665">
        <v>1</v>
      </c>
      <c r="D665" s="18">
        <v>45894</v>
      </c>
      <c r="E665" s="18">
        <v>45930</v>
      </c>
      <c r="F665" s="18">
        <v>45935</v>
      </c>
      <c r="G665" t="s">
        <v>44</v>
      </c>
      <c r="H665">
        <v>35</v>
      </c>
      <c r="J665">
        <v>7230</v>
      </c>
      <c r="K665" t="s">
        <v>151</v>
      </c>
      <c r="L665">
        <v>7230</v>
      </c>
      <c r="M665">
        <v>679.72</v>
      </c>
      <c r="N665">
        <v>679.72</v>
      </c>
      <c r="O665">
        <v>9.4013831258644542E-2</v>
      </c>
      <c r="P665">
        <v>8</v>
      </c>
      <c r="Q665">
        <v>2025</v>
      </c>
      <c r="R665">
        <v>9</v>
      </c>
      <c r="S665">
        <v>2025</v>
      </c>
      <c r="T665">
        <v>45980</v>
      </c>
      <c r="U665" t="s">
        <v>159</v>
      </c>
      <c r="V665">
        <v>2025</v>
      </c>
      <c r="W665" t="str">
        <f t="shared" si="40"/>
        <v>México</v>
      </c>
      <c r="X665" t="str">
        <f t="shared" si="41"/>
        <v>IC</v>
      </c>
      <c r="Y665" s="8">
        <f t="shared" si="42"/>
        <v>0.5</v>
      </c>
      <c r="Z665" s="2">
        <f t="shared" si="43"/>
        <v>339.86</v>
      </c>
      <c r="AJ665" s="12">
        <v>665</v>
      </c>
      <c r="AK665" s="13">
        <v>484.18</v>
      </c>
    </row>
    <row r="666" spans="1:37">
      <c r="A666" t="s">
        <v>176</v>
      </c>
      <c r="B666">
        <v>616</v>
      </c>
      <c r="C666">
        <v>1</v>
      </c>
      <c r="D666" s="18">
        <v>45894</v>
      </c>
      <c r="E666" s="18">
        <v>45870</v>
      </c>
      <c r="F666" s="18">
        <v>45879</v>
      </c>
      <c r="G666" t="s">
        <v>47</v>
      </c>
      <c r="H666">
        <v>35</v>
      </c>
      <c r="J666">
        <v>4752</v>
      </c>
      <c r="K666" t="s">
        <v>187</v>
      </c>
      <c r="L666">
        <v>5084.6400000000003</v>
      </c>
      <c r="M666">
        <v>445.99</v>
      </c>
      <c r="N666">
        <v>477.20930000000004</v>
      </c>
      <c r="O666">
        <v>9.385311447811448E-2</v>
      </c>
      <c r="P666">
        <v>8</v>
      </c>
      <c r="Q666">
        <v>2025</v>
      </c>
      <c r="R666">
        <v>8</v>
      </c>
      <c r="S666">
        <v>2025</v>
      </c>
      <c r="T666">
        <v>45924</v>
      </c>
      <c r="U666" t="s">
        <v>153</v>
      </c>
      <c r="V666">
        <v>2025</v>
      </c>
      <c r="W666" t="str">
        <f t="shared" si="40"/>
        <v>México</v>
      </c>
      <c r="X666" t="str">
        <f t="shared" si="41"/>
        <v>IC</v>
      </c>
      <c r="Y666" s="8">
        <f t="shared" si="42"/>
        <v>0.65</v>
      </c>
      <c r="Z666" s="2">
        <f t="shared" si="43"/>
        <v>167.02325500000001</v>
      </c>
      <c r="AJ666" s="12">
        <v>666</v>
      </c>
      <c r="AK666" s="13">
        <v>590</v>
      </c>
    </row>
    <row r="667" spans="1:37">
      <c r="A667" t="s">
        <v>176</v>
      </c>
      <c r="B667">
        <v>617</v>
      </c>
      <c r="C667">
        <v>0</v>
      </c>
      <c r="D667" s="18">
        <v>45894</v>
      </c>
      <c r="E667" s="18">
        <v>45914</v>
      </c>
      <c r="F667" s="18">
        <v>45925</v>
      </c>
      <c r="G667" t="s">
        <v>35</v>
      </c>
      <c r="H667">
        <v>35</v>
      </c>
      <c r="J667">
        <v>7065.39</v>
      </c>
      <c r="K667" t="s">
        <v>131</v>
      </c>
      <c r="L667">
        <v>6076.2354000000005</v>
      </c>
      <c r="M667">
        <v>723.94</v>
      </c>
      <c r="N667">
        <v>622.58840000000009</v>
      </c>
      <c r="O667">
        <v>0.10246285059989613</v>
      </c>
      <c r="P667">
        <v>8</v>
      </c>
      <c r="Q667">
        <v>2025</v>
      </c>
      <c r="R667">
        <v>9</v>
      </c>
      <c r="S667">
        <v>2025</v>
      </c>
      <c r="T667">
        <v>45970</v>
      </c>
      <c r="U667" t="s">
        <v>159</v>
      </c>
      <c r="V667">
        <v>2025</v>
      </c>
      <c r="W667" t="str">
        <f t="shared" si="40"/>
        <v>México</v>
      </c>
      <c r="X667" t="str">
        <f t="shared" si="41"/>
        <v>IC</v>
      </c>
      <c r="Y667" s="8">
        <f t="shared" si="42"/>
        <v>0.5</v>
      </c>
      <c r="Z667" s="2">
        <f t="shared" si="43"/>
        <v>311.29420000000005</v>
      </c>
      <c r="AJ667" s="12">
        <v>667</v>
      </c>
      <c r="AK667" s="13">
        <v>822.8</v>
      </c>
    </row>
    <row r="668" spans="1:37">
      <c r="A668" t="s">
        <v>176</v>
      </c>
      <c r="B668">
        <v>618</v>
      </c>
      <c r="C668">
        <v>0</v>
      </c>
      <c r="D668" s="18">
        <v>45894</v>
      </c>
      <c r="E668" s="18">
        <v>45897</v>
      </c>
      <c r="F668" s="18">
        <v>45901</v>
      </c>
      <c r="G668" t="s">
        <v>54</v>
      </c>
      <c r="H668">
        <v>35</v>
      </c>
      <c r="J668">
        <v>1920</v>
      </c>
      <c r="K668" t="s">
        <v>151</v>
      </c>
      <c r="L668">
        <v>1920</v>
      </c>
      <c r="M668">
        <v>192</v>
      </c>
      <c r="N668">
        <v>192</v>
      </c>
      <c r="O668">
        <v>0.1</v>
      </c>
      <c r="P668">
        <v>8</v>
      </c>
      <c r="Q668">
        <v>2025</v>
      </c>
      <c r="R668">
        <v>8</v>
      </c>
      <c r="S668">
        <v>2025</v>
      </c>
      <c r="T668">
        <v>45946</v>
      </c>
      <c r="U668" t="s">
        <v>161</v>
      </c>
      <c r="V668">
        <v>2025</v>
      </c>
      <c r="W668" t="str">
        <f t="shared" si="40"/>
        <v>México</v>
      </c>
      <c r="X668" t="str">
        <f t="shared" si="41"/>
        <v>Retail</v>
      </c>
      <c r="Y668" s="8">
        <f t="shared" si="42"/>
        <v>0.05</v>
      </c>
      <c r="Z668" s="2">
        <f t="shared" si="43"/>
        <v>182.4</v>
      </c>
      <c r="AJ668" s="12">
        <v>668</v>
      </c>
      <c r="AK668" s="13">
        <v>364.25</v>
      </c>
    </row>
    <row r="669" spans="1:37">
      <c r="A669" t="s">
        <v>176</v>
      </c>
      <c r="B669">
        <v>621</v>
      </c>
      <c r="C669">
        <v>0</v>
      </c>
      <c r="D669" s="18">
        <v>45895</v>
      </c>
      <c r="E669" s="18">
        <v>45896</v>
      </c>
      <c r="F669" s="18">
        <v>45897</v>
      </c>
      <c r="G669" t="s">
        <v>24</v>
      </c>
      <c r="H669">
        <v>35</v>
      </c>
      <c r="I669" t="s">
        <v>149</v>
      </c>
      <c r="J669">
        <v>69666</v>
      </c>
      <c r="K669" t="s">
        <v>178</v>
      </c>
      <c r="L669">
        <v>3274.3020000000001</v>
      </c>
      <c r="M669">
        <v>11167.33</v>
      </c>
      <c r="N669">
        <v>524.86451</v>
      </c>
      <c r="O669">
        <v>0.16029813682427582</v>
      </c>
      <c r="P669">
        <v>8</v>
      </c>
      <c r="Q669">
        <v>2025</v>
      </c>
      <c r="R669">
        <v>8</v>
      </c>
      <c r="S669">
        <v>2025</v>
      </c>
      <c r="T669">
        <v>45942</v>
      </c>
      <c r="U669" t="s">
        <v>161</v>
      </c>
      <c r="V669">
        <v>2025</v>
      </c>
      <c r="W669" t="str">
        <f t="shared" si="40"/>
        <v>Madrid</v>
      </c>
      <c r="X669" t="str">
        <f t="shared" si="41"/>
        <v>Retail</v>
      </c>
      <c r="Y669" s="8">
        <f t="shared" si="42"/>
        <v>7.0000000000000007E-2</v>
      </c>
      <c r="Z669" s="2">
        <f t="shared" si="43"/>
        <v>488.12399429999999</v>
      </c>
      <c r="AJ669" s="12">
        <v>669</v>
      </c>
      <c r="AK669" s="13">
        <v>283.58999999999997</v>
      </c>
    </row>
    <row r="670" spans="1:37">
      <c r="A670" t="s">
        <v>176</v>
      </c>
      <c r="B670">
        <v>622</v>
      </c>
      <c r="C670">
        <v>1</v>
      </c>
      <c r="D670" s="18">
        <v>45895</v>
      </c>
      <c r="E670" s="18">
        <v>45928</v>
      </c>
      <c r="F670" s="18">
        <v>45931</v>
      </c>
      <c r="G670" t="s">
        <v>47</v>
      </c>
      <c r="H670">
        <v>35</v>
      </c>
      <c r="J670">
        <v>3010</v>
      </c>
      <c r="K670" t="s">
        <v>151</v>
      </c>
      <c r="L670">
        <v>3010</v>
      </c>
      <c r="M670">
        <v>376.76</v>
      </c>
      <c r="N670">
        <v>376.76</v>
      </c>
      <c r="O670">
        <v>0.12516943521594684</v>
      </c>
      <c r="P670">
        <v>8</v>
      </c>
      <c r="Q670">
        <v>2025</v>
      </c>
      <c r="R670">
        <v>9</v>
      </c>
      <c r="S670">
        <v>2025</v>
      </c>
      <c r="T670">
        <v>45976</v>
      </c>
      <c r="U670" t="s">
        <v>159</v>
      </c>
      <c r="V670">
        <v>2025</v>
      </c>
      <c r="W670" t="str">
        <f t="shared" si="40"/>
        <v>México</v>
      </c>
      <c r="X670" t="str">
        <f t="shared" si="41"/>
        <v>IC</v>
      </c>
      <c r="Y670" s="8">
        <f t="shared" si="42"/>
        <v>0.65</v>
      </c>
      <c r="Z670" s="2">
        <f t="shared" si="43"/>
        <v>131.86599999999999</v>
      </c>
      <c r="AJ670" s="12">
        <v>670</v>
      </c>
      <c r="AK670" s="13">
        <v>394.28</v>
      </c>
    </row>
    <row r="671" spans="1:37">
      <c r="A671" t="s">
        <v>176</v>
      </c>
      <c r="B671">
        <v>624</v>
      </c>
      <c r="C671">
        <v>1</v>
      </c>
      <c r="D671" s="18">
        <v>45895</v>
      </c>
      <c r="E671" s="18">
        <v>45843</v>
      </c>
      <c r="F671" s="18">
        <v>45851</v>
      </c>
      <c r="G671" t="s">
        <v>53</v>
      </c>
      <c r="H671">
        <v>35</v>
      </c>
      <c r="I671" t="s">
        <v>177</v>
      </c>
      <c r="J671">
        <v>7360.8</v>
      </c>
      <c r="K671" t="s">
        <v>131</v>
      </c>
      <c r="L671">
        <v>6330.2880000000005</v>
      </c>
      <c r="M671">
        <v>909.87</v>
      </c>
      <c r="N671">
        <v>782.48820000000001</v>
      </c>
      <c r="O671">
        <v>0.12361020541245515</v>
      </c>
      <c r="P671">
        <v>8</v>
      </c>
      <c r="Q671">
        <v>2025</v>
      </c>
      <c r="R671">
        <v>7</v>
      </c>
      <c r="S671">
        <v>2025</v>
      </c>
      <c r="T671">
        <v>45896</v>
      </c>
      <c r="U671" t="s">
        <v>160</v>
      </c>
      <c r="V671">
        <v>2025</v>
      </c>
      <c r="W671" t="str">
        <f t="shared" si="40"/>
        <v>México</v>
      </c>
      <c r="X671" t="str">
        <f t="shared" si="41"/>
        <v>Retail</v>
      </c>
      <c r="Y671" s="8">
        <f t="shared" si="42"/>
        <v>0.05</v>
      </c>
      <c r="Z671" s="2">
        <f t="shared" si="43"/>
        <v>743.36378999999999</v>
      </c>
      <c r="AJ671" s="12">
        <v>671</v>
      </c>
      <c r="AK671" s="13">
        <v>598.5</v>
      </c>
    </row>
    <row r="672" spans="1:37">
      <c r="A672" t="s">
        <v>176</v>
      </c>
      <c r="B672">
        <v>625</v>
      </c>
      <c r="C672">
        <v>0</v>
      </c>
      <c r="D672" s="18">
        <v>45895</v>
      </c>
      <c r="E672" s="18">
        <v>45960</v>
      </c>
      <c r="F672" s="18">
        <v>45964</v>
      </c>
      <c r="G672" t="s">
        <v>47</v>
      </c>
      <c r="H672">
        <v>35</v>
      </c>
      <c r="J672">
        <v>379735</v>
      </c>
      <c r="K672" t="s">
        <v>193</v>
      </c>
      <c r="L672">
        <v>2126.5160000000001</v>
      </c>
      <c r="M672">
        <v>37973.5</v>
      </c>
      <c r="N672">
        <v>212.6516</v>
      </c>
      <c r="O672">
        <v>9.9999999999999992E-2</v>
      </c>
      <c r="P672">
        <v>8</v>
      </c>
      <c r="Q672">
        <v>2025</v>
      </c>
      <c r="R672">
        <v>10</v>
      </c>
      <c r="S672">
        <v>2025</v>
      </c>
      <c r="T672">
        <v>46009</v>
      </c>
      <c r="U672" t="s">
        <v>132</v>
      </c>
      <c r="V672">
        <v>2025</v>
      </c>
      <c r="W672" t="str">
        <f t="shared" si="40"/>
        <v>México</v>
      </c>
      <c r="X672" t="str">
        <f t="shared" si="41"/>
        <v>IC</v>
      </c>
      <c r="Y672" s="8">
        <f t="shared" si="42"/>
        <v>0.65</v>
      </c>
      <c r="Z672" s="2">
        <f t="shared" si="43"/>
        <v>74.428059999999988</v>
      </c>
      <c r="AJ672" s="12">
        <v>672</v>
      </c>
      <c r="AK672" s="13">
        <v>7740.95</v>
      </c>
    </row>
    <row r="673" spans="1:37">
      <c r="A673" t="s">
        <v>176</v>
      </c>
      <c r="B673">
        <v>626</v>
      </c>
      <c r="C673">
        <v>0</v>
      </c>
      <c r="D673" s="18">
        <v>45895</v>
      </c>
      <c r="E673" s="18">
        <v>45955</v>
      </c>
      <c r="F673" s="18">
        <v>45962</v>
      </c>
      <c r="G673" t="s">
        <v>47</v>
      </c>
      <c r="H673">
        <v>35</v>
      </c>
      <c r="J673">
        <v>3851364.86</v>
      </c>
      <c r="K673" t="s">
        <v>193</v>
      </c>
      <c r="L673">
        <v>21567.643216</v>
      </c>
      <c r="M673">
        <v>314453.40000000002</v>
      </c>
      <c r="N673">
        <v>1760.9390400000002</v>
      </c>
      <c r="O673">
        <v>8.1647263095192713E-2</v>
      </c>
      <c r="P673">
        <v>8</v>
      </c>
      <c r="Q673">
        <v>2025</v>
      </c>
      <c r="R673">
        <v>10</v>
      </c>
      <c r="S673">
        <v>2025</v>
      </c>
      <c r="T673">
        <v>46007</v>
      </c>
      <c r="U673" t="s">
        <v>132</v>
      </c>
      <c r="V673">
        <v>2025</v>
      </c>
      <c r="W673" t="str">
        <f t="shared" si="40"/>
        <v>México</v>
      </c>
      <c r="X673" t="str">
        <f t="shared" si="41"/>
        <v>IC</v>
      </c>
      <c r="Y673" s="8">
        <f t="shared" si="42"/>
        <v>0.65</v>
      </c>
      <c r="Z673" s="2">
        <f t="shared" si="43"/>
        <v>616.32866400000012</v>
      </c>
      <c r="AJ673" s="12">
        <v>673</v>
      </c>
      <c r="AK673" s="13">
        <v>178.84</v>
      </c>
    </row>
    <row r="674" spans="1:37">
      <c r="A674" t="s">
        <v>176</v>
      </c>
      <c r="B674">
        <v>627</v>
      </c>
      <c r="C674">
        <v>0</v>
      </c>
      <c r="D674" s="18">
        <v>45895</v>
      </c>
      <c r="E674" s="18">
        <v>45928</v>
      </c>
      <c r="F674" s="18">
        <v>45931</v>
      </c>
      <c r="G674" t="s">
        <v>47</v>
      </c>
      <c r="H674">
        <v>35</v>
      </c>
      <c r="J674">
        <v>1230.3</v>
      </c>
      <c r="K674" t="s">
        <v>163</v>
      </c>
      <c r="L674">
        <v>1402.5419999999999</v>
      </c>
      <c r="M674">
        <v>123.03</v>
      </c>
      <c r="N674">
        <v>140.2542</v>
      </c>
      <c r="O674">
        <v>0.1</v>
      </c>
      <c r="P674">
        <v>8</v>
      </c>
      <c r="Q674">
        <v>2025</v>
      </c>
      <c r="R674">
        <v>9</v>
      </c>
      <c r="S674">
        <v>2025</v>
      </c>
      <c r="T674">
        <v>45976</v>
      </c>
      <c r="U674" t="s">
        <v>159</v>
      </c>
      <c r="V674">
        <v>2025</v>
      </c>
      <c r="W674" t="str">
        <f t="shared" si="40"/>
        <v>México</v>
      </c>
      <c r="X674" t="str">
        <f t="shared" si="41"/>
        <v>IC</v>
      </c>
      <c r="Y674" s="8">
        <f t="shared" si="42"/>
        <v>0.65</v>
      </c>
      <c r="Z674" s="2">
        <f t="shared" si="43"/>
        <v>49.088969999999989</v>
      </c>
      <c r="AJ674" s="12">
        <v>674</v>
      </c>
      <c r="AK674" s="13">
        <v>268.75</v>
      </c>
    </row>
    <row r="675" spans="1:37">
      <c r="A675" t="s">
        <v>176</v>
      </c>
      <c r="B675">
        <v>628</v>
      </c>
      <c r="C675">
        <v>0</v>
      </c>
      <c r="D675" s="18">
        <v>45895</v>
      </c>
      <c r="E675" s="18">
        <v>45902</v>
      </c>
      <c r="F675" s="18">
        <v>46032</v>
      </c>
      <c r="G675" t="s">
        <v>53</v>
      </c>
      <c r="H675">
        <v>35</v>
      </c>
      <c r="I675" t="s">
        <v>201</v>
      </c>
      <c r="J675">
        <v>37236.660000000003</v>
      </c>
      <c r="K675" t="s">
        <v>131</v>
      </c>
      <c r="L675">
        <v>32023.527600000001</v>
      </c>
      <c r="M675">
        <v>5122.91</v>
      </c>
      <c r="N675">
        <v>4405.7025999999996</v>
      </c>
      <c r="O675">
        <v>0.13757705444043583</v>
      </c>
      <c r="P675">
        <v>8</v>
      </c>
      <c r="Q675">
        <v>2025</v>
      </c>
      <c r="R675">
        <v>9</v>
      </c>
      <c r="S675">
        <v>2025</v>
      </c>
      <c r="T675">
        <v>46077</v>
      </c>
      <c r="U675" t="s">
        <v>164</v>
      </c>
      <c r="V675">
        <v>2026</v>
      </c>
      <c r="W675" t="str">
        <f t="shared" si="40"/>
        <v>México</v>
      </c>
      <c r="X675" t="str">
        <f t="shared" si="41"/>
        <v>Retail</v>
      </c>
      <c r="Y675" s="8">
        <f t="shared" si="42"/>
        <v>0.05</v>
      </c>
      <c r="Z675" s="2">
        <f t="shared" si="43"/>
        <v>4185.4174699999994</v>
      </c>
      <c r="AJ675" s="12">
        <v>675</v>
      </c>
      <c r="AK675" s="13">
        <v>0</v>
      </c>
    </row>
    <row r="676" spans="1:37">
      <c r="A676" t="s">
        <v>176</v>
      </c>
      <c r="B676">
        <v>629</v>
      </c>
      <c r="C676">
        <v>0</v>
      </c>
      <c r="D676" s="18">
        <v>45895</v>
      </c>
      <c r="E676" s="18">
        <v>45897</v>
      </c>
      <c r="F676" s="18">
        <v>45897</v>
      </c>
      <c r="G676" t="s">
        <v>49</v>
      </c>
      <c r="H676">
        <v>35</v>
      </c>
      <c r="J676">
        <v>5801.43</v>
      </c>
      <c r="K676" t="s">
        <v>131</v>
      </c>
      <c r="L676">
        <v>4989.2298000000001</v>
      </c>
      <c r="M676">
        <v>252.16</v>
      </c>
      <c r="N676">
        <v>216.85759999999999</v>
      </c>
      <c r="O676">
        <v>4.346514566236255E-2</v>
      </c>
      <c r="P676">
        <v>8</v>
      </c>
      <c r="Q676">
        <v>2025</v>
      </c>
      <c r="R676">
        <v>8</v>
      </c>
      <c r="S676">
        <v>2025</v>
      </c>
      <c r="T676">
        <v>45942</v>
      </c>
      <c r="U676" t="s">
        <v>161</v>
      </c>
      <c r="V676">
        <v>2025</v>
      </c>
      <c r="W676" t="str">
        <f t="shared" si="40"/>
        <v>México</v>
      </c>
      <c r="X676" t="str">
        <f t="shared" si="41"/>
        <v>Retail</v>
      </c>
      <c r="Y676" s="8">
        <f t="shared" si="42"/>
        <v>0</v>
      </c>
      <c r="Z676" s="2">
        <f t="shared" si="43"/>
        <v>216.85759999999999</v>
      </c>
      <c r="AJ676" s="12">
        <v>676</v>
      </c>
      <c r="AK676" s="13">
        <v>1304.33</v>
      </c>
    </row>
    <row r="677" spans="1:37">
      <c r="A677" t="s">
        <v>176</v>
      </c>
      <c r="B677">
        <v>630</v>
      </c>
      <c r="C677">
        <v>0</v>
      </c>
      <c r="D677" s="18">
        <v>45895</v>
      </c>
      <c r="E677" s="18">
        <v>45660</v>
      </c>
      <c r="F677" s="18">
        <v>46035</v>
      </c>
      <c r="G677" t="s">
        <v>53</v>
      </c>
      <c r="H677">
        <v>35</v>
      </c>
      <c r="I677" t="s">
        <v>149</v>
      </c>
      <c r="J677">
        <v>43656.639999999999</v>
      </c>
      <c r="K677" t="s">
        <v>131</v>
      </c>
      <c r="L677">
        <v>37544.710399999996</v>
      </c>
      <c r="M677">
        <v>3874.48</v>
      </c>
      <c r="N677">
        <v>3332.0527999999999</v>
      </c>
      <c r="O677">
        <v>8.8748927998123547E-2</v>
      </c>
      <c r="P677">
        <v>8</v>
      </c>
      <c r="Q677">
        <v>2025</v>
      </c>
      <c r="R677">
        <v>1</v>
      </c>
      <c r="S677">
        <v>2025</v>
      </c>
      <c r="T677">
        <v>46080</v>
      </c>
      <c r="U677" t="s">
        <v>164</v>
      </c>
      <c r="V677">
        <v>2026</v>
      </c>
      <c r="W677" t="str">
        <f t="shared" si="40"/>
        <v>México</v>
      </c>
      <c r="X677" t="str">
        <f t="shared" si="41"/>
        <v>Retail</v>
      </c>
      <c r="Y677" s="8">
        <f t="shared" si="42"/>
        <v>0.05</v>
      </c>
      <c r="Z677" s="2">
        <f t="shared" si="43"/>
        <v>3165.4501599999999</v>
      </c>
      <c r="AJ677" s="12">
        <v>677</v>
      </c>
      <c r="AK677" s="13">
        <v>2045.75</v>
      </c>
    </row>
    <row r="678" spans="1:37">
      <c r="A678" t="s">
        <v>176</v>
      </c>
      <c r="B678">
        <v>631</v>
      </c>
      <c r="C678">
        <v>1</v>
      </c>
      <c r="D678" s="18">
        <v>45895</v>
      </c>
      <c r="E678" s="18">
        <v>45897</v>
      </c>
      <c r="F678" s="18">
        <v>45916</v>
      </c>
      <c r="G678" t="s">
        <v>49</v>
      </c>
      <c r="H678">
        <v>35</v>
      </c>
      <c r="J678">
        <v>10037.469999999999</v>
      </c>
      <c r="K678" t="s">
        <v>131</v>
      </c>
      <c r="L678">
        <v>8632.2241999999987</v>
      </c>
      <c r="M678">
        <v>1052.1099999999999</v>
      </c>
      <c r="N678">
        <v>904.81459999999993</v>
      </c>
      <c r="O678">
        <v>0.10481824603211766</v>
      </c>
      <c r="P678">
        <v>8</v>
      </c>
      <c r="Q678">
        <v>2025</v>
      </c>
      <c r="R678">
        <v>8</v>
      </c>
      <c r="S678">
        <v>2025</v>
      </c>
      <c r="T678">
        <v>45961</v>
      </c>
      <c r="U678" t="s">
        <v>161</v>
      </c>
      <c r="V678">
        <v>2025</v>
      </c>
      <c r="W678" t="str">
        <f t="shared" si="40"/>
        <v>México</v>
      </c>
      <c r="X678" t="str">
        <f t="shared" si="41"/>
        <v>Retail</v>
      </c>
      <c r="Y678" s="8">
        <f t="shared" si="42"/>
        <v>0</v>
      </c>
      <c r="Z678" s="2">
        <f t="shared" si="43"/>
        <v>904.81459999999993</v>
      </c>
      <c r="AJ678" s="12">
        <v>678</v>
      </c>
      <c r="AK678" s="13">
        <v>142.11000000000001</v>
      </c>
    </row>
    <row r="679" spans="1:37">
      <c r="A679" t="s">
        <v>176</v>
      </c>
      <c r="B679">
        <v>633</v>
      </c>
      <c r="C679">
        <v>1</v>
      </c>
      <c r="D679" s="18">
        <v>45896</v>
      </c>
      <c r="E679" s="18">
        <v>45930</v>
      </c>
      <c r="F679" s="18">
        <v>45933</v>
      </c>
      <c r="G679" t="s">
        <v>44</v>
      </c>
      <c r="H679">
        <v>35</v>
      </c>
      <c r="J679">
        <v>3630</v>
      </c>
      <c r="K679" t="s">
        <v>151</v>
      </c>
      <c r="L679">
        <v>3630</v>
      </c>
      <c r="M679">
        <v>341.22</v>
      </c>
      <c r="N679">
        <v>341.22</v>
      </c>
      <c r="O679">
        <v>9.4000000000000014E-2</v>
      </c>
      <c r="P679">
        <v>8</v>
      </c>
      <c r="Q679">
        <v>2025</v>
      </c>
      <c r="R679">
        <v>9</v>
      </c>
      <c r="S679">
        <v>2025</v>
      </c>
      <c r="T679">
        <v>45978</v>
      </c>
      <c r="U679" t="s">
        <v>159</v>
      </c>
      <c r="V679">
        <v>2025</v>
      </c>
      <c r="W679" t="str">
        <f t="shared" si="40"/>
        <v>México</v>
      </c>
      <c r="X679" t="str">
        <f t="shared" si="41"/>
        <v>IC</v>
      </c>
      <c r="Y679" s="8">
        <f t="shared" si="42"/>
        <v>0.5</v>
      </c>
      <c r="Z679" s="2">
        <f t="shared" si="43"/>
        <v>170.61</v>
      </c>
      <c r="AJ679" s="12">
        <v>679</v>
      </c>
      <c r="AK679" s="13">
        <v>907.57</v>
      </c>
    </row>
    <row r="680" spans="1:37">
      <c r="A680" t="s">
        <v>176</v>
      </c>
      <c r="B680">
        <v>634</v>
      </c>
      <c r="C680">
        <v>1</v>
      </c>
      <c r="D680" s="18">
        <v>45896</v>
      </c>
      <c r="E680" s="18">
        <v>45930</v>
      </c>
      <c r="F680" s="18">
        <v>45934</v>
      </c>
      <c r="G680" t="s">
        <v>44</v>
      </c>
      <c r="H680">
        <v>35</v>
      </c>
      <c r="J680">
        <v>3528</v>
      </c>
      <c r="K680" t="s">
        <v>151</v>
      </c>
      <c r="L680">
        <v>3528</v>
      </c>
      <c r="M680">
        <v>331.63</v>
      </c>
      <c r="N680">
        <v>331.63</v>
      </c>
      <c r="O680">
        <v>9.3999433106575964E-2</v>
      </c>
      <c r="P680">
        <v>8</v>
      </c>
      <c r="Q680">
        <v>2025</v>
      </c>
      <c r="R680">
        <v>9</v>
      </c>
      <c r="S680">
        <v>2025</v>
      </c>
      <c r="T680">
        <v>45979</v>
      </c>
      <c r="U680" t="s">
        <v>159</v>
      </c>
      <c r="V680">
        <v>2025</v>
      </c>
      <c r="W680" t="str">
        <f t="shared" si="40"/>
        <v>México</v>
      </c>
      <c r="X680" t="str">
        <f t="shared" si="41"/>
        <v>IC</v>
      </c>
      <c r="Y680" s="8">
        <f t="shared" si="42"/>
        <v>0.5</v>
      </c>
      <c r="Z680" s="2">
        <f t="shared" si="43"/>
        <v>165.815</v>
      </c>
      <c r="AJ680" s="12">
        <v>680</v>
      </c>
      <c r="AK680" s="13">
        <v>462.8</v>
      </c>
    </row>
    <row r="681" spans="1:37">
      <c r="A681" t="s">
        <v>176</v>
      </c>
      <c r="B681">
        <v>635</v>
      </c>
      <c r="C681">
        <v>1</v>
      </c>
      <c r="D681" s="18">
        <v>45896</v>
      </c>
      <c r="E681" s="18">
        <v>45899</v>
      </c>
      <c r="F681" s="18">
        <v>45904</v>
      </c>
      <c r="G681" t="s">
        <v>47</v>
      </c>
      <c r="H681">
        <v>35</v>
      </c>
      <c r="J681">
        <v>5000</v>
      </c>
      <c r="K681" t="s">
        <v>163</v>
      </c>
      <c r="L681">
        <v>5699.9999999999991</v>
      </c>
      <c r="M681">
        <v>391.67</v>
      </c>
      <c r="N681">
        <v>446.50379999999996</v>
      </c>
      <c r="O681">
        <v>7.8334000000000001E-2</v>
      </c>
      <c r="P681">
        <v>8</v>
      </c>
      <c r="Q681">
        <v>2025</v>
      </c>
      <c r="R681">
        <v>8</v>
      </c>
      <c r="S681">
        <v>2025</v>
      </c>
      <c r="T681">
        <v>45949</v>
      </c>
      <c r="U681" t="s">
        <v>161</v>
      </c>
      <c r="V681">
        <v>2025</v>
      </c>
      <c r="W681" t="str">
        <f t="shared" si="40"/>
        <v>México</v>
      </c>
      <c r="X681" t="str">
        <f t="shared" si="41"/>
        <v>IC</v>
      </c>
      <c r="Y681" s="8">
        <f t="shared" si="42"/>
        <v>0.65</v>
      </c>
      <c r="Z681" s="2">
        <f t="shared" si="43"/>
        <v>156.27632999999997</v>
      </c>
      <c r="AJ681" s="12">
        <v>681</v>
      </c>
      <c r="AK681" s="13">
        <v>1609.26</v>
      </c>
    </row>
    <row r="682" spans="1:37">
      <c r="A682" t="s">
        <v>176</v>
      </c>
      <c r="B682">
        <v>636</v>
      </c>
      <c r="C682">
        <v>1</v>
      </c>
      <c r="D682" s="18">
        <v>45896</v>
      </c>
      <c r="E682" s="18">
        <v>45907</v>
      </c>
      <c r="F682" s="18">
        <v>45908</v>
      </c>
      <c r="G682" t="s">
        <v>47</v>
      </c>
      <c r="H682">
        <v>35</v>
      </c>
      <c r="J682">
        <v>1221</v>
      </c>
      <c r="K682" t="s">
        <v>151</v>
      </c>
      <c r="L682">
        <v>1221</v>
      </c>
      <c r="M682">
        <v>358.14</v>
      </c>
      <c r="N682">
        <v>358.14</v>
      </c>
      <c r="O682">
        <v>0.29331695331695329</v>
      </c>
      <c r="P682">
        <v>8</v>
      </c>
      <c r="Q682">
        <v>2025</v>
      </c>
      <c r="R682">
        <v>9</v>
      </c>
      <c r="S682">
        <v>2025</v>
      </c>
      <c r="T682">
        <v>45953</v>
      </c>
      <c r="U682" t="s">
        <v>161</v>
      </c>
      <c r="V682">
        <v>2025</v>
      </c>
      <c r="W682" t="str">
        <f t="shared" si="40"/>
        <v>México</v>
      </c>
      <c r="X682" t="str">
        <f t="shared" si="41"/>
        <v>IC</v>
      </c>
      <c r="Y682" s="8">
        <f t="shared" si="42"/>
        <v>0.65</v>
      </c>
      <c r="Z682" s="2">
        <f t="shared" si="43"/>
        <v>125.34899999999999</v>
      </c>
      <c r="AJ682" s="12">
        <v>682</v>
      </c>
      <c r="AK682" s="13">
        <v>269.48</v>
      </c>
    </row>
    <row r="683" spans="1:37">
      <c r="A683" t="s">
        <v>176</v>
      </c>
      <c r="B683">
        <v>637</v>
      </c>
      <c r="C683">
        <v>0</v>
      </c>
      <c r="D683" s="18">
        <v>45896</v>
      </c>
      <c r="E683" s="18">
        <v>45914</v>
      </c>
      <c r="F683" s="18">
        <v>45915</v>
      </c>
      <c r="G683" t="s">
        <v>47</v>
      </c>
      <c r="H683">
        <v>35</v>
      </c>
      <c r="J683">
        <v>1158.04</v>
      </c>
      <c r="K683" t="s">
        <v>151</v>
      </c>
      <c r="L683">
        <v>1158.04</v>
      </c>
      <c r="M683">
        <v>105.35</v>
      </c>
      <c r="N683">
        <v>105.35</v>
      </c>
      <c r="O683">
        <v>9.0972677973127011E-2</v>
      </c>
      <c r="P683">
        <v>8</v>
      </c>
      <c r="Q683">
        <v>2025</v>
      </c>
      <c r="R683">
        <v>9</v>
      </c>
      <c r="S683">
        <v>2025</v>
      </c>
      <c r="T683">
        <v>45960</v>
      </c>
      <c r="U683" t="s">
        <v>161</v>
      </c>
      <c r="V683">
        <v>2025</v>
      </c>
      <c r="W683" t="str">
        <f t="shared" si="40"/>
        <v>México</v>
      </c>
      <c r="X683" t="str">
        <f t="shared" si="41"/>
        <v>IC</v>
      </c>
      <c r="Y683" s="8">
        <f t="shared" si="42"/>
        <v>0.65</v>
      </c>
      <c r="Z683" s="2">
        <f t="shared" si="43"/>
        <v>36.872500000000002</v>
      </c>
      <c r="AJ683" s="12">
        <v>683</v>
      </c>
      <c r="AK683" s="13">
        <v>256.75</v>
      </c>
    </row>
    <row r="684" spans="1:37">
      <c r="A684" t="s">
        <v>176</v>
      </c>
      <c r="B684">
        <v>638</v>
      </c>
      <c r="C684">
        <v>0</v>
      </c>
      <c r="D684" s="18">
        <v>45896</v>
      </c>
      <c r="E684" s="18">
        <v>45869</v>
      </c>
      <c r="F684" s="18">
        <v>45872</v>
      </c>
      <c r="G684" t="s">
        <v>47</v>
      </c>
      <c r="H684">
        <v>35</v>
      </c>
      <c r="J684">
        <v>9570</v>
      </c>
      <c r="K684" t="s">
        <v>151</v>
      </c>
      <c r="L684">
        <v>9570</v>
      </c>
      <c r="M684">
        <v>870</v>
      </c>
      <c r="N684">
        <v>870</v>
      </c>
      <c r="O684">
        <v>9.0909090909090912E-2</v>
      </c>
      <c r="P684">
        <v>8</v>
      </c>
      <c r="Q684">
        <v>2025</v>
      </c>
      <c r="R684">
        <v>7</v>
      </c>
      <c r="S684">
        <v>2025</v>
      </c>
      <c r="T684">
        <v>45917</v>
      </c>
      <c r="U684" t="s">
        <v>153</v>
      </c>
      <c r="V684">
        <v>2025</v>
      </c>
      <c r="W684" t="str">
        <f t="shared" si="40"/>
        <v>México</v>
      </c>
      <c r="X684" t="str">
        <f t="shared" si="41"/>
        <v>IC</v>
      </c>
      <c r="Y684" s="8">
        <f t="shared" si="42"/>
        <v>0.65</v>
      </c>
      <c r="Z684" s="2">
        <f t="shared" si="43"/>
        <v>304.5</v>
      </c>
      <c r="AJ684" s="12">
        <v>684</v>
      </c>
      <c r="AK684" s="13">
        <v>19.46</v>
      </c>
    </row>
    <row r="685" spans="1:37">
      <c r="A685" t="s">
        <v>176</v>
      </c>
      <c r="B685">
        <v>640</v>
      </c>
      <c r="C685">
        <v>0</v>
      </c>
      <c r="D685" s="18">
        <v>45897</v>
      </c>
      <c r="E685" s="18">
        <v>45901</v>
      </c>
      <c r="F685" s="18">
        <v>45901</v>
      </c>
      <c r="G685" t="s">
        <v>54</v>
      </c>
      <c r="H685">
        <v>35</v>
      </c>
      <c r="J685">
        <v>200</v>
      </c>
      <c r="K685" t="s">
        <v>151</v>
      </c>
      <c r="L685">
        <v>200</v>
      </c>
      <c r="M685">
        <v>69.400000000000006</v>
      </c>
      <c r="N685">
        <v>69.400000000000006</v>
      </c>
      <c r="O685">
        <v>0.34700000000000003</v>
      </c>
      <c r="P685">
        <v>8</v>
      </c>
      <c r="Q685">
        <v>2025</v>
      </c>
      <c r="R685">
        <v>9</v>
      </c>
      <c r="S685">
        <v>2025</v>
      </c>
      <c r="T685">
        <v>45946</v>
      </c>
      <c r="U685" t="s">
        <v>161</v>
      </c>
      <c r="V685">
        <v>2025</v>
      </c>
      <c r="W685" t="str">
        <f t="shared" si="40"/>
        <v>México</v>
      </c>
      <c r="X685" t="str">
        <f t="shared" si="41"/>
        <v>Retail</v>
      </c>
      <c r="Y685" s="8">
        <f t="shared" si="42"/>
        <v>0.05</v>
      </c>
      <c r="Z685" s="2">
        <f t="shared" si="43"/>
        <v>65.930000000000007</v>
      </c>
      <c r="AJ685" s="12">
        <v>685</v>
      </c>
      <c r="AK685" s="13">
        <v>5963</v>
      </c>
    </row>
    <row r="686" spans="1:37">
      <c r="A686" t="s">
        <v>176</v>
      </c>
      <c r="B686">
        <v>641</v>
      </c>
      <c r="C686">
        <v>0</v>
      </c>
      <c r="D686" s="18">
        <v>45897</v>
      </c>
      <c r="E686" s="18">
        <v>46006</v>
      </c>
      <c r="F686" s="18">
        <v>46030</v>
      </c>
      <c r="G686" t="s">
        <v>53</v>
      </c>
      <c r="H686">
        <v>35</v>
      </c>
      <c r="I686" t="s">
        <v>202</v>
      </c>
      <c r="J686">
        <v>52631.08</v>
      </c>
      <c r="K686" t="s">
        <v>131</v>
      </c>
      <c r="L686">
        <v>45262.728800000004</v>
      </c>
      <c r="M686">
        <v>3535.4</v>
      </c>
      <c r="N686">
        <v>3040.444</v>
      </c>
      <c r="O686">
        <v>6.7173236802284875E-2</v>
      </c>
      <c r="P686">
        <v>8</v>
      </c>
      <c r="Q686">
        <v>2025</v>
      </c>
      <c r="R686">
        <v>12</v>
      </c>
      <c r="S686">
        <v>2025</v>
      </c>
      <c r="T686">
        <v>46075</v>
      </c>
      <c r="U686" t="s">
        <v>164</v>
      </c>
      <c r="V686">
        <v>2026</v>
      </c>
      <c r="W686" t="str">
        <f t="shared" si="40"/>
        <v>México</v>
      </c>
      <c r="X686" t="str">
        <f t="shared" si="41"/>
        <v>Retail</v>
      </c>
      <c r="Y686" s="8">
        <f t="shared" si="42"/>
        <v>0.05</v>
      </c>
      <c r="Z686" s="2">
        <f t="shared" si="43"/>
        <v>2888.4218000000001</v>
      </c>
      <c r="AJ686" s="12">
        <v>686</v>
      </c>
      <c r="AK686" s="13">
        <v>233.7</v>
      </c>
    </row>
    <row r="687" spans="1:37">
      <c r="A687" t="s">
        <v>176</v>
      </c>
      <c r="B687">
        <v>642</v>
      </c>
      <c r="C687">
        <v>0</v>
      </c>
      <c r="D687" s="18">
        <v>45897</v>
      </c>
      <c r="E687" s="18">
        <v>45907</v>
      </c>
      <c r="F687" s="18">
        <v>45910</v>
      </c>
      <c r="G687" t="s">
        <v>47</v>
      </c>
      <c r="H687">
        <v>35</v>
      </c>
      <c r="J687">
        <v>7395</v>
      </c>
      <c r="K687" t="s">
        <v>151</v>
      </c>
      <c r="L687">
        <v>7395</v>
      </c>
      <c r="M687">
        <v>666.5</v>
      </c>
      <c r="N687">
        <v>666.5</v>
      </c>
      <c r="O687">
        <v>9.0128465179175124E-2</v>
      </c>
      <c r="P687">
        <v>8</v>
      </c>
      <c r="Q687">
        <v>2025</v>
      </c>
      <c r="R687">
        <v>9</v>
      </c>
      <c r="S687">
        <v>2025</v>
      </c>
      <c r="T687">
        <v>45955</v>
      </c>
      <c r="U687" t="s">
        <v>161</v>
      </c>
      <c r="V687">
        <v>2025</v>
      </c>
      <c r="W687" t="str">
        <f t="shared" si="40"/>
        <v>México</v>
      </c>
      <c r="X687" t="str">
        <f t="shared" si="41"/>
        <v>IC</v>
      </c>
      <c r="Y687" s="8">
        <f t="shared" si="42"/>
        <v>0.65</v>
      </c>
      <c r="Z687" s="2">
        <f t="shared" si="43"/>
        <v>233.27499999999998</v>
      </c>
      <c r="AJ687" s="12">
        <v>687</v>
      </c>
      <c r="AK687" s="13">
        <v>70</v>
      </c>
    </row>
    <row r="688" spans="1:37">
      <c r="A688" t="s">
        <v>176</v>
      </c>
      <c r="B688">
        <v>643</v>
      </c>
      <c r="C688">
        <v>0</v>
      </c>
      <c r="D688" s="18">
        <v>45897</v>
      </c>
      <c r="E688" s="18">
        <v>45964</v>
      </c>
      <c r="F688" s="18">
        <v>45969</v>
      </c>
      <c r="G688" t="s">
        <v>47</v>
      </c>
      <c r="H688">
        <v>35</v>
      </c>
      <c r="J688">
        <v>1320000</v>
      </c>
      <c r="K688" t="s">
        <v>193</v>
      </c>
      <c r="L688">
        <v>7392</v>
      </c>
      <c r="M688">
        <v>120000</v>
      </c>
      <c r="N688">
        <v>672</v>
      </c>
      <c r="O688">
        <v>9.0909090909090912E-2</v>
      </c>
      <c r="P688">
        <v>8</v>
      </c>
      <c r="Q688">
        <v>2025</v>
      </c>
      <c r="R688">
        <v>11</v>
      </c>
      <c r="S688">
        <v>2025</v>
      </c>
      <c r="T688">
        <v>46014</v>
      </c>
      <c r="U688" t="s">
        <v>132</v>
      </c>
      <c r="V688">
        <v>2025</v>
      </c>
      <c r="W688" t="str">
        <f t="shared" si="40"/>
        <v>México</v>
      </c>
      <c r="X688" t="str">
        <f t="shared" si="41"/>
        <v>IC</v>
      </c>
      <c r="Y688" s="8">
        <f t="shared" si="42"/>
        <v>0.65</v>
      </c>
      <c r="Z688" s="2">
        <f t="shared" si="43"/>
        <v>235.2</v>
      </c>
      <c r="AJ688" s="12">
        <v>688</v>
      </c>
      <c r="AK688" s="13">
        <v>1549.08</v>
      </c>
    </row>
    <row r="689" spans="1:37">
      <c r="A689" t="s">
        <v>176</v>
      </c>
      <c r="B689">
        <v>644</v>
      </c>
      <c r="C689">
        <v>0</v>
      </c>
      <c r="D689" s="18">
        <v>45897</v>
      </c>
      <c r="E689" s="18">
        <v>45802</v>
      </c>
      <c r="F689" s="18">
        <v>45898</v>
      </c>
      <c r="G689" t="s">
        <v>47</v>
      </c>
      <c r="H689">
        <v>35</v>
      </c>
      <c r="J689">
        <v>3017.44</v>
      </c>
      <c r="K689" t="s">
        <v>131</v>
      </c>
      <c r="L689">
        <v>2594.9983999999999</v>
      </c>
      <c r="M689">
        <v>286.61</v>
      </c>
      <c r="N689">
        <v>246.4846</v>
      </c>
      <c r="O689">
        <v>9.4984490163847496E-2</v>
      </c>
      <c r="P689">
        <v>8</v>
      </c>
      <c r="Q689">
        <v>2025</v>
      </c>
      <c r="R689">
        <v>5</v>
      </c>
      <c r="S689">
        <v>2025</v>
      </c>
      <c r="T689">
        <v>45943</v>
      </c>
      <c r="U689" t="s">
        <v>161</v>
      </c>
      <c r="V689">
        <v>2025</v>
      </c>
      <c r="W689" t="str">
        <f t="shared" si="40"/>
        <v>México</v>
      </c>
      <c r="X689" t="str">
        <f t="shared" si="41"/>
        <v>IC</v>
      </c>
      <c r="Y689" s="8">
        <f t="shared" si="42"/>
        <v>0.65</v>
      </c>
      <c r="Z689" s="2">
        <f t="shared" si="43"/>
        <v>86.26961</v>
      </c>
      <c r="AJ689" s="12">
        <v>689</v>
      </c>
      <c r="AK689" s="13">
        <v>1889.54</v>
      </c>
    </row>
    <row r="690" spans="1:37">
      <c r="A690" t="s">
        <v>176</v>
      </c>
      <c r="B690">
        <v>645</v>
      </c>
      <c r="C690">
        <v>0</v>
      </c>
      <c r="D690" s="18">
        <v>45897</v>
      </c>
      <c r="E690" s="18">
        <v>45789</v>
      </c>
      <c r="F690" s="18">
        <v>45793</v>
      </c>
      <c r="G690" t="s">
        <v>47</v>
      </c>
      <c r="H690">
        <v>35</v>
      </c>
      <c r="J690">
        <v>2566.4</v>
      </c>
      <c r="K690" t="s">
        <v>131</v>
      </c>
      <c r="L690">
        <v>2207.1040000000003</v>
      </c>
      <c r="M690">
        <v>256.64</v>
      </c>
      <c r="N690">
        <v>220.71039999999999</v>
      </c>
      <c r="O690">
        <v>9.9999999999999978E-2</v>
      </c>
      <c r="P690">
        <v>8</v>
      </c>
      <c r="Q690">
        <v>2025</v>
      </c>
      <c r="R690">
        <v>5</v>
      </c>
      <c r="S690">
        <v>2025</v>
      </c>
      <c r="T690">
        <v>45838</v>
      </c>
      <c r="U690" t="s">
        <v>152</v>
      </c>
      <c r="V690">
        <v>2025</v>
      </c>
      <c r="W690" t="str">
        <f t="shared" si="40"/>
        <v>México</v>
      </c>
      <c r="X690" t="str">
        <f t="shared" si="41"/>
        <v>IC</v>
      </c>
      <c r="Y690" s="8">
        <f t="shared" si="42"/>
        <v>0.65</v>
      </c>
      <c r="Z690" s="2">
        <f t="shared" si="43"/>
        <v>77.248639999999995</v>
      </c>
      <c r="AJ690" s="12">
        <v>690</v>
      </c>
      <c r="AK690" s="13">
        <v>618.04999999999995</v>
      </c>
    </row>
    <row r="691" spans="1:37">
      <c r="A691" t="s">
        <v>176</v>
      </c>
      <c r="B691">
        <v>646</v>
      </c>
      <c r="C691">
        <v>0</v>
      </c>
      <c r="D691" s="18">
        <v>45897</v>
      </c>
      <c r="E691" s="18">
        <v>45800</v>
      </c>
      <c r="F691" s="18">
        <v>45894</v>
      </c>
      <c r="G691" t="s">
        <v>47</v>
      </c>
      <c r="H691">
        <v>35</v>
      </c>
      <c r="J691">
        <v>1515.02</v>
      </c>
      <c r="K691" t="s">
        <v>131</v>
      </c>
      <c r="L691">
        <v>1302.9171999999999</v>
      </c>
      <c r="M691">
        <v>201.72</v>
      </c>
      <c r="N691">
        <v>173.47919999999999</v>
      </c>
      <c r="O691">
        <v>0.13314675713851962</v>
      </c>
      <c r="P691">
        <v>8</v>
      </c>
      <c r="Q691">
        <v>2025</v>
      </c>
      <c r="R691">
        <v>5</v>
      </c>
      <c r="S691">
        <v>2025</v>
      </c>
      <c r="T691">
        <v>45939</v>
      </c>
      <c r="U691" t="s">
        <v>161</v>
      </c>
      <c r="V691">
        <v>2025</v>
      </c>
      <c r="W691" t="str">
        <f t="shared" si="40"/>
        <v>México</v>
      </c>
      <c r="X691" t="str">
        <f t="shared" si="41"/>
        <v>IC</v>
      </c>
      <c r="Y691" s="8">
        <f t="shared" si="42"/>
        <v>0.65</v>
      </c>
      <c r="Z691" s="2">
        <f t="shared" si="43"/>
        <v>60.71772</v>
      </c>
      <c r="AJ691" s="12">
        <v>691</v>
      </c>
      <c r="AK691" s="13">
        <v>97.1</v>
      </c>
    </row>
    <row r="692" spans="1:37">
      <c r="A692" t="s">
        <v>176</v>
      </c>
      <c r="B692">
        <v>647</v>
      </c>
      <c r="C692">
        <v>0</v>
      </c>
      <c r="D692" s="18">
        <v>45897</v>
      </c>
      <c r="E692" s="18">
        <v>45796</v>
      </c>
      <c r="F692" s="18">
        <v>45800</v>
      </c>
      <c r="G692" t="s">
        <v>47</v>
      </c>
      <c r="H692">
        <v>35</v>
      </c>
      <c r="J692">
        <v>1200</v>
      </c>
      <c r="K692" t="s">
        <v>131</v>
      </c>
      <c r="L692">
        <v>1032</v>
      </c>
      <c r="M692">
        <v>120</v>
      </c>
      <c r="N692">
        <v>103.2</v>
      </c>
      <c r="O692">
        <v>0.1</v>
      </c>
      <c r="P692">
        <v>8</v>
      </c>
      <c r="Q692">
        <v>2025</v>
      </c>
      <c r="R692">
        <v>5</v>
      </c>
      <c r="S692">
        <v>2025</v>
      </c>
      <c r="T692">
        <v>45845</v>
      </c>
      <c r="U692" t="s">
        <v>154</v>
      </c>
      <c r="V692">
        <v>2025</v>
      </c>
      <c r="W692" t="str">
        <f t="shared" si="40"/>
        <v>México</v>
      </c>
      <c r="X692" t="str">
        <f t="shared" si="41"/>
        <v>IC</v>
      </c>
      <c r="Y692" s="8">
        <f t="shared" si="42"/>
        <v>0.65</v>
      </c>
      <c r="Z692" s="2">
        <f t="shared" si="43"/>
        <v>36.120000000000005</v>
      </c>
      <c r="AJ692" s="12">
        <v>692</v>
      </c>
      <c r="AK692" s="13">
        <v>320.5</v>
      </c>
    </row>
    <row r="693" spans="1:37">
      <c r="A693" t="s">
        <v>176</v>
      </c>
      <c r="B693">
        <v>648</v>
      </c>
      <c r="C693">
        <v>0</v>
      </c>
      <c r="D693" s="18">
        <v>45897</v>
      </c>
      <c r="E693" s="18">
        <v>46094</v>
      </c>
      <c r="F693" s="18">
        <v>46107</v>
      </c>
      <c r="G693" t="s">
        <v>47</v>
      </c>
      <c r="H693">
        <v>35</v>
      </c>
      <c r="J693">
        <v>3120143</v>
      </c>
      <c r="K693" t="s">
        <v>193</v>
      </c>
      <c r="L693">
        <v>17472.800800000001</v>
      </c>
      <c r="M693">
        <v>265258.40000000002</v>
      </c>
      <c r="N693">
        <v>1485.44704</v>
      </c>
      <c r="O693">
        <v>8.5014821436068796E-2</v>
      </c>
      <c r="P693">
        <v>8</v>
      </c>
      <c r="Q693">
        <v>2025</v>
      </c>
      <c r="R693">
        <v>3</v>
      </c>
      <c r="S693">
        <v>2026</v>
      </c>
      <c r="T693">
        <v>46152</v>
      </c>
      <c r="U693" t="s">
        <v>172</v>
      </c>
      <c r="V693">
        <v>2026</v>
      </c>
      <c r="W693" t="str">
        <f t="shared" si="40"/>
        <v>México</v>
      </c>
      <c r="X693" t="str">
        <f t="shared" si="41"/>
        <v>IC</v>
      </c>
      <c r="Y693" s="8">
        <f t="shared" si="42"/>
        <v>0.65</v>
      </c>
      <c r="Z693" s="2">
        <f t="shared" si="43"/>
        <v>519.90646400000003</v>
      </c>
      <c r="AJ693" s="12">
        <v>693</v>
      </c>
      <c r="AK693" s="13">
        <v>638</v>
      </c>
    </row>
    <row r="694" spans="1:37">
      <c r="A694" t="s">
        <v>176</v>
      </c>
      <c r="B694">
        <v>649</v>
      </c>
      <c r="C694">
        <v>0</v>
      </c>
      <c r="D694" s="18">
        <v>45897</v>
      </c>
      <c r="E694" s="18">
        <v>46009</v>
      </c>
      <c r="F694" s="18">
        <v>46046</v>
      </c>
      <c r="G694" t="s">
        <v>47</v>
      </c>
      <c r="H694">
        <v>35</v>
      </c>
      <c r="I694" t="s">
        <v>188</v>
      </c>
      <c r="J694">
        <v>11233.13</v>
      </c>
      <c r="K694" t="s">
        <v>131</v>
      </c>
      <c r="L694">
        <v>9660.4917999999998</v>
      </c>
      <c r="M694">
        <v>951.73</v>
      </c>
      <c r="N694">
        <v>818.48779999999999</v>
      </c>
      <c r="O694">
        <v>8.4725272475258462E-2</v>
      </c>
      <c r="P694">
        <v>8</v>
      </c>
      <c r="Q694">
        <v>2025</v>
      </c>
      <c r="R694">
        <v>12</v>
      </c>
      <c r="S694">
        <v>2025</v>
      </c>
      <c r="T694">
        <v>46091</v>
      </c>
      <c r="U694" t="s">
        <v>150</v>
      </c>
      <c r="V694">
        <v>2026</v>
      </c>
      <c r="W694" t="str">
        <f t="shared" si="40"/>
        <v>México</v>
      </c>
      <c r="X694" t="str">
        <f t="shared" si="41"/>
        <v>IC</v>
      </c>
      <c r="Y694" s="8">
        <f t="shared" si="42"/>
        <v>0.65</v>
      </c>
      <c r="Z694" s="2">
        <f t="shared" si="43"/>
        <v>286.47073</v>
      </c>
      <c r="AJ694" s="12">
        <v>694</v>
      </c>
      <c r="AK694" s="13">
        <v>667.5</v>
      </c>
    </row>
    <row r="695" spans="1:37">
      <c r="A695" t="s">
        <v>176</v>
      </c>
      <c r="B695">
        <v>650</v>
      </c>
      <c r="C695">
        <v>1</v>
      </c>
      <c r="D695" s="18">
        <v>45897</v>
      </c>
      <c r="E695" s="18">
        <v>45896</v>
      </c>
      <c r="F695" s="18">
        <v>45899</v>
      </c>
      <c r="G695" t="s">
        <v>47</v>
      </c>
      <c r="H695">
        <v>35</v>
      </c>
      <c r="J695">
        <v>1928.28</v>
      </c>
      <c r="K695" t="s">
        <v>151</v>
      </c>
      <c r="L695">
        <v>1928.28</v>
      </c>
      <c r="M695">
        <v>174.84</v>
      </c>
      <c r="N695">
        <v>174.84</v>
      </c>
      <c r="O695">
        <v>9.0671479245752695E-2</v>
      </c>
      <c r="P695">
        <v>8</v>
      </c>
      <c r="Q695">
        <v>2025</v>
      </c>
      <c r="R695">
        <v>8</v>
      </c>
      <c r="S695">
        <v>2025</v>
      </c>
      <c r="T695">
        <v>45944</v>
      </c>
      <c r="U695" t="s">
        <v>161</v>
      </c>
      <c r="V695">
        <v>2025</v>
      </c>
      <c r="W695" t="str">
        <f t="shared" si="40"/>
        <v>México</v>
      </c>
      <c r="X695" t="str">
        <f t="shared" si="41"/>
        <v>IC</v>
      </c>
      <c r="Y695" s="8">
        <f t="shared" si="42"/>
        <v>0.65</v>
      </c>
      <c r="Z695" s="2">
        <f t="shared" si="43"/>
        <v>61.194000000000003</v>
      </c>
      <c r="AJ695" s="12">
        <v>695</v>
      </c>
      <c r="AK695" s="13">
        <v>5833.67</v>
      </c>
    </row>
    <row r="696" spans="1:37">
      <c r="A696" t="s">
        <v>176</v>
      </c>
      <c r="B696">
        <v>651</v>
      </c>
      <c r="C696">
        <v>1</v>
      </c>
      <c r="D696" s="18">
        <v>45897</v>
      </c>
      <c r="E696" s="18">
        <v>45953</v>
      </c>
      <c r="F696" s="18">
        <v>45956</v>
      </c>
      <c r="G696" t="s">
        <v>47</v>
      </c>
      <c r="H696">
        <v>35</v>
      </c>
      <c r="J696">
        <v>4760</v>
      </c>
      <c r="K696" t="s">
        <v>131</v>
      </c>
      <c r="L696">
        <v>4093.6</v>
      </c>
      <c r="M696">
        <v>493.5</v>
      </c>
      <c r="N696">
        <v>424.40999999999997</v>
      </c>
      <c r="O696">
        <v>0.10367647058823529</v>
      </c>
      <c r="P696">
        <v>8</v>
      </c>
      <c r="Q696">
        <v>2025</v>
      </c>
      <c r="R696">
        <v>10</v>
      </c>
      <c r="S696">
        <v>2025</v>
      </c>
      <c r="T696">
        <v>46001</v>
      </c>
      <c r="U696" t="s">
        <v>132</v>
      </c>
      <c r="V696">
        <v>2025</v>
      </c>
      <c r="W696" t="str">
        <f t="shared" si="40"/>
        <v>México</v>
      </c>
      <c r="X696" t="str">
        <f t="shared" si="41"/>
        <v>IC</v>
      </c>
      <c r="Y696" s="8">
        <f t="shared" si="42"/>
        <v>0.65</v>
      </c>
      <c r="Z696" s="2">
        <f t="shared" si="43"/>
        <v>148.54349999999999</v>
      </c>
      <c r="AJ696" s="12">
        <v>696</v>
      </c>
      <c r="AK696" s="13">
        <v>1837.02</v>
      </c>
    </row>
    <row r="697" spans="1:37">
      <c r="A697" t="s">
        <v>176</v>
      </c>
      <c r="B697">
        <v>652</v>
      </c>
      <c r="C697">
        <v>1</v>
      </c>
      <c r="D697" s="18">
        <v>45897</v>
      </c>
      <c r="E697" s="18">
        <v>45921</v>
      </c>
      <c r="F697" s="18">
        <v>45924</v>
      </c>
      <c r="G697" t="s">
        <v>47</v>
      </c>
      <c r="H697">
        <v>35</v>
      </c>
      <c r="J697">
        <v>1990</v>
      </c>
      <c r="K697" t="s">
        <v>151</v>
      </c>
      <c r="L697">
        <v>1990</v>
      </c>
      <c r="M697">
        <v>187.06</v>
      </c>
      <c r="N697">
        <v>187.06</v>
      </c>
      <c r="O697">
        <v>9.4E-2</v>
      </c>
      <c r="P697">
        <v>8</v>
      </c>
      <c r="Q697">
        <v>2025</v>
      </c>
      <c r="R697">
        <v>9</v>
      </c>
      <c r="S697">
        <v>2025</v>
      </c>
      <c r="T697">
        <v>45969</v>
      </c>
      <c r="U697" t="s">
        <v>159</v>
      </c>
      <c r="V697">
        <v>2025</v>
      </c>
      <c r="W697" t="str">
        <f t="shared" si="40"/>
        <v>México</v>
      </c>
      <c r="X697" t="str">
        <f t="shared" si="41"/>
        <v>IC</v>
      </c>
      <c r="Y697" s="8">
        <f t="shared" si="42"/>
        <v>0.65</v>
      </c>
      <c r="Z697" s="2">
        <f t="shared" si="43"/>
        <v>65.471000000000004</v>
      </c>
      <c r="AJ697" s="12">
        <v>697</v>
      </c>
      <c r="AK697" s="13">
        <v>429.48</v>
      </c>
    </row>
    <row r="698" spans="1:37">
      <c r="A698" t="s">
        <v>176</v>
      </c>
      <c r="B698">
        <v>653</v>
      </c>
      <c r="C698">
        <v>0</v>
      </c>
      <c r="D698" s="18">
        <v>45897</v>
      </c>
      <c r="E698" s="18">
        <v>46153</v>
      </c>
      <c r="F698" s="18">
        <v>46154</v>
      </c>
      <c r="G698" t="s">
        <v>47</v>
      </c>
      <c r="H698">
        <v>35</v>
      </c>
      <c r="J698">
        <v>260</v>
      </c>
      <c r="K698" t="s">
        <v>131</v>
      </c>
      <c r="L698">
        <v>223.6</v>
      </c>
      <c r="M698">
        <v>26</v>
      </c>
      <c r="N698">
        <v>22.36</v>
      </c>
      <c r="O698">
        <v>0.1</v>
      </c>
      <c r="P698">
        <v>8</v>
      </c>
      <c r="Q698">
        <v>2025</v>
      </c>
      <c r="R698">
        <v>5</v>
      </c>
      <c r="S698">
        <v>2026</v>
      </c>
      <c r="T698">
        <v>46199</v>
      </c>
      <c r="U698" t="s">
        <v>152</v>
      </c>
      <c r="V698">
        <v>2026</v>
      </c>
      <c r="W698" t="str">
        <f t="shared" si="40"/>
        <v>México</v>
      </c>
      <c r="X698" t="str">
        <f t="shared" si="41"/>
        <v>IC</v>
      </c>
      <c r="Y698" s="8">
        <f t="shared" si="42"/>
        <v>0.65</v>
      </c>
      <c r="Z698" s="2">
        <f t="shared" si="43"/>
        <v>7.8259999999999987</v>
      </c>
      <c r="AJ698" s="12">
        <v>698</v>
      </c>
      <c r="AK698" s="13">
        <v>5853.6</v>
      </c>
    </row>
    <row r="699" spans="1:37">
      <c r="A699" t="s">
        <v>176</v>
      </c>
      <c r="B699">
        <v>654</v>
      </c>
      <c r="C699">
        <v>0</v>
      </c>
      <c r="D699" s="18">
        <v>45897</v>
      </c>
      <c r="E699" s="18">
        <v>46158</v>
      </c>
      <c r="F699" s="18">
        <v>46161</v>
      </c>
      <c r="G699" t="s">
        <v>47</v>
      </c>
      <c r="H699">
        <v>35</v>
      </c>
      <c r="J699">
        <v>1980</v>
      </c>
      <c r="K699" t="s">
        <v>131</v>
      </c>
      <c r="L699">
        <v>1702.8</v>
      </c>
      <c r="M699">
        <v>193.5</v>
      </c>
      <c r="N699">
        <v>166.41</v>
      </c>
      <c r="O699">
        <v>9.7727272727272732E-2</v>
      </c>
      <c r="P699">
        <v>8</v>
      </c>
      <c r="Q699">
        <v>2025</v>
      </c>
      <c r="R699">
        <v>5</v>
      </c>
      <c r="S699">
        <v>2026</v>
      </c>
      <c r="T699">
        <v>46206</v>
      </c>
      <c r="U699" t="s">
        <v>154</v>
      </c>
      <c r="V699">
        <v>2026</v>
      </c>
      <c r="W699" t="str">
        <f t="shared" si="40"/>
        <v>México</v>
      </c>
      <c r="X699" t="str">
        <f t="shared" si="41"/>
        <v>IC</v>
      </c>
      <c r="Y699" s="8">
        <f t="shared" si="42"/>
        <v>0.65</v>
      </c>
      <c r="Z699" s="2">
        <f t="shared" si="43"/>
        <v>58.243499999999997</v>
      </c>
      <c r="AJ699" s="12">
        <v>699</v>
      </c>
      <c r="AK699" s="13">
        <v>273.75</v>
      </c>
    </row>
    <row r="700" spans="1:37">
      <c r="A700" t="s">
        <v>176</v>
      </c>
      <c r="B700">
        <v>655</v>
      </c>
      <c r="C700">
        <v>0</v>
      </c>
      <c r="D700" s="18">
        <v>45898</v>
      </c>
      <c r="E700" s="18">
        <v>45921</v>
      </c>
      <c r="F700" s="18">
        <v>45930</v>
      </c>
      <c r="G700" t="s">
        <v>54</v>
      </c>
      <c r="H700">
        <v>35</v>
      </c>
      <c r="I700" t="s">
        <v>188</v>
      </c>
      <c r="J700">
        <v>5384.78</v>
      </c>
      <c r="K700" t="s">
        <v>131</v>
      </c>
      <c r="L700">
        <v>4630.9107999999997</v>
      </c>
      <c r="M700">
        <v>0</v>
      </c>
      <c r="N700">
        <v>0</v>
      </c>
      <c r="O700">
        <v>0</v>
      </c>
      <c r="P700">
        <v>8</v>
      </c>
      <c r="Q700">
        <v>2025</v>
      </c>
      <c r="R700">
        <v>9</v>
      </c>
      <c r="S700">
        <v>2025</v>
      </c>
      <c r="T700">
        <v>45975</v>
      </c>
      <c r="U700" t="s">
        <v>159</v>
      </c>
      <c r="V700">
        <v>2025</v>
      </c>
      <c r="W700" t="str">
        <f t="shared" si="40"/>
        <v>México</v>
      </c>
      <c r="X700" t="str">
        <f t="shared" si="41"/>
        <v>Retail</v>
      </c>
      <c r="Y700" s="8">
        <f t="shared" si="42"/>
        <v>0.05</v>
      </c>
      <c r="Z700" s="2">
        <f t="shared" si="43"/>
        <v>0</v>
      </c>
      <c r="AJ700" s="12">
        <v>700</v>
      </c>
      <c r="AK700" s="13">
        <v>39</v>
      </c>
    </row>
    <row r="701" spans="1:37">
      <c r="A701" t="s">
        <v>176</v>
      </c>
      <c r="B701">
        <v>656</v>
      </c>
      <c r="C701">
        <v>0</v>
      </c>
      <c r="D701" s="18">
        <v>45901</v>
      </c>
      <c r="E701" s="18">
        <v>45929</v>
      </c>
      <c r="F701" s="18">
        <v>45929</v>
      </c>
      <c r="G701" t="s">
        <v>54</v>
      </c>
      <c r="H701">
        <v>36</v>
      </c>
      <c r="J701">
        <v>691.98</v>
      </c>
      <c r="K701" t="s">
        <v>131</v>
      </c>
      <c r="L701">
        <v>595.1028</v>
      </c>
      <c r="M701">
        <v>0</v>
      </c>
      <c r="N701">
        <v>0</v>
      </c>
      <c r="O701">
        <v>0</v>
      </c>
      <c r="P701">
        <v>9</v>
      </c>
      <c r="Q701">
        <v>2025</v>
      </c>
      <c r="R701">
        <v>9</v>
      </c>
      <c r="S701">
        <v>2025</v>
      </c>
      <c r="T701">
        <v>45974</v>
      </c>
      <c r="U701" t="s">
        <v>159</v>
      </c>
      <c r="V701">
        <v>2025</v>
      </c>
      <c r="W701" t="str">
        <f t="shared" si="40"/>
        <v>México</v>
      </c>
      <c r="X701" t="str">
        <f t="shared" si="41"/>
        <v>Retail</v>
      </c>
      <c r="Y701" s="8">
        <f t="shared" si="42"/>
        <v>0.05</v>
      </c>
      <c r="Z701" s="2">
        <f t="shared" si="43"/>
        <v>0</v>
      </c>
      <c r="AJ701" s="12">
        <v>701</v>
      </c>
      <c r="AK701" s="13">
        <v>544.02</v>
      </c>
    </row>
    <row r="702" spans="1:37">
      <c r="A702" t="s">
        <v>176</v>
      </c>
      <c r="B702">
        <v>657</v>
      </c>
      <c r="C702">
        <v>1</v>
      </c>
      <c r="D702" s="18">
        <v>45902</v>
      </c>
      <c r="E702" s="18">
        <v>45826</v>
      </c>
      <c r="F702" s="18">
        <v>45829</v>
      </c>
      <c r="G702" t="s">
        <v>37</v>
      </c>
      <c r="H702">
        <v>36</v>
      </c>
      <c r="J702">
        <v>2724.75</v>
      </c>
      <c r="K702" t="s">
        <v>131</v>
      </c>
      <c r="L702">
        <v>2343.2849999999999</v>
      </c>
      <c r="M702">
        <v>217.52</v>
      </c>
      <c r="N702">
        <v>187.06720000000001</v>
      </c>
      <c r="O702">
        <v>7.9831177172217646E-2</v>
      </c>
      <c r="P702">
        <v>9</v>
      </c>
      <c r="Q702">
        <v>2025</v>
      </c>
      <c r="R702">
        <v>6</v>
      </c>
      <c r="S702">
        <v>2025</v>
      </c>
      <c r="T702">
        <v>45874</v>
      </c>
      <c r="U702" t="s">
        <v>160</v>
      </c>
      <c r="V702">
        <v>2025</v>
      </c>
      <c r="W702" t="str">
        <f t="shared" si="40"/>
        <v>México</v>
      </c>
      <c r="X702" t="str">
        <f t="shared" si="41"/>
        <v>IC</v>
      </c>
      <c r="Y702" s="8">
        <f t="shared" si="42"/>
        <v>0.6</v>
      </c>
      <c r="Z702" s="2">
        <f t="shared" si="43"/>
        <v>74.826880000000003</v>
      </c>
      <c r="AJ702" s="12">
        <v>702</v>
      </c>
      <c r="AK702" s="13">
        <v>175.6</v>
      </c>
    </row>
    <row r="703" spans="1:37">
      <c r="A703" t="s">
        <v>176</v>
      </c>
      <c r="B703">
        <v>658</v>
      </c>
      <c r="C703">
        <v>0</v>
      </c>
      <c r="D703" s="18">
        <v>45902</v>
      </c>
      <c r="E703" s="18">
        <v>45904</v>
      </c>
      <c r="F703" s="18">
        <v>45911</v>
      </c>
      <c r="G703" t="s">
        <v>49</v>
      </c>
      <c r="H703">
        <v>36</v>
      </c>
      <c r="J703">
        <v>2482.65</v>
      </c>
      <c r="K703" t="s">
        <v>131</v>
      </c>
      <c r="L703">
        <v>2135.0790000000002</v>
      </c>
      <c r="M703">
        <v>140</v>
      </c>
      <c r="N703">
        <v>120.39999999999999</v>
      </c>
      <c r="O703">
        <v>5.639135601071435E-2</v>
      </c>
      <c r="P703">
        <v>9</v>
      </c>
      <c r="Q703">
        <v>2025</v>
      </c>
      <c r="R703">
        <v>9</v>
      </c>
      <c r="S703">
        <v>2025</v>
      </c>
      <c r="T703">
        <v>45956</v>
      </c>
      <c r="U703" t="s">
        <v>161</v>
      </c>
      <c r="V703">
        <v>2025</v>
      </c>
      <c r="W703" t="str">
        <f t="shared" si="40"/>
        <v>México</v>
      </c>
      <c r="X703" t="str">
        <f t="shared" si="41"/>
        <v>Retail</v>
      </c>
      <c r="Y703" s="8">
        <f t="shared" si="42"/>
        <v>0</v>
      </c>
      <c r="Z703" s="2">
        <f t="shared" si="43"/>
        <v>120.39999999999999</v>
      </c>
      <c r="AJ703" s="12">
        <v>703</v>
      </c>
      <c r="AK703" s="13">
        <v>16192.88</v>
      </c>
    </row>
    <row r="704" spans="1:37">
      <c r="A704" t="s">
        <v>176</v>
      </c>
      <c r="B704">
        <v>659</v>
      </c>
      <c r="C704">
        <v>0</v>
      </c>
      <c r="D704" s="18">
        <v>45902</v>
      </c>
      <c r="E704" s="18">
        <v>45919</v>
      </c>
      <c r="F704" s="18">
        <v>45923</v>
      </c>
      <c r="G704" t="s">
        <v>45</v>
      </c>
      <c r="H704">
        <v>36</v>
      </c>
      <c r="J704">
        <v>0</v>
      </c>
      <c r="K704" t="s">
        <v>131</v>
      </c>
      <c r="L704">
        <v>0</v>
      </c>
      <c r="M704">
        <v>0</v>
      </c>
      <c r="N704">
        <v>0</v>
      </c>
      <c r="O704" t="e">
        <v>#DIV/0!</v>
      </c>
      <c r="P704">
        <v>9</v>
      </c>
      <c r="Q704">
        <v>2025</v>
      </c>
      <c r="R704">
        <v>9</v>
      </c>
      <c r="S704">
        <v>2025</v>
      </c>
      <c r="T704">
        <v>45968</v>
      </c>
      <c r="U704" t="s">
        <v>159</v>
      </c>
      <c r="V704">
        <v>2025</v>
      </c>
      <c r="W704" t="str">
        <f t="shared" si="40"/>
        <v>México</v>
      </c>
      <c r="X704" t="str">
        <f t="shared" si="41"/>
        <v>IC</v>
      </c>
      <c r="Y704" s="8">
        <f t="shared" si="42"/>
        <v>0.75</v>
      </c>
      <c r="Z704" s="2">
        <f t="shared" si="43"/>
        <v>0</v>
      </c>
      <c r="AJ704" s="12">
        <v>704</v>
      </c>
      <c r="AK704" s="13">
        <v>455.5</v>
      </c>
    </row>
    <row r="705" spans="1:37">
      <c r="A705" t="s">
        <v>176</v>
      </c>
      <c r="B705">
        <v>660</v>
      </c>
      <c r="C705">
        <v>1</v>
      </c>
      <c r="D705" s="18">
        <v>45902</v>
      </c>
      <c r="E705" s="18">
        <v>45878</v>
      </c>
      <c r="F705" s="18">
        <v>45884</v>
      </c>
      <c r="G705" t="s">
        <v>37</v>
      </c>
      <c r="H705">
        <v>36</v>
      </c>
      <c r="J705">
        <v>20000</v>
      </c>
      <c r="K705" t="s">
        <v>131</v>
      </c>
      <c r="L705">
        <v>17200</v>
      </c>
      <c r="M705">
        <v>1500</v>
      </c>
      <c r="N705">
        <v>1290</v>
      </c>
      <c r="O705">
        <v>7.4999999999999997E-2</v>
      </c>
      <c r="P705">
        <v>9</v>
      </c>
      <c r="Q705">
        <v>2025</v>
      </c>
      <c r="R705">
        <v>8</v>
      </c>
      <c r="S705">
        <v>2025</v>
      </c>
      <c r="T705">
        <v>45929</v>
      </c>
      <c r="U705" t="s">
        <v>153</v>
      </c>
      <c r="V705">
        <v>2025</v>
      </c>
      <c r="W705" t="str">
        <f t="shared" si="40"/>
        <v>México</v>
      </c>
      <c r="X705" t="str">
        <f t="shared" si="41"/>
        <v>IC</v>
      </c>
      <c r="Y705" s="8">
        <f t="shared" si="42"/>
        <v>0.6</v>
      </c>
      <c r="Z705" s="2">
        <f t="shared" si="43"/>
        <v>516</v>
      </c>
      <c r="AJ705" s="12">
        <v>705</v>
      </c>
      <c r="AK705" s="13">
        <v>1136.22</v>
      </c>
    </row>
    <row r="706" spans="1:37">
      <c r="A706" t="s">
        <v>176</v>
      </c>
      <c r="B706">
        <v>661</v>
      </c>
      <c r="C706">
        <v>0</v>
      </c>
      <c r="D706" s="18">
        <v>45902</v>
      </c>
      <c r="E706" s="18">
        <v>45919</v>
      </c>
      <c r="F706" s="18">
        <v>45921</v>
      </c>
      <c r="G706" t="s">
        <v>54</v>
      </c>
      <c r="H706">
        <v>36</v>
      </c>
      <c r="J706">
        <v>11434</v>
      </c>
      <c r="K706" t="s">
        <v>178</v>
      </c>
      <c r="L706">
        <v>537.39800000000002</v>
      </c>
      <c r="M706">
        <v>490</v>
      </c>
      <c r="N706">
        <v>23.03</v>
      </c>
      <c r="O706">
        <v>4.2854644044079064E-2</v>
      </c>
      <c r="P706">
        <v>9</v>
      </c>
      <c r="Q706">
        <v>2025</v>
      </c>
      <c r="R706">
        <v>9</v>
      </c>
      <c r="S706">
        <v>2025</v>
      </c>
      <c r="T706">
        <v>45966</v>
      </c>
      <c r="U706" t="s">
        <v>159</v>
      </c>
      <c r="V706">
        <v>2025</v>
      </c>
      <c r="W706" t="str">
        <f t="shared" ref="W706:W769" si="44">_xlfn.XLOOKUP(G706,AC:AC,AD:AD,"error")</f>
        <v>México</v>
      </c>
      <c r="X706" t="str">
        <f t="shared" ref="X706:X769" si="45">_xlfn.XLOOKUP(G706,AC:AC,AE:AE,"error")</f>
        <v>Retail</v>
      </c>
      <c r="Y706" s="8">
        <f t="shared" ref="Y706:Y769" si="46">_xlfn.XLOOKUP(G706,AC:AC,AF:AF,"error")</f>
        <v>0.05</v>
      </c>
      <c r="Z706" s="2">
        <f t="shared" si="43"/>
        <v>21.878500000000003</v>
      </c>
      <c r="AJ706" s="12">
        <v>706</v>
      </c>
      <c r="AK706" s="13">
        <v>200</v>
      </c>
    </row>
    <row r="707" spans="1:37">
      <c r="A707" t="s">
        <v>176</v>
      </c>
      <c r="B707">
        <v>662</v>
      </c>
      <c r="C707">
        <v>0</v>
      </c>
      <c r="D707" s="18">
        <v>45903</v>
      </c>
      <c r="E707" s="18">
        <v>45919</v>
      </c>
      <c r="F707" s="18">
        <v>45921</v>
      </c>
      <c r="G707" t="s">
        <v>54</v>
      </c>
      <c r="H707">
        <v>36</v>
      </c>
      <c r="J707">
        <v>13936</v>
      </c>
      <c r="K707" t="s">
        <v>178</v>
      </c>
      <c r="L707">
        <v>654.99199999999996</v>
      </c>
      <c r="M707">
        <v>1330</v>
      </c>
      <c r="N707">
        <v>62.51</v>
      </c>
      <c r="O707">
        <v>9.543628013777268E-2</v>
      </c>
      <c r="P707">
        <v>9</v>
      </c>
      <c r="Q707">
        <v>2025</v>
      </c>
      <c r="R707">
        <v>9</v>
      </c>
      <c r="S707">
        <v>2025</v>
      </c>
      <c r="T707">
        <v>45966</v>
      </c>
      <c r="U707" t="s">
        <v>159</v>
      </c>
      <c r="V707">
        <v>2025</v>
      </c>
      <c r="W707" t="str">
        <f t="shared" si="44"/>
        <v>México</v>
      </c>
      <c r="X707" t="str">
        <f t="shared" si="45"/>
        <v>Retail</v>
      </c>
      <c r="Y707" s="8">
        <f t="shared" si="46"/>
        <v>0.05</v>
      </c>
      <c r="Z707" s="2">
        <f t="shared" ref="Z707:Z770" si="47">N707-N707*Y707</f>
        <v>59.384499999999996</v>
      </c>
      <c r="AJ707" s="12">
        <v>707</v>
      </c>
      <c r="AK707" s="13">
        <v>866</v>
      </c>
    </row>
    <row r="708" spans="1:37">
      <c r="A708" t="s">
        <v>176</v>
      </c>
      <c r="B708">
        <v>663</v>
      </c>
      <c r="C708">
        <v>0</v>
      </c>
      <c r="D708" s="18">
        <v>45903</v>
      </c>
      <c r="E708" s="18">
        <v>46011</v>
      </c>
      <c r="F708" s="18">
        <v>46018</v>
      </c>
      <c r="G708" t="s">
        <v>47</v>
      </c>
      <c r="H708">
        <v>36</v>
      </c>
      <c r="J708">
        <v>400000</v>
      </c>
      <c r="K708" t="s">
        <v>151</v>
      </c>
      <c r="L708">
        <v>400000</v>
      </c>
      <c r="M708">
        <v>40000</v>
      </c>
      <c r="N708">
        <v>40000</v>
      </c>
      <c r="O708">
        <v>0.1</v>
      </c>
      <c r="P708">
        <v>9</v>
      </c>
      <c r="Q708">
        <v>2025</v>
      </c>
      <c r="R708">
        <v>12</v>
      </c>
      <c r="S708">
        <v>2025</v>
      </c>
      <c r="T708">
        <v>46063</v>
      </c>
      <c r="U708" t="s">
        <v>164</v>
      </c>
      <c r="V708">
        <v>2026</v>
      </c>
      <c r="W708" t="str">
        <f t="shared" si="44"/>
        <v>México</v>
      </c>
      <c r="X708" t="str">
        <f t="shared" si="45"/>
        <v>IC</v>
      </c>
      <c r="Y708" s="8">
        <f t="shared" si="46"/>
        <v>0.65</v>
      </c>
      <c r="Z708" s="2">
        <f t="shared" si="47"/>
        <v>14000</v>
      </c>
      <c r="AJ708" s="12">
        <v>708</v>
      </c>
      <c r="AK708" s="13">
        <v>180.64</v>
      </c>
    </row>
    <row r="709" spans="1:37">
      <c r="A709" t="s">
        <v>176</v>
      </c>
      <c r="B709">
        <v>664</v>
      </c>
      <c r="C709">
        <v>1</v>
      </c>
      <c r="D709" s="18">
        <v>45903</v>
      </c>
      <c r="E709" s="18">
        <v>45861</v>
      </c>
      <c r="F709" s="18">
        <v>45862</v>
      </c>
      <c r="G709" t="s">
        <v>45</v>
      </c>
      <c r="H709">
        <v>36</v>
      </c>
      <c r="J709">
        <v>940</v>
      </c>
      <c r="K709" t="s">
        <v>131</v>
      </c>
      <c r="L709">
        <v>808.4</v>
      </c>
      <c r="M709">
        <v>80.25</v>
      </c>
      <c r="N709">
        <v>69.015000000000001</v>
      </c>
      <c r="O709">
        <v>8.537234042553192E-2</v>
      </c>
      <c r="P709">
        <v>9</v>
      </c>
      <c r="Q709">
        <v>2025</v>
      </c>
      <c r="R709">
        <v>7</v>
      </c>
      <c r="S709">
        <v>2025</v>
      </c>
      <c r="T709">
        <v>45907</v>
      </c>
      <c r="U709" t="s">
        <v>153</v>
      </c>
      <c r="V709">
        <v>2025</v>
      </c>
      <c r="W709" t="str">
        <f t="shared" si="44"/>
        <v>México</v>
      </c>
      <c r="X709" t="str">
        <f t="shared" si="45"/>
        <v>IC</v>
      </c>
      <c r="Y709" s="8">
        <f t="shared" si="46"/>
        <v>0.75</v>
      </c>
      <c r="Z709" s="2">
        <f t="shared" si="47"/>
        <v>17.253749999999997</v>
      </c>
      <c r="AJ709" s="12">
        <v>709</v>
      </c>
      <c r="AK709" s="13">
        <v>351.93</v>
      </c>
    </row>
    <row r="710" spans="1:37">
      <c r="A710" t="s">
        <v>176</v>
      </c>
      <c r="B710">
        <v>665</v>
      </c>
      <c r="C710">
        <v>0</v>
      </c>
      <c r="D710" s="18">
        <v>45903</v>
      </c>
      <c r="E710" s="18">
        <v>45815</v>
      </c>
      <c r="F710" s="18">
        <v>45820</v>
      </c>
      <c r="G710" t="s">
        <v>37</v>
      </c>
      <c r="H710">
        <v>36</v>
      </c>
      <c r="J710">
        <v>5733.7</v>
      </c>
      <c r="K710" t="s">
        <v>131</v>
      </c>
      <c r="L710">
        <v>4930.982</v>
      </c>
      <c r="M710">
        <v>484.18</v>
      </c>
      <c r="N710">
        <v>416.39479999999998</v>
      </c>
      <c r="O710">
        <v>8.44445994732895E-2</v>
      </c>
      <c r="P710">
        <v>9</v>
      </c>
      <c r="Q710">
        <v>2025</v>
      </c>
      <c r="R710">
        <v>6</v>
      </c>
      <c r="S710">
        <v>2025</v>
      </c>
      <c r="T710">
        <v>45865</v>
      </c>
      <c r="U710" t="s">
        <v>154</v>
      </c>
      <c r="V710">
        <v>2025</v>
      </c>
      <c r="W710" t="str">
        <f t="shared" si="44"/>
        <v>México</v>
      </c>
      <c r="X710" t="str">
        <f t="shared" si="45"/>
        <v>IC</v>
      </c>
      <c r="Y710" s="8">
        <f t="shared" si="46"/>
        <v>0.6</v>
      </c>
      <c r="Z710" s="2">
        <f t="shared" si="47"/>
        <v>166.55792</v>
      </c>
      <c r="AJ710" s="12">
        <v>710</v>
      </c>
      <c r="AK710" s="13">
        <v>503.63</v>
      </c>
    </row>
    <row r="711" spans="1:37">
      <c r="A711" t="s">
        <v>176</v>
      </c>
      <c r="B711">
        <v>666</v>
      </c>
      <c r="C711">
        <v>1</v>
      </c>
      <c r="D711" s="18">
        <v>45904</v>
      </c>
      <c r="E711" s="18">
        <v>45910</v>
      </c>
      <c r="F711" s="18">
        <v>45912</v>
      </c>
      <c r="G711" t="s">
        <v>38</v>
      </c>
      <c r="H711">
        <v>36</v>
      </c>
      <c r="J711">
        <v>2955</v>
      </c>
      <c r="K711" t="s">
        <v>151</v>
      </c>
      <c r="L711">
        <v>2955</v>
      </c>
      <c r="M711">
        <v>590</v>
      </c>
      <c r="N711">
        <v>590</v>
      </c>
      <c r="O711">
        <v>0.19966159052453469</v>
      </c>
      <c r="P711">
        <v>9</v>
      </c>
      <c r="Q711">
        <v>2025</v>
      </c>
      <c r="R711">
        <v>9</v>
      </c>
      <c r="S711">
        <v>2025</v>
      </c>
      <c r="T711">
        <v>45957</v>
      </c>
      <c r="U711" t="s">
        <v>161</v>
      </c>
      <c r="V711">
        <v>2025</v>
      </c>
      <c r="W711" t="str">
        <f t="shared" si="44"/>
        <v>México</v>
      </c>
      <c r="X711" t="str">
        <f t="shared" si="45"/>
        <v>IC</v>
      </c>
      <c r="Y711" s="8">
        <f t="shared" si="46"/>
        <v>0.6</v>
      </c>
      <c r="Z711" s="2">
        <f t="shared" si="47"/>
        <v>236</v>
      </c>
      <c r="AJ711" s="12">
        <v>711</v>
      </c>
      <c r="AK711" s="13">
        <v>829.99</v>
      </c>
    </row>
    <row r="712" spans="1:37">
      <c r="A712" t="s">
        <v>176</v>
      </c>
      <c r="B712">
        <v>667</v>
      </c>
      <c r="C712">
        <v>0</v>
      </c>
      <c r="D712" s="18">
        <v>45904</v>
      </c>
      <c r="E712" s="18">
        <v>45951</v>
      </c>
      <c r="F712" s="18">
        <v>45955</v>
      </c>
      <c r="G712" t="s">
        <v>47</v>
      </c>
      <c r="H712">
        <v>36</v>
      </c>
      <c r="J712">
        <v>8228</v>
      </c>
      <c r="K712" t="s">
        <v>131</v>
      </c>
      <c r="L712">
        <v>7076.08</v>
      </c>
      <c r="M712">
        <v>822.8</v>
      </c>
      <c r="N712">
        <v>707.60799999999995</v>
      </c>
      <c r="O712">
        <v>9.9999999999999992E-2</v>
      </c>
      <c r="P712">
        <v>9</v>
      </c>
      <c r="Q712">
        <v>2025</v>
      </c>
      <c r="R712">
        <v>10</v>
      </c>
      <c r="S712">
        <v>2025</v>
      </c>
      <c r="T712">
        <v>46000</v>
      </c>
      <c r="U712" t="s">
        <v>132</v>
      </c>
      <c r="V712">
        <v>2025</v>
      </c>
      <c r="W712" t="str">
        <f t="shared" si="44"/>
        <v>México</v>
      </c>
      <c r="X712" t="str">
        <f t="shared" si="45"/>
        <v>IC</v>
      </c>
      <c r="Y712" s="8">
        <f t="shared" si="46"/>
        <v>0.65</v>
      </c>
      <c r="Z712" s="2">
        <f t="shared" si="47"/>
        <v>247.66279999999995</v>
      </c>
      <c r="AJ712" s="12">
        <v>712</v>
      </c>
      <c r="AK712" s="13">
        <v>1032.28</v>
      </c>
    </row>
    <row r="713" spans="1:37">
      <c r="A713" t="s">
        <v>176</v>
      </c>
      <c r="B713">
        <v>668</v>
      </c>
      <c r="C713">
        <v>1</v>
      </c>
      <c r="D713" s="18">
        <v>45904</v>
      </c>
      <c r="E713" s="18">
        <v>45772</v>
      </c>
      <c r="F713" s="18">
        <v>45776</v>
      </c>
      <c r="G713" t="s">
        <v>58</v>
      </c>
      <c r="H713">
        <v>36</v>
      </c>
      <c r="J713">
        <v>4700</v>
      </c>
      <c r="K713" t="s">
        <v>151</v>
      </c>
      <c r="L713">
        <v>4700</v>
      </c>
      <c r="M713">
        <v>364.25</v>
      </c>
      <c r="N713">
        <v>364.25</v>
      </c>
      <c r="O713">
        <v>7.7499999999999999E-2</v>
      </c>
      <c r="P713">
        <v>9</v>
      </c>
      <c r="Q713">
        <v>2025</v>
      </c>
      <c r="R713">
        <v>4</v>
      </c>
      <c r="S713">
        <v>2025</v>
      </c>
      <c r="T713">
        <v>45821</v>
      </c>
      <c r="U713" t="s">
        <v>152</v>
      </c>
      <c r="V713">
        <v>2025</v>
      </c>
      <c r="W713" t="str">
        <f t="shared" si="44"/>
        <v>México</v>
      </c>
      <c r="X713" t="str">
        <f t="shared" si="45"/>
        <v>IC</v>
      </c>
      <c r="Y713" s="8">
        <f t="shared" si="46"/>
        <v>0.5</v>
      </c>
      <c r="Z713" s="2">
        <f t="shared" si="47"/>
        <v>182.125</v>
      </c>
      <c r="AJ713" s="12">
        <v>713</v>
      </c>
      <c r="AK713" s="13">
        <v>0</v>
      </c>
    </row>
    <row r="714" spans="1:37">
      <c r="A714" t="s">
        <v>176</v>
      </c>
      <c r="B714">
        <v>669</v>
      </c>
      <c r="C714">
        <v>1</v>
      </c>
      <c r="D714" s="18">
        <v>45904</v>
      </c>
      <c r="E714" s="18">
        <v>45854</v>
      </c>
      <c r="F714" s="18">
        <v>45855</v>
      </c>
      <c r="G714" t="s">
        <v>58</v>
      </c>
      <c r="H714">
        <v>36</v>
      </c>
      <c r="J714">
        <v>2004.02</v>
      </c>
      <c r="K714" t="s">
        <v>131</v>
      </c>
      <c r="L714">
        <v>1723.4572000000001</v>
      </c>
      <c r="M714">
        <v>283.58999999999997</v>
      </c>
      <c r="N714">
        <v>243.88739999999999</v>
      </c>
      <c r="O714">
        <v>0.14151056376682866</v>
      </c>
      <c r="P714">
        <v>9</v>
      </c>
      <c r="Q714">
        <v>2025</v>
      </c>
      <c r="R714">
        <v>7</v>
      </c>
      <c r="S714">
        <v>2025</v>
      </c>
      <c r="T714">
        <v>45900</v>
      </c>
      <c r="U714" t="s">
        <v>160</v>
      </c>
      <c r="V714">
        <v>2025</v>
      </c>
      <c r="W714" t="str">
        <f t="shared" si="44"/>
        <v>México</v>
      </c>
      <c r="X714" t="str">
        <f t="shared" si="45"/>
        <v>IC</v>
      </c>
      <c r="Y714" s="8">
        <f t="shared" si="46"/>
        <v>0.5</v>
      </c>
      <c r="Z714" s="2">
        <f t="shared" si="47"/>
        <v>121.94369999999999</v>
      </c>
      <c r="AJ714" s="12">
        <v>714</v>
      </c>
      <c r="AK714" s="13">
        <v>1271.1199999999999</v>
      </c>
    </row>
    <row r="715" spans="1:37">
      <c r="A715" t="s">
        <v>176</v>
      </c>
      <c r="B715">
        <v>670</v>
      </c>
      <c r="C715">
        <v>1</v>
      </c>
      <c r="D715" s="18">
        <v>45905</v>
      </c>
      <c r="E715" s="18">
        <v>45911</v>
      </c>
      <c r="F715" s="18">
        <v>45915</v>
      </c>
      <c r="G715" t="s">
        <v>47</v>
      </c>
      <c r="H715">
        <v>36</v>
      </c>
      <c r="J715">
        <v>4956.01</v>
      </c>
      <c r="K715" t="s">
        <v>131</v>
      </c>
      <c r="L715">
        <v>4262.1686</v>
      </c>
      <c r="M715">
        <v>394.28</v>
      </c>
      <c r="N715">
        <v>339.08079999999995</v>
      </c>
      <c r="O715">
        <v>7.9555933099408588E-2</v>
      </c>
      <c r="P715">
        <v>9</v>
      </c>
      <c r="Q715">
        <v>2025</v>
      </c>
      <c r="R715">
        <v>9</v>
      </c>
      <c r="S715">
        <v>2025</v>
      </c>
      <c r="T715">
        <v>45960</v>
      </c>
      <c r="U715" t="s">
        <v>161</v>
      </c>
      <c r="V715">
        <v>2025</v>
      </c>
      <c r="W715" t="str">
        <f t="shared" si="44"/>
        <v>México</v>
      </c>
      <c r="X715" t="str">
        <f t="shared" si="45"/>
        <v>IC</v>
      </c>
      <c r="Y715" s="8">
        <f t="shared" si="46"/>
        <v>0.65</v>
      </c>
      <c r="Z715" s="2">
        <f t="shared" si="47"/>
        <v>118.67827999999997</v>
      </c>
      <c r="AJ715" s="12">
        <v>715</v>
      </c>
      <c r="AK715" s="13">
        <v>4223.29</v>
      </c>
    </row>
    <row r="716" spans="1:37">
      <c r="A716" t="s">
        <v>176</v>
      </c>
      <c r="B716">
        <v>671</v>
      </c>
      <c r="C716">
        <v>0</v>
      </c>
      <c r="D716" s="18">
        <v>45905</v>
      </c>
      <c r="E716" s="18">
        <v>46143</v>
      </c>
      <c r="F716" s="18">
        <v>46147</v>
      </c>
      <c r="G716" t="s">
        <v>47</v>
      </c>
      <c r="H716">
        <v>36</v>
      </c>
      <c r="J716">
        <v>5985</v>
      </c>
      <c r="K716" t="s">
        <v>131</v>
      </c>
      <c r="L716">
        <v>5147.1000000000004</v>
      </c>
      <c r="M716">
        <v>598.5</v>
      </c>
      <c r="N716">
        <v>514.71</v>
      </c>
      <c r="O716">
        <v>0.1</v>
      </c>
      <c r="P716">
        <v>9</v>
      </c>
      <c r="Q716">
        <v>2025</v>
      </c>
      <c r="R716">
        <v>5</v>
      </c>
      <c r="S716">
        <v>2026</v>
      </c>
      <c r="T716">
        <v>46192</v>
      </c>
      <c r="U716" t="s">
        <v>152</v>
      </c>
      <c r="V716">
        <v>2026</v>
      </c>
      <c r="W716" t="str">
        <f t="shared" si="44"/>
        <v>México</v>
      </c>
      <c r="X716" t="str">
        <f t="shared" si="45"/>
        <v>IC</v>
      </c>
      <c r="Y716" s="8">
        <f t="shared" si="46"/>
        <v>0.65</v>
      </c>
      <c r="Z716" s="2">
        <f t="shared" si="47"/>
        <v>180.14850000000001</v>
      </c>
      <c r="AJ716" s="12">
        <v>716</v>
      </c>
      <c r="AK716" s="13">
        <v>27.75</v>
      </c>
    </row>
    <row r="717" spans="1:37">
      <c r="A717" t="s">
        <v>176</v>
      </c>
      <c r="B717">
        <v>672</v>
      </c>
      <c r="C717">
        <v>0</v>
      </c>
      <c r="D717" s="18">
        <v>45905</v>
      </c>
      <c r="E717" s="18">
        <v>45904</v>
      </c>
      <c r="F717" s="18">
        <v>45930</v>
      </c>
      <c r="G717" t="s">
        <v>35</v>
      </c>
      <c r="H717">
        <v>36</v>
      </c>
      <c r="J717">
        <v>20193.97</v>
      </c>
      <c r="K717" t="s">
        <v>151</v>
      </c>
      <c r="L717">
        <v>20193.97</v>
      </c>
      <c r="M717">
        <v>7740.95</v>
      </c>
      <c r="N717">
        <v>7740.95</v>
      </c>
      <c r="O717">
        <v>0.3833297761658554</v>
      </c>
      <c r="P717">
        <v>9</v>
      </c>
      <c r="Q717">
        <v>2025</v>
      </c>
      <c r="R717">
        <v>9</v>
      </c>
      <c r="S717">
        <v>2025</v>
      </c>
      <c r="T717">
        <v>45975</v>
      </c>
      <c r="U717" t="s">
        <v>159</v>
      </c>
      <c r="V717">
        <v>2025</v>
      </c>
      <c r="W717" t="str">
        <f t="shared" si="44"/>
        <v>México</v>
      </c>
      <c r="X717" t="str">
        <f t="shared" si="45"/>
        <v>IC</v>
      </c>
      <c r="Y717" s="8">
        <f t="shared" si="46"/>
        <v>0.5</v>
      </c>
      <c r="Z717" s="2">
        <f t="shared" si="47"/>
        <v>3870.4749999999999</v>
      </c>
      <c r="AJ717" s="12">
        <v>717</v>
      </c>
      <c r="AK717" s="13">
        <v>0</v>
      </c>
    </row>
    <row r="718" spans="1:37">
      <c r="A718" t="s">
        <v>176</v>
      </c>
      <c r="B718">
        <v>673</v>
      </c>
      <c r="C718">
        <v>0</v>
      </c>
      <c r="D718" s="18">
        <v>45905</v>
      </c>
      <c r="E718" s="18">
        <v>46172</v>
      </c>
      <c r="F718" s="18">
        <v>46176</v>
      </c>
      <c r="G718" t="s">
        <v>47</v>
      </c>
      <c r="H718">
        <v>36</v>
      </c>
      <c r="J718">
        <v>1876.62</v>
      </c>
      <c r="K718" t="s">
        <v>131</v>
      </c>
      <c r="L718">
        <v>1613.8932</v>
      </c>
      <c r="M718">
        <v>178.84</v>
      </c>
      <c r="N718">
        <v>153.80240000000001</v>
      </c>
      <c r="O718">
        <v>9.5298995001651912E-2</v>
      </c>
      <c r="P718">
        <v>9</v>
      </c>
      <c r="Q718">
        <v>2025</v>
      </c>
      <c r="R718">
        <v>5</v>
      </c>
      <c r="S718">
        <v>2026</v>
      </c>
      <c r="T718">
        <v>46221</v>
      </c>
      <c r="U718" t="s">
        <v>154</v>
      </c>
      <c r="V718">
        <v>2026</v>
      </c>
      <c r="W718" t="str">
        <f t="shared" si="44"/>
        <v>México</v>
      </c>
      <c r="X718" t="str">
        <f t="shared" si="45"/>
        <v>IC</v>
      </c>
      <c r="Y718" s="8">
        <f t="shared" si="46"/>
        <v>0.65</v>
      </c>
      <c r="Z718" s="2">
        <f t="shared" si="47"/>
        <v>53.830839999999995</v>
      </c>
      <c r="AJ718" s="12">
        <v>718</v>
      </c>
      <c r="AK718" s="13">
        <v>0</v>
      </c>
    </row>
    <row r="719" spans="1:37">
      <c r="A719" t="s">
        <v>176</v>
      </c>
      <c r="B719">
        <v>674</v>
      </c>
      <c r="C719">
        <v>0</v>
      </c>
      <c r="D719" s="18">
        <v>45905</v>
      </c>
      <c r="E719" s="18">
        <v>46171</v>
      </c>
      <c r="F719" s="18">
        <v>46179</v>
      </c>
      <c r="G719" t="s">
        <v>47</v>
      </c>
      <c r="H719">
        <v>36</v>
      </c>
      <c r="J719">
        <v>3108.73</v>
      </c>
      <c r="K719" t="s">
        <v>131</v>
      </c>
      <c r="L719">
        <v>2673.5077999999999</v>
      </c>
      <c r="M719">
        <v>268.75</v>
      </c>
      <c r="N719">
        <v>231.125</v>
      </c>
      <c r="O719">
        <v>8.6450093768194736E-2</v>
      </c>
      <c r="P719">
        <v>9</v>
      </c>
      <c r="Q719">
        <v>2025</v>
      </c>
      <c r="R719">
        <v>5</v>
      </c>
      <c r="S719">
        <v>2026</v>
      </c>
      <c r="T719">
        <v>46224</v>
      </c>
      <c r="U719" t="s">
        <v>154</v>
      </c>
      <c r="V719">
        <v>2026</v>
      </c>
      <c r="W719" t="str">
        <f t="shared" si="44"/>
        <v>México</v>
      </c>
      <c r="X719" t="str">
        <f t="shared" si="45"/>
        <v>IC</v>
      </c>
      <c r="Y719" s="8">
        <f t="shared" si="46"/>
        <v>0.65</v>
      </c>
      <c r="Z719" s="2">
        <f t="shared" si="47"/>
        <v>80.893749999999983</v>
      </c>
      <c r="AJ719" s="12">
        <v>719</v>
      </c>
      <c r="AK719" s="13">
        <v>0</v>
      </c>
    </row>
    <row r="720" spans="1:37">
      <c r="A720" t="s">
        <v>176</v>
      </c>
      <c r="B720">
        <v>675</v>
      </c>
      <c r="C720">
        <v>0</v>
      </c>
      <c r="D720" s="18">
        <v>45908</v>
      </c>
      <c r="E720" s="18">
        <v>45916</v>
      </c>
      <c r="F720" s="18">
        <v>45926</v>
      </c>
      <c r="G720" t="s">
        <v>29</v>
      </c>
      <c r="H720">
        <v>37</v>
      </c>
      <c r="I720" t="s">
        <v>203</v>
      </c>
      <c r="J720">
        <v>929.01</v>
      </c>
      <c r="K720" t="s">
        <v>131</v>
      </c>
      <c r="L720">
        <v>798.94859999999994</v>
      </c>
      <c r="M720">
        <v>0</v>
      </c>
      <c r="N720">
        <v>0</v>
      </c>
      <c r="O720">
        <v>0</v>
      </c>
      <c r="P720">
        <v>9</v>
      </c>
      <c r="Q720">
        <v>2025</v>
      </c>
      <c r="R720">
        <v>9</v>
      </c>
      <c r="S720">
        <v>2025</v>
      </c>
      <c r="T720">
        <v>45971</v>
      </c>
      <c r="U720" t="s">
        <v>159</v>
      </c>
      <c r="V720">
        <v>2025</v>
      </c>
      <c r="W720" t="str">
        <f t="shared" si="44"/>
        <v>Madrid</v>
      </c>
      <c r="X720" t="str">
        <f t="shared" si="45"/>
        <v>Retail</v>
      </c>
      <c r="Y720" s="8">
        <f t="shared" si="46"/>
        <v>7.0000000000000007E-2</v>
      </c>
      <c r="Z720" s="2">
        <f t="shared" si="47"/>
        <v>0</v>
      </c>
      <c r="AJ720" s="12">
        <v>720</v>
      </c>
      <c r="AK720" s="13">
        <v>300.5</v>
      </c>
    </row>
    <row r="721" spans="1:37">
      <c r="A721" t="s">
        <v>176</v>
      </c>
      <c r="B721">
        <v>676</v>
      </c>
      <c r="C721">
        <v>1</v>
      </c>
      <c r="D721" s="18">
        <v>45908</v>
      </c>
      <c r="E721" s="18">
        <v>45946</v>
      </c>
      <c r="F721" s="18">
        <v>45957</v>
      </c>
      <c r="G721" t="s">
        <v>24</v>
      </c>
      <c r="H721">
        <v>37</v>
      </c>
      <c r="I721" t="s">
        <v>177</v>
      </c>
      <c r="J721">
        <v>19036.89</v>
      </c>
      <c r="K721" t="s">
        <v>151</v>
      </c>
      <c r="L721">
        <v>19036.89</v>
      </c>
      <c r="M721">
        <v>1304.33</v>
      </c>
      <c r="N721">
        <v>1304.33</v>
      </c>
      <c r="O721">
        <v>6.8515918303882622E-2</v>
      </c>
      <c r="P721">
        <v>9</v>
      </c>
      <c r="Q721">
        <v>2025</v>
      </c>
      <c r="R721">
        <v>10</v>
      </c>
      <c r="S721">
        <v>2025</v>
      </c>
      <c r="T721">
        <v>46002</v>
      </c>
      <c r="U721" t="s">
        <v>132</v>
      </c>
      <c r="V721">
        <v>2025</v>
      </c>
      <c r="W721" t="str">
        <f t="shared" si="44"/>
        <v>Madrid</v>
      </c>
      <c r="X721" t="str">
        <f t="shared" si="45"/>
        <v>Retail</v>
      </c>
      <c r="Y721" s="8">
        <f t="shared" si="46"/>
        <v>7.0000000000000007E-2</v>
      </c>
      <c r="Z721" s="2">
        <f t="shared" si="47"/>
        <v>1213.0268999999998</v>
      </c>
      <c r="AJ721" s="12">
        <v>721</v>
      </c>
      <c r="AK721" s="13">
        <v>14265.49</v>
      </c>
    </row>
    <row r="722" spans="1:37">
      <c r="A722" t="s">
        <v>176</v>
      </c>
      <c r="B722">
        <v>677</v>
      </c>
      <c r="C722">
        <v>1</v>
      </c>
      <c r="D722" s="18">
        <v>45908</v>
      </c>
      <c r="E722" s="18">
        <v>45924</v>
      </c>
      <c r="F722" s="18">
        <v>45929</v>
      </c>
      <c r="G722" t="s">
        <v>24</v>
      </c>
      <c r="H722">
        <v>37</v>
      </c>
      <c r="I722" t="s">
        <v>158</v>
      </c>
      <c r="J722">
        <v>10350.17</v>
      </c>
      <c r="K722" t="s">
        <v>151</v>
      </c>
      <c r="L722">
        <v>10350.17</v>
      </c>
      <c r="M722">
        <v>2045.75</v>
      </c>
      <c r="N722">
        <v>2045.75</v>
      </c>
      <c r="O722">
        <v>0.19765375834406584</v>
      </c>
      <c r="P722">
        <v>9</v>
      </c>
      <c r="Q722">
        <v>2025</v>
      </c>
      <c r="R722">
        <v>9</v>
      </c>
      <c r="S722">
        <v>2025</v>
      </c>
      <c r="T722">
        <v>45974</v>
      </c>
      <c r="U722" t="s">
        <v>159</v>
      </c>
      <c r="V722">
        <v>2025</v>
      </c>
      <c r="W722" t="str">
        <f t="shared" si="44"/>
        <v>Madrid</v>
      </c>
      <c r="X722" t="str">
        <f t="shared" si="45"/>
        <v>Retail</v>
      </c>
      <c r="Y722" s="8">
        <f t="shared" si="46"/>
        <v>7.0000000000000007E-2</v>
      </c>
      <c r="Z722" s="2">
        <f t="shared" si="47"/>
        <v>1902.5474999999999</v>
      </c>
      <c r="AJ722" s="12">
        <v>722</v>
      </c>
      <c r="AK722" s="13">
        <v>136.41</v>
      </c>
    </row>
    <row r="723" spans="1:37">
      <c r="A723" t="s">
        <v>176</v>
      </c>
      <c r="B723">
        <v>678</v>
      </c>
      <c r="C723">
        <v>1</v>
      </c>
      <c r="D723" s="18">
        <v>45908</v>
      </c>
      <c r="E723" s="18">
        <v>45885</v>
      </c>
      <c r="F723" s="18">
        <v>45887</v>
      </c>
      <c r="G723" t="s">
        <v>49</v>
      </c>
      <c r="H723">
        <v>37</v>
      </c>
      <c r="J723">
        <v>2313.5</v>
      </c>
      <c r="K723" t="s">
        <v>131</v>
      </c>
      <c r="L723">
        <v>1989.61</v>
      </c>
      <c r="M723">
        <v>142.11000000000001</v>
      </c>
      <c r="N723">
        <v>122.2146</v>
      </c>
      <c r="O723">
        <v>6.1426410200994166E-2</v>
      </c>
      <c r="P723">
        <v>9</v>
      </c>
      <c r="Q723">
        <v>2025</v>
      </c>
      <c r="R723">
        <v>8</v>
      </c>
      <c r="S723">
        <v>2025</v>
      </c>
      <c r="T723">
        <v>45932</v>
      </c>
      <c r="U723" t="s">
        <v>161</v>
      </c>
      <c r="V723">
        <v>2025</v>
      </c>
      <c r="W723" t="str">
        <f t="shared" si="44"/>
        <v>México</v>
      </c>
      <c r="X723" t="str">
        <f t="shared" si="45"/>
        <v>Retail</v>
      </c>
      <c r="Y723" s="8">
        <f t="shared" si="46"/>
        <v>0</v>
      </c>
      <c r="Z723" s="2">
        <f t="shared" si="47"/>
        <v>122.2146</v>
      </c>
      <c r="AJ723" s="12">
        <v>723</v>
      </c>
      <c r="AK723" s="13">
        <v>0</v>
      </c>
    </row>
    <row r="724" spans="1:37">
      <c r="A724" t="s">
        <v>176</v>
      </c>
      <c r="B724">
        <v>679</v>
      </c>
      <c r="C724">
        <v>1</v>
      </c>
      <c r="D724" s="18">
        <v>45908</v>
      </c>
      <c r="E724" s="18">
        <v>45911</v>
      </c>
      <c r="F724" s="18">
        <v>45916</v>
      </c>
      <c r="G724" t="s">
        <v>47</v>
      </c>
      <c r="H724">
        <v>37</v>
      </c>
      <c r="J724">
        <v>11383</v>
      </c>
      <c r="K724" t="s">
        <v>131</v>
      </c>
      <c r="L724">
        <v>9789.3799999999992</v>
      </c>
      <c r="M724">
        <v>907.57</v>
      </c>
      <c r="N724">
        <v>780.51020000000005</v>
      </c>
      <c r="O724">
        <v>7.9730299569533522E-2</v>
      </c>
      <c r="P724">
        <v>9</v>
      </c>
      <c r="Q724">
        <v>2025</v>
      </c>
      <c r="R724">
        <v>9</v>
      </c>
      <c r="S724">
        <v>2025</v>
      </c>
      <c r="T724">
        <v>45961</v>
      </c>
      <c r="U724" t="s">
        <v>161</v>
      </c>
      <c r="V724">
        <v>2025</v>
      </c>
      <c r="W724" t="str">
        <f t="shared" si="44"/>
        <v>México</v>
      </c>
      <c r="X724" t="str">
        <f t="shared" si="45"/>
        <v>IC</v>
      </c>
      <c r="Y724" s="8">
        <f t="shared" si="46"/>
        <v>0.65</v>
      </c>
      <c r="Z724" s="2">
        <f t="shared" si="47"/>
        <v>273.17856999999998</v>
      </c>
      <c r="AJ724" s="12">
        <v>724</v>
      </c>
      <c r="AK724" s="13">
        <v>70</v>
      </c>
    </row>
    <row r="725" spans="1:37">
      <c r="A725" t="s">
        <v>176</v>
      </c>
      <c r="B725">
        <v>680</v>
      </c>
      <c r="C725">
        <v>0</v>
      </c>
      <c r="D725" s="18">
        <v>45908</v>
      </c>
      <c r="E725" s="18">
        <v>45973</v>
      </c>
      <c r="F725" s="18">
        <v>45977</v>
      </c>
      <c r="G725" t="s">
        <v>51</v>
      </c>
      <c r="H725">
        <v>37</v>
      </c>
      <c r="I725" t="s">
        <v>184</v>
      </c>
      <c r="J725">
        <v>10081.59</v>
      </c>
      <c r="K725" t="s">
        <v>131</v>
      </c>
      <c r="L725">
        <v>8670.1674000000003</v>
      </c>
      <c r="M725">
        <v>462.8</v>
      </c>
      <c r="N725">
        <v>398.00799999999998</v>
      </c>
      <c r="O725">
        <v>4.5905457373291311E-2</v>
      </c>
      <c r="P725">
        <v>9</v>
      </c>
      <c r="Q725">
        <v>2025</v>
      </c>
      <c r="R725">
        <v>11</v>
      </c>
      <c r="S725">
        <v>2025</v>
      </c>
      <c r="T725">
        <v>46022</v>
      </c>
      <c r="U725" t="s">
        <v>132</v>
      </c>
      <c r="V725">
        <v>2025</v>
      </c>
      <c r="W725" t="str">
        <f t="shared" si="44"/>
        <v>México</v>
      </c>
      <c r="X725" t="str">
        <f t="shared" si="45"/>
        <v>Retail</v>
      </c>
      <c r="Y725" s="8">
        <f t="shared" si="46"/>
        <v>0</v>
      </c>
      <c r="Z725" s="2">
        <f t="shared" si="47"/>
        <v>398.00799999999998</v>
      </c>
      <c r="AJ725" s="12">
        <v>725</v>
      </c>
      <c r="AK725" s="13">
        <v>5023.9799999999996</v>
      </c>
    </row>
    <row r="726" spans="1:37">
      <c r="A726" t="s">
        <v>176</v>
      </c>
      <c r="B726">
        <v>681</v>
      </c>
      <c r="C726">
        <v>1</v>
      </c>
      <c r="D726" s="18">
        <v>45908</v>
      </c>
      <c r="E726" s="18">
        <v>45947</v>
      </c>
      <c r="F726" s="18">
        <v>45958</v>
      </c>
      <c r="G726" t="s">
        <v>39</v>
      </c>
      <c r="H726">
        <v>37</v>
      </c>
      <c r="J726">
        <v>7045.5</v>
      </c>
      <c r="K726" t="s">
        <v>151</v>
      </c>
      <c r="L726">
        <v>7045.5</v>
      </c>
      <c r="M726">
        <v>1609.26</v>
      </c>
      <c r="N726">
        <v>1609.26</v>
      </c>
      <c r="O726">
        <v>0.22840962316372151</v>
      </c>
      <c r="P726">
        <v>9</v>
      </c>
      <c r="Q726">
        <v>2025</v>
      </c>
      <c r="R726">
        <v>10</v>
      </c>
      <c r="S726">
        <v>2025</v>
      </c>
      <c r="T726">
        <v>46003</v>
      </c>
      <c r="U726" t="s">
        <v>132</v>
      </c>
      <c r="V726">
        <v>2025</v>
      </c>
      <c r="W726" t="str">
        <f t="shared" si="44"/>
        <v>México</v>
      </c>
      <c r="X726" t="str">
        <f t="shared" si="45"/>
        <v>IC</v>
      </c>
      <c r="Y726" s="8">
        <f t="shared" si="46"/>
        <v>0.5</v>
      </c>
      <c r="Z726" s="2">
        <f t="shared" si="47"/>
        <v>804.63</v>
      </c>
      <c r="AJ726" s="12">
        <v>726</v>
      </c>
      <c r="AK726" s="13">
        <v>585.29</v>
      </c>
    </row>
    <row r="727" spans="1:37">
      <c r="A727" t="s">
        <v>176</v>
      </c>
      <c r="B727">
        <v>683</v>
      </c>
      <c r="C727">
        <v>1</v>
      </c>
      <c r="D727" s="18">
        <v>45909</v>
      </c>
      <c r="E727" s="18">
        <v>45908</v>
      </c>
      <c r="F727" s="18">
        <v>45914</v>
      </c>
      <c r="G727" t="s">
        <v>29</v>
      </c>
      <c r="H727">
        <v>37</v>
      </c>
      <c r="I727" t="s">
        <v>149</v>
      </c>
      <c r="J727">
        <v>3081</v>
      </c>
      <c r="K727" t="s">
        <v>163</v>
      </c>
      <c r="L727">
        <v>3512.3399999999997</v>
      </c>
      <c r="M727">
        <v>256.75</v>
      </c>
      <c r="N727">
        <v>292.69499999999999</v>
      </c>
      <c r="O727">
        <v>8.3333333333333343E-2</v>
      </c>
      <c r="P727">
        <v>9</v>
      </c>
      <c r="Q727">
        <v>2025</v>
      </c>
      <c r="R727">
        <v>9</v>
      </c>
      <c r="S727">
        <v>2025</v>
      </c>
      <c r="T727">
        <v>45959</v>
      </c>
      <c r="U727" t="s">
        <v>161</v>
      </c>
      <c r="V727">
        <v>2025</v>
      </c>
      <c r="W727" t="str">
        <f t="shared" si="44"/>
        <v>Madrid</v>
      </c>
      <c r="X727" t="str">
        <f t="shared" si="45"/>
        <v>Retail</v>
      </c>
      <c r="Y727" s="8">
        <f t="shared" si="46"/>
        <v>7.0000000000000007E-2</v>
      </c>
      <c r="Z727" s="2">
        <f t="shared" si="47"/>
        <v>272.20634999999999</v>
      </c>
      <c r="AJ727" s="12">
        <v>727</v>
      </c>
      <c r="AK727" s="13">
        <v>1436.95</v>
      </c>
    </row>
    <row r="728" spans="1:37">
      <c r="A728" t="s">
        <v>176</v>
      </c>
      <c r="B728">
        <v>684</v>
      </c>
      <c r="C728">
        <v>1</v>
      </c>
      <c r="D728" s="18">
        <v>45909</v>
      </c>
      <c r="E728" s="18">
        <v>45887</v>
      </c>
      <c r="F728" s="18">
        <v>45889</v>
      </c>
      <c r="G728" t="s">
        <v>49</v>
      </c>
      <c r="H728">
        <v>37</v>
      </c>
      <c r="J728">
        <v>194.6</v>
      </c>
      <c r="K728" t="s">
        <v>131</v>
      </c>
      <c r="L728">
        <v>167.35599999999999</v>
      </c>
      <c r="M728">
        <v>19.46</v>
      </c>
      <c r="N728">
        <v>16.735600000000002</v>
      </c>
      <c r="O728">
        <v>0.10000000000000002</v>
      </c>
      <c r="P728">
        <v>9</v>
      </c>
      <c r="Q728">
        <v>2025</v>
      </c>
      <c r="R728">
        <v>8</v>
      </c>
      <c r="S728">
        <v>2025</v>
      </c>
      <c r="T728">
        <v>45934</v>
      </c>
      <c r="U728" t="s">
        <v>161</v>
      </c>
      <c r="V728">
        <v>2025</v>
      </c>
      <c r="W728" t="str">
        <f t="shared" si="44"/>
        <v>México</v>
      </c>
      <c r="X728" t="str">
        <f t="shared" si="45"/>
        <v>Retail</v>
      </c>
      <c r="Y728" s="8">
        <f t="shared" si="46"/>
        <v>0</v>
      </c>
      <c r="Z728" s="2">
        <f t="shared" si="47"/>
        <v>16.735600000000002</v>
      </c>
      <c r="AJ728" s="12">
        <v>728</v>
      </c>
      <c r="AK728" s="13">
        <v>498</v>
      </c>
    </row>
    <row r="729" spans="1:37">
      <c r="A729" t="s">
        <v>176</v>
      </c>
      <c r="B729">
        <v>686</v>
      </c>
      <c r="C729">
        <v>1</v>
      </c>
      <c r="D729" s="18">
        <v>45909</v>
      </c>
      <c r="E729" s="18">
        <v>45923</v>
      </c>
      <c r="F729" s="18">
        <v>45929</v>
      </c>
      <c r="G729" t="s">
        <v>35</v>
      </c>
      <c r="H729">
        <v>37</v>
      </c>
      <c r="J729">
        <v>2417.65</v>
      </c>
      <c r="K729" t="s">
        <v>151</v>
      </c>
      <c r="L729">
        <v>2417.65</v>
      </c>
      <c r="M729">
        <v>233.7</v>
      </c>
      <c r="N729">
        <v>233.7</v>
      </c>
      <c r="O729">
        <v>9.6664115980394177E-2</v>
      </c>
      <c r="P729">
        <v>9</v>
      </c>
      <c r="Q729">
        <v>2025</v>
      </c>
      <c r="R729">
        <v>9</v>
      </c>
      <c r="S729">
        <v>2025</v>
      </c>
      <c r="T729">
        <v>45974</v>
      </c>
      <c r="U729" t="s">
        <v>159</v>
      </c>
      <c r="V729">
        <v>2025</v>
      </c>
      <c r="W729" t="str">
        <f t="shared" si="44"/>
        <v>México</v>
      </c>
      <c r="X729" t="str">
        <f t="shared" si="45"/>
        <v>IC</v>
      </c>
      <c r="Y729" s="8">
        <f t="shared" si="46"/>
        <v>0.5</v>
      </c>
      <c r="Z729" s="2">
        <f t="shared" si="47"/>
        <v>116.85</v>
      </c>
      <c r="AJ729" s="12">
        <v>729</v>
      </c>
      <c r="AK729" s="13">
        <v>1751.2</v>
      </c>
    </row>
    <row r="730" spans="1:37">
      <c r="A730" t="s">
        <v>176</v>
      </c>
      <c r="B730">
        <v>687</v>
      </c>
      <c r="C730">
        <v>0</v>
      </c>
      <c r="D730" s="18">
        <v>45909</v>
      </c>
      <c r="E730" s="18">
        <v>45903</v>
      </c>
      <c r="F730" s="18">
        <v>45970</v>
      </c>
      <c r="G730" t="s">
        <v>52</v>
      </c>
      <c r="H730">
        <v>37</v>
      </c>
      <c r="J730">
        <v>1975.2</v>
      </c>
      <c r="K730" t="s">
        <v>131</v>
      </c>
      <c r="L730">
        <v>1698.672</v>
      </c>
      <c r="M730">
        <v>70</v>
      </c>
      <c r="N730">
        <v>60.199999999999996</v>
      </c>
      <c r="O730">
        <v>3.5439449169704332E-2</v>
      </c>
      <c r="P730">
        <v>9</v>
      </c>
      <c r="Q730">
        <v>2025</v>
      </c>
      <c r="R730">
        <v>9</v>
      </c>
      <c r="S730">
        <v>2025</v>
      </c>
      <c r="T730">
        <v>46015</v>
      </c>
      <c r="U730" t="s">
        <v>132</v>
      </c>
      <c r="V730">
        <v>2025</v>
      </c>
      <c r="W730" t="str">
        <f t="shared" si="44"/>
        <v>México</v>
      </c>
      <c r="X730" t="str">
        <f t="shared" si="45"/>
        <v>Retail</v>
      </c>
      <c r="Y730" s="8">
        <f t="shared" si="46"/>
        <v>0</v>
      </c>
      <c r="Z730" s="2">
        <f t="shared" si="47"/>
        <v>60.199999999999996</v>
      </c>
      <c r="AJ730" s="12">
        <v>730</v>
      </c>
      <c r="AK730" s="13">
        <v>1015.2</v>
      </c>
    </row>
    <row r="731" spans="1:37">
      <c r="A731" t="s">
        <v>176</v>
      </c>
      <c r="B731">
        <v>688</v>
      </c>
      <c r="C731">
        <v>1</v>
      </c>
      <c r="D731" s="18">
        <v>45909</v>
      </c>
      <c r="E731" s="18">
        <v>45923</v>
      </c>
      <c r="F731" s="18">
        <v>45927</v>
      </c>
      <c r="G731" t="s">
        <v>35</v>
      </c>
      <c r="H731">
        <v>37</v>
      </c>
      <c r="J731">
        <v>10324.98</v>
      </c>
      <c r="K731" t="s">
        <v>151</v>
      </c>
      <c r="L731">
        <v>10324.98</v>
      </c>
      <c r="M731">
        <v>1549.08</v>
      </c>
      <c r="N731">
        <v>1549.08</v>
      </c>
      <c r="O731">
        <v>0.15003225187845401</v>
      </c>
      <c r="P731">
        <v>9</v>
      </c>
      <c r="Q731">
        <v>2025</v>
      </c>
      <c r="R731">
        <v>9</v>
      </c>
      <c r="S731">
        <v>2025</v>
      </c>
      <c r="T731">
        <v>45972</v>
      </c>
      <c r="U731" t="s">
        <v>159</v>
      </c>
      <c r="V731">
        <v>2025</v>
      </c>
      <c r="W731" t="str">
        <f t="shared" si="44"/>
        <v>México</v>
      </c>
      <c r="X731" t="str">
        <f t="shared" si="45"/>
        <v>IC</v>
      </c>
      <c r="Y731" s="8">
        <f t="shared" si="46"/>
        <v>0.5</v>
      </c>
      <c r="Z731" s="2">
        <f t="shared" si="47"/>
        <v>774.54</v>
      </c>
      <c r="AJ731" s="12">
        <v>731</v>
      </c>
      <c r="AK731" s="13">
        <v>1350</v>
      </c>
    </row>
    <row r="732" spans="1:37">
      <c r="A732" t="s">
        <v>176</v>
      </c>
      <c r="B732">
        <v>689</v>
      </c>
      <c r="C732">
        <v>1</v>
      </c>
      <c r="D732" s="18">
        <v>45910</v>
      </c>
      <c r="E732" s="18">
        <v>45913</v>
      </c>
      <c r="F732" s="18">
        <v>45923</v>
      </c>
      <c r="G732" t="s">
        <v>45</v>
      </c>
      <c r="H732">
        <v>37</v>
      </c>
      <c r="J732">
        <v>13114.49</v>
      </c>
      <c r="K732" t="s">
        <v>131</v>
      </c>
      <c r="L732">
        <v>11278.4614</v>
      </c>
      <c r="M732">
        <v>1889.54</v>
      </c>
      <c r="N732">
        <v>1625.0044</v>
      </c>
      <c r="O732">
        <v>0.14408032641757323</v>
      </c>
      <c r="P732">
        <v>9</v>
      </c>
      <c r="Q732">
        <v>2025</v>
      </c>
      <c r="R732">
        <v>9</v>
      </c>
      <c r="S732">
        <v>2025</v>
      </c>
      <c r="T732">
        <v>45968</v>
      </c>
      <c r="U732" t="s">
        <v>159</v>
      </c>
      <c r="V732">
        <v>2025</v>
      </c>
      <c r="W732" t="str">
        <f t="shared" si="44"/>
        <v>México</v>
      </c>
      <c r="X732" t="str">
        <f t="shared" si="45"/>
        <v>IC</v>
      </c>
      <c r="Y732" s="8">
        <f t="shared" si="46"/>
        <v>0.75</v>
      </c>
      <c r="Z732" s="2">
        <f t="shared" si="47"/>
        <v>406.25109999999995</v>
      </c>
      <c r="AJ732" s="12">
        <v>732</v>
      </c>
      <c r="AK732" s="13">
        <v>110.36</v>
      </c>
    </row>
    <row r="733" spans="1:37">
      <c r="A733" t="s">
        <v>176</v>
      </c>
      <c r="B733">
        <v>690</v>
      </c>
      <c r="C733">
        <v>0</v>
      </c>
      <c r="D733" s="18">
        <v>45910</v>
      </c>
      <c r="E733" s="18">
        <v>45913</v>
      </c>
      <c r="F733" s="18">
        <v>45919</v>
      </c>
      <c r="G733" t="s">
        <v>49</v>
      </c>
      <c r="H733">
        <v>37</v>
      </c>
      <c r="I733" t="s">
        <v>179</v>
      </c>
      <c r="J733">
        <v>24702.13</v>
      </c>
      <c r="K733" t="s">
        <v>131</v>
      </c>
      <c r="L733">
        <v>21243.8318</v>
      </c>
      <c r="M733">
        <v>618.04999999999995</v>
      </c>
      <c r="N733">
        <v>531.52299999999991</v>
      </c>
      <c r="O733">
        <v>2.5020109601884531E-2</v>
      </c>
      <c r="P733">
        <v>9</v>
      </c>
      <c r="Q733">
        <v>2025</v>
      </c>
      <c r="R733">
        <v>9</v>
      </c>
      <c r="S733">
        <v>2025</v>
      </c>
      <c r="T733">
        <v>45964</v>
      </c>
      <c r="U733" t="s">
        <v>159</v>
      </c>
      <c r="V733">
        <v>2025</v>
      </c>
      <c r="W733" t="str">
        <f t="shared" si="44"/>
        <v>México</v>
      </c>
      <c r="X733" t="str">
        <f t="shared" si="45"/>
        <v>Retail</v>
      </c>
      <c r="Y733" s="8">
        <f t="shared" si="46"/>
        <v>0</v>
      </c>
      <c r="Z733" s="2">
        <f t="shared" si="47"/>
        <v>531.52299999999991</v>
      </c>
      <c r="AJ733" s="12">
        <v>733</v>
      </c>
      <c r="AK733" s="13">
        <v>11570</v>
      </c>
    </row>
    <row r="734" spans="1:37">
      <c r="A734" t="s">
        <v>176</v>
      </c>
      <c r="B734">
        <v>691</v>
      </c>
      <c r="C734">
        <v>0</v>
      </c>
      <c r="D734" s="18">
        <v>45911</v>
      </c>
      <c r="E734" s="18">
        <v>45923</v>
      </c>
      <c r="F734" s="18">
        <v>45930</v>
      </c>
      <c r="G734" t="s">
        <v>29</v>
      </c>
      <c r="H734">
        <v>37</v>
      </c>
      <c r="I734" t="s">
        <v>149</v>
      </c>
      <c r="J734">
        <v>1114.08</v>
      </c>
      <c r="K734" t="s">
        <v>131</v>
      </c>
      <c r="L734">
        <v>958.10879999999997</v>
      </c>
      <c r="M734">
        <v>97.1</v>
      </c>
      <c r="N734">
        <v>83.506</v>
      </c>
      <c r="O734">
        <v>8.7157116185552205E-2</v>
      </c>
      <c r="P734">
        <v>9</v>
      </c>
      <c r="Q734">
        <v>2025</v>
      </c>
      <c r="R734">
        <v>9</v>
      </c>
      <c r="S734">
        <v>2025</v>
      </c>
      <c r="T734">
        <v>45975</v>
      </c>
      <c r="U734" t="s">
        <v>159</v>
      </c>
      <c r="V734">
        <v>2025</v>
      </c>
      <c r="W734" t="str">
        <f t="shared" si="44"/>
        <v>Madrid</v>
      </c>
      <c r="X734" t="str">
        <f t="shared" si="45"/>
        <v>Retail</v>
      </c>
      <c r="Y734" s="8">
        <f t="shared" si="46"/>
        <v>7.0000000000000007E-2</v>
      </c>
      <c r="Z734" s="2">
        <f t="shared" si="47"/>
        <v>77.660579999999996</v>
      </c>
      <c r="AJ734" s="12">
        <v>734</v>
      </c>
      <c r="AK734" s="13">
        <v>635.54999999999995</v>
      </c>
    </row>
    <row r="735" spans="1:37">
      <c r="A735" t="s">
        <v>176</v>
      </c>
      <c r="B735">
        <v>692</v>
      </c>
      <c r="C735">
        <v>1</v>
      </c>
      <c r="D735" s="18">
        <v>45911</v>
      </c>
      <c r="E735" s="18">
        <v>45912</v>
      </c>
      <c r="F735" s="18">
        <v>45917</v>
      </c>
      <c r="G735" t="s">
        <v>52</v>
      </c>
      <c r="H735">
        <v>37</v>
      </c>
      <c r="I735" t="s">
        <v>177</v>
      </c>
      <c r="J735">
        <v>3288.3</v>
      </c>
      <c r="K735" t="s">
        <v>131</v>
      </c>
      <c r="L735">
        <v>2827.9380000000001</v>
      </c>
      <c r="M735">
        <v>320.5</v>
      </c>
      <c r="N735">
        <v>275.63</v>
      </c>
      <c r="O735">
        <v>9.7466776145728795E-2</v>
      </c>
      <c r="P735">
        <v>9</v>
      </c>
      <c r="Q735">
        <v>2025</v>
      </c>
      <c r="R735">
        <v>9</v>
      </c>
      <c r="S735">
        <v>2025</v>
      </c>
      <c r="T735">
        <v>45962</v>
      </c>
      <c r="U735" t="s">
        <v>159</v>
      </c>
      <c r="V735">
        <v>2025</v>
      </c>
      <c r="W735" t="str">
        <f t="shared" si="44"/>
        <v>México</v>
      </c>
      <c r="X735" t="str">
        <f t="shared" si="45"/>
        <v>Retail</v>
      </c>
      <c r="Y735" s="8">
        <f t="shared" si="46"/>
        <v>0</v>
      </c>
      <c r="Z735" s="2">
        <f t="shared" si="47"/>
        <v>275.63</v>
      </c>
      <c r="AJ735" s="12">
        <v>735</v>
      </c>
      <c r="AK735" s="13">
        <v>8788</v>
      </c>
    </row>
    <row r="736" spans="1:37">
      <c r="A736" t="s">
        <v>176</v>
      </c>
      <c r="B736">
        <v>693</v>
      </c>
      <c r="C736">
        <v>0</v>
      </c>
      <c r="D736" s="18">
        <v>45911</v>
      </c>
      <c r="E736" s="18">
        <v>45918</v>
      </c>
      <c r="F736" s="18">
        <v>45922</v>
      </c>
      <c r="G736" t="s">
        <v>47</v>
      </c>
      <c r="H736">
        <v>37</v>
      </c>
      <c r="J736">
        <v>6460</v>
      </c>
      <c r="K736" t="s">
        <v>151</v>
      </c>
      <c r="L736">
        <v>6460</v>
      </c>
      <c r="M736">
        <v>638</v>
      </c>
      <c r="N736">
        <v>638</v>
      </c>
      <c r="O736">
        <v>9.876160990712074E-2</v>
      </c>
      <c r="P736">
        <v>9</v>
      </c>
      <c r="Q736">
        <v>2025</v>
      </c>
      <c r="R736">
        <v>9</v>
      </c>
      <c r="S736">
        <v>2025</v>
      </c>
      <c r="T736">
        <v>45967</v>
      </c>
      <c r="U736" t="s">
        <v>159</v>
      </c>
      <c r="V736">
        <v>2025</v>
      </c>
      <c r="W736" t="str">
        <f t="shared" si="44"/>
        <v>México</v>
      </c>
      <c r="X736" t="str">
        <f t="shared" si="45"/>
        <v>IC</v>
      </c>
      <c r="Y736" s="8">
        <f t="shared" si="46"/>
        <v>0.65</v>
      </c>
      <c r="Z736" s="2">
        <f t="shared" si="47"/>
        <v>223.3</v>
      </c>
      <c r="AJ736" s="12">
        <v>736</v>
      </c>
      <c r="AK736" s="13">
        <v>1390</v>
      </c>
    </row>
    <row r="737" spans="1:37">
      <c r="A737" t="s">
        <v>176</v>
      </c>
      <c r="B737">
        <v>694</v>
      </c>
      <c r="C737">
        <v>0</v>
      </c>
      <c r="D737" s="18">
        <v>45911</v>
      </c>
      <c r="E737" s="18">
        <v>45907</v>
      </c>
      <c r="F737" s="18">
        <v>45910</v>
      </c>
      <c r="G737" t="s">
        <v>47</v>
      </c>
      <c r="H737">
        <v>37</v>
      </c>
      <c r="J737">
        <v>6975</v>
      </c>
      <c r="K737" t="s">
        <v>151</v>
      </c>
      <c r="L737">
        <v>6975</v>
      </c>
      <c r="M737">
        <v>667.5</v>
      </c>
      <c r="N737">
        <v>667.5</v>
      </c>
      <c r="O737">
        <v>9.56989247311828E-2</v>
      </c>
      <c r="P737">
        <v>9</v>
      </c>
      <c r="Q737">
        <v>2025</v>
      </c>
      <c r="R737">
        <v>9</v>
      </c>
      <c r="S737">
        <v>2025</v>
      </c>
      <c r="T737">
        <v>45955</v>
      </c>
      <c r="U737" t="s">
        <v>161</v>
      </c>
      <c r="V737">
        <v>2025</v>
      </c>
      <c r="W737" t="str">
        <f t="shared" si="44"/>
        <v>México</v>
      </c>
      <c r="X737" t="str">
        <f t="shared" si="45"/>
        <v>IC</v>
      </c>
      <c r="Y737" s="8">
        <f t="shared" si="46"/>
        <v>0.65</v>
      </c>
      <c r="Z737" s="2">
        <f t="shared" si="47"/>
        <v>233.625</v>
      </c>
      <c r="AJ737" s="12">
        <v>737</v>
      </c>
      <c r="AK737" s="13">
        <v>451.32</v>
      </c>
    </row>
    <row r="738" spans="1:37">
      <c r="A738" t="s">
        <v>176</v>
      </c>
      <c r="B738">
        <v>695</v>
      </c>
      <c r="C738">
        <v>0</v>
      </c>
      <c r="D738" s="18">
        <v>45911</v>
      </c>
      <c r="E738" s="18">
        <v>45937</v>
      </c>
      <c r="F738" s="18">
        <v>45953</v>
      </c>
      <c r="G738" t="s">
        <v>51</v>
      </c>
      <c r="H738">
        <v>37</v>
      </c>
      <c r="I738" t="s">
        <v>184</v>
      </c>
      <c r="J738">
        <v>48028.25</v>
      </c>
      <c r="K738" t="s">
        <v>131</v>
      </c>
      <c r="L738">
        <v>41304.294999999998</v>
      </c>
      <c r="M738">
        <v>5833.67</v>
      </c>
      <c r="N738">
        <v>5016.9561999999996</v>
      </c>
      <c r="O738">
        <v>0.12146330545043801</v>
      </c>
      <c r="P738">
        <v>9</v>
      </c>
      <c r="Q738">
        <v>2025</v>
      </c>
      <c r="R738">
        <v>10</v>
      </c>
      <c r="S738">
        <v>2025</v>
      </c>
      <c r="T738">
        <v>45998</v>
      </c>
      <c r="U738" t="s">
        <v>132</v>
      </c>
      <c r="V738">
        <v>2025</v>
      </c>
      <c r="W738" t="str">
        <f t="shared" si="44"/>
        <v>México</v>
      </c>
      <c r="X738" t="str">
        <f t="shared" si="45"/>
        <v>Retail</v>
      </c>
      <c r="Y738" s="8">
        <f t="shared" si="46"/>
        <v>0</v>
      </c>
      <c r="Z738" s="2">
        <f t="shared" si="47"/>
        <v>5016.9561999999996</v>
      </c>
      <c r="AJ738" s="12">
        <v>738</v>
      </c>
      <c r="AK738" s="13">
        <v>225.31</v>
      </c>
    </row>
    <row r="739" spans="1:37">
      <c r="A739" t="s">
        <v>176</v>
      </c>
      <c r="B739">
        <v>696</v>
      </c>
      <c r="C739">
        <v>0</v>
      </c>
      <c r="D739" s="18">
        <v>45912</v>
      </c>
      <c r="E739" s="18">
        <v>45960</v>
      </c>
      <c r="F739" s="18">
        <v>45970</v>
      </c>
      <c r="G739" t="s">
        <v>35</v>
      </c>
      <c r="H739">
        <v>37</v>
      </c>
      <c r="J739">
        <v>25152.21</v>
      </c>
      <c r="K739" t="s">
        <v>131</v>
      </c>
      <c r="L739">
        <v>21630.900599999997</v>
      </c>
      <c r="M739">
        <v>1837.02</v>
      </c>
      <c r="N739">
        <v>1579.8371999999999</v>
      </c>
      <c r="O739">
        <v>7.3036126845314991E-2</v>
      </c>
      <c r="P739">
        <v>9</v>
      </c>
      <c r="Q739">
        <v>2025</v>
      </c>
      <c r="R739">
        <v>10</v>
      </c>
      <c r="S739">
        <v>2025</v>
      </c>
      <c r="T739">
        <v>46015</v>
      </c>
      <c r="U739" t="s">
        <v>132</v>
      </c>
      <c r="V739">
        <v>2025</v>
      </c>
      <c r="W739" t="str">
        <f t="shared" si="44"/>
        <v>México</v>
      </c>
      <c r="X739" t="str">
        <f t="shared" si="45"/>
        <v>IC</v>
      </c>
      <c r="Y739" s="8">
        <f t="shared" si="46"/>
        <v>0.5</v>
      </c>
      <c r="Z739" s="2">
        <f t="shared" si="47"/>
        <v>789.91859999999997</v>
      </c>
      <c r="AJ739" s="12">
        <v>739</v>
      </c>
      <c r="AK739" s="13">
        <v>621.16999999999996</v>
      </c>
    </row>
    <row r="740" spans="1:37">
      <c r="A740" t="s">
        <v>176</v>
      </c>
      <c r="B740">
        <v>697</v>
      </c>
      <c r="C740">
        <v>0</v>
      </c>
      <c r="D740" s="18">
        <v>45913</v>
      </c>
      <c r="E740" s="18">
        <v>45914</v>
      </c>
      <c r="F740" s="18">
        <v>45940</v>
      </c>
      <c r="G740" t="s">
        <v>29</v>
      </c>
      <c r="H740">
        <v>37</v>
      </c>
      <c r="I740" t="s">
        <v>149</v>
      </c>
      <c r="J740">
        <v>4907.4799999999996</v>
      </c>
      <c r="K740" t="s">
        <v>131</v>
      </c>
      <c r="L740">
        <v>4220.4327999999996</v>
      </c>
      <c r="M740">
        <v>429.48</v>
      </c>
      <c r="N740">
        <v>369.3528</v>
      </c>
      <c r="O740">
        <v>8.7515384678083258E-2</v>
      </c>
      <c r="P740">
        <v>9</v>
      </c>
      <c r="Q740">
        <v>2025</v>
      </c>
      <c r="R740">
        <v>9</v>
      </c>
      <c r="S740">
        <v>2025</v>
      </c>
      <c r="T740">
        <v>45985</v>
      </c>
      <c r="U740" t="s">
        <v>159</v>
      </c>
      <c r="V740">
        <v>2025</v>
      </c>
      <c r="W740" t="str">
        <f t="shared" si="44"/>
        <v>Madrid</v>
      </c>
      <c r="X740" t="str">
        <f t="shared" si="45"/>
        <v>Retail</v>
      </c>
      <c r="Y740" s="8">
        <f t="shared" si="46"/>
        <v>7.0000000000000007E-2</v>
      </c>
      <c r="Z740" s="2">
        <f t="shared" si="47"/>
        <v>343.49810400000001</v>
      </c>
      <c r="AJ740" s="12">
        <v>740</v>
      </c>
      <c r="AK740" s="13">
        <v>2070.58</v>
      </c>
    </row>
    <row r="741" spans="1:37">
      <c r="A741" t="s">
        <v>176</v>
      </c>
      <c r="B741">
        <v>698</v>
      </c>
      <c r="C741">
        <v>0</v>
      </c>
      <c r="D741" s="18">
        <v>45913</v>
      </c>
      <c r="E741" s="18">
        <v>46223</v>
      </c>
      <c r="F741" s="18">
        <v>46230</v>
      </c>
      <c r="G741" t="s">
        <v>51</v>
      </c>
      <c r="H741">
        <v>37</v>
      </c>
      <c r="J741">
        <v>4878</v>
      </c>
      <c r="K741" t="s">
        <v>131</v>
      </c>
      <c r="L741">
        <v>4195.08</v>
      </c>
      <c r="M741">
        <v>5853.6</v>
      </c>
      <c r="N741">
        <v>5034.0960000000005</v>
      </c>
      <c r="O741">
        <v>1.2000000000000002</v>
      </c>
      <c r="P741">
        <v>9</v>
      </c>
      <c r="Q741">
        <v>2025</v>
      </c>
      <c r="R741">
        <v>7</v>
      </c>
      <c r="S741">
        <v>2026</v>
      </c>
      <c r="T741">
        <v>46275</v>
      </c>
      <c r="U741" t="s">
        <v>153</v>
      </c>
      <c r="V741">
        <v>2026</v>
      </c>
      <c r="W741" t="str">
        <f t="shared" si="44"/>
        <v>México</v>
      </c>
      <c r="X741" t="str">
        <f t="shared" si="45"/>
        <v>Retail</v>
      </c>
      <c r="Y741" s="8">
        <f t="shared" si="46"/>
        <v>0</v>
      </c>
      <c r="Z741" s="2">
        <f t="shared" si="47"/>
        <v>5034.0960000000005</v>
      </c>
      <c r="AJ741" s="12">
        <v>741</v>
      </c>
      <c r="AK741" s="13">
        <v>2440.7600000000002</v>
      </c>
    </row>
    <row r="742" spans="1:37">
      <c r="A742" t="s">
        <v>176</v>
      </c>
      <c r="B742">
        <v>699</v>
      </c>
      <c r="C742">
        <v>1</v>
      </c>
      <c r="D742" s="18">
        <v>45915</v>
      </c>
      <c r="E742" s="18">
        <v>45819</v>
      </c>
      <c r="F742" s="18">
        <v>45845</v>
      </c>
      <c r="G742" t="s">
        <v>45</v>
      </c>
      <c r="H742">
        <v>38</v>
      </c>
      <c r="J742">
        <v>1825</v>
      </c>
      <c r="K742" t="s">
        <v>131</v>
      </c>
      <c r="L742">
        <v>1569.5</v>
      </c>
      <c r="M742">
        <v>273.75</v>
      </c>
      <c r="N742">
        <v>235.42499999999998</v>
      </c>
      <c r="O742">
        <v>0.15</v>
      </c>
      <c r="P742">
        <v>9</v>
      </c>
      <c r="Q742">
        <v>2025</v>
      </c>
      <c r="R742">
        <v>6</v>
      </c>
      <c r="S742">
        <v>2025</v>
      </c>
      <c r="T742">
        <v>45890</v>
      </c>
      <c r="U742" t="s">
        <v>160</v>
      </c>
      <c r="V742">
        <v>2025</v>
      </c>
      <c r="W742" t="str">
        <f t="shared" si="44"/>
        <v>México</v>
      </c>
      <c r="X742" t="str">
        <f t="shared" si="45"/>
        <v>IC</v>
      </c>
      <c r="Y742" s="8">
        <f t="shared" si="46"/>
        <v>0.75</v>
      </c>
      <c r="Z742" s="2">
        <f t="shared" si="47"/>
        <v>58.856249999999989</v>
      </c>
      <c r="AJ742" s="12">
        <v>742</v>
      </c>
      <c r="AK742" s="13">
        <v>1273.3399999999999</v>
      </c>
    </row>
    <row r="743" spans="1:37">
      <c r="A743" t="s">
        <v>176</v>
      </c>
      <c r="B743">
        <v>700</v>
      </c>
      <c r="C743">
        <v>1</v>
      </c>
      <c r="D743" s="18">
        <v>45915</v>
      </c>
      <c r="E743" s="18">
        <v>45844</v>
      </c>
      <c r="F743" s="18">
        <v>45844</v>
      </c>
      <c r="G743" t="s">
        <v>45</v>
      </c>
      <c r="H743">
        <v>38</v>
      </c>
      <c r="J743">
        <v>260</v>
      </c>
      <c r="K743" t="s">
        <v>131</v>
      </c>
      <c r="L743">
        <v>223.6</v>
      </c>
      <c r="M743">
        <v>39</v>
      </c>
      <c r="N743">
        <v>33.54</v>
      </c>
      <c r="O743">
        <v>0.15</v>
      </c>
      <c r="P743">
        <v>9</v>
      </c>
      <c r="Q743">
        <v>2025</v>
      </c>
      <c r="R743">
        <v>7</v>
      </c>
      <c r="S743">
        <v>2025</v>
      </c>
      <c r="T743">
        <v>45889</v>
      </c>
      <c r="U743" t="s">
        <v>160</v>
      </c>
      <c r="V743">
        <v>2025</v>
      </c>
      <c r="W743" t="str">
        <f t="shared" si="44"/>
        <v>México</v>
      </c>
      <c r="X743" t="str">
        <f t="shared" si="45"/>
        <v>IC</v>
      </c>
      <c r="Y743" s="8">
        <f t="shared" si="46"/>
        <v>0.75</v>
      </c>
      <c r="Z743" s="2">
        <f t="shared" si="47"/>
        <v>8.384999999999998</v>
      </c>
      <c r="AJ743" s="12">
        <v>743</v>
      </c>
      <c r="AK743" s="13">
        <v>4470.16</v>
      </c>
    </row>
    <row r="744" spans="1:37">
      <c r="A744" t="s">
        <v>176</v>
      </c>
      <c r="B744">
        <v>701</v>
      </c>
      <c r="C744">
        <v>1</v>
      </c>
      <c r="D744" s="18">
        <v>45916</v>
      </c>
      <c r="E744" s="18">
        <v>45885</v>
      </c>
      <c r="F744" s="18">
        <v>45889</v>
      </c>
      <c r="G744" t="s">
        <v>45</v>
      </c>
      <c r="H744">
        <v>38</v>
      </c>
      <c r="J744">
        <v>3915</v>
      </c>
      <c r="K744" t="s">
        <v>131</v>
      </c>
      <c r="L744">
        <v>3366.9</v>
      </c>
      <c r="M744">
        <v>544.02</v>
      </c>
      <c r="N744">
        <v>467.85719999999998</v>
      </c>
      <c r="O744">
        <v>0.13895785440613026</v>
      </c>
      <c r="P744">
        <v>9</v>
      </c>
      <c r="Q744">
        <v>2025</v>
      </c>
      <c r="R744">
        <v>8</v>
      </c>
      <c r="S744">
        <v>2025</v>
      </c>
      <c r="T744">
        <v>45934</v>
      </c>
      <c r="U744" t="s">
        <v>161</v>
      </c>
      <c r="V744">
        <v>2025</v>
      </c>
      <c r="W744" t="str">
        <f t="shared" si="44"/>
        <v>México</v>
      </c>
      <c r="X744" t="str">
        <f t="shared" si="45"/>
        <v>IC</v>
      </c>
      <c r="Y744" s="8">
        <f t="shared" si="46"/>
        <v>0.75</v>
      </c>
      <c r="Z744" s="2">
        <f t="shared" si="47"/>
        <v>116.96429999999998</v>
      </c>
      <c r="AJ744" s="12">
        <v>744</v>
      </c>
      <c r="AK744" s="13">
        <v>351.33</v>
      </c>
    </row>
    <row r="745" spans="1:37">
      <c r="A745" t="s">
        <v>176</v>
      </c>
      <c r="B745">
        <v>702</v>
      </c>
      <c r="C745">
        <v>0</v>
      </c>
      <c r="D745" s="18">
        <v>45916</v>
      </c>
      <c r="E745" s="18">
        <v>45962</v>
      </c>
      <c r="F745" s="18">
        <v>45963</v>
      </c>
      <c r="G745" t="s">
        <v>45</v>
      </c>
      <c r="H745">
        <v>38</v>
      </c>
      <c r="J745">
        <v>1756</v>
      </c>
      <c r="K745" t="s">
        <v>131</v>
      </c>
      <c r="L745">
        <v>1510.16</v>
      </c>
      <c r="M745">
        <v>175.6</v>
      </c>
      <c r="N745">
        <v>151.01599999999999</v>
      </c>
      <c r="O745">
        <v>9.9999999999999992E-2</v>
      </c>
      <c r="P745">
        <v>9</v>
      </c>
      <c r="Q745">
        <v>2025</v>
      </c>
      <c r="R745">
        <v>11</v>
      </c>
      <c r="S745">
        <v>2025</v>
      </c>
      <c r="T745">
        <v>46008</v>
      </c>
      <c r="U745" t="s">
        <v>132</v>
      </c>
      <c r="V745">
        <v>2025</v>
      </c>
      <c r="W745" t="str">
        <f t="shared" si="44"/>
        <v>México</v>
      </c>
      <c r="X745" t="str">
        <f t="shared" si="45"/>
        <v>IC</v>
      </c>
      <c r="Y745" s="8">
        <f t="shared" si="46"/>
        <v>0.75</v>
      </c>
      <c r="Z745" s="2">
        <f t="shared" si="47"/>
        <v>37.753999999999991</v>
      </c>
      <c r="AJ745" s="12">
        <v>745</v>
      </c>
      <c r="AK745" s="13">
        <v>958.24</v>
      </c>
    </row>
    <row r="746" spans="1:37">
      <c r="A746" t="s">
        <v>176</v>
      </c>
      <c r="B746">
        <v>703</v>
      </c>
      <c r="C746">
        <v>0</v>
      </c>
      <c r="D746" s="18">
        <v>45917</v>
      </c>
      <c r="E746" s="18">
        <v>46161</v>
      </c>
      <c r="F746" s="18">
        <v>46191</v>
      </c>
      <c r="G746" t="s">
        <v>26</v>
      </c>
      <c r="H746">
        <v>38</v>
      </c>
      <c r="I746" t="s">
        <v>204</v>
      </c>
      <c r="J746">
        <v>129987.86</v>
      </c>
      <c r="K746" t="s">
        <v>131</v>
      </c>
      <c r="L746">
        <v>111789.55959999999</v>
      </c>
      <c r="M746">
        <v>16192.88</v>
      </c>
      <c r="N746">
        <v>13925.8768</v>
      </c>
      <c r="O746">
        <v>0.12457224851613066</v>
      </c>
      <c r="P746">
        <v>9</v>
      </c>
      <c r="Q746">
        <v>2025</v>
      </c>
      <c r="R746">
        <v>5</v>
      </c>
      <c r="S746">
        <v>2026</v>
      </c>
      <c r="T746">
        <v>46236</v>
      </c>
      <c r="U746" t="s">
        <v>160</v>
      </c>
      <c r="V746">
        <v>2026</v>
      </c>
      <c r="W746" t="str">
        <f t="shared" si="44"/>
        <v>Madrid</v>
      </c>
      <c r="X746" t="str">
        <f t="shared" si="45"/>
        <v>Retail</v>
      </c>
      <c r="Y746" s="8">
        <f t="shared" si="46"/>
        <v>7.0000000000000007E-2</v>
      </c>
      <c r="Z746" s="2">
        <f t="shared" si="47"/>
        <v>12951.065424</v>
      </c>
      <c r="AJ746" s="12">
        <v>746</v>
      </c>
      <c r="AK746" s="13">
        <v>1377.61</v>
      </c>
    </row>
    <row r="747" spans="1:37">
      <c r="A747" t="s">
        <v>176</v>
      </c>
      <c r="B747">
        <v>704</v>
      </c>
      <c r="C747">
        <v>1</v>
      </c>
      <c r="D747" s="18">
        <v>45917</v>
      </c>
      <c r="E747" s="18">
        <v>45876</v>
      </c>
      <c r="F747" s="18">
        <v>45879</v>
      </c>
      <c r="G747" t="s">
        <v>47</v>
      </c>
      <c r="H747">
        <v>38</v>
      </c>
      <c r="J747">
        <v>9825.94</v>
      </c>
      <c r="K747" t="s">
        <v>131</v>
      </c>
      <c r="L747">
        <v>8450.3083999999999</v>
      </c>
      <c r="M747">
        <v>455.5</v>
      </c>
      <c r="N747">
        <v>391.73</v>
      </c>
      <c r="O747">
        <v>4.6356887992395644E-2</v>
      </c>
      <c r="P747">
        <v>9</v>
      </c>
      <c r="Q747">
        <v>2025</v>
      </c>
      <c r="R747">
        <v>8</v>
      </c>
      <c r="S747">
        <v>2025</v>
      </c>
      <c r="T747">
        <v>45924</v>
      </c>
      <c r="U747" t="s">
        <v>153</v>
      </c>
      <c r="V747">
        <v>2025</v>
      </c>
      <c r="W747" t="str">
        <f t="shared" si="44"/>
        <v>México</v>
      </c>
      <c r="X747" t="str">
        <f t="shared" si="45"/>
        <v>IC</v>
      </c>
      <c r="Y747" s="8">
        <f t="shared" si="46"/>
        <v>0.65</v>
      </c>
      <c r="Z747" s="2">
        <f t="shared" si="47"/>
        <v>137.10550000000001</v>
      </c>
      <c r="AJ747" s="12">
        <v>747</v>
      </c>
      <c r="AK747" s="13">
        <v>1033.2</v>
      </c>
    </row>
    <row r="748" spans="1:37">
      <c r="A748" t="s">
        <v>176</v>
      </c>
      <c r="B748">
        <v>706</v>
      </c>
      <c r="C748">
        <v>0</v>
      </c>
      <c r="D748" s="18">
        <v>45917</v>
      </c>
      <c r="E748" s="18">
        <v>45950</v>
      </c>
      <c r="F748" s="18">
        <v>45958</v>
      </c>
      <c r="G748" t="s">
        <v>49</v>
      </c>
      <c r="H748">
        <v>38</v>
      </c>
      <c r="J748">
        <v>27801.64</v>
      </c>
      <c r="K748" t="s">
        <v>131</v>
      </c>
      <c r="L748">
        <v>23909.410400000001</v>
      </c>
      <c r="M748">
        <v>200</v>
      </c>
      <c r="N748">
        <v>172</v>
      </c>
      <c r="O748">
        <v>7.193820220677629E-3</v>
      </c>
      <c r="P748">
        <v>9</v>
      </c>
      <c r="Q748">
        <v>2025</v>
      </c>
      <c r="R748">
        <v>10</v>
      </c>
      <c r="S748">
        <v>2025</v>
      </c>
      <c r="T748">
        <v>46003</v>
      </c>
      <c r="U748" t="s">
        <v>132</v>
      </c>
      <c r="V748">
        <v>2025</v>
      </c>
      <c r="W748" t="str">
        <f t="shared" si="44"/>
        <v>México</v>
      </c>
      <c r="X748" t="str">
        <f t="shared" si="45"/>
        <v>Retail</v>
      </c>
      <c r="Y748" s="8">
        <f t="shared" si="46"/>
        <v>0</v>
      </c>
      <c r="Z748" s="2">
        <f t="shared" si="47"/>
        <v>172</v>
      </c>
      <c r="AJ748" s="12">
        <v>748</v>
      </c>
      <c r="AK748" s="13">
        <v>9129</v>
      </c>
    </row>
    <row r="749" spans="1:37">
      <c r="A749" t="s">
        <v>176</v>
      </c>
      <c r="B749">
        <v>707</v>
      </c>
      <c r="C749">
        <v>0</v>
      </c>
      <c r="D749" s="18">
        <v>45917</v>
      </c>
      <c r="E749" s="18">
        <v>45669</v>
      </c>
      <c r="F749" s="18">
        <v>45673</v>
      </c>
      <c r="G749" t="s">
        <v>53</v>
      </c>
      <c r="H749">
        <v>38</v>
      </c>
      <c r="I749" t="s">
        <v>177</v>
      </c>
      <c r="J749">
        <v>8664</v>
      </c>
      <c r="K749" t="s">
        <v>131</v>
      </c>
      <c r="L749">
        <v>7451.04</v>
      </c>
      <c r="M749">
        <v>866</v>
      </c>
      <c r="N749">
        <v>744.76</v>
      </c>
      <c r="O749">
        <v>9.9953831948291785E-2</v>
      </c>
      <c r="P749">
        <v>9</v>
      </c>
      <c r="Q749">
        <v>2025</v>
      </c>
      <c r="R749">
        <v>1</v>
      </c>
      <c r="S749">
        <v>2025</v>
      </c>
      <c r="T749">
        <v>45718</v>
      </c>
      <c r="U749" t="s">
        <v>150</v>
      </c>
      <c r="V749">
        <v>2025</v>
      </c>
      <c r="W749" t="str">
        <f t="shared" si="44"/>
        <v>México</v>
      </c>
      <c r="X749" t="str">
        <f t="shared" si="45"/>
        <v>Retail</v>
      </c>
      <c r="Y749" s="8">
        <f t="shared" si="46"/>
        <v>0.05</v>
      </c>
      <c r="Z749" s="2">
        <f t="shared" si="47"/>
        <v>707.52199999999993</v>
      </c>
      <c r="AJ749" s="12">
        <v>749</v>
      </c>
      <c r="AK749" s="13">
        <v>1105.1600000000001</v>
      </c>
    </row>
    <row r="750" spans="1:37">
      <c r="A750" t="s">
        <v>176</v>
      </c>
      <c r="B750">
        <v>708</v>
      </c>
      <c r="C750">
        <v>0</v>
      </c>
      <c r="D750" s="18">
        <v>45917</v>
      </c>
      <c r="E750" s="18">
        <v>46046</v>
      </c>
      <c r="F750" s="18">
        <v>46050</v>
      </c>
      <c r="G750" t="s">
        <v>47</v>
      </c>
      <c r="H750">
        <v>38</v>
      </c>
      <c r="J750">
        <v>1986.98</v>
      </c>
      <c r="K750" t="s">
        <v>131</v>
      </c>
      <c r="L750">
        <v>1708.8027999999999</v>
      </c>
      <c r="M750">
        <v>180.64</v>
      </c>
      <c r="N750">
        <v>155.35039999999998</v>
      </c>
      <c r="O750">
        <v>9.0911836052703088E-2</v>
      </c>
      <c r="P750">
        <v>9</v>
      </c>
      <c r="Q750">
        <v>2025</v>
      </c>
      <c r="R750">
        <v>1</v>
      </c>
      <c r="S750">
        <v>2026</v>
      </c>
      <c r="T750">
        <v>46095</v>
      </c>
      <c r="U750" t="s">
        <v>150</v>
      </c>
      <c r="V750">
        <v>2026</v>
      </c>
      <c r="W750" t="str">
        <f t="shared" si="44"/>
        <v>México</v>
      </c>
      <c r="X750" t="str">
        <f t="shared" si="45"/>
        <v>IC</v>
      </c>
      <c r="Y750" s="8">
        <f t="shared" si="46"/>
        <v>0.65</v>
      </c>
      <c r="Z750" s="2">
        <f t="shared" si="47"/>
        <v>54.37263999999999</v>
      </c>
      <c r="AJ750" s="12">
        <v>750</v>
      </c>
      <c r="AK750" s="13">
        <v>5977</v>
      </c>
    </row>
    <row r="751" spans="1:37">
      <c r="A751" t="s">
        <v>176</v>
      </c>
      <c r="B751">
        <v>709</v>
      </c>
      <c r="C751">
        <v>1</v>
      </c>
      <c r="D751" s="18">
        <v>45917</v>
      </c>
      <c r="E751" s="18">
        <v>45865</v>
      </c>
      <c r="F751" s="18">
        <v>45866</v>
      </c>
      <c r="G751" t="s">
        <v>54</v>
      </c>
      <c r="H751">
        <v>38</v>
      </c>
      <c r="J751">
        <v>3780</v>
      </c>
      <c r="K751" t="s">
        <v>187</v>
      </c>
      <c r="L751">
        <v>4044.6000000000004</v>
      </c>
      <c r="M751">
        <v>351.93</v>
      </c>
      <c r="N751">
        <v>376.56510000000003</v>
      </c>
      <c r="O751">
        <v>9.3103174603174604E-2</v>
      </c>
      <c r="P751">
        <v>9</v>
      </c>
      <c r="Q751">
        <v>2025</v>
      </c>
      <c r="R751">
        <v>7</v>
      </c>
      <c r="S751">
        <v>2025</v>
      </c>
      <c r="T751">
        <v>45911</v>
      </c>
      <c r="U751" t="s">
        <v>153</v>
      </c>
      <c r="V751">
        <v>2025</v>
      </c>
      <c r="W751" t="str">
        <f t="shared" si="44"/>
        <v>México</v>
      </c>
      <c r="X751" t="str">
        <f t="shared" si="45"/>
        <v>Retail</v>
      </c>
      <c r="Y751" s="8">
        <f t="shared" si="46"/>
        <v>0.05</v>
      </c>
      <c r="Z751" s="2">
        <f t="shared" si="47"/>
        <v>357.73684500000002</v>
      </c>
      <c r="AJ751" s="12">
        <v>751</v>
      </c>
      <c r="AK751" s="13">
        <v>2432.5</v>
      </c>
    </row>
    <row r="752" spans="1:37">
      <c r="A752" t="s">
        <v>176</v>
      </c>
      <c r="B752">
        <v>710</v>
      </c>
      <c r="C752">
        <v>0</v>
      </c>
      <c r="D752" s="18">
        <v>45918</v>
      </c>
      <c r="E752" s="18">
        <v>45919</v>
      </c>
      <c r="F752" s="18">
        <v>45929</v>
      </c>
      <c r="G752" t="s">
        <v>29</v>
      </c>
      <c r="H752">
        <v>38</v>
      </c>
      <c r="I752" t="s">
        <v>149</v>
      </c>
      <c r="J752">
        <v>6025</v>
      </c>
      <c r="K752" t="s">
        <v>151</v>
      </c>
      <c r="L752">
        <v>6025</v>
      </c>
      <c r="M752">
        <v>503.63</v>
      </c>
      <c r="N752">
        <v>503.63</v>
      </c>
      <c r="O752">
        <v>8.3590041493775927E-2</v>
      </c>
      <c r="P752">
        <v>9</v>
      </c>
      <c r="Q752">
        <v>2025</v>
      </c>
      <c r="R752">
        <v>9</v>
      </c>
      <c r="S752">
        <v>2025</v>
      </c>
      <c r="T752">
        <v>45974</v>
      </c>
      <c r="U752" t="s">
        <v>159</v>
      </c>
      <c r="V752">
        <v>2025</v>
      </c>
      <c r="W752" t="str">
        <f t="shared" si="44"/>
        <v>Madrid</v>
      </c>
      <c r="X752" t="str">
        <f t="shared" si="45"/>
        <v>Retail</v>
      </c>
      <c r="Y752" s="8">
        <f t="shared" si="46"/>
        <v>7.0000000000000007E-2</v>
      </c>
      <c r="Z752" s="2">
        <f t="shared" si="47"/>
        <v>468.3759</v>
      </c>
      <c r="AJ752" s="12">
        <v>752</v>
      </c>
      <c r="AK752" s="13">
        <v>8966.7800000000007</v>
      </c>
    </row>
    <row r="753" spans="1:37">
      <c r="A753" t="s">
        <v>176</v>
      </c>
      <c r="B753">
        <v>711</v>
      </c>
      <c r="C753">
        <v>0</v>
      </c>
      <c r="D753" s="18">
        <v>45918</v>
      </c>
      <c r="E753" s="18">
        <v>45919</v>
      </c>
      <c r="F753" s="18">
        <v>45921</v>
      </c>
      <c r="G753" t="s">
        <v>27</v>
      </c>
      <c r="H753">
        <v>38</v>
      </c>
      <c r="I753" t="s">
        <v>158</v>
      </c>
      <c r="J753">
        <v>8104.1</v>
      </c>
      <c r="K753" t="s">
        <v>151</v>
      </c>
      <c r="L753">
        <v>8104.1</v>
      </c>
      <c r="M753">
        <v>829.99</v>
      </c>
      <c r="N753">
        <v>829.99</v>
      </c>
      <c r="O753">
        <v>0.10241606100615737</v>
      </c>
      <c r="P753">
        <v>9</v>
      </c>
      <c r="Q753">
        <v>2025</v>
      </c>
      <c r="R753">
        <v>9</v>
      </c>
      <c r="S753">
        <v>2025</v>
      </c>
      <c r="T753">
        <v>45966</v>
      </c>
      <c r="U753" t="s">
        <v>159</v>
      </c>
      <c r="V753">
        <v>2025</v>
      </c>
      <c r="W753" t="str">
        <f t="shared" si="44"/>
        <v>Madrid</v>
      </c>
      <c r="X753" t="str">
        <f t="shared" si="45"/>
        <v>Retail</v>
      </c>
      <c r="Y753" s="8">
        <f t="shared" si="46"/>
        <v>7.0000000000000007E-2</v>
      </c>
      <c r="Z753" s="2">
        <f t="shared" si="47"/>
        <v>771.89070000000004</v>
      </c>
      <c r="AJ753" s="12">
        <v>753</v>
      </c>
      <c r="AK753" s="13">
        <v>858.29</v>
      </c>
    </row>
    <row r="754" spans="1:37">
      <c r="A754" t="s">
        <v>176</v>
      </c>
      <c r="B754">
        <v>712</v>
      </c>
      <c r="C754">
        <v>1</v>
      </c>
      <c r="D754" s="18">
        <v>45918</v>
      </c>
      <c r="E754" s="18">
        <v>45873</v>
      </c>
      <c r="F754" s="18">
        <v>45877</v>
      </c>
      <c r="G754" t="s">
        <v>46</v>
      </c>
      <c r="H754">
        <v>38</v>
      </c>
      <c r="J754">
        <v>12080</v>
      </c>
      <c r="K754" t="s">
        <v>151</v>
      </c>
      <c r="L754">
        <v>12080</v>
      </c>
      <c r="M754">
        <v>1032.28</v>
      </c>
      <c r="N754">
        <v>1032.28</v>
      </c>
      <c r="O754">
        <v>8.5453642384105952E-2</v>
      </c>
      <c r="P754">
        <v>9</v>
      </c>
      <c r="Q754">
        <v>2025</v>
      </c>
      <c r="R754">
        <v>8</v>
      </c>
      <c r="S754">
        <v>2025</v>
      </c>
      <c r="T754">
        <v>45922</v>
      </c>
      <c r="U754" t="s">
        <v>153</v>
      </c>
      <c r="V754">
        <v>2025</v>
      </c>
      <c r="W754" t="str">
        <f t="shared" si="44"/>
        <v>México</v>
      </c>
      <c r="X754" t="str">
        <f t="shared" si="45"/>
        <v>IC</v>
      </c>
      <c r="Y754" s="8">
        <f t="shared" si="46"/>
        <v>0.5</v>
      </c>
      <c r="Z754" s="2">
        <f t="shared" si="47"/>
        <v>516.14</v>
      </c>
      <c r="AJ754" s="12">
        <v>754</v>
      </c>
      <c r="AK754" s="13">
        <v>6736.1</v>
      </c>
    </row>
    <row r="755" spans="1:37">
      <c r="A755" t="s">
        <v>176</v>
      </c>
      <c r="B755">
        <v>713</v>
      </c>
      <c r="C755">
        <v>0</v>
      </c>
      <c r="D755" s="18">
        <v>45918</v>
      </c>
      <c r="E755" s="18">
        <v>45931</v>
      </c>
      <c r="F755" s="18">
        <v>45961</v>
      </c>
      <c r="G755" t="s">
        <v>37</v>
      </c>
      <c r="H755">
        <v>38</v>
      </c>
      <c r="J755">
        <v>0</v>
      </c>
      <c r="K755" t="s">
        <v>163</v>
      </c>
      <c r="L755">
        <v>0</v>
      </c>
      <c r="M755">
        <v>0</v>
      </c>
      <c r="N755">
        <v>0</v>
      </c>
      <c r="O755" t="e">
        <v>#DIV/0!</v>
      </c>
      <c r="P755">
        <v>9</v>
      </c>
      <c r="Q755">
        <v>2025</v>
      </c>
      <c r="R755">
        <v>10</v>
      </c>
      <c r="S755">
        <v>2025</v>
      </c>
      <c r="T755">
        <v>46006</v>
      </c>
      <c r="U755" t="s">
        <v>132</v>
      </c>
      <c r="V755">
        <v>2025</v>
      </c>
      <c r="W755" t="str">
        <f t="shared" si="44"/>
        <v>México</v>
      </c>
      <c r="X755" t="str">
        <f t="shared" si="45"/>
        <v>IC</v>
      </c>
      <c r="Y755" s="8">
        <f t="shared" si="46"/>
        <v>0.6</v>
      </c>
      <c r="Z755" s="2">
        <f t="shared" si="47"/>
        <v>0</v>
      </c>
      <c r="AJ755" s="12">
        <v>755</v>
      </c>
      <c r="AK755" s="13">
        <v>5208.53</v>
      </c>
    </row>
    <row r="756" spans="1:37">
      <c r="A756" t="s">
        <v>176</v>
      </c>
      <c r="B756">
        <v>714</v>
      </c>
      <c r="C756">
        <v>0</v>
      </c>
      <c r="D756" s="18">
        <v>45918</v>
      </c>
      <c r="E756" s="18">
        <v>45753</v>
      </c>
      <c r="F756" s="18">
        <v>45757</v>
      </c>
      <c r="G756" t="s">
        <v>57</v>
      </c>
      <c r="H756">
        <v>38</v>
      </c>
      <c r="J756">
        <v>35813</v>
      </c>
      <c r="K756" t="s">
        <v>131</v>
      </c>
      <c r="L756">
        <v>30799.18</v>
      </c>
      <c r="M756">
        <v>1271.1199999999999</v>
      </c>
      <c r="N756">
        <v>1093.1632</v>
      </c>
      <c r="O756">
        <v>3.5493256638650765E-2</v>
      </c>
      <c r="P756">
        <v>9</v>
      </c>
      <c r="Q756">
        <v>2025</v>
      </c>
      <c r="R756">
        <v>4</v>
      </c>
      <c r="S756">
        <v>2025</v>
      </c>
      <c r="T756">
        <v>45802</v>
      </c>
      <c r="U756" t="s">
        <v>172</v>
      </c>
      <c r="V756">
        <v>2025</v>
      </c>
      <c r="W756" t="str">
        <f t="shared" si="44"/>
        <v>México</v>
      </c>
      <c r="X756" t="str">
        <f t="shared" si="45"/>
        <v>IC</v>
      </c>
      <c r="Y756" s="8">
        <f t="shared" si="46"/>
        <v>0.5</v>
      </c>
      <c r="Z756" s="2">
        <f t="shared" si="47"/>
        <v>546.58159999999998</v>
      </c>
      <c r="AJ756" s="12">
        <v>756</v>
      </c>
      <c r="AK756" s="13">
        <v>5674.52</v>
      </c>
    </row>
    <row r="757" spans="1:37">
      <c r="A757" t="s">
        <v>176</v>
      </c>
      <c r="B757">
        <v>715</v>
      </c>
      <c r="C757">
        <v>0</v>
      </c>
      <c r="D757" s="18">
        <v>45918</v>
      </c>
      <c r="E757" s="18">
        <v>45897</v>
      </c>
      <c r="F757" s="18">
        <v>45900</v>
      </c>
      <c r="G757" t="s">
        <v>58</v>
      </c>
      <c r="H757">
        <v>38</v>
      </c>
      <c r="J757">
        <v>30166.35</v>
      </c>
      <c r="K757" t="s">
        <v>178</v>
      </c>
      <c r="L757">
        <v>1417.81845</v>
      </c>
      <c r="M757">
        <v>4223.29</v>
      </c>
      <c r="N757">
        <v>198.49463</v>
      </c>
      <c r="O757">
        <v>0.14000003314951925</v>
      </c>
      <c r="P757">
        <v>9</v>
      </c>
      <c r="Q757">
        <v>2025</v>
      </c>
      <c r="R757">
        <v>8</v>
      </c>
      <c r="S757">
        <v>2025</v>
      </c>
      <c r="T757">
        <v>45945</v>
      </c>
      <c r="U757" t="s">
        <v>161</v>
      </c>
      <c r="V757">
        <v>2025</v>
      </c>
      <c r="W757" t="str">
        <f t="shared" si="44"/>
        <v>México</v>
      </c>
      <c r="X757" t="str">
        <f t="shared" si="45"/>
        <v>IC</v>
      </c>
      <c r="Y757" s="8">
        <f t="shared" si="46"/>
        <v>0.5</v>
      </c>
      <c r="Z757" s="2">
        <f t="shared" si="47"/>
        <v>99.247315</v>
      </c>
      <c r="AJ757" s="12">
        <v>757</v>
      </c>
      <c r="AK757" s="13">
        <v>106.76</v>
      </c>
    </row>
    <row r="758" spans="1:37">
      <c r="A758" t="s">
        <v>176</v>
      </c>
      <c r="B758">
        <v>716</v>
      </c>
      <c r="C758">
        <v>0</v>
      </c>
      <c r="D758" s="18">
        <v>45918</v>
      </c>
      <c r="E758" s="18">
        <v>45830</v>
      </c>
      <c r="F758" s="18">
        <v>45831</v>
      </c>
      <c r="G758" t="s">
        <v>34</v>
      </c>
      <c r="H758">
        <v>38</v>
      </c>
      <c r="J758">
        <v>384.51</v>
      </c>
      <c r="K758" t="s">
        <v>131</v>
      </c>
      <c r="L758">
        <v>330.67859999999996</v>
      </c>
      <c r="M758">
        <v>27.75</v>
      </c>
      <c r="N758">
        <v>23.864999999999998</v>
      </c>
      <c r="O758">
        <v>7.2169774518218002E-2</v>
      </c>
      <c r="P758">
        <v>9</v>
      </c>
      <c r="Q758">
        <v>2025</v>
      </c>
      <c r="R758">
        <v>6</v>
      </c>
      <c r="S758">
        <v>2025</v>
      </c>
      <c r="T758">
        <v>45876</v>
      </c>
      <c r="U758" t="s">
        <v>160</v>
      </c>
      <c r="V758">
        <v>2025</v>
      </c>
      <c r="W758" t="str">
        <f t="shared" si="44"/>
        <v>México</v>
      </c>
      <c r="X758" t="str">
        <f t="shared" si="45"/>
        <v>IC</v>
      </c>
      <c r="Y758" s="8">
        <f t="shared" si="46"/>
        <v>0.5</v>
      </c>
      <c r="Z758" s="2">
        <f t="shared" si="47"/>
        <v>11.932499999999999</v>
      </c>
      <c r="AJ758" s="12">
        <v>758</v>
      </c>
      <c r="AK758" s="13">
        <v>102.1</v>
      </c>
    </row>
    <row r="759" spans="1:37">
      <c r="A759" t="s">
        <v>176</v>
      </c>
      <c r="B759">
        <v>721</v>
      </c>
      <c r="C759">
        <v>0</v>
      </c>
      <c r="D759" s="18">
        <v>45922</v>
      </c>
      <c r="E759" s="18">
        <v>45953</v>
      </c>
      <c r="F759" s="18">
        <v>45957</v>
      </c>
      <c r="G759" t="s">
        <v>37</v>
      </c>
      <c r="H759">
        <v>39</v>
      </c>
      <c r="J759">
        <v>63818.35</v>
      </c>
      <c r="K759" t="s">
        <v>178</v>
      </c>
      <c r="L759">
        <v>2999.46245</v>
      </c>
      <c r="M759">
        <v>14265.49</v>
      </c>
      <c r="N759">
        <v>670.47802999999999</v>
      </c>
      <c r="O759">
        <v>0.2235327300063383</v>
      </c>
      <c r="P759">
        <v>9</v>
      </c>
      <c r="Q759">
        <v>2025</v>
      </c>
      <c r="R759">
        <v>10</v>
      </c>
      <c r="S759">
        <v>2025</v>
      </c>
      <c r="T759">
        <v>46002</v>
      </c>
      <c r="U759" t="s">
        <v>132</v>
      </c>
      <c r="V759">
        <v>2025</v>
      </c>
      <c r="W759" t="str">
        <f t="shared" si="44"/>
        <v>México</v>
      </c>
      <c r="X759" t="str">
        <f t="shared" si="45"/>
        <v>IC</v>
      </c>
      <c r="Y759" s="8">
        <f t="shared" si="46"/>
        <v>0.6</v>
      </c>
      <c r="Z759" s="2">
        <f t="shared" si="47"/>
        <v>268.19121200000001</v>
      </c>
      <c r="AJ759" s="12">
        <v>759</v>
      </c>
      <c r="AK759" s="13">
        <v>7518.4</v>
      </c>
    </row>
    <row r="760" spans="1:37">
      <c r="A760" t="s">
        <v>176</v>
      </c>
      <c r="B760">
        <v>722</v>
      </c>
      <c r="C760">
        <v>1</v>
      </c>
      <c r="D760" s="18">
        <v>45922</v>
      </c>
      <c r="E760" s="18">
        <v>45871</v>
      </c>
      <c r="F760" s="18">
        <v>45872</v>
      </c>
      <c r="G760" t="s">
        <v>49</v>
      </c>
      <c r="H760">
        <v>39</v>
      </c>
      <c r="J760">
        <v>1349</v>
      </c>
      <c r="K760" t="s">
        <v>131</v>
      </c>
      <c r="L760">
        <v>1160.1399999999999</v>
      </c>
      <c r="M760">
        <v>136.41</v>
      </c>
      <c r="N760">
        <v>117.31259999999999</v>
      </c>
      <c r="O760">
        <v>0.10111934766493699</v>
      </c>
      <c r="P760">
        <v>9</v>
      </c>
      <c r="Q760">
        <v>2025</v>
      </c>
      <c r="R760">
        <v>8</v>
      </c>
      <c r="S760">
        <v>2025</v>
      </c>
      <c r="T760">
        <v>45917</v>
      </c>
      <c r="U760" t="s">
        <v>153</v>
      </c>
      <c r="V760">
        <v>2025</v>
      </c>
      <c r="W760" t="str">
        <f t="shared" si="44"/>
        <v>México</v>
      </c>
      <c r="X760" t="str">
        <f t="shared" si="45"/>
        <v>Retail</v>
      </c>
      <c r="Y760" s="8">
        <f t="shared" si="46"/>
        <v>0</v>
      </c>
      <c r="Z760" s="2">
        <f t="shared" si="47"/>
        <v>117.31259999999999</v>
      </c>
      <c r="AJ760" s="12">
        <v>760</v>
      </c>
      <c r="AK760" s="13">
        <v>4360</v>
      </c>
    </row>
    <row r="761" spans="1:37">
      <c r="A761" t="s">
        <v>176</v>
      </c>
      <c r="B761">
        <v>723</v>
      </c>
      <c r="C761">
        <v>0</v>
      </c>
      <c r="D761" s="18">
        <v>45922</v>
      </c>
      <c r="E761" s="18">
        <v>45954</v>
      </c>
      <c r="F761" s="18">
        <v>45964</v>
      </c>
      <c r="G761" t="s">
        <v>49</v>
      </c>
      <c r="H761">
        <v>39</v>
      </c>
      <c r="J761">
        <v>0</v>
      </c>
      <c r="K761" t="s">
        <v>131</v>
      </c>
      <c r="L761">
        <v>0</v>
      </c>
      <c r="M761">
        <v>0</v>
      </c>
      <c r="N761">
        <v>0</v>
      </c>
      <c r="O761" t="e">
        <v>#DIV/0!</v>
      </c>
      <c r="P761">
        <v>9</v>
      </c>
      <c r="Q761">
        <v>2025</v>
      </c>
      <c r="R761">
        <v>10</v>
      </c>
      <c r="S761">
        <v>2025</v>
      </c>
      <c r="T761">
        <v>46009</v>
      </c>
      <c r="U761" t="s">
        <v>132</v>
      </c>
      <c r="V761">
        <v>2025</v>
      </c>
      <c r="W761" t="str">
        <f t="shared" si="44"/>
        <v>México</v>
      </c>
      <c r="X761" t="str">
        <f t="shared" si="45"/>
        <v>Retail</v>
      </c>
      <c r="Y761" s="8">
        <f t="shared" si="46"/>
        <v>0</v>
      </c>
      <c r="Z761" s="2">
        <f t="shared" si="47"/>
        <v>0</v>
      </c>
      <c r="AJ761" s="12">
        <v>761</v>
      </c>
      <c r="AK761" s="13">
        <v>22284.25</v>
      </c>
    </row>
    <row r="762" spans="1:37">
      <c r="A762" t="s">
        <v>176</v>
      </c>
      <c r="B762">
        <v>724</v>
      </c>
      <c r="C762">
        <v>0</v>
      </c>
      <c r="D762" s="18">
        <v>45922</v>
      </c>
      <c r="E762" s="18">
        <v>45658</v>
      </c>
      <c r="F762" s="18">
        <v>46023</v>
      </c>
      <c r="G762" t="s">
        <v>39</v>
      </c>
      <c r="H762">
        <v>39</v>
      </c>
      <c r="J762">
        <v>1960.46</v>
      </c>
      <c r="K762" t="s">
        <v>131</v>
      </c>
      <c r="L762">
        <v>1685.9956</v>
      </c>
      <c r="M762">
        <v>70</v>
      </c>
      <c r="N762">
        <v>60.199999999999996</v>
      </c>
      <c r="O762">
        <v>3.5705905756812172E-2</v>
      </c>
      <c r="P762">
        <v>9</v>
      </c>
      <c r="Q762">
        <v>2025</v>
      </c>
      <c r="R762">
        <v>1</v>
      </c>
      <c r="S762">
        <v>2025</v>
      </c>
      <c r="T762">
        <v>46068</v>
      </c>
      <c r="U762" t="s">
        <v>164</v>
      </c>
      <c r="V762">
        <v>2026</v>
      </c>
      <c r="W762" t="str">
        <f t="shared" si="44"/>
        <v>México</v>
      </c>
      <c r="X762" t="str">
        <f t="shared" si="45"/>
        <v>IC</v>
      </c>
      <c r="Y762" s="8">
        <f t="shared" si="46"/>
        <v>0.5</v>
      </c>
      <c r="Z762" s="2">
        <f t="shared" si="47"/>
        <v>30.099999999999998</v>
      </c>
      <c r="AJ762" s="12">
        <v>762</v>
      </c>
      <c r="AK762" s="13">
        <v>13578.83</v>
      </c>
    </row>
    <row r="763" spans="1:37">
      <c r="A763" t="s">
        <v>176</v>
      </c>
      <c r="B763">
        <v>725</v>
      </c>
      <c r="C763">
        <v>0</v>
      </c>
      <c r="D763" s="18">
        <v>45923</v>
      </c>
      <c r="E763" s="18">
        <v>45937</v>
      </c>
      <c r="F763" s="18">
        <v>45945</v>
      </c>
      <c r="G763" t="s">
        <v>45</v>
      </c>
      <c r="H763">
        <v>39</v>
      </c>
      <c r="J763">
        <v>28105.18</v>
      </c>
      <c r="K763" t="s">
        <v>131</v>
      </c>
      <c r="L763">
        <v>24170.4548</v>
      </c>
      <c r="M763">
        <v>5023.9799999999996</v>
      </c>
      <c r="N763">
        <v>4320.6227999999992</v>
      </c>
      <c r="O763">
        <v>0.17875637160124927</v>
      </c>
      <c r="P763">
        <v>9</v>
      </c>
      <c r="Q763">
        <v>2025</v>
      </c>
      <c r="R763">
        <v>10</v>
      </c>
      <c r="S763">
        <v>2025</v>
      </c>
      <c r="T763">
        <v>45990</v>
      </c>
      <c r="U763" t="s">
        <v>159</v>
      </c>
      <c r="V763">
        <v>2025</v>
      </c>
      <c r="W763" t="str">
        <f t="shared" si="44"/>
        <v>México</v>
      </c>
      <c r="X763" t="str">
        <f t="shared" si="45"/>
        <v>IC</v>
      </c>
      <c r="Y763" s="8">
        <f t="shared" si="46"/>
        <v>0.75</v>
      </c>
      <c r="Z763" s="2">
        <f t="shared" si="47"/>
        <v>1080.1556999999998</v>
      </c>
      <c r="AJ763" s="12">
        <v>763</v>
      </c>
      <c r="AK763" s="13">
        <v>889.61</v>
      </c>
    </row>
    <row r="764" spans="1:37">
      <c r="A764" t="s">
        <v>176</v>
      </c>
      <c r="B764">
        <v>727</v>
      </c>
      <c r="C764">
        <v>0</v>
      </c>
      <c r="D764" s="18">
        <v>45923</v>
      </c>
      <c r="E764" s="18">
        <v>45975</v>
      </c>
      <c r="F764" s="18">
        <v>45991</v>
      </c>
      <c r="G764" t="s">
        <v>54</v>
      </c>
      <c r="H764">
        <v>39</v>
      </c>
      <c r="J764">
        <v>99136.08</v>
      </c>
      <c r="K764" t="s">
        <v>131</v>
      </c>
      <c r="L764">
        <v>85257.0288</v>
      </c>
      <c r="M764">
        <v>1436.95</v>
      </c>
      <c r="N764">
        <v>1235.777</v>
      </c>
      <c r="O764">
        <v>1.4494722809294053E-2</v>
      </c>
      <c r="P764">
        <v>9</v>
      </c>
      <c r="Q764">
        <v>2025</v>
      </c>
      <c r="R764">
        <v>11</v>
      </c>
      <c r="S764">
        <v>2025</v>
      </c>
      <c r="T764">
        <v>46036</v>
      </c>
      <c r="U764" t="s">
        <v>157</v>
      </c>
      <c r="V764">
        <v>2026</v>
      </c>
      <c r="W764" t="str">
        <f t="shared" si="44"/>
        <v>México</v>
      </c>
      <c r="X764" t="str">
        <f t="shared" si="45"/>
        <v>Retail</v>
      </c>
      <c r="Y764" s="8">
        <f t="shared" si="46"/>
        <v>0.05</v>
      </c>
      <c r="Z764" s="2">
        <f t="shared" si="47"/>
        <v>1173.9881500000001</v>
      </c>
      <c r="AJ764" s="12">
        <v>764</v>
      </c>
      <c r="AK764" s="13">
        <v>784</v>
      </c>
    </row>
    <row r="765" spans="1:37">
      <c r="A765" t="s">
        <v>176</v>
      </c>
      <c r="B765">
        <v>728</v>
      </c>
      <c r="C765">
        <v>0</v>
      </c>
      <c r="D765" s="18">
        <v>45924</v>
      </c>
      <c r="E765" s="18">
        <v>45914</v>
      </c>
      <c r="F765" s="18">
        <v>45916</v>
      </c>
      <c r="G765" t="s">
        <v>45</v>
      </c>
      <c r="H765">
        <v>39</v>
      </c>
      <c r="J765">
        <v>6075</v>
      </c>
      <c r="K765" t="s">
        <v>131</v>
      </c>
      <c r="L765">
        <v>5224.5</v>
      </c>
      <c r="M765">
        <v>498</v>
      </c>
      <c r="N765">
        <v>428.28</v>
      </c>
      <c r="O765">
        <v>8.1975308641975303E-2</v>
      </c>
      <c r="P765">
        <v>9</v>
      </c>
      <c r="Q765">
        <v>2025</v>
      </c>
      <c r="R765">
        <v>9</v>
      </c>
      <c r="S765">
        <v>2025</v>
      </c>
      <c r="T765">
        <v>45961</v>
      </c>
      <c r="U765" t="s">
        <v>161</v>
      </c>
      <c r="V765">
        <v>2025</v>
      </c>
      <c r="W765" t="str">
        <f t="shared" si="44"/>
        <v>México</v>
      </c>
      <c r="X765" t="str">
        <f t="shared" si="45"/>
        <v>IC</v>
      </c>
      <c r="Y765" s="8">
        <f t="shared" si="46"/>
        <v>0.75</v>
      </c>
      <c r="Z765" s="2">
        <f t="shared" si="47"/>
        <v>107.07</v>
      </c>
      <c r="AJ765" s="12">
        <v>765</v>
      </c>
      <c r="AK765" s="13">
        <v>35834.400000000001</v>
      </c>
    </row>
    <row r="766" spans="1:37">
      <c r="A766" t="s">
        <v>176</v>
      </c>
      <c r="B766">
        <v>729</v>
      </c>
      <c r="C766">
        <v>0</v>
      </c>
      <c r="D766" s="18">
        <v>45924</v>
      </c>
      <c r="E766" s="18">
        <v>45857</v>
      </c>
      <c r="F766" s="18">
        <v>45888</v>
      </c>
      <c r="G766" t="s">
        <v>45</v>
      </c>
      <c r="H766">
        <v>39</v>
      </c>
      <c r="J766">
        <v>17512</v>
      </c>
      <c r="K766" t="s">
        <v>131</v>
      </c>
      <c r="L766">
        <v>15060.32</v>
      </c>
      <c r="M766">
        <v>1751.2</v>
      </c>
      <c r="N766">
        <v>1506.0319999999999</v>
      </c>
      <c r="O766">
        <v>9.9999999999999992E-2</v>
      </c>
      <c r="P766">
        <v>9</v>
      </c>
      <c r="Q766">
        <v>2025</v>
      </c>
      <c r="R766">
        <v>7</v>
      </c>
      <c r="S766">
        <v>2025</v>
      </c>
      <c r="T766">
        <v>45933</v>
      </c>
      <c r="U766" t="s">
        <v>161</v>
      </c>
      <c r="V766">
        <v>2025</v>
      </c>
      <c r="W766" t="str">
        <f t="shared" si="44"/>
        <v>México</v>
      </c>
      <c r="X766" t="str">
        <f t="shared" si="45"/>
        <v>IC</v>
      </c>
      <c r="Y766" s="8">
        <f t="shared" si="46"/>
        <v>0.75</v>
      </c>
      <c r="Z766" s="2">
        <f t="shared" si="47"/>
        <v>376.50800000000004</v>
      </c>
      <c r="AJ766" s="12">
        <v>766</v>
      </c>
      <c r="AK766" s="13">
        <v>1410</v>
      </c>
    </row>
    <row r="767" spans="1:37">
      <c r="A767" t="s">
        <v>176</v>
      </c>
      <c r="B767">
        <v>730</v>
      </c>
      <c r="C767">
        <v>1</v>
      </c>
      <c r="D767" s="18">
        <v>45924</v>
      </c>
      <c r="E767" s="18">
        <v>45861</v>
      </c>
      <c r="F767" s="18">
        <v>45862</v>
      </c>
      <c r="G767" t="s">
        <v>39</v>
      </c>
      <c r="H767">
        <v>39</v>
      </c>
      <c r="J767">
        <v>9701.2199999999993</v>
      </c>
      <c r="K767" t="s">
        <v>131</v>
      </c>
      <c r="L767">
        <v>8343.0491999999995</v>
      </c>
      <c r="M767">
        <v>1015.2</v>
      </c>
      <c r="N767">
        <v>873.072</v>
      </c>
      <c r="O767">
        <v>0.10464663207307948</v>
      </c>
      <c r="P767">
        <v>9</v>
      </c>
      <c r="Q767">
        <v>2025</v>
      </c>
      <c r="R767">
        <v>7</v>
      </c>
      <c r="S767">
        <v>2025</v>
      </c>
      <c r="T767">
        <v>45907</v>
      </c>
      <c r="U767" t="s">
        <v>153</v>
      </c>
      <c r="V767">
        <v>2025</v>
      </c>
      <c r="W767" t="str">
        <f t="shared" si="44"/>
        <v>México</v>
      </c>
      <c r="X767" t="str">
        <f t="shared" si="45"/>
        <v>IC</v>
      </c>
      <c r="Y767" s="8">
        <f t="shared" si="46"/>
        <v>0.5</v>
      </c>
      <c r="Z767" s="2">
        <f t="shared" si="47"/>
        <v>436.536</v>
      </c>
      <c r="AJ767" s="12">
        <v>767</v>
      </c>
      <c r="AK767" s="13">
        <v>5707.5</v>
      </c>
    </row>
    <row r="768" spans="1:37">
      <c r="A768" t="s">
        <v>176</v>
      </c>
      <c r="B768">
        <v>731</v>
      </c>
      <c r="C768">
        <v>0</v>
      </c>
      <c r="D768" s="18">
        <v>45925</v>
      </c>
      <c r="E768" s="18">
        <v>46022</v>
      </c>
      <c r="F768" s="18">
        <v>46037</v>
      </c>
      <c r="G768" t="s">
        <v>21</v>
      </c>
      <c r="H768">
        <v>39</v>
      </c>
      <c r="J768">
        <v>18000</v>
      </c>
      <c r="K768" t="s">
        <v>131</v>
      </c>
      <c r="L768">
        <v>15480</v>
      </c>
      <c r="M768">
        <v>1350</v>
      </c>
      <c r="N768">
        <v>1161</v>
      </c>
      <c r="O768">
        <v>7.4999999999999997E-2</v>
      </c>
      <c r="P768">
        <v>9</v>
      </c>
      <c r="Q768">
        <v>2025</v>
      </c>
      <c r="R768">
        <v>12</v>
      </c>
      <c r="S768">
        <v>2025</v>
      </c>
      <c r="T768">
        <v>46082</v>
      </c>
      <c r="U768" t="s">
        <v>150</v>
      </c>
      <c r="V768">
        <v>2026</v>
      </c>
      <c r="W768" t="str">
        <f t="shared" si="44"/>
        <v>Madrid</v>
      </c>
      <c r="X768" t="str">
        <f t="shared" si="45"/>
        <v>IC</v>
      </c>
      <c r="Y768" s="8">
        <f t="shared" si="46"/>
        <v>0.4</v>
      </c>
      <c r="Z768" s="2">
        <f t="shared" si="47"/>
        <v>696.59999999999991</v>
      </c>
      <c r="AJ768" s="12">
        <v>768</v>
      </c>
      <c r="AK768" s="13">
        <v>0</v>
      </c>
    </row>
    <row r="769" spans="1:37">
      <c r="A769" t="s">
        <v>176</v>
      </c>
      <c r="B769">
        <v>732</v>
      </c>
      <c r="C769">
        <v>0</v>
      </c>
      <c r="D769" s="18">
        <v>45925</v>
      </c>
      <c r="E769" s="18">
        <v>45995</v>
      </c>
      <c r="F769" s="18">
        <v>45998</v>
      </c>
      <c r="G769" t="s">
        <v>42</v>
      </c>
      <c r="H769">
        <v>39</v>
      </c>
      <c r="I769" t="s">
        <v>199</v>
      </c>
      <c r="J769">
        <v>2563.04</v>
      </c>
      <c r="K769" t="s">
        <v>131</v>
      </c>
      <c r="L769">
        <v>2204.2143999999998</v>
      </c>
      <c r="M769">
        <v>110.36</v>
      </c>
      <c r="N769">
        <v>94.909599999999998</v>
      </c>
      <c r="O769">
        <v>4.3058243336038457E-2</v>
      </c>
      <c r="P769">
        <v>9</v>
      </c>
      <c r="Q769">
        <v>2025</v>
      </c>
      <c r="R769">
        <v>12</v>
      </c>
      <c r="S769">
        <v>2025</v>
      </c>
      <c r="T769">
        <v>46043</v>
      </c>
      <c r="U769" t="s">
        <v>157</v>
      </c>
      <c r="V769">
        <v>2026</v>
      </c>
      <c r="W769" t="str">
        <f t="shared" si="44"/>
        <v>México</v>
      </c>
      <c r="X769" t="str">
        <f t="shared" si="45"/>
        <v>IC</v>
      </c>
      <c r="Y769" s="8">
        <f t="shared" si="46"/>
        <v>0.5</v>
      </c>
      <c r="Z769" s="2">
        <f t="shared" si="47"/>
        <v>47.454799999999999</v>
      </c>
      <c r="AJ769" s="12">
        <v>769</v>
      </c>
      <c r="AK769" s="13">
        <v>160</v>
      </c>
    </row>
    <row r="770" spans="1:37">
      <c r="A770" t="s">
        <v>176</v>
      </c>
      <c r="B770">
        <v>733</v>
      </c>
      <c r="C770">
        <v>0</v>
      </c>
      <c r="D770" s="18">
        <v>45926</v>
      </c>
      <c r="E770" s="18">
        <v>46146</v>
      </c>
      <c r="F770" s="18">
        <v>46169</v>
      </c>
      <c r="G770" t="s">
        <v>45</v>
      </c>
      <c r="H770">
        <v>39</v>
      </c>
      <c r="J770">
        <v>94404</v>
      </c>
      <c r="K770" t="s">
        <v>131</v>
      </c>
      <c r="L770">
        <v>81187.44</v>
      </c>
      <c r="M770">
        <v>11570</v>
      </c>
      <c r="N770">
        <v>9950.2000000000007</v>
      </c>
      <c r="O770">
        <v>0.12255836617092497</v>
      </c>
      <c r="P770">
        <v>9</v>
      </c>
      <c r="Q770">
        <v>2025</v>
      </c>
      <c r="R770">
        <v>5</v>
      </c>
      <c r="S770">
        <v>2026</v>
      </c>
      <c r="T770">
        <v>46214</v>
      </c>
      <c r="U770" t="s">
        <v>154</v>
      </c>
      <c r="V770">
        <v>2026</v>
      </c>
      <c r="W770" t="str">
        <f t="shared" ref="W770:W833" si="48">_xlfn.XLOOKUP(G770,AC:AC,AD:AD,"error")</f>
        <v>México</v>
      </c>
      <c r="X770" t="str">
        <f t="shared" ref="X770:X833" si="49">_xlfn.XLOOKUP(G770,AC:AC,AE:AE,"error")</f>
        <v>IC</v>
      </c>
      <c r="Y770" s="8">
        <f t="shared" ref="Y770:Y833" si="50">_xlfn.XLOOKUP(G770,AC:AC,AF:AF,"error")</f>
        <v>0.75</v>
      </c>
      <c r="Z770" s="2">
        <f t="shared" si="47"/>
        <v>2487.5500000000002</v>
      </c>
      <c r="AJ770" s="12">
        <v>770</v>
      </c>
      <c r="AK770" s="13">
        <v>585</v>
      </c>
    </row>
    <row r="771" spans="1:37">
      <c r="A771" t="s">
        <v>176</v>
      </c>
      <c r="B771">
        <v>734</v>
      </c>
      <c r="C771">
        <v>1</v>
      </c>
      <c r="D771" s="18">
        <v>45926</v>
      </c>
      <c r="E771" s="18">
        <v>45940</v>
      </c>
      <c r="F771" s="18">
        <v>45946</v>
      </c>
      <c r="G771" t="s">
        <v>44</v>
      </c>
      <c r="H771">
        <v>39</v>
      </c>
      <c r="J771">
        <v>9616.31</v>
      </c>
      <c r="K771" t="s">
        <v>131</v>
      </c>
      <c r="L771">
        <v>8270.0265999999992</v>
      </c>
      <c r="M771">
        <v>635.54999999999995</v>
      </c>
      <c r="N771">
        <v>546.57299999999998</v>
      </c>
      <c r="O771">
        <v>6.6090839417614455E-2</v>
      </c>
      <c r="P771">
        <v>9</v>
      </c>
      <c r="Q771">
        <v>2025</v>
      </c>
      <c r="R771">
        <v>10</v>
      </c>
      <c r="S771">
        <v>2025</v>
      </c>
      <c r="T771">
        <v>45991</v>
      </c>
      <c r="U771" t="s">
        <v>159</v>
      </c>
      <c r="V771">
        <v>2025</v>
      </c>
      <c r="W771" t="str">
        <f t="shared" si="48"/>
        <v>México</v>
      </c>
      <c r="X771" t="str">
        <f t="shared" si="49"/>
        <v>IC</v>
      </c>
      <c r="Y771" s="8">
        <f t="shared" si="50"/>
        <v>0.5</v>
      </c>
      <c r="Z771" s="2">
        <f t="shared" ref="Z771:Z834" si="51">N771-N771*Y771</f>
        <v>273.28649999999999</v>
      </c>
      <c r="AJ771" s="12">
        <v>771</v>
      </c>
      <c r="AK771" s="13">
        <v>1083.82</v>
      </c>
    </row>
    <row r="772" spans="1:37">
      <c r="A772" t="s">
        <v>176</v>
      </c>
      <c r="B772">
        <v>735</v>
      </c>
      <c r="C772">
        <v>0</v>
      </c>
      <c r="D772" s="18">
        <v>45926</v>
      </c>
      <c r="E772" s="18">
        <v>45953</v>
      </c>
      <c r="F772" s="18">
        <v>46140</v>
      </c>
      <c r="G772" t="s">
        <v>39</v>
      </c>
      <c r="H772">
        <v>39</v>
      </c>
      <c r="J772">
        <v>73781.8</v>
      </c>
      <c r="K772" t="s">
        <v>131</v>
      </c>
      <c r="L772">
        <v>63452.347999999998</v>
      </c>
      <c r="M772">
        <v>8788</v>
      </c>
      <c r="N772">
        <v>7557.68</v>
      </c>
      <c r="O772">
        <v>0.11910796429471768</v>
      </c>
      <c r="P772">
        <v>9</v>
      </c>
      <c r="Q772">
        <v>2025</v>
      </c>
      <c r="R772">
        <v>10</v>
      </c>
      <c r="S772">
        <v>2025</v>
      </c>
      <c r="T772">
        <v>46185</v>
      </c>
      <c r="U772" t="s">
        <v>152</v>
      </c>
      <c r="V772">
        <v>2026</v>
      </c>
      <c r="W772" t="str">
        <f t="shared" si="48"/>
        <v>México</v>
      </c>
      <c r="X772" t="str">
        <f t="shared" si="49"/>
        <v>IC</v>
      </c>
      <c r="Y772" s="8">
        <f t="shared" si="50"/>
        <v>0.5</v>
      </c>
      <c r="Z772" s="2">
        <f t="shared" si="51"/>
        <v>3778.84</v>
      </c>
      <c r="AJ772" s="12">
        <v>772</v>
      </c>
      <c r="AK772" s="13">
        <v>1109.2</v>
      </c>
    </row>
    <row r="773" spans="1:37">
      <c r="A773" t="s">
        <v>176</v>
      </c>
      <c r="B773">
        <v>736</v>
      </c>
      <c r="C773">
        <v>0</v>
      </c>
      <c r="D773" s="18">
        <v>45926</v>
      </c>
      <c r="E773" s="18">
        <v>46184</v>
      </c>
      <c r="F773" s="18">
        <v>46184</v>
      </c>
      <c r="G773" t="s">
        <v>37</v>
      </c>
      <c r="H773">
        <v>39</v>
      </c>
      <c r="J773">
        <v>13900</v>
      </c>
      <c r="K773" t="s">
        <v>131</v>
      </c>
      <c r="L773">
        <v>11954</v>
      </c>
      <c r="M773">
        <v>1390</v>
      </c>
      <c r="N773">
        <v>1195.4000000000001</v>
      </c>
      <c r="O773">
        <v>0.1</v>
      </c>
      <c r="P773">
        <v>9</v>
      </c>
      <c r="Q773">
        <v>2025</v>
      </c>
      <c r="R773">
        <v>6</v>
      </c>
      <c r="S773">
        <v>2026</v>
      </c>
      <c r="T773">
        <v>46229</v>
      </c>
      <c r="U773" t="s">
        <v>154</v>
      </c>
      <c r="V773">
        <v>2026</v>
      </c>
      <c r="W773" t="str">
        <f t="shared" si="48"/>
        <v>México</v>
      </c>
      <c r="X773" t="str">
        <f t="shared" si="49"/>
        <v>IC</v>
      </c>
      <c r="Y773" s="8">
        <f t="shared" si="50"/>
        <v>0.6</v>
      </c>
      <c r="Z773" s="2">
        <f t="shared" si="51"/>
        <v>478.16000000000008</v>
      </c>
      <c r="AJ773" s="12">
        <v>773</v>
      </c>
      <c r="AK773" s="13">
        <v>1489.57</v>
      </c>
    </row>
    <row r="774" spans="1:37">
      <c r="A774" t="s">
        <v>176</v>
      </c>
      <c r="B774">
        <v>737</v>
      </c>
      <c r="C774">
        <v>1</v>
      </c>
      <c r="D774" s="18">
        <v>45927</v>
      </c>
      <c r="E774" s="18">
        <v>45893</v>
      </c>
      <c r="F774" s="18">
        <v>45899</v>
      </c>
      <c r="G774" t="s">
        <v>58</v>
      </c>
      <c r="H774">
        <v>39</v>
      </c>
      <c r="J774">
        <v>5070</v>
      </c>
      <c r="K774" t="s">
        <v>151</v>
      </c>
      <c r="L774">
        <v>5070</v>
      </c>
      <c r="M774">
        <v>451.32</v>
      </c>
      <c r="N774">
        <v>451.32</v>
      </c>
      <c r="O774">
        <v>8.9017751479289933E-2</v>
      </c>
      <c r="P774">
        <v>9</v>
      </c>
      <c r="Q774">
        <v>2025</v>
      </c>
      <c r="R774">
        <v>8</v>
      </c>
      <c r="S774">
        <v>2025</v>
      </c>
      <c r="T774">
        <v>45944</v>
      </c>
      <c r="U774" t="s">
        <v>161</v>
      </c>
      <c r="V774">
        <v>2025</v>
      </c>
      <c r="W774" t="str">
        <f t="shared" si="48"/>
        <v>México</v>
      </c>
      <c r="X774" t="str">
        <f t="shared" si="49"/>
        <v>IC</v>
      </c>
      <c r="Y774" s="8">
        <f t="shared" si="50"/>
        <v>0.5</v>
      </c>
      <c r="Z774" s="2">
        <f t="shared" si="51"/>
        <v>225.66</v>
      </c>
      <c r="AJ774" s="12">
        <v>774</v>
      </c>
      <c r="AK774" s="13">
        <v>79276</v>
      </c>
    </row>
    <row r="775" spans="1:37">
      <c r="A775" t="s">
        <v>176</v>
      </c>
      <c r="B775">
        <v>738</v>
      </c>
      <c r="C775">
        <v>0</v>
      </c>
      <c r="D775" s="18">
        <v>45927</v>
      </c>
      <c r="E775" s="18">
        <v>45848</v>
      </c>
      <c r="F775" s="18">
        <v>45857</v>
      </c>
      <c r="G775" t="s">
        <v>58</v>
      </c>
      <c r="H775">
        <v>39</v>
      </c>
      <c r="J775">
        <v>2253.0500000000002</v>
      </c>
      <c r="K775" t="s">
        <v>151</v>
      </c>
      <c r="L775">
        <v>2253.0500000000002</v>
      </c>
      <c r="M775">
        <v>225.31</v>
      </c>
      <c r="N775">
        <v>225.31</v>
      </c>
      <c r="O775">
        <v>0.10000221921395441</v>
      </c>
      <c r="P775">
        <v>9</v>
      </c>
      <c r="Q775">
        <v>2025</v>
      </c>
      <c r="R775">
        <v>7</v>
      </c>
      <c r="S775">
        <v>2025</v>
      </c>
      <c r="T775">
        <v>45902</v>
      </c>
      <c r="U775" t="s">
        <v>153</v>
      </c>
      <c r="V775">
        <v>2025</v>
      </c>
      <c r="W775" t="str">
        <f t="shared" si="48"/>
        <v>México</v>
      </c>
      <c r="X775" t="str">
        <f t="shared" si="49"/>
        <v>IC</v>
      </c>
      <c r="Y775" s="8">
        <f t="shared" si="50"/>
        <v>0.5</v>
      </c>
      <c r="Z775" s="2">
        <f t="shared" si="51"/>
        <v>112.655</v>
      </c>
      <c r="AJ775" s="12">
        <v>775</v>
      </c>
      <c r="AK775" s="13">
        <v>321670</v>
      </c>
    </row>
    <row r="776" spans="1:37">
      <c r="A776" t="s">
        <v>176</v>
      </c>
      <c r="B776">
        <v>739</v>
      </c>
      <c r="C776">
        <v>0</v>
      </c>
      <c r="D776" s="18">
        <v>45929</v>
      </c>
      <c r="E776" s="18">
        <v>46030</v>
      </c>
      <c r="F776" s="18">
        <v>46040</v>
      </c>
      <c r="G776" t="s">
        <v>47</v>
      </c>
      <c r="H776">
        <v>40</v>
      </c>
      <c r="J776">
        <v>7753.12</v>
      </c>
      <c r="K776" t="s">
        <v>151</v>
      </c>
      <c r="L776">
        <v>7753.12</v>
      </c>
      <c r="M776">
        <v>621.16999999999996</v>
      </c>
      <c r="N776">
        <v>621.16999999999996</v>
      </c>
      <c r="O776">
        <v>8.0118713498565738E-2</v>
      </c>
      <c r="P776">
        <v>9</v>
      </c>
      <c r="Q776">
        <v>2025</v>
      </c>
      <c r="R776">
        <v>1</v>
      </c>
      <c r="S776">
        <v>2026</v>
      </c>
      <c r="T776">
        <v>46085</v>
      </c>
      <c r="U776" t="s">
        <v>150</v>
      </c>
      <c r="V776">
        <v>2026</v>
      </c>
      <c r="W776" t="str">
        <f t="shared" si="48"/>
        <v>México</v>
      </c>
      <c r="X776" t="str">
        <f t="shared" si="49"/>
        <v>IC</v>
      </c>
      <c r="Y776" s="8">
        <f t="shared" si="50"/>
        <v>0.65</v>
      </c>
      <c r="Z776" s="2">
        <f t="shared" si="51"/>
        <v>217.40949999999998</v>
      </c>
      <c r="AJ776" s="12">
        <v>776</v>
      </c>
      <c r="AK776" s="13">
        <v>196431.48</v>
      </c>
    </row>
    <row r="777" spans="1:37">
      <c r="A777" t="s">
        <v>176</v>
      </c>
      <c r="B777">
        <v>740</v>
      </c>
      <c r="C777">
        <v>1</v>
      </c>
      <c r="D777" s="18">
        <v>45929</v>
      </c>
      <c r="E777" s="18">
        <v>45846</v>
      </c>
      <c r="F777" s="18">
        <v>45869</v>
      </c>
      <c r="G777" t="s">
        <v>49</v>
      </c>
      <c r="H777">
        <v>40</v>
      </c>
      <c r="J777">
        <v>20705.8</v>
      </c>
      <c r="K777" t="s">
        <v>131</v>
      </c>
      <c r="L777">
        <v>17806.987999999998</v>
      </c>
      <c r="M777">
        <v>2070.58</v>
      </c>
      <c r="N777">
        <v>1780.6987999999999</v>
      </c>
      <c r="O777">
        <v>0.1</v>
      </c>
      <c r="P777">
        <v>9</v>
      </c>
      <c r="Q777">
        <v>2025</v>
      </c>
      <c r="R777">
        <v>7</v>
      </c>
      <c r="S777">
        <v>2025</v>
      </c>
      <c r="T777">
        <v>45914</v>
      </c>
      <c r="U777" t="s">
        <v>153</v>
      </c>
      <c r="V777">
        <v>2025</v>
      </c>
      <c r="W777" t="str">
        <f t="shared" si="48"/>
        <v>México</v>
      </c>
      <c r="X777" t="str">
        <f t="shared" si="49"/>
        <v>Retail</v>
      </c>
      <c r="Y777" s="8">
        <f t="shared" si="50"/>
        <v>0</v>
      </c>
      <c r="Z777" s="2">
        <f t="shared" si="51"/>
        <v>1780.6987999999999</v>
      </c>
      <c r="AJ777" s="12">
        <v>777</v>
      </c>
      <c r="AK777" s="13">
        <v>40878.480000000003</v>
      </c>
    </row>
    <row r="778" spans="1:37">
      <c r="A778" t="s">
        <v>176</v>
      </c>
      <c r="B778">
        <v>741</v>
      </c>
      <c r="C778">
        <v>0</v>
      </c>
      <c r="D778" s="18">
        <v>45929</v>
      </c>
      <c r="E778" s="18">
        <v>46063</v>
      </c>
      <c r="F778" s="18">
        <v>46070</v>
      </c>
      <c r="G778" t="s">
        <v>52</v>
      </c>
      <c r="H778">
        <v>40</v>
      </c>
      <c r="I778" t="s">
        <v>177</v>
      </c>
      <c r="J778">
        <v>24500</v>
      </c>
      <c r="K778" t="s">
        <v>187</v>
      </c>
      <c r="L778">
        <v>26215</v>
      </c>
      <c r="M778">
        <v>2440.7600000000002</v>
      </c>
      <c r="N778">
        <v>2611.6132000000002</v>
      </c>
      <c r="O778">
        <v>9.9622857142857152E-2</v>
      </c>
      <c r="P778">
        <v>9</v>
      </c>
      <c r="Q778">
        <v>2025</v>
      </c>
      <c r="R778">
        <v>2</v>
      </c>
      <c r="S778">
        <v>2026</v>
      </c>
      <c r="T778">
        <v>46115</v>
      </c>
      <c r="U778" t="s">
        <v>173</v>
      </c>
      <c r="V778">
        <v>2026</v>
      </c>
      <c r="W778" t="str">
        <f t="shared" si="48"/>
        <v>México</v>
      </c>
      <c r="X778" t="str">
        <f t="shared" si="49"/>
        <v>Retail</v>
      </c>
      <c r="Y778" s="8">
        <f t="shared" si="50"/>
        <v>0</v>
      </c>
      <c r="Z778" s="2">
        <f t="shared" si="51"/>
        <v>2611.6132000000002</v>
      </c>
      <c r="AJ778" s="12">
        <v>778</v>
      </c>
      <c r="AK778" s="13">
        <v>299.88</v>
      </c>
    </row>
    <row r="779" spans="1:37">
      <c r="A779" t="s">
        <v>176</v>
      </c>
      <c r="B779">
        <v>742</v>
      </c>
      <c r="C779">
        <v>0</v>
      </c>
      <c r="D779" s="18">
        <v>45930</v>
      </c>
      <c r="E779" s="18">
        <v>45933</v>
      </c>
      <c r="F779" s="18">
        <v>45935</v>
      </c>
      <c r="G779" t="s">
        <v>27</v>
      </c>
      <c r="H779">
        <v>40</v>
      </c>
      <c r="I779" t="s">
        <v>166</v>
      </c>
      <c r="J779">
        <v>15206.6</v>
      </c>
      <c r="K779" t="s">
        <v>151</v>
      </c>
      <c r="L779">
        <v>15206.6</v>
      </c>
      <c r="M779">
        <v>1273.3399999999999</v>
      </c>
      <c r="N779">
        <v>1273.3399999999999</v>
      </c>
      <c r="O779">
        <v>8.3736009364354949E-2</v>
      </c>
      <c r="P779">
        <v>9</v>
      </c>
      <c r="Q779">
        <v>2025</v>
      </c>
      <c r="R779">
        <v>10</v>
      </c>
      <c r="S779">
        <v>2025</v>
      </c>
      <c r="T779">
        <v>45980</v>
      </c>
      <c r="U779" t="s">
        <v>159</v>
      </c>
      <c r="V779">
        <v>2025</v>
      </c>
      <c r="W779" t="str">
        <f t="shared" si="48"/>
        <v>Madrid</v>
      </c>
      <c r="X779" t="str">
        <f t="shared" si="49"/>
        <v>Retail</v>
      </c>
      <c r="Y779" s="8">
        <f t="shared" si="50"/>
        <v>7.0000000000000007E-2</v>
      </c>
      <c r="Z779" s="2">
        <f t="shared" si="51"/>
        <v>1184.2061999999999</v>
      </c>
      <c r="AJ779" s="12">
        <v>779</v>
      </c>
      <c r="AK779" s="13">
        <v>7170.16</v>
      </c>
    </row>
    <row r="780" spans="1:37">
      <c r="A780" t="s">
        <v>176</v>
      </c>
      <c r="B780">
        <v>743</v>
      </c>
      <c r="C780">
        <v>0</v>
      </c>
      <c r="D780" s="18">
        <v>45930</v>
      </c>
      <c r="E780" s="18">
        <v>45972</v>
      </c>
      <c r="F780" s="18">
        <v>45990</v>
      </c>
      <c r="G780" t="s">
        <v>35</v>
      </c>
      <c r="H780">
        <v>40</v>
      </c>
      <c r="J780">
        <v>47401.39</v>
      </c>
      <c r="K780" t="s">
        <v>131</v>
      </c>
      <c r="L780">
        <v>40765.195399999997</v>
      </c>
      <c r="M780">
        <v>4470.16</v>
      </c>
      <c r="N780">
        <v>3844.3375999999998</v>
      </c>
      <c r="O780">
        <v>9.4304407528977535E-2</v>
      </c>
      <c r="P780">
        <v>9</v>
      </c>
      <c r="Q780">
        <v>2025</v>
      </c>
      <c r="R780">
        <v>11</v>
      </c>
      <c r="S780">
        <v>2025</v>
      </c>
      <c r="T780">
        <v>46035</v>
      </c>
      <c r="U780" t="s">
        <v>157</v>
      </c>
      <c r="V780">
        <v>2026</v>
      </c>
      <c r="W780" t="str">
        <f t="shared" si="48"/>
        <v>México</v>
      </c>
      <c r="X780" t="str">
        <f t="shared" si="49"/>
        <v>IC</v>
      </c>
      <c r="Y780" s="8">
        <f t="shared" si="50"/>
        <v>0.5</v>
      </c>
      <c r="Z780" s="2">
        <f t="shared" si="51"/>
        <v>1922.1687999999999</v>
      </c>
      <c r="AJ780" s="12">
        <v>780</v>
      </c>
      <c r="AK780" s="13">
        <v>545.62</v>
      </c>
    </row>
    <row r="781" spans="1:37">
      <c r="A781" t="s">
        <v>176</v>
      </c>
      <c r="B781">
        <v>744</v>
      </c>
      <c r="C781">
        <v>0</v>
      </c>
      <c r="D781" s="18">
        <v>45930</v>
      </c>
      <c r="E781" s="18">
        <v>45966</v>
      </c>
      <c r="F781" s="18">
        <v>46021</v>
      </c>
      <c r="G781" t="s">
        <v>45</v>
      </c>
      <c r="H781">
        <v>40</v>
      </c>
      <c r="J781">
        <v>22168.98</v>
      </c>
      <c r="K781" t="s">
        <v>131</v>
      </c>
      <c r="L781">
        <v>19065.322799999998</v>
      </c>
      <c r="M781">
        <v>351.33</v>
      </c>
      <c r="N781">
        <v>302.1438</v>
      </c>
      <c r="O781">
        <v>1.584781979143831E-2</v>
      </c>
      <c r="P781">
        <v>9</v>
      </c>
      <c r="Q781">
        <v>2025</v>
      </c>
      <c r="R781">
        <v>11</v>
      </c>
      <c r="S781">
        <v>2025</v>
      </c>
      <c r="T781">
        <v>46066</v>
      </c>
      <c r="U781" t="s">
        <v>164</v>
      </c>
      <c r="V781">
        <v>2026</v>
      </c>
      <c r="W781" t="str">
        <f t="shared" si="48"/>
        <v>México</v>
      </c>
      <c r="X781" t="str">
        <f t="shared" si="49"/>
        <v>IC</v>
      </c>
      <c r="Y781" s="8">
        <f t="shared" si="50"/>
        <v>0.75</v>
      </c>
      <c r="Z781" s="2">
        <f t="shared" si="51"/>
        <v>75.535950000000014</v>
      </c>
      <c r="AJ781" s="12">
        <v>781</v>
      </c>
      <c r="AK781" s="13">
        <v>649.57000000000005</v>
      </c>
    </row>
    <row r="782" spans="1:37">
      <c r="A782" t="s">
        <v>176</v>
      </c>
      <c r="B782">
        <v>745</v>
      </c>
      <c r="C782">
        <v>0</v>
      </c>
      <c r="D782" s="18">
        <v>45930</v>
      </c>
      <c r="E782" s="18">
        <v>45967</v>
      </c>
      <c r="F782" s="18">
        <v>45970</v>
      </c>
      <c r="G782" t="s">
        <v>53</v>
      </c>
      <c r="H782">
        <v>40</v>
      </c>
      <c r="I782" t="s">
        <v>149</v>
      </c>
      <c r="J782">
        <v>11714.05</v>
      </c>
      <c r="K782" t="s">
        <v>131</v>
      </c>
      <c r="L782">
        <v>10074.082999999999</v>
      </c>
      <c r="M782">
        <v>958.24</v>
      </c>
      <c r="N782">
        <v>824.08640000000003</v>
      </c>
      <c r="O782">
        <v>8.1802621638118342E-2</v>
      </c>
      <c r="P782">
        <v>9</v>
      </c>
      <c r="Q782">
        <v>2025</v>
      </c>
      <c r="R782">
        <v>11</v>
      </c>
      <c r="S782">
        <v>2025</v>
      </c>
      <c r="T782">
        <v>46015</v>
      </c>
      <c r="U782" t="s">
        <v>132</v>
      </c>
      <c r="V782">
        <v>2025</v>
      </c>
      <c r="W782" t="str">
        <f t="shared" si="48"/>
        <v>México</v>
      </c>
      <c r="X782" t="str">
        <f t="shared" si="49"/>
        <v>Retail</v>
      </c>
      <c r="Y782" s="8">
        <f t="shared" si="50"/>
        <v>0.05</v>
      </c>
      <c r="Z782" s="2">
        <f t="shared" si="51"/>
        <v>782.88207999999997</v>
      </c>
      <c r="AJ782" s="12">
        <v>782</v>
      </c>
      <c r="AK782" s="13">
        <v>923</v>
      </c>
    </row>
    <row r="783" spans="1:37">
      <c r="A783" t="s">
        <v>176</v>
      </c>
      <c r="B783">
        <v>746</v>
      </c>
      <c r="C783">
        <v>0</v>
      </c>
      <c r="D783" s="18">
        <v>45930</v>
      </c>
      <c r="E783" s="18">
        <v>46106</v>
      </c>
      <c r="F783" s="18">
        <v>46130</v>
      </c>
      <c r="G783" t="s">
        <v>21</v>
      </c>
      <c r="H783">
        <v>40</v>
      </c>
      <c r="J783">
        <v>14720.13</v>
      </c>
      <c r="K783" t="s">
        <v>131</v>
      </c>
      <c r="L783">
        <v>12659.311799999999</v>
      </c>
      <c r="M783">
        <v>1377.61</v>
      </c>
      <c r="N783">
        <v>1184.7446</v>
      </c>
      <c r="O783">
        <v>9.3586809355623898E-2</v>
      </c>
      <c r="P783">
        <v>9</v>
      </c>
      <c r="Q783">
        <v>2025</v>
      </c>
      <c r="R783">
        <v>3</v>
      </c>
      <c r="S783">
        <v>2026</v>
      </c>
      <c r="T783">
        <v>46175</v>
      </c>
      <c r="U783" t="s">
        <v>152</v>
      </c>
      <c r="V783">
        <v>2026</v>
      </c>
      <c r="W783" t="str">
        <f t="shared" si="48"/>
        <v>Madrid</v>
      </c>
      <c r="X783" t="str">
        <f t="shared" si="49"/>
        <v>IC</v>
      </c>
      <c r="Y783" s="8">
        <f t="shared" si="50"/>
        <v>0.4</v>
      </c>
      <c r="Z783" s="2">
        <f t="shared" si="51"/>
        <v>710.8467599999999</v>
      </c>
      <c r="AJ783" s="12">
        <v>783</v>
      </c>
      <c r="AK783" s="13">
        <v>327.08</v>
      </c>
    </row>
    <row r="784" spans="1:37">
      <c r="A784" t="s">
        <v>176</v>
      </c>
      <c r="B784">
        <v>747</v>
      </c>
      <c r="C784">
        <v>0</v>
      </c>
      <c r="D784" s="18">
        <v>45931</v>
      </c>
      <c r="E784" s="18">
        <v>46074</v>
      </c>
      <c r="F784" s="18">
        <v>46081</v>
      </c>
      <c r="G784" t="s">
        <v>27</v>
      </c>
      <c r="H784">
        <v>40</v>
      </c>
      <c r="I784" t="s">
        <v>149</v>
      </c>
      <c r="J784">
        <v>10332</v>
      </c>
      <c r="K784" t="s">
        <v>151</v>
      </c>
      <c r="L784">
        <v>10332</v>
      </c>
      <c r="M784">
        <v>1033.2</v>
      </c>
      <c r="N784">
        <v>1033.2</v>
      </c>
      <c r="O784">
        <v>0.1</v>
      </c>
      <c r="P784">
        <v>10</v>
      </c>
      <c r="Q784">
        <v>2025</v>
      </c>
      <c r="R784">
        <v>2</v>
      </c>
      <c r="S784">
        <v>2026</v>
      </c>
      <c r="T784">
        <v>46126</v>
      </c>
      <c r="U784" t="s">
        <v>173</v>
      </c>
      <c r="V784">
        <v>2026</v>
      </c>
      <c r="W784" t="str">
        <f t="shared" si="48"/>
        <v>Madrid</v>
      </c>
      <c r="X784" t="str">
        <f t="shared" si="49"/>
        <v>Retail</v>
      </c>
      <c r="Y784" s="8">
        <f t="shared" si="50"/>
        <v>7.0000000000000007E-2</v>
      </c>
      <c r="Z784" s="2">
        <f t="shared" si="51"/>
        <v>960.87599999999998</v>
      </c>
      <c r="AJ784" s="12">
        <v>784</v>
      </c>
      <c r="AK784" s="13">
        <v>70</v>
      </c>
    </row>
    <row r="785" spans="1:37">
      <c r="A785" t="s">
        <v>176</v>
      </c>
      <c r="B785">
        <v>748</v>
      </c>
      <c r="C785">
        <v>0</v>
      </c>
      <c r="D785" s="18">
        <v>45931</v>
      </c>
      <c r="E785" s="18">
        <v>45958</v>
      </c>
      <c r="F785" s="18">
        <v>45963</v>
      </c>
      <c r="G785" t="s">
        <v>24</v>
      </c>
      <c r="H785">
        <v>40</v>
      </c>
      <c r="I785" t="s">
        <v>149</v>
      </c>
      <c r="J785">
        <v>63360</v>
      </c>
      <c r="K785" t="s">
        <v>131</v>
      </c>
      <c r="L785">
        <v>54489.599999999999</v>
      </c>
      <c r="M785">
        <v>9129</v>
      </c>
      <c r="N785">
        <v>7850.94</v>
      </c>
      <c r="O785">
        <v>0.14408143939393939</v>
      </c>
      <c r="P785">
        <v>10</v>
      </c>
      <c r="Q785">
        <v>2025</v>
      </c>
      <c r="R785">
        <v>10</v>
      </c>
      <c r="S785">
        <v>2025</v>
      </c>
      <c r="T785">
        <v>46008</v>
      </c>
      <c r="U785" t="s">
        <v>132</v>
      </c>
      <c r="V785">
        <v>2025</v>
      </c>
      <c r="W785" t="str">
        <f t="shared" si="48"/>
        <v>Madrid</v>
      </c>
      <c r="X785" t="str">
        <f t="shared" si="49"/>
        <v>Retail</v>
      </c>
      <c r="Y785" s="8">
        <f t="shared" si="50"/>
        <v>7.0000000000000007E-2</v>
      </c>
      <c r="Z785" s="2">
        <f t="shared" si="51"/>
        <v>7301.3741999999993</v>
      </c>
      <c r="AJ785" s="12">
        <v>785</v>
      </c>
      <c r="AK785" s="13">
        <v>4559</v>
      </c>
    </row>
    <row r="786" spans="1:37">
      <c r="A786" t="s">
        <v>176</v>
      </c>
      <c r="B786">
        <v>749</v>
      </c>
      <c r="C786">
        <v>1</v>
      </c>
      <c r="D786" s="18">
        <v>45931</v>
      </c>
      <c r="E786" s="18">
        <v>45934</v>
      </c>
      <c r="F786" s="18">
        <v>45940</v>
      </c>
      <c r="G786" t="s">
        <v>53</v>
      </c>
      <c r="H786">
        <v>40</v>
      </c>
      <c r="I786" t="s">
        <v>177</v>
      </c>
      <c r="J786">
        <v>13873.49</v>
      </c>
      <c r="K786" t="s">
        <v>131</v>
      </c>
      <c r="L786">
        <v>11931.2014</v>
      </c>
      <c r="M786">
        <v>1105.1600000000001</v>
      </c>
      <c r="N786">
        <v>950.43760000000009</v>
      </c>
      <c r="O786">
        <v>7.9659840458312953E-2</v>
      </c>
      <c r="P786">
        <v>10</v>
      </c>
      <c r="Q786">
        <v>2025</v>
      </c>
      <c r="R786">
        <v>10</v>
      </c>
      <c r="S786">
        <v>2025</v>
      </c>
      <c r="T786">
        <v>45985</v>
      </c>
      <c r="U786" t="s">
        <v>159</v>
      </c>
      <c r="V786">
        <v>2025</v>
      </c>
      <c r="W786" t="str">
        <f t="shared" si="48"/>
        <v>México</v>
      </c>
      <c r="X786" t="str">
        <f t="shared" si="49"/>
        <v>Retail</v>
      </c>
      <c r="Y786" s="8">
        <f t="shared" si="50"/>
        <v>0.05</v>
      </c>
      <c r="Z786" s="2">
        <f t="shared" si="51"/>
        <v>902.91572000000008</v>
      </c>
      <c r="AJ786" s="12">
        <v>786</v>
      </c>
      <c r="AK786" s="13">
        <v>8080.58</v>
      </c>
    </row>
    <row r="787" spans="1:37">
      <c r="A787" t="s">
        <v>176</v>
      </c>
      <c r="B787">
        <v>750</v>
      </c>
      <c r="C787">
        <v>0</v>
      </c>
      <c r="D787" s="18">
        <v>45936</v>
      </c>
      <c r="E787" s="18">
        <v>45960</v>
      </c>
      <c r="F787" s="18">
        <v>45973</v>
      </c>
      <c r="G787" t="s">
        <v>44</v>
      </c>
      <c r="H787">
        <v>41</v>
      </c>
      <c r="J787">
        <v>59139</v>
      </c>
      <c r="K787" t="s">
        <v>131</v>
      </c>
      <c r="L787">
        <v>50859.54</v>
      </c>
      <c r="M787">
        <v>5977</v>
      </c>
      <c r="N787">
        <v>5140.22</v>
      </c>
      <c r="O787">
        <v>0.10106697779806896</v>
      </c>
      <c r="P787">
        <v>10</v>
      </c>
      <c r="Q787">
        <v>2025</v>
      </c>
      <c r="R787">
        <v>10</v>
      </c>
      <c r="S787">
        <v>2025</v>
      </c>
      <c r="T787">
        <v>46018</v>
      </c>
      <c r="U787" t="s">
        <v>132</v>
      </c>
      <c r="V787">
        <v>2025</v>
      </c>
      <c r="W787" t="str">
        <f t="shared" si="48"/>
        <v>México</v>
      </c>
      <c r="X787" t="str">
        <f t="shared" si="49"/>
        <v>IC</v>
      </c>
      <c r="Y787" s="8">
        <f t="shared" si="50"/>
        <v>0.5</v>
      </c>
      <c r="Z787" s="2">
        <f t="shared" si="51"/>
        <v>2570.11</v>
      </c>
      <c r="AJ787" s="12">
        <v>787</v>
      </c>
      <c r="AK787" s="13">
        <v>0</v>
      </c>
    </row>
    <row r="788" spans="1:37">
      <c r="A788" t="s">
        <v>176</v>
      </c>
      <c r="B788">
        <v>751</v>
      </c>
      <c r="C788">
        <v>0</v>
      </c>
      <c r="D788" s="18">
        <v>45936</v>
      </c>
      <c r="E788" s="18">
        <v>45980</v>
      </c>
      <c r="F788" s="18">
        <v>45985</v>
      </c>
      <c r="G788" t="s">
        <v>24</v>
      </c>
      <c r="H788">
        <v>41</v>
      </c>
      <c r="I788" t="s">
        <v>149</v>
      </c>
      <c r="J788">
        <v>27327</v>
      </c>
      <c r="K788" t="s">
        <v>151</v>
      </c>
      <c r="L788">
        <v>27327</v>
      </c>
      <c r="M788">
        <v>2432.5</v>
      </c>
      <c r="N788">
        <v>2432.5</v>
      </c>
      <c r="O788">
        <v>8.9014527756431372E-2</v>
      </c>
      <c r="P788">
        <v>10</v>
      </c>
      <c r="Q788">
        <v>2025</v>
      </c>
      <c r="R788">
        <v>11</v>
      </c>
      <c r="S788">
        <v>2025</v>
      </c>
      <c r="T788">
        <v>46030</v>
      </c>
      <c r="U788" t="s">
        <v>157</v>
      </c>
      <c r="V788">
        <v>2026</v>
      </c>
      <c r="W788" t="str">
        <f t="shared" si="48"/>
        <v>Madrid</v>
      </c>
      <c r="X788" t="str">
        <f t="shared" si="49"/>
        <v>Retail</v>
      </c>
      <c r="Y788" s="8">
        <f t="shared" si="50"/>
        <v>7.0000000000000007E-2</v>
      </c>
      <c r="Z788" s="2">
        <f t="shared" si="51"/>
        <v>2262.2249999999999</v>
      </c>
      <c r="AJ788" s="12">
        <v>788</v>
      </c>
      <c r="AK788" s="13">
        <v>217.5</v>
      </c>
    </row>
    <row r="789" spans="1:37">
      <c r="A789" t="s">
        <v>176</v>
      </c>
      <c r="B789">
        <v>752</v>
      </c>
      <c r="C789">
        <v>0</v>
      </c>
      <c r="D789" s="18">
        <v>45936</v>
      </c>
      <c r="E789" s="18">
        <v>45952</v>
      </c>
      <c r="F789" s="18">
        <v>45973</v>
      </c>
      <c r="G789" t="s">
        <v>54</v>
      </c>
      <c r="H789">
        <v>41</v>
      </c>
      <c r="J789">
        <v>60434.3</v>
      </c>
      <c r="K789" t="s">
        <v>178</v>
      </c>
      <c r="L789">
        <v>2840.4121</v>
      </c>
      <c r="M789">
        <v>8966.7800000000007</v>
      </c>
      <c r="N789">
        <v>421.43866000000003</v>
      </c>
      <c r="O789">
        <v>0.14837236470017856</v>
      </c>
      <c r="P789">
        <v>10</v>
      </c>
      <c r="Q789">
        <v>2025</v>
      </c>
      <c r="R789">
        <v>10</v>
      </c>
      <c r="S789">
        <v>2025</v>
      </c>
      <c r="T789">
        <v>46018</v>
      </c>
      <c r="U789" t="s">
        <v>132</v>
      </c>
      <c r="V789">
        <v>2025</v>
      </c>
      <c r="W789" t="str">
        <f t="shared" si="48"/>
        <v>México</v>
      </c>
      <c r="X789" t="str">
        <f t="shared" si="49"/>
        <v>Retail</v>
      </c>
      <c r="Y789" s="8">
        <f t="shared" si="50"/>
        <v>0.05</v>
      </c>
      <c r="Z789" s="2">
        <f t="shared" si="51"/>
        <v>400.36672700000003</v>
      </c>
      <c r="AJ789" s="12">
        <v>789</v>
      </c>
      <c r="AK789" s="13">
        <v>5283.15</v>
      </c>
    </row>
    <row r="790" spans="1:37">
      <c r="A790" t="s">
        <v>176</v>
      </c>
      <c r="B790">
        <v>753</v>
      </c>
      <c r="C790">
        <v>1</v>
      </c>
      <c r="D790" s="18">
        <v>45937</v>
      </c>
      <c r="E790" s="18">
        <v>45956</v>
      </c>
      <c r="F790" s="18">
        <v>45960</v>
      </c>
      <c r="G790" t="s">
        <v>49</v>
      </c>
      <c r="H790">
        <v>41</v>
      </c>
      <c r="J790">
        <v>9702.5400000000009</v>
      </c>
      <c r="K790" t="s">
        <v>131</v>
      </c>
      <c r="L790">
        <v>8344.1844000000001</v>
      </c>
      <c r="M790">
        <v>858.29</v>
      </c>
      <c r="N790">
        <v>738.12939999999992</v>
      </c>
      <c r="O790">
        <v>8.846034131268718E-2</v>
      </c>
      <c r="P790">
        <v>10</v>
      </c>
      <c r="Q790">
        <v>2025</v>
      </c>
      <c r="R790">
        <v>10</v>
      </c>
      <c r="S790">
        <v>2025</v>
      </c>
      <c r="T790">
        <v>46005</v>
      </c>
      <c r="U790" t="s">
        <v>132</v>
      </c>
      <c r="V790">
        <v>2025</v>
      </c>
      <c r="W790" t="str">
        <f t="shared" si="48"/>
        <v>México</v>
      </c>
      <c r="X790" t="str">
        <f t="shared" si="49"/>
        <v>Retail</v>
      </c>
      <c r="Y790" s="8">
        <f t="shared" si="50"/>
        <v>0</v>
      </c>
      <c r="Z790" s="2">
        <f t="shared" si="51"/>
        <v>738.12939999999992</v>
      </c>
      <c r="AJ790" s="12">
        <v>790</v>
      </c>
      <c r="AK790" s="13">
        <v>0</v>
      </c>
    </row>
    <row r="791" spans="1:37">
      <c r="A791" t="s">
        <v>176</v>
      </c>
      <c r="B791">
        <v>754</v>
      </c>
      <c r="C791">
        <v>0</v>
      </c>
      <c r="D791" s="18">
        <v>45937</v>
      </c>
      <c r="E791" s="18">
        <v>46005</v>
      </c>
      <c r="F791" s="18">
        <v>46024</v>
      </c>
      <c r="G791" t="s">
        <v>45</v>
      </c>
      <c r="H791">
        <v>41</v>
      </c>
      <c r="J791">
        <v>108138.84</v>
      </c>
      <c r="K791" t="s">
        <v>131</v>
      </c>
      <c r="L791">
        <v>92999.402399999992</v>
      </c>
      <c r="M791">
        <v>6736.1</v>
      </c>
      <c r="N791">
        <v>5793.0460000000003</v>
      </c>
      <c r="O791">
        <v>6.2291217475608215E-2</v>
      </c>
      <c r="P791">
        <v>10</v>
      </c>
      <c r="Q791">
        <v>2025</v>
      </c>
      <c r="R791">
        <v>12</v>
      </c>
      <c r="S791">
        <v>2025</v>
      </c>
      <c r="T791">
        <v>46069</v>
      </c>
      <c r="U791" t="s">
        <v>164</v>
      </c>
      <c r="V791">
        <v>2026</v>
      </c>
      <c r="W791" t="str">
        <f t="shared" si="48"/>
        <v>México</v>
      </c>
      <c r="X791" t="str">
        <f t="shared" si="49"/>
        <v>IC</v>
      </c>
      <c r="Y791" s="8">
        <f t="shared" si="50"/>
        <v>0.75</v>
      </c>
      <c r="Z791" s="2">
        <f t="shared" si="51"/>
        <v>1448.2615000000005</v>
      </c>
      <c r="AJ791" s="12">
        <v>791</v>
      </c>
      <c r="AK791" s="13">
        <v>189.1</v>
      </c>
    </row>
    <row r="792" spans="1:37">
      <c r="A792" t="s">
        <v>176</v>
      </c>
      <c r="B792">
        <v>755</v>
      </c>
      <c r="C792">
        <v>0</v>
      </c>
      <c r="D792" s="18">
        <v>45937</v>
      </c>
      <c r="E792" s="18">
        <v>45968</v>
      </c>
      <c r="F792" s="18">
        <v>45991</v>
      </c>
      <c r="G792" t="s">
        <v>45</v>
      </c>
      <c r="H792">
        <v>41</v>
      </c>
      <c r="J792">
        <v>31647.17</v>
      </c>
      <c r="K792" t="s">
        <v>131</v>
      </c>
      <c r="L792">
        <v>27216.566199999997</v>
      </c>
      <c r="M792">
        <v>5208.53</v>
      </c>
      <c r="N792">
        <v>4479.3357999999998</v>
      </c>
      <c r="O792">
        <v>0.16458122479829951</v>
      </c>
      <c r="P792">
        <v>10</v>
      </c>
      <c r="Q792">
        <v>2025</v>
      </c>
      <c r="R792">
        <v>11</v>
      </c>
      <c r="S792">
        <v>2025</v>
      </c>
      <c r="T792">
        <v>46036</v>
      </c>
      <c r="U792" t="s">
        <v>157</v>
      </c>
      <c r="V792">
        <v>2026</v>
      </c>
      <c r="W792" t="str">
        <f t="shared" si="48"/>
        <v>México</v>
      </c>
      <c r="X792" t="str">
        <f t="shared" si="49"/>
        <v>IC</v>
      </c>
      <c r="Y792" s="8">
        <f t="shared" si="50"/>
        <v>0.75</v>
      </c>
      <c r="Z792" s="2">
        <f t="shared" si="51"/>
        <v>1119.8339500000002</v>
      </c>
      <c r="AJ792" s="12">
        <v>792</v>
      </c>
      <c r="AK792" s="13">
        <v>72.849999999999994</v>
      </c>
    </row>
    <row r="793" spans="1:37">
      <c r="A793" t="s">
        <v>176</v>
      </c>
      <c r="B793">
        <v>756</v>
      </c>
      <c r="C793">
        <v>1</v>
      </c>
      <c r="D793" s="18">
        <v>45938</v>
      </c>
      <c r="E793" s="18">
        <v>45947</v>
      </c>
      <c r="F793" s="18">
        <v>45954</v>
      </c>
      <c r="G793" t="s">
        <v>53</v>
      </c>
      <c r="H793">
        <v>41</v>
      </c>
      <c r="I793" t="s">
        <v>149</v>
      </c>
      <c r="J793">
        <v>33091</v>
      </c>
      <c r="K793" t="s">
        <v>131</v>
      </c>
      <c r="L793">
        <v>28458.26</v>
      </c>
      <c r="M793">
        <v>5674.52</v>
      </c>
      <c r="N793">
        <v>4880.0871999999999</v>
      </c>
      <c r="O793">
        <v>0.17148227614759301</v>
      </c>
      <c r="P793">
        <v>10</v>
      </c>
      <c r="Q793">
        <v>2025</v>
      </c>
      <c r="R793">
        <v>10</v>
      </c>
      <c r="S793">
        <v>2025</v>
      </c>
      <c r="T793">
        <v>45999</v>
      </c>
      <c r="U793" t="s">
        <v>132</v>
      </c>
      <c r="V793">
        <v>2025</v>
      </c>
      <c r="W793" t="str">
        <f t="shared" si="48"/>
        <v>México</v>
      </c>
      <c r="X793" t="str">
        <f t="shared" si="49"/>
        <v>Retail</v>
      </c>
      <c r="Y793" s="8">
        <f t="shared" si="50"/>
        <v>0.05</v>
      </c>
      <c r="Z793" s="2">
        <f t="shared" si="51"/>
        <v>4636.08284</v>
      </c>
      <c r="AJ793" s="12">
        <v>793</v>
      </c>
      <c r="AK793" s="13">
        <v>0</v>
      </c>
    </row>
    <row r="794" spans="1:37">
      <c r="A794" t="s">
        <v>176</v>
      </c>
      <c r="B794">
        <v>757</v>
      </c>
      <c r="C794">
        <v>1</v>
      </c>
      <c r="D794" s="18">
        <v>45938</v>
      </c>
      <c r="E794" s="18">
        <v>45911</v>
      </c>
      <c r="F794" s="18">
        <v>45916</v>
      </c>
      <c r="G794" t="s">
        <v>58</v>
      </c>
      <c r="H794">
        <v>41</v>
      </c>
      <c r="J794">
        <v>1067.6400000000001</v>
      </c>
      <c r="K794" t="s">
        <v>131</v>
      </c>
      <c r="L794">
        <v>918.17040000000009</v>
      </c>
      <c r="M794">
        <v>106.76</v>
      </c>
      <c r="N794">
        <v>91.813600000000008</v>
      </c>
      <c r="O794">
        <v>9.9996253418755385E-2</v>
      </c>
      <c r="P794">
        <v>10</v>
      </c>
      <c r="Q794">
        <v>2025</v>
      </c>
      <c r="R794">
        <v>9</v>
      </c>
      <c r="S794">
        <v>2025</v>
      </c>
      <c r="T794">
        <v>45961</v>
      </c>
      <c r="U794" t="s">
        <v>161</v>
      </c>
      <c r="V794">
        <v>2025</v>
      </c>
      <c r="W794" t="str">
        <f t="shared" si="48"/>
        <v>México</v>
      </c>
      <c r="X794" t="str">
        <f t="shared" si="49"/>
        <v>IC</v>
      </c>
      <c r="Y794" s="8">
        <f t="shared" si="50"/>
        <v>0.5</v>
      </c>
      <c r="Z794" s="2">
        <f t="shared" si="51"/>
        <v>45.906800000000004</v>
      </c>
      <c r="AJ794" s="12">
        <v>794</v>
      </c>
      <c r="AK794" s="13">
        <v>318.88</v>
      </c>
    </row>
    <row r="795" spans="1:37">
      <c r="A795" t="s">
        <v>176</v>
      </c>
      <c r="B795">
        <v>758</v>
      </c>
      <c r="C795">
        <v>1</v>
      </c>
      <c r="D795" s="18">
        <v>45938</v>
      </c>
      <c r="E795" s="18">
        <v>45899</v>
      </c>
      <c r="F795" s="18">
        <v>45901</v>
      </c>
      <c r="G795" t="s">
        <v>58</v>
      </c>
      <c r="H795">
        <v>41</v>
      </c>
      <c r="J795">
        <v>1002.1</v>
      </c>
      <c r="K795" t="s">
        <v>151</v>
      </c>
      <c r="L795">
        <v>1002.1</v>
      </c>
      <c r="M795">
        <v>102.1</v>
      </c>
      <c r="N795">
        <v>102.1</v>
      </c>
      <c r="O795">
        <v>0.10188603931743338</v>
      </c>
      <c r="P795">
        <v>10</v>
      </c>
      <c r="Q795">
        <v>2025</v>
      </c>
      <c r="R795">
        <v>8</v>
      </c>
      <c r="S795">
        <v>2025</v>
      </c>
      <c r="T795">
        <v>45946</v>
      </c>
      <c r="U795" t="s">
        <v>161</v>
      </c>
      <c r="V795">
        <v>2025</v>
      </c>
      <c r="W795" t="str">
        <f t="shared" si="48"/>
        <v>México</v>
      </c>
      <c r="X795" t="str">
        <f t="shared" si="49"/>
        <v>IC</v>
      </c>
      <c r="Y795" s="8">
        <f t="shared" si="50"/>
        <v>0.5</v>
      </c>
      <c r="Z795" s="2">
        <f t="shared" si="51"/>
        <v>51.05</v>
      </c>
      <c r="AJ795" s="12">
        <v>795</v>
      </c>
      <c r="AK795" s="13">
        <v>0</v>
      </c>
    </row>
    <row r="796" spans="1:37">
      <c r="A796" t="s">
        <v>176</v>
      </c>
      <c r="B796">
        <v>759</v>
      </c>
      <c r="C796">
        <v>0</v>
      </c>
      <c r="D796" s="18">
        <v>45938</v>
      </c>
      <c r="E796" s="18">
        <v>45894</v>
      </c>
      <c r="F796" s="18">
        <v>45952</v>
      </c>
      <c r="G796" t="s">
        <v>34</v>
      </c>
      <c r="H796">
        <v>41</v>
      </c>
      <c r="J796">
        <v>66948.31</v>
      </c>
      <c r="K796" t="s">
        <v>131</v>
      </c>
      <c r="L796">
        <v>57575.546599999994</v>
      </c>
      <c r="M796">
        <v>7518.4</v>
      </c>
      <c r="N796">
        <v>6465.8239999999996</v>
      </c>
      <c r="O796">
        <v>0.11230156519260905</v>
      </c>
      <c r="P796">
        <v>10</v>
      </c>
      <c r="Q796">
        <v>2025</v>
      </c>
      <c r="R796">
        <v>8</v>
      </c>
      <c r="S796">
        <v>2025</v>
      </c>
      <c r="T796">
        <v>45997</v>
      </c>
      <c r="U796" t="s">
        <v>132</v>
      </c>
      <c r="V796">
        <v>2025</v>
      </c>
      <c r="W796" t="str">
        <f t="shared" si="48"/>
        <v>México</v>
      </c>
      <c r="X796" t="str">
        <f t="shared" si="49"/>
        <v>IC</v>
      </c>
      <c r="Y796" s="8">
        <f t="shared" si="50"/>
        <v>0.5</v>
      </c>
      <c r="Z796" s="2">
        <f t="shared" si="51"/>
        <v>3232.9119999999998</v>
      </c>
      <c r="AJ796" s="12">
        <v>796</v>
      </c>
      <c r="AK796" s="13">
        <v>8201</v>
      </c>
    </row>
    <row r="797" spans="1:37">
      <c r="A797" t="s">
        <v>176</v>
      </c>
      <c r="B797">
        <v>760</v>
      </c>
      <c r="C797">
        <v>0</v>
      </c>
      <c r="D797" s="18">
        <v>45938</v>
      </c>
      <c r="E797" s="18">
        <v>45941</v>
      </c>
      <c r="F797" s="18">
        <v>45948</v>
      </c>
      <c r="G797" t="s">
        <v>34</v>
      </c>
      <c r="H797">
        <v>41</v>
      </c>
      <c r="J797">
        <v>31900</v>
      </c>
      <c r="K797" t="s">
        <v>131</v>
      </c>
      <c r="L797">
        <v>27434</v>
      </c>
      <c r="M797">
        <v>4360</v>
      </c>
      <c r="N797">
        <v>3749.6</v>
      </c>
      <c r="O797">
        <v>0.13667711598746082</v>
      </c>
      <c r="P797">
        <v>10</v>
      </c>
      <c r="Q797">
        <v>2025</v>
      </c>
      <c r="R797">
        <v>10</v>
      </c>
      <c r="S797">
        <v>2025</v>
      </c>
      <c r="T797">
        <v>45993</v>
      </c>
      <c r="U797" t="s">
        <v>132</v>
      </c>
      <c r="V797">
        <v>2025</v>
      </c>
      <c r="W797" t="str">
        <f t="shared" si="48"/>
        <v>México</v>
      </c>
      <c r="X797" t="str">
        <f t="shared" si="49"/>
        <v>IC</v>
      </c>
      <c r="Y797" s="8">
        <f t="shared" si="50"/>
        <v>0.5</v>
      </c>
      <c r="Z797" s="2">
        <f t="shared" si="51"/>
        <v>1874.8</v>
      </c>
      <c r="AJ797" s="12">
        <v>797</v>
      </c>
      <c r="AK797" s="13">
        <v>28</v>
      </c>
    </row>
    <row r="798" spans="1:37">
      <c r="A798" t="s">
        <v>176</v>
      </c>
      <c r="B798">
        <v>761</v>
      </c>
      <c r="C798">
        <v>0</v>
      </c>
      <c r="D798" s="18">
        <v>45938</v>
      </c>
      <c r="E798" s="18">
        <v>45997</v>
      </c>
      <c r="F798" s="18">
        <v>46029</v>
      </c>
      <c r="G798" t="s">
        <v>45</v>
      </c>
      <c r="H798">
        <v>41</v>
      </c>
      <c r="J798">
        <v>161991.67000000001</v>
      </c>
      <c r="K798" t="s">
        <v>131</v>
      </c>
      <c r="L798">
        <v>139312.83620000002</v>
      </c>
      <c r="M798">
        <v>22284.25</v>
      </c>
      <c r="N798">
        <v>19164.454999999998</v>
      </c>
      <c r="O798">
        <v>0.13756417228120429</v>
      </c>
      <c r="P798">
        <v>10</v>
      </c>
      <c r="Q798">
        <v>2025</v>
      </c>
      <c r="R798">
        <v>12</v>
      </c>
      <c r="S798">
        <v>2025</v>
      </c>
      <c r="T798">
        <v>46074</v>
      </c>
      <c r="U798" t="s">
        <v>164</v>
      </c>
      <c r="V798">
        <v>2026</v>
      </c>
      <c r="W798" t="str">
        <f t="shared" si="48"/>
        <v>México</v>
      </c>
      <c r="X798" t="str">
        <f t="shared" si="49"/>
        <v>IC</v>
      </c>
      <c r="Y798" s="8">
        <f t="shared" si="50"/>
        <v>0.75</v>
      </c>
      <c r="Z798" s="2">
        <f t="shared" si="51"/>
        <v>4791.1137500000004</v>
      </c>
      <c r="AJ798" s="12">
        <v>798</v>
      </c>
      <c r="AK798" s="13">
        <v>576</v>
      </c>
    </row>
    <row r="799" spans="1:37">
      <c r="A799" t="s">
        <v>176</v>
      </c>
      <c r="B799">
        <v>762</v>
      </c>
      <c r="C799">
        <v>0</v>
      </c>
      <c r="D799" s="18">
        <v>45939</v>
      </c>
      <c r="E799" s="18">
        <v>45973</v>
      </c>
      <c r="F799" s="18">
        <v>45996</v>
      </c>
      <c r="G799" t="s">
        <v>45</v>
      </c>
      <c r="H799">
        <v>41</v>
      </c>
      <c r="J799">
        <v>85590.5</v>
      </c>
      <c r="K799" t="s">
        <v>131</v>
      </c>
      <c r="L799">
        <v>73607.83</v>
      </c>
      <c r="M799">
        <v>13578.83</v>
      </c>
      <c r="N799">
        <v>11677.793799999999</v>
      </c>
      <c r="O799">
        <v>0.15864879864003598</v>
      </c>
      <c r="P799">
        <v>10</v>
      </c>
      <c r="Q799">
        <v>2025</v>
      </c>
      <c r="R799">
        <v>11</v>
      </c>
      <c r="S799">
        <v>2025</v>
      </c>
      <c r="T799">
        <v>46041</v>
      </c>
      <c r="U799" t="s">
        <v>157</v>
      </c>
      <c r="V799">
        <v>2026</v>
      </c>
      <c r="W799" t="str">
        <f t="shared" si="48"/>
        <v>México</v>
      </c>
      <c r="X799" t="str">
        <f t="shared" si="49"/>
        <v>IC</v>
      </c>
      <c r="Y799" s="8">
        <f t="shared" si="50"/>
        <v>0.75</v>
      </c>
      <c r="Z799" s="2">
        <f t="shared" si="51"/>
        <v>2919.4484499999999</v>
      </c>
      <c r="AJ799" s="12">
        <v>799</v>
      </c>
      <c r="AK799" s="13">
        <v>194335</v>
      </c>
    </row>
    <row r="800" spans="1:37">
      <c r="A800" t="s">
        <v>176</v>
      </c>
      <c r="B800">
        <v>763</v>
      </c>
      <c r="C800">
        <v>0</v>
      </c>
      <c r="D800" s="18">
        <v>45939</v>
      </c>
      <c r="E800" s="18">
        <v>45996</v>
      </c>
      <c r="F800" s="18">
        <v>45999</v>
      </c>
      <c r="G800" t="s">
        <v>27</v>
      </c>
      <c r="H800">
        <v>41</v>
      </c>
      <c r="I800" t="s">
        <v>158</v>
      </c>
      <c r="J800">
        <v>6904.56</v>
      </c>
      <c r="K800" t="s">
        <v>151</v>
      </c>
      <c r="L800">
        <v>6904.56</v>
      </c>
      <c r="M800">
        <v>889.61</v>
      </c>
      <c r="N800">
        <v>889.61</v>
      </c>
      <c r="O800">
        <v>0.1288438365370132</v>
      </c>
      <c r="P800">
        <v>10</v>
      </c>
      <c r="Q800">
        <v>2025</v>
      </c>
      <c r="R800">
        <v>12</v>
      </c>
      <c r="S800">
        <v>2025</v>
      </c>
      <c r="T800">
        <v>46044</v>
      </c>
      <c r="U800" t="s">
        <v>157</v>
      </c>
      <c r="V800">
        <v>2026</v>
      </c>
      <c r="W800" t="str">
        <f t="shared" si="48"/>
        <v>Madrid</v>
      </c>
      <c r="X800" t="str">
        <f t="shared" si="49"/>
        <v>Retail</v>
      </c>
      <c r="Y800" s="8">
        <f t="shared" si="50"/>
        <v>7.0000000000000007E-2</v>
      </c>
      <c r="Z800" s="2">
        <f t="shared" si="51"/>
        <v>827.33730000000003</v>
      </c>
      <c r="AJ800" s="12">
        <v>800</v>
      </c>
      <c r="AK800" s="13">
        <v>3548.99</v>
      </c>
    </row>
    <row r="801" spans="1:37">
      <c r="A801" t="s">
        <v>176</v>
      </c>
      <c r="B801">
        <v>764</v>
      </c>
      <c r="C801">
        <v>0</v>
      </c>
      <c r="D801" s="18">
        <v>45939</v>
      </c>
      <c r="E801" s="18">
        <v>46137</v>
      </c>
      <c r="F801" s="18">
        <v>46153</v>
      </c>
      <c r="G801" t="s">
        <v>53</v>
      </c>
      <c r="H801">
        <v>41</v>
      </c>
      <c r="I801" t="s">
        <v>149</v>
      </c>
      <c r="J801">
        <v>9316.2800000000007</v>
      </c>
      <c r="K801" t="s">
        <v>131</v>
      </c>
      <c r="L801">
        <v>8012.0008000000007</v>
      </c>
      <c r="M801">
        <v>784</v>
      </c>
      <c r="N801">
        <v>674.24</v>
      </c>
      <c r="O801">
        <v>8.4153760943209088E-2</v>
      </c>
      <c r="P801">
        <v>10</v>
      </c>
      <c r="Q801">
        <v>2025</v>
      </c>
      <c r="R801">
        <v>4</v>
      </c>
      <c r="S801">
        <v>2026</v>
      </c>
      <c r="T801">
        <v>46198</v>
      </c>
      <c r="U801" t="s">
        <v>152</v>
      </c>
      <c r="V801">
        <v>2026</v>
      </c>
      <c r="W801" t="str">
        <f t="shared" si="48"/>
        <v>México</v>
      </c>
      <c r="X801" t="str">
        <f t="shared" si="49"/>
        <v>Retail</v>
      </c>
      <c r="Y801" s="8">
        <f t="shared" si="50"/>
        <v>0.05</v>
      </c>
      <c r="Z801" s="2">
        <f t="shared" si="51"/>
        <v>640.52800000000002</v>
      </c>
      <c r="AJ801" s="12">
        <v>801</v>
      </c>
      <c r="AK801" s="13">
        <v>85.84</v>
      </c>
    </row>
    <row r="802" spans="1:37">
      <c r="A802" t="s">
        <v>176</v>
      </c>
      <c r="B802">
        <v>765</v>
      </c>
      <c r="C802">
        <v>0</v>
      </c>
      <c r="D802" s="18">
        <v>45939</v>
      </c>
      <c r="E802" s="18">
        <v>45999</v>
      </c>
      <c r="F802" s="18">
        <v>46002</v>
      </c>
      <c r="G802" t="s">
        <v>34</v>
      </c>
      <c r="H802">
        <v>41</v>
      </c>
      <c r="J802">
        <v>358344</v>
      </c>
      <c r="K802" t="s">
        <v>131</v>
      </c>
      <c r="L802">
        <v>308175.83999999997</v>
      </c>
      <c r="M802">
        <v>35834.400000000001</v>
      </c>
      <c r="N802">
        <v>30817.584000000003</v>
      </c>
      <c r="O802">
        <v>0.10000000000000002</v>
      </c>
      <c r="P802">
        <v>10</v>
      </c>
      <c r="Q802">
        <v>2025</v>
      </c>
      <c r="R802">
        <v>12</v>
      </c>
      <c r="S802">
        <v>2025</v>
      </c>
      <c r="T802">
        <v>46047</v>
      </c>
      <c r="U802" t="s">
        <v>157</v>
      </c>
      <c r="V802">
        <v>2026</v>
      </c>
      <c r="W802" t="str">
        <f t="shared" si="48"/>
        <v>México</v>
      </c>
      <c r="X802" t="str">
        <f t="shared" si="49"/>
        <v>IC</v>
      </c>
      <c r="Y802" s="8">
        <f t="shared" si="50"/>
        <v>0.5</v>
      </c>
      <c r="Z802" s="2">
        <f t="shared" si="51"/>
        <v>15408.792000000001</v>
      </c>
      <c r="AJ802" s="12">
        <v>802</v>
      </c>
      <c r="AK802" s="13">
        <v>66.03</v>
      </c>
    </row>
    <row r="803" spans="1:37">
      <c r="A803" t="s">
        <v>176</v>
      </c>
      <c r="B803">
        <v>766</v>
      </c>
      <c r="C803">
        <v>0</v>
      </c>
      <c r="D803" s="18">
        <v>45940</v>
      </c>
      <c r="E803" s="18">
        <v>45944</v>
      </c>
      <c r="F803" s="18">
        <v>45949</v>
      </c>
      <c r="G803" t="s">
        <v>52</v>
      </c>
      <c r="H803">
        <v>41</v>
      </c>
      <c r="I803" t="s">
        <v>177</v>
      </c>
      <c r="J803">
        <v>17247.439999999999</v>
      </c>
      <c r="K803" t="s">
        <v>131</v>
      </c>
      <c r="L803">
        <v>14832.798399999998</v>
      </c>
      <c r="M803">
        <v>1410</v>
      </c>
      <c r="N803">
        <v>1212.5999999999999</v>
      </c>
      <c r="O803">
        <v>8.1751262796101926E-2</v>
      </c>
      <c r="P803">
        <v>10</v>
      </c>
      <c r="Q803">
        <v>2025</v>
      </c>
      <c r="R803">
        <v>10</v>
      </c>
      <c r="S803">
        <v>2025</v>
      </c>
      <c r="T803">
        <v>45994</v>
      </c>
      <c r="U803" t="s">
        <v>132</v>
      </c>
      <c r="V803">
        <v>2025</v>
      </c>
      <c r="W803" t="str">
        <f t="shared" si="48"/>
        <v>México</v>
      </c>
      <c r="X803" t="str">
        <f t="shared" si="49"/>
        <v>Retail</v>
      </c>
      <c r="Y803" s="8">
        <f t="shared" si="50"/>
        <v>0</v>
      </c>
      <c r="Z803" s="2">
        <f t="shared" si="51"/>
        <v>1212.5999999999999</v>
      </c>
      <c r="AJ803" s="12">
        <v>803</v>
      </c>
      <c r="AK803" s="13">
        <v>782.73</v>
      </c>
    </row>
    <row r="804" spans="1:37">
      <c r="A804" t="s">
        <v>176</v>
      </c>
      <c r="B804">
        <v>767</v>
      </c>
      <c r="C804">
        <v>0</v>
      </c>
      <c r="D804" s="18">
        <v>45940</v>
      </c>
      <c r="E804" s="18">
        <v>45953</v>
      </c>
      <c r="F804" s="18">
        <v>45969</v>
      </c>
      <c r="G804" t="s">
        <v>52</v>
      </c>
      <c r="H804">
        <v>41</v>
      </c>
      <c r="I804" t="s">
        <v>177</v>
      </c>
      <c r="J804">
        <v>65660.42</v>
      </c>
      <c r="K804" t="s">
        <v>131</v>
      </c>
      <c r="L804">
        <v>56467.961199999998</v>
      </c>
      <c r="M804">
        <v>5707.5</v>
      </c>
      <c r="N804">
        <v>4908.45</v>
      </c>
      <c r="O804">
        <v>8.6924512514540725E-2</v>
      </c>
      <c r="P804">
        <v>10</v>
      </c>
      <c r="Q804">
        <v>2025</v>
      </c>
      <c r="R804">
        <v>10</v>
      </c>
      <c r="S804">
        <v>2025</v>
      </c>
      <c r="T804">
        <v>46014</v>
      </c>
      <c r="U804" t="s">
        <v>132</v>
      </c>
      <c r="V804">
        <v>2025</v>
      </c>
      <c r="W804" t="str">
        <f t="shared" si="48"/>
        <v>México</v>
      </c>
      <c r="X804" t="str">
        <f t="shared" si="49"/>
        <v>Retail</v>
      </c>
      <c r="Y804" s="8">
        <f t="shared" si="50"/>
        <v>0</v>
      </c>
      <c r="Z804" s="2">
        <f t="shared" si="51"/>
        <v>4908.45</v>
      </c>
      <c r="AJ804" s="12">
        <v>804</v>
      </c>
      <c r="AK804" s="13">
        <v>422.7</v>
      </c>
    </row>
    <row r="805" spans="1:37">
      <c r="A805" t="s">
        <v>176</v>
      </c>
      <c r="B805">
        <v>769</v>
      </c>
      <c r="C805">
        <v>0</v>
      </c>
      <c r="D805" s="18">
        <v>45943</v>
      </c>
      <c r="E805" s="18">
        <v>45941</v>
      </c>
      <c r="F805" s="18">
        <v>45942</v>
      </c>
      <c r="G805" t="s">
        <v>24</v>
      </c>
      <c r="H805">
        <v>42</v>
      </c>
      <c r="J805">
        <v>1823</v>
      </c>
      <c r="K805" t="s">
        <v>151</v>
      </c>
      <c r="L805">
        <v>1823</v>
      </c>
      <c r="M805">
        <v>160</v>
      </c>
      <c r="N805">
        <v>160</v>
      </c>
      <c r="O805">
        <v>8.7767416346681296E-2</v>
      </c>
      <c r="P805">
        <v>10</v>
      </c>
      <c r="Q805">
        <v>2025</v>
      </c>
      <c r="R805">
        <v>10</v>
      </c>
      <c r="S805">
        <v>2025</v>
      </c>
      <c r="T805">
        <v>45987</v>
      </c>
      <c r="U805" t="s">
        <v>159</v>
      </c>
      <c r="V805">
        <v>2025</v>
      </c>
      <c r="W805" t="str">
        <f t="shared" si="48"/>
        <v>Madrid</v>
      </c>
      <c r="X805" t="str">
        <f t="shared" si="49"/>
        <v>Retail</v>
      </c>
      <c r="Y805" s="8">
        <f t="shared" si="50"/>
        <v>7.0000000000000007E-2</v>
      </c>
      <c r="Z805" s="2">
        <f t="shared" si="51"/>
        <v>148.80000000000001</v>
      </c>
      <c r="AJ805" s="12">
        <v>805</v>
      </c>
      <c r="AK805" s="13">
        <v>173.36</v>
      </c>
    </row>
    <row r="806" spans="1:37">
      <c r="A806" t="s">
        <v>176</v>
      </c>
      <c r="B806">
        <v>770</v>
      </c>
      <c r="C806">
        <v>0</v>
      </c>
      <c r="D806" s="18">
        <v>45943</v>
      </c>
      <c r="E806" s="18">
        <v>45983</v>
      </c>
      <c r="F806" s="18">
        <v>45986</v>
      </c>
      <c r="G806" t="s">
        <v>52</v>
      </c>
      <c r="H806">
        <v>42</v>
      </c>
      <c r="I806" t="s">
        <v>177</v>
      </c>
      <c r="J806">
        <v>5943.6</v>
      </c>
      <c r="K806" t="s">
        <v>151</v>
      </c>
      <c r="L806">
        <v>5943.6</v>
      </c>
      <c r="M806">
        <v>585</v>
      </c>
      <c r="N806">
        <v>585</v>
      </c>
      <c r="O806">
        <v>9.8425196850393692E-2</v>
      </c>
      <c r="P806">
        <v>10</v>
      </c>
      <c r="Q806">
        <v>2025</v>
      </c>
      <c r="R806">
        <v>11</v>
      </c>
      <c r="S806">
        <v>2025</v>
      </c>
      <c r="T806">
        <v>46031</v>
      </c>
      <c r="U806" t="s">
        <v>157</v>
      </c>
      <c r="V806">
        <v>2026</v>
      </c>
      <c r="W806" t="str">
        <f t="shared" si="48"/>
        <v>México</v>
      </c>
      <c r="X806" t="str">
        <f t="shared" si="49"/>
        <v>Retail</v>
      </c>
      <c r="Y806" s="8">
        <f t="shared" si="50"/>
        <v>0</v>
      </c>
      <c r="Z806" s="2">
        <f t="shared" si="51"/>
        <v>585</v>
      </c>
      <c r="AJ806" s="12">
        <v>806</v>
      </c>
      <c r="AK806" s="13">
        <v>1426.2</v>
      </c>
    </row>
    <row r="807" spans="1:37">
      <c r="A807" t="s">
        <v>176</v>
      </c>
      <c r="B807">
        <v>772</v>
      </c>
      <c r="C807">
        <v>0</v>
      </c>
      <c r="D807" s="18">
        <v>45943</v>
      </c>
      <c r="E807" s="18">
        <v>46017</v>
      </c>
      <c r="F807" s="18">
        <v>46027</v>
      </c>
      <c r="G807" t="s">
        <v>49</v>
      </c>
      <c r="H807">
        <v>42</v>
      </c>
      <c r="J807">
        <v>16392.8</v>
      </c>
      <c r="K807" t="s">
        <v>131</v>
      </c>
      <c r="L807">
        <v>14097.807999999999</v>
      </c>
      <c r="M807">
        <v>1109.2</v>
      </c>
      <c r="N807">
        <v>953.91200000000003</v>
      </c>
      <c r="O807">
        <v>6.7663852423014995E-2</v>
      </c>
      <c r="P807">
        <v>10</v>
      </c>
      <c r="Q807">
        <v>2025</v>
      </c>
      <c r="R807">
        <v>12</v>
      </c>
      <c r="S807">
        <v>2025</v>
      </c>
      <c r="T807">
        <v>46072</v>
      </c>
      <c r="U807" t="s">
        <v>164</v>
      </c>
      <c r="V807">
        <v>2026</v>
      </c>
      <c r="W807" t="str">
        <f t="shared" si="48"/>
        <v>México</v>
      </c>
      <c r="X807" t="str">
        <f t="shared" si="49"/>
        <v>Retail</v>
      </c>
      <c r="Y807" s="8">
        <f t="shared" si="50"/>
        <v>0</v>
      </c>
      <c r="Z807" s="2">
        <f t="shared" si="51"/>
        <v>953.91200000000003</v>
      </c>
      <c r="AJ807" s="12">
        <v>807</v>
      </c>
      <c r="AK807" s="13">
        <v>16490</v>
      </c>
    </row>
    <row r="808" spans="1:37">
      <c r="A808" t="s">
        <v>176</v>
      </c>
      <c r="B808">
        <v>773</v>
      </c>
      <c r="C808">
        <v>0</v>
      </c>
      <c r="D808" s="18">
        <v>45943</v>
      </c>
      <c r="E808" s="18">
        <v>45931</v>
      </c>
      <c r="F808" s="18">
        <v>45937</v>
      </c>
      <c r="G808" t="s">
        <v>47</v>
      </c>
      <c r="H808">
        <v>42</v>
      </c>
      <c r="J808">
        <v>14646</v>
      </c>
      <c r="K808" t="s">
        <v>151</v>
      </c>
      <c r="L808">
        <v>14646</v>
      </c>
      <c r="M808">
        <v>1489.57</v>
      </c>
      <c r="N808">
        <v>1489.57</v>
      </c>
      <c r="O808">
        <v>0.10170490236241977</v>
      </c>
      <c r="P808">
        <v>10</v>
      </c>
      <c r="Q808">
        <v>2025</v>
      </c>
      <c r="R808">
        <v>10</v>
      </c>
      <c r="S808">
        <v>2025</v>
      </c>
      <c r="T808">
        <v>45982</v>
      </c>
      <c r="U808" t="s">
        <v>159</v>
      </c>
      <c r="V808">
        <v>2025</v>
      </c>
      <c r="W808" t="str">
        <f t="shared" si="48"/>
        <v>México</v>
      </c>
      <c r="X808" t="str">
        <f t="shared" si="49"/>
        <v>IC</v>
      </c>
      <c r="Y808" s="8">
        <f t="shared" si="50"/>
        <v>0.65</v>
      </c>
      <c r="Z808" s="2">
        <f t="shared" si="51"/>
        <v>521.34949999999992</v>
      </c>
      <c r="AJ808" s="12">
        <v>808</v>
      </c>
      <c r="AK808" s="13">
        <v>4699.47</v>
      </c>
    </row>
    <row r="809" spans="1:37">
      <c r="A809" t="s">
        <v>176</v>
      </c>
      <c r="B809">
        <v>774</v>
      </c>
      <c r="C809">
        <v>0</v>
      </c>
      <c r="D809" s="18">
        <v>45943</v>
      </c>
      <c r="E809" s="18">
        <v>46014</v>
      </c>
      <c r="F809" s="18">
        <v>46036</v>
      </c>
      <c r="G809" t="s">
        <v>47</v>
      </c>
      <c r="H809">
        <v>42</v>
      </c>
      <c r="J809">
        <v>959220</v>
      </c>
      <c r="K809" t="s">
        <v>193</v>
      </c>
      <c r="L809">
        <v>5371.6319999999996</v>
      </c>
      <c r="M809">
        <v>79276</v>
      </c>
      <c r="N809">
        <v>443.94560000000001</v>
      </c>
      <c r="O809">
        <v>8.2646316799065922E-2</v>
      </c>
      <c r="P809">
        <v>10</v>
      </c>
      <c r="Q809">
        <v>2025</v>
      </c>
      <c r="R809">
        <v>12</v>
      </c>
      <c r="S809">
        <v>2025</v>
      </c>
      <c r="T809">
        <v>46081</v>
      </c>
      <c r="U809" t="s">
        <v>164</v>
      </c>
      <c r="V809">
        <v>2026</v>
      </c>
      <c r="W809" t="str">
        <f t="shared" si="48"/>
        <v>México</v>
      </c>
      <c r="X809" t="str">
        <f t="shared" si="49"/>
        <v>IC</v>
      </c>
      <c r="Y809" s="8">
        <f t="shared" si="50"/>
        <v>0.65</v>
      </c>
      <c r="Z809" s="2">
        <f t="shared" si="51"/>
        <v>155.38096000000002</v>
      </c>
      <c r="AJ809" s="12">
        <v>809</v>
      </c>
      <c r="AK809" s="13">
        <v>17419.05</v>
      </c>
    </row>
    <row r="810" spans="1:37">
      <c r="A810" t="s">
        <v>176</v>
      </c>
      <c r="B810">
        <v>775</v>
      </c>
      <c r="C810">
        <v>0</v>
      </c>
      <c r="D810" s="18">
        <v>45943</v>
      </c>
      <c r="E810" s="18">
        <v>46015</v>
      </c>
      <c r="F810" s="18">
        <v>46037</v>
      </c>
      <c r="G810" t="s">
        <v>47</v>
      </c>
      <c r="H810">
        <v>42</v>
      </c>
      <c r="J810">
        <v>3689941</v>
      </c>
      <c r="K810" t="s">
        <v>193</v>
      </c>
      <c r="L810">
        <v>20663.669600000001</v>
      </c>
      <c r="M810">
        <v>321670</v>
      </c>
      <c r="N810">
        <v>1801.3520000000001</v>
      </c>
      <c r="O810">
        <v>8.7174835586802071E-2</v>
      </c>
      <c r="P810">
        <v>10</v>
      </c>
      <c r="Q810">
        <v>2025</v>
      </c>
      <c r="R810">
        <v>12</v>
      </c>
      <c r="S810">
        <v>2025</v>
      </c>
      <c r="T810">
        <v>46082</v>
      </c>
      <c r="U810" t="s">
        <v>150</v>
      </c>
      <c r="V810">
        <v>2026</v>
      </c>
      <c r="W810" t="str">
        <f t="shared" si="48"/>
        <v>México</v>
      </c>
      <c r="X810" t="str">
        <f t="shared" si="49"/>
        <v>IC</v>
      </c>
      <c r="Y810" s="8">
        <f t="shared" si="50"/>
        <v>0.65</v>
      </c>
      <c r="Z810" s="2">
        <f t="shared" si="51"/>
        <v>630.47319999999991</v>
      </c>
      <c r="AJ810" s="12">
        <v>810</v>
      </c>
      <c r="AK810" s="13">
        <v>598.54</v>
      </c>
    </row>
    <row r="811" spans="1:37">
      <c r="A811" t="s">
        <v>176</v>
      </c>
      <c r="B811">
        <v>776</v>
      </c>
      <c r="C811">
        <v>0</v>
      </c>
      <c r="D811" s="18">
        <v>45943</v>
      </c>
      <c r="E811" s="18">
        <v>46015</v>
      </c>
      <c r="F811" s="18">
        <v>46036</v>
      </c>
      <c r="G811" t="s">
        <v>47</v>
      </c>
      <c r="H811">
        <v>42</v>
      </c>
      <c r="J811">
        <v>2833146.4</v>
      </c>
      <c r="K811" t="s">
        <v>193</v>
      </c>
      <c r="L811">
        <v>15865.619839999999</v>
      </c>
      <c r="M811">
        <v>196431.48</v>
      </c>
      <c r="N811">
        <v>1100.016288</v>
      </c>
      <c r="O811">
        <v>6.9333332015599339E-2</v>
      </c>
      <c r="P811">
        <v>10</v>
      </c>
      <c r="Q811">
        <v>2025</v>
      </c>
      <c r="R811">
        <v>12</v>
      </c>
      <c r="S811">
        <v>2025</v>
      </c>
      <c r="T811">
        <v>46081</v>
      </c>
      <c r="U811" t="s">
        <v>164</v>
      </c>
      <c r="V811">
        <v>2026</v>
      </c>
      <c r="W811" t="str">
        <f t="shared" si="48"/>
        <v>México</v>
      </c>
      <c r="X811" t="str">
        <f t="shared" si="49"/>
        <v>IC</v>
      </c>
      <c r="Y811" s="8">
        <f t="shared" si="50"/>
        <v>0.65</v>
      </c>
      <c r="Z811" s="2">
        <f t="shared" si="51"/>
        <v>385.0057008</v>
      </c>
      <c r="AJ811" s="12">
        <v>811</v>
      </c>
      <c r="AK811" s="13">
        <v>70</v>
      </c>
    </row>
    <row r="812" spans="1:37">
      <c r="A812" t="s">
        <v>176</v>
      </c>
      <c r="B812">
        <v>777</v>
      </c>
      <c r="C812">
        <v>0</v>
      </c>
      <c r="D812" s="18">
        <v>45944</v>
      </c>
      <c r="E812" s="18">
        <v>45966</v>
      </c>
      <c r="F812" s="18">
        <v>46008</v>
      </c>
      <c r="G812" t="s">
        <v>24</v>
      </c>
      <c r="H812">
        <v>42</v>
      </c>
      <c r="I812" t="s">
        <v>158</v>
      </c>
      <c r="J812">
        <v>227822.02</v>
      </c>
      <c r="K812" t="s">
        <v>151</v>
      </c>
      <c r="L812">
        <v>227822.02</v>
      </c>
      <c r="M812">
        <v>40878.480000000003</v>
      </c>
      <c r="N812">
        <v>40878.480000000003</v>
      </c>
      <c r="O812">
        <v>0.17943164580842538</v>
      </c>
      <c r="P812">
        <v>10</v>
      </c>
      <c r="Q812">
        <v>2025</v>
      </c>
      <c r="R812">
        <v>11</v>
      </c>
      <c r="S812">
        <v>2025</v>
      </c>
      <c r="T812">
        <v>46053</v>
      </c>
      <c r="U812" t="s">
        <v>157</v>
      </c>
      <c r="V812">
        <v>2026</v>
      </c>
      <c r="W812" t="str">
        <f t="shared" si="48"/>
        <v>Madrid</v>
      </c>
      <c r="X812" t="str">
        <f t="shared" si="49"/>
        <v>Retail</v>
      </c>
      <c r="Y812" s="8">
        <f t="shared" si="50"/>
        <v>7.0000000000000007E-2</v>
      </c>
      <c r="Z812" s="2">
        <f t="shared" si="51"/>
        <v>38016.986400000002</v>
      </c>
      <c r="AJ812" s="12">
        <v>812</v>
      </c>
      <c r="AK812" s="13">
        <v>6273.03</v>
      </c>
    </row>
    <row r="813" spans="1:37">
      <c r="A813" t="s">
        <v>176</v>
      </c>
      <c r="B813">
        <v>778</v>
      </c>
      <c r="C813">
        <v>0</v>
      </c>
      <c r="D813" s="18">
        <v>45944</v>
      </c>
      <c r="E813" s="18">
        <v>46006</v>
      </c>
      <c r="F813" s="18">
        <v>46012</v>
      </c>
      <c r="G813" t="s">
        <v>51</v>
      </c>
      <c r="H813">
        <v>42</v>
      </c>
      <c r="J813">
        <v>5460.56</v>
      </c>
      <c r="K813" t="s">
        <v>131</v>
      </c>
      <c r="L813">
        <v>4696.0816000000004</v>
      </c>
      <c r="M813">
        <v>299.88</v>
      </c>
      <c r="N813">
        <v>257.89679999999998</v>
      </c>
      <c r="O813">
        <v>5.4917444364680539E-2</v>
      </c>
      <c r="P813">
        <v>10</v>
      </c>
      <c r="Q813">
        <v>2025</v>
      </c>
      <c r="R813">
        <v>12</v>
      </c>
      <c r="S813">
        <v>2025</v>
      </c>
      <c r="T813">
        <v>46057</v>
      </c>
      <c r="U813" t="s">
        <v>164</v>
      </c>
      <c r="V813">
        <v>2026</v>
      </c>
      <c r="W813" t="str">
        <f t="shared" si="48"/>
        <v>México</v>
      </c>
      <c r="X813" t="str">
        <f t="shared" si="49"/>
        <v>Retail</v>
      </c>
      <c r="Y813" s="8">
        <f t="shared" si="50"/>
        <v>0</v>
      </c>
      <c r="Z813" s="2">
        <f t="shared" si="51"/>
        <v>257.89679999999998</v>
      </c>
      <c r="AJ813" s="12">
        <v>813</v>
      </c>
      <c r="AK813" s="13">
        <v>13327.48</v>
      </c>
    </row>
    <row r="814" spans="1:37">
      <c r="A814" t="s">
        <v>176</v>
      </c>
      <c r="B814">
        <v>779</v>
      </c>
      <c r="C814">
        <v>0</v>
      </c>
      <c r="D814" s="18">
        <v>45944</v>
      </c>
      <c r="E814" s="18">
        <v>46108</v>
      </c>
      <c r="F814" s="18">
        <v>46117</v>
      </c>
      <c r="G814" t="s">
        <v>49</v>
      </c>
      <c r="H814">
        <v>42</v>
      </c>
      <c r="J814">
        <v>88656.25</v>
      </c>
      <c r="K814" t="s">
        <v>131</v>
      </c>
      <c r="L814">
        <v>76244.375</v>
      </c>
      <c r="M814">
        <v>7170.16</v>
      </c>
      <c r="N814">
        <v>6166.3375999999998</v>
      </c>
      <c r="O814">
        <v>8.0875967571378216E-2</v>
      </c>
      <c r="P814">
        <v>10</v>
      </c>
      <c r="Q814">
        <v>2025</v>
      </c>
      <c r="R814">
        <v>3</v>
      </c>
      <c r="S814">
        <v>2026</v>
      </c>
      <c r="T814">
        <v>46162</v>
      </c>
      <c r="U814" t="s">
        <v>172</v>
      </c>
      <c r="V814">
        <v>2026</v>
      </c>
      <c r="W814" t="str">
        <f t="shared" si="48"/>
        <v>México</v>
      </c>
      <c r="X814" t="str">
        <f t="shared" si="49"/>
        <v>Retail</v>
      </c>
      <c r="Y814" s="8">
        <f t="shared" si="50"/>
        <v>0</v>
      </c>
      <c r="Z814" s="2">
        <f t="shared" si="51"/>
        <v>6166.3375999999998</v>
      </c>
      <c r="AJ814" s="12">
        <v>814</v>
      </c>
      <c r="AK814" s="13">
        <v>1470</v>
      </c>
    </row>
    <row r="815" spans="1:37">
      <c r="A815" t="s">
        <v>176</v>
      </c>
      <c r="B815">
        <v>780</v>
      </c>
      <c r="C815">
        <v>0</v>
      </c>
      <c r="D815" s="18">
        <v>45944</v>
      </c>
      <c r="E815" s="18">
        <v>45973</v>
      </c>
      <c r="F815" s="18">
        <v>45979</v>
      </c>
      <c r="G815" t="s">
        <v>39</v>
      </c>
      <c r="H815">
        <v>42</v>
      </c>
      <c r="J815">
        <v>7927.78</v>
      </c>
      <c r="K815" t="s">
        <v>131</v>
      </c>
      <c r="L815">
        <v>6817.8908000000001</v>
      </c>
      <c r="M815">
        <v>545.62</v>
      </c>
      <c r="N815">
        <v>469.23320000000001</v>
      </c>
      <c r="O815">
        <v>6.8823806916942704E-2</v>
      </c>
      <c r="P815">
        <v>10</v>
      </c>
      <c r="Q815">
        <v>2025</v>
      </c>
      <c r="R815">
        <v>11</v>
      </c>
      <c r="S815">
        <v>2025</v>
      </c>
      <c r="T815">
        <v>46024</v>
      </c>
      <c r="U815" t="s">
        <v>157</v>
      </c>
      <c r="V815">
        <v>2026</v>
      </c>
      <c r="W815" t="str">
        <f t="shared" si="48"/>
        <v>México</v>
      </c>
      <c r="X815" t="str">
        <f t="shared" si="49"/>
        <v>IC</v>
      </c>
      <c r="Y815" s="8">
        <f t="shared" si="50"/>
        <v>0.5</v>
      </c>
      <c r="Z815" s="2">
        <f t="shared" si="51"/>
        <v>234.61660000000001</v>
      </c>
      <c r="AJ815" s="12">
        <v>815</v>
      </c>
      <c r="AK815" s="13">
        <v>35989.57</v>
      </c>
    </row>
    <row r="816" spans="1:37">
      <c r="A816" t="s">
        <v>176</v>
      </c>
      <c r="B816">
        <v>781</v>
      </c>
      <c r="C816">
        <v>0</v>
      </c>
      <c r="D816" s="18">
        <v>45945</v>
      </c>
      <c r="E816" s="18">
        <v>45925</v>
      </c>
      <c r="F816" s="18">
        <v>45939</v>
      </c>
      <c r="G816" t="s">
        <v>43</v>
      </c>
      <c r="H816">
        <v>42</v>
      </c>
      <c r="J816">
        <v>8424</v>
      </c>
      <c r="K816" t="s">
        <v>131</v>
      </c>
      <c r="L816">
        <v>7244.64</v>
      </c>
      <c r="M816">
        <v>649.57000000000005</v>
      </c>
      <c r="N816">
        <v>558.63020000000006</v>
      </c>
      <c r="O816">
        <v>7.7109449192782537E-2</v>
      </c>
      <c r="P816">
        <v>10</v>
      </c>
      <c r="Q816">
        <v>2025</v>
      </c>
      <c r="R816">
        <v>9</v>
      </c>
      <c r="S816">
        <v>2025</v>
      </c>
      <c r="T816">
        <v>45984</v>
      </c>
      <c r="U816" t="s">
        <v>159</v>
      </c>
      <c r="V816">
        <v>2025</v>
      </c>
      <c r="W816" t="str">
        <f t="shared" si="48"/>
        <v>México</v>
      </c>
      <c r="X816" t="str">
        <f t="shared" si="49"/>
        <v>IC</v>
      </c>
      <c r="Y816" s="8">
        <f t="shared" si="50"/>
        <v>0.5</v>
      </c>
      <c r="Z816" s="2">
        <f t="shared" si="51"/>
        <v>279.31510000000003</v>
      </c>
      <c r="AJ816" s="12">
        <v>816</v>
      </c>
      <c r="AK816" s="13">
        <v>0</v>
      </c>
    </row>
    <row r="817" spans="1:37">
      <c r="A817" t="s">
        <v>176</v>
      </c>
      <c r="B817">
        <v>782</v>
      </c>
      <c r="C817">
        <v>0</v>
      </c>
      <c r="D817" s="18">
        <v>45945</v>
      </c>
      <c r="E817" s="18">
        <v>46019</v>
      </c>
      <c r="F817" s="18">
        <v>46027</v>
      </c>
      <c r="G817" t="s">
        <v>52</v>
      </c>
      <c r="H817">
        <v>42</v>
      </c>
      <c r="I817" t="s">
        <v>177</v>
      </c>
      <c r="J817">
        <v>11060.2</v>
      </c>
      <c r="K817" t="s">
        <v>131</v>
      </c>
      <c r="L817">
        <v>9511.7720000000008</v>
      </c>
      <c r="M817">
        <v>923</v>
      </c>
      <c r="N817">
        <v>793.78</v>
      </c>
      <c r="O817">
        <v>8.3452378799660026E-2</v>
      </c>
      <c r="P817">
        <v>10</v>
      </c>
      <c r="Q817">
        <v>2025</v>
      </c>
      <c r="R817">
        <v>12</v>
      </c>
      <c r="S817">
        <v>2025</v>
      </c>
      <c r="T817">
        <v>46072</v>
      </c>
      <c r="U817" t="s">
        <v>164</v>
      </c>
      <c r="V817">
        <v>2026</v>
      </c>
      <c r="W817" t="str">
        <f t="shared" si="48"/>
        <v>México</v>
      </c>
      <c r="X817" t="str">
        <f t="shared" si="49"/>
        <v>Retail</v>
      </c>
      <c r="Y817" s="8">
        <f t="shared" si="50"/>
        <v>0</v>
      </c>
      <c r="Z817" s="2">
        <f t="shared" si="51"/>
        <v>793.78</v>
      </c>
      <c r="AJ817" s="12">
        <v>817</v>
      </c>
      <c r="AK817" s="13">
        <v>26.6</v>
      </c>
    </row>
    <row r="818" spans="1:37">
      <c r="A818" t="s">
        <v>176</v>
      </c>
      <c r="B818">
        <v>783</v>
      </c>
      <c r="C818">
        <v>0</v>
      </c>
      <c r="D818" s="18">
        <v>45946</v>
      </c>
      <c r="E818" s="18">
        <v>45968</v>
      </c>
      <c r="F818" s="18">
        <v>45976</v>
      </c>
      <c r="G818" t="s">
        <v>29</v>
      </c>
      <c r="H818">
        <v>42</v>
      </c>
      <c r="I818" t="s">
        <v>149</v>
      </c>
      <c r="J818">
        <v>3925</v>
      </c>
      <c r="K818" t="s">
        <v>205</v>
      </c>
      <c r="L818">
        <v>4474.5</v>
      </c>
      <c r="M818">
        <v>327.08</v>
      </c>
      <c r="N818">
        <v>372.87119999999993</v>
      </c>
      <c r="O818">
        <v>8.3332484076433108E-2</v>
      </c>
      <c r="P818">
        <v>10</v>
      </c>
      <c r="Q818">
        <v>2025</v>
      </c>
      <c r="R818">
        <v>11</v>
      </c>
      <c r="S818">
        <v>2025</v>
      </c>
      <c r="T818">
        <v>46021</v>
      </c>
      <c r="U818" t="s">
        <v>132</v>
      </c>
      <c r="V818">
        <v>2025</v>
      </c>
      <c r="W818" t="str">
        <f t="shared" si="48"/>
        <v>Madrid</v>
      </c>
      <c r="X818" t="str">
        <f t="shared" si="49"/>
        <v>Retail</v>
      </c>
      <c r="Y818" s="8">
        <f t="shared" si="50"/>
        <v>7.0000000000000007E-2</v>
      </c>
      <c r="Z818" s="2">
        <f t="shared" si="51"/>
        <v>346.77021599999995</v>
      </c>
      <c r="AJ818" s="12">
        <v>818</v>
      </c>
      <c r="AK818" s="13">
        <v>8429.31</v>
      </c>
    </row>
    <row r="819" spans="1:37">
      <c r="A819" t="s">
        <v>176</v>
      </c>
      <c r="B819">
        <v>784</v>
      </c>
      <c r="C819">
        <v>0</v>
      </c>
      <c r="D819" s="18">
        <v>45946</v>
      </c>
      <c r="E819" s="18">
        <v>45953</v>
      </c>
      <c r="F819" s="18">
        <v>45956</v>
      </c>
      <c r="G819" t="s">
        <v>27</v>
      </c>
      <c r="H819">
        <v>42</v>
      </c>
      <c r="I819" t="s">
        <v>166</v>
      </c>
      <c r="J819">
        <v>1483.59</v>
      </c>
      <c r="K819" t="s">
        <v>151</v>
      </c>
      <c r="L819">
        <v>1483.59</v>
      </c>
      <c r="M819">
        <v>70</v>
      </c>
      <c r="N819">
        <v>70</v>
      </c>
      <c r="O819">
        <v>4.718284701298877E-2</v>
      </c>
      <c r="P819">
        <v>10</v>
      </c>
      <c r="Q819">
        <v>2025</v>
      </c>
      <c r="R819">
        <v>10</v>
      </c>
      <c r="S819">
        <v>2025</v>
      </c>
      <c r="T819">
        <v>46001</v>
      </c>
      <c r="U819" t="s">
        <v>132</v>
      </c>
      <c r="V819">
        <v>2025</v>
      </c>
      <c r="W819" t="str">
        <f t="shared" si="48"/>
        <v>Madrid</v>
      </c>
      <c r="X819" t="str">
        <f t="shared" si="49"/>
        <v>Retail</v>
      </c>
      <c r="Y819" s="8">
        <f t="shared" si="50"/>
        <v>7.0000000000000007E-2</v>
      </c>
      <c r="Z819" s="2">
        <f t="shared" si="51"/>
        <v>65.099999999999994</v>
      </c>
      <c r="AJ819" s="12">
        <v>819</v>
      </c>
      <c r="AK819" s="13">
        <v>145.32</v>
      </c>
    </row>
    <row r="820" spans="1:37">
      <c r="A820" t="s">
        <v>176</v>
      </c>
      <c r="B820">
        <v>785</v>
      </c>
      <c r="C820">
        <v>0</v>
      </c>
      <c r="D820" s="18">
        <v>45946</v>
      </c>
      <c r="E820" s="18">
        <v>45947</v>
      </c>
      <c r="F820" s="18">
        <v>45951</v>
      </c>
      <c r="G820" t="s">
        <v>52</v>
      </c>
      <c r="H820">
        <v>42</v>
      </c>
      <c r="I820" t="s">
        <v>177</v>
      </c>
      <c r="J820">
        <v>17118</v>
      </c>
      <c r="K820" t="s">
        <v>131</v>
      </c>
      <c r="L820">
        <v>14721.48</v>
      </c>
      <c r="M820">
        <v>4559</v>
      </c>
      <c r="N820">
        <v>3920.74</v>
      </c>
      <c r="O820">
        <v>0.26632784203762122</v>
      </c>
      <c r="P820">
        <v>10</v>
      </c>
      <c r="Q820">
        <v>2025</v>
      </c>
      <c r="R820">
        <v>10</v>
      </c>
      <c r="S820">
        <v>2025</v>
      </c>
      <c r="T820">
        <v>45996</v>
      </c>
      <c r="U820" t="s">
        <v>132</v>
      </c>
      <c r="V820">
        <v>2025</v>
      </c>
      <c r="W820" t="str">
        <f t="shared" si="48"/>
        <v>México</v>
      </c>
      <c r="X820" t="str">
        <f t="shared" si="49"/>
        <v>Retail</v>
      </c>
      <c r="Y820" s="8">
        <f t="shared" si="50"/>
        <v>0</v>
      </c>
      <c r="Z820" s="2">
        <f t="shared" si="51"/>
        <v>3920.74</v>
      </c>
      <c r="AJ820" s="12">
        <v>820</v>
      </c>
      <c r="AK820" s="13">
        <v>0</v>
      </c>
    </row>
    <row r="821" spans="1:37">
      <c r="A821" t="s">
        <v>176</v>
      </c>
      <c r="B821">
        <v>786</v>
      </c>
      <c r="C821">
        <v>0</v>
      </c>
      <c r="D821" s="18">
        <v>45947</v>
      </c>
      <c r="E821" s="18">
        <v>45982</v>
      </c>
      <c r="F821" s="18">
        <v>45991</v>
      </c>
      <c r="G821" t="s">
        <v>24</v>
      </c>
      <c r="H821">
        <v>42</v>
      </c>
      <c r="I821" t="s">
        <v>158</v>
      </c>
      <c r="J821">
        <v>59243</v>
      </c>
      <c r="K821" t="s">
        <v>151</v>
      </c>
      <c r="L821">
        <v>59243</v>
      </c>
      <c r="M821">
        <v>8080.58</v>
      </c>
      <c r="N821">
        <v>8080.58</v>
      </c>
      <c r="O821">
        <v>0.13639721148490117</v>
      </c>
      <c r="P821">
        <v>10</v>
      </c>
      <c r="Q821">
        <v>2025</v>
      </c>
      <c r="R821">
        <v>11</v>
      </c>
      <c r="S821">
        <v>2025</v>
      </c>
      <c r="T821">
        <v>46036</v>
      </c>
      <c r="U821" t="s">
        <v>157</v>
      </c>
      <c r="V821">
        <v>2026</v>
      </c>
      <c r="W821" t="str">
        <f t="shared" si="48"/>
        <v>Madrid</v>
      </c>
      <c r="X821" t="str">
        <f t="shared" si="49"/>
        <v>Retail</v>
      </c>
      <c r="Y821" s="8">
        <f t="shared" si="50"/>
        <v>7.0000000000000007E-2</v>
      </c>
      <c r="Z821" s="2">
        <f t="shared" si="51"/>
        <v>7514.9394000000002</v>
      </c>
      <c r="AJ821" s="12">
        <v>821</v>
      </c>
      <c r="AK821" s="13">
        <v>142.63999999999999</v>
      </c>
    </row>
    <row r="822" spans="1:37">
      <c r="A822" t="s">
        <v>176</v>
      </c>
      <c r="B822">
        <v>787</v>
      </c>
      <c r="C822">
        <v>0</v>
      </c>
      <c r="D822" s="18">
        <v>45947</v>
      </c>
      <c r="E822" s="18">
        <v>45964</v>
      </c>
      <c r="F822" s="18">
        <v>45970</v>
      </c>
      <c r="G822" t="s">
        <v>44</v>
      </c>
      <c r="H822">
        <v>42</v>
      </c>
      <c r="J822">
        <v>9224.8799999999992</v>
      </c>
      <c r="K822" t="s">
        <v>131</v>
      </c>
      <c r="L822">
        <v>7933.3967999999995</v>
      </c>
      <c r="M822">
        <v>0</v>
      </c>
      <c r="N822">
        <v>0</v>
      </c>
      <c r="O822">
        <v>0</v>
      </c>
      <c r="P822">
        <v>10</v>
      </c>
      <c r="Q822">
        <v>2025</v>
      </c>
      <c r="R822">
        <v>11</v>
      </c>
      <c r="S822">
        <v>2025</v>
      </c>
      <c r="T822">
        <v>46015</v>
      </c>
      <c r="U822" t="s">
        <v>132</v>
      </c>
      <c r="V822">
        <v>2025</v>
      </c>
      <c r="W822" t="str">
        <f t="shared" si="48"/>
        <v>México</v>
      </c>
      <c r="X822" t="str">
        <f t="shared" si="49"/>
        <v>IC</v>
      </c>
      <c r="Y822" s="8">
        <f t="shared" si="50"/>
        <v>0.5</v>
      </c>
      <c r="Z822" s="2">
        <f t="shared" si="51"/>
        <v>0</v>
      </c>
      <c r="AJ822" s="12">
        <v>822</v>
      </c>
      <c r="AK822" s="13">
        <v>1210</v>
      </c>
    </row>
    <row r="823" spans="1:37">
      <c r="A823" t="s">
        <v>176</v>
      </c>
      <c r="B823">
        <v>788</v>
      </c>
      <c r="C823">
        <v>0</v>
      </c>
      <c r="D823" s="18">
        <v>45947</v>
      </c>
      <c r="E823" s="18">
        <v>45972</v>
      </c>
      <c r="F823" s="18" t="s">
        <v>190</v>
      </c>
      <c r="G823" t="s">
        <v>37</v>
      </c>
      <c r="H823">
        <v>42</v>
      </c>
      <c r="J823">
        <v>1950</v>
      </c>
      <c r="K823" t="s">
        <v>131</v>
      </c>
      <c r="L823">
        <v>1677</v>
      </c>
      <c r="M823">
        <v>217.5</v>
      </c>
      <c r="N823">
        <v>187.04999999999998</v>
      </c>
      <c r="O823">
        <v>0.11153846153846153</v>
      </c>
      <c r="P823">
        <v>10</v>
      </c>
      <c r="Q823">
        <v>2025</v>
      </c>
      <c r="R823">
        <v>11</v>
      </c>
      <c r="S823">
        <v>2025</v>
      </c>
      <c r="T823" t="e">
        <v>#VALUE!</v>
      </c>
      <c r="U823" t="e">
        <v>#VALUE!</v>
      </c>
      <c r="V823" t="e">
        <v>#VALUE!</v>
      </c>
      <c r="W823" t="str">
        <f t="shared" si="48"/>
        <v>México</v>
      </c>
      <c r="X823" t="str">
        <f t="shared" si="49"/>
        <v>IC</v>
      </c>
      <c r="Y823" s="8">
        <f t="shared" si="50"/>
        <v>0.6</v>
      </c>
      <c r="Z823" s="2">
        <f t="shared" si="51"/>
        <v>74.819999999999993</v>
      </c>
      <c r="AJ823" s="12">
        <v>823</v>
      </c>
      <c r="AK823" s="13">
        <v>5367.85</v>
      </c>
    </row>
    <row r="824" spans="1:37">
      <c r="A824" t="s">
        <v>176</v>
      </c>
      <c r="B824">
        <v>789</v>
      </c>
      <c r="C824">
        <v>0</v>
      </c>
      <c r="D824" s="18">
        <v>45948</v>
      </c>
      <c r="E824" s="18">
        <v>46116</v>
      </c>
      <c r="F824" s="18">
        <v>46158</v>
      </c>
      <c r="G824" t="s">
        <v>29</v>
      </c>
      <c r="H824">
        <v>42</v>
      </c>
      <c r="I824" t="s">
        <v>206</v>
      </c>
      <c r="J824">
        <v>56502.87</v>
      </c>
      <c r="K824" t="s">
        <v>151</v>
      </c>
      <c r="L824">
        <v>56502.87</v>
      </c>
      <c r="M824">
        <v>5283.15</v>
      </c>
      <c r="N824">
        <v>5283.15</v>
      </c>
      <c r="O824">
        <v>9.3502330058632413E-2</v>
      </c>
      <c r="P824">
        <v>10</v>
      </c>
      <c r="Q824">
        <v>2025</v>
      </c>
      <c r="R824">
        <v>4</v>
      </c>
      <c r="S824">
        <v>2026</v>
      </c>
      <c r="T824">
        <v>46203</v>
      </c>
      <c r="U824" t="s">
        <v>152</v>
      </c>
      <c r="V824">
        <v>2026</v>
      </c>
      <c r="W824" t="str">
        <f t="shared" si="48"/>
        <v>Madrid</v>
      </c>
      <c r="X824" t="str">
        <f t="shared" si="49"/>
        <v>Retail</v>
      </c>
      <c r="Y824" s="8">
        <f t="shared" si="50"/>
        <v>7.0000000000000007E-2</v>
      </c>
      <c r="Z824" s="2">
        <f t="shared" si="51"/>
        <v>4913.3294999999998</v>
      </c>
      <c r="AJ824" s="12">
        <v>824</v>
      </c>
      <c r="AK824" s="13">
        <v>3298.75</v>
      </c>
    </row>
    <row r="825" spans="1:37">
      <c r="A825" t="s">
        <v>176</v>
      </c>
      <c r="B825">
        <v>790</v>
      </c>
      <c r="C825">
        <v>0</v>
      </c>
      <c r="D825" s="18">
        <v>45950</v>
      </c>
      <c r="E825" s="18">
        <v>46013</v>
      </c>
      <c r="F825" s="18">
        <v>46022</v>
      </c>
      <c r="G825" t="s">
        <v>49</v>
      </c>
      <c r="H825">
        <v>43</v>
      </c>
      <c r="J825">
        <v>11807.47</v>
      </c>
      <c r="K825" t="s">
        <v>131</v>
      </c>
      <c r="L825">
        <v>10154.424199999999</v>
      </c>
      <c r="M825">
        <v>0</v>
      </c>
      <c r="N825">
        <v>0</v>
      </c>
      <c r="O825">
        <v>0</v>
      </c>
      <c r="P825">
        <v>10</v>
      </c>
      <c r="Q825">
        <v>2025</v>
      </c>
      <c r="R825">
        <v>12</v>
      </c>
      <c r="S825">
        <v>2025</v>
      </c>
      <c r="T825">
        <v>46067</v>
      </c>
      <c r="U825" t="s">
        <v>164</v>
      </c>
      <c r="V825">
        <v>2026</v>
      </c>
      <c r="W825" t="str">
        <f t="shared" si="48"/>
        <v>México</v>
      </c>
      <c r="X825" t="str">
        <f t="shared" si="49"/>
        <v>Retail</v>
      </c>
      <c r="Y825" s="8">
        <f t="shared" si="50"/>
        <v>0</v>
      </c>
      <c r="Z825" s="2">
        <f t="shared" si="51"/>
        <v>0</v>
      </c>
      <c r="AJ825" s="12">
        <v>825</v>
      </c>
      <c r="AK825" s="13">
        <v>1000</v>
      </c>
    </row>
    <row r="826" spans="1:37">
      <c r="A826" t="s">
        <v>176</v>
      </c>
      <c r="B826">
        <v>791</v>
      </c>
      <c r="C826">
        <v>0</v>
      </c>
      <c r="D826" s="18">
        <v>45951</v>
      </c>
      <c r="E826" s="18">
        <v>45957</v>
      </c>
      <c r="F826" s="18">
        <v>45962</v>
      </c>
      <c r="G826" t="s">
        <v>35</v>
      </c>
      <c r="H826">
        <v>43</v>
      </c>
      <c r="J826">
        <v>2042.72</v>
      </c>
      <c r="K826" t="s">
        <v>151</v>
      </c>
      <c r="L826">
        <v>2042.72</v>
      </c>
      <c r="M826">
        <v>189.1</v>
      </c>
      <c r="N826">
        <v>189.1</v>
      </c>
      <c r="O826">
        <v>9.2572648233727572E-2</v>
      </c>
      <c r="P826">
        <v>10</v>
      </c>
      <c r="Q826">
        <v>2025</v>
      </c>
      <c r="R826">
        <v>10</v>
      </c>
      <c r="S826">
        <v>2025</v>
      </c>
      <c r="T826">
        <v>46007</v>
      </c>
      <c r="U826" t="s">
        <v>132</v>
      </c>
      <c r="V826">
        <v>2025</v>
      </c>
      <c r="W826" t="str">
        <f t="shared" si="48"/>
        <v>México</v>
      </c>
      <c r="X826" t="str">
        <f t="shared" si="49"/>
        <v>IC</v>
      </c>
      <c r="Y826" s="8">
        <f t="shared" si="50"/>
        <v>0.5</v>
      </c>
      <c r="Z826" s="2">
        <f t="shared" si="51"/>
        <v>94.55</v>
      </c>
      <c r="AJ826" s="12">
        <v>826</v>
      </c>
      <c r="AK826" s="13">
        <v>399.63</v>
      </c>
    </row>
    <row r="827" spans="1:37">
      <c r="A827" t="s">
        <v>176</v>
      </c>
      <c r="B827">
        <v>792</v>
      </c>
      <c r="C827">
        <v>0</v>
      </c>
      <c r="D827" s="18">
        <v>45951</v>
      </c>
      <c r="E827" s="18">
        <v>45952</v>
      </c>
      <c r="F827" s="18">
        <v>45953</v>
      </c>
      <c r="G827" t="s">
        <v>52</v>
      </c>
      <c r="H827">
        <v>43</v>
      </c>
      <c r="I827" t="s">
        <v>177</v>
      </c>
      <c r="J827">
        <v>930</v>
      </c>
      <c r="K827" t="s">
        <v>205</v>
      </c>
      <c r="L827">
        <v>1060.1999999999998</v>
      </c>
      <c r="M827">
        <v>72.849999999999994</v>
      </c>
      <c r="N827">
        <v>83.048999999999992</v>
      </c>
      <c r="O827">
        <v>7.8333333333333338E-2</v>
      </c>
      <c r="P827">
        <v>10</v>
      </c>
      <c r="Q827">
        <v>2025</v>
      </c>
      <c r="R827">
        <v>10</v>
      </c>
      <c r="S827">
        <v>2025</v>
      </c>
      <c r="T827">
        <v>45998</v>
      </c>
      <c r="U827" t="s">
        <v>132</v>
      </c>
      <c r="V827">
        <v>2025</v>
      </c>
      <c r="W827" t="str">
        <f t="shared" si="48"/>
        <v>México</v>
      </c>
      <c r="X827" t="str">
        <f t="shared" si="49"/>
        <v>Retail</v>
      </c>
      <c r="Y827" s="8">
        <f t="shared" si="50"/>
        <v>0</v>
      </c>
      <c r="Z827" s="2">
        <f t="shared" si="51"/>
        <v>83.048999999999992</v>
      </c>
      <c r="AJ827" s="12">
        <v>827</v>
      </c>
      <c r="AK827" s="13">
        <v>0</v>
      </c>
    </row>
    <row r="828" spans="1:37">
      <c r="A828" t="s">
        <v>176</v>
      </c>
      <c r="B828">
        <v>793</v>
      </c>
      <c r="C828">
        <v>0</v>
      </c>
      <c r="D828" s="18">
        <v>45952</v>
      </c>
      <c r="E828" s="18">
        <v>46140</v>
      </c>
      <c r="F828" s="18">
        <v>46147</v>
      </c>
      <c r="G828" t="s">
        <v>47</v>
      </c>
      <c r="H828">
        <v>43</v>
      </c>
      <c r="J828">
        <v>4474</v>
      </c>
      <c r="K828" t="s">
        <v>151</v>
      </c>
      <c r="L828">
        <v>4474</v>
      </c>
      <c r="M828">
        <v>0</v>
      </c>
      <c r="N828">
        <v>0</v>
      </c>
      <c r="O828">
        <v>0</v>
      </c>
      <c r="P828">
        <v>10</v>
      </c>
      <c r="Q828">
        <v>2025</v>
      </c>
      <c r="R828">
        <v>4</v>
      </c>
      <c r="S828">
        <v>2026</v>
      </c>
      <c r="T828">
        <v>46192</v>
      </c>
      <c r="U828" t="s">
        <v>152</v>
      </c>
      <c r="V828">
        <v>2026</v>
      </c>
      <c r="W828" t="str">
        <f t="shared" si="48"/>
        <v>México</v>
      </c>
      <c r="X828" t="str">
        <f t="shared" si="49"/>
        <v>IC</v>
      </c>
      <c r="Y828" s="8">
        <f t="shared" si="50"/>
        <v>0.65</v>
      </c>
      <c r="Z828" s="2">
        <f t="shared" si="51"/>
        <v>0</v>
      </c>
      <c r="AJ828" s="12">
        <v>828</v>
      </c>
      <c r="AK828" s="13">
        <v>0</v>
      </c>
    </row>
    <row r="829" spans="1:37">
      <c r="A829" t="s">
        <v>176</v>
      </c>
      <c r="B829">
        <v>794</v>
      </c>
      <c r="C829">
        <v>0</v>
      </c>
      <c r="D829" s="18">
        <v>45953</v>
      </c>
      <c r="E829" s="18">
        <v>46027</v>
      </c>
      <c r="F829" s="18">
        <v>46033</v>
      </c>
      <c r="G829" t="s">
        <v>51</v>
      </c>
      <c r="H829">
        <v>43</v>
      </c>
      <c r="J829">
        <v>6357.42</v>
      </c>
      <c r="K829" t="s">
        <v>131</v>
      </c>
      <c r="L829">
        <v>5467.3811999999998</v>
      </c>
      <c r="M829">
        <v>318.88</v>
      </c>
      <c r="N829">
        <v>274.23680000000002</v>
      </c>
      <c r="O829">
        <v>5.0158712181985782E-2</v>
      </c>
      <c r="P829">
        <v>10</v>
      </c>
      <c r="Q829">
        <v>2025</v>
      </c>
      <c r="R829">
        <v>1</v>
      </c>
      <c r="S829">
        <v>2026</v>
      </c>
      <c r="T829">
        <v>46078</v>
      </c>
      <c r="U829" t="s">
        <v>164</v>
      </c>
      <c r="V829">
        <v>2026</v>
      </c>
      <c r="W829" t="str">
        <f t="shared" si="48"/>
        <v>México</v>
      </c>
      <c r="X829" t="str">
        <f t="shared" si="49"/>
        <v>Retail</v>
      </c>
      <c r="Y829" s="8">
        <f t="shared" si="50"/>
        <v>0</v>
      </c>
      <c r="Z829" s="2">
        <f t="shared" si="51"/>
        <v>274.23680000000002</v>
      </c>
      <c r="AJ829" s="12">
        <v>829</v>
      </c>
      <c r="AK829" s="13">
        <v>0</v>
      </c>
    </row>
    <row r="830" spans="1:37">
      <c r="A830" t="s">
        <v>176</v>
      </c>
      <c r="B830">
        <v>795</v>
      </c>
      <c r="C830">
        <v>0</v>
      </c>
      <c r="D830" s="18">
        <v>45953</v>
      </c>
      <c r="E830" s="18">
        <v>45958</v>
      </c>
      <c r="F830" s="18">
        <v>45961</v>
      </c>
      <c r="G830" t="s">
        <v>54</v>
      </c>
      <c r="H830">
        <v>43</v>
      </c>
      <c r="J830">
        <v>11980.26</v>
      </c>
      <c r="K830" t="s">
        <v>131</v>
      </c>
      <c r="L830">
        <v>10303.0236</v>
      </c>
      <c r="M830">
        <v>0</v>
      </c>
      <c r="N830">
        <v>0</v>
      </c>
      <c r="O830">
        <v>0</v>
      </c>
      <c r="P830">
        <v>10</v>
      </c>
      <c r="Q830">
        <v>2025</v>
      </c>
      <c r="R830">
        <v>10</v>
      </c>
      <c r="S830">
        <v>2025</v>
      </c>
      <c r="T830">
        <v>46006</v>
      </c>
      <c r="U830" t="s">
        <v>132</v>
      </c>
      <c r="V830">
        <v>2025</v>
      </c>
      <c r="W830" t="str">
        <f t="shared" si="48"/>
        <v>México</v>
      </c>
      <c r="X830" t="str">
        <f t="shared" si="49"/>
        <v>Retail</v>
      </c>
      <c r="Y830" s="8">
        <f t="shared" si="50"/>
        <v>0.05</v>
      </c>
      <c r="Z830" s="2">
        <f t="shared" si="51"/>
        <v>0</v>
      </c>
      <c r="AJ830" s="12">
        <v>830</v>
      </c>
      <c r="AK830" s="13">
        <v>13125</v>
      </c>
    </row>
    <row r="831" spans="1:37">
      <c r="A831" t="s">
        <v>176</v>
      </c>
      <c r="B831">
        <v>796</v>
      </c>
      <c r="C831">
        <v>0</v>
      </c>
      <c r="D831" s="18">
        <v>45954</v>
      </c>
      <c r="E831" s="18">
        <v>46441</v>
      </c>
      <c r="F831" s="18">
        <v>46443</v>
      </c>
      <c r="G831" t="s">
        <v>24</v>
      </c>
      <c r="H831">
        <v>43</v>
      </c>
      <c r="I831" t="s">
        <v>177</v>
      </c>
      <c r="J831">
        <v>40526</v>
      </c>
      <c r="K831" t="s">
        <v>151</v>
      </c>
      <c r="L831">
        <v>40526</v>
      </c>
      <c r="M831">
        <v>8201</v>
      </c>
      <c r="N831">
        <v>8201</v>
      </c>
      <c r="O831">
        <v>0.20236391452400929</v>
      </c>
      <c r="P831">
        <v>10</v>
      </c>
      <c r="Q831">
        <v>2025</v>
      </c>
      <c r="R831">
        <v>2</v>
      </c>
      <c r="S831">
        <v>2027</v>
      </c>
      <c r="T831">
        <v>46488</v>
      </c>
      <c r="U831" t="s">
        <v>173</v>
      </c>
      <c r="V831">
        <v>2027</v>
      </c>
      <c r="W831" t="str">
        <f t="shared" si="48"/>
        <v>Madrid</v>
      </c>
      <c r="X831" t="str">
        <f t="shared" si="49"/>
        <v>Retail</v>
      </c>
      <c r="Y831" s="8">
        <f t="shared" si="50"/>
        <v>7.0000000000000007E-2</v>
      </c>
      <c r="Z831" s="2">
        <f t="shared" si="51"/>
        <v>7626.93</v>
      </c>
      <c r="AJ831" s="12">
        <v>831</v>
      </c>
      <c r="AK831" s="13">
        <v>361.88</v>
      </c>
    </row>
    <row r="832" spans="1:37">
      <c r="A832" t="s">
        <v>176</v>
      </c>
      <c r="B832">
        <v>797</v>
      </c>
      <c r="C832">
        <v>0</v>
      </c>
      <c r="D832" s="18">
        <v>45954</v>
      </c>
      <c r="E832" s="18">
        <v>45972</v>
      </c>
      <c r="F832" s="18">
        <v>46017</v>
      </c>
      <c r="G832" t="s">
        <v>63</v>
      </c>
      <c r="H832">
        <v>43</v>
      </c>
      <c r="J832">
        <v>2383.44</v>
      </c>
      <c r="K832" t="s">
        <v>131</v>
      </c>
      <c r="L832">
        <v>2049.7584000000002</v>
      </c>
      <c r="M832">
        <v>28</v>
      </c>
      <c r="N832">
        <v>24.08</v>
      </c>
      <c r="O832">
        <v>1.1747725975900377E-2</v>
      </c>
      <c r="P832">
        <v>10</v>
      </c>
      <c r="Q832">
        <v>2025</v>
      </c>
      <c r="R832">
        <v>11</v>
      </c>
      <c r="S832">
        <v>2025</v>
      </c>
      <c r="T832">
        <v>46062</v>
      </c>
      <c r="U832" t="s">
        <v>164</v>
      </c>
      <c r="V832">
        <v>2026</v>
      </c>
      <c r="W832" t="str">
        <f t="shared" si="48"/>
        <v>México</v>
      </c>
      <c r="X832" t="str">
        <f t="shared" si="49"/>
        <v>Retail</v>
      </c>
      <c r="Y832" s="8">
        <f t="shared" si="50"/>
        <v>0</v>
      </c>
      <c r="Z832" s="2">
        <f t="shared" si="51"/>
        <v>24.08</v>
      </c>
      <c r="AJ832" s="12">
        <v>832</v>
      </c>
      <c r="AK832" s="13">
        <v>4786.26</v>
      </c>
    </row>
    <row r="833" spans="1:37">
      <c r="A833" t="s">
        <v>176</v>
      </c>
      <c r="B833">
        <v>798</v>
      </c>
      <c r="C833">
        <v>0</v>
      </c>
      <c r="D833" s="18">
        <v>45957</v>
      </c>
      <c r="E833" s="18">
        <v>45994</v>
      </c>
      <c r="F833" s="18">
        <v>45996</v>
      </c>
      <c r="G833" t="s">
        <v>43</v>
      </c>
      <c r="H833">
        <v>44</v>
      </c>
      <c r="J833">
        <v>5300</v>
      </c>
      <c r="K833" t="s">
        <v>131</v>
      </c>
      <c r="L833">
        <v>4558</v>
      </c>
      <c r="M833">
        <v>576</v>
      </c>
      <c r="N833">
        <v>495.36</v>
      </c>
      <c r="O833">
        <v>0.10867924528301887</v>
      </c>
      <c r="P833">
        <v>10</v>
      </c>
      <c r="Q833">
        <v>2025</v>
      </c>
      <c r="R833">
        <v>12</v>
      </c>
      <c r="S833">
        <v>2025</v>
      </c>
      <c r="T833">
        <v>46041</v>
      </c>
      <c r="U833" t="s">
        <v>157</v>
      </c>
      <c r="V833">
        <v>2026</v>
      </c>
      <c r="W833" t="str">
        <f t="shared" si="48"/>
        <v>México</v>
      </c>
      <c r="X833" t="str">
        <f t="shared" si="49"/>
        <v>IC</v>
      </c>
      <c r="Y833" s="8">
        <f t="shared" si="50"/>
        <v>0.5</v>
      </c>
      <c r="Z833" s="2">
        <f t="shared" si="51"/>
        <v>247.68</v>
      </c>
      <c r="AJ833" s="12">
        <v>833</v>
      </c>
      <c r="AK833" s="13">
        <v>1392</v>
      </c>
    </row>
    <row r="834" spans="1:37">
      <c r="A834" t="s">
        <v>176</v>
      </c>
      <c r="B834">
        <v>799</v>
      </c>
      <c r="C834">
        <v>0</v>
      </c>
      <c r="D834" s="18">
        <v>45957</v>
      </c>
      <c r="E834" s="18">
        <v>46018</v>
      </c>
      <c r="F834" s="18">
        <v>46037</v>
      </c>
      <c r="G834" t="s">
        <v>47</v>
      </c>
      <c r="H834">
        <v>44</v>
      </c>
      <c r="J834">
        <v>2233369</v>
      </c>
      <c r="K834" t="s">
        <v>193</v>
      </c>
      <c r="L834">
        <v>12506.866399999999</v>
      </c>
      <c r="M834">
        <v>194335</v>
      </c>
      <c r="N834">
        <v>1088.2760000000001</v>
      </c>
      <c r="O834">
        <v>8.7014282010720145E-2</v>
      </c>
      <c r="P834">
        <v>10</v>
      </c>
      <c r="Q834">
        <v>2025</v>
      </c>
      <c r="R834">
        <v>12</v>
      </c>
      <c r="S834">
        <v>2025</v>
      </c>
      <c r="T834">
        <v>46082</v>
      </c>
      <c r="U834" t="s">
        <v>150</v>
      </c>
      <c r="V834">
        <v>2026</v>
      </c>
      <c r="W834" t="str">
        <f t="shared" ref="W834:W897" si="52">_xlfn.XLOOKUP(G834,AC:AC,AD:AD,"error")</f>
        <v>México</v>
      </c>
      <c r="X834" t="str">
        <f t="shared" ref="X834:X897" si="53">_xlfn.XLOOKUP(G834,AC:AC,AE:AE,"error")</f>
        <v>IC</v>
      </c>
      <c r="Y834" s="8">
        <f t="shared" ref="Y834:Y897" si="54">_xlfn.XLOOKUP(G834,AC:AC,AF:AF,"error")</f>
        <v>0.65</v>
      </c>
      <c r="Z834" s="2">
        <f t="shared" si="51"/>
        <v>380.89660000000003</v>
      </c>
      <c r="AJ834" s="12">
        <v>834</v>
      </c>
      <c r="AK834" s="13">
        <v>8394.68</v>
      </c>
    </row>
    <row r="835" spans="1:37">
      <c r="A835" t="s">
        <v>176</v>
      </c>
      <c r="B835">
        <v>800</v>
      </c>
      <c r="C835">
        <v>0</v>
      </c>
      <c r="D835" s="18">
        <v>45958</v>
      </c>
      <c r="E835" s="18">
        <v>45967</v>
      </c>
      <c r="F835" s="18">
        <v>45976</v>
      </c>
      <c r="G835" t="s">
        <v>27</v>
      </c>
      <c r="H835">
        <v>44</v>
      </c>
      <c r="I835" t="s">
        <v>149</v>
      </c>
      <c r="J835">
        <v>21430.04</v>
      </c>
      <c r="K835" t="s">
        <v>131</v>
      </c>
      <c r="L835">
        <v>18429.8344</v>
      </c>
      <c r="M835">
        <v>3548.99</v>
      </c>
      <c r="N835">
        <v>3052.1313999999998</v>
      </c>
      <c r="O835">
        <v>0.16560818365248034</v>
      </c>
      <c r="P835">
        <v>10</v>
      </c>
      <c r="Q835">
        <v>2025</v>
      </c>
      <c r="R835">
        <v>11</v>
      </c>
      <c r="S835">
        <v>2025</v>
      </c>
      <c r="T835">
        <v>46021</v>
      </c>
      <c r="U835" t="s">
        <v>132</v>
      </c>
      <c r="V835">
        <v>2025</v>
      </c>
      <c r="W835" t="str">
        <f t="shared" si="52"/>
        <v>Madrid</v>
      </c>
      <c r="X835" t="str">
        <f t="shared" si="53"/>
        <v>Retail</v>
      </c>
      <c r="Y835" s="8">
        <f t="shared" si="54"/>
        <v>7.0000000000000007E-2</v>
      </c>
      <c r="Z835" s="2">
        <f t="shared" ref="Z835:Z898" si="55">N835-N835*Y835</f>
        <v>2838.4822019999997</v>
      </c>
      <c r="AJ835" s="12">
        <v>835</v>
      </c>
      <c r="AK835" s="13">
        <v>7424.28</v>
      </c>
    </row>
    <row r="836" spans="1:37">
      <c r="A836" t="s">
        <v>176</v>
      </c>
      <c r="B836">
        <v>802</v>
      </c>
      <c r="C836">
        <v>1</v>
      </c>
      <c r="D836" s="18">
        <v>45958</v>
      </c>
      <c r="E836" s="18">
        <v>45954</v>
      </c>
      <c r="F836" s="18">
        <v>45956</v>
      </c>
      <c r="G836" t="s">
        <v>44</v>
      </c>
      <c r="H836">
        <v>44</v>
      </c>
      <c r="J836">
        <v>858.4</v>
      </c>
      <c r="K836" t="s">
        <v>131</v>
      </c>
      <c r="L836">
        <v>738.22399999999993</v>
      </c>
      <c r="M836">
        <v>66.03</v>
      </c>
      <c r="N836">
        <v>56.785800000000002</v>
      </c>
      <c r="O836">
        <v>7.6922180801491158E-2</v>
      </c>
      <c r="P836">
        <v>10</v>
      </c>
      <c r="Q836">
        <v>2025</v>
      </c>
      <c r="R836">
        <v>10</v>
      </c>
      <c r="S836">
        <v>2025</v>
      </c>
      <c r="T836">
        <v>46001</v>
      </c>
      <c r="U836" t="s">
        <v>132</v>
      </c>
      <c r="V836">
        <v>2025</v>
      </c>
      <c r="W836" t="str">
        <f t="shared" si="52"/>
        <v>México</v>
      </c>
      <c r="X836" t="str">
        <f t="shared" si="53"/>
        <v>IC</v>
      </c>
      <c r="Y836" s="8">
        <f t="shared" si="54"/>
        <v>0.5</v>
      </c>
      <c r="Z836" s="2">
        <f t="shared" si="55"/>
        <v>28.392900000000001</v>
      </c>
      <c r="AJ836" s="12">
        <v>836</v>
      </c>
      <c r="AK836" s="13">
        <v>100</v>
      </c>
    </row>
    <row r="837" spans="1:37">
      <c r="A837" t="s">
        <v>176</v>
      </c>
      <c r="B837">
        <v>803</v>
      </c>
      <c r="C837">
        <v>1</v>
      </c>
      <c r="D837" s="18">
        <v>45958</v>
      </c>
      <c r="E837" s="18">
        <v>45955</v>
      </c>
      <c r="F837" s="18">
        <v>45958</v>
      </c>
      <c r="G837" t="s">
        <v>44</v>
      </c>
      <c r="H837">
        <v>44</v>
      </c>
      <c r="J837">
        <v>10075</v>
      </c>
      <c r="K837" t="s">
        <v>178</v>
      </c>
      <c r="L837">
        <v>473.52499999999998</v>
      </c>
      <c r="M837">
        <v>782.73</v>
      </c>
      <c r="N837">
        <v>36.788310000000003</v>
      </c>
      <c r="O837">
        <v>7.7690322580645177E-2</v>
      </c>
      <c r="P837">
        <v>10</v>
      </c>
      <c r="Q837">
        <v>2025</v>
      </c>
      <c r="R837">
        <v>10</v>
      </c>
      <c r="S837">
        <v>2025</v>
      </c>
      <c r="T837">
        <v>46003</v>
      </c>
      <c r="U837" t="s">
        <v>132</v>
      </c>
      <c r="V837">
        <v>2025</v>
      </c>
      <c r="W837" t="str">
        <f t="shared" si="52"/>
        <v>México</v>
      </c>
      <c r="X837" t="str">
        <f t="shared" si="53"/>
        <v>IC</v>
      </c>
      <c r="Y837" s="8">
        <f t="shared" si="54"/>
        <v>0.5</v>
      </c>
      <c r="Z837" s="2">
        <f t="shared" si="55"/>
        <v>18.394155000000001</v>
      </c>
      <c r="AJ837" s="12">
        <v>837</v>
      </c>
      <c r="AK837" s="13">
        <v>369.14</v>
      </c>
    </row>
    <row r="838" spans="1:37">
      <c r="A838" t="s">
        <v>176</v>
      </c>
      <c r="B838">
        <v>804</v>
      </c>
      <c r="C838">
        <v>1</v>
      </c>
      <c r="D838" s="18">
        <v>45958</v>
      </c>
      <c r="E838" s="18">
        <v>45967</v>
      </c>
      <c r="F838" s="18">
        <v>45970</v>
      </c>
      <c r="G838" t="s">
        <v>51</v>
      </c>
      <c r="H838">
        <v>44</v>
      </c>
      <c r="J838">
        <v>2095.48</v>
      </c>
      <c r="K838" t="s">
        <v>131</v>
      </c>
      <c r="L838">
        <v>1802.1127999999999</v>
      </c>
      <c r="M838">
        <v>422.7</v>
      </c>
      <c r="N838">
        <v>363.52199999999999</v>
      </c>
      <c r="O838">
        <v>0.20171989233970261</v>
      </c>
      <c r="P838">
        <v>10</v>
      </c>
      <c r="Q838">
        <v>2025</v>
      </c>
      <c r="R838">
        <v>11</v>
      </c>
      <c r="S838">
        <v>2025</v>
      </c>
      <c r="T838">
        <v>46015</v>
      </c>
      <c r="U838" t="s">
        <v>132</v>
      </c>
      <c r="V838">
        <v>2025</v>
      </c>
      <c r="W838" t="str">
        <f t="shared" si="52"/>
        <v>México</v>
      </c>
      <c r="X838" t="str">
        <f t="shared" si="53"/>
        <v>Retail</v>
      </c>
      <c r="Y838" s="8">
        <f t="shared" si="54"/>
        <v>0</v>
      </c>
      <c r="Z838" s="2">
        <f t="shared" si="55"/>
        <v>363.52199999999999</v>
      </c>
      <c r="AJ838" s="12">
        <v>838</v>
      </c>
      <c r="AK838" s="13">
        <v>3299.52</v>
      </c>
    </row>
    <row r="839" spans="1:37">
      <c r="A839" t="s">
        <v>176</v>
      </c>
      <c r="B839">
        <v>805</v>
      </c>
      <c r="C839">
        <v>0</v>
      </c>
      <c r="D839" s="18">
        <v>45958</v>
      </c>
      <c r="E839" s="18">
        <v>45926</v>
      </c>
      <c r="F839" s="18">
        <v>45930</v>
      </c>
      <c r="G839" t="s">
        <v>38</v>
      </c>
      <c r="H839">
        <v>44</v>
      </c>
      <c r="J839">
        <v>1238.3</v>
      </c>
      <c r="K839" t="s">
        <v>131</v>
      </c>
      <c r="L839">
        <v>1064.9379999999999</v>
      </c>
      <c r="M839">
        <v>173.36</v>
      </c>
      <c r="N839">
        <v>149.08960000000002</v>
      </c>
      <c r="O839">
        <v>0.13999838488250024</v>
      </c>
      <c r="P839">
        <v>10</v>
      </c>
      <c r="Q839">
        <v>2025</v>
      </c>
      <c r="R839">
        <v>9</v>
      </c>
      <c r="S839">
        <v>2025</v>
      </c>
      <c r="T839">
        <v>45975</v>
      </c>
      <c r="U839" t="s">
        <v>159</v>
      </c>
      <c r="V839">
        <v>2025</v>
      </c>
      <c r="W839" t="str">
        <f t="shared" si="52"/>
        <v>México</v>
      </c>
      <c r="X839" t="str">
        <f t="shared" si="53"/>
        <v>IC</v>
      </c>
      <c r="Y839" s="8">
        <f t="shared" si="54"/>
        <v>0.6</v>
      </c>
      <c r="Z839" s="2">
        <f t="shared" si="55"/>
        <v>59.635840000000016</v>
      </c>
      <c r="AJ839" s="12">
        <v>839</v>
      </c>
      <c r="AK839" s="13">
        <v>35</v>
      </c>
    </row>
    <row r="840" spans="1:37">
      <c r="A840" t="s">
        <v>176</v>
      </c>
      <c r="B840">
        <v>806</v>
      </c>
      <c r="C840">
        <v>0</v>
      </c>
      <c r="D840" s="18">
        <v>45958</v>
      </c>
      <c r="E840" s="18">
        <v>45973</v>
      </c>
      <c r="F840" s="18">
        <v>45978</v>
      </c>
      <c r="G840" t="s">
        <v>38</v>
      </c>
      <c r="H840">
        <v>44</v>
      </c>
      <c r="J840">
        <v>14262</v>
      </c>
      <c r="K840" t="s">
        <v>131</v>
      </c>
      <c r="L840">
        <v>12265.32</v>
      </c>
      <c r="M840">
        <v>1426.2</v>
      </c>
      <c r="N840">
        <v>1226.5319999999999</v>
      </c>
      <c r="O840">
        <v>9.9999999999999992E-2</v>
      </c>
      <c r="P840">
        <v>10</v>
      </c>
      <c r="Q840">
        <v>2025</v>
      </c>
      <c r="R840">
        <v>11</v>
      </c>
      <c r="S840">
        <v>2025</v>
      </c>
      <c r="T840">
        <v>46023</v>
      </c>
      <c r="U840" t="s">
        <v>157</v>
      </c>
      <c r="V840">
        <v>2026</v>
      </c>
      <c r="W840" t="str">
        <f t="shared" si="52"/>
        <v>México</v>
      </c>
      <c r="X840" t="str">
        <f t="shared" si="53"/>
        <v>IC</v>
      </c>
      <c r="Y840" s="8">
        <f t="shared" si="54"/>
        <v>0.6</v>
      </c>
      <c r="Z840" s="2">
        <f t="shared" si="55"/>
        <v>490.61279999999999</v>
      </c>
      <c r="AJ840" s="12">
        <v>840</v>
      </c>
      <c r="AK840" s="13">
        <v>0</v>
      </c>
    </row>
    <row r="841" spans="1:37">
      <c r="A841" t="s">
        <v>176</v>
      </c>
      <c r="B841">
        <v>807</v>
      </c>
      <c r="C841">
        <v>0</v>
      </c>
      <c r="D841" s="18">
        <v>45958</v>
      </c>
      <c r="E841" s="18">
        <v>46007</v>
      </c>
      <c r="F841" s="18">
        <v>46017</v>
      </c>
      <c r="G841" t="s">
        <v>52</v>
      </c>
      <c r="H841">
        <v>44</v>
      </c>
      <c r="I841" t="s">
        <v>177</v>
      </c>
      <c r="J841">
        <v>143332</v>
      </c>
      <c r="K841" t="s">
        <v>131</v>
      </c>
      <c r="L841">
        <v>123265.52</v>
      </c>
      <c r="M841">
        <v>16490</v>
      </c>
      <c r="N841">
        <v>14181.4</v>
      </c>
      <c r="O841">
        <v>0.11504758183797058</v>
      </c>
      <c r="P841">
        <v>10</v>
      </c>
      <c r="Q841">
        <v>2025</v>
      </c>
      <c r="R841">
        <v>12</v>
      </c>
      <c r="S841">
        <v>2025</v>
      </c>
      <c r="T841">
        <v>46062</v>
      </c>
      <c r="U841" t="s">
        <v>164</v>
      </c>
      <c r="V841">
        <v>2026</v>
      </c>
      <c r="W841" t="str">
        <f t="shared" si="52"/>
        <v>México</v>
      </c>
      <c r="X841" t="str">
        <f t="shared" si="53"/>
        <v>Retail</v>
      </c>
      <c r="Y841" s="8">
        <f t="shared" si="54"/>
        <v>0</v>
      </c>
      <c r="Z841" s="2">
        <f t="shared" si="55"/>
        <v>14181.4</v>
      </c>
      <c r="AJ841" s="12">
        <v>841</v>
      </c>
      <c r="AK841" s="13">
        <v>5183</v>
      </c>
    </row>
    <row r="842" spans="1:37">
      <c r="A842" t="s">
        <v>176</v>
      </c>
      <c r="B842">
        <v>808</v>
      </c>
      <c r="C842">
        <v>0</v>
      </c>
      <c r="D842" s="18">
        <v>45959</v>
      </c>
      <c r="E842" s="18">
        <v>46008</v>
      </c>
      <c r="F842" s="18">
        <v>46012</v>
      </c>
      <c r="G842" t="s">
        <v>27</v>
      </c>
      <c r="H842">
        <v>44</v>
      </c>
      <c r="I842" t="s">
        <v>177</v>
      </c>
      <c r="J842">
        <v>37849.53</v>
      </c>
      <c r="K842" t="s">
        <v>151</v>
      </c>
      <c r="L842">
        <v>37849.53</v>
      </c>
      <c r="M842">
        <v>4699.47</v>
      </c>
      <c r="N842">
        <v>4699.47</v>
      </c>
      <c r="O842">
        <v>0.12416191165385675</v>
      </c>
      <c r="P842">
        <v>10</v>
      </c>
      <c r="Q842">
        <v>2025</v>
      </c>
      <c r="R842">
        <v>12</v>
      </c>
      <c r="S842">
        <v>2025</v>
      </c>
      <c r="T842">
        <v>46057</v>
      </c>
      <c r="U842" t="s">
        <v>164</v>
      </c>
      <c r="V842">
        <v>2026</v>
      </c>
      <c r="W842" t="str">
        <f t="shared" si="52"/>
        <v>Madrid</v>
      </c>
      <c r="X842" t="str">
        <f t="shared" si="53"/>
        <v>Retail</v>
      </c>
      <c r="Y842" s="8">
        <f t="shared" si="54"/>
        <v>7.0000000000000007E-2</v>
      </c>
      <c r="Z842" s="2">
        <f t="shared" si="55"/>
        <v>4370.5070999999998</v>
      </c>
      <c r="AJ842" s="12">
        <v>842</v>
      </c>
      <c r="AK842" s="13">
        <v>1</v>
      </c>
    </row>
    <row r="843" spans="1:37">
      <c r="A843" t="s">
        <v>176</v>
      </c>
      <c r="B843">
        <v>809</v>
      </c>
      <c r="C843">
        <v>0</v>
      </c>
      <c r="D843" s="18">
        <v>45959</v>
      </c>
      <c r="E843" s="18">
        <v>46065</v>
      </c>
      <c r="F843" s="18">
        <v>46068</v>
      </c>
      <c r="G843" t="s">
        <v>47</v>
      </c>
      <c r="H843">
        <v>44</v>
      </c>
      <c r="J843">
        <v>174190.5</v>
      </c>
      <c r="K843" t="s">
        <v>178</v>
      </c>
      <c r="L843">
        <v>8186.9534999999996</v>
      </c>
      <c r="M843">
        <v>17419.05</v>
      </c>
      <c r="N843">
        <v>818.69534999999996</v>
      </c>
      <c r="O843">
        <v>0.1</v>
      </c>
      <c r="P843">
        <v>10</v>
      </c>
      <c r="Q843">
        <v>2025</v>
      </c>
      <c r="R843">
        <v>2</v>
      </c>
      <c r="S843">
        <v>2026</v>
      </c>
      <c r="T843">
        <v>46113</v>
      </c>
      <c r="U843" t="s">
        <v>173</v>
      </c>
      <c r="V843">
        <v>2026</v>
      </c>
      <c r="W843" t="str">
        <f t="shared" si="52"/>
        <v>México</v>
      </c>
      <c r="X843" t="str">
        <f t="shared" si="53"/>
        <v>IC</v>
      </c>
      <c r="Y843" s="8">
        <f t="shared" si="54"/>
        <v>0.65</v>
      </c>
      <c r="Z843" s="2">
        <f t="shared" si="55"/>
        <v>286.54337249999992</v>
      </c>
      <c r="AJ843" s="12">
        <v>843</v>
      </c>
      <c r="AK843" s="13">
        <v>335.05</v>
      </c>
    </row>
    <row r="844" spans="1:37">
      <c r="A844" t="s">
        <v>176</v>
      </c>
      <c r="B844">
        <v>810</v>
      </c>
      <c r="C844">
        <v>0</v>
      </c>
      <c r="D844" s="18">
        <v>45959</v>
      </c>
      <c r="E844" s="18">
        <v>46060</v>
      </c>
      <c r="F844" s="18">
        <v>46088</v>
      </c>
      <c r="G844" t="s">
        <v>49</v>
      </c>
      <c r="H844">
        <v>44</v>
      </c>
      <c r="J844">
        <v>4646</v>
      </c>
      <c r="K844" t="s">
        <v>131</v>
      </c>
      <c r="L844">
        <v>3995.56</v>
      </c>
      <c r="M844">
        <v>598.54</v>
      </c>
      <c r="N844">
        <v>514.74439999999993</v>
      </c>
      <c r="O844">
        <v>0.12882910030133446</v>
      </c>
      <c r="P844">
        <v>10</v>
      </c>
      <c r="Q844">
        <v>2025</v>
      </c>
      <c r="R844">
        <v>2</v>
      </c>
      <c r="S844">
        <v>2026</v>
      </c>
      <c r="T844">
        <v>46133</v>
      </c>
      <c r="U844" t="s">
        <v>173</v>
      </c>
      <c r="V844">
        <v>2026</v>
      </c>
      <c r="W844" t="str">
        <f t="shared" si="52"/>
        <v>México</v>
      </c>
      <c r="X844" t="str">
        <f t="shared" si="53"/>
        <v>Retail</v>
      </c>
      <c r="Y844" s="8">
        <f t="shared" si="54"/>
        <v>0</v>
      </c>
      <c r="Z844" s="2">
        <f t="shared" si="55"/>
        <v>514.74439999999993</v>
      </c>
      <c r="AJ844" s="12">
        <v>844</v>
      </c>
      <c r="AK844" s="13">
        <v>1216.5899999999999</v>
      </c>
    </row>
    <row r="845" spans="1:37">
      <c r="A845" t="s">
        <v>176</v>
      </c>
      <c r="B845">
        <v>811</v>
      </c>
      <c r="C845">
        <v>0</v>
      </c>
      <c r="D845" s="18">
        <v>45961</v>
      </c>
      <c r="E845" s="18">
        <v>45975</v>
      </c>
      <c r="F845" s="18">
        <v>46081</v>
      </c>
      <c r="G845" t="s">
        <v>45</v>
      </c>
      <c r="H845">
        <v>44</v>
      </c>
      <c r="J845">
        <v>3419.33</v>
      </c>
      <c r="K845" t="s">
        <v>131</v>
      </c>
      <c r="L845">
        <v>2940.6237999999998</v>
      </c>
      <c r="M845">
        <v>70</v>
      </c>
      <c r="N845">
        <v>60.199999999999996</v>
      </c>
      <c r="O845">
        <v>2.0471846823792966E-2</v>
      </c>
      <c r="P845">
        <v>10</v>
      </c>
      <c r="Q845">
        <v>2025</v>
      </c>
      <c r="R845">
        <v>11</v>
      </c>
      <c r="S845">
        <v>2025</v>
      </c>
      <c r="T845">
        <v>46126</v>
      </c>
      <c r="U845" t="s">
        <v>173</v>
      </c>
      <c r="V845">
        <v>2026</v>
      </c>
      <c r="W845" t="str">
        <f t="shared" si="52"/>
        <v>México</v>
      </c>
      <c r="X845" t="str">
        <f t="shared" si="53"/>
        <v>IC</v>
      </c>
      <c r="Y845" s="8">
        <f t="shared" si="54"/>
        <v>0.75</v>
      </c>
      <c r="Z845" s="2">
        <f t="shared" si="55"/>
        <v>15.049999999999997</v>
      </c>
      <c r="AJ845" s="12">
        <v>845</v>
      </c>
      <c r="AK845" s="13">
        <v>724.61</v>
      </c>
    </row>
    <row r="846" spans="1:37">
      <c r="A846" t="s">
        <v>176</v>
      </c>
      <c r="B846">
        <v>812</v>
      </c>
      <c r="C846">
        <v>0</v>
      </c>
      <c r="D846" s="18">
        <v>45961</v>
      </c>
      <c r="E846" s="18">
        <v>45994</v>
      </c>
      <c r="F846" s="18">
        <v>46009</v>
      </c>
      <c r="G846" t="s">
        <v>24</v>
      </c>
      <c r="H846">
        <v>44</v>
      </c>
      <c r="I846" t="s">
        <v>177</v>
      </c>
      <c r="J846">
        <v>31825</v>
      </c>
      <c r="K846" t="s">
        <v>131</v>
      </c>
      <c r="L846">
        <v>27369.5</v>
      </c>
      <c r="M846">
        <v>6273.03</v>
      </c>
      <c r="N846">
        <v>5394.8058000000001</v>
      </c>
      <c r="O846">
        <v>0.19711013354281226</v>
      </c>
      <c r="P846">
        <v>10</v>
      </c>
      <c r="Q846">
        <v>2025</v>
      </c>
      <c r="R846">
        <v>12</v>
      </c>
      <c r="S846">
        <v>2025</v>
      </c>
      <c r="T846">
        <v>46054</v>
      </c>
      <c r="U846" t="s">
        <v>164</v>
      </c>
      <c r="V846">
        <v>2026</v>
      </c>
      <c r="W846" t="str">
        <f t="shared" si="52"/>
        <v>Madrid</v>
      </c>
      <c r="X846" t="str">
        <f t="shared" si="53"/>
        <v>Retail</v>
      </c>
      <c r="Y846" s="8">
        <f t="shared" si="54"/>
        <v>7.0000000000000007E-2</v>
      </c>
      <c r="Z846" s="2">
        <f t="shared" si="55"/>
        <v>5017.1693940000005</v>
      </c>
      <c r="AJ846" s="12">
        <v>846</v>
      </c>
      <c r="AK846" s="13">
        <v>0</v>
      </c>
    </row>
    <row r="847" spans="1:37">
      <c r="A847" t="s">
        <v>176</v>
      </c>
      <c r="B847">
        <v>813</v>
      </c>
      <c r="C847">
        <v>0</v>
      </c>
      <c r="D847" s="18">
        <v>45961</v>
      </c>
      <c r="E847" s="18">
        <v>46005</v>
      </c>
      <c r="F847" s="18">
        <v>46358</v>
      </c>
      <c r="G847" t="s">
        <v>45</v>
      </c>
      <c r="H847">
        <v>44</v>
      </c>
      <c r="J847">
        <v>87307.48</v>
      </c>
      <c r="K847" t="s">
        <v>151</v>
      </c>
      <c r="L847">
        <v>87307.48</v>
      </c>
      <c r="M847">
        <v>13327.48</v>
      </c>
      <c r="N847">
        <v>13327.48</v>
      </c>
      <c r="O847">
        <v>0.15264992186236506</v>
      </c>
      <c r="P847">
        <v>10</v>
      </c>
      <c r="Q847">
        <v>2025</v>
      </c>
      <c r="R847">
        <v>12</v>
      </c>
      <c r="S847">
        <v>2025</v>
      </c>
      <c r="T847">
        <v>46403</v>
      </c>
      <c r="U847" t="s">
        <v>157</v>
      </c>
      <c r="V847">
        <v>2027</v>
      </c>
      <c r="W847" t="str">
        <f t="shared" si="52"/>
        <v>México</v>
      </c>
      <c r="X847" t="str">
        <f t="shared" si="53"/>
        <v>IC</v>
      </c>
      <c r="Y847" s="8">
        <f t="shared" si="54"/>
        <v>0.75</v>
      </c>
      <c r="Z847" s="2">
        <f t="shared" si="55"/>
        <v>3331.869999999999</v>
      </c>
      <c r="AJ847" s="12">
        <v>847</v>
      </c>
      <c r="AK847" s="13">
        <v>221.94</v>
      </c>
    </row>
    <row r="848" spans="1:37">
      <c r="A848" t="s">
        <v>176</v>
      </c>
      <c r="B848">
        <v>814</v>
      </c>
      <c r="C848">
        <v>0</v>
      </c>
      <c r="D848" s="18">
        <v>45961</v>
      </c>
      <c r="E848" s="18">
        <v>46140</v>
      </c>
      <c r="F848" s="18">
        <v>46146</v>
      </c>
      <c r="G848" t="s">
        <v>56</v>
      </c>
      <c r="H848">
        <v>44</v>
      </c>
      <c r="J848">
        <v>11072.64</v>
      </c>
      <c r="K848" t="s">
        <v>151</v>
      </c>
      <c r="L848">
        <v>11072.64</v>
      </c>
      <c r="M848">
        <v>1470</v>
      </c>
      <c r="N848">
        <v>1470</v>
      </c>
      <c r="O848">
        <v>0.13275966707126757</v>
      </c>
      <c r="P848">
        <v>10</v>
      </c>
      <c r="Q848">
        <v>2025</v>
      </c>
      <c r="R848">
        <v>4</v>
      </c>
      <c r="S848">
        <v>2026</v>
      </c>
      <c r="T848">
        <v>46191</v>
      </c>
      <c r="U848" t="s">
        <v>152</v>
      </c>
      <c r="V848">
        <v>2026</v>
      </c>
      <c r="W848" t="str">
        <f t="shared" si="52"/>
        <v>México</v>
      </c>
      <c r="X848" t="str">
        <f t="shared" si="53"/>
        <v>IC</v>
      </c>
      <c r="Y848" s="8">
        <f t="shared" si="54"/>
        <v>0.5</v>
      </c>
      <c r="Z848" s="2">
        <f t="shared" si="55"/>
        <v>735</v>
      </c>
      <c r="AJ848" s="12">
        <v>848</v>
      </c>
      <c r="AK848" s="13">
        <v>13277.12</v>
      </c>
    </row>
    <row r="849" spans="1:37">
      <c r="A849" t="s">
        <v>176</v>
      </c>
      <c r="B849">
        <v>815</v>
      </c>
      <c r="C849">
        <v>0</v>
      </c>
      <c r="D849" s="18">
        <v>45964</v>
      </c>
      <c r="E849" s="18">
        <v>46007</v>
      </c>
      <c r="F849" s="18">
        <v>46012</v>
      </c>
      <c r="G849" t="s">
        <v>53</v>
      </c>
      <c r="H849">
        <v>45</v>
      </c>
      <c r="I849" t="s">
        <v>177</v>
      </c>
      <c r="J849">
        <v>251861</v>
      </c>
      <c r="K849" t="s">
        <v>178</v>
      </c>
      <c r="L849">
        <v>11837.467000000001</v>
      </c>
      <c r="M849">
        <v>35989.57</v>
      </c>
      <c r="N849">
        <v>1691.5097900000001</v>
      </c>
      <c r="O849">
        <v>0.14289457280007622</v>
      </c>
      <c r="P849">
        <v>11</v>
      </c>
      <c r="Q849">
        <v>2025</v>
      </c>
      <c r="R849">
        <v>12</v>
      </c>
      <c r="S849">
        <v>2025</v>
      </c>
      <c r="T849">
        <v>46057</v>
      </c>
      <c r="U849" t="s">
        <v>164</v>
      </c>
      <c r="V849">
        <v>2026</v>
      </c>
      <c r="W849" t="str">
        <f t="shared" si="52"/>
        <v>México</v>
      </c>
      <c r="X849" t="str">
        <f t="shared" si="53"/>
        <v>Retail</v>
      </c>
      <c r="Y849" s="8">
        <f t="shared" si="54"/>
        <v>0.05</v>
      </c>
      <c r="Z849" s="2">
        <f t="shared" si="55"/>
        <v>1606.9343005000001</v>
      </c>
      <c r="AJ849" s="12">
        <v>849</v>
      </c>
      <c r="AK849" s="13">
        <v>0</v>
      </c>
    </row>
    <row r="850" spans="1:37">
      <c r="A850" t="s">
        <v>176</v>
      </c>
      <c r="B850">
        <v>817</v>
      </c>
      <c r="C850">
        <v>0</v>
      </c>
      <c r="D850" s="18">
        <v>45965</v>
      </c>
      <c r="E850" s="18">
        <v>45987</v>
      </c>
      <c r="F850" s="18">
        <v>45998</v>
      </c>
      <c r="G850" t="s">
        <v>51</v>
      </c>
      <c r="H850">
        <v>45</v>
      </c>
      <c r="J850">
        <v>871.27</v>
      </c>
      <c r="K850" t="s">
        <v>131</v>
      </c>
      <c r="L850">
        <v>749.29219999999998</v>
      </c>
      <c r="M850">
        <v>26.6</v>
      </c>
      <c r="N850">
        <v>22.876000000000001</v>
      </c>
      <c r="O850">
        <v>3.0530145649454249E-2</v>
      </c>
      <c r="P850">
        <v>11</v>
      </c>
      <c r="Q850">
        <v>2025</v>
      </c>
      <c r="R850">
        <v>11</v>
      </c>
      <c r="S850">
        <v>2025</v>
      </c>
      <c r="T850">
        <v>46043</v>
      </c>
      <c r="U850" t="s">
        <v>157</v>
      </c>
      <c r="V850">
        <v>2026</v>
      </c>
      <c r="W850" t="str">
        <f t="shared" si="52"/>
        <v>México</v>
      </c>
      <c r="X850" t="str">
        <f t="shared" si="53"/>
        <v>Retail</v>
      </c>
      <c r="Y850" s="8">
        <f t="shared" si="54"/>
        <v>0</v>
      </c>
      <c r="Z850" s="2">
        <f t="shared" si="55"/>
        <v>22.876000000000001</v>
      </c>
      <c r="AJ850" s="12">
        <v>850</v>
      </c>
      <c r="AK850" s="13">
        <v>21884.22</v>
      </c>
    </row>
    <row r="851" spans="1:37">
      <c r="A851" t="s">
        <v>176</v>
      </c>
      <c r="B851">
        <v>818</v>
      </c>
      <c r="C851">
        <v>0</v>
      </c>
      <c r="D851" s="18">
        <v>45965</v>
      </c>
      <c r="E851" s="18">
        <v>45973</v>
      </c>
      <c r="F851" s="18">
        <v>45981</v>
      </c>
      <c r="G851" t="s">
        <v>26</v>
      </c>
      <c r="H851">
        <v>45</v>
      </c>
      <c r="J851">
        <v>18497</v>
      </c>
      <c r="K851" t="s">
        <v>131</v>
      </c>
      <c r="L851">
        <v>15907.42</v>
      </c>
      <c r="M851">
        <v>8429.31</v>
      </c>
      <c r="N851">
        <v>7249.2065999999995</v>
      </c>
      <c r="O851">
        <v>0.45571227766664862</v>
      </c>
      <c r="P851">
        <v>11</v>
      </c>
      <c r="Q851">
        <v>2025</v>
      </c>
      <c r="R851">
        <v>11</v>
      </c>
      <c r="S851">
        <v>2025</v>
      </c>
      <c r="T851">
        <v>46026</v>
      </c>
      <c r="U851" t="s">
        <v>157</v>
      </c>
      <c r="V851">
        <v>2026</v>
      </c>
      <c r="W851" t="str">
        <f t="shared" si="52"/>
        <v>Madrid</v>
      </c>
      <c r="X851" t="str">
        <f t="shared" si="53"/>
        <v>Retail</v>
      </c>
      <c r="Y851" s="8">
        <f t="shared" si="54"/>
        <v>7.0000000000000007E-2</v>
      </c>
      <c r="Z851" s="2">
        <f t="shared" si="55"/>
        <v>6741.7621379999991</v>
      </c>
      <c r="AJ851" s="12">
        <v>851</v>
      </c>
      <c r="AK851" s="13">
        <v>71.42</v>
      </c>
    </row>
    <row r="852" spans="1:37">
      <c r="A852" t="s">
        <v>176</v>
      </c>
      <c r="B852">
        <v>819</v>
      </c>
      <c r="C852">
        <v>0</v>
      </c>
      <c r="D852" s="18">
        <v>45965</v>
      </c>
      <c r="E852" s="18">
        <v>45970</v>
      </c>
      <c r="F852" s="18">
        <v>46127</v>
      </c>
      <c r="G852" t="s">
        <v>51</v>
      </c>
      <c r="H852">
        <v>45</v>
      </c>
      <c r="J852">
        <v>2840.61</v>
      </c>
      <c r="K852" t="s">
        <v>131</v>
      </c>
      <c r="L852">
        <v>2442.9246000000003</v>
      </c>
      <c r="M852">
        <v>145.32</v>
      </c>
      <c r="N852">
        <v>124.97519999999999</v>
      </c>
      <c r="O852">
        <v>5.1158025916968525E-2</v>
      </c>
      <c r="P852">
        <v>11</v>
      </c>
      <c r="Q852">
        <v>2025</v>
      </c>
      <c r="R852">
        <v>11</v>
      </c>
      <c r="S852">
        <v>2025</v>
      </c>
      <c r="T852">
        <v>46172</v>
      </c>
      <c r="U852" t="s">
        <v>172</v>
      </c>
      <c r="V852">
        <v>2026</v>
      </c>
      <c r="W852" t="str">
        <f t="shared" si="52"/>
        <v>México</v>
      </c>
      <c r="X852" t="str">
        <f t="shared" si="53"/>
        <v>Retail</v>
      </c>
      <c r="Y852" s="8">
        <f t="shared" si="54"/>
        <v>0</v>
      </c>
      <c r="Z852" s="2">
        <f t="shared" si="55"/>
        <v>124.97519999999999</v>
      </c>
      <c r="AJ852" s="12">
        <v>852</v>
      </c>
      <c r="AK852" s="13">
        <v>1115</v>
      </c>
    </row>
    <row r="853" spans="1:37">
      <c r="A853" t="s">
        <v>176</v>
      </c>
      <c r="B853">
        <v>820</v>
      </c>
      <c r="C853">
        <v>0</v>
      </c>
      <c r="D853" s="18">
        <v>45965</v>
      </c>
      <c r="E853" s="18">
        <v>46001</v>
      </c>
      <c r="F853" s="18">
        <v>46007</v>
      </c>
      <c r="G853" t="s">
        <v>54</v>
      </c>
      <c r="H853">
        <v>45</v>
      </c>
      <c r="J853">
        <v>5044</v>
      </c>
      <c r="K853" t="s">
        <v>178</v>
      </c>
      <c r="L853">
        <v>237.06800000000001</v>
      </c>
      <c r="M853">
        <v>0</v>
      </c>
      <c r="N853">
        <v>0</v>
      </c>
      <c r="O853">
        <v>0</v>
      </c>
      <c r="P853">
        <v>11</v>
      </c>
      <c r="Q853">
        <v>2025</v>
      </c>
      <c r="R853">
        <v>12</v>
      </c>
      <c r="S853">
        <v>2025</v>
      </c>
      <c r="T853">
        <v>46052</v>
      </c>
      <c r="U853" t="s">
        <v>157</v>
      </c>
      <c r="V853">
        <v>2026</v>
      </c>
      <c r="W853" t="str">
        <f t="shared" si="52"/>
        <v>México</v>
      </c>
      <c r="X853" t="str">
        <f t="shared" si="53"/>
        <v>Retail</v>
      </c>
      <c r="Y853" s="8">
        <f t="shared" si="54"/>
        <v>0.05</v>
      </c>
      <c r="Z853" s="2">
        <f t="shared" si="55"/>
        <v>0</v>
      </c>
      <c r="AJ853" s="12">
        <v>853</v>
      </c>
      <c r="AK853" s="13">
        <v>1928.43</v>
      </c>
    </row>
    <row r="854" spans="1:37">
      <c r="A854" t="s">
        <v>176</v>
      </c>
      <c r="B854">
        <v>821</v>
      </c>
      <c r="C854">
        <v>0</v>
      </c>
      <c r="D854" s="18">
        <v>45966</v>
      </c>
      <c r="E854" s="18">
        <v>45972</v>
      </c>
      <c r="F854" s="18">
        <v>45973</v>
      </c>
      <c r="G854" t="s">
        <v>24</v>
      </c>
      <c r="H854">
        <v>45</v>
      </c>
      <c r="I854" t="s">
        <v>166</v>
      </c>
      <c r="J854">
        <v>1682</v>
      </c>
      <c r="K854" t="s">
        <v>151</v>
      </c>
      <c r="L854">
        <v>1682</v>
      </c>
      <c r="M854">
        <v>142.63999999999999</v>
      </c>
      <c r="N854">
        <v>142.63999999999999</v>
      </c>
      <c r="O854">
        <v>8.4803804994054682E-2</v>
      </c>
      <c r="P854">
        <v>11</v>
      </c>
      <c r="Q854">
        <v>2025</v>
      </c>
      <c r="R854">
        <v>11</v>
      </c>
      <c r="S854">
        <v>2025</v>
      </c>
      <c r="T854">
        <v>46018</v>
      </c>
      <c r="U854" t="s">
        <v>132</v>
      </c>
      <c r="V854">
        <v>2025</v>
      </c>
      <c r="W854" t="str">
        <f t="shared" si="52"/>
        <v>Madrid</v>
      </c>
      <c r="X854" t="str">
        <f t="shared" si="53"/>
        <v>Retail</v>
      </c>
      <c r="Y854" s="8">
        <f t="shared" si="54"/>
        <v>7.0000000000000007E-2</v>
      </c>
      <c r="Z854" s="2">
        <f t="shared" si="55"/>
        <v>132.65519999999998</v>
      </c>
      <c r="AJ854" s="12">
        <v>854</v>
      </c>
      <c r="AK854" s="13">
        <v>0</v>
      </c>
    </row>
    <row r="855" spans="1:37">
      <c r="A855" t="s">
        <v>176</v>
      </c>
      <c r="B855">
        <v>822</v>
      </c>
      <c r="C855">
        <v>0</v>
      </c>
      <c r="D855" s="18">
        <v>45966</v>
      </c>
      <c r="E855" s="18">
        <v>45973</v>
      </c>
      <c r="F855" s="18">
        <v>45977</v>
      </c>
      <c r="G855" t="s">
        <v>34</v>
      </c>
      <c r="H855">
        <v>45</v>
      </c>
      <c r="J855">
        <v>10240</v>
      </c>
      <c r="K855" t="s">
        <v>131</v>
      </c>
      <c r="L855">
        <v>8806.4</v>
      </c>
      <c r="M855">
        <v>1210</v>
      </c>
      <c r="N855">
        <v>1040.5999999999999</v>
      </c>
      <c r="O855">
        <v>0.1181640625</v>
      </c>
      <c r="P855">
        <v>11</v>
      </c>
      <c r="Q855">
        <v>2025</v>
      </c>
      <c r="R855">
        <v>11</v>
      </c>
      <c r="S855">
        <v>2025</v>
      </c>
      <c r="T855">
        <v>46022</v>
      </c>
      <c r="U855" t="s">
        <v>132</v>
      </c>
      <c r="V855">
        <v>2025</v>
      </c>
      <c r="W855" t="str">
        <f t="shared" si="52"/>
        <v>México</v>
      </c>
      <c r="X855" t="str">
        <f t="shared" si="53"/>
        <v>IC</v>
      </c>
      <c r="Y855" s="8">
        <f t="shared" si="54"/>
        <v>0.5</v>
      </c>
      <c r="Z855" s="2">
        <f t="shared" si="55"/>
        <v>520.29999999999995</v>
      </c>
      <c r="AJ855" s="12">
        <v>855</v>
      </c>
      <c r="AK855" s="13">
        <v>500</v>
      </c>
    </row>
    <row r="856" spans="1:37">
      <c r="A856" t="s">
        <v>176</v>
      </c>
      <c r="B856">
        <v>823</v>
      </c>
      <c r="C856">
        <v>0</v>
      </c>
      <c r="D856" s="18">
        <v>45966</v>
      </c>
      <c r="E856" s="18">
        <v>46210</v>
      </c>
      <c r="F856" s="18">
        <v>46217</v>
      </c>
      <c r="G856" t="s">
        <v>45</v>
      </c>
      <c r="H856">
        <v>45</v>
      </c>
      <c r="J856">
        <v>42367.85</v>
      </c>
      <c r="K856" t="s">
        <v>205</v>
      </c>
      <c r="L856">
        <v>48299.348999999995</v>
      </c>
      <c r="M856">
        <v>5367.85</v>
      </c>
      <c r="N856">
        <v>6119.3490000000002</v>
      </c>
      <c r="O856">
        <v>0.12669630391912737</v>
      </c>
      <c r="P856">
        <v>11</v>
      </c>
      <c r="Q856">
        <v>2025</v>
      </c>
      <c r="R856">
        <v>7</v>
      </c>
      <c r="S856">
        <v>2026</v>
      </c>
      <c r="T856">
        <v>46262</v>
      </c>
      <c r="U856" t="s">
        <v>160</v>
      </c>
      <c r="V856">
        <v>2026</v>
      </c>
      <c r="W856" t="str">
        <f t="shared" si="52"/>
        <v>México</v>
      </c>
      <c r="X856" t="str">
        <f t="shared" si="53"/>
        <v>IC</v>
      </c>
      <c r="Y856" s="8">
        <f t="shared" si="54"/>
        <v>0.75</v>
      </c>
      <c r="Z856" s="2">
        <f t="shared" si="55"/>
        <v>1529.8372500000005</v>
      </c>
      <c r="AJ856" s="12">
        <v>856</v>
      </c>
      <c r="AK856" s="13">
        <v>877.5</v>
      </c>
    </row>
    <row r="857" spans="1:37">
      <c r="A857" t="s">
        <v>176</v>
      </c>
      <c r="B857">
        <v>824</v>
      </c>
      <c r="C857">
        <v>0</v>
      </c>
      <c r="D857" s="18">
        <v>45966</v>
      </c>
      <c r="E857" s="18">
        <v>45981</v>
      </c>
      <c r="F857" s="18">
        <v>45987</v>
      </c>
      <c r="G857" t="s">
        <v>51</v>
      </c>
      <c r="H857">
        <v>45</v>
      </c>
      <c r="I857" t="s">
        <v>184</v>
      </c>
      <c r="J857">
        <v>110875.75</v>
      </c>
      <c r="K857" t="s">
        <v>178</v>
      </c>
      <c r="L857">
        <v>5211.1602499999999</v>
      </c>
      <c r="M857">
        <v>3298.75</v>
      </c>
      <c r="N857">
        <v>155.04124999999999</v>
      </c>
      <c r="O857">
        <v>2.9751771690383153E-2</v>
      </c>
      <c r="P857">
        <v>11</v>
      </c>
      <c r="Q857">
        <v>2025</v>
      </c>
      <c r="R857">
        <v>11</v>
      </c>
      <c r="S857">
        <v>2025</v>
      </c>
      <c r="T857">
        <v>46032</v>
      </c>
      <c r="U857" t="s">
        <v>157</v>
      </c>
      <c r="V857">
        <v>2026</v>
      </c>
      <c r="W857" t="str">
        <f t="shared" si="52"/>
        <v>México</v>
      </c>
      <c r="X857" t="str">
        <f t="shared" si="53"/>
        <v>Retail</v>
      </c>
      <c r="Y857" s="8">
        <f t="shared" si="54"/>
        <v>0</v>
      </c>
      <c r="Z857" s="2">
        <f t="shared" si="55"/>
        <v>155.04124999999999</v>
      </c>
      <c r="AJ857" s="12">
        <v>857</v>
      </c>
      <c r="AK857" s="13">
        <v>908.1</v>
      </c>
    </row>
    <row r="858" spans="1:37">
      <c r="A858" t="s">
        <v>176</v>
      </c>
      <c r="B858">
        <v>825</v>
      </c>
      <c r="C858">
        <v>0</v>
      </c>
      <c r="D858" s="18">
        <v>45967</v>
      </c>
      <c r="E858" s="18">
        <v>45799</v>
      </c>
      <c r="F858" s="18">
        <v>46167</v>
      </c>
      <c r="G858" t="s">
        <v>53</v>
      </c>
      <c r="H858">
        <v>45</v>
      </c>
      <c r="I858" t="s">
        <v>177</v>
      </c>
      <c r="J858">
        <v>10000</v>
      </c>
      <c r="K858" t="s">
        <v>178</v>
      </c>
      <c r="L858">
        <v>470</v>
      </c>
      <c r="M858">
        <v>1000</v>
      </c>
      <c r="N858">
        <v>47</v>
      </c>
      <c r="O858">
        <v>0.1</v>
      </c>
      <c r="P858">
        <v>11</v>
      </c>
      <c r="Q858">
        <v>2025</v>
      </c>
      <c r="R858">
        <v>5</v>
      </c>
      <c r="S858">
        <v>2025</v>
      </c>
      <c r="T858">
        <v>46212</v>
      </c>
      <c r="U858" t="s">
        <v>154</v>
      </c>
      <c r="V858">
        <v>2026</v>
      </c>
      <c r="W858" t="str">
        <f t="shared" si="52"/>
        <v>México</v>
      </c>
      <c r="X858" t="str">
        <f t="shared" si="53"/>
        <v>Retail</v>
      </c>
      <c r="Y858" s="8">
        <f t="shared" si="54"/>
        <v>0.05</v>
      </c>
      <c r="Z858" s="2">
        <f t="shared" si="55"/>
        <v>44.65</v>
      </c>
      <c r="AJ858" s="12">
        <v>858</v>
      </c>
      <c r="AK858" s="13">
        <v>782.87</v>
      </c>
    </row>
    <row r="859" spans="1:37">
      <c r="A859" t="s">
        <v>176</v>
      </c>
      <c r="B859">
        <v>826</v>
      </c>
      <c r="C859">
        <v>0</v>
      </c>
      <c r="D859" s="18">
        <v>45968</v>
      </c>
      <c r="E859" s="18">
        <v>46091</v>
      </c>
      <c r="F859" s="18">
        <v>46130</v>
      </c>
      <c r="G859" t="s">
        <v>29</v>
      </c>
      <c r="H859">
        <v>45</v>
      </c>
      <c r="I859" t="s">
        <v>149</v>
      </c>
      <c r="J859">
        <v>10010</v>
      </c>
      <c r="K859" t="s">
        <v>151</v>
      </c>
      <c r="L859">
        <v>10010</v>
      </c>
      <c r="M859">
        <v>399.63</v>
      </c>
      <c r="N859">
        <v>399.63</v>
      </c>
      <c r="O859">
        <v>3.9923076923076922E-2</v>
      </c>
      <c r="P859">
        <v>11</v>
      </c>
      <c r="Q859">
        <v>2025</v>
      </c>
      <c r="R859">
        <v>3</v>
      </c>
      <c r="S859">
        <v>2026</v>
      </c>
      <c r="T859">
        <v>46175</v>
      </c>
      <c r="U859" t="s">
        <v>152</v>
      </c>
      <c r="V859">
        <v>2026</v>
      </c>
      <c r="W859" t="str">
        <f t="shared" si="52"/>
        <v>Madrid</v>
      </c>
      <c r="X859" t="str">
        <f t="shared" si="53"/>
        <v>Retail</v>
      </c>
      <c r="Y859" s="8">
        <f t="shared" si="54"/>
        <v>7.0000000000000007E-2</v>
      </c>
      <c r="Z859" s="2">
        <f t="shared" si="55"/>
        <v>371.65589999999997</v>
      </c>
      <c r="AJ859" s="12">
        <v>859</v>
      </c>
      <c r="AK859" s="13">
        <v>1820</v>
      </c>
    </row>
    <row r="860" spans="1:37">
      <c r="A860" t="s">
        <v>176</v>
      </c>
      <c r="B860">
        <v>827</v>
      </c>
      <c r="C860">
        <v>0</v>
      </c>
      <c r="D860" s="18">
        <v>45968</v>
      </c>
      <c r="E860" s="18">
        <v>45969</v>
      </c>
      <c r="F860" s="18">
        <v>45976</v>
      </c>
      <c r="G860" t="s">
        <v>207</v>
      </c>
      <c r="H860">
        <v>45</v>
      </c>
      <c r="J860">
        <v>5500</v>
      </c>
      <c r="K860" t="s">
        <v>131</v>
      </c>
      <c r="L860">
        <v>4730</v>
      </c>
      <c r="M860">
        <v>0</v>
      </c>
      <c r="N860">
        <v>0</v>
      </c>
      <c r="O860">
        <v>0</v>
      </c>
      <c r="P860">
        <v>11</v>
      </c>
      <c r="Q860">
        <v>2025</v>
      </c>
      <c r="R860">
        <v>11</v>
      </c>
      <c r="S860">
        <v>2025</v>
      </c>
      <c r="T860">
        <v>46021</v>
      </c>
      <c r="U860" t="s">
        <v>132</v>
      </c>
      <c r="V860">
        <v>2025</v>
      </c>
      <c r="W860" t="str">
        <f t="shared" si="52"/>
        <v>México</v>
      </c>
      <c r="X860" t="str">
        <f t="shared" si="53"/>
        <v>IC</v>
      </c>
      <c r="Y860" s="8">
        <f t="shared" si="54"/>
        <v>0.6</v>
      </c>
      <c r="Z860" s="2">
        <f t="shared" si="55"/>
        <v>0</v>
      </c>
      <c r="AJ860" s="12">
        <v>860</v>
      </c>
      <c r="AK860" s="13">
        <v>1049.3</v>
      </c>
    </row>
    <row r="861" spans="1:37">
      <c r="A861" t="s">
        <v>176</v>
      </c>
      <c r="B861">
        <v>828</v>
      </c>
      <c r="C861">
        <v>0</v>
      </c>
      <c r="D861" s="18">
        <v>45968</v>
      </c>
      <c r="E861" s="18">
        <v>46011</v>
      </c>
      <c r="F861" s="18">
        <v>46018</v>
      </c>
      <c r="G861" t="s">
        <v>54</v>
      </c>
      <c r="H861">
        <v>45</v>
      </c>
      <c r="J861">
        <v>119992</v>
      </c>
      <c r="K861" t="s">
        <v>178</v>
      </c>
      <c r="L861">
        <v>5639.6239999999998</v>
      </c>
      <c r="M861">
        <v>0</v>
      </c>
      <c r="N861">
        <v>0</v>
      </c>
      <c r="O861">
        <v>0</v>
      </c>
      <c r="P861">
        <v>11</v>
      </c>
      <c r="Q861">
        <v>2025</v>
      </c>
      <c r="R861">
        <v>12</v>
      </c>
      <c r="S861">
        <v>2025</v>
      </c>
      <c r="T861">
        <v>46063</v>
      </c>
      <c r="U861" t="s">
        <v>164</v>
      </c>
      <c r="V861">
        <v>2026</v>
      </c>
      <c r="W861" t="str">
        <f t="shared" si="52"/>
        <v>México</v>
      </c>
      <c r="X861" t="str">
        <f t="shared" si="53"/>
        <v>Retail</v>
      </c>
      <c r="Y861" s="8">
        <f t="shared" si="54"/>
        <v>0.05</v>
      </c>
      <c r="Z861" s="2">
        <f t="shared" si="55"/>
        <v>0</v>
      </c>
      <c r="AJ861" s="12">
        <v>861</v>
      </c>
      <c r="AK861" s="13">
        <v>27.59</v>
      </c>
    </row>
    <row r="862" spans="1:37">
      <c r="A862" t="s">
        <v>176</v>
      </c>
      <c r="B862">
        <v>829</v>
      </c>
      <c r="C862">
        <v>0</v>
      </c>
      <c r="D862" s="18">
        <v>45969</v>
      </c>
      <c r="E862" s="18">
        <v>45954</v>
      </c>
      <c r="F862" s="18">
        <v>45964</v>
      </c>
      <c r="G862" t="s">
        <v>21</v>
      </c>
      <c r="H862">
        <v>45</v>
      </c>
      <c r="J862">
        <v>6388.26</v>
      </c>
      <c r="K862" t="s">
        <v>131</v>
      </c>
      <c r="L862">
        <v>5493.9036000000006</v>
      </c>
      <c r="M862">
        <v>0</v>
      </c>
      <c r="N862">
        <v>0</v>
      </c>
      <c r="O862">
        <v>0</v>
      </c>
      <c r="P862">
        <v>11</v>
      </c>
      <c r="Q862">
        <v>2025</v>
      </c>
      <c r="R862">
        <v>10</v>
      </c>
      <c r="S862">
        <v>2025</v>
      </c>
      <c r="T862">
        <v>46009</v>
      </c>
      <c r="U862" t="s">
        <v>132</v>
      </c>
      <c r="V862">
        <v>2025</v>
      </c>
      <c r="W862" t="str">
        <f t="shared" si="52"/>
        <v>Madrid</v>
      </c>
      <c r="X862" t="str">
        <f t="shared" si="53"/>
        <v>IC</v>
      </c>
      <c r="Y862" s="8">
        <f t="shared" si="54"/>
        <v>0.4</v>
      </c>
      <c r="Z862" s="2">
        <f t="shared" si="55"/>
        <v>0</v>
      </c>
      <c r="AJ862" s="12">
        <v>862</v>
      </c>
      <c r="AK862" s="13">
        <v>0</v>
      </c>
    </row>
    <row r="863" spans="1:37">
      <c r="A863" t="s">
        <v>176</v>
      </c>
      <c r="B863">
        <v>830</v>
      </c>
      <c r="C863">
        <v>0</v>
      </c>
      <c r="D863" s="18">
        <v>45971</v>
      </c>
      <c r="E863" s="18">
        <v>46015</v>
      </c>
      <c r="F863" s="18">
        <v>46024</v>
      </c>
      <c r="G863" t="s">
        <v>24</v>
      </c>
      <c r="H863">
        <v>46</v>
      </c>
      <c r="I863" t="s">
        <v>200</v>
      </c>
      <c r="J863">
        <v>117747</v>
      </c>
      <c r="K863" t="s">
        <v>131</v>
      </c>
      <c r="L863">
        <v>101262.42</v>
      </c>
      <c r="M863">
        <v>13125</v>
      </c>
      <c r="N863">
        <v>11287.5</v>
      </c>
      <c r="O863">
        <v>0.11146780809702159</v>
      </c>
      <c r="P863">
        <v>11</v>
      </c>
      <c r="Q863">
        <v>2025</v>
      </c>
      <c r="R863">
        <v>12</v>
      </c>
      <c r="S863">
        <v>2025</v>
      </c>
      <c r="T863">
        <v>46069</v>
      </c>
      <c r="U863" t="s">
        <v>164</v>
      </c>
      <c r="V863">
        <v>2026</v>
      </c>
      <c r="W863" t="str">
        <f t="shared" si="52"/>
        <v>Madrid</v>
      </c>
      <c r="X863" t="str">
        <f t="shared" si="53"/>
        <v>Retail</v>
      </c>
      <c r="Y863" s="8">
        <f t="shared" si="54"/>
        <v>7.0000000000000007E-2</v>
      </c>
      <c r="Z863" s="2">
        <f t="shared" si="55"/>
        <v>10497.375</v>
      </c>
      <c r="AJ863" s="12">
        <v>863</v>
      </c>
      <c r="AK863" s="13">
        <v>1250</v>
      </c>
    </row>
    <row r="864" spans="1:37">
      <c r="A864" t="s">
        <v>176</v>
      </c>
      <c r="B864">
        <v>831</v>
      </c>
      <c r="C864">
        <v>0</v>
      </c>
      <c r="D864" s="18">
        <v>45971</v>
      </c>
      <c r="E864" s="18">
        <v>46010</v>
      </c>
      <c r="F864" s="18">
        <v>46027</v>
      </c>
      <c r="G864" t="s">
        <v>29</v>
      </c>
      <c r="H864">
        <v>46</v>
      </c>
      <c r="I864" t="s">
        <v>149</v>
      </c>
      <c r="J864">
        <v>3101.41</v>
      </c>
      <c r="K864" t="s">
        <v>131</v>
      </c>
      <c r="L864">
        <v>2667.2125999999998</v>
      </c>
      <c r="M864">
        <v>361.88</v>
      </c>
      <c r="N864">
        <v>311.21679999999998</v>
      </c>
      <c r="O864">
        <v>0.11668241219316375</v>
      </c>
      <c r="P864">
        <v>11</v>
      </c>
      <c r="Q864">
        <v>2025</v>
      </c>
      <c r="R864">
        <v>12</v>
      </c>
      <c r="S864">
        <v>2025</v>
      </c>
      <c r="T864">
        <v>46072</v>
      </c>
      <c r="U864" t="s">
        <v>164</v>
      </c>
      <c r="V864">
        <v>2026</v>
      </c>
      <c r="W864" t="str">
        <f t="shared" si="52"/>
        <v>Madrid</v>
      </c>
      <c r="X864" t="str">
        <f t="shared" si="53"/>
        <v>Retail</v>
      </c>
      <c r="Y864" s="8">
        <f t="shared" si="54"/>
        <v>7.0000000000000007E-2</v>
      </c>
      <c r="Z864" s="2">
        <f t="shared" si="55"/>
        <v>289.431624</v>
      </c>
      <c r="AJ864" s="12">
        <v>864</v>
      </c>
      <c r="AK864" s="13">
        <v>36.450000000000003</v>
      </c>
    </row>
    <row r="865" spans="1:37">
      <c r="A865" t="s">
        <v>176</v>
      </c>
      <c r="B865">
        <v>832</v>
      </c>
      <c r="C865">
        <v>0</v>
      </c>
      <c r="D865" s="18">
        <v>45971</v>
      </c>
      <c r="E865" s="18">
        <v>46011</v>
      </c>
      <c r="F865" s="18">
        <v>46017</v>
      </c>
      <c r="G865" t="s">
        <v>24</v>
      </c>
      <c r="H865">
        <v>46</v>
      </c>
      <c r="I865" t="s">
        <v>158</v>
      </c>
      <c r="J865">
        <v>49868.22</v>
      </c>
      <c r="K865" t="s">
        <v>131</v>
      </c>
      <c r="L865">
        <v>42886.669200000004</v>
      </c>
      <c r="M865">
        <v>4786.26</v>
      </c>
      <c r="N865">
        <v>4116.1836000000003</v>
      </c>
      <c r="O865">
        <v>9.5978160038597729E-2</v>
      </c>
      <c r="P865">
        <v>11</v>
      </c>
      <c r="Q865">
        <v>2025</v>
      </c>
      <c r="R865">
        <v>12</v>
      </c>
      <c r="S865">
        <v>2025</v>
      </c>
      <c r="T865">
        <v>46062</v>
      </c>
      <c r="U865" t="s">
        <v>164</v>
      </c>
      <c r="V865">
        <v>2026</v>
      </c>
      <c r="W865" t="str">
        <f t="shared" si="52"/>
        <v>Madrid</v>
      </c>
      <c r="X865" t="str">
        <f t="shared" si="53"/>
        <v>Retail</v>
      </c>
      <c r="Y865" s="8">
        <f t="shared" si="54"/>
        <v>7.0000000000000007E-2</v>
      </c>
      <c r="Z865" s="2">
        <f t="shared" si="55"/>
        <v>3828.0507480000001</v>
      </c>
      <c r="AJ865" s="12">
        <v>865</v>
      </c>
      <c r="AK865" s="13">
        <v>561.51</v>
      </c>
    </row>
    <row r="866" spans="1:37">
      <c r="A866" t="s">
        <v>176</v>
      </c>
      <c r="B866">
        <v>833</v>
      </c>
      <c r="C866">
        <v>0</v>
      </c>
      <c r="D866" s="18">
        <v>45971</v>
      </c>
      <c r="E866" s="18">
        <v>45983</v>
      </c>
      <c r="F866" s="18">
        <v>45991</v>
      </c>
      <c r="G866" t="s">
        <v>43</v>
      </c>
      <c r="H866">
        <v>46</v>
      </c>
      <c r="J866">
        <v>9930</v>
      </c>
      <c r="K866" t="s">
        <v>131</v>
      </c>
      <c r="L866">
        <v>8539.7999999999993</v>
      </c>
      <c r="M866">
        <v>1392</v>
      </c>
      <c r="N866">
        <v>1197.1199999999999</v>
      </c>
      <c r="O866">
        <v>0.14018126888217522</v>
      </c>
      <c r="P866">
        <v>11</v>
      </c>
      <c r="Q866">
        <v>2025</v>
      </c>
      <c r="R866">
        <v>11</v>
      </c>
      <c r="S866">
        <v>2025</v>
      </c>
      <c r="T866">
        <v>46036</v>
      </c>
      <c r="U866" t="s">
        <v>157</v>
      </c>
      <c r="V866">
        <v>2026</v>
      </c>
      <c r="W866" t="str">
        <f t="shared" si="52"/>
        <v>México</v>
      </c>
      <c r="X866" t="str">
        <f t="shared" si="53"/>
        <v>IC</v>
      </c>
      <c r="Y866" s="8">
        <f t="shared" si="54"/>
        <v>0.5</v>
      </c>
      <c r="Z866" s="2">
        <f t="shared" si="55"/>
        <v>598.55999999999995</v>
      </c>
      <c r="AJ866" s="12">
        <v>866</v>
      </c>
      <c r="AK866" s="13">
        <v>9972.48</v>
      </c>
    </row>
    <row r="867" spans="1:37">
      <c r="A867" t="s">
        <v>176</v>
      </c>
      <c r="B867">
        <v>834</v>
      </c>
      <c r="C867">
        <v>0</v>
      </c>
      <c r="D867" s="18">
        <v>45972</v>
      </c>
      <c r="E867" s="18">
        <v>46008</v>
      </c>
      <c r="F867" s="18">
        <v>46042</v>
      </c>
      <c r="G867" t="s">
        <v>26</v>
      </c>
      <c r="H867">
        <v>46</v>
      </c>
      <c r="I867" t="s">
        <v>204</v>
      </c>
      <c r="J867">
        <v>88019.5</v>
      </c>
      <c r="K867" t="s">
        <v>131</v>
      </c>
      <c r="L867">
        <v>75696.77</v>
      </c>
      <c r="M867">
        <v>8394.68</v>
      </c>
      <c r="N867">
        <v>7219.4247999999998</v>
      </c>
      <c r="O867">
        <v>9.5372957128818034E-2</v>
      </c>
      <c r="P867">
        <v>11</v>
      </c>
      <c r="Q867">
        <v>2025</v>
      </c>
      <c r="R867">
        <v>12</v>
      </c>
      <c r="S867">
        <v>2025</v>
      </c>
      <c r="T867">
        <v>46087</v>
      </c>
      <c r="U867" t="s">
        <v>150</v>
      </c>
      <c r="V867">
        <v>2026</v>
      </c>
      <c r="W867" t="str">
        <f t="shared" si="52"/>
        <v>Madrid</v>
      </c>
      <c r="X867" t="str">
        <f t="shared" si="53"/>
        <v>Retail</v>
      </c>
      <c r="Y867" s="8">
        <f t="shared" si="54"/>
        <v>7.0000000000000007E-2</v>
      </c>
      <c r="Z867" s="2">
        <f t="shared" si="55"/>
        <v>6714.0650639999994</v>
      </c>
      <c r="AJ867" s="12">
        <v>867</v>
      </c>
      <c r="AK867" s="13">
        <v>3410.67</v>
      </c>
    </row>
    <row r="868" spans="1:37">
      <c r="A868" t="s">
        <v>176</v>
      </c>
      <c r="B868">
        <v>835</v>
      </c>
      <c r="C868">
        <v>0</v>
      </c>
      <c r="D868" s="18">
        <v>45972</v>
      </c>
      <c r="E868" s="18">
        <v>46130</v>
      </c>
      <c r="F868" s="18">
        <v>46145</v>
      </c>
      <c r="G868" t="s">
        <v>35</v>
      </c>
      <c r="H868">
        <v>46</v>
      </c>
      <c r="J868">
        <v>68976.97</v>
      </c>
      <c r="K868" t="s">
        <v>131</v>
      </c>
      <c r="L868">
        <v>59320.194199999998</v>
      </c>
      <c r="M868">
        <v>7424.28</v>
      </c>
      <c r="N868">
        <v>6384.8807999999999</v>
      </c>
      <c r="O868">
        <v>0.10763418572894692</v>
      </c>
      <c r="P868">
        <v>11</v>
      </c>
      <c r="Q868">
        <v>2025</v>
      </c>
      <c r="R868">
        <v>4</v>
      </c>
      <c r="S868">
        <v>2026</v>
      </c>
      <c r="T868">
        <v>46190</v>
      </c>
      <c r="U868" t="s">
        <v>152</v>
      </c>
      <c r="V868">
        <v>2026</v>
      </c>
      <c r="W868" t="str">
        <f t="shared" si="52"/>
        <v>México</v>
      </c>
      <c r="X868" t="str">
        <f t="shared" si="53"/>
        <v>IC</v>
      </c>
      <c r="Y868" s="8">
        <f t="shared" si="54"/>
        <v>0.5</v>
      </c>
      <c r="Z868" s="2">
        <f t="shared" si="55"/>
        <v>3192.4404</v>
      </c>
      <c r="AJ868" s="12">
        <v>868</v>
      </c>
      <c r="AK868" s="13">
        <v>150</v>
      </c>
    </row>
    <row r="869" spans="1:37">
      <c r="A869" t="s">
        <v>176</v>
      </c>
      <c r="B869">
        <v>836</v>
      </c>
      <c r="C869">
        <v>0</v>
      </c>
      <c r="D869" s="18">
        <v>45973</v>
      </c>
      <c r="E869" s="18">
        <v>45995</v>
      </c>
      <c r="F869" s="18">
        <v>46017</v>
      </c>
      <c r="G869" t="s">
        <v>20</v>
      </c>
      <c r="H869">
        <v>46</v>
      </c>
      <c r="I869" t="s">
        <v>166</v>
      </c>
      <c r="J869">
        <v>27115.5</v>
      </c>
      <c r="K869" t="s">
        <v>131</v>
      </c>
      <c r="L869">
        <v>23319.329999999998</v>
      </c>
      <c r="M869">
        <v>100</v>
      </c>
      <c r="N869">
        <v>86</v>
      </c>
      <c r="O869">
        <v>3.687927569102543E-3</v>
      </c>
      <c r="P869">
        <v>11</v>
      </c>
      <c r="Q869">
        <v>2025</v>
      </c>
      <c r="R869">
        <v>12</v>
      </c>
      <c r="S869">
        <v>2025</v>
      </c>
      <c r="T869">
        <v>46062</v>
      </c>
      <c r="U869" t="s">
        <v>164</v>
      </c>
      <c r="V869">
        <v>2026</v>
      </c>
      <c r="W869" t="str">
        <f t="shared" si="52"/>
        <v>Madrid</v>
      </c>
      <c r="X869" t="str">
        <f t="shared" si="53"/>
        <v>IC</v>
      </c>
      <c r="Y869" s="8">
        <f t="shared" si="54"/>
        <v>0.4</v>
      </c>
      <c r="Z869" s="2">
        <f t="shared" si="55"/>
        <v>51.6</v>
      </c>
      <c r="AJ869" s="12">
        <v>869</v>
      </c>
      <c r="AK869" s="13">
        <v>56.2</v>
      </c>
    </row>
    <row r="870" spans="1:37">
      <c r="A870" t="s">
        <v>176</v>
      </c>
      <c r="B870">
        <v>837</v>
      </c>
      <c r="C870">
        <v>0</v>
      </c>
      <c r="D870" s="18">
        <v>45973</v>
      </c>
      <c r="E870" s="18">
        <v>46033</v>
      </c>
      <c r="F870" s="18">
        <v>46040</v>
      </c>
      <c r="G870" t="s">
        <v>47</v>
      </c>
      <c r="H870">
        <v>46</v>
      </c>
      <c r="J870">
        <v>5821.37</v>
      </c>
      <c r="K870" t="s">
        <v>131</v>
      </c>
      <c r="L870">
        <v>5006.3782000000001</v>
      </c>
      <c r="M870">
        <v>369.14</v>
      </c>
      <c r="N870">
        <v>317.46039999999999</v>
      </c>
      <c r="O870">
        <v>6.341119014939782E-2</v>
      </c>
      <c r="P870">
        <v>11</v>
      </c>
      <c r="Q870">
        <v>2025</v>
      </c>
      <c r="R870">
        <v>1</v>
      </c>
      <c r="S870">
        <v>2026</v>
      </c>
      <c r="T870">
        <v>46085</v>
      </c>
      <c r="U870" t="s">
        <v>150</v>
      </c>
      <c r="V870">
        <v>2026</v>
      </c>
      <c r="W870" t="str">
        <f t="shared" si="52"/>
        <v>México</v>
      </c>
      <c r="X870" t="str">
        <f t="shared" si="53"/>
        <v>IC</v>
      </c>
      <c r="Y870" s="8">
        <f t="shared" si="54"/>
        <v>0.65</v>
      </c>
      <c r="Z870" s="2">
        <f t="shared" si="55"/>
        <v>111.11113999999998</v>
      </c>
      <c r="AJ870" s="12">
        <v>870</v>
      </c>
      <c r="AK870" s="13">
        <v>2850.3</v>
      </c>
    </row>
    <row r="871" spans="1:37">
      <c r="A871" t="s">
        <v>176</v>
      </c>
      <c r="B871">
        <v>838</v>
      </c>
      <c r="C871">
        <v>0</v>
      </c>
      <c r="D871" s="18">
        <v>45973</v>
      </c>
      <c r="E871" s="18">
        <v>46104</v>
      </c>
      <c r="F871" s="18">
        <v>46116</v>
      </c>
      <c r="G871" t="s">
        <v>35</v>
      </c>
      <c r="H871">
        <v>46</v>
      </c>
      <c r="J871">
        <v>36173.800000000003</v>
      </c>
      <c r="K871" t="s">
        <v>131</v>
      </c>
      <c r="L871">
        <v>31109.468000000001</v>
      </c>
      <c r="M871">
        <v>3299.52</v>
      </c>
      <c r="N871">
        <v>2837.5871999999999</v>
      </c>
      <c r="O871">
        <v>9.1212977348246516E-2</v>
      </c>
      <c r="P871">
        <v>11</v>
      </c>
      <c r="Q871">
        <v>2025</v>
      </c>
      <c r="R871">
        <v>3</v>
      </c>
      <c r="S871">
        <v>2026</v>
      </c>
      <c r="T871">
        <v>46161</v>
      </c>
      <c r="U871" t="s">
        <v>172</v>
      </c>
      <c r="V871">
        <v>2026</v>
      </c>
      <c r="W871" t="str">
        <f t="shared" si="52"/>
        <v>México</v>
      </c>
      <c r="X871" t="str">
        <f t="shared" si="53"/>
        <v>IC</v>
      </c>
      <c r="Y871" s="8">
        <f t="shared" si="54"/>
        <v>0.5</v>
      </c>
      <c r="Z871" s="2">
        <f t="shared" si="55"/>
        <v>1418.7936</v>
      </c>
      <c r="AJ871" s="12">
        <v>871</v>
      </c>
      <c r="AK871" s="13">
        <v>800</v>
      </c>
    </row>
    <row r="872" spans="1:37">
      <c r="A872" t="s">
        <v>176</v>
      </c>
      <c r="B872">
        <v>839</v>
      </c>
      <c r="C872">
        <v>0</v>
      </c>
      <c r="D872" s="18">
        <v>45973</v>
      </c>
      <c r="E872" s="18">
        <v>46009</v>
      </c>
      <c r="F872" s="18">
        <v>46009</v>
      </c>
      <c r="G872" t="s">
        <v>51</v>
      </c>
      <c r="H872">
        <v>46</v>
      </c>
      <c r="J872">
        <v>40567</v>
      </c>
      <c r="K872" t="s">
        <v>178</v>
      </c>
      <c r="L872">
        <v>1906.6490000000001</v>
      </c>
      <c r="M872">
        <v>35</v>
      </c>
      <c r="N872">
        <v>1.645</v>
      </c>
      <c r="O872">
        <v>8.6277023196193947E-4</v>
      </c>
      <c r="P872">
        <v>11</v>
      </c>
      <c r="Q872">
        <v>2025</v>
      </c>
      <c r="R872">
        <v>12</v>
      </c>
      <c r="S872">
        <v>2025</v>
      </c>
      <c r="T872">
        <v>46054</v>
      </c>
      <c r="U872" t="s">
        <v>164</v>
      </c>
      <c r="V872">
        <v>2026</v>
      </c>
      <c r="W872" t="str">
        <f t="shared" si="52"/>
        <v>México</v>
      </c>
      <c r="X872" t="str">
        <f t="shared" si="53"/>
        <v>Retail</v>
      </c>
      <c r="Y872" s="8">
        <f t="shared" si="54"/>
        <v>0</v>
      </c>
      <c r="Z872" s="2">
        <f t="shared" si="55"/>
        <v>1.645</v>
      </c>
      <c r="AJ872" s="12">
        <v>872</v>
      </c>
      <c r="AK872" s="13">
        <v>4986.24</v>
      </c>
    </row>
    <row r="873" spans="1:37">
      <c r="A873" t="s">
        <v>176</v>
      </c>
      <c r="B873">
        <v>840</v>
      </c>
      <c r="C873">
        <v>0</v>
      </c>
      <c r="D873" s="18">
        <v>45974</v>
      </c>
      <c r="E873" s="18">
        <v>45980</v>
      </c>
      <c r="F873" s="18">
        <v>45987</v>
      </c>
      <c r="G873" t="s">
        <v>29</v>
      </c>
      <c r="H873">
        <v>46</v>
      </c>
      <c r="I873" t="s">
        <v>149</v>
      </c>
      <c r="J873">
        <v>6083.58</v>
      </c>
      <c r="K873" t="s">
        <v>131</v>
      </c>
      <c r="L873">
        <v>5231.8787999999995</v>
      </c>
      <c r="M873">
        <v>0</v>
      </c>
      <c r="N873">
        <v>0</v>
      </c>
      <c r="O873">
        <v>0</v>
      </c>
      <c r="P873">
        <v>11</v>
      </c>
      <c r="Q873">
        <v>2025</v>
      </c>
      <c r="R873">
        <v>11</v>
      </c>
      <c r="S873">
        <v>2025</v>
      </c>
      <c r="T873">
        <v>46032</v>
      </c>
      <c r="U873" t="s">
        <v>157</v>
      </c>
      <c r="V873">
        <v>2026</v>
      </c>
      <c r="W873" t="str">
        <f t="shared" si="52"/>
        <v>Madrid</v>
      </c>
      <c r="X873" t="str">
        <f t="shared" si="53"/>
        <v>Retail</v>
      </c>
      <c r="Y873" s="8">
        <f t="shared" si="54"/>
        <v>7.0000000000000007E-2</v>
      </c>
      <c r="Z873" s="2">
        <f t="shared" si="55"/>
        <v>0</v>
      </c>
      <c r="AJ873" s="12">
        <v>873</v>
      </c>
      <c r="AK873" s="13">
        <v>536.09</v>
      </c>
    </row>
    <row r="874" spans="1:37">
      <c r="A874" t="s">
        <v>176</v>
      </c>
      <c r="B874">
        <v>841</v>
      </c>
      <c r="C874">
        <v>0</v>
      </c>
      <c r="D874" s="18">
        <v>45974</v>
      </c>
      <c r="E874" s="18">
        <v>46017</v>
      </c>
      <c r="F874" s="18">
        <v>46028</v>
      </c>
      <c r="G874" t="s">
        <v>45</v>
      </c>
      <c r="H874">
        <v>46</v>
      </c>
      <c r="J874">
        <v>26353.279999999999</v>
      </c>
      <c r="K874" t="s">
        <v>131</v>
      </c>
      <c r="L874">
        <v>22663.820799999998</v>
      </c>
      <c r="M874">
        <v>5183</v>
      </c>
      <c r="N874">
        <v>4457.38</v>
      </c>
      <c r="O874">
        <v>0.19667381062243489</v>
      </c>
      <c r="P874">
        <v>11</v>
      </c>
      <c r="Q874">
        <v>2025</v>
      </c>
      <c r="R874">
        <v>12</v>
      </c>
      <c r="S874">
        <v>2025</v>
      </c>
      <c r="T874">
        <v>46073</v>
      </c>
      <c r="U874" t="s">
        <v>164</v>
      </c>
      <c r="V874">
        <v>2026</v>
      </c>
      <c r="W874" t="str">
        <f t="shared" si="52"/>
        <v>México</v>
      </c>
      <c r="X874" t="str">
        <f t="shared" si="53"/>
        <v>IC</v>
      </c>
      <c r="Y874" s="8">
        <f t="shared" si="54"/>
        <v>0.75</v>
      </c>
      <c r="Z874" s="2">
        <f t="shared" si="55"/>
        <v>1114.3450000000003</v>
      </c>
      <c r="AJ874" s="12">
        <v>874</v>
      </c>
      <c r="AK874" s="13">
        <v>3247.2</v>
      </c>
    </row>
    <row r="875" spans="1:37">
      <c r="A875" t="s">
        <v>176</v>
      </c>
      <c r="B875">
        <v>842</v>
      </c>
      <c r="C875">
        <v>0</v>
      </c>
      <c r="D875" s="18">
        <v>45975</v>
      </c>
      <c r="E875" s="18">
        <v>46066</v>
      </c>
      <c r="F875" s="18">
        <v>46073</v>
      </c>
      <c r="G875" t="s">
        <v>47</v>
      </c>
      <c r="H875">
        <v>46</v>
      </c>
      <c r="J875">
        <v>1210.2</v>
      </c>
      <c r="K875" t="s">
        <v>131</v>
      </c>
      <c r="L875">
        <v>1040.7719999999999</v>
      </c>
      <c r="M875">
        <v>1</v>
      </c>
      <c r="N875">
        <v>0.86</v>
      </c>
      <c r="O875">
        <v>8.2630970087588837E-4</v>
      </c>
      <c r="P875">
        <v>11</v>
      </c>
      <c r="Q875">
        <v>2025</v>
      </c>
      <c r="R875">
        <v>2</v>
      </c>
      <c r="S875">
        <v>2026</v>
      </c>
      <c r="T875">
        <v>46118</v>
      </c>
      <c r="U875" t="s">
        <v>173</v>
      </c>
      <c r="V875">
        <v>2026</v>
      </c>
      <c r="W875" t="str">
        <f t="shared" si="52"/>
        <v>México</v>
      </c>
      <c r="X875" t="str">
        <f t="shared" si="53"/>
        <v>IC</v>
      </c>
      <c r="Y875" s="8">
        <f t="shared" si="54"/>
        <v>0.65</v>
      </c>
      <c r="Z875" s="2">
        <f t="shared" si="55"/>
        <v>0.30099999999999993</v>
      </c>
      <c r="AJ875" s="12">
        <v>875</v>
      </c>
      <c r="AK875" s="13">
        <v>0</v>
      </c>
    </row>
    <row r="876" spans="1:37">
      <c r="A876" t="s">
        <v>176</v>
      </c>
      <c r="B876">
        <v>843</v>
      </c>
      <c r="C876">
        <v>0</v>
      </c>
      <c r="D876" s="18">
        <v>45978</v>
      </c>
      <c r="E876" s="18">
        <v>45984</v>
      </c>
      <c r="F876" s="18">
        <v>45988</v>
      </c>
      <c r="G876" t="s">
        <v>45</v>
      </c>
      <c r="H876">
        <v>47</v>
      </c>
      <c r="J876">
        <v>3350.45</v>
      </c>
      <c r="K876" t="s">
        <v>131</v>
      </c>
      <c r="L876">
        <v>2881.3869999999997</v>
      </c>
      <c r="M876">
        <v>335.05</v>
      </c>
      <c r="N876">
        <v>288.14300000000003</v>
      </c>
      <c r="O876">
        <v>0.1000014923368503</v>
      </c>
      <c r="P876">
        <v>11</v>
      </c>
      <c r="Q876">
        <v>2025</v>
      </c>
      <c r="R876">
        <v>11</v>
      </c>
      <c r="S876">
        <v>2025</v>
      </c>
      <c r="T876">
        <v>46033</v>
      </c>
      <c r="U876" t="s">
        <v>157</v>
      </c>
      <c r="V876">
        <v>2026</v>
      </c>
      <c r="W876" t="str">
        <f t="shared" si="52"/>
        <v>México</v>
      </c>
      <c r="X876" t="str">
        <f t="shared" si="53"/>
        <v>IC</v>
      </c>
      <c r="Y876" s="8">
        <f t="shared" si="54"/>
        <v>0.75</v>
      </c>
      <c r="Z876" s="2">
        <f t="shared" si="55"/>
        <v>72.035750000000007</v>
      </c>
      <c r="AJ876" s="12">
        <v>876</v>
      </c>
      <c r="AK876" s="13">
        <v>39.79</v>
      </c>
    </row>
    <row r="877" spans="1:37">
      <c r="A877" t="s">
        <v>176</v>
      </c>
      <c r="B877">
        <v>844</v>
      </c>
      <c r="C877">
        <v>0</v>
      </c>
      <c r="D877" s="18">
        <v>45979</v>
      </c>
      <c r="E877" s="18">
        <v>46016</v>
      </c>
      <c r="F877" s="18">
        <v>46021</v>
      </c>
      <c r="G877" t="s">
        <v>53</v>
      </c>
      <c r="H877">
        <v>47</v>
      </c>
      <c r="J877">
        <v>12165.93</v>
      </c>
      <c r="K877" t="s">
        <v>151</v>
      </c>
      <c r="L877">
        <v>12165.93</v>
      </c>
      <c r="M877">
        <v>1216.5899999999999</v>
      </c>
      <c r="N877">
        <v>1216.5899999999999</v>
      </c>
      <c r="O877">
        <v>9.9999753409726985E-2</v>
      </c>
      <c r="P877">
        <v>11</v>
      </c>
      <c r="Q877">
        <v>2025</v>
      </c>
      <c r="R877">
        <v>12</v>
      </c>
      <c r="S877">
        <v>2025</v>
      </c>
      <c r="T877">
        <v>46066</v>
      </c>
      <c r="U877" t="s">
        <v>164</v>
      </c>
      <c r="V877">
        <v>2026</v>
      </c>
      <c r="W877" t="str">
        <f t="shared" si="52"/>
        <v>México</v>
      </c>
      <c r="X877" t="str">
        <f t="shared" si="53"/>
        <v>Retail</v>
      </c>
      <c r="Y877" s="8">
        <f t="shared" si="54"/>
        <v>0.05</v>
      </c>
      <c r="Z877" s="2">
        <f t="shared" si="55"/>
        <v>1155.7604999999999</v>
      </c>
      <c r="AJ877" s="12">
        <v>877</v>
      </c>
      <c r="AK877" s="13">
        <v>877.5</v>
      </c>
    </row>
    <row r="878" spans="1:37">
      <c r="A878" t="s">
        <v>176</v>
      </c>
      <c r="B878">
        <v>845</v>
      </c>
      <c r="C878">
        <v>0</v>
      </c>
      <c r="D878" s="18">
        <v>45979</v>
      </c>
      <c r="E878" s="18">
        <v>46113</v>
      </c>
      <c r="F878" s="18">
        <v>46124</v>
      </c>
      <c r="G878" t="s">
        <v>34</v>
      </c>
      <c r="H878">
        <v>47</v>
      </c>
      <c r="J878">
        <v>5694.04</v>
      </c>
      <c r="K878" t="s">
        <v>131</v>
      </c>
      <c r="L878">
        <v>4896.8743999999997</v>
      </c>
      <c r="M878">
        <v>724.61</v>
      </c>
      <c r="N878">
        <v>623.16459999999995</v>
      </c>
      <c r="O878">
        <v>0.12725762376098518</v>
      </c>
      <c r="P878">
        <v>11</v>
      </c>
      <c r="Q878">
        <v>2025</v>
      </c>
      <c r="R878">
        <v>4</v>
      </c>
      <c r="S878">
        <v>2026</v>
      </c>
      <c r="T878">
        <v>46169</v>
      </c>
      <c r="U878" t="s">
        <v>172</v>
      </c>
      <c r="V878">
        <v>2026</v>
      </c>
      <c r="W878" t="str">
        <f t="shared" si="52"/>
        <v>México</v>
      </c>
      <c r="X878" t="str">
        <f t="shared" si="53"/>
        <v>IC</v>
      </c>
      <c r="Y878" s="8">
        <f t="shared" si="54"/>
        <v>0.5</v>
      </c>
      <c r="Z878" s="2">
        <f t="shared" si="55"/>
        <v>311.58229999999998</v>
      </c>
      <c r="AJ878" s="12">
        <v>878</v>
      </c>
      <c r="AK878" s="13">
        <v>280</v>
      </c>
    </row>
    <row r="879" spans="1:37">
      <c r="A879" t="s">
        <v>176</v>
      </c>
      <c r="B879">
        <v>846</v>
      </c>
      <c r="C879">
        <v>0</v>
      </c>
      <c r="D879" s="18">
        <v>45979</v>
      </c>
      <c r="E879" s="18">
        <v>46108</v>
      </c>
      <c r="F879" s="18">
        <v>46115</v>
      </c>
      <c r="G879" t="s">
        <v>53</v>
      </c>
      <c r="H879">
        <v>47</v>
      </c>
      <c r="J879">
        <v>101740</v>
      </c>
      <c r="K879" t="s">
        <v>131</v>
      </c>
      <c r="L879">
        <v>87496.4</v>
      </c>
      <c r="M879">
        <v>0</v>
      </c>
      <c r="N879">
        <v>0</v>
      </c>
      <c r="O879">
        <v>0</v>
      </c>
      <c r="P879">
        <v>11</v>
      </c>
      <c r="Q879">
        <v>2025</v>
      </c>
      <c r="R879">
        <v>3</v>
      </c>
      <c r="S879">
        <v>2026</v>
      </c>
      <c r="T879">
        <v>46160</v>
      </c>
      <c r="U879" t="s">
        <v>172</v>
      </c>
      <c r="V879">
        <v>2026</v>
      </c>
      <c r="W879" t="str">
        <f t="shared" si="52"/>
        <v>México</v>
      </c>
      <c r="X879" t="str">
        <f t="shared" si="53"/>
        <v>Retail</v>
      </c>
      <c r="Y879" s="8">
        <f t="shared" si="54"/>
        <v>0.05</v>
      </c>
      <c r="Z879" s="2">
        <f t="shared" si="55"/>
        <v>0</v>
      </c>
      <c r="AJ879" s="12">
        <v>879</v>
      </c>
      <c r="AK879" s="13">
        <v>647.19000000000005</v>
      </c>
    </row>
    <row r="880" spans="1:37">
      <c r="A880" t="s">
        <v>176</v>
      </c>
      <c r="B880">
        <v>847</v>
      </c>
      <c r="C880">
        <v>0</v>
      </c>
      <c r="D880" s="18">
        <v>45980</v>
      </c>
      <c r="E880" s="18">
        <v>45982</v>
      </c>
      <c r="F880" s="18">
        <v>45982</v>
      </c>
      <c r="G880" t="s">
        <v>49</v>
      </c>
      <c r="H880">
        <v>47</v>
      </c>
      <c r="J880">
        <v>1300.47</v>
      </c>
      <c r="K880" t="s">
        <v>131</v>
      </c>
      <c r="L880">
        <v>1118.4041999999999</v>
      </c>
      <c r="M880">
        <v>221.94</v>
      </c>
      <c r="N880">
        <v>190.86840000000001</v>
      </c>
      <c r="O880">
        <v>0.17066137627165565</v>
      </c>
      <c r="P880">
        <v>11</v>
      </c>
      <c r="Q880">
        <v>2025</v>
      </c>
      <c r="R880">
        <v>11</v>
      </c>
      <c r="S880">
        <v>2025</v>
      </c>
      <c r="T880">
        <v>46027</v>
      </c>
      <c r="U880" t="s">
        <v>157</v>
      </c>
      <c r="V880">
        <v>2026</v>
      </c>
      <c r="W880" t="str">
        <f t="shared" si="52"/>
        <v>México</v>
      </c>
      <c r="X880" t="str">
        <f t="shared" si="53"/>
        <v>Retail</v>
      </c>
      <c r="Y880" s="8">
        <f t="shared" si="54"/>
        <v>0</v>
      </c>
      <c r="Z880" s="2">
        <f t="shared" si="55"/>
        <v>190.86840000000001</v>
      </c>
      <c r="AJ880" s="12">
        <v>880</v>
      </c>
      <c r="AK880" s="13">
        <v>419.24</v>
      </c>
    </row>
    <row r="881" spans="1:37">
      <c r="A881" t="s">
        <v>176</v>
      </c>
      <c r="B881">
        <v>848</v>
      </c>
      <c r="C881">
        <v>0</v>
      </c>
      <c r="D881" s="18">
        <v>45980</v>
      </c>
      <c r="E881" s="18">
        <v>46010</v>
      </c>
      <c r="F881" s="18">
        <v>46029</v>
      </c>
      <c r="G881" t="s">
        <v>54</v>
      </c>
      <c r="H881">
        <v>47</v>
      </c>
      <c r="J881">
        <v>79566.759999999995</v>
      </c>
      <c r="K881" t="s">
        <v>131</v>
      </c>
      <c r="L881">
        <v>68427.4136</v>
      </c>
      <c r="M881">
        <v>13277.12</v>
      </c>
      <c r="N881">
        <v>11418.323200000001</v>
      </c>
      <c r="O881">
        <v>0.16686767187705018</v>
      </c>
      <c r="P881">
        <v>11</v>
      </c>
      <c r="Q881">
        <v>2025</v>
      </c>
      <c r="R881">
        <v>12</v>
      </c>
      <c r="S881">
        <v>2025</v>
      </c>
      <c r="T881">
        <v>46074</v>
      </c>
      <c r="U881" t="s">
        <v>164</v>
      </c>
      <c r="V881">
        <v>2026</v>
      </c>
      <c r="W881" t="str">
        <f t="shared" si="52"/>
        <v>México</v>
      </c>
      <c r="X881" t="str">
        <f t="shared" si="53"/>
        <v>Retail</v>
      </c>
      <c r="Y881" s="8">
        <f t="shared" si="54"/>
        <v>0.05</v>
      </c>
      <c r="Z881" s="2">
        <f t="shared" si="55"/>
        <v>10847.40704</v>
      </c>
      <c r="AJ881" s="12">
        <v>881</v>
      </c>
      <c r="AK881" s="13">
        <v>6000</v>
      </c>
    </row>
    <row r="882" spans="1:37">
      <c r="A882" t="s">
        <v>176</v>
      </c>
      <c r="B882">
        <v>849</v>
      </c>
      <c r="C882">
        <v>0</v>
      </c>
      <c r="D882" s="18">
        <v>45980</v>
      </c>
      <c r="E882" s="18">
        <v>46013</v>
      </c>
      <c r="F882" s="18">
        <v>46018</v>
      </c>
      <c r="G882" t="s">
        <v>36</v>
      </c>
      <c r="H882">
        <v>47</v>
      </c>
      <c r="J882">
        <v>1576.7</v>
      </c>
      <c r="K882" t="s">
        <v>131</v>
      </c>
      <c r="L882">
        <v>1355.962</v>
      </c>
      <c r="M882">
        <v>0</v>
      </c>
      <c r="N882">
        <v>0</v>
      </c>
      <c r="O882">
        <v>0</v>
      </c>
      <c r="P882">
        <v>11</v>
      </c>
      <c r="Q882">
        <v>2025</v>
      </c>
      <c r="R882">
        <v>12</v>
      </c>
      <c r="S882">
        <v>2025</v>
      </c>
      <c r="T882">
        <v>46063</v>
      </c>
      <c r="U882" t="s">
        <v>164</v>
      </c>
      <c r="V882">
        <v>2026</v>
      </c>
      <c r="W882" t="str">
        <f t="shared" si="52"/>
        <v>México</v>
      </c>
      <c r="X882" t="str">
        <f t="shared" si="53"/>
        <v>IC</v>
      </c>
      <c r="Y882" s="8">
        <f t="shared" si="54"/>
        <v>0.5</v>
      </c>
      <c r="Z882" s="2">
        <f t="shared" si="55"/>
        <v>0</v>
      </c>
      <c r="AJ882" s="12">
        <v>882</v>
      </c>
      <c r="AK882" s="13">
        <v>30976</v>
      </c>
    </row>
    <row r="883" spans="1:37">
      <c r="A883" t="s">
        <v>176</v>
      </c>
      <c r="B883">
        <v>850</v>
      </c>
      <c r="C883">
        <v>0</v>
      </c>
      <c r="D883" s="18">
        <v>45980</v>
      </c>
      <c r="E883" s="18">
        <v>46016</v>
      </c>
      <c r="F883" s="18">
        <v>46029</v>
      </c>
      <c r="G883" t="s">
        <v>38</v>
      </c>
      <c r="H883">
        <v>47</v>
      </c>
      <c r="I883" t="s">
        <v>208</v>
      </c>
      <c r="J883">
        <v>178391.63</v>
      </c>
      <c r="K883" t="s">
        <v>131</v>
      </c>
      <c r="L883">
        <v>153416.80180000002</v>
      </c>
      <c r="M883">
        <v>21884.22</v>
      </c>
      <c r="N883">
        <v>18820.429200000002</v>
      </c>
      <c r="O883">
        <v>0.1226751501738058</v>
      </c>
      <c r="P883">
        <v>11</v>
      </c>
      <c r="Q883">
        <v>2025</v>
      </c>
      <c r="R883">
        <v>12</v>
      </c>
      <c r="S883">
        <v>2025</v>
      </c>
      <c r="T883">
        <v>46074</v>
      </c>
      <c r="U883" t="s">
        <v>164</v>
      </c>
      <c r="V883">
        <v>2026</v>
      </c>
      <c r="W883" t="str">
        <f t="shared" si="52"/>
        <v>México</v>
      </c>
      <c r="X883" t="str">
        <f t="shared" si="53"/>
        <v>IC</v>
      </c>
      <c r="Y883" s="8">
        <f t="shared" si="54"/>
        <v>0.6</v>
      </c>
      <c r="Z883" s="2">
        <f t="shared" si="55"/>
        <v>7528.1716800000013</v>
      </c>
      <c r="AJ883" s="12">
        <v>883</v>
      </c>
      <c r="AK883" s="13">
        <v>10</v>
      </c>
    </row>
    <row r="884" spans="1:37">
      <c r="A884" t="s">
        <v>176</v>
      </c>
      <c r="B884">
        <v>851</v>
      </c>
      <c r="C884">
        <v>0</v>
      </c>
      <c r="D884" s="18">
        <v>45981</v>
      </c>
      <c r="E884" s="18">
        <v>45987</v>
      </c>
      <c r="F884" s="18">
        <v>45989</v>
      </c>
      <c r="G884" t="s">
        <v>51</v>
      </c>
      <c r="H884">
        <v>47</v>
      </c>
      <c r="J884">
        <v>430</v>
      </c>
      <c r="K884" t="s">
        <v>131</v>
      </c>
      <c r="L884">
        <v>369.8</v>
      </c>
      <c r="M884">
        <v>71.42</v>
      </c>
      <c r="N884">
        <v>61.421199999999999</v>
      </c>
      <c r="O884">
        <v>0.16609302325581393</v>
      </c>
      <c r="P884">
        <v>11</v>
      </c>
      <c r="Q884">
        <v>2025</v>
      </c>
      <c r="R884">
        <v>11</v>
      </c>
      <c r="S884">
        <v>2025</v>
      </c>
      <c r="T884">
        <v>46034</v>
      </c>
      <c r="U884" t="s">
        <v>157</v>
      </c>
      <c r="V884">
        <v>2026</v>
      </c>
      <c r="W884" t="str">
        <f t="shared" si="52"/>
        <v>México</v>
      </c>
      <c r="X884" t="str">
        <f t="shared" si="53"/>
        <v>Retail</v>
      </c>
      <c r="Y884" s="8">
        <f t="shared" si="54"/>
        <v>0</v>
      </c>
      <c r="Z884" s="2">
        <f t="shared" si="55"/>
        <v>61.421199999999999</v>
      </c>
      <c r="AJ884" s="12">
        <v>884</v>
      </c>
      <c r="AK884" s="13">
        <v>63.52</v>
      </c>
    </row>
    <row r="885" spans="1:37">
      <c r="A885" t="s">
        <v>176</v>
      </c>
      <c r="B885">
        <v>852</v>
      </c>
      <c r="C885">
        <v>0</v>
      </c>
      <c r="D885" s="18">
        <v>45982</v>
      </c>
      <c r="E885" s="18">
        <v>45751</v>
      </c>
      <c r="F885" s="18">
        <v>46123</v>
      </c>
      <c r="G885" t="s">
        <v>53</v>
      </c>
      <c r="H885">
        <v>47</v>
      </c>
      <c r="I885" t="s">
        <v>149</v>
      </c>
      <c r="J885">
        <v>11149.92</v>
      </c>
      <c r="K885" t="s">
        <v>131</v>
      </c>
      <c r="L885">
        <v>9588.9311999999991</v>
      </c>
      <c r="M885">
        <v>1115</v>
      </c>
      <c r="N885">
        <v>958.9</v>
      </c>
      <c r="O885">
        <v>0.10000071749393719</v>
      </c>
      <c r="P885">
        <v>11</v>
      </c>
      <c r="Q885">
        <v>2025</v>
      </c>
      <c r="R885">
        <v>4</v>
      </c>
      <c r="S885">
        <v>2025</v>
      </c>
      <c r="T885">
        <v>46168</v>
      </c>
      <c r="U885" t="s">
        <v>172</v>
      </c>
      <c r="V885">
        <v>2026</v>
      </c>
      <c r="W885" t="str">
        <f t="shared" si="52"/>
        <v>México</v>
      </c>
      <c r="X885" t="str">
        <f t="shared" si="53"/>
        <v>Retail</v>
      </c>
      <c r="Y885" s="8">
        <f t="shared" si="54"/>
        <v>0.05</v>
      </c>
      <c r="Z885" s="2">
        <f t="shared" si="55"/>
        <v>910.95499999999993</v>
      </c>
      <c r="AJ885" s="12">
        <v>885</v>
      </c>
      <c r="AK885" s="13">
        <v>1</v>
      </c>
    </row>
    <row r="886" spans="1:37">
      <c r="A886" t="s">
        <v>176</v>
      </c>
      <c r="B886">
        <v>853</v>
      </c>
      <c r="C886">
        <v>0</v>
      </c>
      <c r="D886" s="18">
        <v>45982</v>
      </c>
      <c r="E886" s="18">
        <v>46029</v>
      </c>
      <c r="F886" s="18">
        <v>46223</v>
      </c>
      <c r="G886" t="s">
        <v>50</v>
      </c>
      <c r="H886">
        <v>47</v>
      </c>
      <c r="J886">
        <v>25203.119999999999</v>
      </c>
      <c r="K886" t="s">
        <v>131</v>
      </c>
      <c r="L886">
        <v>21674.683199999999</v>
      </c>
      <c r="M886">
        <v>1928.43</v>
      </c>
      <c r="N886">
        <v>1658.4498000000001</v>
      </c>
      <c r="O886">
        <v>7.6515526649081553E-2</v>
      </c>
      <c r="P886">
        <v>11</v>
      </c>
      <c r="Q886">
        <v>2025</v>
      </c>
      <c r="R886">
        <v>1</v>
      </c>
      <c r="S886">
        <v>2026</v>
      </c>
      <c r="T886">
        <v>46268</v>
      </c>
      <c r="U886" t="s">
        <v>153</v>
      </c>
      <c r="V886">
        <v>2026</v>
      </c>
      <c r="W886" t="str">
        <f t="shared" si="52"/>
        <v>México</v>
      </c>
      <c r="X886" t="str">
        <f t="shared" si="53"/>
        <v>Retail</v>
      </c>
      <c r="Y886" s="8">
        <f t="shared" si="54"/>
        <v>0</v>
      </c>
      <c r="Z886" s="2">
        <f t="shared" si="55"/>
        <v>1658.4498000000001</v>
      </c>
      <c r="AJ886" s="12">
        <v>886</v>
      </c>
      <c r="AK886" s="13">
        <v>50539</v>
      </c>
    </row>
    <row r="887" spans="1:37">
      <c r="A887" t="s">
        <v>176</v>
      </c>
      <c r="B887">
        <v>854</v>
      </c>
      <c r="C887">
        <v>0</v>
      </c>
      <c r="D887" s="18">
        <v>45985</v>
      </c>
      <c r="E887" s="18">
        <v>45981</v>
      </c>
      <c r="F887" s="18">
        <v>45982</v>
      </c>
      <c r="G887" t="s">
        <v>39</v>
      </c>
      <c r="H887">
        <v>48</v>
      </c>
      <c r="J887">
        <v>2588.88</v>
      </c>
      <c r="K887" t="s">
        <v>131</v>
      </c>
      <c r="L887">
        <v>2226.4367999999999</v>
      </c>
      <c r="M887">
        <v>0</v>
      </c>
      <c r="N887">
        <v>0</v>
      </c>
      <c r="O887">
        <v>0</v>
      </c>
      <c r="P887">
        <v>11</v>
      </c>
      <c r="Q887">
        <v>2025</v>
      </c>
      <c r="R887">
        <v>11</v>
      </c>
      <c r="S887">
        <v>2025</v>
      </c>
      <c r="T887">
        <v>46027</v>
      </c>
      <c r="U887" t="s">
        <v>157</v>
      </c>
      <c r="V887">
        <v>2026</v>
      </c>
      <c r="W887" t="str">
        <f t="shared" si="52"/>
        <v>México</v>
      </c>
      <c r="X887" t="str">
        <f t="shared" si="53"/>
        <v>IC</v>
      </c>
      <c r="Y887" s="8">
        <f t="shared" si="54"/>
        <v>0.5</v>
      </c>
      <c r="Z887" s="2">
        <f t="shared" si="55"/>
        <v>0</v>
      </c>
      <c r="AJ887" s="12">
        <v>887</v>
      </c>
      <c r="AK887" s="13">
        <v>0</v>
      </c>
    </row>
    <row r="888" spans="1:37">
      <c r="A888" t="s">
        <v>176</v>
      </c>
      <c r="B888">
        <v>855</v>
      </c>
      <c r="C888">
        <v>0</v>
      </c>
      <c r="D888" s="18">
        <v>45985</v>
      </c>
      <c r="E888" s="18">
        <v>46258</v>
      </c>
      <c r="F888" s="18">
        <v>46271</v>
      </c>
      <c r="G888" t="s">
        <v>35</v>
      </c>
      <c r="H888">
        <v>48</v>
      </c>
      <c r="J888">
        <v>500</v>
      </c>
      <c r="K888" t="s">
        <v>131</v>
      </c>
      <c r="L888">
        <v>430</v>
      </c>
      <c r="M888">
        <v>500</v>
      </c>
      <c r="N888">
        <v>430</v>
      </c>
      <c r="O888">
        <v>1</v>
      </c>
      <c r="P888">
        <v>11</v>
      </c>
      <c r="Q888">
        <v>2025</v>
      </c>
      <c r="R888">
        <v>8</v>
      </c>
      <c r="S888">
        <v>2026</v>
      </c>
      <c r="T888">
        <v>46316</v>
      </c>
      <c r="U888" t="s">
        <v>161</v>
      </c>
      <c r="V888">
        <v>2026</v>
      </c>
      <c r="W888" t="str">
        <f t="shared" si="52"/>
        <v>México</v>
      </c>
      <c r="X888" t="str">
        <f t="shared" si="53"/>
        <v>IC</v>
      </c>
      <c r="Y888" s="8">
        <f t="shared" si="54"/>
        <v>0.5</v>
      </c>
      <c r="Z888" s="2">
        <f t="shared" si="55"/>
        <v>215</v>
      </c>
      <c r="AJ888" s="12">
        <v>888</v>
      </c>
      <c r="AK888" s="13">
        <v>2100</v>
      </c>
    </row>
    <row r="889" spans="1:37">
      <c r="A889" t="s">
        <v>176</v>
      </c>
      <c r="B889">
        <v>856</v>
      </c>
      <c r="C889">
        <v>0</v>
      </c>
      <c r="D889" s="18">
        <v>45985</v>
      </c>
      <c r="E889" s="18">
        <v>45982</v>
      </c>
      <c r="F889" s="18">
        <v>45985</v>
      </c>
      <c r="G889" t="s">
        <v>41</v>
      </c>
      <c r="H889">
        <v>48</v>
      </c>
      <c r="J889">
        <v>8775</v>
      </c>
      <c r="K889" t="s">
        <v>151</v>
      </c>
      <c r="L889">
        <v>8775</v>
      </c>
      <c r="M889">
        <v>877.5</v>
      </c>
      <c r="N889">
        <v>877.5</v>
      </c>
      <c r="O889">
        <v>0.1</v>
      </c>
      <c r="P889">
        <v>11</v>
      </c>
      <c r="Q889">
        <v>2025</v>
      </c>
      <c r="R889">
        <v>11</v>
      </c>
      <c r="S889">
        <v>2025</v>
      </c>
      <c r="T889">
        <v>46030</v>
      </c>
      <c r="U889" t="s">
        <v>157</v>
      </c>
      <c r="V889">
        <v>2026</v>
      </c>
      <c r="W889" t="str">
        <f t="shared" si="52"/>
        <v>México</v>
      </c>
      <c r="X889" t="s">
        <v>14</v>
      </c>
      <c r="Y889" s="8">
        <v>0.5</v>
      </c>
      <c r="Z889" s="2">
        <f t="shared" si="55"/>
        <v>438.75</v>
      </c>
      <c r="AJ889" s="12">
        <v>889</v>
      </c>
      <c r="AK889" s="13">
        <v>2236.17</v>
      </c>
    </row>
    <row r="890" spans="1:37">
      <c r="A890" t="s">
        <v>176</v>
      </c>
      <c r="B890">
        <v>857</v>
      </c>
      <c r="C890">
        <v>0</v>
      </c>
      <c r="D890" s="18">
        <v>45985</v>
      </c>
      <c r="E890" s="18">
        <v>45984</v>
      </c>
      <c r="F890" s="18">
        <v>45987</v>
      </c>
      <c r="G890" t="s">
        <v>41</v>
      </c>
      <c r="H890">
        <v>48</v>
      </c>
      <c r="J890">
        <v>9081</v>
      </c>
      <c r="K890" t="s">
        <v>151</v>
      </c>
      <c r="L890">
        <v>9081</v>
      </c>
      <c r="M890">
        <v>908.1</v>
      </c>
      <c r="N890">
        <v>908.1</v>
      </c>
      <c r="O890">
        <v>0.1</v>
      </c>
      <c r="P890">
        <v>11</v>
      </c>
      <c r="Q890">
        <v>2025</v>
      </c>
      <c r="R890">
        <v>11</v>
      </c>
      <c r="S890">
        <v>2025</v>
      </c>
      <c r="T890">
        <v>46032</v>
      </c>
      <c r="U890" t="s">
        <v>157</v>
      </c>
      <c r="V890">
        <v>2026</v>
      </c>
      <c r="W890" t="str">
        <f t="shared" si="52"/>
        <v>México</v>
      </c>
      <c r="X890" t="str">
        <f t="shared" si="53"/>
        <v>IC</v>
      </c>
      <c r="Y890" s="8">
        <f t="shared" si="54"/>
        <v>0.5</v>
      </c>
      <c r="Z890" s="2">
        <f t="shared" si="55"/>
        <v>454.05</v>
      </c>
      <c r="AJ890" s="12">
        <v>890</v>
      </c>
      <c r="AK890" s="13">
        <v>0</v>
      </c>
    </row>
    <row r="891" spans="1:37">
      <c r="A891" t="s">
        <v>176</v>
      </c>
      <c r="B891">
        <v>858</v>
      </c>
      <c r="C891">
        <v>0</v>
      </c>
      <c r="D891" s="18">
        <v>45985</v>
      </c>
      <c r="E891" s="18">
        <v>45975</v>
      </c>
      <c r="F891" s="18">
        <v>45978</v>
      </c>
      <c r="G891" t="s">
        <v>39</v>
      </c>
      <c r="H891">
        <v>48</v>
      </c>
      <c r="J891">
        <v>6523.9</v>
      </c>
      <c r="K891" t="s">
        <v>131</v>
      </c>
      <c r="L891">
        <v>5610.5539999999992</v>
      </c>
      <c r="M891">
        <v>782.87</v>
      </c>
      <c r="N891">
        <v>673.26819999999998</v>
      </c>
      <c r="O891">
        <v>0.12000030656509145</v>
      </c>
      <c r="P891">
        <v>11</v>
      </c>
      <c r="Q891">
        <v>2025</v>
      </c>
      <c r="R891">
        <v>11</v>
      </c>
      <c r="S891">
        <v>2025</v>
      </c>
      <c r="T891">
        <v>46023</v>
      </c>
      <c r="U891" t="s">
        <v>157</v>
      </c>
      <c r="V891">
        <v>2026</v>
      </c>
      <c r="W891" t="str">
        <f t="shared" si="52"/>
        <v>México</v>
      </c>
      <c r="X891" t="str">
        <f t="shared" si="53"/>
        <v>IC</v>
      </c>
      <c r="Y891" s="8">
        <f t="shared" si="54"/>
        <v>0.5</v>
      </c>
      <c r="Z891" s="2">
        <f t="shared" si="55"/>
        <v>336.63409999999999</v>
      </c>
      <c r="AJ891" s="12">
        <v>891</v>
      </c>
      <c r="AK891" s="13">
        <v>0</v>
      </c>
    </row>
    <row r="892" spans="1:37">
      <c r="A892" t="s">
        <v>176</v>
      </c>
      <c r="B892">
        <v>859</v>
      </c>
      <c r="C892">
        <v>0</v>
      </c>
      <c r="D892" s="18">
        <v>45985</v>
      </c>
      <c r="E892" s="18">
        <v>46351</v>
      </c>
      <c r="F892" s="18">
        <v>46355</v>
      </c>
      <c r="G892" t="s">
        <v>41</v>
      </c>
      <c r="H892">
        <v>48</v>
      </c>
      <c r="J892">
        <v>72800</v>
      </c>
      <c r="K892" t="s">
        <v>131</v>
      </c>
      <c r="L892">
        <v>62608</v>
      </c>
      <c r="M892">
        <v>1820</v>
      </c>
      <c r="N892">
        <v>1565.2</v>
      </c>
      <c r="O892">
        <v>2.5000000000000001E-2</v>
      </c>
      <c r="P892">
        <v>11</v>
      </c>
      <c r="Q892">
        <v>2025</v>
      </c>
      <c r="R892">
        <v>11</v>
      </c>
      <c r="S892">
        <v>2026</v>
      </c>
      <c r="T892">
        <v>46400</v>
      </c>
      <c r="U892" t="s">
        <v>157</v>
      </c>
      <c r="V892">
        <v>2027</v>
      </c>
      <c r="W892" t="str">
        <f t="shared" si="52"/>
        <v>México</v>
      </c>
      <c r="X892" t="str">
        <f t="shared" si="53"/>
        <v>IC</v>
      </c>
      <c r="Y892" s="8">
        <f t="shared" si="54"/>
        <v>0.5</v>
      </c>
      <c r="Z892" s="2">
        <f t="shared" si="55"/>
        <v>782.6</v>
      </c>
      <c r="AJ892" s="12">
        <v>892</v>
      </c>
      <c r="AK892" s="13">
        <v>387.25</v>
      </c>
    </row>
    <row r="893" spans="1:37">
      <c r="A893" t="s">
        <v>176</v>
      </c>
      <c r="B893">
        <v>860</v>
      </c>
      <c r="C893">
        <v>0</v>
      </c>
      <c r="D893" s="18">
        <v>45985</v>
      </c>
      <c r="E893" s="18">
        <v>46003</v>
      </c>
      <c r="F893" s="18">
        <v>46006</v>
      </c>
      <c r="G893" t="s">
        <v>39</v>
      </c>
      <c r="H893">
        <v>48</v>
      </c>
      <c r="J893">
        <v>10493</v>
      </c>
      <c r="K893" t="s">
        <v>205</v>
      </c>
      <c r="L893">
        <v>11962.019999999999</v>
      </c>
      <c r="M893">
        <v>1049.3</v>
      </c>
      <c r="N893">
        <v>1196.2019999999998</v>
      </c>
      <c r="O893">
        <v>9.9999999999999992E-2</v>
      </c>
      <c r="P893">
        <v>11</v>
      </c>
      <c r="Q893">
        <v>2025</v>
      </c>
      <c r="R893">
        <v>12</v>
      </c>
      <c r="S893">
        <v>2025</v>
      </c>
      <c r="T893">
        <v>46051</v>
      </c>
      <c r="U893" t="s">
        <v>157</v>
      </c>
      <c r="V893">
        <v>2026</v>
      </c>
      <c r="W893" t="str">
        <f t="shared" si="52"/>
        <v>México</v>
      </c>
      <c r="X893" t="str">
        <f t="shared" si="53"/>
        <v>IC</v>
      </c>
      <c r="Y893" s="8">
        <f t="shared" si="54"/>
        <v>0.5</v>
      </c>
      <c r="Z893" s="2">
        <f t="shared" si="55"/>
        <v>598.10099999999989</v>
      </c>
      <c r="AJ893" s="12">
        <v>893</v>
      </c>
      <c r="AK893" s="13">
        <v>8627.33</v>
      </c>
    </row>
    <row r="894" spans="1:37">
      <c r="A894" t="s">
        <v>176</v>
      </c>
      <c r="B894">
        <v>861</v>
      </c>
      <c r="C894">
        <v>0</v>
      </c>
      <c r="D894" s="18">
        <v>45985</v>
      </c>
      <c r="E894" s="18">
        <v>45930</v>
      </c>
      <c r="F894" s="18">
        <v>45932</v>
      </c>
      <c r="G894" t="s">
        <v>39</v>
      </c>
      <c r="H894">
        <v>48</v>
      </c>
      <c r="J894">
        <v>275.92</v>
      </c>
      <c r="K894" t="s">
        <v>151</v>
      </c>
      <c r="L894">
        <v>275.92</v>
      </c>
      <c r="M894">
        <v>27.59</v>
      </c>
      <c r="N894">
        <v>27.59</v>
      </c>
      <c r="O894">
        <v>9.9992751522180331E-2</v>
      </c>
      <c r="P894">
        <v>11</v>
      </c>
      <c r="Q894">
        <v>2025</v>
      </c>
      <c r="R894">
        <v>9</v>
      </c>
      <c r="S894">
        <v>2025</v>
      </c>
      <c r="T894">
        <v>45977</v>
      </c>
      <c r="U894" t="s">
        <v>159</v>
      </c>
      <c r="V894">
        <v>2025</v>
      </c>
      <c r="W894" t="str">
        <f t="shared" si="52"/>
        <v>México</v>
      </c>
      <c r="X894" t="str">
        <f t="shared" si="53"/>
        <v>IC</v>
      </c>
      <c r="Y894" s="8">
        <f t="shared" si="54"/>
        <v>0.5</v>
      </c>
      <c r="Z894" s="2">
        <f t="shared" si="55"/>
        <v>13.795</v>
      </c>
      <c r="AJ894" s="12">
        <v>894</v>
      </c>
      <c r="AK894" s="13">
        <v>800</v>
      </c>
    </row>
    <row r="895" spans="1:37">
      <c r="A895" t="s">
        <v>176</v>
      </c>
      <c r="B895">
        <v>862</v>
      </c>
      <c r="C895">
        <v>0</v>
      </c>
      <c r="D895" s="18">
        <v>45985</v>
      </c>
      <c r="E895" s="18">
        <v>46008</v>
      </c>
      <c r="F895" s="18">
        <v>46009</v>
      </c>
      <c r="G895" t="s">
        <v>54</v>
      </c>
      <c r="H895">
        <v>48</v>
      </c>
      <c r="J895">
        <v>263.72000000000003</v>
      </c>
      <c r="K895" t="s">
        <v>131</v>
      </c>
      <c r="L895">
        <v>226.79920000000001</v>
      </c>
      <c r="M895">
        <v>0</v>
      </c>
      <c r="N895">
        <v>0</v>
      </c>
      <c r="O895">
        <v>0</v>
      </c>
      <c r="P895">
        <v>11</v>
      </c>
      <c r="Q895">
        <v>2025</v>
      </c>
      <c r="R895">
        <v>12</v>
      </c>
      <c r="S895">
        <v>2025</v>
      </c>
      <c r="T895">
        <v>46054</v>
      </c>
      <c r="U895" t="s">
        <v>164</v>
      </c>
      <c r="V895">
        <v>2026</v>
      </c>
      <c r="W895" t="str">
        <f t="shared" si="52"/>
        <v>México</v>
      </c>
      <c r="X895" t="str">
        <f t="shared" si="53"/>
        <v>Retail</v>
      </c>
      <c r="Y895" s="8">
        <f t="shared" si="54"/>
        <v>0.05</v>
      </c>
      <c r="Z895" s="2">
        <f t="shared" si="55"/>
        <v>0</v>
      </c>
      <c r="AJ895" s="12">
        <v>895</v>
      </c>
      <c r="AK895" s="13">
        <v>52695</v>
      </c>
    </row>
    <row r="896" spans="1:37">
      <c r="A896" t="s">
        <v>176</v>
      </c>
      <c r="B896">
        <v>863</v>
      </c>
      <c r="C896">
        <v>0</v>
      </c>
      <c r="D896" s="18">
        <v>45986</v>
      </c>
      <c r="E896" s="18">
        <v>46020</v>
      </c>
      <c r="F896" s="18">
        <v>46025</v>
      </c>
      <c r="G896" t="s">
        <v>45</v>
      </c>
      <c r="H896">
        <v>48</v>
      </c>
      <c r="J896">
        <v>13750</v>
      </c>
      <c r="K896" t="s">
        <v>151</v>
      </c>
      <c r="L896">
        <v>13750</v>
      </c>
      <c r="M896">
        <v>1250</v>
      </c>
      <c r="N896">
        <v>1250</v>
      </c>
      <c r="O896">
        <v>9.0909090909090912E-2</v>
      </c>
      <c r="P896">
        <v>11</v>
      </c>
      <c r="Q896">
        <v>2025</v>
      </c>
      <c r="R896">
        <v>12</v>
      </c>
      <c r="S896">
        <v>2025</v>
      </c>
      <c r="T896">
        <v>46070</v>
      </c>
      <c r="U896" t="s">
        <v>164</v>
      </c>
      <c r="V896">
        <v>2026</v>
      </c>
      <c r="W896" t="str">
        <f t="shared" si="52"/>
        <v>México</v>
      </c>
      <c r="X896" t="str">
        <f t="shared" si="53"/>
        <v>IC</v>
      </c>
      <c r="Y896" s="8">
        <f t="shared" si="54"/>
        <v>0.75</v>
      </c>
      <c r="Z896" s="2">
        <f t="shared" si="55"/>
        <v>312.5</v>
      </c>
      <c r="AJ896" s="12">
        <v>896</v>
      </c>
      <c r="AK896" s="13">
        <v>1771.95</v>
      </c>
    </row>
    <row r="897" spans="1:37">
      <c r="A897" t="s">
        <v>176</v>
      </c>
      <c r="B897">
        <v>864</v>
      </c>
      <c r="C897">
        <v>0</v>
      </c>
      <c r="D897" s="18">
        <v>45987</v>
      </c>
      <c r="E897" s="18">
        <v>46006</v>
      </c>
      <c r="F897" s="18">
        <v>46006</v>
      </c>
      <c r="G897" t="s">
        <v>52</v>
      </c>
      <c r="H897">
        <v>48</v>
      </c>
      <c r="I897" t="s">
        <v>179</v>
      </c>
      <c r="J897">
        <v>287.76</v>
      </c>
      <c r="K897" t="s">
        <v>131</v>
      </c>
      <c r="L897">
        <v>247.47359999999998</v>
      </c>
      <c r="M897">
        <v>36.450000000000003</v>
      </c>
      <c r="N897">
        <v>31.347000000000001</v>
      </c>
      <c r="O897">
        <v>0.12666805671392828</v>
      </c>
      <c r="P897">
        <v>11</v>
      </c>
      <c r="Q897">
        <v>2025</v>
      </c>
      <c r="R897">
        <v>12</v>
      </c>
      <c r="S897">
        <v>2025</v>
      </c>
      <c r="T897">
        <v>46051</v>
      </c>
      <c r="U897" t="s">
        <v>157</v>
      </c>
      <c r="V897">
        <v>2026</v>
      </c>
      <c r="W897" t="str">
        <f t="shared" si="52"/>
        <v>México</v>
      </c>
      <c r="X897" t="str">
        <f t="shared" si="53"/>
        <v>Retail</v>
      </c>
      <c r="Y897" s="8">
        <f t="shared" si="54"/>
        <v>0</v>
      </c>
      <c r="Z897" s="2">
        <f t="shared" si="55"/>
        <v>31.347000000000001</v>
      </c>
      <c r="AJ897" s="12">
        <v>897</v>
      </c>
      <c r="AK897" s="13">
        <v>1494598.88</v>
      </c>
    </row>
    <row r="898" spans="1:37">
      <c r="A898" t="s">
        <v>176</v>
      </c>
      <c r="B898">
        <v>865</v>
      </c>
      <c r="C898">
        <v>0</v>
      </c>
      <c r="D898" s="18">
        <v>45988</v>
      </c>
      <c r="E898" s="18">
        <v>46025</v>
      </c>
      <c r="F898" s="18">
        <v>46029</v>
      </c>
      <c r="G898" t="s">
        <v>53</v>
      </c>
      <c r="H898">
        <v>48</v>
      </c>
      <c r="I898" t="s">
        <v>177</v>
      </c>
      <c r="J898">
        <v>5615.14</v>
      </c>
      <c r="K898" t="s">
        <v>131</v>
      </c>
      <c r="L898">
        <v>4829.0204000000003</v>
      </c>
      <c r="M898">
        <v>561.51</v>
      </c>
      <c r="N898">
        <v>482.89859999999999</v>
      </c>
      <c r="O898">
        <v>9.9999287640201301E-2</v>
      </c>
      <c r="P898">
        <v>11</v>
      </c>
      <c r="Q898">
        <v>2025</v>
      </c>
      <c r="R898">
        <v>1</v>
      </c>
      <c r="S898">
        <v>2026</v>
      </c>
      <c r="T898">
        <v>46074</v>
      </c>
      <c r="U898" t="s">
        <v>164</v>
      </c>
      <c r="V898">
        <v>2026</v>
      </c>
      <c r="W898" t="str">
        <f t="shared" ref="W898:W943" si="56">_xlfn.XLOOKUP(G898,AC:AC,AD:AD,"error")</f>
        <v>México</v>
      </c>
      <c r="X898" t="str">
        <f t="shared" ref="X898:X943" si="57">_xlfn.XLOOKUP(G898,AC:AC,AE:AE,"error")</f>
        <v>Retail</v>
      </c>
      <c r="Y898" s="8">
        <f t="shared" ref="Y898:Y943" si="58">_xlfn.XLOOKUP(G898,AC:AC,AF:AF,"error")</f>
        <v>0.05</v>
      </c>
      <c r="Z898" s="2">
        <f t="shared" si="55"/>
        <v>458.75367</v>
      </c>
      <c r="AJ898" s="12">
        <v>898</v>
      </c>
      <c r="AK898" s="13">
        <v>6156</v>
      </c>
    </row>
    <row r="899" spans="1:37">
      <c r="A899" t="s">
        <v>176</v>
      </c>
      <c r="B899">
        <v>867</v>
      </c>
      <c r="C899">
        <v>0</v>
      </c>
      <c r="D899" s="18">
        <v>45988</v>
      </c>
      <c r="E899" s="18">
        <v>46169</v>
      </c>
      <c r="F899" s="18">
        <v>46175</v>
      </c>
      <c r="G899" t="s">
        <v>29</v>
      </c>
      <c r="H899">
        <v>48</v>
      </c>
      <c r="I899" t="s">
        <v>209</v>
      </c>
      <c r="J899">
        <v>16067.26</v>
      </c>
      <c r="K899" t="s">
        <v>151</v>
      </c>
      <c r="L899">
        <v>16067.26</v>
      </c>
      <c r="M899">
        <v>3410.67</v>
      </c>
      <c r="N899">
        <v>3410.67</v>
      </c>
      <c r="O899">
        <v>0.21227452596148938</v>
      </c>
      <c r="P899">
        <v>11</v>
      </c>
      <c r="Q899">
        <v>2025</v>
      </c>
      <c r="R899">
        <v>5</v>
      </c>
      <c r="S899">
        <v>2026</v>
      </c>
      <c r="T899">
        <v>46220</v>
      </c>
      <c r="U899" t="s">
        <v>154</v>
      </c>
      <c r="V899">
        <v>2026</v>
      </c>
      <c r="W899" t="str">
        <f t="shared" si="56"/>
        <v>Madrid</v>
      </c>
      <c r="X899" t="str">
        <f t="shared" si="57"/>
        <v>Retail</v>
      </c>
      <c r="Y899" s="8">
        <f t="shared" si="58"/>
        <v>7.0000000000000007E-2</v>
      </c>
      <c r="Z899" s="2">
        <f t="shared" ref="Z899:Z943" si="59">N899-N899*Y899</f>
        <v>3171.9231</v>
      </c>
      <c r="AJ899" s="12">
        <v>899</v>
      </c>
      <c r="AK899" s="13">
        <v>500</v>
      </c>
    </row>
    <row r="900" spans="1:37">
      <c r="A900" t="s">
        <v>176</v>
      </c>
      <c r="B900">
        <v>868</v>
      </c>
      <c r="C900">
        <v>0</v>
      </c>
      <c r="D900" s="18">
        <v>45988</v>
      </c>
      <c r="E900" s="18">
        <v>46017</v>
      </c>
      <c r="F900" s="18">
        <v>46031</v>
      </c>
      <c r="G900" t="s">
        <v>49</v>
      </c>
      <c r="H900">
        <v>48</v>
      </c>
      <c r="J900">
        <v>7889.08</v>
      </c>
      <c r="K900" t="s">
        <v>131</v>
      </c>
      <c r="L900">
        <v>6784.6088</v>
      </c>
      <c r="M900">
        <v>150</v>
      </c>
      <c r="N900">
        <v>129</v>
      </c>
      <c r="O900">
        <v>1.9013623895308453E-2</v>
      </c>
      <c r="P900">
        <v>11</v>
      </c>
      <c r="Q900">
        <v>2025</v>
      </c>
      <c r="R900">
        <v>12</v>
      </c>
      <c r="S900">
        <v>2025</v>
      </c>
      <c r="T900">
        <v>46076</v>
      </c>
      <c r="U900" t="s">
        <v>164</v>
      </c>
      <c r="V900">
        <v>2026</v>
      </c>
      <c r="W900" t="str">
        <f t="shared" si="56"/>
        <v>México</v>
      </c>
      <c r="X900" t="str">
        <f t="shared" si="57"/>
        <v>Retail</v>
      </c>
      <c r="Y900" s="8">
        <f t="shared" si="58"/>
        <v>0</v>
      </c>
      <c r="Z900" s="2">
        <f t="shared" si="59"/>
        <v>129</v>
      </c>
      <c r="AJ900" s="12">
        <v>900</v>
      </c>
      <c r="AK900" s="13">
        <v>0</v>
      </c>
    </row>
    <row r="901" spans="1:37">
      <c r="A901" t="s">
        <v>176</v>
      </c>
      <c r="B901">
        <v>869</v>
      </c>
      <c r="C901">
        <v>0</v>
      </c>
      <c r="D901" s="18">
        <v>45989</v>
      </c>
      <c r="E901" s="18">
        <v>45993</v>
      </c>
      <c r="F901" s="18">
        <v>45996</v>
      </c>
      <c r="G901" t="s">
        <v>49</v>
      </c>
      <c r="H901">
        <v>48</v>
      </c>
      <c r="J901">
        <v>1335.81</v>
      </c>
      <c r="K901" t="s">
        <v>131</v>
      </c>
      <c r="L901">
        <v>1148.7965999999999</v>
      </c>
      <c r="M901">
        <v>56.2</v>
      </c>
      <c r="N901">
        <v>48.332000000000001</v>
      </c>
      <c r="O901">
        <v>4.2071851535772309E-2</v>
      </c>
      <c r="P901">
        <v>11</v>
      </c>
      <c r="Q901">
        <v>2025</v>
      </c>
      <c r="R901">
        <v>12</v>
      </c>
      <c r="S901">
        <v>2025</v>
      </c>
      <c r="T901">
        <v>46041</v>
      </c>
      <c r="U901" t="s">
        <v>157</v>
      </c>
      <c r="V901">
        <v>2026</v>
      </c>
      <c r="W901" t="str">
        <f t="shared" si="56"/>
        <v>México</v>
      </c>
      <c r="X901" t="str">
        <f t="shared" si="57"/>
        <v>Retail</v>
      </c>
      <c r="Y901" s="8">
        <f t="shared" si="58"/>
        <v>0</v>
      </c>
      <c r="Z901" s="2">
        <f t="shared" si="59"/>
        <v>48.332000000000001</v>
      </c>
      <c r="AJ901" s="12">
        <v>901</v>
      </c>
      <c r="AK901" s="13">
        <v>912.72</v>
      </c>
    </row>
    <row r="902" spans="1:37">
      <c r="A902" t="s">
        <v>176</v>
      </c>
      <c r="B902">
        <v>870</v>
      </c>
      <c r="C902">
        <v>0</v>
      </c>
      <c r="D902" s="18">
        <v>45992</v>
      </c>
      <c r="E902" s="18">
        <v>46138</v>
      </c>
      <c r="F902" s="18">
        <v>46144</v>
      </c>
      <c r="G902" t="s">
        <v>37</v>
      </c>
      <c r="H902">
        <v>49</v>
      </c>
      <c r="J902">
        <v>19002</v>
      </c>
      <c r="K902" t="s">
        <v>131</v>
      </c>
      <c r="L902">
        <v>16341.72</v>
      </c>
      <c r="M902">
        <v>2850.3</v>
      </c>
      <c r="N902">
        <v>2451.2580000000003</v>
      </c>
      <c r="O902">
        <v>0.15000000000000002</v>
      </c>
      <c r="P902">
        <v>12</v>
      </c>
      <c r="Q902">
        <v>2025</v>
      </c>
      <c r="R902">
        <v>4</v>
      </c>
      <c r="S902">
        <v>2026</v>
      </c>
      <c r="T902">
        <v>46189</v>
      </c>
      <c r="U902" t="s">
        <v>152</v>
      </c>
      <c r="V902">
        <v>2026</v>
      </c>
      <c r="W902" t="str">
        <f t="shared" si="56"/>
        <v>México</v>
      </c>
      <c r="X902" t="str">
        <f t="shared" si="57"/>
        <v>IC</v>
      </c>
      <c r="Y902" s="8">
        <f t="shared" si="58"/>
        <v>0.6</v>
      </c>
      <c r="Z902" s="2">
        <f t="shared" si="59"/>
        <v>980.50320000000011</v>
      </c>
      <c r="AJ902" s="12">
        <v>902</v>
      </c>
      <c r="AK902" s="13">
        <v>320.56</v>
      </c>
    </row>
    <row r="903" spans="1:37">
      <c r="A903" t="s">
        <v>176</v>
      </c>
      <c r="B903">
        <v>871</v>
      </c>
      <c r="C903">
        <v>0</v>
      </c>
      <c r="D903" s="18">
        <v>45992</v>
      </c>
      <c r="E903" s="18">
        <v>45993</v>
      </c>
      <c r="F903" s="18">
        <v>45993</v>
      </c>
      <c r="G903" t="s">
        <v>54</v>
      </c>
      <c r="H903">
        <v>49</v>
      </c>
      <c r="J903">
        <v>104592</v>
      </c>
      <c r="K903" t="s">
        <v>178</v>
      </c>
      <c r="L903">
        <v>4915.8239999999996</v>
      </c>
      <c r="M903">
        <v>800</v>
      </c>
      <c r="N903">
        <v>37.6</v>
      </c>
      <c r="O903">
        <v>7.6487685482637307E-3</v>
      </c>
      <c r="P903">
        <v>12</v>
      </c>
      <c r="Q903">
        <v>2025</v>
      </c>
      <c r="R903">
        <v>12</v>
      </c>
      <c r="S903">
        <v>2025</v>
      </c>
      <c r="T903">
        <v>46038</v>
      </c>
      <c r="U903" t="s">
        <v>157</v>
      </c>
      <c r="V903">
        <v>2026</v>
      </c>
      <c r="W903" t="str">
        <f t="shared" si="56"/>
        <v>México</v>
      </c>
      <c r="X903" t="str">
        <f t="shared" si="57"/>
        <v>Retail</v>
      </c>
      <c r="Y903" s="8">
        <f t="shared" si="58"/>
        <v>0.05</v>
      </c>
      <c r="Z903" s="2">
        <f t="shared" si="59"/>
        <v>35.72</v>
      </c>
      <c r="AJ903" s="12">
        <v>903</v>
      </c>
      <c r="AK903" s="13">
        <v>7801.34</v>
      </c>
    </row>
    <row r="904" spans="1:37">
      <c r="A904" t="s">
        <v>176</v>
      </c>
      <c r="B904">
        <v>873</v>
      </c>
      <c r="C904">
        <v>0</v>
      </c>
      <c r="D904" s="18">
        <v>45993</v>
      </c>
      <c r="E904" s="18">
        <v>45957</v>
      </c>
      <c r="F904" s="18">
        <v>46022</v>
      </c>
      <c r="G904" t="s">
        <v>52</v>
      </c>
      <c r="H904">
        <v>49</v>
      </c>
      <c r="I904" t="s">
        <v>177</v>
      </c>
      <c r="J904">
        <v>4827</v>
      </c>
      <c r="K904" t="s">
        <v>131</v>
      </c>
      <c r="L904">
        <v>4151.22</v>
      </c>
      <c r="M904">
        <v>536.09</v>
      </c>
      <c r="N904">
        <v>461.03740000000005</v>
      </c>
      <c r="O904">
        <v>0.11106070022788482</v>
      </c>
      <c r="P904">
        <v>12</v>
      </c>
      <c r="Q904">
        <v>2025</v>
      </c>
      <c r="R904">
        <v>10</v>
      </c>
      <c r="S904">
        <v>2025</v>
      </c>
      <c r="T904">
        <v>46067</v>
      </c>
      <c r="U904" t="s">
        <v>164</v>
      </c>
      <c r="V904">
        <v>2026</v>
      </c>
      <c r="W904" t="str">
        <f t="shared" si="56"/>
        <v>México</v>
      </c>
      <c r="X904" t="str">
        <f t="shared" si="57"/>
        <v>Retail</v>
      </c>
      <c r="Y904" s="8">
        <f t="shared" si="58"/>
        <v>0</v>
      </c>
      <c r="Z904" s="2">
        <f t="shared" si="59"/>
        <v>461.03740000000005</v>
      </c>
      <c r="AJ904" s="12">
        <v>904</v>
      </c>
      <c r="AK904" s="13">
        <v>638.28</v>
      </c>
    </row>
    <row r="905" spans="1:37">
      <c r="A905" t="s">
        <v>176</v>
      </c>
      <c r="B905">
        <v>874</v>
      </c>
      <c r="C905">
        <v>0</v>
      </c>
      <c r="D905" s="18">
        <v>45993</v>
      </c>
      <c r="E905" s="18">
        <v>46230</v>
      </c>
      <c r="F905" s="18">
        <v>46236</v>
      </c>
      <c r="G905" t="s">
        <v>37</v>
      </c>
      <c r="H905">
        <v>49</v>
      </c>
      <c r="J905">
        <v>18040</v>
      </c>
      <c r="K905" t="s">
        <v>131</v>
      </c>
      <c r="L905">
        <v>15514.4</v>
      </c>
      <c r="M905">
        <v>3247.2</v>
      </c>
      <c r="N905">
        <v>2792.5919999999996</v>
      </c>
      <c r="O905">
        <v>0.18</v>
      </c>
      <c r="P905">
        <v>12</v>
      </c>
      <c r="Q905">
        <v>2025</v>
      </c>
      <c r="R905">
        <v>7</v>
      </c>
      <c r="S905">
        <v>2026</v>
      </c>
      <c r="T905">
        <v>46281</v>
      </c>
      <c r="U905" t="s">
        <v>153</v>
      </c>
      <c r="V905">
        <v>2026</v>
      </c>
      <c r="W905" t="str">
        <f t="shared" si="56"/>
        <v>México</v>
      </c>
      <c r="X905" t="str">
        <f t="shared" si="57"/>
        <v>IC</v>
      </c>
      <c r="Y905" s="8">
        <f t="shared" si="58"/>
        <v>0.6</v>
      </c>
      <c r="Z905" s="2">
        <f t="shared" si="59"/>
        <v>1117.0367999999999</v>
      </c>
      <c r="AJ905" s="12">
        <v>905</v>
      </c>
      <c r="AK905" s="13">
        <v>0</v>
      </c>
    </row>
    <row r="906" spans="1:37">
      <c r="A906" t="s">
        <v>176</v>
      </c>
      <c r="B906">
        <v>875</v>
      </c>
      <c r="C906">
        <v>0</v>
      </c>
      <c r="D906" s="18">
        <v>45993</v>
      </c>
      <c r="E906" s="18">
        <v>46025</v>
      </c>
      <c r="F906" s="18">
        <v>46025</v>
      </c>
      <c r="G906" t="s">
        <v>49</v>
      </c>
      <c r="H906">
        <v>49</v>
      </c>
      <c r="J906">
        <v>1055.3599999999999</v>
      </c>
      <c r="K906" t="s">
        <v>131</v>
      </c>
      <c r="L906">
        <v>907.60959999999989</v>
      </c>
      <c r="M906">
        <v>0</v>
      </c>
      <c r="N906">
        <v>0</v>
      </c>
      <c r="O906">
        <v>0</v>
      </c>
      <c r="P906">
        <v>12</v>
      </c>
      <c r="Q906">
        <v>2025</v>
      </c>
      <c r="R906">
        <v>1</v>
      </c>
      <c r="S906">
        <v>2026</v>
      </c>
      <c r="T906">
        <v>46070</v>
      </c>
      <c r="U906" t="s">
        <v>164</v>
      </c>
      <c r="V906">
        <v>2026</v>
      </c>
      <c r="W906" t="str">
        <f t="shared" si="56"/>
        <v>México</v>
      </c>
      <c r="X906" t="str">
        <f t="shared" si="57"/>
        <v>Retail</v>
      </c>
      <c r="Y906" s="8">
        <f t="shared" si="58"/>
        <v>0</v>
      </c>
      <c r="Z906" s="2">
        <f t="shared" si="59"/>
        <v>0</v>
      </c>
      <c r="AJ906" s="12">
        <v>906</v>
      </c>
      <c r="AK906" s="13">
        <v>1</v>
      </c>
    </row>
    <row r="907" spans="1:37">
      <c r="A907" t="s">
        <v>176</v>
      </c>
      <c r="B907">
        <v>876</v>
      </c>
      <c r="C907">
        <v>1</v>
      </c>
      <c r="D907" s="18">
        <v>45993</v>
      </c>
      <c r="E907" s="18">
        <v>45807</v>
      </c>
      <c r="F907" s="18">
        <v>45809</v>
      </c>
      <c r="G907" t="s">
        <v>35</v>
      </c>
      <c r="H907">
        <v>49</v>
      </c>
      <c r="J907">
        <v>508.64</v>
      </c>
      <c r="K907" t="s">
        <v>131</v>
      </c>
      <c r="L907">
        <v>437.43039999999996</v>
      </c>
      <c r="M907">
        <v>39.79</v>
      </c>
      <c r="N907">
        <v>34.2194</v>
      </c>
      <c r="O907">
        <v>7.8228216420257957E-2</v>
      </c>
      <c r="P907">
        <v>12</v>
      </c>
      <c r="Q907">
        <v>2025</v>
      </c>
      <c r="R907">
        <v>5</v>
      </c>
      <c r="S907">
        <v>2025</v>
      </c>
      <c r="T907">
        <v>45854</v>
      </c>
      <c r="U907" t="s">
        <v>154</v>
      </c>
      <c r="V907">
        <v>2025</v>
      </c>
      <c r="W907" t="str">
        <f t="shared" si="56"/>
        <v>México</v>
      </c>
      <c r="X907" t="str">
        <f t="shared" si="57"/>
        <v>IC</v>
      </c>
      <c r="Y907" s="8">
        <f t="shared" si="58"/>
        <v>0.5</v>
      </c>
      <c r="Z907" s="2">
        <f t="shared" si="59"/>
        <v>17.1097</v>
      </c>
      <c r="AJ907" s="12">
        <v>907</v>
      </c>
      <c r="AK907" s="13">
        <v>10</v>
      </c>
    </row>
    <row r="908" spans="1:37">
      <c r="A908" t="s">
        <v>176</v>
      </c>
      <c r="B908">
        <v>877</v>
      </c>
      <c r="C908">
        <v>0</v>
      </c>
      <c r="D908" s="18">
        <v>45993</v>
      </c>
      <c r="E908" s="18">
        <v>45978</v>
      </c>
      <c r="F908" s="18">
        <v>45987</v>
      </c>
      <c r="G908" t="s">
        <v>47</v>
      </c>
      <c r="H908">
        <v>49</v>
      </c>
      <c r="J908">
        <v>10000</v>
      </c>
      <c r="K908" t="s">
        <v>131</v>
      </c>
      <c r="L908">
        <v>8600</v>
      </c>
      <c r="M908">
        <v>877.5</v>
      </c>
      <c r="N908">
        <v>754.65</v>
      </c>
      <c r="O908">
        <v>8.7749999999999995E-2</v>
      </c>
      <c r="P908">
        <v>12</v>
      </c>
      <c r="Q908">
        <v>2025</v>
      </c>
      <c r="R908">
        <v>11</v>
      </c>
      <c r="S908">
        <v>2025</v>
      </c>
      <c r="T908">
        <v>46032</v>
      </c>
      <c r="U908" t="s">
        <v>157</v>
      </c>
      <c r="V908">
        <v>2026</v>
      </c>
      <c r="W908" t="str">
        <f t="shared" si="56"/>
        <v>México</v>
      </c>
      <c r="X908" t="str">
        <f t="shared" si="57"/>
        <v>IC</v>
      </c>
      <c r="Y908" s="8">
        <f t="shared" si="58"/>
        <v>0.65</v>
      </c>
      <c r="Z908" s="2">
        <f t="shared" si="59"/>
        <v>264.1275</v>
      </c>
      <c r="AJ908" s="12">
        <v>908</v>
      </c>
      <c r="AK908" s="13">
        <v>105</v>
      </c>
    </row>
    <row r="909" spans="1:37">
      <c r="A909" t="s">
        <v>176</v>
      </c>
      <c r="B909">
        <v>878</v>
      </c>
      <c r="C909">
        <v>0</v>
      </c>
      <c r="D909" s="18">
        <v>45994</v>
      </c>
      <c r="E909" s="18">
        <v>45995</v>
      </c>
      <c r="F909" s="18">
        <v>45996</v>
      </c>
      <c r="G909" t="s">
        <v>43</v>
      </c>
      <c r="H909">
        <v>49</v>
      </c>
      <c r="J909">
        <v>1100</v>
      </c>
      <c r="K909" t="s">
        <v>151</v>
      </c>
      <c r="L909">
        <v>1100</v>
      </c>
      <c r="M909">
        <v>280</v>
      </c>
      <c r="N909">
        <v>280</v>
      </c>
      <c r="O909">
        <v>0.25454545454545452</v>
      </c>
      <c r="P909">
        <v>12</v>
      </c>
      <c r="Q909">
        <v>2025</v>
      </c>
      <c r="R909">
        <v>12</v>
      </c>
      <c r="S909">
        <v>2025</v>
      </c>
      <c r="T909">
        <v>46041</v>
      </c>
      <c r="U909" t="s">
        <v>157</v>
      </c>
      <c r="V909">
        <v>2026</v>
      </c>
      <c r="W909" t="str">
        <f t="shared" si="56"/>
        <v>México</v>
      </c>
      <c r="X909" t="str">
        <f t="shared" si="57"/>
        <v>IC</v>
      </c>
      <c r="Y909" s="8">
        <f t="shared" si="58"/>
        <v>0.5</v>
      </c>
      <c r="Z909" s="2">
        <f t="shared" si="59"/>
        <v>140</v>
      </c>
      <c r="AJ909" s="12">
        <v>909</v>
      </c>
      <c r="AK909" s="13">
        <v>0</v>
      </c>
    </row>
    <row r="910" spans="1:37">
      <c r="A910" t="s">
        <v>176</v>
      </c>
      <c r="B910">
        <v>879</v>
      </c>
      <c r="C910">
        <v>1</v>
      </c>
      <c r="D910" s="18">
        <v>45994</v>
      </c>
      <c r="E910" s="18">
        <v>45950</v>
      </c>
      <c r="F910" s="18">
        <v>45954</v>
      </c>
      <c r="G910" t="s">
        <v>52</v>
      </c>
      <c r="H910">
        <v>49</v>
      </c>
      <c r="I910" t="s">
        <v>177</v>
      </c>
      <c r="J910">
        <v>5281.02</v>
      </c>
      <c r="K910" t="s">
        <v>131</v>
      </c>
      <c r="L910">
        <v>4541.6772000000001</v>
      </c>
      <c r="M910">
        <v>647.19000000000005</v>
      </c>
      <c r="N910">
        <v>556.58339999999998</v>
      </c>
      <c r="O910">
        <v>0.12255018916800163</v>
      </c>
      <c r="P910">
        <v>12</v>
      </c>
      <c r="Q910">
        <v>2025</v>
      </c>
      <c r="R910">
        <v>10</v>
      </c>
      <c r="S910">
        <v>2025</v>
      </c>
      <c r="T910">
        <v>45999</v>
      </c>
      <c r="U910" t="s">
        <v>132</v>
      </c>
      <c r="V910">
        <v>2025</v>
      </c>
      <c r="W910" t="str">
        <f t="shared" si="56"/>
        <v>México</v>
      </c>
      <c r="X910" t="str">
        <f t="shared" si="57"/>
        <v>Retail</v>
      </c>
      <c r="Y910" s="8">
        <f t="shared" si="58"/>
        <v>0</v>
      </c>
      <c r="Z910" s="2">
        <f t="shared" si="59"/>
        <v>556.58339999999998</v>
      </c>
      <c r="AJ910" s="12">
        <v>910</v>
      </c>
      <c r="AK910" s="13">
        <v>1</v>
      </c>
    </row>
    <row r="911" spans="1:37">
      <c r="A911" t="s">
        <v>176</v>
      </c>
      <c r="B911">
        <v>880</v>
      </c>
      <c r="C911">
        <v>1</v>
      </c>
      <c r="D911" s="18">
        <v>45994</v>
      </c>
      <c r="E911" s="18">
        <v>45955</v>
      </c>
      <c r="F911" s="18">
        <v>45959</v>
      </c>
      <c r="G911" t="s">
        <v>47</v>
      </c>
      <c r="H911">
        <v>49</v>
      </c>
      <c r="J911">
        <v>7141.22</v>
      </c>
      <c r="K911" t="s">
        <v>131</v>
      </c>
      <c r="L911">
        <v>6141.4492</v>
      </c>
      <c r="M911">
        <v>419.24</v>
      </c>
      <c r="N911">
        <v>360.54640000000001</v>
      </c>
      <c r="O911">
        <v>5.8707055657156622E-2</v>
      </c>
      <c r="P911">
        <v>12</v>
      </c>
      <c r="Q911">
        <v>2025</v>
      </c>
      <c r="R911">
        <v>10</v>
      </c>
      <c r="S911">
        <v>2025</v>
      </c>
      <c r="T911">
        <v>46004</v>
      </c>
      <c r="U911" t="s">
        <v>132</v>
      </c>
      <c r="V911">
        <v>2025</v>
      </c>
      <c r="W911" t="str">
        <f t="shared" si="56"/>
        <v>México</v>
      </c>
      <c r="X911" t="str">
        <f t="shared" si="57"/>
        <v>IC</v>
      </c>
      <c r="Y911" s="8">
        <f t="shared" si="58"/>
        <v>0.65</v>
      </c>
      <c r="Z911" s="2">
        <f t="shared" si="59"/>
        <v>126.19123999999999</v>
      </c>
      <c r="AJ911" s="12">
        <v>911</v>
      </c>
      <c r="AK911" s="13">
        <v>1325.2</v>
      </c>
    </row>
    <row r="912" spans="1:37" ht="15" thickBot="1">
      <c r="A912" t="s">
        <v>176</v>
      </c>
      <c r="B912">
        <v>881</v>
      </c>
      <c r="C912">
        <v>0</v>
      </c>
      <c r="D912" s="18">
        <v>45994</v>
      </c>
      <c r="E912" s="18">
        <v>46050</v>
      </c>
      <c r="F912" s="18">
        <v>46054</v>
      </c>
      <c r="G912" t="s">
        <v>52</v>
      </c>
      <c r="H912">
        <v>49</v>
      </c>
      <c r="I912" t="s">
        <v>177</v>
      </c>
      <c r="J912">
        <v>81600</v>
      </c>
      <c r="K912" t="s">
        <v>178</v>
      </c>
      <c r="L912">
        <v>3835.2</v>
      </c>
      <c r="M912">
        <v>6000</v>
      </c>
      <c r="N912">
        <v>282</v>
      </c>
      <c r="O912">
        <v>7.3529411764705885E-2</v>
      </c>
      <c r="P912">
        <v>12</v>
      </c>
      <c r="Q912">
        <v>2025</v>
      </c>
      <c r="R912">
        <v>1</v>
      </c>
      <c r="S912">
        <v>2026</v>
      </c>
      <c r="T912">
        <v>46099</v>
      </c>
      <c r="U912" t="s">
        <v>150</v>
      </c>
      <c r="V912">
        <v>2026</v>
      </c>
      <c r="W912" t="str">
        <f t="shared" si="56"/>
        <v>México</v>
      </c>
      <c r="X912" t="str">
        <f t="shared" si="57"/>
        <v>Retail</v>
      </c>
      <c r="Y912" s="8">
        <f t="shared" si="58"/>
        <v>0</v>
      </c>
      <c r="Z912" s="2">
        <f t="shared" si="59"/>
        <v>282</v>
      </c>
      <c r="AJ912" s="14">
        <v>912</v>
      </c>
      <c r="AK912" s="15">
        <v>170.37</v>
      </c>
    </row>
    <row r="913" spans="1:37" ht="27" thickTop="1">
      <c r="A913" t="s">
        <v>176</v>
      </c>
      <c r="B913">
        <v>882</v>
      </c>
      <c r="C913">
        <v>0</v>
      </c>
      <c r="D913" s="18">
        <v>45994</v>
      </c>
      <c r="E913" s="18">
        <v>46032</v>
      </c>
      <c r="F913" s="18">
        <v>46036</v>
      </c>
      <c r="G913" t="s">
        <v>47</v>
      </c>
      <c r="H913">
        <v>49</v>
      </c>
      <c r="J913">
        <v>427120</v>
      </c>
      <c r="K913" t="s">
        <v>193</v>
      </c>
      <c r="L913">
        <v>2391.8719999999998</v>
      </c>
      <c r="M913">
        <v>30976</v>
      </c>
      <c r="N913">
        <v>173.46559999999999</v>
      </c>
      <c r="O913">
        <v>7.2522944371605169E-2</v>
      </c>
      <c r="P913">
        <v>12</v>
      </c>
      <c r="Q913">
        <v>2025</v>
      </c>
      <c r="R913">
        <v>1</v>
      </c>
      <c r="S913">
        <v>2026</v>
      </c>
      <c r="T913">
        <v>46081</v>
      </c>
      <c r="U913" t="s">
        <v>164</v>
      </c>
      <c r="V913">
        <v>2026</v>
      </c>
      <c r="W913" t="str">
        <f t="shared" si="56"/>
        <v>México</v>
      </c>
      <c r="X913" t="str">
        <f t="shared" si="57"/>
        <v>IC</v>
      </c>
      <c r="Y913" s="8">
        <f t="shared" si="58"/>
        <v>0.65</v>
      </c>
      <c r="Z913" s="2">
        <f t="shared" si="59"/>
        <v>60.712959999999995</v>
      </c>
      <c r="AJ913" s="16" t="s">
        <v>228</v>
      </c>
      <c r="AK913" s="17">
        <v>9279320.6099999994</v>
      </c>
    </row>
    <row r="914" spans="1:37">
      <c r="A914" t="s">
        <v>176</v>
      </c>
      <c r="B914">
        <v>883</v>
      </c>
      <c r="C914">
        <v>0</v>
      </c>
      <c r="D914" s="18">
        <v>45994</v>
      </c>
      <c r="E914" s="18">
        <v>46065</v>
      </c>
      <c r="F914" s="18">
        <v>46068</v>
      </c>
      <c r="G914" t="s">
        <v>44</v>
      </c>
      <c r="H914">
        <v>49</v>
      </c>
      <c r="J914">
        <v>2304.39</v>
      </c>
      <c r="K914" t="s">
        <v>131</v>
      </c>
      <c r="L914">
        <v>1981.7753999999998</v>
      </c>
      <c r="M914">
        <v>10</v>
      </c>
      <c r="N914">
        <v>8.6</v>
      </c>
      <c r="O914">
        <v>4.3395432196806968E-3</v>
      </c>
      <c r="P914">
        <v>12</v>
      </c>
      <c r="Q914">
        <v>2025</v>
      </c>
      <c r="R914">
        <v>2</v>
      </c>
      <c r="S914">
        <v>2026</v>
      </c>
      <c r="T914">
        <v>46113</v>
      </c>
      <c r="U914" t="s">
        <v>173</v>
      </c>
      <c r="V914">
        <v>2026</v>
      </c>
      <c r="W914" t="str">
        <f t="shared" si="56"/>
        <v>México</v>
      </c>
      <c r="X914" t="str">
        <f t="shared" si="57"/>
        <v>IC</v>
      </c>
      <c r="Y914" s="8">
        <f t="shared" si="58"/>
        <v>0.5</v>
      </c>
      <c r="Z914" s="2">
        <f t="shared" si="59"/>
        <v>4.3</v>
      </c>
    </row>
    <row r="915" spans="1:37">
      <c r="A915" t="s">
        <v>176</v>
      </c>
      <c r="B915">
        <v>884</v>
      </c>
      <c r="C915">
        <v>0</v>
      </c>
      <c r="D915" s="18">
        <v>45994</v>
      </c>
      <c r="E915" s="18">
        <v>45941</v>
      </c>
      <c r="F915" s="18">
        <v>45943</v>
      </c>
      <c r="G915" t="s">
        <v>47</v>
      </c>
      <c r="H915">
        <v>49</v>
      </c>
      <c r="J915">
        <v>759.07</v>
      </c>
      <c r="K915" t="s">
        <v>131</v>
      </c>
      <c r="L915">
        <v>652.80020000000002</v>
      </c>
      <c r="M915">
        <v>63.52</v>
      </c>
      <c r="N915">
        <v>54.627200000000002</v>
      </c>
      <c r="O915">
        <v>8.3681346911352053E-2</v>
      </c>
      <c r="P915">
        <v>12</v>
      </c>
      <c r="Q915">
        <v>2025</v>
      </c>
      <c r="R915">
        <v>10</v>
      </c>
      <c r="S915">
        <v>2025</v>
      </c>
      <c r="T915">
        <v>45988</v>
      </c>
      <c r="U915" t="s">
        <v>159</v>
      </c>
      <c r="V915">
        <v>2025</v>
      </c>
      <c r="W915" t="str">
        <f t="shared" si="56"/>
        <v>México</v>
      </c>
      <c r="X915" t="str">
        <f t="shared" si="57"/>
        <v>IC</v>
      </c>
      <c r="Y915" s="8">
        <f t="shared" si="58"/>
        <v>0.65</v>
      </c>
      <c r="Z915" s="2">
        <f t="shared" si="59"/>
        <v>19.119520000000001</v>
      </c>
    </row>
    <row r="916" spans="1:37">
      <c r="A916" t="s">
        <v>176</v>
      </c>
      <c r="B916">
        <v>885</v>
      </c>
      <c r="C916">
        <v>0</v>
      </c>
      <c r="D916" s="18">
        <v>45995</v>
      </c>
      <c r="E916" s="18">
        <v>46011</v>
      </c>
      <c r="F916" s="18">
        <v>46018</v>
      </c>
      <c r="G916" t="s">
        <v>26</v>
      </c>
      <c r="H916">
        <v>49</v>
      </c>
      <c r="I916" t="s">
        <v>149</v>
      </c>
      <c r="J916">
        <v>1</v>
      </c>
      <c r="K916" t="s">
        <v>131</v>
      </c>
      <c r="L916">
        <v>0.86</v>
      </c>
      <c r="M916">
        <v>1</v>
      </c>
      <c r="N916">
        <v>0.86</v>
      </c>
      <c r="O916">
        <v>1</v>
      </c>
      <c r="P916">
        <v>12</v>
      </c>
      <c r="Q916">
        <v>2025</v>
      </c>
      <c r="R916">
        <v>12</v>
      </c>
      <c r="S916">
        <v>2025</v>
      </c>
      <c r="T916">
        <v>46063</v>
      </c>
      <c r="U916" t="s">
        <v>164</v>
      </c>
      <c r="V916">
        <v>2026</v>
      </c>
      <c r="W916" t="str">
        <f t="shared" si="56"/>
        <v>Madrid</v>
      </c>
      <c r="X916" t="str">
        <f t="shared" si="57"/>
        <v>Retail</v>
      </c>
      <c r="Y916" s="8">
        <f t="shared" si="58"/>
        <v>7.0000000000000007E-2</v>
      </c>
      <c r="Z916" s="2">
        <f t="shared" si="59"/>
        <v>0.79979999999999996</v>
      </c>
    </row>
    <row r="917" spans="1:37">
      <c r="A917" t="s">
        <v>176</v>
      </c>
      <c r="B917">
        <v>886</v>
      </c>
      <c r="C917">
        <v>0</v>
      </c>
      <c r="D917" s="18">
        <v>45995</v>
      </c>
      <c r="E917" s="18">
        <v>46226</v>
      </c>
      <c r="F917" s="18">
        <v>46241</v>
      </c>
      <c r="G917" t="s">
        <v>24</v>
      </c>
      <c r="H917">
        <v>49</v>
      </c>
      <c r="I917" t="s">
        <v>204</v>
      </c>
      <c r="J917">
        <v>335788</v>
      </c>
      <c r="K917" t="s">
        <v>131</v>
      </c>
      <c r="L917">
        <v>288777.68</v>
      </c>
      <c r="M917">
        <v>50539</v>
      </c>
      <c r="N917">
        <v>43463.54</v>
      </c>
      <c r="O917">
        <v>0.15050865426995605</v>
      </c>
      <c r="P917">
        <v>12</v>
      </c>
      <c r="Q917">
        <v>2025</v>
      </c>
      <c r="R917">
        <v>7</v>
      </c>
      <c r="S917">
        <v>2026</v>
      </c>
      <c r="T917">
        <v>46286</v>
      </c>
      <c r="U917" t="s">
        <v>153</v>
      </c>
      <c r="V917">
        <v>2026</v>
      </c>
      <c r="W917" t="str">
        <f t="shared" si="56"/>
        <v>Madrid</v>
      </c>
      <c r="X917" t="str">
        <f t="shared" si="57"/>
        <v>Retail</v>
      </c>
      <c r="Y917" s="8">
        <f t="shared" si="58"/>
        <v>7.0000000000000007E-2</v>
      </c>
      <c r="Z917" s="2">
        <f t="shared" si="59"/>
        <v>40421.092199999999</v>
      </c>
    </row>
    <row r="918" spans="1:37">
      <c r="A918" t="s">
        <v>176</v>
      </c>
      <c r="B918">
        <v>887</v>
      </c>
      <c r="C918">
        <v>0</v>
      </c>
      <c r="D918" s="18">
        <v>45995</v>
      </c>
      <c r="E918" s="18">
        <v>45731</v>
      </c>
      <c r="F918" s="18">
        <v>46099</v>
      </c>
      <c r="G918" t="s">
        <v>53</v>
      </c>
      <c r="H918">
        <v>49</v>
      </c>
      <c r="I918" t="s">
        <v>200</v>
      </c>
      <c r="J918">
        <v>200000</v>
      </c>
      <c r="K918" t="s">
        <v>178</v>
      </c>
      <c r="L918">
        <v>9400</v>
      </c>
      <c r="M918">
        <v>0</v>
      </c>
      <c r="N918">
        <v>0</v>
      </c>
      <c r="O918">
        <v>0</v>
      </c>
      <c r="P918">
        <v>12</v>
      </c>
      <c r="Q918">
        <v>2025</v>
      </c>
      <c r="R918">
        <v>3</v>
      </c>
      <c r="S918">
        <v>2025</v>
      </c>
      <c r="T918">
        <v>46144</v>
      </c>
      <c r="U918" t="s">
        <v>172</v>
      </c>
      <c r="V918">
        <v>2026</v>
      </c>
      <c r="W918" t="str">
        <f t="shared" si="56"/>
        <v>México</v>
      </c>
      <c r="X918" t="str">
        <f t="shared" si="57"/>
        <v>Retail</v>
      </c>
      <c r="Y918" s="8">
        <f t="shared" si="58"/>
        <v>0.05</v>
      </c>
      <c r="Z918" s="2">
        <f t="shared" si="59"/>
        <v>0</v>
      </c>
    </row>
    <row r="919" spans="1:37">
      <c r="A919" t="s">
        <v>176</v>
      </c>
      <c r="B919">
        <v>888</v>
      </c>
      <c r="C919">
        <v>0</v>
      </c>
      <c r="D919" s="18">
        <v>45995</v>
      </c>
      <c r="E919" s="18">
        <v>46013</v>
      </c>
      <c r="F919" s="18">
        <v>46013</v>
      </c>
      <c r="G919" t="s">
        <v>54</v>
      </c>
      <c r="H919">
        <v>49</v>
      </c>
      <c r="J919">
        <v>24249</v>
      </c>
      <c r="K919" t="s">
        <v>178</v>
      </c>
      <c r="L919">
        <v>1139.703</v>
      </c>
      <c r="M919">
        <v>2100</v>
      </c>
      <c r="N919">
        <v>98.7</v>
      </c>
      <c r="O919">
        <v>8.6601509340591368E-2</v>
      </c>
      <c r="P919">
        <v>12</v>
      </c>
      <c r="Q919">
        <v>2025</v>
      </c>
      <c r="R919">
        <v>12</v>
      </c>
      <c r="S919">
        <v>2025</v>
      </c>
      <c r="T919">
        <v>46058</v>
      </c>
      <c r="U919" t="s">
        <v>164</v>
      </c>
      <c r="V919">
        <v>2026</v>
      </c>
      <c r="W919" t="str">
        <f t="shared" si="56"/>
        <v>México</v>
      </c>
      <c r="X919" t="str">
        <f t="shared" si="57"/>
        <v>Retail</v>
      </c>
      <c r="Y919" s="8">
        <f t="shared" si="58"/>
        <v>0.05</v>
      </c>
      <c r="Z919" s="2">
        <f t="shared" si="59"/>
        <v>93.765000000000001</v>
      </c>
    </row>
    <row r="920" spans="1:37">
      <c r="A920" t="s">
        <v>176</v>
      </c>
      <c r="B920">
        <v>890</v>
      </c>
      <c r="C920">
        <v>0</v>
      </c>
      <c r="D920" s="18">
        <v>45995</v>
      </c>
      <c r="E920" s="18">
        <v>46017</v>
      </c>
      <c r="F920" s="18">
        <v>46025</v>
      </c>
      <c r="G920" t="s">
        <v>51</v>
      </c>
      <c r="H920">
        <v>49</v>
      </c>
      <c r="J920">
        <v>39628</v>
      </c>
      <c r="K920" t="s">
        <v>178</v>
      </c>
      <c r="L920">
        <v>1862.5160000000001</v>
      </c>
      <c r="M920">
        <v>0</v>
      </c>
      <c r="N920">
        <v>0</v>
      </c>
      <c r="O920">
        <v>0</v>
      </c>
      <c r="P920">
        <v>12</v>
      </c>
      <c r="Q920">
        <v>2025</v>
      </c>
      <c r="R920">
        <v>12</v>
      </c>
      <c r="S920">
        <v>2025</v>
      </c>
      <c r="T920">
        <v>46070</v>
      </c>
      <c r="U920" t="s">
        <v>164</v>
      </c>
      <c r="V920">
        <v>2026</v>
      </c>
      <c r="W920" t="str">
        <f t="shared" si="56"/>
        <v>México</v>
      </c>
      <c r="X920" t="str">
        <f t="shared" si="57"/>
        <v>Retail</v>
      </c>
      <c r="Y920" s="8">
        <f t="shared" si="58"/>
        <v>0</v>
      </c>
      <c r="Z920" s="2">
        <f t="shared" si="59"/>
        <v>0</v>
      </c>
    </row>
    <row r="921" spans="1:37">
      <c r="A921" t="s">
        <v>176</v>
      </c>
      <c r="B921">
        <v>891</v>
      </c>
      <c r="C921">
        <v>0</v>
      </c>
      <c r="D921" s="18">
        <v>45996</v>
      </c>
      <c r="E921" s="18">
        <v>46184</v>
      </c>
      <c r="F921" s="18">
        <v>46226</v>
      </c>
      <c r="G921" t="s">
        <v>37</v>
      </c>
      <c r="H921">
        <v>49</v>
      </c>
      <c r="J921">
        <v>5550906</v>
      </c>
      <c r="K921" t="s">
        <v>178</v>
      </c>
      <c r="L921">
        <v>260892.58199999999</v>
      </c>
      <c r="M921">
        <v>0</v>
      </c>
      <c r="N921">
        <v>0</v>
      </c>
      <c r="O921">
        <v>0</v>
      </c>
      <c r="P921">
        <v>12</v>
      </c>
      <c r="Q921">
        <v>2025</v>
      </c>
      <c r="R921">
        <v>6</v>
      </c>
      <c r="S921">
        <v>2026</v>
      </c>
      <c r="T921">
        <v>46271</v>
      </c>
      <c r="U921" t="s">
        <v>153</v>
      </c>
      <c r="V921">
        <v>2026</v>
      </c>
      <c r="W921" t="str">
        <f t="shared" si="56"/>
        <v>México</v>
      </c>
      <c r="X921" t="str">
        <f t="shared" si="57"/>
        <v>IC</v>
      </c>
      <c r="Y921" s="8">
        <f t="shared" si="58"/>
        <v>0.6</v>
      </c>
      <c r="Z921" s="2">
        <f t="shared" si="59"/>
        <v>0</v>
      </c>
    </row>
    <row r="922" spans="1:37">
      <c r="A922" t="s">
        <v>176</v>
      </c>
      <c r="B922">
        <v>892</v>
      </c>
      <c r="C922">
        <v>0</v>
      </c>
      <c r="D922" s="18">
        <v>45996</v>
      </c>
      <c r="E922" s="18">
        <v>45939</v>
      </c>
      <c r="F922" s="18">
        <v>45942</v>
      </c>
      <c r="G922" t="s">
        <v>47</v>
      </c>
      <c r="H922">
        <v>49</v>
      </c>
      <c r="J922">
        <v>4772.49</v>
      </c>
      <c r="K922" t="s">
        <v>131</v>
      </c>
      <c r="L922">
        <v>4104.3413999999993</v>
      </c>
      <c r="M922">
        <v>387.25</v>
      </c>
      <c r="N922">
        <v>333.03499999999997</v>
      </c>
      <c r="O922">
        <v>8.1142129161087817E-2</v>
      </c>
      <c r="P922">
        <v>12</v>
      </c>
      <c r="Q922">
        <v>2025</v>
      </c>
      <c r="R922">
        <v>10</v>
      </c>
      <c r="S922">
        <v>2025</v>
      </c>
      <c r="T922">
        <v>45987</v>
      </c>
      <c r="U922" t="s">
        <v>159</v>
      </c>
      <c r="V922">
        <v>2025</v>
      </c>
      <c r="W922" t="str">
        <f t="shared" si="56"/>
        <v>México</v>
      </c>
      <c r="X922" t="str">
        <f t="shared" si="57"/>
        <v>IC</v>
      </c>
      <c r="Y922" s="8">
        <f t="shared" si="58"/>
        <v>0.65</v>
      </c>
      <c r="Z922" s="2">
        <f t="shared" si="59"/>
        <v>116.56224999999998</v>
      </c>
    </row>
    <row r="923" spans="1:37">
      <c r="A923" t="s">
        <v>176</v>
      </c>
      <c r="B923">
        <v>893</v>
      </c>
      <c r="C923">
        <v>0</v>
      </c>
      <c r="D923" s="18">
        <v>45996</v>
      </c>
      <c r="E923" s="18">
        <v>46011</v>
      </c>
      <c r="F923" s="18">
        <v>46026</v>
      </c>
      <c r="G923" t="s">
        <v>53</v>
      </c>
      <c r="H923">
        <v>49</v>
      </c>
      <c r="I923" t="s">
        <v>183</v>
      </c>
      <c r="J923">
        <v>55478.23</v>
      </c>
      <c r="K923" t="s">
        <v>131</v>
      </c>
      <c r="L923">
        <v>47711.277800000003</v>
      </c>
      <c r="M923">
        <v>8627.33</v>
      </c>
      <c r="N923">
        <v>7419.5037999999995</v>
      </c>
      <c r="O923">
        <v>0.15550838590200153</v>
      </c>
      <c r="P923">
        <v>12</v>
      </c>
      <c r="Q923">
        <v>2025</v>
      </c>
      <c r="R923">
        <v>12</v>
      </c>
      <c r="S923">
        <v>2025</v>
      </c>
      <c r="T923">
        <v>46071</v>
      </c>
      <c r="U923" t="s">
        <v>164</v>
      </c>
      <c r="V923">
        <v>2026</v>
      </c>
      <c r="W923" t="str">
        <f t="shared" si="56"/>
        <v>México</v>
      </c>
      <c r="X923" t="str">
        <f t="shared" si="57"/>
        <v>Retail</v>
      </c>
      <c r="Y923" s="8">
        <f t="shared" si="58"/>
        <v>0.05</v>
      </c>
      <c r="Z923" s="2">
        <f t="shared" si="59"/>
        <v>7048.5286099999994</v>
      </c>
    </row>
    <row r="924" spans="1:37">
      <c r="A924" t="s">
        <v>176</v>
      </c>
      <c r="B924">
        <v>894</v>
      </c>
      <c r="C924">
        <v>0</v>
      </c>
      <c r="D924" s="18">
        <v>45996</v>
      </c>
      <c r="E924" s="18">
        <v>45996</v>
      </c>
      <c r="F924" s="18">
        <v>45998</v>
      </c>
      <c r="G924" t="s">
        <v>54</v>
      </c>
      <c r="H924">
        <v>49</v>
      </c>
      <c r="J924">
        <v>6855.53</v>
      </c>
      <c r="K924" t="s">
        <v>178</v>
      </c>
      <c r="L924">
        <v>322.20990999999998</v>
      </c>
      <c r="M924">
        <v>800</v>
      </c>
      <c r="N924">
        <v>37.6</v>
      </c>
      <c r="O924">
        <v>0.11669411409475272</v>
      </c>
      <c r="P924">
        <v>12</v>
      </c>
      <c r="Q924">
        <v>2025</v>
      </c>
      <c r="R924">
        <v>12</v>
      </c>
      <c r="S924">
        <v>2025</v>
      </c>
      <c r="T924">
        <v>46043</v>
      </c>
      <c r="U924" t="s">
        <v>157</v>
      </c>
      <c r="V924">
        <v>2026</v>
      </c>
      <c r="W924" t="str">
        <f t="shared" si="56"/>
        <v>México</v>
      </c>
      <c r="X924" t="str">
        <f t="shared" si="57"/>
        <v>Retail</v>
      </c>
      <c r="Y924" s="8">
        <f t="shared" si="58"/>
        <v>0.05</v>
      </c>
      <c r="Z924" s="2">
        <f t="shared" si="59"/>
        <v>35.72</v>
      </c>
    </row>
    <row r="925" spans="1:37">
      <c r="A925" t="s">
        <v>176</v>
      </c>
      <c r="B925">
        <v>895</v>
      </c>
      <c r="C925">
        <v>0</v>
      </c>
      <c r="D925" s="18">
        <v>45999</v>
      </c>
      <c r="E925" s="18">
        <v>46113</v>
      </c>
      <c r="F925" s="18">
        <v>46121</v>
      </c>
      <c r="G925" t="s">
        <v>56</v>
      </c>
      <c r="H925">
        <v>50</v>
      </c>
      <c r="J925">
        <v>351300</v>
      </c>
      <c r="K925" t="s">
        <v>178</v>
      </c>
      <c r="L925">
        <v>16511.099999999999</v>
      </c>
      <c r="M925">
        <v>52695</v>
      </c>
      <c r="N925">
        <v>2476.665</v>
      </c>
      <c r="O925">
        <v>0.15000000000000002</v>
      </c>
      <c r="P925">
        <v>12</v>
      </c>
      <c r="Q925">
        <v>2025</v>
      </c>
      <c r="R925">
        <v>4</v>
      </c>
      <c r="S925">
        <v>2026</v>
      </c>
      <c r="T925">
        <v>46166</v>
      </c>
      <c r="U925" t="s">
        <v>172</v>
      </c>
      <c r="V925">
        <v>2026</v>
      </c>
      <c r="W925" t="str">
        <f t="shared" si="56"/>
        <v>México</v>
      </c>
      <c r="X925" t="str">
        <f t="shared" si="57"/>
        <v>IC</v>
      </c>
      <c r="Y925" s="8">
        <f t="shared" si="58"/>
        <v>0.5</v>
      </c>
      <c r="Z925" s="2">
        <f t="shared" si="59"/>
        <v>1238.3325</v>
      </c>
    </row>
    <row r="926" spans="1:37">
      <c r="A926" t="s">
        <v>176</v>
      </c>
      <c r="B926">
        <v>896</v>
      </c>
      <c r="C926">
        <v>0</v>
      </c>
      <c r="D926" s="18">
        <v>45999</v>
      </c>
      <c r="E926" s="18">
        <v>46009</v>
      </c>
      <c r="F926" s="18">
        <v>46017</v>
      </c>
      <c r="G926" t="s">
        <v>59</v>
      </c>
      <c r="H926">
        <v>50</v>
      </c>
      <c r="J926">
        <v>11918</v>
      </c>
      <c r="K926" t="s">
        <v>131</v>
      </c>
      <c r="L926">
        <v>10249.48</v>
      </c>
      <c r="M926">
        <v>1771.95</v>
      </c>
      <c r="N926">
        <v>1523.877</v>
      </c>
      <c r="O926">
        <v>0.14867846954186945</v>
      </c>
      <c r="P926">
        <v>12</v>
      </c>
      <c r="Q926">
        <v>2025</v>
      </c>
      <c r="R926">
        <v>12</v>
      </c>
      <c r="S926">
        <v>2025</v>
      </c>
      <c r="T926">
        <v>46062</v>
      </c>
      <c r="U926" t="s">
        <v>164</v>
      </c>
      <c r="V926">
        <v>2026</v>
      </c>
      <c r="W926" t="str">
        <f t="shared" si="56"/>
        <v>México</v>
      </c>
      <c r="X926" t="str">
        <f t="shared" si="57"/>
        <v>IC</v>
      </c>
      <c r="Y926" s="8">
        <f t="shared" si="58"/>
        <v>0.5</v>
      </c>
      <c r="Z926" s="2">
        <f t="shared" si="59"/>
        <v>761.93849999999998</v>
      </c>
    </row>
    <row r="927" spans="1:37">
      <c r="A927" t="s">
        <v>176</v>
      </c>
      <c r="B927">
        <v>898</v>
      </c>
      <c r="C927">
        <v>0</v>
      </c>
      <c r="D927" s="18">
        <v>45999</v>
      </c>
      <c r="E927" s="18">
        <v>46054</v>
      </c>
      <c r="F927" s="18">
        <v>46061</v>
      </c>
      <c r="G927" t="s">
        <v>35</v>
      </c>
      <c r="H927">
        <v>50</v>
      </c>
      <c r="J927">
        <v>42660</v>
      </c>
      <c r="K927" t="s">
        <v>131</v>
      </c>
      <c r="L927">
        <v>36687.599999999999</v>
      </c>
      <c r="M927">
        <v>6156</v>
      </c>
      <c r="N927">
        <v>5294.16</v>
      </c>
      <c r="O927">
        <v>0.14430379746835442</v>
      </c>
      <c r="P927">
        <v>12</v>
      </c>
      <c r="Q927">
        <v>2025</v>
      </c>
      <c r="R927">
        <v>2</v>
      </c>
      <c r="S927">
        <v>2026</v>
      </c>
      <c r="T927">
        <v>46106</v>
      </c>
      <c r="U927" t="s">
        <v>150</v>
      </c>
      <c r="V927">
        <v>2026</v>
      </c>
      <c r="W927" t="str">
        <f t="shared" si="56"/>
        <v>México</v>
      </c>
      <c r="X927" t="str">
        <f t="shared" si="57"/>
        <v>IC</v>
      </c>
      <c r="Y927" s="8">
        <f t="shared" si="58"/>
        <v>0.5</v>
      </c>
      <c r="Z927" s="2">
        <f t="shared" si="59"/>
        <v>2647.08</v>
      </c>
    </row>
    <row r="928" spans="1:37">
      <c r="A928" t="s">
        <v>176</v>
      </c>
      <c r="B928">
        <v>899</v>
      </c>
      <c r="C928">
        <v>0</v>
      </c>
      <c r="D928" s="18">
        <v>45999</v>
      </c>
      <c r="E928" s="18">
        <v>46006</v>
      </c>
      <c r="F928" s="18">
        <v>46059</v>
      </c>
      <c r="G928" t="s">
        <v>49</v>
      </c>
      <c r="H928">
        <v>50</v>
      </c>
      <c r="J928">
        <v>55133.5</v>
      </c>
      <c r="K928" t="s">
        <v>131</v>
      </c>
      <c r="L928">
        <v>47414.81</v>
      </c>
      <c r="M928">
        <v>500</v>
      </c>
      <c r="N928">
        <v>430</v>
      </c>
      <c r="O928">
        <v>9.0688964059963545E-3</v>
      </c>
      <c r="P928">
        <v>12</v>
      </c>
      <c r="Q928">
        <v>2025</v>
      </c>
      <c r="R928">
        <v>12</v>
      </c>
      <c r="S928">
        <v>2025</v>
      </c>
      <c r="T928">
        <v>46104</v>
      </c>
      <c r="U928" t="s">
        <v>150</v>
      </c>
      <c r="V928">
        <v>2026</v>
      </c>
      <c r="W928" t="str">
        <f t="shared" si="56"/>
        <v>México</v>
      </c>
      <c r="X928" t="str">
        <f t="shared" si="57"/>
        <v>Retail</v>
      </c>
      <c r="Y928" s="8">
        <f t="shared" si="58"/>
        <v>0</v>
      </c>
      <c r="Z928" s="2">
        <f t="shared" si="59"/>
        <v>430</v>
      </c>
    </row>
    <row r="929" spans="1:26">
      <c r="A929" t="s">
        <v>176</v>
      </c>
      <c r="B929">
        <v>900</v>
      </c>
      <c r="C929">
        <v>0</v>
      </c>
      <c r="D929" s="18">
        <v>46000</v>
      </c>
      <c r="E929" s="18">
        <v>46000</v>
      </c>
      <c r="F929" s="18">
        <v>46031</v>
      </c>
      <c r="G929" t="s">
        <v>51</v>
      </c>
      <c r="H929">
        <v>50</v>
      </c>
      <c r="J929">
        <v>14485</v>
      </c>
      <c r="K929" t="s">
        <v>178</v>
      </c>
      <c r="L929">
        <v>680.79499999999996</v>
      </c>
      <c r="M929">
        <v>0</v>
      </c>
      <c r="N929">
        <v>0</v>
      </c>
      <c r="O929">
        <v>0</v>
      </c>
      <c r="P929">
        <v>12</v>
      </c>
      <c r="Q929">
        <v>2025</v>
      </c>
      <c r="R929">
        <v>12</v>
      </c>
      <c r="S929">
        <v>2025</v>
      </c>
      <c r="T929">
        <v>46076</v>
      </c>
      <c r="U929" t="s">
        <v>164</v>
      </c>
      <c r="V929">
        <v>2026</v>
      </c>
      <c r="W929" t="str">
        <f t="shared" si="56"/>
        <v>México</v>
      </c>
      <c r="X929" t="str">
        <f t="shared" si="57"/>
        <v>Retail</v>
      </c>
      <c r="Y929" s="8">
        <f t="shared" si="58"/>
        <v>0</v>
      </c>
      <c r="Z929" s="2">
        <f t="shared" si="59"/>
        <v>0</v>
      </c>
    </row>
    <row r="930" spans="1:26">
      <c r="A930" t="s">
        <v>176</v>
      </c>
      <c r="B930">
        <v>901</v>
      </c>
      <c r="C930">
        <v>0</v>
      </c>
      <c r="D930" s="18">
        <v>46000</v>
      </c>
      <c r="E930" s="18">
        <v>46012</v>
      </c>
      <c r="F930" s="18">
        <v>46022</v>
      </c>
      <c r="G930" t="s">
        <v>35</v>
      </c>
      <c r="H930">
        <v>50</v>
      </c>
      <c r="J930">
        <v>8585.5</v>
      </c>
      <c r="K930" t="s">
        <v>151</v>
      </c>
      <c r="L930">
        <v>8585.5</v>
      </c>
      <c r="M930">
        <v>912.72</v>
      </c>
      <c r="N930">
        <v>912.72</v>
      </c>
      <c r="O930">
        <v>0.10630947527808515</v>
      </c>
      <c r="P930">
        <v>12</v>
      </c>
      <c r="Q930">
        <v>2025</v>
      </c>
      <c r="R930">
        <v>12</v>
      </c>
      <c r="S930">
        <v>2025</v>
      </c>
      <c r="T930">
        <v>46067</v>
      </c>
      <c r="U930" t="s">
        <v>164</v>
      </c>
      <c r="V930">
        <v>2026</v>
      </c>
      <c r="W930" t="str">
        <f t="shared" si="56"/>
        <v>México</v>
      </c>
      <c r="X930" t="str">
        <f t="shared" si="57"/>
        <v>IC</v>
      </c>
      <c r="Y930" s="8">
        <f t="shared" si="58"/>
        <v>0.5</v>
      </c>
      <c r="Z930" s="2">
        <f t="shared" si="59"/>
        <v>456.36</v>
      </c>
    </row>
    <row r="931" spans="1:26">
      <c r="A931" t="s">
        <v>176</v>
      </c>
      <c r="B931">
        <v>902</v>
      </c>
      <c r="C931">
        <v>0</v>
      </c>
      <c r="D931" s="18">
        <v>46000</v>
      </c>
      <c r="E931" s="18">
        <v>46123</v>
      </c>
      <c r="F931" s="18">
        <v>46126</v>
      </c>
      <c r="G931" t="s">
        <v>35</v>
      </c>
      <c r="H931">
        <v>50</v>
      </c>
      <c r="J931">
        <v>4077.73</v>
      </c>
      <c r="K931" t="s">
        <v>131</v>
      </c>
      <c r="L931">
        <v>3506.8478</v>
      </c>
      <c r="M931">
        <v>320.56</v>
      </c>
      <c r="N931">
        <v>275.6816</v>
      </c>
      <c r="O931">
        <v>7.8612365212998414E-2</v>
      </c>
      <c r="P931">
        <v>12</v>
      </c>
      <c r="Q931">
        <v>2025</v>
      </c>
      <c r="R931">
        <v>4</v>
      </c>
      <c r="S931">
        <v>2026</v>
      </c>
      <c r="T931">
        <v>46171</v>
      </c>
      <c r="U931" t="s">
        <v>172</v>
      </c>
      <c r="V931">
        <v>2026</v>
      </c>
      <c r="W931" t="str">
        <f t="shared" si="56"/>
        <v>México</v>
      </c>
      <c r="X931" t="str">
        <f t="shared" si="57"/>
        <v>IC</v>
      </c>
      <c r="Y931" s="8">
        <f t="shared" si="58"/>
        <v>0.5</v>
      </c>
      <c r="Z931" s="2">
        <f t="shared" si="59"/>
        <v>137.8408</v>
      </c>
    </row>
    <row r="932" spans="1:26">
      <c r="A932" t="s">
        <v>176</v>
      </c>
      <c r="B932">
        <v>903</v>
      </c>
      <c r="C932">
        <v>0</v>
      </c>
      <c r="D932" s="18">
        <v>46000</v>
      </c>
      <c r="E932" s="18">
        <v>46148</v>
      </c>
      <c r="F932" s="18">
        <v>46169</v>
      </c>
      <c r="G932" t="s">
        <v>35</v>
      </c>
      <c r="H932">
        <v>50</v>
      </c>
      <c r="J932">
        <v>56995.839999999997</v>
      </c>
      <c r="K932" t="s">
        <v>131</v>
      </c>
      <c r="L932">
        <v>49016.422399999996</v>
      </c>
      <c r="M932">
        <v>7801.34</v>
      </c>
      <c r="N932">
        <v>6709.1523999999999</v>
      </c>
      <c r="O932">
        <v>0.13687560355282072</v>
      </c>
      <c r="P932">
        <v>12</v>
      </c>
      <c r="Q932">
        <v>2025</v>
      </c>
      <c r="R932">
        <v>5</v>
      </c>
      <c r="S932">
        <v>2026</v>
      </c>
      <c r="T932">
        <v>46214</v>
      </c>
      <c r="U932" t="s">
        <v>154</v>
      </c>
      <c r="V932">
        <v>2026</v>
      </c>
      <c r="W932" t="str">
        <f t="shared" si="56"/>
        <v>México</v>
      </c>
      <c r="X932" t="str">
        <f t="shared" si="57"/>
        <v>IC</v>
      </c>
      <c r="Y932" s="8">
        <f t="shared" si="58"/>
        <v>0.5</v>
      </c>
      <c r="Z932" s="2">
        <f t="shared" si="59"/>
        <v>3354.5762</v>
      </c>
    </row>
    <row r="933" spans="1:26">
      <c r="A933" t="s">
        <v>176</v>
      </c>
      <c r="B933">
        <v>904</v>
      </c>
      <c r="C933">
        <v>0</v>
      </c>
      <c r="D933" s="18">
        <v>46000</v>
      </c>
      <c r="E933" s="18">
        <v>46019</v>
      </c>
      <c r="F933" s="18">
        <v>46025</v>
      </c>
      <c r="G933" t="s">
        <v>35</v>
      </c>
      <c r="H933">
        <v>50</v>
      </c>
      <c r="J933">
        <v>6818</v>
      </c>
      <c r="K933" t="s">
        <v>131</v>
      </c>
      <c r="L933">
        <v>5863.48</v>
      </c>
      <c r="M933">
        <v>638.28</v>
      </c>
      <c r="N933">
        <v>548.92079999999999</v>
      </c>
      <c r="O933">
        <v>9.3616896450572015E-2</v>
      </c>
      <c r="P933">
        <v>12</v>
      </c>
      <c r="Q933">
        <v>2025</v>
      </c>
      <c r="R933">
        <v>12</v>
      </c>
      <c r="S933">
        <v>2025</v>
      </c>
      <c r="T933">
        <v>46070</v>
      </c>
      <c r="U933" t="s">
        <v>164</v>
      </c>
      <c r="V933">
        <v>2026</v>
      </c>
      <c r="W933" t="str">
        <f t="shared" si="56"/>
        <v>México</v>
      </c>
      <c r="X933" t="str">
        <f t="shared" si="57"/>
        <v>IC</v>
      </c>
      <c r="Y933" s="8">
        <f t="shared" si="58"/>
        <v>0.5</v>
      </c>
      <c r="Z933" s="2">
        <f t="shared" si="59"/>
        <v>274.46039999999999</v>
      </c>
    </row>
    <row r="934" spans="1:26">
      <c r="A934" t="s">
        <v>176</v>
      </c>
      <c r="B934">
        <v>905</v>
      </c>
      <c r="C934">
        <v>0</v>
      </c>
      <c r="D934" s="18">
        <v>46000</v>
      </c>
      <c r="E934" s="18">
        <v>46025</v>
      </c>
      <c r="F934" s="18">
        <v>46031</v>
      </c>
      <c r="G934" t="s">
        <v>39</v>
      </c>
      <c r="H934">
        <v>50</v>
      </c>
      <c r="J934">
        <v>11144</v>
      </c>
      <c r="K934" t="s">
        <v>131</v>
      </c>
      <c r="L934">
        <v>9583.84</v>
      </c>
      <c r="M934">
        <v>0</v>
      </c>
      <c r="N934">
        <v>0</v>
      </c>
      <c r="O934">
        <v>0</v>
      </c>
      <c r="P934">
        <v>12</v>
      </c>
      <c r="Q934">
        <v>2025</v>
      </c>
      <c r="R934">
        <v>1</v>
      </c>
      <c r="S934">
        <v>2026</v>
      </c>
      <c r="T934">
        <v>46076</v>
      </c>
      <c r="U934" t="s">
        <v>164</v>
      </c>
      <c r="V934">
        <v>2026</v>
      </c>
      <c r="W934" t="str">
        <f t="shared" si="56"/>
        <v>México</v>
      </c>
      <c r="X934" t="str">
        <f t="shared" si="57"/>
        <v>IC</v>
      </c>
      <c r="Y934" s="8">
        <f t="shared" si="58"/>
        <v>0.5</v>
      </c>
      <c r="Z934" s="2">
        <f t="shared" si="59"/>
        <v>0</v>
      </c>
    </row>
    <row r="935" spans="1:26">
      <c r="A935" t="s">
        <v>176</v>
      </c>
      <c r="B935">
        <v>906</v>
      </c>
      <c r="C935">
        <v>0</v>
      </c>
      <c r="D935" s="18">
        <v>46001</v>
      </c>
      <c r="E935" s="18">
        <v>46010</v>
      </c>
      <c r="F935" s="18">
        <v>46027</v>
      </c>
      <c r="G935" t="s">
        <v>29</v>
      </c>
      <c r="H935">
        <v>50</v>
      </c>
      <c r="J935">
        <v>1</v>
      </c>
      <c r="K935" t="s">
        <v>131</v>
      </c>
      <c r="L935">
        <v>0.86</v>
      </c>
      <c r="M935">
        <v>1</v>
      </c>
      <c r="N935">
        <v>0.86</v>
      </c>
      <c r="O935">
        <v>1</v>
      </c>
      <c r="P935">
        <v>12</v>
      </c>
      <c r="Q935">
        <v>2025</v>
      </c>
      <c r="R935">
        <v>12</v>
      </c>
      <c r="S935">
        <v>2025</v>
      </c>
      <c r="T935">
        <v>46072</v>
      </c>
      <c r="U935" t="s">
        <v>164</v>
      </c>
      <c r="V935">
        <v>2026</v>
      </c>
      <c r="W935" t="str">
        <f t="shared" si="56"/>
        <v>Madrid</v>
      </c>
      <c r="X935" t="str">
        <f t="shared" si="57"/>
        <v>Retail</v>
      </c>
      <c r="Y935" s="8">
        <f t="shared" si="58"/>
        <v>7.0000000000000007E-2</v>
      </c>
      <c r="Z935" s="2">
        <f t="shared" si="59"/>
        <v>0.79979999999999996</v>
      </c>
    </row>
    <row r="936" spans="1:26">
      <c r="A936" t="s">
        <v>176</v>
      </c>
      <c r="B936">
        <v>907</v>
      </c>
      <c r="C936">
        <v>0</v>
      </c>
      <c r="D936" s="18">
        <v>46001</v>
      </c>
      <c r="E936" s="18">
        <v>46128</v>
      </c>
      <c r="F936" s="18">
        <v>46131</v>
      </c>
      <c r="G936" t="s">
        <v>44</v>
      </c>
      <c r="H936">
        <v>50</v>
      </c>
      <c r="J936">
        <v>23996</v>
      </c>
      <c r="K936" t="s">
        <v>178</v>
      </c>
      <c r="L936">
        <v>1127.8119999999999</v>
      </c>
      <c r="M936">
        <v>10</v>
      </c>
      <c r="N936">
        <v>0.47</v>
      </c>
      <c r="O936">
        <v>4.1673612268711455E-4</v>
      </c>
      <c r="P936">
        <v>12</v>
      </c>
      <c r="Q936">
        <v>2025</v>
      </c>
      <c r="R936">
        <v>4</v>
      </c>
      <c r="S936">
        <v>2026</v>
      </c>
      <c r="T936">
        <v>46176</v>
      </c>
      <c r="U936" t="s">
        <v>152</v>
      </c>
      <c r="V936">
        <v>2026</v>
      </c>
      <c r="W936" t="str">
        <f t="shared" si="56"/>
        <v>México</v>
      </c>
      <c r="X936" t="str">
        <f t="shared" si="57"/>
        <v>IC</v>
      </c>
      <c r="Y936" s="8">
        <f t="shared" si="58"/>
        <v>0.5</v>
      </c>
      <c r="Z936" s="2">
        <f t="shared" si="59"/>
        <v>0.23499999999999999</v>
      </c>
    </row>
    <row r="937" spans="1:26">
      <c r="A937" t="s">
        <v>176</v>
      </c>
      <c r="B937">
        <v>908</v>
      </c>
      <c r="C937">
        <v>0</v>
      </c>
      <c r="D937" s="18">
        <v>46001</v>
      </c>
      <c r="E937" s="18">
        <v>46023</v>
      </c>
      <c r="F937" s="18">
        <v>46027</v>
      </c>
      <c r="G937" t="s">
        <v>36</v>
      </c>
      <c r="H937">
        <v>50</v>
      </c>
      <c r="J937">
        <v>105</v>
      </c>
      <c r="K937" t="s">
        <v>131</v>
      </c>
      <c r="L937">
        <v>90.3</v>
      </c>
      <c r="M937">
        <v>105</v>
      </c>
      <c r="N937">
        <v>90.3</v>
      </c>
      <c r="O937">
        <v>1</v>
      </c>
      <c r="P937">
        <v>12</v>
      </c>
      <c r="Q937">
        <v>2025</v>
      </c>
      <c r="R937">
        <v>1</v>
      </c>
      <c r="S937">
        <v>2026</v>
      </c>
      <c r="T937">
        <v>46072</v>
      </c>
      <c r="U937" t="s">
        <v>164</v>
      </c>
      <c r="V937">
        <v>2026</v>
      </c>
      <c r="W937" t="str">
        <f t="shared" si="56"/>
        <v>México</v>
      </c>
      <c r="X937" t="str">
        <f t="shared" si="57"/>
        <v>IC</v>
      </c>
      <c r="Y937" s="8">
        <f t="shared" si="58"/>
        <v>0.5</v>
      </c>
      <c r="Z937" s="2">
        <f t="shared" si="59"/>
        <v>45.15</v>
      </c>
    </row>
    <row r="938" spans="1:26">
      <c r="A938" t="s">
        <v>176</v>
      </c>
      <c r="B938">
        <v>909</v>
      </c>
      <c r="C938">
        <v>0</v>
      </c>
      <c r="D938" s="18">
        <v>46001</v>
      </c>
      <c r="E938" s="18">
        <v>46030</v>
      </c>
      <c r="F938" s="18">
        <v>46105</v>
      </c>
      <c r="G938" t="s">
        <v>54</v>
      </c>
      <c r="H938">
        <v>50</v>
      </c>
      <c r="J938">
        <v>28856</v>
      </c>
      <c r="K938" t="s">
        <v>178</v>
      </c>
      <c r="L938">
        <v>1356.232</v>
      </c>
      <c r="M938">
        <v>0</v>
      </c>
      <c r="N938">
        <v>0</v>
      </c>
      <c r="O938">
        <v>0</v>
      </c>
      <c r="P938">
        <v>12</v>
      </c>
      <c r="Q938">
        <v>2025</v>
      </c>
      <c r="R938">
        <v>1</v>
      </c>
      <c r="S938">
        <v>2026</v>
      </c>
      <c r="T938">
        <v>46150</v>
      </c>
      <c r="U938" t="s">
        <v>172</v>
      </c>
      <c r="V938">
        <v>2026</v>
      </c>
      <c r="W938" t="str">
        <f t="shared" si="56"/>
        <v>México</v>
      </c>
      <c r="X938" t="str">
        <f t="shared" si="57"/>
        <v>Retail</v>
      </c>
      <c r="Y938" s="8">
        <f t="shared" si="58"/>
        <v>0.05</v>
      </c>
      <c r="Z938" s="2">
        <f t="shared" si="59"/>
        <v>0</v>
      </c>
    </row>
    <row r="939" spans="1:26">
      <c r="A939" t="s">
        <v>176</v>
      </c>
      <c r="B939">
        <v>910</v>
      </c>
      <c r="C939">
        <v>0</v>
      </c>
      <c r="D939" s="18">
        <v>46001</v>
      </c>
      <c r="E939" s="18">
        <v>46045</v>
      </c>
      <c r="F939" s="18">
        <v>46048</v>
      </c>
      <c r="G939" t="s">
        <v>47</v>
      </c>
      <c r="H939">
        <v>50</v>
      </c>
      <c r="J939">
        <v>1</v>
      </c>
      <c r="K939" t="s">
        <v>131</v>
      </c>
      <c r="L939">
        <v>0.86</v>
      </c>
      <c r="M939">
        <v>1</v>
      </c>
      <c r="N939">
        <v>0.86</v>
      </c>
      <c r="O939">
        <v>1</v>
      </c>
      <c r="P939">
        <v>12</v>
      </c>
      <c r="Q939">
        <v>2025</v>
      </c>
      <c r="R939">
        <v>1</v>
      </c>
      <c r="S939">
        <v>2026</v>
      </c>
      <c r="T939">
        <v>46093</v>
      </c>
      <c r="U939" t="s">
        <v>150</v>
      </c>
      <c r="V939">
        <v>2026</v>
      </c>
      <c r="W939" t="str">
        <f t="shared" si="56"/>
        <v>México</v>
      </c>
      <c r="X939" t="str">
        <f t="shared" si="57"/>
        <v>IC</v>
      </c>
      <c r="Y939" s="8">
        <f t="shared" si="58"/>
        <v>0.65</v>
      </c>
      <c r="Z939" s="2">
        <f t="shared" si="59"/>
        <v>0.30099999999999993</v>
      </c>
    </row>
    <row r="940" spans="1:26">
      <c r="A940" t="s">
        <v>176</v>
      </c>
      <c r="B940">
        <v>911</v>
      </c>
      <c r="C940">
        <v>0</v>
      </c>
      <c r="D940" s="18">
        <v>46002</v>
      </c>
      <c r="E940" s="18">
        <v>45945</v>
      </c>
      <c r="F940" s="18">
        <v>45951</v>
      </c>
      <c r="G940" t="s">
        <v>45</v>
      </c>
      <c r="H940">
        <v>50</v>
      </c>
      <c r="J940">
        <v>13252</v>
      </c>
      <c r="K940" t="s">
        <v>131</v>
      </c>
      <c r="L940">
        <v>11396.72</v>
      </c>
      <c r="M940">
        <v>1325.2</v>
      </c>
      <c r="N940">
        <v>1139.672</v>
      </c>
      <c r="O940">
        <v>0.1</v>
      </c>
      <c r="P940">
        <v>12</v>
      </c>
      <c r="Q940">
        <v>2025</v>
      </c>
      <c r="R940">
        <v>10</v>
      </c>
      <c r="S940">
        <v>2025</v>
      </c>
      <c r="T940">
        <v>45996</v>
      </c>
      <c r="U940" t="s">
        <v>132</v>
      </c>
      <c r="V940">
        <v>2025</v>
      </c>
      <c r="W940" t="str">
        <f t="shared" si="56"/>
        <v>México</v>
      </c>
      <c r="X940" t="str">
        <f t="shared" si="57"/>
        <v>IC</v>
      </c>
      <c r="Y940" s="8">
        <f t="shared" si="58"/>
        <v>0.75</v>
      </c>
      <c r="Z940" s="2">
        <f t="shared" si="59"/>
        <v>284.91800000000001</v>
      </c>
    </row>
    <row r="941" spans="1:26">
      <c r="A941" t="s">
        <v>176</v>
      </c>
      <c r="B941">
        <v>912</v>
      </c>
      <c r="C941">
        <v>0</v>
      </c>
      <c r="D941" s="18">
        <v>46002</v>
      </c>
      <c r="E941" s="18">
        <v>45847</v>
      </c>
      <c r="F941" s="18">
        <v>45849</v>
      </c>
      <c r="G941" t="s">
        <v>45</v>
      </c>
      <c r="H941">
        <v>50</v>
      </c>
      <c r="J941">
        <v>2058</v>
      </c>
      <c r="K941" t="s">
        <v>131</v>
      </c>
      <c r="L941">
        <v>1769.8799999999999</v>
      </c>
      <c r="M941">
        <v>170.37</v>
      </c>
      <c r="N941">
        <v>146.51820000000001</v>
      </c>
      <c r="O941">
        <v>8.2784256559766775E-2</v>
      </c>
      <c r="P941">
        <v>12</v>
      </c>
      <c r="Q941">
        <v>2025</v>
      </c>
      <c r="R941">
        <v>7</v>
      </c>
      <c r="S941">
        <v>2025</v>
      </c>
      <c r="T941">
        <v>45894</v>
      </c>
      <c r="U941" t="s">
        <v>160</v>
      </c>
      <c r="V941">
        <v>2025</v>
      </c>
      <c r="W941" t="str">
        <f t="shared" si="56"/>
        <v>México</v>
      </c>
      <c r="X941" t="str">
        <f t="shared" si="57"/>
        <v>IC</v>
      </c>
      <c r="Y941" s="8">
        <f t="shared" si="58"/>
        <v>0.75</v>
      </c>
      <c r="Z941" s="2">
        <f t="shared" si="59"/>
        <v>36.629549999999995</v>
      </c>
    </row>
    <row r="942" spans="1:26">
      <c r="A942" t="s">
        <v>176</v>
      </c>
      <c r="B942">
        <v>866</v>
      </c>
      <c r="C942">
        <v>0</v>
      </c>
      <c r="D942" s="18">
        <v>45988</v>
      </c>
      <c r="E942" s="18">
        <v>46328</v>
      </c>
      <c r="F942" s="18">
        <v>46332</v>
      </c>
      <c r="G942" t="s">
        <v>33</v>
      </c>
      <c r="H942">
        <v>48</v>
      </c>
      <c r="J942">
        <v>83104</v>
      </c>
      <c r="K942" t="s">
        <v>178</v>
      </c>
      <c r="L942">
        <v>3905.8879999999999</v>
      </c>
      <c r="M942">
        <v>9972.48</v>
      </c>
      <c r="N942">
        <v>468.70655999999997</v>
      </c>
      <c r="O942">
        <v>0.12</v>
      </c>
      <c r="P942">
        <v>11</v>
      </c>
      <c r="Q942">
        <v>2025</v>
      </c>
      <c r="R942">
        <v>11</v>
      </c>
      <c r="S942">
        <v>2026</v>
      </c>
      <c r="T942">
        <v>46377</v>
      </c>
      <c r="U942" t="s">
        <v>132</v>
      </c>
      <c r="V942">
        <v>2026</v>
      </c>
      <c r="W942" t="str">
        <f t="shared" si="56"/>
        <v>México</v>
      </c>
      <c r="X942" t="str">
        <f t="shared" si="57"/>
        <v>IC</v>
      </c>
      <c r="Y942" s="8">
        <f t="shared" si="58"/>
        <v>0.5</v>
      </c>
      <c r="Z942" s="2">
        <f t="shared" si="59"/>
        <v>234.35327999999998</v>
      </c>
    </row>
    <row r="943" spans="1:26">
      <c r="A943" t="s">
        <v>176</v>
      </c>
      <c r="B943">
        <v>872</v>
      </c>
      <c r="C943">
        <v>0</v>
      </c>
      <c r="D943" s="18">
        <v>45993</v>
      </c>
      <c r="E943" s="18">
        <v>46328</v>
      </c>
      <c r="F943" s="18">
        <v>46332</v>
      </c>
      <c r="G943" t="s">
        <v>33</v>
      </c>
      <c r="H943">
        <v>49</v>
      </c>
      <c r="J943">
        <v>41552</v>
      </c>
      <c r="K943" t="s">
        <v>178</v>
      </c>
      <c r="L943">
        <v>1952.944</v>
      </c>
      <c r="M943">
        <v>4986.24</v>
      </c>
      <c r="N943">
        <v>234.35327999999998</v>
      </c>
      <c r="O943">
        <v>0.12</v>
      </c>
      <c r="P943">
        <v>12</v>
      </c>
      <c r="Q943">
        <v>2025</v>
      </c>
      <c r="R943">
        <v>11</v>
      </c>
      <c r="S943">
        <v>2026</v>
      </c>
      <c r="T943">
        <v>46377</v>
      </c>
      <c r="U943" t="s">
        <v>132</v>
      </c>
      <c r="V943">
        <v>2026</v>
      </c>
      <c r="W943" t="str">
        <f t="shared" si="56"/>
        <v>México</v>
      </c>
      <c r="X943" t="str">
        <f t="shared" si="57"/>
        <v>IC</v>
      </c>
      <c r="Y943" s="8">
        <f t="shared" si="58"/>
        <v>0.5</v>
      </c>
      <c r="Z943" s="2">
        <f t="shared" si="59"/>
        <v>117.17663999999999</v>
      </c>
    </row>
  </sheetData>
  <autoFilter ref="A1:Z943" xr:uid="{646A5C3B-317A-47F5-AA2F-A64F0EDB85F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5108B-7181-4A41-9121-46ABA96C456A}">
  <dimension ref="A1:I31"/>
  <sheetViews>
    <sheetView workbookViewId="0">
      <selection activeCell="D51" sqref="D51"/>
    </sheetView>
  </sheetViews>
  <sheetFormatPr defaultColWidth="8.5703125" defaultRowHeight="14.45"/>
  <cols>
    <col min="1" max="1" width="10.5703125" bestFit="1" customWidth="1"/>
    <col min="2" max="2" width="17.42578125" bestFit="1" customWidth="1"/>
    <col min="3" max="3" width="12.5703125" bestFit="1" customWidth="1"/>
    <col min="4" max="4" width="23.5703125" bestFit="1" customWidth="1"/>
    <col min="5" max="5" width="23.85546875" bestFit="1" customWidth="1"/>
    <col min="6" max="6" width="27.7109375" bestFit="1" customWidth="1"/>
    <col min="7" max="7" width="27.85546875" bestFit="1" customWidth="1"/>
    <col min="8" max="8" width="24.140625" bestFit="1" customWidth="1"/>
    <col min="9" max="9" width="23" bestFit="1" customWidth="1"/>
  </cols>
  <sheetData>
    <row r="1" spans="1:9">
      <c r="A1" s="3" t="s">
        <v>0</v>
      </c>
      <c r="B1" t="s">
        <v>1</v>
      </c>
    </row>
    <row r="2" spans="1:9">
      <c r="A2" s="3" t="s">
        <v>2</v>
      </c>
      <c r="B2" s="4">
        <v>2025</v>
      </c>
    </row>
    <row r="3" spans="1:9">
      <c r="A3" s="3" t="s">
        <v>7</v>
      </c>
      <c r="B3" s="4">
        <v>11</v>
      </c>
    </row>
    <row r="5" spans="1:9">
      <c r="A5" s="3" t="s">
        <v>64</v>
      </c>
      <c r="B5" s="3" t="s">
        <v>77</v>
      </c>
      <c r="C5" s="3" t="s">
        <v>114</v>
      </c>
      <c r="D5" t="s">
        <v>229</v>
      </c>
      <c r="E5" t="s">
        <v>81</v>
      </c>
      <c r="F5" t="s">
        <v>230</v>
      </c>
      <c r="G5" t="s">
        <v>82</v>
      </c>
      <c r="H5" t="s">
        <v>231</v>
      </c>
      <c r="I5" t="s">
        <v>232</v>
      </c>
    </row>
    <row r="6" spans="1:9">
      <c r="A6" t="s">
        <v>13</v>
      </c>
      <c r="B6" t="s">
        <v>14</v>
      </c>
      <c r="C6" t="s">
        <v>15</v>
      </c>
      <c r="D6" s="95">
        <v>5908.9</v>
      </c>
      <c r="E6" s="95">
        <v>6854.3239999999987</v>
      </c>
      <c r="F6" s="95">
        <v>65</v>
      </c>
      <c r="G6" s="95">
        <v>75.399999999999991</v>
      </c>
      <c r="H6" s="95">
        <v>39</v>
      </c>
      <c r="I6" s="1">
        <v>1.1000355396097413E-2</v>
      </c>
    </row>
    <row r="7" spans="1:9">
      <c r="C7" t="s">
        <v>16</v>
      </c>
      <c r="D7" s="95">
        <v>40223.33</v>
      </c>
      <c r="E7" s="95">
        <v>46659.0628</v>
      </c>
      <c r="F7" s="95">
        <v>470</v>
      </c>
      <c r="G7" s="95">
        <v>545.19999999999993</v>
      </c>
      <c r="H7" s="95">
        <v>282</v>
      </c>
      <c r="I7" s="1">
        <v>2.3153294246695155E-2</v>
      </c>
    </row>
    <row r="8" spans="1:9">
      <c r="C8" t="s">
        <v>18</v>
      </c>
      <c r="D8" s="95">
        <v>1159.07</v>
      </c>
      <c r="E8" s="95">
        <v>1344.5211999999999</v>
      </c>
      <c r="F8" s="95">
        <v>0</v>
      </c>
      <c r="G8" s="95">
        <v>0</v>
      </c>
      <c r="H8" s="95">
        <v>0</v>
      </c>
      <c r="I8" s="1">
        <v>0</v>
      </c>
    </row>
    <row r="9" spans="1:9">
      <c r="C9" t="s">
        <v>19</v>
      </c>
      <c r="D9" s="95">
        <v>21819.08</v>
      </c>
      <c r="E9" s="95">
        <v>25310.132799999999</v>
      </c>
      <c r="F9" s="95">
        <v>0</v>
      </c>
      <c r="G9" s="95">
        <v>0</v>
      </c>
      <c r="H9" s="95">
        <v>0</v>
      </c>
      <c r="I9" s="1">
        <v>0</v>
      </c>
    </row>
    <row r="10" spans="1:9">
      <c r="C10" t="s">
        <v>20</v>
      </c>
      <c r="D10" s="95">
        <v>5006.3782000000001</v>
      </c>
      <c r="E10" s="95">
        <v>5821.37</v>
      </c>
      <c r="F10" s="95">
        <v>317.46039999999999</v>
      </c>
      <c r="G10" s="95">
        <v>369.14</v>
      </c>
      <c r="H10" s="95">
        <v>190.47623999999999</v>
      </c>
      <c r="I10" s="1">
        <v>6.341119014939782E-2</v>
      </c>
    </row>
    <row r="11" spans="1:9">
      <c r="C11" t="s">
        <v>21</v>
      </c>
      <c r="D11" s="95">
        <v>101796.02</v>
      </c>
      <c r="E11" s="95">
        <v>118365.976</v>
      </c>
      <c r="F11" s="95">
        <v>11446.5</v>
      </c>
      <c r="G11" s="95">
        <v>13309.44</v>
      </c>
      <c r="H11" s="95">
        <v>6867.9</v>
      </c>
      <c r="I11" s="1">
        <v>0.40944382009102454</v>
      </c>
    </row>
    <row r="12" spans="1:9">
      <c r="B12" t="s">
        <v>233</v>
      </c>
      <c r="D12" s="95">
        <v>175912.7782</v>
      </c>
      <c r="E12" s="95">
        <v>204355.38679999998</v>
      </c>
      <c r="F12" s="95">
        <v>12298.9604</v>
      </c>
      <c r="G12" s="95">
        <v>14299.18</v>
      </c>
      <c r="H12" s="95">
        <v>7379.3762399999996</v>
      </c>
      <c r="I12" s="1">
        <v>0.50700865988321486</v>
      </c>
    </row>
    <row r="13" spans="1:9">
      <c r="B13" t="s">
        <v>22</v>
      </c>
      <c r="C13" t="s">
        <v>24</v>
      </c>
      <c r="D13" s="95">
        <v>8806.4</v>
      </c>
      <c r="E13" s="95">
        <v>10240</v>
      </c>
      <c r="F13" s="95">
        <v>1040.5999999999999</v>
      </c>
      <c r="G13" s="95">
        <v>1210</v>
      </c>
      <c r="H13" s="95">
        <v>967.75799999999992</v>
      </c>
      <c r="I13" s="1">
        <v>0.1181640625</v>
      </c>
    </row>
    <row r="14" spans="1:9">
      <c r="C14" t="s">
        <v>26</v>
      </c>
      <c r="D14" s="95">
        <v>2847.4341999999997</v>
      </c>
      <c r="E14" s="95">
        <v>3310.97</v>
      </c>
      <c r="F14" s="95">
        <v>155.0752</v>
      </c>
      <c r="G14" s="95">
        <v>180.32</v>
      </c>
      <c r="H14" s="95">
        <v>144.21993599999999</v>
      </c>
      <c r="I14" s="1">
        <v>5.446138140786537E-2</v>
      </c>
    </row>
    <row r="15" spans="1:9">
      <c r="C15" t="s">
        <v>29</v>
      </c>
      <c r="D15" s="95">
        <v>104101.39180000001</v>
      </c>
      <c r="E15" s="95">
        <v>121048.13</v>
      </c>
      <c r="F15" s="95">
        <v>9235.2734</v>
      </c>
      <c r="G15" s="95">
        <v>10738.69</v>
      </c>
      <c r="H15" s="95">
        <v>8588.8042620000015</v>
      </c>
      <c r="I15" s="1">
        <v>0.20780894767176777</v>
      </c>
    </row>
    <row r="16" spans="1:9">
      <c r="B16" t="s">
        <v>234</v>
      </c>
      <c r="D16" s="95">
        <v>115755.22600000001</v>
      </c>
      <c r="E16" s="95">
        <v>134599.1</v>
      </c>
      <c r="F16" s="95">
        <v>10430.9486</v>
      </c>
      <c r="G16" s="95">
        <v>12129.01</v>
      </c>
      <c r="H16" s="95">
        <v>9700.7821980000008</v>
      </c>
      <c r="I16" s="1">
        <v>0.38043439157963316</v>
      </c>
    </row>
    <row r="17" spans="1:9">
      <c r="A17" t="s">
        <v>235</v>
      </c>
      <c r="D17" s="95">
        <v>291668.00419999997</v>
      </c>
      <c r="E17" s="95">
        <v>338954.48679999996</v>
      </c>
      <c r="F17" s="95">
        <v>22729.909</v>
      </c>
      <c r="G17" s="95">
        <v>26428.190000000002</v>
      </c>
      <c r="H17" s="95">
        <v>17080.158437999999</v>
      </c>
      <c r="I17" s="1">
        <v>0.88744305146284796</v>
      </c>
    </row>
    <row r="18" spans="1:9">
      <c r="A18" t="s">
        <v>31</v>
      </c>
      <c r="B18" t="s">
        <v>14</v>
      </c>
      <c r="C18" t="s">
        <v>33</v>
      </c>
      <c r="D18" s="95">
        <v>16067.26</v>
      </c>
      <c r="E18" s="95">
        <v>18638.0216</v>
      </c>
      <c r="F18" s="95">
        <v>3410.67</v>
      </c>
      <c r="G18" s="95">
        <v>3956.3771999999999</v>
      </c>
      <c r="H18" s="95">
        <v>1705.335</v>
      </c>
      <c r="I18" s="1">
        <v>0.21227452596148938</v>
      </c>
    </row>
    <row r="19" spans="1:9">
      <c r="C19" t="s">
        <v>34</v>
      </c>
      <c r="D19" s="95">
        <v>87496.4</v>
      </c>
      <c r="E19" s="95">
        <v>101740</v>
      </c>
      <c r="F19" s="95">
        <v>0</v>
      </c>
      <c r="G19" s="95">
        <v>0</v>
      </c>
      <c r="H19" s="95">
        <v>0</v>
      </c>
      <c r="I19" s="1">
        <v>0</v>
      </c>
    </row>
    <row r="20" spans="1:9">
      <c r="C20" t="s">
        <v>39</v>
      </c>
      <c r="D20" s="95">
        <v>502.7192</v>
      </c>
      <c r="E20" s="95">
        <v>583.78719999999998</v>
      </c>
      <c r="F20" s="95">
        <v>27.59</v>
      </c>
      <c r="G20" s="95">
        <v>32.004399999999997</v>
      </c>
      <c r="H20" s="95">
        <v>13.795</v>
      </c>
      <c r="I20" s="1">
        <v>9.9992751522180331E-2</v>
      </c>
    </row>
    <row r="21" spans="1:9">
      <c r="C21" t="s">
        <v>41</v>
      </c>
      <c r="D21" s="95">
        <v>26758.503999999997</v>
      </c>
      <c r="E21" s="95">
        <v>31118.48</v>
      </c>
      <c r="F21" s="95">
        <v>2788.0632000000001</v>
      </c>
      <c r="G21" s="95">
        <v>3242.3280000000004</v>
      </c>
      <c r="H21" s="95">
        <v>1394.0316</v>
      </c>
      <c r="I21" s="1">
        <v>0.32000030656509149</v>
      </c>
    </row>
    <row r="22" spans="1:9">
      <c r="C22" t="s">
        <v>56</v>
      </c>
      <c r="D22" s="95">
        <v>12148.713600000001</v>
      </c>
      <c r="E22" s="95">
        <v>14173.4992</v>
      </c>
      <c r="F22" s="95">
        <v>1786.8849599999999</v>
      </c>
      <c r="G22" s="95">
        <v>2084.6991199999998</v>
      </c>
      <c r="H22" s="95">
        <v>893.44247999999993</v>
      </c>
      <c r="I22" s="1">
        <v>0.14708429376423851</v>
      </c>
    </row>
    <row r="23" spans="1:9">
      <c r="C23" t="s">
        <v>45</v>
      </c>
      <c r="D23" s="95">
        <v>18528.738000000001</v>
      </c>
      <c r="E23" s="95">
        <v>21531.720799999999</v>
      </c>
      <c r="F23" s="95">
        <v>1375.7899999999997</v>
      </c>
      <c r="G23" s="95">
        <v>1596.9743999999998</v>
      </c>
      <c r="H23" s="95">
        <v>343.94749999999999</v>
      </c>
      <c r="I23" s="1">
        <v>0.13057783480098603</v>
      </c>
    </row>
    <row r="24" spans="1:9">
      <c r="C24" t="s">
        <v>47</v>
      </c>
      <c r="D24" s="95">
        <v>35151.21</v>
      </c>
      <c r="E24" s="95">
        <v>40873.5</v>
      </c>
      <c r="F24" s="95">
        <v>3163.0542</v>
      </c>
      <c r="G24" s="95">
        <v>3677.97</v>
      </c>
      <c r="H24" s="95">
        <v>1107.06897</v>
      </c>
      <c r="I24" s="1">
        <v>0.1717393939280282</v>
      </c>
    </row>
    <row r="25" spans="1:9">
      <c r="B25" t="s">
        <v>233</v>
      </c>
      <c r="D25" s="95">
        <v>196653.5448</v>
      </c>
      <c r="E25" s="95">
        <v>228659.00880000001</v>
      </c>
      <c r="F25" s="95">
        <v>12552.05236</v>
      </c>
      <c r="G25" s="95">
        <v>14590.353119999998</v>
      </c>
      <c r="H25" s="95">
        <v>5457.6205500000005</v>
      </c>
      <c r="I25" s="1">
        <v>1.0816691065420141</v>
      </c>
    </row>
    <row r="26" spans="1:9">
      <c r="B26" t="s">
        <v>22</v>
      </c>
      <c r="C26" t="s">
        <v>51</v>
      </c>
      <c r="D26" s="95">
        <v>10068.931199999999</v>
      </c>
      <c r="E26" s="95">
        <v>11709.92</v>
      </c>
      <c r="F26" s="95">
        <v>1006.9</v>
      </c>
      <c r="G26" s="95">
        <v>1171</v>
      </c>
      <c r="H26" s="95">
        <v>1006.9</v>
      </c>
      <c r="I26" s="1">
        <v>0.20000071749393719</v>
      </c>
    </row>
    <row r="27" spans="1:9">
      <c r="C27" t="s">
        <v>53</v>
      </c>
      <c r="D27" s="95">
        <v>14906.874400000001</v>
      </c>
      <c r="E27" s="95">
        <v>17305.64</v>
      </c>
      <c r="F27" s="95">
        <v>1022.7945999999999</v>
      </c>
      <c r="G27" s="95">
        <v>1188.1808000000001</v>
      </c>
      <c r="H27" s="95">
        <v>971.65486999999996</v>
      </c>
      <c r="I27" s="1">
        <v>0.1671807006840621</v>
      </c>
    </row>
    <row r="28" spans="1:9">
      <c r="C28" t="s">
        <v>54</v>
      </c>
      <c r="D28" s="95">
        <v>34479.123600000006</v>
      </c>
      <c r="E28" s="95">
        <v>40011.1152</v>
      </c>
      <c r="F28" s="95">
        <v>3985.22</v>
      </c>
      <c r="G28" s="95">
        <v>4622.8551999999991</v>
      </c>
      <c r="H28" s="95">
        <v>3785.9589999999998</v>
      </c>
      <c r="I28" s="1">
        <v>0.27498290508058931</v>
      </c>
    </row>
    <row r="29" spans="1:9">
      <c r="B29" t="s">
        <v>234</v>
      </c>
      <c r="D29" s="95">
        <v>59454.929200000006</v>
      </c>
      <c r="E29" s="95">
        <v>69026.675199999998</v>
      </c>
      <c r="F29" s="95">
        <v>6014.9146000000001</v>
      </c>
      <c r="G29" s="95">
        <v>6982.0359999999991</v>
      </c>
      <c r="H29" s="95">
        <v>5764.5138699999998</v>
      </c>
      <c r="I29" s="1">
        <v>0.64216432325858863</v>
      </c>
    </row>
    <row r="30" spans="1:9">
      <c r="A30" t="s">
        <v>236</v>
      </c>
      <c r="D30" s="95">
        <v>256108.47399999999</v>
      </c>
      <c r="E30" s="95">
        <v>297685.68400000001</v>
      </c>
      <c r="F30" s="95">
        <v>18566.966959999998</v>
      </c>
      <c r="G30" s="95">
        <v>21572.389119999996</v>
      </c>
      <c r="H30" s="95">
        <v>11222.13442</v>
      </c>
      <c r="I30" s="1">
        <v>1.7238334298006026</v>
      </c>
    </row>
    <row r="31" spans="1:9">
      <c r="A31" t="s">
        <v>55</v>
      </c>
      <c r="D31" s="95">
        <v>547776.47820000013</v>
      </c>
      <c r="E31" s="95">
        <v>636640.17079999996</v>
      </c>
      <c r="F31" s="95">
        <v>41296.875960000005</v>
      </c>
      <c r="G31" s="95">
        <v>48000.579120000002</v>
      </c>
      <c r="H31" s="95">
        <v>28302.292857999993</v>
      </c>
      <c r="I31" s="1">
        <v>2.6112764812634501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07015C779368428DBAE7AD83399B9A" ma:contentTypeVersion="12" ma:contentTypeDescription="Crear nuevo documento." ma:contentTypeScope="" ma:versionID="69cc1e9db5042da6bc5d94a20babba71">
  <xsd:schema xmlns:xsd="http://www.w3.org/2001/XMLSchema" xmlns:xs="http://www.w3.org/2001/XMLSchema" xmlns:p="http://schemas.microsoft.com/office/2006/metadata/properties" xmlns:ns2="5e59f9b9-9a66-426f-abec-25f3c464bf30" xmlns:ns3="80c268f4-b00a-4a5a-a737-84c982578199" targetNamespace="http://schemas.microsoft.com/office/2006/metadata/properties" ma:root="true" ma:fieldsID="083ef1cad8eecd2ea1ff751be7951d8c" ns2:_="" ns3:_="">
    <xsd:import namespace="5e59f9b9-9a66-426f-abec-25f3c464bf30"/>
    <xsd:import namespace="80c268f4-b00a-4a5a-a737-84c9825781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59f9b9-9a66-426f-abec-25f3c464bf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1df41c62-1e1f-4729-b12b-890bede669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c268f4-b00a-4a5a-a737-84c98257819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e52c1a-042b-48d4-962e-8a2e6c08b6c4}" ma:internalName="TaxCatchAll" ma:showField="CatchAllData" ma:web="80c268f4-b00a-4a5a-a737-84c9825781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59f9b9-9a66-426f-abec-25f3c464bf30">
      <Terms xmlns="http://schemas.microsoft.com/office/infopath/2007/PartnerControls"/>
    </lcf76f155ced4ddcb4097134ff3c332f>
    <TaxCatchAll xmlns="80c268f4-b00a-4a5a-a737-84c982578199" xsi:nil="true"/>
  </documentManagement>
</p:properties>
</file>

<file path=customXml/itemProps1.xml><?xml version="1.0" encoding="utf-8"?>
<ds:datastoreItem xmlns:ds="http://schemas.openxmlformats.org/officeDocument/2006/customXml" ds:itemID="{2743D639-0224-44BB-A9DC-7B559F2AE1A7}"/>
</file>

<file path=customXml/itemProps2.xml><?xml version="1.0" encoding="utf-8"?>
<ds:datastoreItem xmlns:ds="http://schemas.openxmlformats.org/officeDocument/2006/customXml" ds:itemID="{53A224D5-0225-426D-8D65-8B8E441FFA4C}"/>
</file>

<file path=customXml/itemProps3.xml><?xml version="1.0" encoding="utf-8"?>
<ds:datastoreItem xmlns:ds="http://schemas.openxmlformats.org/officeDocument/2006/customXml" ds:itemID="{8994F01A-AFA4-4D65-9C52-20698853AB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Isaac González</dc:creator>
  <cp:keywords/>
  <dc:description/>
  <cp:lastModifiedBy>Sofía Romano</cp:lastModifiedBy>
  <cp:revision/>
  <dcterms:created xsi:type="dcterms:W3CDTF">2025-12-09T13:51:24Z</dcterms:created>
  <dcterms:modified xsi:type="dcterms:W3CDTF">2026-02-10T13:04:13Z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0x0101004E07015C779368428DBAE7AD83399B9A</vt:lpwstr>
  </property>
  <property fmtid="{D5CDD505-2E9C-101B-9397-08002B2CF9AE}" pid="3" name="MediaServiceImageTags">
    <vt:lpwstr/>
  </property>
</Properties>
</file>